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Javicho\Downloads\"/>
    </mc:Choice>
  </mc:AlternateContent>
  <bookViews>
    <workbookView xWindow="0" yWindow="0" windowWidth="21570" windowHeight="8085" tabRatio="833"/>
  </bookViews>
  <sheets>
    <sheet name="LATINOAMERICA" sheetId="8" r:id="rId1"/>
    <sheet name="USA Shipco" sheetId="1" r:id="rId2"/>
    <sheet name="STI USA SIMPLIFIED RATES" sheetId="100" r:id="rId3"/>
    <sheet name="STI USA SIMPLIFIED RATES Q4" sheetId="123" state="hidden" r:id="rId4"/>
    <sheet name="SHIPCO GENERAL SEPTIEMBRE" sheetId="120" r:id="rId5"/>
    <sheet name="SHIPCO GENERAL OCTUBRE" sheetId="122" r:id="rId6"/>
    <sheet name="CANADA" sheetId="16" r:id="rId7"/>
    <sheet name="ITALIA" sheetId="4" r:id="rId8"/>
    <sheet name="AMBERES" sheetId="37" r:id="rId9"/>
    <sheet name="HAMBURGO" sheetId="35" r:id="rId10"/>
    <sheet name="ESPAÑA" sheetId="36" r:id="rId11"/>
    <sheet name="BUSAN" sheetId="14" r:id="rId12"/>
    <sheet name="HKG" sheetId="3" r:id="rId13"/>
    <sheet name="VIA HK NOVIEMBRE" sheetId="124" r:id="rId14"/>
    <sheet name="VIA HK DICIEMBRE" sheetId="125" r:id="rId15"/>
    <sheet name="HKG RECARGOS" sheetId="25" r:id="rId16"/>
    <sheet name="NINGBO" sheetId="7" r:id="rId17"/>
    <sheet name="SHA" sheetId="5" r:id="rId18"/>
    <sheet name="VIA SHA" sheetId="15" r:id="rId19"/>
    <sheet name="SZN" sheetId="10" r:id="rId20"/>
    <sheet name="VIA SZN" sheetId="12" r:id="rId21"/>
    <sheet name="TIANJIN" sheetId="11" r:id="rId22"/>
    <sheet name="QINGDAO" sheetId="76" r:id="rId23"/>
    <sheet name="INDIA" sheetId="6" r:id="rId24"/>
  </sheets>
  <externalReferences>
    <externalReference r:id="rId25"/>
  </externalReferences>
  <definedNames>
    <definedName name="___xlnm._FilterDatabase">#REF!</definedName>
    <definedName name="__xlnm._FilterDatabase">#REF!</definedName>
    <definedName name="_xlnm._FilterDatabase" localSheetId="12" hidden="1">HKG!$A$5:$R$5</definedName>
    <definedName name="_xlnm._FilterDatabase" localSheetId="23" hidden="1">INDIA!$A$5:$U$24</definedName>
    <definedName name="_xlnm._FilterDatabase" localSheetId="7" hidden="1">AMBERES!$A$7:$C$7</definedName>
    <definedName name="_xlnm._FilterDatabase" localSheetId="16" hidden="1">NINGBO!$A$4:$M$54</definedName>
    <definedName name="_xlnm._FilterDatabase" localSheetId="17" hidden="1">SHA!$A$5:$L$5</definedName>
    <definedName name="_xlnm._FilterDatabase" localSheetId="3" hidden="1">'STI USA SIMPLIFIED RATES Q4'!$A$3:$O$731</definedName>
    <definedName name="_xlnm._FilterDatabase" localSheetId="19" hidden="1">SZN!$A$6:$Q$6</definedName>
    <definedName name="_xlnm._FilterDatabase" localSheetId="1" hidden="1">'USA Shipco'!$A$16:$Y$16</definedName>
    <definedName name="_xlnm._FilterDatabase" localSheetId="14" hidden="1">'VIA HK DICIEMBRE'!$A$11:$AIR$140</definedName>
    <definedName name="_xlnm._FilterDatabase" localSheetId="13" hidden="1">'VIA HK NOVIEMBRE'!$A$9:$AIR$139</definedName>
    <definedName name="ACI_CA" localSheetId="14">#REF!</definedName>
    <definedName name="ACI_CA" localSheetId="13">#REF!</definedName>
    <definedName name="ACI_CA">#REF!</definedName>
    <definedName name="AMS_07" localSheetId="14">#REF!</definedName>
    <definedName name="AMS_07" localSheetId="13">#REF!</definedName>
    <definedName name="AMS_07">#REF!</definedName>
    <definedName name="AMS_PR_07" localSheetId="14">#REF!</definedName>
    <definedName name="AMS_PR_07" localSheetId="13">#REF!</definedName>
    <definedName name="AMS_PR_07">#REF!</definedName>
    <definedName name="AMS_US">#REF!</definedName>
    <definedName name="BAF_07">#REF!</definedName>
    <definedName name="BAF_08">#REF!</definedName>
    <definedName name="BAF_09">#REF!</definedName>
    <definedName name="BAF_10">#REF!</definedName>
    <definedName name="BAF_12">#REF!</definedName>
    <definedName name="BAF_13">#REF!</definedName>
    <definedName name="BAF_14">#REF!</definedName>
    <definedName name="BAF_16">#REF!</definedName>
    <definedName name="BAF_AG_07">#REF!</definedName>
    <definedName name="BAF_AU">#REF!</definedName>
    <definedName name="BAF_BB_07">#REF!</definedName>
    <definedName name="BAF_BM_BS">#REF!</definedName>
    <definedName name="BAF_BW">#REF!</definedName>
    <definedName name="BAF_CA">#REF!</definedName>
    <definedName name="BAF_COBAQ">#REF!</definedName>
    <definedName name="BAF_COBUN">#REF!</definedName>
    <definedName name="BAF_COCTG">#REF!</definedName>
    <definedName name="BAF_CR_07">#REF!</definedName>
    <definedName name="BAF_Cuba">#REF!</definedName>
    <definedName name="BAF_CW_07">#REF!</definedName>
    <definedName name="BAF_CY">#REF!</definedName>
    <definedName name="BAF_DM_07">#REF!</definedName>
    <definedName name="BAF_DO_07">#REF!</definedName>
    <definedName name="BAF_DZ">#REF!</definedName>
    <definedName name="BAF_EE">#REF!</definedName>
    <definedName name="BAF_EFPSD">"#N/A"</definedName>
    <definedName name="BAF_EG">#REF!</definedName>
    <definedName name="BAF_EGPSD">#REF!</definedName>
    <definedName name="BAF_ES_CN_10">#REF!</definedName>
    <definedName name="BAF_GD_07">#REF!</definedName>
    <definedName name="BAF_GR">#REF!</definedName>
    <definedName name="BAF_GT_07">#REF!</definedName>
    <definedName name="BAF_Guayaquil">#REF!</definedName>
    <definedName name="BAF_GY_07">#REF!</definedName>
    <definedName name="BAF_Havana">"#N/A"</definedName>
    <definedName name="BAF_HN_07">#REF!</definedName>
    <definedName name="BAF_Iceland">#REF!</definedName>
    <definedName name="BAF_IL">#REF!</definedName>
    <definedName name="BAF_IN_11">#REF!</definedName>
    <definedName name="BAF_JMKIN">#REF!</definedName>
    <definedName name="BAF_KE_11">#REF!</definedName>
    <definedName name="BAF_KN_07">#REF!</definedName>
    <definedName name="BAF_LB">#REF!</definedName>
    <definedName name="BAF_LC_07">#REF!</definedName>
    <definedName name="BAF_LS">#REF!</definedName>
    <definedName name="BAF_LY">#REF!</definedName>
    <definedName name="BAF_MA">#REF!</definedName>
    <definedName name="BAF_Mexico">#REF!</definedName>
    <definedName name="BAF_MG_11">#REF!</definedName>
    <definedName name="BAF_MT">#REF!</definedName>
    <definedName name="BAF_MU_11">#REF!</definedName>
    <definedName name="BAF_MV">#REF!</definedName>
    <definedName name="BAF_MZ_11">#REF!</definedName>
    <definedName name="BAF_NA_11">#REF!</definedName>
    <definedName name="BAF_NI_07">#REF!</definedName>
    <definedName name="BAF_NZ">#REF!</definedName>
    <definedName name="BAF_PA_07">#REF!</definedName>
    <definedName name="BAF_PR_07">#REF!</definedName>
    <definedName name="BAF_RE_11">#REF!</definedName>
    <definedName name="BAF_SC_11">#REF!</definedName>
    <definedName name="BAF_SD_11">#REF!</definedName>
    <definedName name="BAF_SR_07">#REF!</definedName>
    <definedName name="BAF_SV_07">#REF!</definedName>
    <definedName name="BAF_SY">#REF!</definedName>
    <definedName name="BAF_SZ">#REF!</definedName>
    <definedName name="BAF_TN">#REF!</definedName>
    <definedName name="BAF_TR">#REF!</definedName>
    <definedName name="BAF_TT_07">#REF!</definedName>
    <definedName name="BAF_TZ_11">#REF!</definedName>
    <definedName name="BAF_US">#REF!</definedName>
    <definedName name="BAF_US_Atlantic">#REF!</definedName>
    <definedName name="BAF_US_Gulf">#REF!</definedName>
    <definedName name="BAF_USEC">#REF!</definedName>
    <definedName name="BAF_USPDX">#REF!</definedName>
    <definedName name="BAF_USSEA">#REF!</definedName>
    <definedName name="BAF_USWC">#REF!</definedName>
    <definedName name="BAF_VC_07">#REF!</definedName>
    <definedName name="BAF_VE_07">#REF!</definedName>
    <definedName name="BAF_VEEGU">#REF!</definedName>
    <definedName name="BAF_VEMAR">#REF!</definedName>
    <definedName name="BAF_ZA_11">#REF!</definedName>
    <definedName name="BAF_ZM">#REF!</definedName>
    <definedName name="Bnumber_BL">"#N/A"</definedName>
    <definedName name="Bnumber_Declaration">'[1]FOB Charges (Direct Lanes)'!#REF!</definedName>
    <definedName name="CAF_07" localSheetId="14">#REF!</definedName>
    <definedName name="CAF_07" localSheetId="13">#REF!</definedName>
    <definedName name="CAF_07">#REF!</definedName>
    <definedName name="CAF_12" localSheetId="14">#REF!</definedName>
    <definedName name="CAF_12" localSheetId="13">#REF!</definedName>
    <definedName name="CAF_12">#REF!</definedName>
    <definedName name="CAF_13" localSheetId="14">#REF!</definedName>
    <definedName name="CAF_13" localSheetId="13">#REF!</definedName>
    <definedName name="CAF_13">#REF!</definedName>
    <definedName name="CAF_14">#REF!</definedName>
    <definedName name="CAF_16">#REF!</definedName>
    <definedName name="CAF_BB_07">#REF!</definedName>
    <definedName name="CAF_Bermuda">#REF!</definedName>
    <definedName name="CAF_CA">#REF!</definedName>
    <definedName name="CAF_KE_11">#REF!</definedName>
    <definedName name="CAF_SD_11">#REF!</definedName>
    <definedName name="CAF_TZ_11">#REF!</definedName>
    <definedName name="CAF_US">#REF!</definedName>
    <definedName name="CAF_US_Atlantic">#REF!</definedName>
    <definedName name="CAF_US_Gulf">#REF!</definedName>
    <definedName name="CAF_USEC">#REF!</definedName>
    <definedName name="CAF_USPDX">#REF!</definedName>
    <definedName name="CAF_USSEA">#REF!</definedName>
    <definedName name="CAF_USWC">#REF!</definedName>
    <definedName name="CAF_VEMAR">#REF!</definedName>
    <definedName name="CON_AO_10">#REF!</definedName>
    <definedName name="CON_BJ_10">#REF!</definedName>
    <definedName name="CON_BO_08">#REF!</definedName>
    <definedName name="CON_CD_10">#REF!</definedName>
    <definedName name="CON_CG_10">#REF!</definedName>
    <definedName name="CON_Chittagong">#REF!</definedName>
    <definedName name="CON_COBUN">#REF!</definedName>
    <definedName name="CON_CR_07">#REF!</definedName>
    <definedName name="CON_DZ">#REF!</definedName>
    <definedName name="CON_GA_10">#REF!</definedName>
    <definedName name="CON_GH_10">#REF!</definedName>
    <definedName name="CON_Jeddah">#REF!</definedName>
    <definedName name="CON_JMKIN">#REF!</definedName>
    <definedName name="CON_KE_11">#REF!</definedName>
    <definedName name="CON_LY">#REF!</definedName>
    <definedName name="CON_MA">#REF!</definedName>
    <definedName name="CON_NGLOS">#REF!</definedName>
    <definedName name="CON_NGPHC">#REF!</definedName>
    <definedName name="CON_NI_07">#REF!</definedName>
    <definedName name="CON_Paranagua">#REF!</definedName>
    <definedName name="CON_SY">#REF!</definedName>
    <definedName name="CON_TT_07">#REF!</definedName>
    <definedName name="CON_TUTUN">#REF!</definedName>
    <definedName name="CustomClearance_Ton">"#N/A"</definedName>
    <definedName name="Destination">'[1]Ocean Freight (Direct Lanes)'!#REF!</definedName>
    <definedName name="DOC_BL">'[1]FOB Charges (Direct Lanes)'!#REF!</definedName>
    <definedName name="EBAF_12" localSheetId="14">#REF!</definedName>
    <definedName name="EBAF_12" localSheetId="13">#REF!</definedName>
    <definedName name="EBAF_12">#REF!</definedName>
    <definedName name="EBAF_13" localSheetId="14">#REF!</definedName>
    <definedName name="EBAF_13" localSheetId="13">#REF!</definedName>
    <definedName name="EBAF_13">#REF!</definedName>
    <definedName name="EBAF_16" localSheetId="14">#REF!</definedName>
    <definedName name="EBAF_16" localSheetId="13">#REF!</definedName>
    <definedName name="EBAF_16">#REF!</definedName>
    <definedName name="Emergency_IN_11">#REF!</definedName>
    <definedName name="Emergency_MG_11">#REF!</definedName>
    <definedName name="Emergency_MU_11">#REF!</definedName>
    <definedName name="Emergency_RE_11">#REF!</definedName>
    <definedName name="Equipment_VELAG">#REF!</definedName>
    <definedName name="Equipment_VEPBL">#REF!</definedName>
    <definedName name="ExternalData_1" localSheetId="5" hidden="1">'SHIPCO GENERAL OCTUBRE'!$A$2:$X$305</definedName>
    <definedName name="ExternalData_1" localSheetId="4" hidden="1">'SHIPCO GENERAL SEPTIEMBRE'!$A$2:$X$305</definedName>
    <definedName name="ExtraRisk_NGPHC">#REF!</definedName>
    <definedName name="Filing_Mexico">#REF!</definedName>
    <definedName name="Filling_Mexico">"#N/A"</definedName>
    <definedName name="Freighttax_BJ_10">#REF!</definedName>
    <definedName name="Freighttax_GH_10">#REF!</definedName>
    <definedName name="Fuel_LS_11">#REF!</definedName>
    <definedName name="Fuel_SZ_11">#REF!</definedName>
    <definedName name="Fuel_ZM_11">#REF!</definedName>
    <definedName name="Ins_NGPHC">#REF!</definedName>
    <definedName name="ISPS_BL">'[1]FOB Charges (Direct Lanes)'!#REF!</definedName>
    <definedName name="LCL_CBM">'[1]FOB Charges (Direct Lanes)'!#REF!</definedName>
    <definedName name="LCL_Minimum">'[1]FOB Charges (Direct Lanes)'!#REF!</definedName>
    <definedName name="LCL_TON">'[1]FOB Charges (Direct Lanes)'!#REF!</definedName>
    <definedName name="LOW_BRMAO" localSheetId="14">#REF!</definedName>
    <definedName name="LOW_BRMAO" localSheetId="13">#REF!</definedName>
    <definedName name="LOW_BRMAO">#REF!</definedName>
    <definedName name="LowWater_CA" localSheetId="14">#REF!</definedName>
    <definedName name="LowWater_CA" localSheetId="13">#REF!</definedName>
    <definedName name="LowWater_CA">#REF!</definedName>
    <definedName name="LowWater_USL" localSheetId="14">#REF!</definedName>
    <definedName name="LowWater_USL" localSheetId="13">#REF!</definedName>
    <definedName name="LowWater_USL">#REF!</definedName>
    <definedName name="LowWater_USPDX">#REF!</definedName>
    <definedName name="LowWater_USSEA">#REF!</definedName>
    <definedName name="Panama_COBUN">#REF!</definedName>
    <definedName name="Panama_USWC">#REF!</definedName>
    <definedName name="Piracy_12_exceppYemen">"#N/A"</definedName>
    <definedName name="Piracy_12_expYemen">#REF!</definedName>
    <definedName name="Piracy_12_Yemen">#REF!</definedName>
    <definedName name="Piracy_13">#REF!</definedName>
    <definedName name="Piracy_14">#REF!</definedName>
    <definedName name="Piracy_16">#REF!</definedName>
    <definedName name="Piracy_AU">#REF!</definedName>
    <definedName name="Piracy_KE_KEMBA">#REF!</definedName>
    <definedName name="Piracy_MG_11">#REF!</definedName>
    <definedName name="Piracy_MU_11">#REF!</definedName>
    <definedName name="Piracy_RE_11">#REF!</definedName>
    <definedName name="Piracy_SC_11">#REF!</definedName>
    <definedName name="Piracy_TZ_11">#REF!</definedName>
    <definedName name="PortAdd_07">#REF!</definedName>
    <definedName name="PortAdd_AO_10">#REF!</definedName>
    <definedName name="PortAdd_BJ_10">#REF!</definedName>
    <definedName name="PortAdd_CD_10">#REF!</definedName>
    <definedName name="PortAdd_CG_10">#REF!</definedName>
    <definedName name="PortAdd_GM_10">#REF!</definedName>
    <definedName name="PortAdd_GN_10">#REF!</definedName>
    <definedName name="PortAdd_LR_10">#REF!</definedName>
    <definedName name="PortAdd_NGLOS">#REF!</definedName>
    <definedName name="PortAdd_Sierra">#REF!</definedName>
    <definedName name="PortAdd_SN_10">#REF!</definedName>
    <definedName name="PortAdd_TG_10">#REF!</definedName>
    <definedName name="Portcharge_Chittagong">#REF!</definedName>
    <definedName name="PortContibution_LY">#REF!</definedName>
    <definedName name="Portsurcharge_VEEGU">#REF!</definedName>
    <definedName name="Portsurcharge_VELAG">#REF!</definedName>
    <definedName name="Portsurcharge_VEMAR">#REF!</definedName>
    <definedName name="Portsurcharge_VEPBL">#REF!</definedName>
    <definedName name="PSS_08">#REF!</definedName>
    <definedName name="PSS_AI_07">#REF!</definedName>
    <definedName name="PSS_COBAQ">#REF!</definedName>
    <definedName name="PSS_COBUN">#REF!</definedName>
    <definedName name="PSS_GY_07">#REF!</definedName>
    <definedName name="PSS_Havana">#REF!</definedName>
    <definedName name="PSS_VE_07">#REF!</definedName>
    <definedName name="PSS_VELAG">#REF!</definedName>
    <definedName name="PSS_VEPBL">#REF!</definedName>
    <definedName name="SEC_GT_07">#REF!</definedName>
    <definedName name="SEC_HN_07">#REF!</definedName>
    <definedName name="SEC_NI_07">#REF!</definedName>
    <definedName name="SEC_SV_07">#REF!</definedName>
    <definedName name="Suez_14">#REF!</definedName>
    <definedName name="Suez_16">#REF!</definedName>
    <definedName name="Suez_AU">#REF!</definedName>
    <definedName name="Suez_IN_11">#REF!</definedName>
    <definedName name="Suez_MG_11">#REF!</definedName>
    <definedName name="Suez_MU_11">#REF!</definedName>
    <definedName name="Suez_RE_11">#REF!</definedName>
    <definedName name="TCFB_KE_KEMBA">#REF!</definedName>
    <definedName name="TCFB_TZ_11">#REF!</definedName>
    <definedName name="USEC_AMS">#REF!</definedName>
    <definedName name="WarRisk_KE_KEMBA">#REF!</definedName>
    <definedName name="WarRisk_LB">#REF!</definedName>
    <definedName name="WarRisk_LY">#REF!</definedName>
    <definedName name="WarRisk_SY">#REF!</definedName>
    <definedName name="WarRisk_TZ_11">#REF!</definedName>
    <definedName name="Zip_Cod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37" l="1"/>
  <c r="N238" i="10"/>
  <c r="O238" i="10" s="1"/>
  <c r="N237" i="10"/>
  <c r="O237" i="10" s="1"/>
  <c r="L1244" i="7"/>
  <c r="M1244" i="7" s="1"/>
  <c r="N1244" i="7" s="1"/>
  <c r="H236" i="10"/>
  <c r="N236" i="10"/>
  <c r="O236" i="10" s="1"/>
  <c r="H1243" i="7"/>
  <c r="L1243" i="7" s="1"/>
  <c r="M1243" i="7" s="1"/>
  <c r="N1243" i="7" s="1"/>
  <c r="H84" i="3"/>
  <c r="N84" i="3" s="1"/>
  <c r="O84" i="3" s="1"/>
  <c r="P84" i="3" s="1"/>
  <c r="I95" i="8"/>
  <c r="M95" i="8" s="1"/>
  <c r="N95" i="8" s="1"/>
  <c r="I93" i="8"/>
  <c r="M93" i="8" s="1"/>
  <c r="N93" i="8" s="1"/>
  <c r="I91" i="8"/>
  <c r="M91" i="8" s="1"/>
  <c r="N91" i="8" s="1"/>
  <c r="I89" i="8"/>
  <c r="M89" i="8" s="1"/>
  <c r="N89" i="8" s="1"/>
  <c r="I87" i="8"/>
  <c r="M87" i="8" s="1"/>
  <c r="N87" i="8" s="1"/>
  <c r="I85" i="8"/>
  <c r="M85" i="8" s="1"/>
  <c r="N85" i="8" s="1"/>
  <c r="T18" i="6" l="1"/>
  <c r="T16" i="6"/>
  <c r="T14" i="6"/>
  <c r="T12" i="6"/>
  <c r="T10" i="6"/>
  <c r="O18" i="6"/>
  <c r="O16" i="6"/>
  <c r="O14" i="6"/>
  <c r="O12" i="6"/>
  <c r="O10" i="6"/>
  <c r="O8" i="6"/>
  <c r="T8" i="6"/>
  <c r="T6" i="6"/>
  <c r="O6" i="6"/>
  <c r="H88" i="11"/>
  <c r="L88" i="11" s="1"/>
  <c r="M88" i="11" s="1"/>
  <c r="H155" i="76"/>
  <c r="H154" i="76"/>
  <c r="N154" i="76" s="1"/>
  <c r="O154" i="76" s="1"/>
  <c r="N155" i="76"/>
  <c r="O155" i="76" s="1"/>
  <c r="H148" i="5"/>
  <c r="M148" i="5"/>
  <c r="N148" i="5" s="1"/>
  <c r="N153" i="76"/>
  <c r="O153" i="76" s="1"/>
  <c r="N152" i="76"/>
  <c r="O152" i="76" s="1"/>
  <c r="N151" i="76"/>
  <c r="O151" i="76" s="1"/>
  <c r="N150" i="76"/>
  <c r="O150" i="76" s="1"/>
  <c r="L1242" i="7"/>
  <c r="M1242" i="7" s="1"/>
  <c r="N1242" i="7" s="1"/>
  <c r="N83" i="3"/>
  <c r="O83" i="3" s="1"/>
  <c r="P83" i="3" s="1"/>
  <c r="M147" i="5"/>
  <c r="N147" i="5" s="1"/>
  <c r="M146" i="5"/>
  <c r="N146" i="5" s="1"/>
  <c r="R14" i="6"/>
  <c r="R16" i="6"/>
  <c r="R12" i="6"/>
  <c r="R8" i="6"/>
  <c r="R18" i="6"/>
  <c r="R10" i="6"/>
  <c r="R6" i="6"/>
  <c r="E50" i="14" l="1"/>
  <c r="D50" i="14"/>
  <c r="AJ25" i="12"/>
  <c r="AJ26" i="12"/>
  <c r="AJ27" i="12"/>
  <c r="AJ28" i="12"/>
  <c r="AJ29" i="12"/>
  <c r="AJ30" i="12"/>
  <c r="AJ31" i="12"/>
  <c r="AJ32" i="12"/>
  <c r="AJ24" i="12"/>
  <c r="AI25" i="12"/>
  <c r="AI26" i="12"/>
  <c r="AI27" i="12"/>
  <c r="AI28" i="12"/>
  <c r="AI29" i="12"/>
  <c r="AI30" i="12"/>
  <c r="AI31" i="12"/>
  <c r="AI32" i="12"/>
  <c r="AI24" i="12"/>
  <c r="N234" i="10"/>
  <c r="O234" i="10" s="1"/>
  <c r="N235" i="10"/>
  <c r="O235" i="10" s="1"/>
  <c r="N149" i="76"/>
  <c r="O149" i="76" s="1"/>
  <c r="N233" i="10"/>
  <c r="O233" i="10" s="1"/>
  <c r="M145" i="5"/>
  <c r="N145" i="5" s="1"/>
  <c r="L1241" i="7"/>
  <c r="M1241" i="7" s="1"/>
  <c r="N1241" i="7" s="1"/>
  <c r="N82" i="3"/>
  <c r="O82" i="3" s="1"/>
  <c r="P82" i="3" s="1"/>
  <c r="M143" i="5"/>
  <c r="N143" i="5" s="1"/>
  <c r="M141" i="5"/>
  <c r="N141" i="5" s="1"/>
  <c r="L87" i="11"/>
  <c r="M87" i="11" s="1"/>
  <c r="H18" i="14"/>
  <c r="H19" i="14"/>
  <c r="H20" i="14"/>
  <c r="H21" i="14"/>
  <c r="H22" i="14"/>
  <c r="H23" i="14"/>
  <c r="H24" i="14"/>
  <c r="H25" i="14"/>
  <c r="H26" i="14"/>
  <c r="H27" i="14"/>
  <c r="H28" i="14"/>
  <c r="H29" i="14"/>
  <c r="H30" i="14"/>
  <c r="H31" i="14"/>
  <c r="H32" i="14"/>
  <c r="H33" i="14"/>
  <c r="H34" i="14"/>
  <c r="H35" i="14"/>
  <c r="H36" i="14"/>
  <c r="H37" i="14"/>
  <c r="H38" i="14"/>
  <c r="H17" i="14"/>
  <c r="J38" i="14"/>
  <c r="J37" i="14"/>
  <c r="J36" i="14"/>
  <c r="J35" i="14"/>
  <c r="J34" i="14"/>
  <c r="J33" i="14"/>
  <c r="J32" i="14"/>
  <c r="J31" i="14"/>
  <c r="J30" i="14"/>
  <c r="J29" i="14"/>
  <c r="J28" i="14"/>
  <c r="J27" i="14"/>
  <c r="J26" i="14"/>
  <c r="J25" i="14"/>
  <c r="J24" i="14"/>
  <c r="J23" i="14"/>
  <c r="J22" i="14"/>
  <c r="J21" i="14"/>
  <c r="J20" i="14"/>
  <c r="J19" i="14"/>
  <c r="J18" i="14"/>
  <c r="J17" i="14"/>
  <c r="L1240" i="7"/>
  <c r="M1240" i="7" s="1"/>
  <c r="N1240" i="7" s="1"/>
  <c r="N148" i="76"/>
  <c r="O148" i="76" s="1"/>
  <c r="N232" i="10"/>
  <c r="O232" i="10" s="1"/>
  <c r="M144" i="5"/>
  <c r="N144" i="5" s="1"/>
  <c r="L1239" i="7"/>
  <c r="M1239" i="7" s="1"/>
  <c r="N1239" i="7" s="1"/>
  <c r="N81" i="3"/>
  <c r="O81" i="3" s="1"/>
  <c r="P81" i="3" s="1"/>
  <c r="L1238" i="7"/>
  <c r="M1238" i="7" s="1"/>
  <c r="N1238" i="7" s="1"/>
  <c r="L1237" i="7"/>
  <c r="M1237" i="7" s="1"/>
  <c r="N1237" i="7" s="1"/>
  <c r="L1236" i="7"/>
  <c r="M1236" i="7" s="1"/>
  <c r="N1236" i="7" s="1"/>
  <c r="L1235" i="7"/>
  <c r="M1235" i="7" s="1"/>
  <c r="N1235" i="7" s="1"/>
  <c r="M142" i="5"/>
  <c r="N142" i="5" s="1"/>
  <c r="N231" i="10"/>
  <c r="O231" i="10" s="1"/>
  <c r="N229" i="10"/>
  <c r="O229" i="10" s="1"/>
  <c r="N80" i="3"/>
  <c r="O80" i="3" s="1"/>
  <c r="P80" i="3" s="1"/>
  <c r="L1234" i="7"/>
  <c r="M1234" i="7" s="1"/>
  <c r="N1234" i="7" s="1"/>
  <c r="E136" i="14"/>
  <c r="D136" i="14"/>
  <c r="H191" i="14"/>
  <c r="H104" i="14"/>
  <c r="H105" i="14"/>
  <c r="H106" i="14"/>
  <c r="H107" i="14"/>
  <c r="H108" i="14"/>
  <c r="H109" i="14"/>
  <c r="H110" i="14"/>
  <c r="H111" i="14"/>
  <c r="H112" i="14"/>
  <c r="H113" i="14"/>
  <c r="H114" i="14"/>
  <c r="H115" i="14"/>
  <c r="H116" i="14"/>
  <c r="H117" i="14"/>
  <c r="H118" i="14"/>
  <c r="H119" i="14"/>
  <c r="H120" i="14"/>
  <c r="H121" i="14"/>
  <c r="H122" i="14"/>
  <c r="H123" i="14"/>
  <c r="H124" i="14"/>
  <c r="H103" i="14"/>
  <c r="J124" i="14"/>
  <c r="J123" i="14"/>
  <c r="J122" i="14"/>
  <c r="J121" i="14"/>
  <c r="J120" i="14"/>
  <c r="J119" i="14"/>
  <c r="J118" i="14"/>
  <c r="J117" i="14"/>
  <c r="J116" i="14"/>
  <c r="J115" i="14"/>
  <c r="J114" i="14"/>
  <c r="J113" i="14"/>
  <c r="J112" i="14"/>
  <c r="J111" i="14"/>
  <c r="J110" i="14"/>
  <c r="J109" i="14"/>
  <c r="J108" i="14"/>
  <c r="J107" i="14"/>
  <c r="J106" i="14"/>
  <c r="J105" i="14"/>
  <c r="J104" i="14"/>
  <c r="J103" i="14"/>
  <c r="L86" i="11"/>
  <c r="M86" i="11" s="1"/>
  <c r="L85" i="11"/>
  <c r="M85" i="11" s="1"/>
  <c r="N147" i="76"/>
  <c r="O147" i="76" s="1"/>
  <c r="N230" i="10"/>
  <c r="O230" i="10" s="1"/>
  <c r="M140" i="5"/>
  <c r="N140" i="5" s="1"/>
  <c r="L1233" i="7"/>
  <c r="M1233" i="7" s="1"/>
  <c r="N1233" i="7" s="1"/>
  <c r="N146" i="76"/>
  <c r="O146" i="76" s="1"/>
  <c r="N144" i="76"/>
  <c r="O144" i="76" s="1"/>
  <c r="M139" i="5"/>
  <c r="N139" i="5" s="1"/>
  <c r="M136" i="5"/>
  <c r="N136" i="5" s="1"/>
  <c r="M137" i="5"/>
  <c r="N137" i="5" s="1"/>
  <c r="O28" i="37"/>
  <c r="P28" i="37" s="1"/>
  <c r="O22" i="37"/>
  <c r="P22" i="37" s="1"/>
  <c r="O25" i="37"/>
  <c r="P25" i="37" s="1"/>
  <c r="J28" i="37"/>
  <c r="K28" i="37" s="1"/>
  <c r="J25" i="37"/>
  <c r="K25" i="37" s="1"/>
  <c r="J22" i="37"/>
  <c r="K22" i="37" s="1"/>
  <c r="J19" i="37"/>
  <c r="K19" i="37" s="1"/>
  <c r="O19" i="37" s="1"/>
  <c r="P19" i="37" s="1"/>
  <c r="L1232" i="7"/>
  <c r="M1232" i="7" s="1"/>
  <c r="N1232" i="7" s="1"/>
  <c r="N27" i="35"/>
  <c r="O27" i="35" s="1"/>
  <c r="I27" i="35"/>
  <c r="J27" i="35" s="1"/>
  <c r="I30" i="35"/>
  <c r="J30" i="35" s="1"/>
  <c r="N30" i="35" s="1"/>
  <c r="O30" i="35" s="1"/>
  <c r="N145" i="76"/>
  <c r="O145" i="76" s="1"/>
  <c r="L1231" i="7"/>
  <c r="M1231" i="7" s="1"/>
  <c r="N1231" i="7" s="1"/>
  <c r="N11" i="124"/>
  <c r="N139" i="124"/>
  <c r="P139" i="124" s="1"/>
  <c r="N138" i="124"/>
  <c r="P138" i="124" s="1"/>
  <c r="P137" i="124"/>
  <c r="N137" i="124"/>
  <c r="N136" i="124"/>
  <c r="P136" i="124" s="1"/>
  <c r="N135" i="124"/>
  <c r="P135" i="124" s="1"/>
  <c r="N134" i="124"/>
  <c r="P134" i="124" s="1"/>
  <c r="P133" i="124"/>
  <c r="N133" i="124"/>
  <c r="N132" i="124"/>
  <c r="P132" i="124" s="1"/>
  <c r="N131" i="124"/>
  <c r="P131" i="124" s="1"/>
  <c r="N130" i="124"/>
  <c r="P130" i="124" s="1"/>
  <c r="P129" i="124"/>
  <c r="N129" i="124"/>
  <c r="N128" i="124"/>
  <c r="P128" i="124" s="1"/>
  <c r="N127" i="124"/>
  <c r="P127" i="124" s="1"/>
  <c r="N126" i="124"/>
  <c r="P126" i="124" s="1"/>
  <c r="P125" i="124"/>
  <c r="N125" i="124"/>
  <c r="N124" i="124"/>
  <c r="P124" i="124" s="1"/>
  <c r="N123" i="124"/>
  <c r="P123" i="124" s="1"/>
  <c r="N122" i="124"/>
  <c r="P122" i="124" s="1"/>
  <c r="P121" i="124"/>
  <c r="N121" i="124"/>
  <c r="N120" i="124"/>
  <c r="P120" i="124" s="1"/>
  <c r="N119" i="124"/>
  <c r="P119" i="124" s="1"/>
  <c r="N118" i="124"/>
  <c r="P118" i="124" s="1"/>
  <c r="P117" i="124"/>
  <c r="N117" i="124"/>
  <c r="N116" i="124"/>
  <c r="P116" i="124" s="1"/>
  <c r="N115" i="124"/>
  <c r="P115" i="124" s="1"/>
  <c r="N114" i="124"/>
  <c r="P114" i="124" s="1"/>
  <c r="P113" i="124"/>
  <c r="N113" i="124"/>
  <c r="N112" i="124"/>
  <c r="P112" i="124" s="1"/>
  <c r="N111" i="124"/>
  <c r="P111" i="124" s="1"/>
  <c r="N110" i="124"/>
  <c r="P110" i="124" s="1"/>
  <c r="P109" i="124"/>
  <c r="N109" i="124"/>
  <c r="N108" i="124"/>
  <c r="P108" i="124" s="1"/>
  <c r="N107" i="124"/>
  <c r="P107" i="124" s="1"/>
  <c r="N106" i="124"/>
  <c r="P106" i="124" s="1"/>
  <c r="P105" i="124"/>
  <c r="N105" i="124"/>
  <c r="N104" i="124"/>
  <c r="P104" i="124" s="1"/>
  <c r="N103" i="124"/>
  <c r="P103" i="124" s="1"/>
  <c r="N102" i="124"/>
  <c r="P102" i="124" s="1"/>
  <c r="P101" i="124"/>
  <c r="N101" i="124"/>
  <c r="N100" i="124"/>
  <c r="P100" i="124" s="1"/>
  <c r="N99" i="124"/>
  <c r="P99" i="124" s="1"/>
  <c r="N98" i="124"/>
  <c r="P98" i="124" s="1"/>
  <c r="P97" i="124"/>
  <c r="N97" i="124"/>
  <c r="N96" i="124"/>
  <c r="P96" i="124" s="1"/>
  <c r="N95" i="124"/>
  <c r="P95" i="124" s="1"/>
  <c r="N94" i="124"/>
  <c r="P94" i="124" s="1"/>
  <c r="P93" i="124"/>
  <c r="N93" i="124"/>
  <c r="N92" i="124"/>
  <c r="P92" i="124" s="1"/>
  <c r="N91" i="124"/>
  <c r="P91" i="124" s="1"/>
  <c r="N90" i="124"/>
  <c r="P90" i="124" s="1"/>
  <c r="P89" i="124"/>
  <c r="N89" i="124"/>
  <c r="N88" i="124"/>
  <c r="P88" i="124" s="1"/>
  <c r="N87" i="124"/>
  <c r="P87" i="124" s="1"/>
  <c r="N86" i="124"/>
  <c r="P86" i="124" s="1"/>
  <c r="P85" i="124"/>
  <c r="N85" i="124"/>
  <c r="N84" i="124"/>
  <c r="P84" i="124" s="1"/>
  <c r="N83" i="124"/>
  <c r="P83" i="124" s="1"/>
  <c r="N82" i="124"/>
  <c r="P82" i="124" s="1"/>
  <c r="P81" i="124"/>
  <c r="N81" i="124"/>
  <c r="N80" i="124"/>
  <c r="P80" i="124" s="1"/>
  <c r="N79" i="124"/>
  <c r="P79" i="124" s="1"/>
  <c r="N78" i="124"/>
  <c r="P78" i="124" s="1"/>
  <c r="P77" i="124"/>
  <c r="N77" i="124"/>
  <c r="N76" i="124"/>
  <c r="P76" i="124" s="1"/>
  <c r="N75" i="124"/>
  <c r="P75" i="124" s="1"/>
  <c r="N74" i="124"/>
  <c r="P74" i="124" s="1"/>
  <c r="P73" i="124"/>
  <c r="N73" i="124"/>
  <c r="N72" i="124"/>
  <c r="P72" i="124" s="1"/>
  <c r="N71" i="124"/>
  <c r="P71" i="124" s="1"/>
  <c r="N70" i="124"/>
  <c r="P70" i="124" s="1"/>
  <c r="P69" i="124"/>
  <c r="N69" i="124"/>
  <c r="N68" i="124"/>
  <c r="P68" i="124" s="1"/>
  <c r="N67" i="124"/>
  <c r="P67" i="124" s="1"/>
  <c r="N66" i="124"/>
  <c r="P66" i="124" s="1"/>
  <c r="P65" i="124"/>
  <c r="N65" i="124"/>
  <c r="N64" i="124"/>
  <c r="P64" i="124" s="1"/>
  <c r="N63" i="124"/>
  <c r="P63" i="124" s="1"/>
  <c r="N62" i="124"/>
  <c r="P62" i="124" s="1"/>
  <c r="P61" i="124"/>
  <c r="N61" i="124"/>
  <c r="N60" i="124"/>
  <c r="P60" i="124" s="1"/>
  <c r="N59" i="124"/>
  <c r="P59" i="124" s="1"/>
  <c r="N58" i="124"/>
  <c r="P58" i="124" s="1"/>
  <c r="P57" i="124"/>
  <c r="N57" i="124"/>
  <c r="N56" i="124"/>
  <c r="P56" i="124" s="1"/>
  <c r="N55" i="124"/>
  <c r="P55" i="124" s="1"/>
  <c r="N54" i="124"/>
  <c r="P54" i="124" s="1"/>
  <c r="P53" i="124"/>
  <c r="N53" i="124"/>
  <c r="N52" i="124"/>
  <c r="P52" i="124" s="1"/>
  <c r="N51" i="124"/>
  <c r="P51" i="124" s="1"/>
  <c r="N50" i="124"/>
  <c r="P50" i="124" s="1"/>
  <c r="P49" i="124"/>
  <c r="N49" i="124"/>
  <c r="N48" i="124"/>
  <c r="P48" i="124" s="1"/>
  <c r="P47" i="124"/>
  <c r="N47" i="124"/>
  <c r="N46" i="124"/>
  <c r="P46" i="124" s="1"/>
  <c r="P45" i="124"/>
  <c r="N45" i="124"/>
  <c r="N44" i="124"/>
  <c r="P44" i="124" s="1"/>
  <c r="N43" i="124"/>
  <c r="P43" i="124" s="1"/>
  <c r="N42" i="124"/>
  <c r="P42" i="124" s="1"/>
  <c r="P41" i="124"/>
  <c r="N41" i="124"/>
  <c r="N40" i="124"/>
  <c r="P40" i="124" s="1"/>
  <c r="N39" i="124"/>
  <c r="P39" i="124" s="1"/>
  <c r="N38" i="124"/>
  <c r="P38" i="124" s="1"/>
  <c r="N37" i="124"/>
  <c r="P37" i="124" s="1"/>
  <c r="N36" i="124"/>
  <c r="P36" i="124" s="1"/>
  <c r="N35" i="124"/>
  <c r="P35" i="124" s="1"/>
  <c r="N34" i="124"/>
  <c r="P34" i="124" s="1"/>
  <c r="P33" i="124"/>
  <c r="N33" i="124"/>
  <c r="N32" i="124"/>
  <c r="P32" i="124" s="1"/>
  <c r="N31" i="124"/>
  <c r="P31" i="124" s="1"/>
  <c r="N30" i="124"/>
  <c r="P30" i="124" s="1"/>
  <c r="P29" i="124"/>
  <c r="N29" i="124"/>
  <c r="N28" i="124"/>
  <c r="P28" i="124" s="1"/>
  <c r="N27" i="124"/>
  <c r="P27" i="124" s="1"/>
  <c r="N26" i="124"/>
  <c r="P26" i="124" s="1"/>
  <c r="P25" i="124"/>
  <c r="N25" i="124"/>
  <c r="N24" i="124"/>
  <c r="P24" i="124" s="1"/>
  <c r="N23" i="124"/>
  <c r="P23" i="124" s="1"/>
  <c r="N22" i="124"/>
  <c r="P22" i="124" s="1"/>
  <c r="P21" i="124"/>
  <c r="N21" i="124"/>
  <c r="N20" i="124"/>
  <c r="P20" i="124" s="1"/>
  <c r="N19" i="124"/>
  <c r="P19" i="124" s="1"/>
  <c r="N18" i="124"/>
  <c r="P18" i="124" s="1"/>
  <c r="P17" i="124"/>
  <c r="N17" i="124"/>
  <c r="N16" i="124"/>
  <c r="P16" i="124" s="1"/>
  <c r="N15" i="124"/>
  <c r="P15" i="124" s="1"/>
  <c r="N14" i="124"/>
  <c r="P14" i="124" s="1"/>
  <c r="P13" i="124"/>
  <c r="N13" i="124"/>
  <c r="N12" i="124"/>
  <c r="P12" i="124" s="1"/>
  <c r="P11" i="124"/>
  <c r="N228" i="10"/>
  <c r="O228" i="10" s="1"/>
  <c r="N227" i="10"/>
  <c r="O227" i="10" s="1"/>
  <c r="N143" i="76"/>
  <c r="O143" i="76" s="1"/>
  <c r="H192" i="14"/>
  <c r="E224" i="14"/>
  <c r="D224" i="14"/>
  <c r="N142" i="76"/>
  <c r="O142" i="76" s="1"/>
  <c r="N226" i="10"/>
  <c r="O226" i="10" s="1"/>
  <c r="M138" i="5"/>
  <c r="N138" i="5" s="1"/>
  <c r="L1230" i="7"/>
  <c r="M1230" i="7" s="1"/>
  <c r="N1230" i="7" s="1"/>
  <c r="N79" i="3"/>
  <c r="O79" i="3" s="1"/>
  <c r="P79" i="3" s="1"/>
  <c r="L84" i="11"/>
  <c r="M84" i="11" s="1"/>
  <c r="N225" i="10"/>
  <c r="O225" i="10" s="1"/>
  <c r="N224" i="10"/>
  <c r="O224" i="10" s="1"/>
  <c r="I21" i="35" l="1"/>
  <c r="J21" i="35" s="1"/>
  <c r="N21" i="35" s="1"/>
  <c r="O21" i="35" s="1"/>
  <c r="I19" i="35"/>
  <c r="J19" i="35" s="1"/>
  <c r="N19" i="35" s="1"/>
  <c r="O19" i="35" s="1"/>
  <c r="I17" i="35"/>
  <c r="J17" i="35" s="1"/>
  <c r="N17" i="35" s="1"/>
  <c r="O17" i="35" s="1"/>
  <c r="I15" i="35"/>
  <c r="J15" i="35" s="1"/>
  <c r="N15" i="35" s="1"/>
  <c r="O15" i="35" s="1"/>
  <c r="H193" i="14" l="1"/>
  <c r="H194" i="14"/>
  <c r="H195" i="14"/>
  <c r="H196" i="14"/>
  <c r="H197" i="14"/>
  <c r="H198" i="14"/>
  <c r="H199" i="14"/>
  <c r="H200" i="14"/>
  <c r="H201" i="14"/>
  <c r="H202" i="14"/>
  <c r="H203" i="14"/>
  <c r="H204" i="14"/>
  <c r="H205" i="14"/>
  <c r="H206" i="14"/>
  <c r="H207" i="14"/>
  <c r="H208" i="14"/>
  <c r="H209" i="14"/>
  <c r="H210" i="14"/>
  <c r="H211" i="14"/>
  <c r="H212" i="14"/>
  <c r="J212" i="14"/>
  <c r="J211" i="14"/>
  <c r="J210" i="14"/>
  <c r="J209" i="14"/>
  <c r="J208" i="14"/>
  <c r="J207" i="14"/>
  <c r="J206" i="14"/>
  <c r="J205" i="14"/>
  <c r="J204" i="14"/>
  <c r="J203" i="14"/>
  <c r="J202" i="14"/>
  <c r="J201" i="14"/>
  <c r="J200" i="14"/>
  <c r="J199" i="14"/>
  <c r="J198" i="14"/>
  <c r="J197" i="14"/>
  <c r="J196" i="14"/>
  <c r="J195" i="14"/>
  <c r="J194" i="14"/>
  <c r="J193" i="14"/>
  <c r="J192" i="14"/>
  <c r="J191" i="14"/>
  <c r="D310" i="14"/>
  <c r="E310" i="14"/>
  <c r="D397" i="14"/>
  <c r="E397" i="14"/>
  <c r="M135" i="5"/>
  <c r="N135" i="5" s="1"/>
  <c r="H18" i="8"/>
  <c r="L18" i="8" s="1"/>
  <c r="M18" i="8" s="1"/>
  <c r="L18" i="6"/>
  <c r="L16" i="6"/>
  <c r="L14" i="6"/>
  <c r="L12" i="6"/>
  <c r="L10" i="6"/>
  <c r="L8" i="6"/>
  <c r="L6" i="6"/>
  <c r="L15" i="6"/>
  <c r="T15" i="6" s="1"/>
  <c r="L17" i="6"/>
  <c r="T17" i="6" s="1"/>
  <c r="L13" i="6"/>
  <c r="T13" i="6" s="1"/>
  <c r="L9" i="6"/>
  <c r="T9" i="6" s="1"/>
  <c r="L19" i="6"/>
  <c r="T19" i="6" s="1"/>
  <c r="L11" i="6"/>
  <c r="T11" i="6" s="1"/>
  <c r="L7" i="6"/>
  <c r="T7" i="6" s="1"/>
  <c r="J27" i="37"/>
  <c r="K27" i="37" s="1"/>
  <c r="O27" i="37" s="1"/>
  <c r="P27" i="37" s="1"/>
  <c r="J24" i="37"/>
  <c r="K24" i="37" s="1"/>
  <c r="O24" i="37" s="1"/>
  <c r="P24" i="37" s="1"/>
  <c r="J26" i="37"/>
  <c r="K26" i="37" s="1"/>
  <c r="O26" i="37" s="1"/>
  <c r="P26" i="37" s="1"/>
  <c r="J21" i="37"/>
  <c r="K21" i="37" s="1"/>
  <c r="O21" i="37" s="1"/>
  <c r="P21" i="37" s="1"/>
  <c r="J18" i="37"/>
  <c r="K18" i="37" s="1"/>
  <c r="O18" i="37" s="1"/>
  <c r="P18" i="37" s="1"/>
  <c r="AH25" i="12"/>
  <c r="AH26" i="12"/>
  <c r="AH27" i="12"/>
  <c r="AH28" i="12"/>
  <c r="AH29" i="12"/>
  <c r="AH30" i="12"/>
  <c r="AH31" i="12"/>
  <c r="AH32" i="12"/>
  <c r="AG25" i="12"/>
  <c r="AG26" i="12"/>
  <c r="AG27" i="12"/>
  <c r="AG28" i="12"/>
  <c r="AG29" i="12"/>
  <c r="AG30" i="12"/>
  <c r="AG31" i="12"/>
  <c r="AG32" i="12"/>
  <c r="AH24" i="12"/>
  <c r="AG24" i="12"/>
  <c r="N223" i="10"/>
  <c r="O223" i="10" s="1"/>
  <c r="N222" i="10"/>
  <c r="O222" i="10" s="1"/>
  <c r="I94" i="8"/>
  <c r="M94" i="8" s="1"/>
  <c r="N94" i="8" s="1"/>
  <c r="I92" i="8"/>
  <c r="M92" i="8" s="1"/>
  <c r="N92" i="8" s="1"/>
  <c r="I90" i="8"/>
  <c r="M90" i="8" s="1"/>
  <c r="N90" i="8" s="1"/>
  <c r="I88" i="8"/>
  <c r="M88" i="8" s="1"/>
  <c r="N88" i="8" s="1"/>
  <c r="I86" i="8"/>
  <c r="M86" i="8" s="1"/>
  <c r="N86" i="8" s="1"/>
  <c r="I84" i="8"/>
  <c r="M84" i="8" s="1"/>
  <c r="N84" i="8" s="1"/>
  <c r="U7" i="6" l="1"/>
  <c r="U11" i="6"/>
  <c r="U19" i="6"/>
  <c r="U9" i="6"/>
  <c r="U13" i="6"/>
  <c r="U17" i="6"/>
  <c r="U15" i="6"/>
  <c r="N77" i="3"/>
  <c r="O77" i="3" s="1"/>
  <c r="P77" i="3" s="1"/>
  <c r="N78" i="3"/>
  <c r="O78" i="3" s="1"/>
  <c r="P78" i="3" s="1"/>
  <c r="N221" i="10"/>
  <c r="O221" i="10" s="1"/>
  <c r="N220" i="10"/>
  <c r="O220" i="10" s="1"/>
  <c r="N141" i="76"/>
  <c r="O141" i="76" s="1"/>
  <c r="M134" i="5"/>
  <c r="N134" i="5" s="1"/>
  <c r="L83" i="11"/>
  <c r="M83" i="11" s="1"/>
  <c r="L1229" i="7"/>
  <c r="M1229" i="7" s="1"/>
  <c r="N1229" i="7" s="1"/>
  <c r="N140" i="76"/>
  <c r="O140" i="76" s="1"/>
  <c r="N219" i="10"/>
  <c r="O219" i="10" s="1"/>
  <c r="M133" i="5"/>
  <c r="N133" i="5" s="1"/>
  <c r="L1228" i="7"/>
  <c r="M1228" i="7" s="1"/>
  <c r="N1228" i="7" s="1"/>
  <c r="N134" i="76" l="1"/>
  <c r="O134" i="76" s="1"/>
  <c r="N139" i="76"/>
  <c r="O139" i="76" s="1"/>
  <c r="N138" i="76"/>
  <c r="O138" i="76" s="1"/>
  <c r="N137" i="76"/>
  <c r="O137" i="76" s="1"/>
  <c r="N218" i="10"/>
  <c r="O218" i="10" s="1"/>
  <c r="N136" i="76"/>
  <c r="O136" i="76" s="1"/>
  <c r="N135" i="76"/>
  <c r="O135" i="76" s="1"/>
  <c r="N133" i="76"/>
  <c r="O133" i="76" s="1"/>
  <c r="N132" i="76"/>
  <c r="O132" i="76" s="1"/>
  <c r="AF25" i="12"/>
  <c r="AF26" i="12"/>
  <c r="AF27" i="12"/>
  <c r="AF28" i="12"/>
  <c r="AF29" i="12"/>
  <c r="AF30" i="12"/>
  <c r="AF31" i="12"/>
  <c r="AF32" i="12"/>
  <c r="AE25" i="12"/>
  <c r="AE26" i="12"/>
  <c r="AE27" i="12"/>
  <c r="AE28" i="12"/>
  <c r="AE29" i="12"/>
  <c r="AE30" i="12"/>
  <c r="AE31" i="12"/>
  <c r="AE32" i="12"/>
  <c r="AF24" i="12"/>
  <c r="AE24" i="12"/>
  <c r="N217" i="10" l="1"/>
  <c r="O217" i="10" s="1"/>
  <c r="N216" i="10"/>
  <c r="O216" i="10" s="1"/>
  <c r="H278" i="14"/>
  <c r="J278" i="14" s="1"/>
  <c r="H279" i="14"/>
  <c r="J279" i="14" s="1"/>
  <c r="H280" i="14"/>
  <c r="J280" i="14" s="1"/>
  <c r="H281" i="14"/>
  <c r="J281" i="14" s="1"/>
  <c r="H282" i="14"/>
  <c r="J282" i="14" s="1"/>
  <c r="H283" i="14"/>
  <c r="J283" i="14" s="1"/>
  <c r="H284" i="14"/>
  <c r="J284" i="14" s="1"/>
  <c r="H285" i="14"/>
  <c r="J285" i="14" s="1"/>
  <c r="H286" i="14"/>
  <c r="J286" i="14" s="1"/>
  <c r="H287" i="14"/>
  <c r="J287" i="14" s="1"/>
  <c r="H288" i="14"/>
  <c r="J288" i="14" s="1"/>
  <c r="H289" i="14"/>
  <c r="J289" i="14" s="1"/>
  <c r="H290" i="14"/>
  <c r="J290" i="14" s="1"/>
  <c r="H291" i="14"/>
  <c r="J291" i="14" s="1"/>
  <c r="H292" i="14"/>
  <c r="J292" i="14" s="1"/>
  <c r="H293" i="14"/>
  <c r="J293" i="14" s="1"/>
  <c r="H294" i="14"/>
  <c r="J294" i="14" s="1"/>
  <c r="H295" i="14"/>
  <c r="J295" i="14" s="1"/>
  <c r="H296" i="14"/>
  <c r="J296" i="14" s="1"/>
  <c r="H297" i="14"/>
  <c r="J297" i="14" s="1"/>
  <c r="H298" i="14"/>
  <c r="J298" i="14" s="1"/>
  <c r="H277" i="14"/>
  <c r="J277" i="14" s="1"/>
  <c r="M132" i="5"/>
  <c r="N132" i="5" s="1"/>
  <c r="M131" i="5"/>
  <c r="N131" i="5" s="1"/>
  <c r="M130" i="5"/>
  <c r="N130" i="5" s="1"/>
  <c r="L1227" i="7"/>
  <c r="M1227" i="7" s="1"/>
  <c r="N1227" i="7" s="1"/>
  <c r="N131" i="76"/>
  <c r="O131" i="76" s="1"/>
  <c r="N215" i="10"/>
  <c r="O215" i="10" s="1"/>
  <c r="M129" i="5"/>
  <c r="N129" i="5" s="1"/>
  <c r="L1226" i="7"/>
  <c r="M1226" i="7" s="1"/>
  <c r="N1226" i="7" s="1"/>
  <c r="N76" i="3"/>
  <c r="O76" i="3" s="1"/>
  <c r="P76" i="3" s="1"/>
  <c r="L82" i="11"/>
  <c r="M82" i="11" s="1"/>
  <c r="N75" i="3"/>
  <c r="O75" i="3" s="1"/>
  <c r="P75" i="3" s="1"/>
  <c r="N214" i="10"/>
  <c r="O214" i="10" s="1"/>
  <c r="N213" i="10"/>
  <c r="O213" i="10" s="1"/>
  <c r="K705" i="123"/>
  <c r="K704" i="123"/>
  <c r="K703" i="123"/>
  <c r="K702" i="123"/>
  <c r="K701" i="123"/>
  <c r="K700" i="123"/>
  <c r="K699" i="123"/>
  <c r="K698" i="123"/>
  <c r="K697" i="123"/>
  <c r="K696" i="123"/>
  <c r="K695" i="123"/>
  <c r="K694" i="123"/>
  <c r="K693" i="123"/>
  <c r="K692" i="123"/>
  <c r="K691" i="123"/>
  <c r="K690" i="123"/>
  <c r="K689" i="123"/>
  <c r="K688" i="123"/>
  <c r="K687" i="123"/>
  <c r="K686" i="123"/>
  <c r="K685" i="123"/>
  <c r="K684" i="123"/>
  <c r="K683" i="123"/>
  <c r="K682" i="123"/>
  <c r="K681" i="123"/>
  <c r="K680" i="123"/>
  <c r="K679" i="123"/>
  <c r="K678" i="123"/>
  <c r="K677" i="123"/>
  <c r="K676" i="123"/>
  <c r="K675" i="123"/>
  <c r="K674" i="123"/>
  <c r="K673" i="123"/>
  <c r="K672" i="123"/>
  <c r="K671" i="123"/>
  <c r="K670" i="123"/>
  <c r="K669" i="123"/>
  <c r="K668" i="123"/>
  <c r="K667" i="123"/>
  <c r="K666" i="123"/>
  <c r="K665" i="123"/>
  <c r="K664" i="123"/>
  <c r="K663" i="123"/>
  <c r="K662" i="123"/>
  <c r="K661" i="123"/>
  <c r="K660" i="123"/>
  <c r="K659" i="123"/>
  <c r="K658" i="123"/>
  <c r="K657" i="123"/>
  <c r="K656" i="123"/>
  <c r="K655" i="123"/>
  <c r="K654" i="123"/>
  <c r="K653" i="123"/>
  <c r="K652" i="123"/>
  <c r="K651" i="123"/>
  <c r="K650" i="123"/>
  <c r="K649" i="123"/>
  <c r="K648" i="123"/>
  <c r="K647" i="123"/>
  <c r="K646" i="123"/>
  <c r="K645" i="123"/>
  <c r="K644" i="123"/>
  <c r="K643" i="123"/>
  <c r="K642" i="123"/>
  <c r="K641" i="123"/>
  <c r="K640" i="123"/>
  <c r="K639" i="123"/>
  <c r="K638" i="123"/>
  <c r="K637" i="123"/>
  <c r="K636" i="123"/>
  <c r="K635" i="123"/>
  <c r="K634" i="123"/>
  <c r="K633" i="123"/>
  <c r="K632" i="123"/>
  <c r="K631" i="123"/>
  <c r="K630" i="123"/>
  <c r="K629" i="123"/>
  <c r="K628" i="123"/>
  <c r="K627" i="123"/>
  <c r="K626" i="123"/>
  <c r="K625" i="123"/>
  <c r="K624" i="123"/>
  <c r="K623" i="123"/>
  <c r="K622" i="123"/>
  <c r="K621" i="123"/>
  <c r="K620" i="123"/>
  <c r="K619" i="123"/>
  <c r="K618" i="123"/>
  <c r="K617" i="123"/>
  <c r="K616" i="123"/>
  <c r="K615" i="123"/>
  <c r="K614" i="123"/>
  <c r="K613" i="123"/>
  <c r="K612" i="123"/>
  <c r="K611" i="123"/>
  <c r="K610" i="123"/>
  <c r="K609" i="123"/>
  <c r="K608" i="123"/>
  <c r="K607" i="123"/>
  <c r="K606" i="123"/>
  <c r="K605" i="123"/>
  <c r="K604" i="123"/>
  <c r="K603" i="123"/>
  <c r="K602" i="123"/>
  <c r="K601" i="123"/>
  <c r="K600" i="123"/>
  <c r="K599" i="123"/>
  <c r="K598" i="123"/>
  <c r="K597" i="123"/>
  <c r="K596" i="123"/>
  <c r="K595" i="123"/>
  <c r="K594" i="123"/>
  <c r="K593" i="123"/>
  <c r="K592" i="123"/>
  <c r="K591" i="123"/>
  <c r="K590" i="123"/>
  <c r="K589" i="123"/>
  <c r="K588" i="123"/>
  <c r="K587" i="123"/>
  <c r="K586" i="123"/>
  <c r="K585" i="123"/>
  <c r="K584" i="123"/>
  <c r="K583" i="123"/>
  <c r="K582" i="123"/>
  <c r="K581" i="123"/>
  <c r="K580" i="123"/>
  <c r="K579" i="123"/>
  <c r="K578" i="123"/>
  <c r="K577" i="123"/>
  <c r="K576" i="123"/>
  <c r="K575" i="123"/>
  <c r="K574" i="123"/>
  <c r="K573" i="123"/>
  <c r="K572" i="123"/>
  <c r="K571" i="123"/>
  <c r="K570" i="123"/>
  <c r="K569" i="123"/>
  <c r="K568" i="123"/>
  <c r="K567" i="123"/>
  <c r="K566" i="123"/>
  <c r="K565" i="123"/>
  <c r="K564" i="123"/>
  <c r="K563" i="123"/>
  <c r="K562" i="123"/>
  <c r="K561" i="123"/>
  <c r="K560" i="123"/>
  <c r="K559" i="123"/>
  <c r="K558" i="123"/>
  <c r="K557" i="123"/>
  <c r="K556" i="123"/>
  <c r="K555" i="123"/>
  <c r="K554" i="123"/>
  <c r="K553" i="123"/>
  <c r="K552" i="123"/>
  <c r="K551" i="123"/>
  <c r="K550" i="123"/>
  <c r="K549" i="123"/>
  <c r="K548" i="123"/>
  <c r="K547" i="123"/>
  <c r="K546" i="123"/>
  <c r="K545" i="123"/>
  <c r="K544" i="123"/>
  <c r="K543" i="123"/>
  <c r="K542" i="123"/>
  <c r="K541" i="123"/>
  <c r="K540" i="123"/>
  <c r="K539" i="123"/>
  <c r="K538" i="123"/>
  <c r="K537" i="123"/>
  <c r="K536" i="123"/>
  <c r="K535" i="123"/>
  <c r="K534" i="123"/>
  <c r="K533" i="123"/>
  <c r="K532" i="123"/>
  <c r="K531" i="123"/>
  <c r="K530" i="123"/>
  <c r="K529" i="123"/>
  <c r="K528" i="123"/>
  <c r="K527" i="123"/>
  <c r="K526" i="123"/>
  <c r="K525" i="123"/>
  <c r="K524" i="123"/>
  <c r="K523" i="123"/>
  <c r="K522" i="123"/>
  <c r="K521" i="123"/>
  <c r="K520" i="123"/>
  <c r="K519" i="123"/>
  <c r="K518" i="123"/>
  <c r="K517" i="123"/>
  <c r="K516" i="123"/>
  <c r="K515" i="123"/>
  <c r="K514" i="123"/>
  <c r="K513" i="123"/>
  <c r="K512" i="123"/>
  <c r="K511" i="123"/>
  <c r="K510" i="123"/>
  <c r="K509" i="123"/>
  <c r="K508" i="123"/>
  <c r="K507" i="123"/>
  <c r="K506" i="123"/>
  <c r="K505" i="123"/>
  <c r="K504" i="123"/>
  <c r="K503" i="123"/>
  <c r="K502" i="123"/>
  <c r="K501" i="123"/>
  <c r="K500" i="123"/>
  <c r="K499" i="123"/>
  <c r="K498" i="123"/>
  <c r="K497" i="123"/>
  <c r="K496" i="123"/>
  <c r="K495" i="123"/>
  <c r="K494" i="123"/>
  <c r="K493" i="123"/>
  <c r="K492" i="123"/>
  <c r="K491" i="123"/>
  <c r="K490" i="123"/>
  <c r="K489" i="123"/>
  <c r="K488" i="123"/>
  <c r="K487" i="123"/>
  <c r="K486" i="123"/>
  <c r="K485" i="123"/>
  <c r="K484" i="123"/>
  <c r="K483" i="123"/>
  <c r="K482" i="123"/>
  <c r="K481" i="123"/>
  <c r="K480" i="123"/>
  <c r="K479" i="123"/>
  <c r="K478" i="123"/>
  <c r="K477" i="123"/>
  <c r="K476" i="123"/>
  <c r="K475" i="123"/>
  <c r="K474" i="123"/>
  <c r="K473" i="123"/>
  <c r="K472" i="123"/>
  <c r="K471" i="123"/>
  <c r="K470" i="123"/>
  <c r="K469" i="123"/>
  <c r="K468" i="123"/>
  <c r="K467" i="123"/>
  <c r="K466" i="123"/>
  <c r="K465" i="123"/>
  <c r="K464" i="123"/>
  <c r="K463" i="123"/>
  <c r="K462" i="123"/>
  <c r="K461" i="123"/>
  <c r="K460" i="123"/>
  <c r="K459" i="123"/>
  <c r="K458" i="123"/>
  <c r="K457" i="123"/>
  <c r="K456" i="123"/>
  <c r="K455" i="123"/>
  <c r="K454" i="123"/>
  <c r="K453" i="123"/>
  <c r="K452" i="123"/>
  <c r="K451" i="123"/>
  <c r="K450" i="123"/>
  <c r="K449" i="123"/>
  <c r="K448" i="123"/>
  <c r="K447" i="123"/>
  <c r="K446" i="123"/>
  <c r="K445" i="123"/>
  <c r="K444" i="123"/>
  <c r="K443" i="123"/>
  <c r="K442" i="123"/>
  <c r="K441" i="123"/>
  <c r="K440" i="123"/>
  <c r="K439" i="123"/>
  <c r="K438" i="123"/>
  <c r="K437" i="123"/>
  <c r="K436" i="123"/>
  <c r="K435" i="123"/>
  <c r="K434" i="123"/>
  <c r="K433" i="123"/>
  <c r="K432" i="123"/>
  <c r="K431" i="123"/>
  <c r="K430" i="123"/>
  <c r="K429" i="123"/>
  <c r="K428" i="123"/>
  <c r="K427" i="123"/>
  <c r="K426" i="123"/>
  <c r="K425" i="123"/>
  <c r="K424" i="123"/>
  <c r="K423" i="123"/>
  <c r="K422" i="123"/>
  <c r="K421" i="123"/>
  <c r="K420" i="123"/>
  <c r="K419" i="123"/>
  <c r="K418" i="123"/>
  <c r="K417" i="123"/>
  <c r="K416" i="123"/>
  <c r="K415" i="123"/>
  <c r="K414" i="123"/>
  <c r="K413" i="123"/>
  <c r="K412" i="123"/>
  <c r="K411" i="123"/>
  <c r="K410" i="123"/>
  <c r="K409" i="123"/>
  <c r="K408" i="123"/>
  <c r="K407" i="123"/>
  <c r="K406" i="123"/>
  <c r="K405" i="123"/>
  <c r="K404" i="123"/>
  <c r="K403" i="123"/>
  <c r="K402" i="123"/>
  <c r="K401" i="123"/>
  <c r="K400" i="123"/>
  <c r="K399" i="123"/>
  <c r="K398" i="123"/>
  <c r="K397" i="123"/>
  <c r="K396" i="123"/>
  <c r="K395" i="123"/>
  <c r="K394" i="123"/>
  <c r="K393" i="123"/>
  <c r="K392" i="123"/>
  <c r="K391" i="123"/>
  <c r="K390" i="123"/>
  <c r="K389" i="123"/>
  <c r="K388" i="123"/>
  <c r="K387" i="123"/>
  <c r="K386" i="123"/>
  <c r="K385" i="123"/>
  <c r="K384" i="123"/>
  <c r="K383" i="123"/>
  <c r="K382" i="123"/>
  <c r="K381" i="123"/>
  <c r="K380" i="123"/>
  <c r="K379" i="123"/>
  <c r="K378" i="123"/>
  <c r="K377" i="123"/>
  <c r="K376" i="123"/>
  <c r="K375" i="123"/>
  <c r="K374" i="123"/>
  <c r="K373" i="123"/>
  <c r="K372" i="123"/>
  <c r="K371" i="123"/>
  <c r="K370" i="123"/>
  <c r="K369" i="123"/>
  <c r="K368" i="123"/>
  <c r="K367" i="123"/>
  <c r="K366" i="123"/>
  <c r="K365" i="123"/>
  <c r="K364" i="123"/>
  <c r="K363" i="123"/>
  <c r="K362" i="123"/>
  <c r="K361" i="123"/>
  <c r="K360" i="123"/>
  <c r="K359" i="123"/>
  <c r="K358" i="123"/>
  <c r="K357" i="123"/>
  <c r="K356" i="123"/>
  <c r="K355" i="123"/>
  <c r="K354" i="123"/>
  <c r="K353" i="123"/>
  <c r="K352" i="123"/>
  <c r="K351" i="123"/>
  <c r="K350" i="123"/>
  <c r="K349" i="123"/>
  <c r="K348" i="123"/>
  <c r="K347" i="123"/>
  <c r="K346" i="123"/>
  <c r="K345" i="123"/>
  <c r="K344" i="123"/>
  <c r="K343" i="123"/>
  <c r="K342" i="123"/>
  <c r="K341" i="123"/>
  <c r="K340" i="123"/>
  <c r="K339" i="123"/>
  <c r="K338" i="123"/>
  <c r="K337" i="123"/>
  <c r="K336" i="123"/>
  <c r="K335" i="123"/>
  <c r="K334" i="123"/>
  <c r="K333" i="123"/>
  <c r="K332" i="123"/>
  <c r="K331" i="123"/>
  <c r="K330" i="123"/>
  <c r="K329" i="123"/>
  <c r="K328" i="123"/>
  <c r="K327" i="123"/>
  <c r="K326" i="123"/>
  <c r="K325" i="123"/>
  <c r="K324" i="123"/>
  <c r="K323" i="123"/>
  <c r="K322" i="123"/>
  <c r="K321" i="123"/>
  <c r="K320" i="123"/>
  <c r="K319" i="123"/>
  <c r="K318" i="123"/>
  <c r="K317" i="123"/>
  <c r="K316" i="123"/>
  <c r="K315" i="123"/>
  <c r="K314" i="123"/>
  <c r="K313" i="123"/>
  <c r="K312" i="123"/>
  <c r="K311" i="123"/>
  <c r="K310" i="123"/>
  <c r="K309" i="123"/>
  <c r="K308" i="123"/>
  <c r="K307" i="123"/>
  <c r="K306" i="123"/>
  <c r="K305" i="123"/>
  <c r="K304" i="123"/>
  <c r="K303" i="123"/>
  <c r="K302" i="123"/>
  <c r="K301" i="123"/>
  <c r="K300" i="123"/>
  <c r="K299" i="123"/>
  <c r="K298" i="123"/>
  <c r="K297" i="123"/>
  <c r="K296" i="123"/>
  <c r="K295" i="123"/>
  <c r="K294" i="123"/>
  <c r="K293" i="123"/>
  <c r="K292" i="123"/>
  <c r="K291" i="123"/>
  <c r="K290" i="123"/>
  <c r="K289" i="123"/>
  <c r="K288" i="123"/>
  <c r="K287" i="123"/>
  <c r="K286" i="123"/>
  <c r="K285" i="123"/>
  <c r="K284" i="123"/>
  <c r="K283" i="123"/>
  <c r="K282" i="123"/>
  <c r="K281" i="123"/>
  <c r="K280" i="123"/>
  <c r="K279" i="123"/>
  <c r="K278" i="123"/>
  <c r="K277" i="123"/>
  <c r="K276" i="123"/>
  <c r="K275" i="123"/>
  <c r="K274" i="123"/>
  <c r="K273" i="123"/>
  <c r="K272" i="123"/>
  <c r="K271" i="123"/>
  <c r="K270" i="123"/>
  <c r="K269" i="123"/>
  <c r="K268" i="123"/>
  <c r="K267" i="123"/>
  <c r="K266" i="123"/>
  <c r="K265" i="123"/>
  <c r="K264" i="123"/>
  <c r="K263" i="123"/>
  <c r="K262" i="123"/>
  <c r="K261" i="123"/>
  <c r="K260" i="123"/>
  <c r="K259" i="123"/>
  <c r="K258" i="123"/>
  <c r="K257" i="123"/>
  <c r="K256" i="123"/>
  <c r="K255" i="123"/>
  <c r="K254" i="123"/>
  <c r="K253" i="123"/>
  <c r="K252" i="123"/>
  <c r="K251" i="123"/>
  <c r="K250" i="123"/>
  <c r="K249" i="123"/>
  <c r="K248" i="123"/>
  <c r="K247" i="123"/>
  <c r="K246" i="123"/>
  <c r="K245" i="123"/>
  <c r="K244" i="123"/>
  <c r="K243" i="123"/>
  <c r="K242" i="123"/>
  <c r="K241" i="123"/>
  <c r="K240" i="123"/>
  <c r="K239" i="123"/>
  <c r="K238" i="123"/>
  <c r="K237" i="123"/>
  <c r="K236" i="123"/>
  <c r="K235" i="123"/>
  <c r="K234" i="123"/>
  <c r="K233" i="123"/>
  <c r="K232" i="123"/>
  <c r="K231" i="123"/>
  <c r="K230" i="123"/>
  <c r="K229" i="123"/>
  <c r="K228" i="123"/>
  <c r="K227" i="123"/>
  <c r="K226" i="123"/>
  <c r="K225" i="123"/>
  <c r="K224" i="123"/>
  <c r="K223" i="123"/>
  <c r="K222" i="123"/>
  <c r="K221" i="123"/>
  <c r="K220" i="123"/>
  <c r="K219" i="123"/>
  <c r="K218" i="123"/>
  <c r="K217" i="123"/>
  <c r="K216" i="123"/>
  <c r="K215" i="123"/>
  <c r="K214" i="123"/>
  <c r="K213" i="123"/>
  <c r="K212" i="123"/>
  <c r="K211" i="123"/>
  <c r="K210" i="123"/>
  <c r="K209" i="123"/>
  <c r="K208" i="123"/>
  <c r="K207" i="123"/>
  <c r="K206" i="123"/>
  <c r="K205" i="123"/>
  <c r="K204" i="123"/>
  <c r="K203" i="123"/>
  <c r="K202" i="123"/>
  <c r="K201" i="123"/>
  <c r="K200" i="123"/>
  <c r="K199" i="123"/>
  <c r="K198" i="123"/>
  <c r="K197" i="123"/>
  <c r="K196" i="123"/>
  <c r="K195" i="123"/>
  <c r="K194" i="123"/>
  <c r="K193" i="123"/>
  <c r="K192" i="123"/>
  <c r="K191" i="123"/>
  <c r="K190" i="123"/>
  <c r="K189" i="123"/>
  <c r="K188" i="123"/>
  <c r="K187" i="123"/>
  <c r="K186" i="123"/>
  <c r="K185" i="123"/>
  <c r="K184" i="123"/>
  <c r="K183" i="123"/>
  <c r="K182" i="123"/>
  <c r="K181" i="123"/>
  <c r="K180" i="123"/>
  <c r="K179" i="123"/>
  <c r="K178" i="123"/>
  <c r="K177" i="123"/>
  <c r="K176" i="123"/>
  <c r="K175" i="123"/>
  <c r="K174" i="123"/>
  <c r="K173" i="123"/>
  <c r="K172" i="123"/>
  <c r="K171" i="123"/>
  <c r="K170" i="123"/>
  <c r="K169" i="123"/>
  <c r="K168" i="123"/>
  <c r="K167" i="123"/>
  <c r="K166" i="123"/>
  <c r="K165" i="123"/>
  <c r="K164" i="123"/>
  <c r="K163" i="123"/>
  <c r="K162" i="123"/>
  <c r="K161" i="123"/>
  <c r="K160" i="123"/>
  <c r="K159" i="123"/>
  <c r="K158" i="123"/>
  <c r="K157" i="123"/>
  <c r="K156" i="123"/>
  <c r="K155" i="123"/>
  <c r="K154" i="123"/>
  <c r="K153" i="123"/>
  <c r="K152" i="123"/>
  <c r="K151" i="123"/>
  <c r="K150" i="123"/>
  <c r="K149" i="123"/>
  <c r="K148" i="123"/>
  <c r="K147" i="123"/>
  <c r="K146" i="123"/>
  <c r="K145" i="123"/>
  <c r="K144" i="123"/>
  <c r="K143" i="123"/>
  <c r="K142" i="123"/>
  <c r="K141" i="123"/>
  <c r="K140" i="123"/>
  <c r="K139" i="123"/>
  <c r="K138" i="123"/>
  <c r="K137" i="123"/>
  <c r="K136" i="123"/>
  <c r="K135" i="123"/>
  <c r="K134" i="123"/>
  <c r="K133" i="123"/>
  <c r="K132" i="123"/>
  <c r="K131" i="123"/>
  <c r="K130" i="123"/>
  <c r="K129" i="123"/>
  <c r="K128" i="123"/>
  <c r="K127" i="123"/>
  <c r="K126" i="123"/>
  <c r="K125" i="123"/>
  <c r="K124" i="123"/>
  <c r="K123" i="123"/>
  <c r="K122" i="123"/>
  <c r="K121" i="123"/>
  <c r="K120" i="123"/>
  <c r="K119" i="123"/>
  <c r="K118" i="123"/>
  <c r="K117" i="123"/>
  <c r="K116" i="123"/>
  <c r="K115" i="123"/>
  <c r="K114" i="123"/>
  <c r="K113" i="123"/>
  <c r="K112" i="123"/>
  <c r="K111" i="123"/>
  <c r="K110" i="123"/>
  <c r="K109" i="123"/>
  <c r="K108" i="123"/>
  <c r="K107" i="123"/>
  <c r="K106" i="123"/>
  <c r="K105" i="123"/>
  <c r="K104" i="123"/>
  <c r="K103" i="123"/>
  <c r="K102" i="123"/>
  <c r="K101" i="123"/>
  <c r="K100" i="123"/>
  <c r="K99" i="123"/>
  <c r="K98" i="123"/>
  <c r="K97" i="123"/>
  <c r="K96" i="123"/>
  <c r="K95" i="123"/>
  <c r="K94" i="123"/>
  <c r="K93" i="123"/>
  <c r="K92" i="123"/>
  <c r="K91" i="123"/>
  <c r="K90" i="123"/>
  <c r="K89" i="123"/>
  <c r="K88" i="123"/>
  <c r="K87" i="123"/>
  <c r="K86" i="123"/>
  <c r="K85" i="123"/>
  <c r="K84" i="123"/>
  <c r="K83" i="123"/>
  <c r="K82" i="123"/>
  <c r="K81" i="123"/>
  <c r="K80" i="123"/>
  <c r="K79" i="123"/>
  <c r="K78" i="123"/>
  <c r="K77" i="123"/>
  <c r="K76" i="123"/>
  <c r="K75" i="123"/>
  <c r="K74" i="123"/>
  <c r="K73" i="123"/>
  <c r="K72" i="123"/>
  <c r="K71" i="123"/>
  <c r="K70" i="123"/>
  <c r="K69" i="123"/>
  <c r="K68" i="123"/>
  <c r="K67" i="123"/>
  <c r="K66" i="123"/>
  <c r="K65" i="123"/>
  <c r="K64" i="123"/>
  <c r="K63" i="123"/>
  <c r="K62" i="123"/>
  <c r="K61" i="123"/>
  <c r="K60" i="123"/>
  <c r="K59" i="123"/>
  <c r="K58" i="123"/>
  <c r="K57" i="123"/>
  <c r="K56" i="123"/>
  <c r="K55" i="123"/>
  <c r="K54" i="123"/>
  <c r="K53" i="123"/>
  <c r="K52" i="123"/>
  <c r="K51" i="123"/>
  <c r="K50" i="123"/>
  <c r="K49" i="123"/>
  <c r="K48" i="123"/>
  <c r="K47" i="123"/>
  <c r="K46" i="123"/>
  <c r="K45" i="123"/>
  <c r="K44" i="123"/>
  <c r="K43" i="123"/>
  <c r="K42" i="123"/>
  <c r="K41" i="123"/>
  <c r="K40" i="123"/>
  <c r="K39" i="123"/>
  <c r="K38" i="123"/>
  <c r="K37" i="123"/>
  <c r="K36" i="123"/>
  <c r="K35" i="123"/>
  <c r="K34" i="123"/>
  <c r="K33" i="123"/>
  <c r="K32" i="123"/>
  <c r="K31" i="123"/>
  <c r="K30" i="123"/>
  <c r="K29" i="123"/>
  <c r="K28" i="123"/>
  <c r="K27" i="123"/>
  <c r="K26" i="123"/>
  <c r="K25" i="123"/>
  <c r="K24" i="123"/>
  <c r="K23" i="123"/>
  <c r="K22" i="123"/>
  <c r="K21" i="123"/>
  <c r="K20" i="123"/>
  <c r="K19" i="123"/>
  <c r="K18" i="123"/>
  <c r="K17" i="123"/>
  <c r="K16" i="123"/>
  <c r="K15" i="123"/>
  <c r="K14" i="123"/>
  <c r="K13" i="123"/>
  <c r="K12" i="123"/>
  <c r="K11" i="123"/>
  <c r="K10" i="123"/>
  <c r="K9" i="123"/>
  <c r="K8" i="123"/>
  <c r="K7" i="123"/>
  <c r="K6" i="123"/>
  <c r="K5" i="123"/>
  <c r="K4" i="123"/>
  <c r="D20" i="36" l="1"/>
  <c r="H20" i="36" s="1"/>
  <c r="I20" i="36" s="1"/>
  <c r="J33" i="37"/>
  <c r="O33" i="37" s="1"/>
  <c r="P33" i="37" s="1"/>
  <c r="E21" i="4"/>
  <c r="E20" i="4"/>
  <c r="E19" i="4"/>
  <c r="E18" i="4"/>
  <c r="I18" i="4" s="1"/>
  <c r="J18" i="4" s="1"/>
  <c r="E17" i="4"/>
  <c r="I17" i="4" s="1"/>
  <c r="J17" i="4" s="1"/>
  <c r="E16" i="4"/>
  <c r="E15" i="4"/>
  <c r="I15" i="4" s="1"/>
  <c r="J15" i="4" s="1"/>
  <c r="E14" i="4"/>
  <c r="I14" i="4" s="1"/>
  <c r="J14" i="4" s="1"/>
  <c r="E13" i="4"/>
  <c r="I20" i="4"/>
  <c r="J20" i="4" s="1"/>
  <c r="I21" i="4"/>
  <c r="J21" i="4" s="1"/>
  <c r="D41" i="37"/>
  <c r="J41" i="37" s="1"/>
  <c r="K41" i="37" s="1"/>
  <c r="O41" i="37" s="1"/>
  <c r="P41" i="37" s="1"/>
  <c r="I24" i="35"/>
  <c r="J24" i="35" s="1"/>
  <c r="N24" i="35" s="1"/>
  <c r="O24" i="35" s="1"/>
  <c r="J23" i="37" l="1"/>
  <c r="K23" i="37" s="1"/>
  <c r="O23" i="37" s="1"/>
  <c r="P23" i="37" s="1"/>
  <c r="J20" i="37"/>
  <c r="K20" i="37" s="1"/>
  <c r="O20" i="37" s="1"/>
  <c r="P20" i="37" s="1"/>
  <c r="J17" i="37"/>
  <c r="K17" i="37" s="1"/>
  <c r="O17" i="37" s="1"/>
  <c r="P17" i="37" s="1"/>
  <c r="N130" i="76"/>
  <c r="O130" i="76" s="1"/>
  <c r="H18" i="6"/>
  <c r="H16" i="6"/>
  <c r="H14" i="6"/>
  <c r="H12" i="6"/>
  <c r="H10" i="6"/>
  <c r="H8" i="6"/>
  <c r="H6" i="6"/>
  <c r="M126" i="5"/>
  <c r="N126" i="5" s="1"/>
  <c r="H17" i="8"/>
  <c r="L17" i="8" s="1"/>
  <c r="M17" i="8" s="1"/>
  <c r="U8" i="6" l="1"/>
  <c r="U10" i="6"/>
  <c r="U12" i="6"/>
  <c r="U14" i="6"/>
  <c r="U16" i="6"/>
  <c r="U18" i="6"/>
  <c r="L81" i="11"/>
  <c r="M81" i="11" s="1"/>
  <c r="AD25" i="12" l="1"/>
  <c r="AD26" i="12"/>
  <c r="AD27" i="12"/>
  <c r="AD28" i="12"/>
  <c r="AD29" i="12"/>
  <c r="AD30" i="12"/>
  <c r="AD31" i="12"/>
  <c r="AD32" i="12"/>
  <c r="AC25" i="12"/>
  <c r="AC26" i="12"/>
  <c r="AC27" i="12"/>
  <c r="AC28" i="12"/>
  <c r="AC29" i="12"/>
  <c r="AC30" i="12"/>
  <c r="AC31" i="12"/>
  <c r="AC32" i="12"/>
  <c r="AD24" i="12"/>
  <c r="AC24" i="12"/>
  <c r="N212" i="10"/>
  <c r="O212" i="10" s="1"/>
  <c r="N211" i="10"/>
  <c r="O211" i="10" s="1"/>
  <c r="H365" i="14"/>
  <c r="J365" i="14" s="1"/>
  <c r="H366" i="14"/>
  <c r="J366" i="14" s="1"/>
  <c r="H367" i="14"/>
  <c r="J367" i="14" s="1"/>
  <c r="H368" i="14"/>
  <c r="J368" i="14" s="1"/>
  <c r="H369" i="14"/>
  <c r="J369" i="14" s="1"/>
  <c r="H370" i="14"/>
  <c r="J370" i="14" s="1"/>
  <c r="H371" i="14"/>
  <c r="J371" i="14" s="1"/>
  <c r="H372" i="14"/>
  <c r="J372" i="14" s="1"/>
  <c r="H373" i="14"/>
  <c r="J373" i="14" s="1"/>
  <c r="H374" i="14"/>
  <c r="J374" i="14" s="1"/>
  <c r="H375" i="14"/>
  <c r="J375" i="14" s="1"/>
  <c r="H376" i="14"/>
  <c r="J376" i="14" s="1"/>
  <c r="H377" i="14"/>
  <c r="J377" i="14" s="1"/>
  <c r="H378" i="14"/>
  <c r="J378" i="14" s="1"/>
  <c r="H379" i="14"/>
  <c r="J379" i="14" s="1"/>
  <c r="H380" i="14"/>
  <c r="J380" i="14" s="1"/>
  <c r="H381" i="14"/>
  <c r="J381" i="14" s="1"/>
  <c r="H382" i="14"/>
  <c r="J382" i="14" s="1"/>
  <c r="H383" i="14"/>
  <c r="J383" i="14" s="1"/>
  <c r="H384" i="14"/>
  <c r="J384" i="14" s="1"/>
  <c r="H385" i="14"/>
  <c r="J385" i="14" s="1"/>
  <c r="H364" i="14"/>
  <c r="J364" i="14" s="1"/>
  <c r="N129" i="76"/>
  <c r="O129" i="76" s="1"/>
  <c r="N128" i="76" l="1"/>
  <c r="O128" i="76" s="1"/>
  <c r="N210" i="10"/>
  <c r="O210" i="10" s="1"/>
  <c r="M128" i="5"/>
  <c r="N128" i="5" s="1"/>
  <c r="L1225" i="7"/>
  <c r="M1225" i="7" s="1"/>
  <c r="N1225" i="7" s="1"/>
  <c r="N74" i="3"/>
  <c r="O74" i="3" s="1"/>
  <c r="P74" i="3" s="1"/>
  <c r="N73" i="3"/>
  <c r="O73" i="3" s="1"/>
  <c r="P73" i="3" s="1"/>
  <c r="AB25" i="12"/>
  <c r="AB26" i="12"/>
  <c r="AB27" i="12"/>
  <c r="AB28" i="12"/>
  <c r="AB29" i="12"/>
  <c r="AB30" i="12"/>
  <c r="AB31" i="12"/>
  <c r="AB32" i="12"/>
  <c r="AA25" i="12"/>
  <c r="AA26" i="12"/>
  <c r="AA27" i="12"/>
  <c r="AA28" i="12"/>
  <c r="AA29" i="12"/>
  <c r="AA30" i="12"/>
  <c r="AA31" i="12"/>
  <c r="AA32" i="12"/>
  <c r="AB24" i="12"/>
  <c r="AA24" i="12"/>
  <c r="N209" i="10"/>
  <c r="O209" i="10" s="1"/>
  <c r="N208" i="10"/>
  <c r="O208" i="10" s="1"/>
  <c r="N207" i="10"/>
  <c r="O207" i="10" s="1"/>
  <c r="N206" i="10"/>
  <c r="O206" i="10" s="1"/>
  <c r="L1224" i="7"/>
  <c r="M1224" i="7" s="1"/>
  <c r="N1224" i="7" s="1"/>
  <c r="N127" i="76"/>
  <c r="O127" i="76" s="1"/>
  <c r="M127" i="5"/>
  <c r="N127" i="5" s="1"/>
  <c r="M125" i="5"/>
  <c r="N125" i="5" s="1"/>
  <c r="N126" i="76"/>
  <c r="O126" i="76" s="1"/>
  <c r="N125" i="76"/>
  <c r="O125" i="76" s="1"/>
  <c r="N205" i="10"/>
  <c r="O205" i="10" s="1"/>
  <c r="M124" i="5"/>
  <c r="N124" i="5" s="1"/>
  <c r="L1223" i="7"/>
  <c r="M1223" i="7" s="1"/>
  <c r="N1223" i="7" s="1"/>
  <c r="N72" i="3"/>
  <c r="O72" i="3" s="1"/>
  <c r="P72" i="3" s="1"/>
  <c r="J31" i="37"/>
  <c r="K31" i="37" s="1"/>
  <c r="O31" i="37" s="1"/>
  <c r="P31" i="37" s="1"/>
  <c r="J16" i="37"/>
  <c r="K16" i="37" s="1"/>
  <c r="O16" i="37" s="1"/>
  <c r="P16" i="37" s="1"/>
  <c r="J11" i="37"/>
  <c r="K11" i="37" s="1"/>
  <c r="O11" i="37" s="1"/>
  <c r="P11" i="37" s="1"/>
  <c r="L1222" i="7"/>
  <c r="M1222" i="7" s="1"/>
  <c r="N1222" i="7" s="1"/>
  <c r="L1221" i="7"/>
  <c r="M1221" i="7" s="1"/>
  <c r="N1221" i="7" s="1"/>
  <c r="L1220" i="7"/>
  <c r="M1220" i="7" s="1"/>
  <c r="N1220" i="7" s="1"/>
  <c r="E486" i="14"/>
  <c r="D486" i="14"/>
  <c r="N204" i="10"/>
  <c r="O204" i="10" s="1"/>
  <c r="N203" i="10"/>
  <c r="O203" i="10" s="1"/>
  <c r="N201" i="10"/>
  <c r="O201" i="10" s="1"/>
  <c r="N200" i="10"/>
  <c r="O200" i="10" s="1"/>
  <c r="H454" i="14"/>
  <c r="J454" i="14" s="1"/>
  <c r="H455" i="14"/>
  <c r="J455" i="14" s="1"/>
  <c r="H456" i="14"/>
  <c r="J456" i="14" s="1"/>
  <c r="H457" i="14"/>
  <c r="J457" i="14" s="1"/>
  <c r="H458" i="14"/>
  <c r="J458" i="14" s="1"/>
  <c r="H459" i="14"/>
  <c r="J459" i="14" s="1"/>
  <c r="H460" i="14"/>
  <c r="J460" i="14" s="1"/>
  <c r="H461" i="14"/>
  <c r="J461" i="14" s="1"/>
  <c r="H462" i="14"/>
  <c r="J462" i="14" s="1"/>
  <c r="H463" i="14"/>
  <c r="J463" i="14" s="1"/>
  <c r="H464" i="14"/>
  <c r="J464" i="14" s="1"/>
  <c r="H465" i="14"/>
  <c r="H466" i="14"/>
  <c r="J466" i="14" s="1"/>
  <c r="H467" i="14"/>
  <c r="J467" i="14" s="1"/>
  <c r="H468" i="14"/>
  <c r="H469" i="14"/>
  <c r="J469" i="14" s="1"/>
  <c r="H470" i="14"/>
  <c r="J470" i="14" s="1"/>
  <c r="H471" i="14"/>
  <c r="J471" i="14" s="1"/>
  <c r="H472" i="14"/>
  <c r="J472" i="14" s="1"/>
  <c r="H473" i="14"/>
  <c r="J473" i="14" s="1"/>
  <c r="H474" i="14"/>
  <c r="J474" i="14" s="1"/>
  <c r="H453" i="14"/>
  <c r="J453" i="14" s="1"/>
  <c r="J468" i="14"/>
  <c r="J465" i="14"/>
  <c r="N124" i="76"/>
  <c r="O124" i="76" s="1"/>
  <c r="M123" i="5"/>
  <c r="N123" i="5" s="1"/>
  <c r="N71" i="3"/>
  <c r="O71" i="3" s="1"/>
  <c r="P71" i="3" s="1"/>
  <c r="Z25" i="12"/>
  <c r="Z26" i="12"/>
  <c r="Z27" i="12"/>
  <c r="Z28" i="12"/>
  <c r="Z29" i="12"/>
  <c r="Z30" i="12"/>
  <c r="Z31" i="12"/>
  <c r="Z32" i="12"/>
  <c r="Y25" i="12"/>
  <c r="Y26" i="12"/>
  <c r="Y27" i="12"/>
  <c r="Y28" i="12"/>
  <c r="Y29" i="12"/>
  <c r="Y30" i="12"/>
  <c r="Y31" i="12"/>
  <c r="Y32" i="12"/>
  <c r="Z24" i="12"/>
  <c r="Y24" i="12"/>
  <c r="X25" i="12"/>
  <c r="X26" i="12"/>
  <c r="X27" i="12"/>
  <c r="X28" i="12"/>
  <c r="X29" i="12"/>
  <c r="X30" i="12"/>
  <c r="X31" i="12"/>
  <c r="X32" i="12"/>
  <c r="W25" i="12"/>
  <c r="W26" i="12"/>
  <c r="W27" i="12"/>
  <c r="W28" i="12"/>
  <c r="W29" i="12"/>
  <c r="W30" i="12"/>
  <c r="W31" i="12"/>
  <c r="W32" i="12"/>
  <c r="X24" i="12"/>
  <c r="W24" i="12"/>
  <c r="N202" i="10"/>
  <c r="O202" i="10" s="1"/>
  <c r="L80" i="11"/>
  <c r="M80" i="11" s="1"/>
  <c r="L79" i="11"/>
  <c r="M79" i="11" s="1"/>
  <c r="L1219" i="7"/>
  <c r="M1219" i="7" s="1"/>
  <c r="N1219" i="7" s="1"/>
  <c r="M122" i="5"/>
  <c r="N122" i="5" s="1"/>
  <c r="M121" i="5"/>
  <c r="N121" i="5" s="1"/>
  <c r="M120" i="5"/>
  <c r="N120" i="5" s="1"/>
  <c r="L78" i="11"/>
  <c r="M78" i="11" s="1"/>
  <c r="L1218" i="7"/>
  <c r="M1218" i="7" s="1"/>
  <c r="N1218" i="7" s="1"/>
  <c r="N123" i="76"/>
  <c r="O123" i="76" s="1"/>
  <c r="N199" i="10"/>
  <c r="O199" i="10" s="1"/>
  <c r="M119" i="5"/>
  <c r="N119" i="5" s="1"/>
  <c r="L1217" i="7"/>
  <c r="M1217" i="7" s="1"/>
  <c r="N1217" i="7" s="1"/>
  <c r="N70" i="3"/>
  <c r="O70" i="3" s="1"/>
  <c r="P70" i="3" s="1"/>
  <c r="L1216" i="7"/>
  <c r="M1216" i="7" s="1"/>
  <c r="N1216" i="7" s="1"/>
  <c r="L77" i="11"/>
  <c r="M77" i="11" s="1"/>
  <c r="N122" i="76"/>
  <c r="O122" i="76" s="1"/>
  <c r="N69" i="3"/>
  <c r="O69" i="3"/>
  <c r="P69" i="3" s="1"/>
  <c r="V25" i="12"/>
  <c r="V26" i="12"/>
  <c r="V27" i="12"/>
  <c r="V28" i="12"/>
  <c r="V29" i="12"/>
  <c r="V30" i="12"/>
  <c r="V31" i="12"/>
  <c r="V32" i="12"/>
  <c r="V24" i="12"/>
  <c r="U25" i="12"/>
  <c r="U26" i="12"/>
  <c r="U27" i="12"/>
  <c r="U28" i="12"/>
  <c r="U29" i="12"/>
  <c r="U30" i="12"/>
  <c r="U31" i="12"/>
  <c r="U32" i="12"/>
  <c r="U24" i="12"/>
  <c r="N198" i="10"/>
  <c r="O198" i="10" s="1"/>
  <c r="N197" i="10"/>
  <c r="O197" i="10" s="1"/>
  <c r="T25" i="12"/>
  <c r="T26" i="12"/>
  <c r="T27" i="12"/>
  <c r="T28" i="12"/>
  <c r="T29" i="12"/>
  <c r="T30" i="12"/>
  <c r="T31" i="12"/>
  <c r="T32" i="12"/>
  <c r="T24" i="12"/>
  <c r="S25" i="12"/>
  <c r="S26" i="12"/>
  <c r="S27" i="12"/>
  <c r="S28" i="12"/>
  <c r="S29" i="12"/>
  <c r="S30" i="12"/>
  <c r="S31" i="12"/>
  <c r="S32" i="12"/>
  <c r="S24" i="12"/>
  <c r="N195" i="10"/>
  <c r="O195" i="10" s="1"/>
  <c r="N194" i="10"/>
  <c r="O194" i="10" s="1"/>
  <c r="E556" i="14"/>
  <c r="D556" i="14"/>
  <c r="H523" i="14"/>
  <c r="J523" i="14" s="1"/>
  <c r="H524" i="14"/>
  <c r="J524" i="14" s="1"/>
  <c r="H525" i="14"/>
  <c r="J525" i="14" s="1"/>
  <c r="H526" i="14"/>
  <c r="J526" i="14" s="1"/>
  <c r="H527" i="14"/>
  <c r="J527" i="14" s="1"/>
  <c r="H528" i="14"/>
  <c r="J528" i="14" s="1"/>
  <c r="H529" i="14"/>
  <c r="H530" i="14"/>
  <c r="J530" i="14" s="1"/>
  <c r="H531" i="14"/>
  <c r="J531" i="14" s="1"/>
  <c r="H532" i="14"/>
  <c r="J532" i="14" s="1"/>
  <c r="H533" i="14"/>
  <c r="J533" i="14" s="1"/>
  <c r="H534" i="14"/>
  <c r="J534" i="14" s="1"/>
  <c r="H535" i="14"/>
  <c r="J535" i="14" s="1"/>
  <c r="H536" i="14"/>
  <c r="J536" i="14" s="1"/>
  <c r="H537" i="14"/>
  <c r="J537" i="14" s="1"/>
  <c r="H538" i="14"/>
  <c r="J538" i="14" s="1"/>
  <c r="H539" i="14"/>
  <c r="J539" i="14" s="1"/>
  <c r="H540" i="14"/>
  <c r="J540" i="14" s="1"/>
  <c r="H541" i="14"/>
  <c r="J541" i="14" s="1"/>
  <c r="H542" i="14"/>
  <c r="J542" i="14" s="1"/>
  <c r="H543" i="14"/>
  <c r="J543" i="14" s="1"/>
  <c r="H544" i="14"/>
  <c r="J544" i="14" s="1"/>
  <c r="J529" i="14"/>
  <c r="M118" i="5"/>
  <c r="N118" i="5" s="1"/>
  <c r="M117" i="5"/>
  <c r="N117" i="5" s="1"/>
  <c r="N121" i="76"/>
  <c r="O121" i="76" s="1"/>
  <c r="N196" i="10"/>
  <c r="O196" i="10" s="1"/>
  <c r="M116" i="5"/>
  <c r="N116" i="5" s="1"/>
  <c r="L1215" i="7"/>
  <c r="M1215" i="7" s="1"/>
  <c r="N1215" i="7" s="1"/>
  <c r="N68" i="3"/>
  <c r="O68" i="3" s="1"/>
  <c r="P68" i="3" s="1"/>
  <c r="E625" i="14"/>
  <c r="D625" i="14"/>
  <c r="N120" i="76"/>
  <c r="O120" i="76" s="1"/>
  <c r="N118" i="76"/>
  <c r="O118" i="76" s="1"/>
  <c r="N193" i="10"/>
  <c r="O193" i="10" s="1"/>
  <c r="M115" i="5"/>
  <c r="N115" i="5" s="1"/>
  <c r="L1214" i="7"/>
  <c r="M1214" i="7" s="1"/>
  <c r="N1214" i="7" s="1"/>
  <c r="N67" i="3"/>
  <c r="O67" i="3" s="1"/>
  <c r="P67" i="3" s="1"/>
  <c r="N66" i="3"/>
  <c r="O66" i="3" s="1"/>
  <c r="P66" i="3" s="1"/>
  <c r="L1213" i="7"/>
  <c r="M1213" i="7" s="1"/>
  <c r="N1213" i="7" s="1"/>
  <c r="H14" i="8"/>
  <c r="L14" i="8" s="1"/>
  <c r="M14" i="8" s="1"/>
  <c r="N119" i="76"/>
  <c r="O119" i="76" s="1"/>
  <c r="D17" i="36"/>
  <c r="H17" i="36" s="1"/>
  <c r="I17" i="36" s="1"/>
  <c r="M114" i="5"/>
  <c r="N114" i="5" s="1"/>
  <c r="H605" i="14"/>
  <c r="J605" i="14" s="1"/>
  <c r="H593" i="14"/>
  <c r="J593" i="14" s="1"/>
  <c r="H594" i="14"/>
  <c r="J594" i="14" s="1"/>
  <c r="H595" i="14"/>
  <c r="J595" i="14" s="1"/>
  <c r="H596" i="14"/>
  <c r="J596" i="14" s="1"/>
  <c r="H597" i="14"/>
  <c r="J597" i="14" s="1"/>
  <c r="H598" i="14"/>
  <c r="J598" i="14" s="1"/>
  <c r="H599" i="14"/>
  <c r="J599" i="14" s="1"/>
  <c r="H600" i="14"/>
  <c r="J600" i="14" s="1"/>
  <c r="H601" i="14"/>
  <c r="J601" i="14" s="1"/>
  <c r="H602" i="14"/>
  <c r="J602" i="14" s="1"/>
  <c r="H603" i="14"/>
  <c r="J603" i="14" s="1"/>
  <c r="H604" i="14"/>
  <c r="J604" i="14" s="1"/>
  <c r="H606" i="14"/>
  <c r="J606" i="14" s="1"/>
  <c r="H607" i="14"/>
  <c r="J607" i="14" s="1"/>
  <c r="H608" i="14"/>
  <c r="J608" i="14" s="1"/>
  <c r="H609" i="14"/>
  <c r="J609" i="14" s="1"/>
  <c r="H610" i="14"/>
  <c r="J610" i="14" s="1"/>
  <c r="H611" i="14"/>
  <c r="J611" i="14" s="1"/>
  <c r="H612" i="14"/>
  <c r="J612" i="14" s="1"/>
  <c r="H613" i="14"/>
  <c r="J613" i="14" s="1"/>
  <c r="H592" i="14"/>
  <c r="J592" i="14" s="1"/>
  <c r="L1212" i="7"/>
  <c r="M1212" i="7" s="1"/>
  <c r="N1212" i="7" s="1"/>
  <c r="M113" i="5"/>
  <c r="N113" i="5" s="1"/>
  <c r="N192" i="10"/>
  <c r="O192" i="10" s="1"/>
  <c r="N191" i="10"/>
  <c r="O191" i="10" s="1"/>
  <c r="N190" i="10"/>
  <c r="O190" i="10" s="1"/>
  <c r="N189" i="10"/>
  <c r="O189" i="10" s="1"/>
  <c r="L76" i="11"/>
  <c r="M76" i="11" s="1"/>
  <c r="L75" i="11"/>
  <c r="M75" i="11" s="1"/>
  <c r="R25" i="12" l="1"/>
  <c r="R26" i="12"/>
  <c r="R27" i="12"/>
  <c r="R28" i="12"/>
  <c r="R29" i="12"/>
  <c r="R30" i="12"/>
  <c r="R31" i="12"/>
  <c r="R32" i="12"/>
  <c r="R24" i="12"/>
  <c r="Q25" i="12"/>
  <c r="Q26" i="12"/>
  <c r="Q27" i="12"/>
  <c r="Q28" i="12"/>
  <c r="Q29" i="12"/>
  <c r="Q30" i="12"/>
  <c r="Q31" i="12"/>
  <c r="Q32" i="12"/>
  <c r="Q24" i="12"/>
  <c r="N117" i="76"/>
  <c r="O117" i="76" s="1"/>
  <c r="N188" i="10"/>
  <c r="O188" i="10" s="1"/>
  <c r="M112" i="5"/>
  <c r="N112" i="5" s="1"/>
  <c r="L1211" i="7"/>
  <c r="M1211" i="7" s="1"/>
  <c r="N1211" i="7" s="1"/>
  <c r="D15" i="36"/>
  <c r="H15" i="36" s="1"/>
  <c r="I15" i="36" s="1"/>
  <c r="D13" i="36"/>
  <c r="H13" i="36" s="1"/>
  <c r="I13" i="36" s="1"/>
  <c r="D11" i="36"/>
  <c r="H11" i="36" s="1"/>
  <c r="I11" i="36" s="1"/>
  <c r="D9" i="36"/>
  <c r="H9" i="36" s="1"/>
  <c r="I9" i="36" s="1"/>
  <c r="D18" i="36" l="1"/>
  <c r="H18" i="36" s="1"/>
  <c r="I18" i="36" s="1"/>
  <c r="H662" i="14"/>
  <c r="J662" i="14" s="1"/>
  <c r="H663" i="14"/>
  <c r="J663" i="14" s="1"/>
  <c r="H664" i="14"/>
  <c r="J664" i="14" s="1"/>
  <c r="H665" i="14"/>
  <c r="J665" i="14" s="1"/>
  <c r="H666" i="14"/>
  <c r="J666" i="14" s="1"/>
  <c r="H667" i="14"/>
  <c r="J667" i="14" s="1"/>
  <c r="H668" i="14"/>
  <c r="J668" i="14" s="1"/>
  <c r="H669" i="14"/>
  <c r="J669" i="14" s="1"/>
  <c r="H670" i="14"/>
  <c r="J670" i="14" s="1"/>
  <c r="H671" i="14"/>
  <c r="J671" i="14" s="1"/>
  <c r="H672" i="14"/>
  <c r="J672" i="14" s="1"/>
  <c r="H673" i="14"/>
  <c r="J673" i="14" s="1"/>
  <c r="H674" i="14"/>
  <c r="J674" i="14" s="1"/>
  <c r="H675" i="14"/>
  <c r="J675" i="14" s="1"/>
  <c r="H676" i="14"/>
  <c r="J676" i="14" s="1"/>
  <c r="H677" i="14"/>
  <c r="J677" i="14" s="1"/>
  <c r="H678" i="14"/>
  <c r="J678" i="14" s="1"/>
  <c r="H679" i="14"/>
  <c r="H680" i="14"/>
  <c r="J680" i="14" s="1"/>
  <c r="H681" i="14"/>
  <c r="J681" i="14" s="1"/>
  <c r="H682" i="14"/>
  <c r="J682" i="14" s="1"/>
  <c r="H661" i="14"/>
  <c r="J661" i="14" s="1"/>
  <c r="J679" i="14"/>
  <c r="I16" i="35"/>
  <c r="I18" i="35"/>
  <c r="I20" i="35"/>
  <c r="I22" i="35"/>
  <c r="I14" i="35"/>
  <c r="P25" i="12"/>
  <c r="P26" i="12"/>
  <c r="P27" i="12"/>
  <c r="P28" i="12"/>
  <c r="P29" i="12"/>
  <c r="P30" i="12"/>
  <c r="P31" i="12"/>
  <c r="P32" i="12"/>
  <c r="O25" i="12"/>
  <c r="O26" i="12"/>
  <c r="O27" i="12"/>
  <c r="O28" i="12"/>
  <c r="O29" i="12"/>
  <c r="O30" i="12"/>
  <c r="O31" i="12"/>
  <c r="O32" i="12"/>
  <c r="P24" i="12"/>
  <c r="O24" i="12"/>
  <c r="N25" i="12"/>
  <c r="N26" i="12"/>
  <c r="N27" i="12"/>
  <c r="N28" i="12"/>
  <c r="N29" i="12"/>
  <c r="N30" i="12"/>
  <c r="N31" i="12"/>
  <c r="N32" i="12"/>
  <c r="M25" i="12"/>
  <c r="M26" i="12"/>
  <c r="M27" i="12"/>
  <c r="M28" i="12"/>
  <c r="M29" i="12"/>
  <c r="M30" i="12"/>
  <c r="M31" i="12"/>
  <c r="M32" i="12"/>
  <c r="N24" i="12"/>
  <c r="M24" i="12"/>
  <c r="N187" i="10"/>
  <c r="O187" i="10" s="1"/>
  <c r="N116" i="76"/>
  <c r="O116" i="76" s="1"/>
  <c r="N186" i="10"/>
  <c r="O186" i="10" s="1"/>
  <c r="M111" i="5"/>
  <c r="N111" i="5" s="1"/>
  <c r="L1210" i="7"/>
  <c r="M1210" i="7" s="1"/>
  <c r="N1210" i="7" s="1"/>
  <c r="N65" i="3"/>
  <c r="O65" i="3" s="1"/>
  <c r="P65" i="3" s="1"/>
  <c r="N60" i="3"/>
  <c r="N58" i="3"/>
  <c r="N64" i="3"/>
  <c r="O64" i="3" s="1"/>
  <c r="P64" i="3" s="1"/>
  <c r="N185" i="10"/>
  <c r="O185" i="10" s="1"/>
  <c r="N184" i="10"/>
  <c r="O184" i="10" s="1"/>
  <c r="L74" i="11"/>
  <c r="M74" i="11" s="1"/>
  <c r="N115" i="76"/>
  <c r="O115" i="76" s="1"/>
  <c r="L1209" i="7"/>
  <c r="M1209" i="7" s="1"/>
  <c r="N1209" i="7" s="1"/>
  <c r="L1208" i="7"/>
  <c r="M1208" i="7" s="1"/>
  <c r="N1208" i="7" s="1"/>
  <c r="M110" i="5"/>
  <c r="N110" i="5" s="1"/>
  <c r="M109" i="5"/>
  <c r="N109" i="5" s="1"/>
  <c r="M108" i="5"/>
  <c r="N108" i="5" s="1"/>
  <c r="N183" i="10"/>
  <c r="O183" i="10" s="1"/>
  <c r="N182" i="10"/>
  <c r="O182" i="10" s="1"/>
  <c r="N181" i="10"/>
  <c r="O181" i="10" s="1"/>
  <c r="N180" i="10"/>
  <c r="O180" i="10" s="1"/>
  <c r="H733" i="14"/>
  <c r="J733" i="14" s="1"/>
  <c r="H734" i="14"/>
  <c r="J734" i="14" s="1"/>
  <c r="H735" i="14"/>
  <c r="J735" i="14" s="1"/>
  <c r="H736" i="14"/>
  <c r="J736" i="14" s="1"/>
  <c r="H737" i="14"/>
  <c r="J737" i="14" s="1"/>
  <c r="H738" i="14"/>
  <c r="J738" i="14" s="1"/>
  <c r="H739" i="14"/>
  <c r="J739" i="14" s="1"/>
  <c r="H740" i="14"/>
  <c r="J740" i="14" s="1"/>
  <c r="H741" i="14"/>
  <c r="J741" i="14" s="1"/>
  <c r="H742" i="14"/>
  <c r="J742" i="14" s="1"/>
  <c r="H743" i="14"/>
  <c r="J743" i="14" s="1"/>
  <c r="H744" i="14"/>
  <c r="J744" i="14" s="1"/>
  <c r="H745" i="14"/>
  <c r="J745" i="14" s="1"/>
  <c r="H746" i="14"/>
  <c r="J746" i="14" s="1"/>
  <c r="H747" i="14"/>
  <c r="J747" i="14" s="1"/>
  <c r="H748" i="14"/>
  <c r="J748" i="14" s="1"/>
  <c r="H749" i="14"/>
  <c r="J749" i="14" s="1"/>
  <c r="H750" i="14"/>
  <c r="J750" i="14" s="1"/>
  <c r="H751" i="14"/>
  <c r="J751" i="14" s="1"/>
  <c r="H752" i="14"/>
  <c r="J752" i="14" s="1"/>
  <c r="H753" i="14"/>
  <c r="J753" i="14" s="1"/>
  <c r="H732" i="14"/>
  <c r="J732" i="14" s="1"/>
  <c r="L73" i="11"/>
  <c r="M73" i="11" s="1"/>
  <c r="N112" i="76"/>
  <c r="O112" i="76" s="1"/>
  <c r="N114" i="76"/>
  <c r="O114" i="76" s="1"/>
  <c r="N179" i="10"/>
  <c r="O179" i="10" s="1"/>
  <c r="M107" i="5"/>
  <c r="N107" i="5" s="1"/>
  <c r="L1207" i="7"/>
  <c r="M1207" i="7" s="1"/>
  <c r="N1207" i="7" s="1"/>
  <c r="N63" i="3"/>
  <c r="O63" i="3" s="1"/>
  <c r="P63" i="3" s="1"/>
  <c r="L1206" i="7"/>
  <c r="M1206" i="7" s="1"/>
  <c r="N1206" i="7" s="1"/>
  <c r="N62" i="3"/>
  <c r="O62" i="3" s="1"/>
  <c r="P62" i="3" s="1"/>
  <c r="M106" i="5" l="1"/>
  <c r="N106" i="5" s="1"/>
  <c r="L72" i="11" l="1"/>
  <c r="M72" i="11" s="1"/>
  <c r="N178" i="10"/>
  <c r="O178" i="10" s="1"/>
  <c r="N177" i="10"/>
  <c r="O177" i="10" s="1"/>
  <c r="N176" i="10"/>
  <c r="O176" i="10" s="1"/>
  <c r="N175" i="10"/>
  <c r="O175" i="10" s="1"/>
  <c r="H799" i="14"/>
  <c r="J799" i="14" s="1"/>
  <c r="H800" i="14"/>
  <c r="J800" i="14" s="1"/>
  <c r="H801" i="14"/>
  <c r="J801" i="14" s="1"/>
  <c r="H802" i="14"/>
  <c r="J802" i="14" s="1"/>
  <c r="H803" i="14"/>
  <c r="J803" i="14" s="1"/>
  <c r="H804" i="14"/>
  <c r="J804" i="14" s="1"/>
  <c r="H805" i="14"/>
  <c r="J805" i="14" s="1"/>
  <c r="H806" i="14"/>
  <c r="J806" i="14" s="1"/>
  <c r="H807" i="14"/>
  <c r="J807" i="14" s="1"/>
  <c r="H808" i="14"/>
  <c r="J808" i="14" s="1"/>
  <c r="H809" i="14"/>
  <c r="J809" i="14" s="1"/>
  <c r="H810" i="14"/>
  <c r="J810" i="14" s="1"/>
  <c r="H811" i="14"/>
  <c r="J811" i="14" s="1"/>
  <c r="H812" i="14"/>
  <c r="J812" i="14" s="1"/>
  <c r="H813" i="14"/>
  <c r="J813" i="14" s="1"/>
  <c r="H814" i="14"/>
  <c r="J814" i="14" s="1"/>
  <c r="H815" i="14"/>
  <c r="J815" i="14" s="1"/>
  <c r="H816" i="14"/>
  <c r="J816" i="14" s="1"/>
  <c r="H817" i="14"/>
  <c r="J817" i="14" s="1"/>
  <c r="H818" i="14"/>
  <c r="J818" i="14" s="1"/>
  <c r="H819" i="14"/>
  <c r="J819" i="14" s="1"/>
  <c r="H798" i="14"/>
  <c r="J798" i="14" s="1"/>
  <c r="N113" i="76"/>
  <c r="O113" i="76" s="1"/>
  <c r="XFB174" i="10"/>
  <c r="XFC174" i="10" s="1"/>
  <c r="XEL174" i="10"/>
  <c r="XEM174" i="10" s="1"/>
  <c r="XDV174" i="10"/>
  <c r="XDW174" i="10" s="1"/>
  <c r="XDF174" i="10"/>
  <c r="XDG174" i="10" s="1"/>
  <c r="XCP174" i="10"/>
  <c r="XCQ174" i="10" s="1"/>
  <c r="XBZ174" i="10"/>
  <c r="XCA174" i="10" s="1"/>
  <c r="XBJ174" i="10"/>
  <c r="XBK174" i="10" s="1"/>
  <c r="XAT174" i="10"/>
  <c r="XAU174" i="10" s="1"/>
  <c r="XAD174" i="10"/>
  <c r="XAE174" i="10" s="1"/>
  <c r="WZN174" i="10"/>
  <c r="WZO174" i="10" s="1"/>
  <c r="WYX174" i="10"/>
  <c r="WYY174" i="10" s="1"/>
  <c r="WYH174" i="10"/>
  <c r="WYI174" i="10" s="1"/>
  <c r="WXR174" i="10"/>
  <c r="WXS174" i="10" s="1"/>
  <c r="WXB174" i="10"/>
  <c r="WXC174" i="10" s="1"/>
  <c r="WWL174" i="10"/>
  <c r="WWM174" i="10" s="1"/>
  <c r="WVV174" i="10"/>
  <c r="WVW174" i="10" s="1"/>
  <c r="WVF174" i="10"/>
  <c r="WVG174" i="10" s="1"/>
  <c r="WUP174" i="10"/>
  <c r="WUQ174" i="10" s="1"/>
  <c r="WTZ174" i="10"/>
  <c r="WUA174" i="10" s="1"/>
  <c r="WTJ174" i="10"/>
  <c r="WTK174" i="10" s="1"/>
  <c r="WST174" i="10"/>
  <c r="WSU174" i="10" s="1"/>
  <c r="WSD174" i="10"/>
  <c r="WSE174" i="10" s="1"/>
  <c r="WRN174" i="10"/>
  <c r="WRO174" i="10" s="1"/>
  <c r="WQX174" i="10"/>
  <c r="WQY174" i="10" s="1"/>
  <c r="WQH174" i="10"/>
  <c r="WQI174" i="10" s="1"/>
  <c r="WPR174" i="10"/>
  <c r="WPS174" i="10" s="1"/>
  <c r="WPB174" i="10"/>
  <c r="WPC174" i="10" s="1"/>
  <c r="WOL174" i="10"/>
  <c r="WOM174" i="10" s="1"/>
  <c r="WNV174" i="10"/>
  <c r="WNW174" i="10" s="1"/>
  <c r="WNF174" i="10"/>
  <c r="WNG174" i="10" s="1"/>
  <c r="WMP174" i="10"/>
  <c r="WMQ174" i="10" s="1"/>
  <c r="WLZ174" i="10"/>
  <c r="WMA174" i="10" s="1"/>
  <c r="WLJ174" i="10"/>
  <c r="WLK174" i="10" s="1"/>
  <c r="WKT174" i="10"/>
  <c r="WKU174" i="10" s="1"/>
  <c r="WKD174" i="10"/>
  <c r="WKE174" i="10" s="1"/>
  <c r="WJN174" i="10"/>
  <c r="WJO174" i="10" s="1"/>
  <c r="WIX174" i="10"/>
  <c r="WIY174" i="10" s="1"/>
  <c r="WIH174" i="10"/>
  <c r="WII174" i="10" s="1"/>
  <c r="WHR174" i="10"/>
  <c r="WHS174" i="10" s="1"/>
  <c r="WHB174" i="10"/>
  <c r="WHC174" i="10" s="1"/>
  <c r="WGL174" i="10"/>
  <c r="WGM174" i="10" s="1"/>
  <c r="WFV174" i="10"/>
  <c r="WFW174" i="10" s="1"/>
  <c r="WFF174" i="10"/>
  <c r="WFG174" i="10" s="1"/>
  <c r="WEP174" i="10"/>
  <c r="WEQ174" i="10" s="1"/>
  <c r="WDZ174" i="10"/>
  <c r="WEA174" i="10" s="1"/>
  <c r="WDJ174" i="10"/>
  <c r="WDK174" i="10" s="1"/>
  <c r="WCT174" i="10"/>
  <c r="WCU174" i="10" s="1"/>
  <c r="WCD174" i="10"/>
  <c r="WCE174" i="10" s="1"/>
  <c r="WBN174" i="10"/>
  <c r="WBO174" i="10" s="1"/>
  <c r="WAX174" i="10"/>
  <c r="WAY174" i="10" s="1"/>
  <c r="WAH174" i="10"/>
  <c r="WAI174" i="10" s="1"/>
  <c r="VZR174" i="10"/>
  <c r="VZS174" i="10" s="1"/>
  <c r="VZB174" i="10"/>
  <c r="VZC174" i="10" s="1"/>
  <c r="VYL174" i="10"/>
  <c r="VYM174" i="10" s="1"/>
  <c r="VXV174" i="10"/>
  <c r="VXW174" i="10" s="1"/>
  <c r="VXF174" i="10"/>
  <c r="VXG174" i="10" s="1"/>
  <c r="VWP174" i="10"/>
  <c r="VWQ174" i="10" s="1"/>
  <c r="VVZ174" i="10"/>
  <c r="VWA174" i="10" s="1"/>
  <c r="VVJ174" i="10"/>
  <c r="VVK174" i="10" s="1"/>
  <c r="VUT174" i="10"/>
  <c r="VUU174" i="10" s="1"/>
  <c r="VUD174" i="10"/>
  <c r="VUE174" i="10" s="1"/>
  <c r="VTN174" i="10"/>
  <c r="VTO174" i="10" s="1"/>
  <c r="VSX174" i="10"/>
  <c r="VSY174" i="10" s="1"/>
  <c r="VSH174" i="10"/>
  <c r="VSI174" i="10" s="1"/>
  <c r="VRR174" i="10"/>
  <c r="VRS174" i="10" s="1"/>
  <c r="VRB174" i="10"/>
  <c r="VRC174" i="10" s="1"/>
  <c r="VQL174" i="10"/>
  <c r="VQM174" i="10" s="1"/>
  <c r="VPV174" i="10"/>
  <c r="VPW174" i="10" s="1"/>
  <c r="VPF174" i="10"/>
  <c r="VPG174" i="10" s="1"/>
  <c r="VOP174" i="10"/>
  <c r="VOQ174" i="10" s="1"/>
  <c r="VNZ174" i="10"/>
  <c r="VOA174" i="10" s="1"/>
  <c r="VNJ174" i="10"/>
  <c r="VNK174" i="10" s="1"/>
  <c r="VMT174" i="10"/>
  <c r="VMU174" i="10" s="1"/>
  <c r="VMD174" i="10"/>
  <c r="VME174" i="10" s="1"/>
  <c r="VLN174" i="10"/>
  <c r="VLO174" i="10" s="1"/>
  <c r="VKX174" i="10"/>
  <c r="VKY174" i="10" s="1"/>
  <c r="VKH174" i="10"/>
  <c r="VKI174" i="10" s="1"/>
  <c r="VJR174" i="10"/>
  <c r="VJS174" i="10" s="1"/>
  <c r="VJB174" i="10"/>
  <c r="VJC174" i="10" s="1"/>
  <c r="VIL174" i="10"/>
  <c r="VIM174" i="10" s="1"/>
  <c r="VHV174" i="10"/>
  <c r="VHW174" i="10" s="1"/>
  <c r="VHF174" i="10"/>
  <c r="VHG174" i="10" s="1"/>
  <c r="VGP174" i="10"/>
  <c r="VGQ174" i="10" s="1"/>
  <c r="VFZ174" i="10"/>
  <c r="VGA174" i="10" s="1"/>
  <c r="VFJ174" i="10"/>
  <c r="VFK174" i="10" s="1"/>
  <c r="VET174" i="10"/>
  <c r="VEU174" i="10" s="1"/>
  <c r="VED174" i="10"/>
  <c r="VEE174" i="10" s="1"/>
  <c r="VDN174" i="10"/>
  <c r="VDO174" i="10" s="1"/>
  <c r="VCX174" i="10"/>
  <c r="VCY174" i="10" s="1"/>
  <c r="VCH174" i="10"/>
  <c r="VCI174" i="10" s="1"/>
  <c r="VBR174" i="10"/>
  <c r="VBS174" i="10" s="1"/>
  <c r="VBB174" i="10"/>
  <c r="VBC174" i="10" s="1"/>
  <c r="VAL174" i="10"/>
  <c r="VAM174" i="10" s="1"/>
  <c r="UZV174" i="10"/>
  <c r="UZW174" i="10" s="1"/>
  <c r="UZF174" i="10"/>
  <c r="UZG174" i="10" s="1"/>
  <c r="UYP174" i="10"/>
  <c r="UYQ174" i="10" s="1"/>
  <c r="UXZ174" i="10"/>
  <c r="UYA174" i="10" s="1"/>
  <c r="UXJ174" i="10"/>
  <c r="UXK174" i="10" s="1"/>
  <c r="UWT174" i="10"/>
  <c r="UWU174" i="10" s="1"/>
  <c r="UWD174" i="10"/>
  <c r="UWE174" i="10" s="1"/>
  <c r="UVN174" i="10"/>
  <c r="UVO174" i="10" s="1"/>
  <c r="UUX174" i="10"/>
  <c r="UUY174" i="10" s="1"/>
  <c r="UUH174" i="10"/>
  <c r="UUI174" i="10" s="1"/>
  <c r="UTR174" i="10"/>
  <c r="UTS174" i="10" s="1"/>
  <c r="UTB174" i="10"/>
  <c r="UTC174" i="10" s="1"/>
  <c r="USL174" i="10"/>
  <c r="USM174" i="10" s="1"/>
  <c r="URV174" i="10"/>
  <c r="URW174" i="10" s="1"/>
  <c r="URF174" i="10"/>
  <c r="URG174" i="10" s="1"/>
  <c r="UQP174" i="10"/>
  <c r="UQQ174" i="10" s="1"/>
  <c r="UPZ174" i="10"/>
  <c r="UQA174" i="10" s="1"/>
  <c r="UPJ174" i="10"/>
  <c r="UPK174" i="10" s="1"/>
  <c r="UOT174" i="10"/>
  <c r="UOU174" i="10" s="1"/>
  <c r="UOD174" i="10"/>
  <c r="UOE174" i="10" s="1"/>
  <c r="UNN174" i="10"/>
  <c r="UNO174" i="10" s="1"/>
  <c r="UMX174" i="10"/>
  <c r="UMY174" i="10" s="1"/>
  <c r="UMH174" i="10"/>
  <c r="UMI174" i="10" s="1"/>
  <c r="ULR174" i="10"/>
  <c r="ULS174" i="10" s="1"/>
  <c r="ULB174" i="10"/>
  <c r="ULC174" i="10" s="1"/>
  <c r="UKL174" i="10"/>
  <c r="UKM174" i="10" s="1"/>
  <c r="UJV174" i="10"/>
  <c r="UJW174" i="10" s="1"/>
  <c r="UJF174" i="10"/>
  <c r="UJG174" i="10" s="1"/>
  <c r="UIP174" i="10"/>
  <c r="UIQ174" i="10" s="1"/>
  <c r="UHZ174" i="10"/>
  <c r="UIA174" i="10" s="1"/>
  <c r="UHJ174" i="10"/>
  <c r="UHK174" i="10" s="1"/>
  <c r="UGT174" i="10"/>
  <c r="UGU174" i="10" s="1"/>
  <c r="UGD174" i="10"/>
  <c r="UGE174" i="10" s="1"/>
  <c r="UFN174" i="10"/>
  <c r="UFO174" i="10" s="1"/>
  <c r="UEX174" i="10"/>
  <c r="UEY174" i="10" s="1"/>
  <c r="UEH174" i="10"/>
  <c r="UEI174" i="10" s="1"/>
  <c r="UDR174" i="10"/>
  <c r="UDS174" i="10" s="1"/>
  <c r="UDB174" i="10"/>
  <c r="UDC174" i="10" s="1"/>
  <c r="UCL174" i="10"/>
  <c r="UCM174" i="10" s="1"/>
  <c r="UBV174" i="10"/>
  <c r="UBW174" i="10" s="1"/>
  <c r="UBF174" i="10"/>
  <c r="UBG174" i="10" s="1"/>
  <c r="UAP174" i="10"/>
  <c r="UAQ174" i="10" s="1"/>
  <c r="TZZ174" i="10"/>
  <c r="UAA174" i="10" s="1"/>
  <c r="TZJ174" i="10"/>
  <c r="TZK174" i="10" s="1"/>
  <c r="TYT174" i="10"/>
  <c r="TYU174" i="10" s="1"/>
  <c r="TYD174" i="10"/>
  <c r="TYE174" i="10" s="1"/>
  <c r="TXN174" i="10"/>
  <c r="TXO174" i="10" s="1"/>
  <c r="TWX174" i="10"/>
  <c r="TWY174" i="10" s="1"/>
  <c r="TWH174" i="10"/>
  <c r="TWI174" i="10" s="1"/>
  <c r="TVR174" i="10"/>
  <c r="TVS174" i="10" s="1"/>
  <c r="TVB174" i="10"/>
  <c r="TVC174" i="10" s="1"/>
  <c r="TUL174" i="10"/>
  <c r="TUM174" i="10" s="1"/>
  <c r="TTV174" i="10"/>
  <c r="TTW174" i="10" s="1"/>
  <c r="TTF174" i="10"/>
  <c r="TTG174" i="10" s="1"/>
  <c r="TSP174" i="10"/>
  <c r="TSQ174" i="10" s="1"/>
  <c r="TRZ174" i="10"/>
  <c r="TSA174" i="10" s="1"/>
  <c r="TRJ174" i="10"/>
  <c r="TRK174" i="10" s="1"/>
  <c r="TQT174" i="10"/>
  <c r="TQU174" i="10" s="1"/>
  <c r="TQD174" i="10"/>
  <c r="TQE174" i="10" s="1"/>
  <c r="TPN174" i="10"/>
  <c r="TPO174" i="10" s="1"/>
  <c r="TOX174" i="10"/>
  <c r="TOY174" i="10" s="1"/>
  <c r="TOH174" i="10"/>
  <c r="TOI174" i="10" s="1"/>
  <c r="TNR174" i="10"/>
  <c r="TNS174" i="10" s="1"/>
  <c r="TNB174" i="10"/>
  <c r="TNC174" i="10" s="1"/>
  <c r="TML174" i="10"/>
  <c r="TMM174" i="10" s="1"/>
  <c r="TLV174" i="10"/>
  <c r="TLW174" i="10" s="1"/>
  <c r="TLF174" i="10"/>
  <c r="TLG174" i="10" s="1"/>
  <c r="TKP174" i="10"/>
  <c r="TKQ174" i="10" s="1"/>
  <c r="TJZ174" i="10"/>
  <c r="TKA174" i="10" s="1"/>
  <c r="TJJ174" i="10"/>
  <c r="TJK174" i="10" s="1"/>
  <c r="TIT174" i="10"/>
  <c r="TIU174" i="10" s="1"/>
  <c r="TID174" i="10"/>
  <c r="TIE174" i="10" s="1"/>
  <c r="THN174" i="10"/>
  <c r="THO174" i="10" s="1"/>
  <c r="TGX174" i="10"/>
  <c r="TGY174" i="10" s="1"/>
  <c r="TGH174" i="10"/>
  <c r="TGI174" i="10" s="1"/>
  <c r="TFR174" i="10"/>
  <c r="TFS174" i="10" s="1"/>
  <c r="TFB174" i="10"/>
  <c r="TFC174" i="10" s="1"/>
  <c r="TEL174" i="10"/>
  <c r="TEM174" i="10" s="1"/>
  <c r="TDV174" i="10"/>
  <c r="TDW174" i="10" s="1"/>
  <c r="TDF174" i="10"/>
  <c r="TDG174" i="10" s="1"/>
  <c r="TCP174" i="10"/>
  <c r="TCQ174" i="10" s="1"/>
  <c r="TBZ174" i="10"/>
  <c r="TCA174" i="10" s="1"/>
  <c r="TBJ174" i="10"/>
  <c r="TBK174" i="10" s="1"/>
  <c r="TAT174" i="10"/>
  <c r="TAU174" i="10" s="1"/>
  <c r="TAD174" i="10"/>
  <c r="TAE174" i="10" s="1"/>
  <c r="SZN174" i="10"/>
  <c r="SZO174" i="10" s="1"/>
  <c r="SYX174" i="10"/>
  <c r="SYY174" i="10" s="1"/>
  <c r="SYH174" i="10"/>
  <c r="SYI174" i="10" s="1"/>
  <c r="SXR174" i="10"/>
  <c r="SXS174" i="10" s="1"/>
  <c r="SXB174" i="10"/>
  <c r="SXC174" i="10" s="1"/>
  <c r="SWL174" i="10"/>
  <c r="SWM174" i="10" s="1"/>
  <c r="SVV174" i="10"/>
  <c r="SVW174" i="10" s="1"/>
  <c r="SVF174" i="10"/>
  <c r="SVG174" i="10" s="1"/>
  <c r="SUP174" i="10"/>
  <c r="SUQ174" i="10" s="1"/>
  <c r="STZ174" i="10"/>
  <c r="SUA174" i="10" s="1"/>
  <c r="STJ174" i="10"/>
  <c r="STK174" i="10" s="1"/>
  <c r="SST174" i="10"/>
  <c r="SSU174" i="10" s="1"/>
  <c r="SSD174" i="10"/>
  <c r="SSE174" i="10" s="1"/>
  <c r="SRN174" i="10"/>
  <c r="SRO174" i="10" s="1"/>
  <c r="SQX174" i="10"/>
  <c r="SQY174" i="10" s="1"/>
  <c r="SQH174" i="10"/>
  <c r="SQI174" i="10" s="1"/>
  <c r="SPR174" i="10"/>
  <c r="SPS174" i="10" s="1"/>
  <c r="SPB174" i="10"/>
  <c r="SPC174" i="10" s="1"/>
  <c r="SOL174" i="10"/>
  <c r="SOM174" i="10" s="1"/>
  <c r="SNV174" i="10"/>
  <c r="SNW174" i="10" s="1"/>
  <c r="SNF174" i="10"/>
  <c r="SNG174" i="10" s="1"/>
  <c r="SMP174" i="10"/>
  <c r="SMQ174" i="10" s="1"/>
  <c r="SLZ174" i="10"/>
  <c r="SMA174" i="10" s="1"/>
  <c r="SLJ174" i="10"/>
  <c r="SLK174" i="10" s="1"/>
  <c r="SKT174" i="10"/>
  <c r="SKU174" i="10" s="1"/>
  <c r="SKD174" i="10"/>
  <c r="SKE174" i="10" s="1"/>
  <c r="SJN174" i="10"/>
  <c r="SJO174" i="10" s="1"/>
  <c r="SIX174" i="10"/>
  <c r="SIY174" i="10" s="1"/>
  <c r="SIH174" i="10"/>
  <c r="SII174" i="10" s="1"/>
  <c r="SHR174" i="10"/>
  <c r="SHS174" i="10" s="1"/>
  <c r="SHB174" i="10"/>
  <c r="SHC174" i="10" s="1"/>
  <c r="SGL174" i="10"/>
  <c r="SGM174" i="10" s="1"/>
  <c r="SFV174" i="10"/>
  <c r="SFW174" i="10" s="1"/>
  <c r="SFF174" i="10"/>
  <c r="SFG174" i="10" s="1"/>
  <c r="SEP174" i="10"/>
  <c r="SEQ174" i="10" s="1"/>
  <c r="SDZ174" i="10"/>
  <c r="SEA174" i="10" s="1"/>
  <c r="SDJ174" i="10"/>
  <c r="SDK174" i="10" s="1"/>
  <c r="SCT174" i="10"/>
  <c r="SCU174" i="10" s="1"/>
  <c r="SCD174" i="10"/>
  <c r="SCE174" i="10" s="1"/>
  <c r="SBN174" i="10"/>
  <c r="SBO174" i="10" s="1"/>
  <c r="SAX174" i="10"/>
  <c r="SAY174" i="10" s="1"/>
  <c r="SAH174" i="10"/>
  <c r="SAI174" i="10" s="1"/>
  <c r="RZR174" i="10"/>
  <c r="RZS174" i="10" s="1"/>
  <c r="RZB174" i="10"/>
  <c r="RZC174" i="10" s="1"/>
  <c r="RYL174" i="10"/>
  <c r="RYM174" i="10" s="1"/>
  <c r="RXV174" i="10"/>
  <c r="RXW174" i="10" s="1"/>
  <c r="RXF174" i="10"/>
  <c r="RXG174" i="10" s="1"/>
  <c r="RWP174" i="10"/>
  <c r="RWQ174" i="10" s="1"/>
  <c r="RVZ174" i="10"/>
  <c r="RWA174" i="10" s="1"/>
  <c r="RVJ174" i="10"/>
  <c r="RVK174" i="10" s="1"/>
  <c r="RUT174" i="10"/>
  <c r="RUU174" i="10" s="1"/>
  <c r="RUD174" i="10"/>
  <c r="RUE174" i="10" s="1"/>
  <c r="RTN174" i="10"/>
  <c r="RTO174" i="10" s="1"/>
  <c r="RSX174" i="10"/>
  <c r="RSY174" i="10" s="1"/>
  <c r="RSH174" i="10"/>
  <c r="RSI174" i="10" s="1"/>
  <c r="RRR174" i="10"/>
  <c r="RRS174" i="10" s="1"/>
  <c r="RRB174" i="10"/>
  <c r="RRC174" i="10" s="1"/>
  <c r="RQL174" i="10"/>
  <c r="RQM174" i="10" s="1"/>
  <c r="RPV174" i="10"/>
  <c r="RPW174" i="10" s="1"/>
  <c r="RPF174" i="10"/>
  <c r="RPG174" i="10" s="1"/>
  <c r="ROP174" i="10"/>
  <c r="ROQ174" i="10" s="1"/>
  <c r="RNZ174" i="10"/>
  <c r="ROA174" i="10" s="1"/>
  <c r="RNJ174" i="10"/>
  <c r="RNK174" i="10" s="1"/>
  <c r="RMT174" i="10"/>
  <c r="RMU174" i="10" s="1"/>
  <c r="RMD174" i="10"/>
  <c r="RME174" i="10" s="1"/>
  <c r="RLN174" i="10"/>
  <c r="RLO174" i="10" s="1"/>
  <c r="RKX174" i="10"/>
  <c r="RKY174" i="10" s="1"/>
  <c r="RKH174" i="10"/>
  <c r="RKI174" i="10" s="1"/>
  <c r="RJR174" i="10"/>
  <c r="RJS174" i="10" s="1"/>
  <c r="RJB174" i="10"/>
  <c r="RJC174" i="10" s="1"/>
  <c r="RIL174" i="10"/>
  <c r="RIM174" i="10" s="1"/>
  <c r="RHV174" i="10"/>
  <c r="RHW174" i="10" s="1"/>
  <c r="RHF174" i="10"/>
  <c r="RHG174" i="10" s="1"/>
  <c r="RGP174" i="10"/>
  <c r="RGQ174" i="10" s="1"/>
  <c r="RFZ174" i="10"/>
  <c r="RGA174" i="10" s="1"/>
  <c r="RFJ174" i="10"/>
  <c r="RFK174" i="10" s="1"/>
  <c r="RET174" i="10"/>
  <c r="REU174" i="10" s="1"/>
  <c r="RED174" i="10"/>
  <c r="REE174" i="10" s="1"/>
  <c r="RDN174" i="10"/>
  <c r="RDO174" i="10" s="1"/>
  <c r="RCX174" i="10"/>
  <c r="RCY174" i="10" s="1"/>
  <c r="RCH174" i="10"/>
  <c r="RCI174" i="10" s="1"/>
  <c r="RBR174" i="10"/>
  <c r="RBS174" i="10" s="1"/>
  <c r="RBB174" i="10"/>
  <c r="RBC174" i="10" s="1"/>
  <c r="RAL174" i="10"/>
  <c r="RAM174" i="10" s="1"/>
  <c r="QZV174" i="10"/>
  <c r="QZW174" i="10" s="1"/>
  <c r="QZF174" i="10"/>
  <c r="QZG174" i="10" s="1"/>
  <c r="QYP174" i="10"/>
  <c r="QYQ174" i="10" s="1"/>
  <c r="QXZ174" i="10"/>
  <c r="QYA174" i="10" s="1"/>
  <c r="QXJ174" i="10"/>
  <c r="QXK174" i="10" s="1"/>
  <c r="QWT174" i="10"/>
  <c r="QWU174" i="10" s="1"/>
  <c r="QWD174" i="10"/>
  <c r="QWE174" i="10" s="1"/>
  <c r="QVN174" i="10"/>
  <c r="QVO174" i="10" s="1"/>
  <c r="QUX174" i="10"/>
  <c r="QUY174" i="10" s="1"/>
  <c r="QUH174" i="10"/>
  <c r="QUI174" i="10" s="1"/>
  <c r="QTR174" i="10"/>
  <c r="QTS174" i="10" s="1"/>
  <c r="QTB174" i="10"/>
  <c r="QTC174" i="10" s="1"/>
  <c r="QSL174" i="10"/>
  <c r="QSM174" i="10" s="1"/>
  <c r="QRV174" i="10"/>
  <c r="QRW174" i="10" s="1"/>
  <c r="QRF174" i="10"/>
  <c r="QRG174" i="10" s="1"/>
  <c r="QQP174" i="10"/>
  <c r="QQQ174" i="10" s="1"/>
  <c r="QPZ174" i="10"/>
  <c r="QQA174" i="10" s="1"/>
  <c r="QPJ174" i="10"/>
  <c r="QPK174" i="10" s="1"/>
  <c r="QOT174" i="10"/>
  <c r="QOU174" i="10" s="1"/>
  <c r="QOD174" i="10"/>
  <c r="QOE174" i="10" s="1"/>
  <c r="QNN174" i="10"/>
  <c r="QNO174" i="10" s="1"/>
  <c r="QMX174" i="10"/>
  <c r="QMY174" i="10" s="1"/>
  <c r="QMH174" i="10"/>
  <c r="QMI174" i="10" s="1"/>
  <c r="QLR174" i="10"/>
  <c r="QLS174" i="10" s="1"/>
  <c r="QLB174" i="10"/>
  <c r="QLC174" i="10" s="1"/>
  <c r="QKL174" i="10"/>
  <c r="QKM174" i="10" s="1"/>
  <c r="QJV174" i="10"/>
  <c r="QJW174" i="10" s="1"/>
  <c r="QJF174" i="10"/>
  <c r="QJG174" i="10" s="1"/>
  <c r="QIP174" i="10"/>
  <c r="QIQ174" i="10" s="1"/>
  <c r="QHZ174" i="10"/>
  <c r="QIA174" i="10" s="1"/>
  <c r="QHJ174" i="10"/>
  <c r="QHK174" i="10" s="1"/>
  <c r="QGT174" i="10"/>
  <c r="QGU174" i="10" s="1"/>
  <c r="QGD174" i="10"/>
  <c r="QGE174" i="10" s="1"/>
  <c r="QFN174" i="10"/>
  <c r="QFO174" i="10" s="1"/>
  <c r="QEX174" i="10"/>
  <c r="QEY174" i="10" s="1"/>
  <c r="QEH174" i="10"/>
  <c r="QEI174" i="10" s="1"/>
  <c r="QDR174" i="10"/>
  <c r="QDS174" i="10" s="1"/>
  <c r="QDB174" i="10"/>
  <c r="QDC174" i="10" s="1"/>
  <c r="QCL174" i="10"/>
  <c r="QCM174" i="10" s="1"/>
  <c r="QBV174" i="10"/>
  <c r="QBW174" i="10" s="1"/>
  <c r="QBF174" i="10"/>
  <c r="QBG174" i="10" s="1"/>
  <c r="QAP174" i="10"/>
  <c r="QAQ174" i="10" s="1"/>
  <c r="PZZ174" i="10"/>
  <c r="QAA174" i="10" s="1"/>
  <c r="PZJ174" i="10"/>
  <c r="PZK174" i="10" s="1"/>
  <c r="PYT174" i="10"/>
  <c r="PYU174" i="10" s="1"/>
  <c r="PYD174" i="10"/>
  <c r="PYE174" i="10" s="1"/>
  <c r="PXN174" i="10"/>
  <c r="PXO174" i="10" s="1"/>
  <c r="PWX174" i="10"/>
  <c r="PWY174" i="10" s="1"/>
  <c r="PWH174" i="10"/>
  <c r="PWI174" i="10" s="1"/>
  <c r="PVR174" i="10"/>
  <c r="PVS174" i="10" s="1"/>
  <c r="PVB174" i="10"/>
  <c r="PVC174" i="10" s="1"/>
  <c r="PUL174" i="10"/>
  <c r="PUM174" i="10" s="1"/>
  <c r="PTV174" i="10"/>
  <c r="PTW174" i="10" s="1"/>
  <c r="PTF174" i="10"/>
  <c r="PTG174" i="10" s="1"/>
  <c r="PSP174" i="10"/>
  <c r="PSQ174" i="10" s="1"/>
  <c r="PRZ174" i="10"/>
  <c r="PSA174" i="10" s="1"/>
  <c r="PRJ174" i="10"/>
  <c r="PRK174" i="10" s="1"/>
  <c r="PQT174" i="10"/>
  <c r="PQU174" i="10" s="1"/>
  <c r="PQD174" i="10"/>
  <c r="PQE174" i="10" s="1"/>
  <c r="PPN174" i="10"/>
  <c r="PPO174" i="10" s="1"/>
  <c r="POX174" i="10"/>
  <c r="POY174" i="10" s="1"/>
  <c r="POH174" i="10"/>
  <c r="POI174" i="10" s="1"/>
  <c r="PNR174" i="10"/>
  <c r="PNS174" i="10" s="1"/>
  <c r="PNB174" i="10"/>
  <c r="PNC174" i="10" s="1"/>
  <c r="PML174" i="10"/>
  <c r="PMM174" i="10" s="1"/>
  <c r="PLV174" i="10"/>
  <c r="PLW174" i="10" s="1"/>
  <c r="PLF174" i="10"/>
  <c r="PLG174" i="10" s="1"/>
  <c r="PKP174" i="10"/>
  <c r="PKQ174" i="10" s="1"/>
  <c r="PJZ174" i="10"/>
  <c r="PKA174" i="10" s="1"/>
  <c r="PJJ174" i="10"/>
  <c r="PJK174" i="10" s="1"/>
  <c r="PIT174" i="10"/>
  <c r="PIU174" i="10" s="1"/>
  <c r="PID174" i="10"/>
  <c r="PIE174" i="10" s="1"/>
  <c r="PHN174" i="10"/>
  <c r="PHO174" i="10" s="1"/>
  <c r="PGX174" i="10"/>
  <c r="PGY174" i="10" s="1"/>
  <c r="PGH174" i="10"/>
  <c r="PGI174" i="10" s="1"/>
  <c r="PFR174" i="10"/>
  <c r="PFS174" i="10" s="1"/>
  <c r="PFB174" i="10"/>
  <c r="PFC174" i="10" s="1"/>
  <c r="PEL174" i="10"/>
  <c r="PEM174" i="10" s="1"/>
  <c r="PDV174" i="10"/>
  <c r="PDW174" i="10" s="1"/>
  <c r="PDF174" i="10"/>
  <c r="PDG174" i="10" s="1"/>
  <c r="PCP174" i="10"/>
  <c r="PCQ174" i="10" s="1"/>
  <c r="PBZ174" i="10"/>
  <c r="PCA174" i="10" s="1"/>
  <c r="PBJ174" i="10"/>
  <c r="PBK174" i="10" s="1"/>
  <c r="PAT174" i="10"/>
  <c r="PAU174" i="10" s="1"/>
  <c r="PAD174" i="10"/>
  <c r="PAE174" i="10" s="1"/>
  <c r="OZN174" i="10"/>
  <c r="OZO174" i="10" s="1"/>
  <c r="OYX174" i="10"/>
  <c r="OYY174" i="10" s="1"/>
  <c r="OYH174" i="10"/>
  <c r="OYI174" i="10" s="1"/>
  <c r="OXR174" i="10"/>
  <c r="OXS174" i="10" s="1"/>
  <c r="OXB174" i="10"/>
  <c r="OXC174" i="10" s="1"/>
  <c r="OWL174" i="10"/>
  <c r="OWM174" i="10" s="1"/>
  <c r="OVV174" i="10"/>
  <c r="OVW174" i="10" s="1"/>
  <c r="OVF174" i="10"/>
  <c r="OVG174" i="10" s="1"/>
  <c r="OUP174" i="10"/>
  <c r="OUQ174" i="10" s="1"/>
  <c r="OTZ174" i="10"/>
  <c r="OUA174" i="10" s="1"/>
  <c r="OTJ174" i="10"/>
  <c r="OTK174" i="10" s="1"/>
  <c r="OST174" i="10"/>
  <c r="OSU174" i="10" s="1"/>
  <c r="OSD174" i="10"/>
  <c r="OSE174" i="10" s="1"/>
  <c r="ORN174" i="10"/>
  <c r="ORO174" i="10" s="1"/>
  <c r="OQX174" i="10"/>
  <c r="OQY174" i="10" s="1"/>
  <c r="OQH174" i="10"/>
  <c r="OQI174" i="10" s="1"/>
  <c r="OPR174" i="10"/>
  <c r="OPS174" i="10" s="1"/>
  <c r="OPB174" i="10"/>
  <c r="OPC174" i="10" s="1"/>
  <c r="OOL174" i="10"/>
  <c r="OOM174" i="10" s="1"/>
  <c r="ONV174" i="10"/>
  <c r="ONW174" i="10" s="1"/>
  <c r="ONF174" i="10"/>
  <c r="ONG174" i="10" s="1"/>
  <c r="OMP174" i="10"/>
  <c r="OMQ174" i="10" s="1"/>
  <c r="OLZ174" i="10"/>
  <c r="OMA174" i="10" s="1"/>
  <c r="OLJ174" i="10"/>
  <c r="OLK174" i="10" s="1"/>
  <c r="OKT174" i="10"/>
  <c r="OKU174" i="10" s="1"/>
  <c r="OKD174" i="10"/>
  <c r="OKE174" i="10" s="1"/>
  <c r="OJN174" i="10"/>
  <c r="OJO174" i="10" s="1"/>
  <c r="OIX174" i="10"/>
  <c r="OIY174" i="10" s="1"/>
  <c r="OIH174" i="10"/>
  <c r="OII174" i="10" s="1"/>
  <c r="OHR174" i="10"/>
  <c r="OHS174" i="10" s="1"/>
  <c r="OHB174" i="10"/>
  <c r="OHC174" i="10" s="1"/>
  <c r="OGL174" i="10"/>
  <c r="OGM174" i="10" s="1"/>
  <c r="OFV174" i="10"/>
  <c r="OFW174" i="10" s="1"/>
  <c r="OFF174" i="10"/>
  <c r="OFG174" i="10" s="1"/>
  <c r="OEP174" i="10"/>
  <c r="OEQ174" i="10" s="1"/>
  <c r="ODZ174" i="10"/>
  <c r="OEA174" i="10" s="1"/>
  <c r="ODJ174" i="10"/>
  <c r="ODK174" i="10" s="1"/>
  <c r="OCT174" i="10"/>
  <c r="OCU174" i="10" s="1"/>
  <c r="OCD174" i="10"/>
  <c r="OCE174" i="10" s="1"/>
  <c r="OBN174" i="10"/>
  <c r="OBO174" i="10" s="1"/>
  <c r="OAX174" i="10"/>
  <c r="OAY174" i="10" s="1"/>
  <c r="OAH174" i="10"/>
  <c r="OAI174" i="10" s="1"/>
  <c r="NZR174" i="10"/>
  <c r="NZS174" i="10" s="1"/>
  <c r="NZB174" i="10"/>
  <c r="NZC174" i="10" s="1"/>
  <c r="NYL174" i="10"/>
  <c r="NYM174" i="10" s="1"/>
  <c r="NXV174" i="10"/>
  <c r="NXW174" i="10" s="1"/>
  <c r="NXF174" i="10"/>
  <c r="NXG174" i="10" s="1"/>
  <c r="NWP174" i="10"/>
  <c r="NWQ174" i="10" s="1"/>
  <c r="NVZ174" i="10"/>
  <c r="NWA174" i="10" s="1"/>
  <c r="NVJ174" i="10"/>
  <c r="NVK174" i="10" s="1"/>
  <c r="NUT174" i="10"/>
  <c r="NUU174" i="10" s="1"/>
  <c r="NUD174" i="10"/>
  <c r="NUE174" i="10" s="1"/>
  <c r="NTN174" i="10"/>
  <c r="NTO174" i="10" s="1"/>
  <c r="NSX174" i="10"/>
  <c r="NSY174" i="10" s="1"/>
  <c r="NSH174" i="10"/>
  <c r="NSI174" i="10" s="1"/>
  <c r="NRR174" i="10"/>
  <c r="NRS174" i="10" s="1"/>
  <c r="NRB174" i="10"/>
  <c r="NRC174" i="10" s="1"/>
  <c r="NQL174" i="10"/>
  <c r="NQM174" i="10" s="1"/>
  <c r="NPV174" i="10"/>
  <c r="NPW174" i="10" s="1"/>
  <c r="NPF174" i="10"/>
  <c r="NPG174" i="10" s="1"/>
  <c r="NOP174" i="10"/>
  <c r="NOQ174" i="10" s="1"/>
  <c r="NNZ174" i="10"/>
  <c r="NOA174" i="10" s="1"/>
  <c r="NNJ174" i="10"/>
  <c r="NNK174" i="10" s="1"/>
  <c r="NMT174" i="10"/>
  <c r="NMU174" i="10" s="1"/>
  <c r="NMD174" i="10"/>
  <c r="NME174" i="10" s="1"/>
  <c r="NLN174" i="10"/>
  <c r="NLO174" i="10" s="1"/>
  <c r="NKX174" i="10"/>
  <c r="NKY174" i="10" s="1"/>
  <c r="NKH174" i="10"/>
  <c r="NKI174" i="10" s="1"/>
  <c r="NJR174" i="10"/>
  <c r="NJS174" i="10" s="1"/>
  <c r="NJB174" i="10"/>
  <c r="NJC174" i="10" s="1"/>
  <c r="NIL174" i="10"/>
  <c r="NIM174" i="10" s="1"/>
  <c r="NHV174" i="10"/>
  <c r="NHW174" i="10" s="1"/>
  <c r="NHF174" i="10"/>
  <c r="NHG174" i="10" s="1"/>
  <c r="NGP174" i="10"/>
  <c r="NGQ174" i="10" s="1"/>
  <c r="NFZ174" i="10"/>
  <c r="NGA174" i="10" s="1"/>
  <c r="NFJ174" i="10"/>
  <c r="NFK174" i="10" s="1"/>
  <c r="NET174" i="10"/>
  <c r="NEU174" i="10" s="1"/>
  <c r="NED174" i="10"/>
  <c r="NEE174" i="10" s="1"/>
  <c r="NDN174" i="10"/>
  <c r="NDO174" i="10" s="1"/>
  <c r="NCX174" i="10"/>
  <c r="NCY174" i="10" s="1"/>
  <c r="NCH174" i="10"/>
  <c r="NCI174" i="10" s="1"/>
  <c r="NBR174" i="10"/>
  <c r="NBS174" i="10" s="1"/>
  <c r="NBB174" i="10"/>
  <c r="NBC174" i="10" s="1"/>
  <c r="NAL174" i="10"/>
  <c r="NAM174" i="10" s="1"/>
  <c r="MZV174" i="10"/>
  <c r="MZW174" i="10" s="1"/>
  <c r="MZF174" i="10"/>
  <c r="MZG174" i="10" s="1"/>
  <c r="MYP174" i="10"/>
  <c r="MYQ174" i="10" s="1"/>
  <c r="MXZ174" i="10"/>
  <c r="MYA174" i="10" s="1"/>
  <c r="MXJ174" i="10"/>
  <c r="MXK174" i="10" s="1"/>
  <c r="MWT174" i="10"/>
  <c r="MWU174" i="10" s="1"/>
  <c r="MWD174" i="10"/>
  <c r="MWE174" i="10" s="1"/>
  <c r="MVN174" i="10"/>
  <c r="MVO174" i="10" s="1"/>
  <c r="MUX174" i="10"/>
  <c r="MUY174" i="10" s="1"/>
  <c r="MUH174" i="10"/>
  <c r="MUI174" i="10" s="1"/>
  <c r="MTR174" i="10"/>
  <c r="MTS174" i="10" s="1"/>
  <c r="MTB174" i="10"/>
  <c r="MTC174" i="10" s="1"/>
  <c r="MSL174" i="10"/>
  <c r="MSM174" i="10" s="1"/>
  <c r="MRV174" i="10"/>
  <c r="MRW174" i="10" s="1"/>
  <c r="MRF174" i="10"/>
  <c r="MRG174" i="10" s="1"/>
  <c r="MQP174" i="10"/>
  <c r="MQQ174" i="10" s="1"/>
  <c r="MPZ174" i="10"/>
  <c r="MQA174" i="10" s="1"/>
  <c r="MPJ174" i="10"/>
  <c r="MPK174" i="10" s="1"/>
  <c r="MOT174" i="10"/>
  <c r="MOU174" i="10" s="1"/>
  <c r="MOD174" i="10"/>
  <c r="MOE174" i="10" s="1"/>
  <c r="MNN174" i="10"/>
  <c r="MNO174" i="10" s="1"/>
  <c r="MMX174" i="10"/>
  <c r="MMY174" i="10" s="1"/>
  <c r="MMH174" i="10"/>
  <c r="MMI174" i="10" s="1"/>
  <c r="MLR174" i="10"/>
  <c r="MLS174" i="10" s="1"/>
  <c r="MLB174" i="10"/>
  <c r="MLC174" i="10" s="1"/>
  <c r="MKL174" i="10"/>
  <c r="MKM174" i="10" s="1"/>
  <c r="MJV174" i="10"/>
  <c r="MJW174" i="10" s="1"/>
  <c r="MJF174" i="10"/>
  <c r="MJG174" i="10" s="1"/>
  <c r="MIP174" i="10"/>
  <c r="MIQ174" i="10" s="1"/>
  <c r="MHZ174" i="10"/>
  <c r="MIA174" i="10" s="1"/>
  <c r="MHJ174" i="10"/>
  <c r="MHK174" i="10" s="1"/>
  <c r="MGT174" i="10"/>
  <c r="MGU174" i="10" s="1"/>
  <c r="MGD174" i="10"/>
  <c r="MGE174" i="10" s="1"/>
  <c r="MFN174" i="10"/>
  <c r="MFO174" i="10" s="1"/>
  <c r="MEX174" i="10"/>
  <c r="MEY174" i="10" s="1"/>
  <c r="MEH174" i="10"/>
  <c r="MEI174" i="10" s="1"/>
  <c r="MDR174" i="10"/>
  <c r="MDS174" i="10" s="1"/>
  <c r="MDB174" i="10"/>
  <c r="MDC174" i="10" s="1"/>
  <c r="MCL174" i="10"/>
  <c r="MCM174" i="10" s="1"/>
  <c r="MBV174" i="10"/>
  <c r="MBW174" i="10" s="1"/>
  <c r="MBF174" i="10"/>
  <c r="MBG174" i="10" s="1"/>
  <c r="MAP174" i="10"/>
  <c r="MAQ174" i="10" s="1"/>
  <c r="LZZ174" i="10"/>
  <c r="MAA174" i="10" s="1"/>
  <c r="LZJ174" i="10"/>
  <c r="LZK174" i="10" s="1"/>
  <c r="LYT174" i="10"/>
  <c r="LYU174" i="10" s="1"/>
  <c r="LYD174" i="10"/>
  <c r="LYE174" i="10" s="1"/>
  <c r="LXN174" i="10"/>
  <c r="LXO174" i="10" s="1"/>
  <c r="LWX174" i="10"/>
  <c r="LWY174" i="10" s="1"/>
  <c r="LWH174" i="10"/>
  <c r="LWI174" i="10" s="1"/>
  <c r="LVR174" i="10"/>
  <c r="LVS174" i="10" s="1"/>
  <c r="LVB174" i="10"/>
  <c r="LVC174" i="10" s="1"/>
  <c r="LUL174" i="10"/>
  <c r="LUM174" i="10" s="1"/>
  <c r="LTV174" i="10"/>
  <c r="LTW174" i="10" s="1"/>
  <c r="LTF174" i="10"/>
  <c r="LTG174" i="10" s="1"/>
  <c r="LSP174" i="10"/>
  <c r="LSQ174" i="10" s="1"/>
  <c r="LRZ174" i="10"/>
  <c r="LSA174" i="10" s="1"/>
  <c r="LRJ174" i="10"/>
  <c r="LRK174" i="10" s="1"/>
  <c r="LQT174" i="10"/>
  <c r="LQU174" i="10" s="1"/>
  <c r="LQD174" i="10"/>
  <c r="LQE174" i="10" s="1"/>
  <c r="LPN174" i="10"/>
  <c r="LPO174" i="10" s="1"/>
  <c r="LOX174" i="10"/>
  <c r="LOY174" i="10" s="1"/>
  <c r="LOH174" i="10"/>
  <c r="LOI174" i="10" s="1"/>
  <c r="LNR174" i="10"/>
  <c r="LNS174" i="10" s="1"/>
  <c r="LNB174" i="10"/>
  <c r="LNC174" i="10" s="1"/>
  <c r="LML174" i="10"/>
  <c r="LMM174" i="10" s="1"/>
  <c r="LLV174" i="10"/>
  <c r="LLW174" i="10" s="1"/>
  <c r="LLF174" i="10"/>
  <c r="LLG174" i="10" s="1"/>
  <c r="LKP174" i="10"/>
  <c r="LKQ174" i="10" s="1"/>
  <c r="LJZ174" i="10"/>
  <c r="LKA174" i="10" s="1"/>
  <c r="LJJ174" i="10"/>
  <c r="LJK174" i="10" s="1"/>
  <c r="LIT174" i="10"/>
  <c r="LIU174" i="10" s="1"/>
  <c r="LID174" i="10"/>
  <c r="LIE174" i="10" s="1"/>
  <c r="LHN174" i="10"/>
  <c r="LHO174" i="10" s="1"/>
  <c r="LGX174" i="10"/>
  <c r="LGY174" i="10" s="1"/>
  <c r="LGH174" i="10"/>
  <c r="LGI174" i="10" s="1"/>
  <c r="LFR174" i="10"/>
  <c r="LFS174" i="10" s="1"/>
  <c r="LFB174" i="10"/>
  <c r="LFC174" i="10" s="1"/>
  <c r="LEL174" i="10"/>
  <c r="LEM174" i="10" s="1"/>
  <c r="LDV174" i="10"/>
  <c r="LDW174" i="10" s="1"/>
  <c r="LDF174" i="10"/>
  <c r="LDG174" i="10" s="1"/>
  <c r="LCP174" i="10"/>
  <c r="LCQ174" i="10" s="1"/>
  <c r="LBZ174" i="10"/>
  <c r="LCA174" i="10" s="1"/>
  <c r="LBJ174" i="10"/>
  <c r="LBK174" i="10" s="1"/>
  <c r="LAT174" i="10"/>
  <c r="LAU174" i="10" s="1"/>
  <c r="LAD174" i="10"/>
  <c r="LAE174" i="10" s="1"/>
  <c r="KZN174" i="10"/>
  <c r="KZO174" i="10" s="1"/>
  <c r="KYX174" i="10"/>
  <c r="KYY174" i="10" s="1"/>
  <c r="KYH174" i="10"/>
  <c r="KYI174" i="10" s="1"/>
  <c r="KXR174" i="10"/>
  <c r="KXS174" i="10" s="1"/>
  <c r="KXB174" i="10"/>
  <c r="KXC174" i="10" s="1"/>
  <c r="KWL174" i="10"/>
  <c r="KWM174" i="10" s="1"/>
  <c r="KVV174" i="10"/>
  <c r="KVW174" i="10" s="1"/>
  <c r="KVF174" i="10"/>
  <c r="KVG174" i="10" s="1"/>
  <c r="KUP174" i="10"/>
  <c r="KUQ174" i="10" s="1"/>
  <c r="KTZ174" i="10"/>
  <c r="KUA174" i="10" s="1"/>
  <c r="KTJ174" i="10"/>
  <c r="KTK174" i="10" s="1"/>
  <c r="KST174" i="10"/>
  <c r="KSU174" i="10" s="1"/>
  <c r="KSD174" i="10"/>
  <c r="KSE174" i="10" s="1"/>
  <c r="KRN174" i="10"/>
  <c r="KRO174" i="10" s="1"/>
  <c r="KQX174" i="10"/>
  <c r="KQY174" i="10" s="1"/>
  <c r="KQH174" i="10"/>
  <c r="KQI174" i="10" s="1"/>
  <c r="KPR174" i="10"/>
  <c r="KPS174" i="10" s="1"/>
  <c r="KPB174" i="10"/>
  <c r="KPC174" i="10" s="1"/>
  <c r="KOL174" i="10"/>
  <c r="KOM174" i="10" s="1"/>
  <c r="KNV174" i="10"/>
  <c r="KNW174" i="10" s="1"/>
  <c r="KNF174" i="10"/>
  <c r="KNG174" i="10" s="1"/>
  <c r="KMP174" i="10"/>
  <c r="KMQ174" i="10" s="1"/>
  <c r="KLZ174" i="10"/>
  <c r="KMA174" i="10" s="1"/>
  <c r="KLJ174" i="10"/>
  <c r="KLK174" i="10" s="1"/>
  <c r="KKT174" i="10"/>
  <c r="KKU174" i="10" s="1"/>
  <c r="KKD174" i="10"/>
  <c r="KKE174" i="10" s="1"/>
  <c r="KJN174" i="10"/>
  <c r="KJO174" i="10" s="1"/>
  <c r="KIX174" i="10"/>
  <c r="KIY174" i="10" s="1"/>
  <c r="KIH174" i="10"/>
  <c r="KII174" i="10" s="1"/>
  <c r="KHR174" i="10"/>
  <c r="KHS174" i="10" s="1"/>
  <c r="KHB174" i="10"/>
  <c r="KHC174" i="10" s="1"/>
  <c r="KGL174" i="10"/>
  <c r="KGM174" i="10" s="1"/>
  <c r="KFV174" i="10"/>
  <c r="KFW174" i="10" s="1"/>
  <c r="KFF174" i="10"/>
  <c r="KFG174" i="10" s="1"/>
  <c r="KEP174" i="10"/>
  <c r="KEQ174" i="10" s="1"/>
  <c r="KDZ174" i="10"/>
  <c r="KEA174" i="10" s="1"/>
  <c r="KDJ174" i="10"/>
  <c r="KDK174" i="10" s="1"/>
  <c r="KCT174" i="10"/>
  <c r="KCU174" i="10" s="1"/>
  <c r="KCD174" i="10"/>
  <c r="KCE174" i="10" s="1"/>
  <c r="KBN174" i="10"/>
  <c r="KBO174" i="10" s="1"/>
  <c r="KAX174" i="10"/>
  <c r="KAY174" i="10" s="1"/>
  <c r="KAH174" i="10"/>
  <c r="KAI174" i="10" s="1"/>
  <c r="JZR174" i="10"/>
  <c r="JZS174" i="10" s="1"/>
  <c r="JZB174" i="10"/>
  <c r="JZC174" i="10" s="1"/>
  <c r="JYL174" i="10"/>
  <c r="JYM174" i="10" s="1"/>
  <c r="JXV174" i="10"/>
  <c r="JXW174" i="10" s="1"/>
  <c r="JXF174" i="10"/>
  <c r="JXG174" i="10" s="1"/>
  <c r="JWP174" i="10"/>
  <c r="JWQ174" i="10" s="1"/>
  <c r="JVZ174" i="10"/>
  <c r="JWA174" i="10" s="1"/>
  <c r="JVJ174" i="10"/>
  <c r="JVK174" i="10" s="1"/>
  <c r="JUT174" i="10"/>
  <c r="JUU174" i="10" s="1"/>
  <c r="JUD174" i="10"/>
  <c r="JUE174" i="10" s="1"/>
  <c r="JTN174" i="10"/>
  <c r="JTO174" i="10" s="1"/>
  <c r="JSX174" i="10"/>
  <c r="JSY174" i="10" s="1"/>
  <c r="JSH174" i="10"/>
  <c r="JSI174" i="10" s="1"/>
  <c r="JRR174" i="10"/>
  <c r="JRS174" i="10" s="1"/>
  <c r="JRB174" i="10"/>
  <c r="JRC174" i="10" s="1"/>
  <c r="JQL174" i="10"/>
  <c r="JQM174" i="10" s="1"/>
  <c r="JPV174" i="10"/>
  <c r="JPW174" i="10" s="1"/>
  <c r="JPF174" i="10"/>
  <c r="JPG174" i="10" s="1"/>
  <c r="JOP174" i="10"/>
  <c r="JOQ174" i="10" s="1"/>
  <c r="JNZ174" i="10"/>
  <c r="JOA174" i="10" s="1"/>
  <c r="JNJ174" i="10"/>
  <c r="JNK174" i="10" s="1"/>
  <c r="JMT174" i="10"/>
  <c r="JMU174" i="10" s="1"/>
  <c r="JMD174" i="10"/>
  <c r="JME174" i="10" s="1"/>
  <c r="JLN174" i="10"/>
  <c r="JLO174" i="10" s="1"/>
  <c r="JKX174" i="10"/>
  <c r="JKY174" i="10" s="1"/>
  <c r="JKH174" i="10"/>
  <c r="JKI174" i="10" s="1"/>
  <c r="JJR174" i="10"/>
  <c r="JJS174" i="10" s="1"/>
  <c r="JJB174" i="10"/>
  <c r="JJC174" i="10" s="1"/>
  <c r="JIL174" i="10"/>
  <c r="JIM174" i="10" s="1"/>
  <c r="JHV174" i="10"/>
  <c r="JHW174" i="10" s="1"/>
  <c r="JHF174" i="10"/>
  <c r="JHG174" i="10" s="1"/>
  <c r="JGP174" i="10"/>
  <c r="JGQ174" i="10" s="1"/>
  <c r="JFZ174" i="10"/>
  <c r="JGA174" i="10" s="1"/>
  <c r="JFJ174" i="10"/>
  <c r="JFK174" i="10" s="1"/>
  <c r="JET174" i="10"/>
  <c r="JEU174" i="10" s="1"/>
  <c r="JED174" i="10"/>
  <c r="JEE174" i="10" s="1"/>
  <c r="JDN174" i="10"/>
  <c r="JDO174" i="10" s="1"/>
  <c r="JCX174" i="10"/>
  <c r="JCY174" i="10" s="1"/>
  <c r="JCH174" i="10"/>
  <c r="JCI174" i="10" s="1"/>
  <c r="JBR174" i="10"/>
  <c r="JBS174" i="10" s="1"/>
  <c r="JBB174" i="10"/>
  <c r="JBC174" i="10" s="1"/>
  <c r="JAL174" i="10"/>
  <c r="JAM174" i="10" s="1"/>
  <c r="IZV174" i="10"/>
  <c r="IZW174" i="10" s="1"/>
  <c r="IZF174" i="10"/>
  <c r="IZG174" i="10" s="1"/>
  <c r="IYP174" i="10"/>
  <c r="IYQ174" i="10" s="1"/>
  <c r="IXZ174" i="10"/>
  <c r="IYA174" i="10" s="1"/>
  <c r="IXJ174" i="10"/>
  <c r="IXK174" i="10" s="1"/>
  <c r="IWT174" i="10"/>
  <c r="IWU174" i="10" s="1"/>
  <c r="IWD174" i="10"/>
  <c r="IWE174" i="10" s="1"/>
  <c r="IVN174" i="10"/>
  <c r="IVO174" i="10" s="1"/>
  <c r="IUX174" i="10"/>
  <c r="IUY174" i="10" s="1"/>
  <c r="IUH174" i="10"/>
  <c r="IUI174" i="10" s="1"/>
  <c r="ITR174" i="10"/>
  <c r="ITS174" i="10" s="1"/>
  <c r="ITB174" i="10"/>
  <c r="ITC174" i="10" s="1"/>
  <c r="ISL174" i="10"/>
  <c r="ISM174" i="10" s="1"/>
  <c r="IRV174" i="10"/>
  <c r="IRW174" i="10" s="1"/>
  <c r="IRF174" i="10"/>
  <c r="IRG174" i="10" s="1"/>
  <c r="IQP174" i="10"/>
  <c r="IQQ174" i="10" s="1"/>
  <c r="IPZ174" i="10"/>
  <c r="IQA174" i="10" s="1"/>
  <c r="IPJ174" i="10"/>
  <c r="IPK174" i="10" s="1"/>
  <c r="IOT174" i="10"/>
  <c r="IOU174" i="10" s="1"/>
  <c r="IOD174" i="10"/>
  <c r="IOE174" i="10" s="1"/>
  <c r="INN174" i="10"/>
  <c r="INO174" i="10" s="1"/>
  <c r="IMX174" i="10"/>
  <c r="IMY174" i="10" s="1"/>
  <c r="IMH174" i="10"/>
  <c r="IMI174" i="10" s="1"/>
  <c r="ILR174" i="10"/>
  <c r="ILS174" i="10" s="1"/>
  <c r="ILB174" i="10"/>
  <c r="ILC174" i="10" s="1"/>
  <c r="IKL174" i="10"/>
  <c r="IKM174" i="10" s="1"/>
  <c r="IJV174" i="10"/>
  <c r="IJW174" i="10" s="1"/>
  <c r="IJF174" i="10"/>
  <c r="IJG174" i="10" s="1"/>
  <c r="IIP174" i="10"/>
  <c r="IIQ174" i="10" s="1"/>
  <c r="IHZ174" i="10"/>
  <c r="IIA174" i="10" s="1"/>
  <c r="IHJ174" i="10"/>
  <c r="IHK174" i="10" s="1"/>
  <c r="IGT174" i="10"/>
  <c r="IGU174" i="10" s="1"/>
  <c r="IGD174" i="10"/>
  <c r="IGE174" i="10" s="1"/>
  <c r="IFN174" i="10"/>
  <c r="IFO174" i="10" s="1"/>
  <c r="IEX174" i="10"/>
  <c r="IEY174" i="10" s="1"/>
  <c r="IEH174" i="10"/>
  <c r="IEI174" i="10" s="1"/>
  <c r="IDR174" i="10"/>
  <c r="IDS174" i="10" s="1"/>
  <c r="IDB174" i="10"/>
  <c r="IDC174" i="10" s="1"/>
  <c r="ICL174" i="10"/>
  <c r="ICM174" i="10" s="1"/>
  <c r="IBV174" i="10"/>
  <c r="IBW174" i="10" s="1"/>
  <c r="IBF174" i="10"/>
  <c r="IBG174" i="10" s="1"/>
  <c r="IAP174" i="10"/>
  <c r="IAQ174" i="10" s="1"/>
  <c r="HZZ174" i="10"/>
  <c r="IAA174" i="10" s="1"/>
  <c r="HZJ174" i="10"/>
  <c r="HZK174" i="10" s="1"/>
  <c r="HYT174" i="10"/>
  <c r="HYU174" i="10" s="1"/>
  <c r="HYD174" i="10"/>
  <c r="HYE174" i="10" s="1"/>
  <c r="HXN174" i="10"/>
  <c r="HXO174" i="10" s="1"/>
  <c r="HWX174" i="10"/>
  <c r="HWY174" i="10" s="1"/>
  <c r="HWH174" i="10"/>
  <c r="HWI174" i="10" s="1"/>
  <c r="HVR174" i="10"/>
  <c r="HVS174" i="10" s="1"/>
  <c r="HVB174" i="10"/>
  <c r="HVC174" i="10" s="1"/>
  <c r="HUL174" i="10"/>
  <c r="HUM174" i="10" s="1"/>
  <c r="HTV174" i="10"/>
  <c r="HTW174" i="10" s="1"/>
  <c r="HTF174" i="10"/>
  <c r="HTG174" i="10" s="1"/>
  <c r="HSP174" i="10"/>
  <c r="HSQ174" i="10" s="1"/>
  <c r="HRZ174" i="10"/>
  <c r="HSA174" i="10" s="1"/>
  <c r="HRJ174" i="10"/>
  <c r="HRK174" i="10" s="1"/>
  <c r="HQT174" i="10"/>
  <c r="HQU174" i="10" s="1"/>
  <c r="HQD174" i="10"/>
  <c r="HQE174" i="10" s="1"/>
  <c r="HPN174" i="10"/>
  <c r="HPO174" i="10" s="1"/>
  <c r="HOX174" i="10"/>
  <c r="HOY174" i="10" s="1"/>
  <c r="HOH174" i="10"/>
  <c r="HOI174" i="10" s="1"/>
  <c r="HNR174" i="10"/>
  <c r="HNS174" i="10" s="1"/>
  <c r="HNB174" i="10"/>
  <c r="HNC174" i="10" s="1"/>
  <c r="HML174" i="10"/>
  <c r="HMM174" i="10" s="1"/>
  <c r="HLV174" i="10"/>
  <c r="HLW174" i="10" s="1"/>
  <c r="HLF174" i="10"/>
  <c r="HLG174" i="10" s="1"/>
  <c r="HKP174" i="10"/>
  <c r="HKQ174" i="10" s="1"/>
  <c r="HJZ174" i="10"/>
  <c r="HKA174" i="10" s="1"/>
  <c r="HJJ174" i="10"/>
  <c r="HJK174" i="10" s="1"/>
  <c r="HIT174" i="10"/>
  <c r="HIU174" i="10" s="1"/>
  <c r="HID174" i="10"/>
  <c r="HIE174" i="10" s="1"/>
  <c r="HHN174" i="10"/>
  <c r="HHO174" i="10" s="1"/>
  <c r="HGX174" i="10"/>
  <c r="HGY174" i="10" s="1"/>
  <c r="HGH174" i="10"/>
  <c r="HGI174" i="10" s="1"/>
  <c r="HFR174" i="10"/>
  <c r="HFS174" i="10" s="1"/>
  <c r="HFB174" i="10"/>
  <c r="HFC174" i="10" s="1"/>
  <c r="HEL174" i="10"/>
  <c r="HEM174" i="10" s="1"/>
  <c r="HDV174" i="10"/>
  <c r="HDW174" i="10" s="1"/>
  <c r="HDF174" i="10"/>
  <c r="HDG174" i="10" s="1"/>
  <c r="HCP174" i="10"/>
  <c r="HCQ174" i="10" s="1"/>
  <c r="HBZ174" i="10"/>
  <c r="HCA174" i="10" s="1"/>
  <c r="HBJ174" i="10"/>
  <c r="HBK174" i="10" s="1"/>
  <c r="HAT174" i="10"/>
  <c r="HAU174" i="10" s="1"/>
  <c r="HAD174" i="10"/>
  <c r="HAE174" i="10" s="1"/>
  <c r="GZN174" i="10"/>
  <c r="GZO174" i="10" s="1"/>
  <c r="GYX174" i="10"/>
  <c r="GYY174" i="10" s="1"/>
  <c r="GYH174" i="10"/>
  <c r="GYI174" i="10" s="1"/>
  <c r="GXR174" i="10"/>
  <c r="GXS174" i="10" s="1"/>
  <c r="GXB174" i="10"/>
  <c r="GXC174" i="10" s="1"/>
  <c r="GWL174" i="10"/>
  <c r="GWM174" i="10" s="1"/>
  <c r="GVV174" i="10"/>
  <c r="GVW174" i="10" s="1"/>
  <c r="GVF174" i="10"/>
  <c r="GVG174" i="10" s="1"/>
  <c r="GUP174" i="10"/>
  <c r="GUQ174" i="10" s="1"/>
  <c r="GTZ174" i="10"/>
  <c r="GUA174" i="10" s="1"/>
  <c r="GTJ174" i="10"/>
  <c r="GTK174" i="10" s="1"/>
  <c r="GST174" i="10"/>
  <c r="GSU174" i="10" s="1"/>
  <c r="GSD174" i="10"/>
  <c r="GSE174" i="10" s="1"/>
  <c r="GRN174" i="10"/>
  <c r="GRO174" i="10" s="1"/>
  <c r="GQX174" i="10"/>
  <c r="GQY174" i="10" s="1"/>
  <c r="GQH174" i="10"/>
  <c r="GQI174" i="10" s="1"/>
  <c r="GPR174" i="10"/>
  <c r="GPS174" i="10" s="1"/>
  <c r="GPB174" i="10"/>
  <c r="GPC174" i="10" s="1"/>
  <c r="GOL174" i="10"/>
  <c r="GOM174" i="10" s="1"/>
  <c r="GNV174" i="10"/>
  <c r="GNW174" i="10" s="1"/>
  <c r="GNF174" i="10"/>
  <c r="GNG174" i="10" s="1"/>
  <c r="GMP174" i="10"/>
  <c r="GMQ174" i="10" s="1"/>
  <c r="GLZ174" i="10"/>
  <c r="GMA174" i="10" s="1"/>
  <c r="GLJ174" i="10"/>
  <c r="GLK174" i="10" s="1"/>
  <c r="GKT174" i="10"/>
  <c r="GKU174" i="10" s="1"/>
  <c r="GKD174" i="10"/>
  <c r="GKE174" i="10" s="1"/>
  <c r="GJN174" i="10"/>
  <c r="GJO174" i="10" s="1"/>
  <c r="GIX174" i="10"/>
  <c r="GIY174" i="10" s="1"/>
  <c r="GIH174" i="10"/>
  <c r="GII174" i="10" s="1"/>
  <c r="GHR174" i="10"/>
  <c r="GHS174" i="10" s="1"/>
  <c r="GHB174" i="10"/>
  <c r="GHC174" i="10" s="1"/>
  <c r="GGL174" i="10"/>
  <c r="GGM174" i="10" s="1"/>
  <c r="GFV174" i="10"/>
  <c r="GFW174" i="10" s="1"/>
  <c r="GFF174" i="10"/>
  <c r="GFG174" i="10" s="1"/>
  <c r="GEP174" i="10"/>
  <c r="GEQ174" i="10" s="1"/>
  <c r="GDZ174" i="10"/>
  <c r="GEA174" i="10" s="1"/>
  <c r="GDJ174" i="10"/>
  <c r="GDK174" i="10" s="1"/>
  <c r="GCT174" i="10"/>
  <c r="GCU174" i="10" s="1"/>
  <c r="GCD174" i="10"/>
  <c r="GCE174" i="10" s="1"/>
  <c r="GBN174" i="10"/>
  <c r="GBO174" i="10" s="1"/>
  <c r="GAX174" i="10"/>
  <c r="GAY174" i="10" s="1"/>
  <c r="GAH174" i="10"/>
  <c r="GAI174" i="10" s="1"/>
  <c r="FZR174" i="10"/>
  <c r="FZS174" i="10" s="1"/>
  <c r="FZB174" i="10"/>
  <c r="FZC174" i="10" s="1"/>
  <c r="FYL174" i="10"/>
  <c r="FYM174" i="10" s="1"/>
  <c r="FXV174" i="10"/>
  <c r="FXW174" i="10" s="1"/>
  <c r="FXF174" i="10"/>
  <c r="FXG174" i="10" s="1"/>
  <c r="FWP174" i="10"/>
  <c r="FWQ174" i="10" s="1"/>
  <c r="FVZ174" i="10"/>
  <c r="FWA174" i="10" s="1"/>
  <c r="FVJ174" i="10"/>
  <c r="FVK174" i="10" s="1"/>
  <c r="FUT174" i="10"/>
  <c r="FUU174" i="10" s="1"/>
  <c r="FUD174" i="10"/>
  <c r="FUE174" i="10" s="1"/>
  <c r="FTN174" i="10"/>
  <c r="FTO174" i="10" s="1"/>
  <c r="FSX174" i="10"/>
  <c r="FSY174" i="10" s="1"/>
  <c r="FSH174" i="10"/>
  <c r="FSI174" i="10" s="1"/>
  <c r="FRR174" i="10"/>
  <c r="FRS174" i="10" s="1"/>
  <c r="FRB174" i="10"/>
  <c r="FRC174" i="10" s="1"/>
  <c r="FQL174" i="10"/>
  <c r="FQM174" i="10" s="1"/>
  <c r="FPV174" i="10"/>
  <c r="FPW174" i="10" s="1"/>
  <c r="FPF174" i="10"/>
  <c r="FPG174" i="10" s="1"/>
  <c r="FOP174" i="10"/>
  <c r="FOQ174" i="10" s="1"/>
  <c r="FNZ174" i="10"/>
  <c r="FOA174" i="10" s="1"/>
  <c r="FNJ174" i="10"/>
  <c r="FNK174" i="10" s="1"/>
  <c r="FMT174" i="10"/>
  <c r="FMU174" i="10" s="1"/>
  <c r="FMD174" i="10"/>
  <c r="FME174" i="10" s="1"/>
  <c r="FLN174" i="10"/>
  <c r="FLO174" i="10" s="1"/>
  <c r="FKX174" i="10"/>
  <c r="FKY174" i="10" s="1"/>
  <c r="FKH174" i="10"/>
  <c r="FKI174" i="10" s="1"/>
  <c r="FJR174" i="10"/>
  <c r="FJS174" i="10" s="1"/>
  <c r="FJB174" i="10"/>
  <c r="FJC174" i="10" s="1"/>
  <c r="FIL174" i="10"/>
  <c r="FIM174" i="10" s="1"/>
  <c r="FHV174" i="10"/>
  <c r="FHW174" i="10" s="1"/>
  <c r="FHF174" i="10"/>
  <c r="FHG174" i="10" s="1"/>
  <c r="FGP174" i="10"/>
  <c r="FGQ174" i="10" s="1"/>
  <c r="FFZ174" i="10"/>
  <c r="FGA174" i="10" s="1"/>
  <c r="FFJ174" i="10"/>
  <c r="FFK174" i="10" s="1"/>
  <c r="FET174" i="10"/>
  <c r="FEU174" i="10" s="1"/>
  <c r="FED174" i="10"/>
  <c r="FEE174" i="10" s="1"/>
  <c r="FDN174" i="10"/>
  <c r="FDO174" i="10" s="1"/>
  <c r="FCX174" i="10"/>
  <c r="FCY174" i="10" s="1"/>
  <c r="FCH174" i="10"/>
  <c r="FCI174" i="10" s="1"/>
  <c r="FBR174" i="10"/>
  <c r="FBS174" i="10" s="1"/>
  <c r="FBB174" i="10"/>
  <c r="FBC174" i="10" s="1"/>
  <c r="FAL174" i="10"/>
  <c r="FAM174" i="10" s="1"/>
  <c r="EZV174" i="10"/>
  <c r="EZW174" i="10" s="1"/>
  <c r="EZF174" i="10"/>
  <c r="EZG174" i="10" s="1"/>
  <c r="EYP174" i="10"/>
  <c r="EYQ174" i="10" s="1"/>
  <c r="EXZ174" i="10"/>
  <c r="EYA174" i="10" s="1"/>
  <c r="EXJ174" i="10"/>
  <c r="EXK174" i="10" s="1"/>
  <c r="EWT174" i="10"/>
  <c r="EWU174" i="10" s="1"/>
  <c r="EWD174" i="10"/>
  <c r="EWE174" i="10" s="1"/>
  <c r="EVN174" i="10"/>
  <c r="EVO174" i="10" s="1"/>
  <c r="EUX174" i="10"/>
  <c r="EUY174" i="10" s="1"/>
  <c r="EUH174" i="10"/>
  <c r="EUI174" i="10" s="1"/>
  <c r="ETR174" i="10"/>
  <c r="ETS174" i="10" s="1"/>
  <c r="ETB174" i="10"/>
  <c r="ETC174" i="10" s="1"/>
  <c r="ESL174" i="10"/>
  <c r="ESM174" i="10" s="1"/>
  <c r="ERV174" i="10"/>
  <c r="ERW174" i="10" s="1"/>
  <c r="ERF174" i="10"/>
  <c r="ERG174" i="10" s="1"/>
  <c r="EQP174" i="10"/>
  <c r="EQQ174" i="10" s="1"/>
  <c r="EPZ174" i="10"/>
  <c r="EQA174" i="10" s="1"/>
  <c r="EPJ174" i="10"/>
  <c r="EPK174" i="10" s="1"/>
  <c r="EOT174" i="10"/>
  <c r="EOU174" i="10" s="1"/>
  <c r="EOD174" i="10"/>
  <c r="EOE174" i="10" s="1"/>
  <c r="ENN174" i="10"/>
  <c r="ENO174" i="10" s="1"/>
  <c r="EMX174" i="10"/>
  <c r="EMY174" i="10" s="1"/>
  <c r="EMH174" i="10"/>
  <c r="EMI174" i="10" s="1"/>
  <c r="ELR174" i="10"/>
  <c r="ELS174" i="10" s="1"/>
  <c r="ELB174" i="10"/>
  <c r="ELC174" i="10" s="1"/>
  <c r="EKL174" i="10"/>
  <c r="EKM174" i="10" s="1"/>
  <c r="EJV174" i="10"/>
  <c r="EJW174" i="10" s="1"/>
  <c r="EJF174" i="10"/>
  <c r="EJG174" i="10" s="1"/>
  <c r="EIP174" i="10"/>
  <c r="EIQ174" i="10" s="1"/>
  <c r="EHZ174" i="10"/>
  <c r="EIA174" i="10" s="1"/>
  <c r="EHJ174" i="10"/>
  <c r="EHK174" i="10" s="1"/>
  <c r="EGT174" i="10"/>
  <c r="EGU174" i="10" s="1"/>
  <c r="EGD174" i="10"/>
  <c r="EGE174" i="10" s="1"/>
  <c r="EFN174" i="10"/>
  <c r="EFO174" i="10" s="1"/>
  <c r="EEX174" i="10"/>
  <c r="EEY174" i="10" s="1"/>
  <c r="EEH174" i="10"/>
  <c r="EEI174" i="10" s="1"/>
  <c r="EDR174" i="10"/>
  <c r="EDS174" i="10" s="1"/>
  <c r="EDB174" i="10"/>
  <c r="EDC174" i="10" s="1"/>
  <c r="ECL174" i="10"/>
  <c r="ECM174" i="10" s="1"/>
  <c r="EBV174" i="10"/>
  <c r="EBW174" i="10" s="1"/>
  <c r="EBF174" i="10"/>
  <c r="EBG174" i="10" s="1"/>
  <c r="EAP174" i="10"/>
  <c r="EAQ174" i="10" s="1"/>
  <c r="DZZ174" i="10"/>
  <c r="EAA174" i="10" s="1"/>
  <c r="DZJ174" i="10"/>
  <c r="DZK174" i="10" s="1"/>
  <c r="DYT174" i="10"/>
  <c r="DYU174" i="10" s="1"/>
  <c r="DYD174" i="10"/>
  <c r="DYE174" i="10" s="1"/>
  <c r="DXN174" i="10"/>
  <c r="DXO174" i="10" s="1"/>
  <c r="DWX174" i="10"/>
  <c r="DWY174" i="10" s="1"/>
  <c r="DWH174" i="10"/>
  <c r="DWI174" i="10" s="1"/>
  <c r="DVR174" i="10"/>
  <c r="DVS174" i="10" s="1"/>
  <c r="DVB174" i="10"/>
  <c r="DVC174" i="10" s="1"/>
  <c r="DUL174" i="10"/>
  <c r="DUM174" i="10" s="1"/>
  <c r="DTV174" i="10"/>
  <c r="DTW174" i="10" s="1"/>
  <c r="DTF174" i="10"/>
  <c r="DTG174" i="10" s="1"/>
  <c r="DSP174" i="10"/>
  <c r="DSQ174" i="10" s="1"/>
  <c r="DRZ174" i="10"/>
  <c r="DSA174" i="10" s="1"/>
  <c r="DRJ174" i="10"/>
  <c r="DRK174" i="10" s="1"/>
  <c r="DQT174" i="10"/>
  <c r="DQU174" i="10" s="1"/>
  <c r="DQD174" i="10"/>
  <c r="DQE174" i="10" s="1"/>
  <c r="DPN174" i="10"/>
  <c r="DPO174" i="10" s="1"/>
  <c r="DOX174" i="10"/>
  <c r="DOY174" i="10" s="1"/>
  <c r="DOH174" i="10"/>
  <c r="DOI174" i="10" s="1"/>
  <c r="DNR174" i="10"/>
  <c r="DNS174" i="10" s="1"/>
  <c r="DNB174" i="10"/>
  <c r="DNC174" i="10" s="1"/>
  <c r="DML174" i="10"/>
  <c r="DMM174" i="10" s="1"/>
  <c r="DLV174" i="10"/>
  <c r="DLW174" i="10" s="1"/>
  <c r="DLF174" i="10"/>
  <c r="DLG174" i="10" s="1"/>
  <c r="DKP174" i="10"/>
  <c r="DKQ174" i="10" s="1"/>
  <c r="DJZ174" i="10"/>
  <c r="DKA174" i="10" s="1"/>
  <c r="DJJ174" i="10"/>
  <c r="DJK174" i="10" s="1"/>
  <c r="DIT174" i="10"/>
  <c r="DIU174" i="10" s="1"/>
  <c r="DID174" i="10"/>
  <c r="DIE174" i="10" s="1"/>
  <c r="DHN174" i="10"/>
  <c r="DHO174" i="10" s="1"/>
  <c r="DGX174" i="10"/>
  <c r="DGY174" i="10" s="1"/>
  <c r="DGH174" i="10"/>
  <c r="DGI174" i="10" s="1"/>
  <c r="DFR174" i="10"/>
  <c r="DFS174" i="10" s="1"/>
  <c r="DFB174" i="10"/>
  <c r="DFC174" i="10" s="1"/>
  <c r="DEL174" i="10"/>
  <c r="DEM174" i="10" s="1"/>
  <c r="DDV174" i="10"/>
  <c r="DDW174" i="10" s="1"/>
  <c r="DDF174" i="10"/>
  <c r="DDG174" i="10" s="1"/>
  <c r="DCP174" i="10"/>
  <c r="DCQ174" i="10" s="1"/>
  <c r="DBZ174" i="10"/>
  <c r="DCA174" i="10" s="1"/>
  <c r="DBJ174" i="10"/>
  <c r="DBK174" i="10" s="1"/>
  <c r="DAT174" i="10"/>
  <c r="DAU174" i="10" s="1"/>
  <c r="DAD174" i="10"/>
  <c r="DAE174" i="10" s="1"/>
  <c r="CZN174" i="10"/>
  <c r="CZO174" i="10" s="1"/>
  <c r="CYX174" i="10"/>
  <c r="CYY174" i="10" s="1"/>
  <c r="CYH174" i="10"/>
  <c r="CYI174" i="10" s="1"/>
  <c r="CXR174" i="10"/>
  <c r="CXS174" i="10" s="1"/>
  <c r="CXB174" i="10"/>
  <c r="CXC174" i="10" s="1"/>
  <c r="CWL174" i="10"/>
  <c r="CWM174" i="10" s="1"/>
  <c r="CVV174" i="10"/>
  <c r="CVW174" i="10" s="1"/>
  <c r="CVF174" i="10"/>
  <c r="CVG174" i="10" s="1"/>
  <c r="CUP174" i="10"/>
  <c r="CUQ174" i="10" s="1"/>
  <c r="CTZ174" i="10"/>
  <c r="CUA174" i="10" s="1"/>
  <c r="CTJ174" i="10"/>
  <c r="CTK174" i="10" s="1"/>
  <c r="CST174" i="10"/>
  <c r="CSU174" i="10" s="1"/>
  <c r="CSD174" i="10"/>
  <c r="CSE174" i="10" s="1"/>
  <c r="CRN174" i="10"/>
  <c r="CRO174" i="10" s="1"/>
  <c r="CQX174" i="10"/>
  <c r="CQY174" i="10" s="1"/>
  <c r="CQH174" i="10"/>
  <c r="CQI174" i="10" s="1"/>
  <c r="CPR174" i="10"/>
  <c r="CPS174" i="10" s="1"/>
  <c r="CPB174" i="10"/>
  <c r="CPC174" i="10" s="1"/>
  <c r="COL174" i="10"/>
  <c r="COM174" i="10" s="1"/>
  <c r="CNV174" i="10"/>
  <c r="CNW174" i="10" s="1"/>
  <c r="CNF174" i="10"/>
  <c r="CNG174" i="10" s="1"/>
  <c r="CMP174" i="10"/>
  <c r="CMQ174" i="10" s="1"/>
  <c r="CLZ174" i="10"/>
  <c r="CMA174" i="10" s="1"/>
  <c r="CLJ174" i="10"/>
  <c r="CLK174" i="10" s="1"/>
  <c r="CKT174" i="10"/>
  <c r="CKU174" i="10" s="1"/>
  <c r="CKD174" i="10"/>
  <c r="CKE174" i="10" s="1"/>
  <c r="CJN174" i="10"/>
  <c r="CJO174" i="10" s="1"/>
  <c r="CIX174" i="10"/>
  <c r="CIY174" i="10" s="1"/>
  <c r="CIH174" i="10"/>
  <c r="CII174" i="10" s="1"/>
  <c r="CHR174" i="10"/>
  <c r="CHS174" i="10" s="1"/>
  <c r="CHB174" i="10"/>
  <c r="CHC174" i="10" s="1"/>
  <c r="CGL174" i="10"/>
  <c r="CGM174" i="10" s="1"/>
  <c r="CFV174" i="10"/>
  <c r="CFW174" i="10" s="1"/>
  <c r="CFF174" i="10"/>
  <c r="CFG174" i="10" s="1"/>
  <c r="CEP174" i="10"/>
  <c r="CEQ174" i="10" s="1"/>
  <c r="CDZ174" i="10"/>
  <c r="CEA174" i="10" s="1"/>
  <c r="CDJ174" i="10"/>
  <c r="CDK174" i="10" s="1"/>
  <c r="CCT174" i="10"/>
  <c r="CCU174" i="10" s="1"/>
  <c r="CCD174" i="10"/>
  <c r="CCE174" i="10" s="1"/>
  <c r="CBN174" i="10"/>
  <c r="CBO174" i="10" s="1"/>
  <c r="CAX174" i="10"/>
  <c r="CAY174" i="10" s="1"/>
  <c r="CAH174" i="10"/>
  <c r="CAI174" i="10" s="1"/>
  <c r="BZR174" i="10"/>
  <c r="BZS174" i="10" s="1"/>
  <c r="BZB174" i="10"/>
  <c r="BZC174" i="10" s="1"/>
  <c r="BYL174" i="10"/>
  <c r="BYM174" i="10" s="1"/>
  <c r="BXV174" i="10"/>
  <c r="BXW174" i="10" s="1"/>
  <c r="BXF174" i="10"/>
  <c r="BXG174" i="10" s="1"/>
  <c r="BWP174" i="10"/>
  <c r="BWQ174" i="10" s="1"/>
  <c r="BVZ174" i="10"/>
  <c r="BWA174" i="10" s="1"/>
  <c r="BVJ174" i="10"/>
  <c r="BVK174" i="10" s="1"/>
  <c r="BUT174" i="10"/>
  <c r="BUU174" i="10" s="1"/>
  <c r="BUD174" i="10"/>
  <c r="BUE174" i="10" s="1"/>
  <c r="BTN174" i="10"/>
  <c r="BTO174" i="10" s="1"/>
  <c r="BSX174" i="10"/>
  <c r="BSY174" i="10" s="1"/>
  <c r="BSH174" i="10"/>
  <c r="BSI174" i="10" s="1"/>
  <c r="BRR174" i="10"/>
  <c r="BRS174" i="10" s="1"/>
  <c r="BRB174" i="10"/>
  <c r="BRC174" i="10" s="1"/>
  <c r="BQL174" i="10"/>
  <c r="BQM174" i="10" s="1"/>
  <c r="BPV174" i="10"/>
  <c r="BPW174" i="10" s="1"/>
  <c r="BPF174" i="10"/>
  <c r="BPG174" i="10" s="1"/>
  <c r="BOP174" i="10"/>
  <c r="BOQ174" i="10" s="1"/>
  <c r="BNZ174" i="10"/>
  <c r="BOA174" i="10" s="1"/>
  <c r="BNJ174" i="10"/>
  <c r="BNK174" i="10" s="1"/>
  <c r="BMT174" i="10"/>
  <c r="BMU174" i="10" s="1"/>
  <c r="BMD174" i="10"/>
  <c r="BME174" i="10" s="1"/>
  <c r="BLN174" i="10"/>
  <c r="BLO174" i="10" s="1"/>
  <c r="BKX174" i="10"/>
  <c r="BKY174" i="10" s="1"/>
  <c r="BKH174" i="10"/>
  <c r="BKI174" i="10" s="1"/>
  <c r="BJR174" i="10"/>
  <c r="BJS174" i="10" s="1"/>
  <c r="BJB174" i="10"/>
  <c r="BJC174" i="10" s="1"/>
  <c r="BIL174" i="10"/>
  <c r="BIM174" i="10" s="1"/>
  <c r="BHV174" i="10"/>
  <c r="BHW174" i="10" s="1"/>
  <c r="BHF174" i="10"/>
  <c r="BHG174" i="10" s="1"/>
  <c r="BGP174" i="10"/>
  <c r="BGQ174" i="10" s="1"/>
  <c r="BFZ174" i="10"/>
  <c r="BGA174" i="10" s="1"/>
  <c r="BFJ174" i="10"/>
  <c r="BFK174" i="10" s="1"/>
  <c r="BET174" i="10"/>
  <c r="BEU174" i="10" s="1"/>
  <c r="BED174" i="10"/>
  <c r="BEE174" i="10" s="1"/>
  <c r="BDN174" i="10"/>
  <c r="BDO174" i="10" s="1"/>
  <c r="BCX174" i="10"/>
  <c r="BCY174" i="10" s="1"/>
  <c r="BCH174" i="10"/>
  <c r="BCI174" i="10" s="1"/>
  <c r="BBR174" i="10"/>
  <c r="BBS174" i="10" s="1"/>
  <c r="BBB174" i="10"/>
  <c r="BBC174" i="10" s="1"/>
  <c r="BAL174" i="10"/>
  <c r="BAM174" i="10" s="1"/>
  <c r="AZV174" i="10"/>
  <c r="AZW174" i="10" s="1"/>
  <c r="AZF174" i="10"/>
  <c r="AZG174" i="10" s="1"/>
  <c r="AYP174" i="10"/>
  <c r="AYQ174" i="10" s="1"/>
  <c r="AXZ174" i="10"/>
  <c r="AYA174" i="10" s="1"/>
  <c r="AXJ174" i="10"/>
  <c r="AXK174" i="10" s="1"/>
  <c r="AWT174" i="10"/>
  <c r="AWU174" i="10" s="1"/>
  <c r="AWD174" i="10"/>
  <c r="AWE174" i="10" s="1"/>
  <c r="AVN174" i="10"/>
  <c r="AVO174" i="10" s="1"/>
  <c r="AUX174" i="10"/>
  <c r="AUY174" i="10" s="1"/>
  <c r="AUH174" i="10"/>
  <c r="AUI174" i="10" s="1"/>
  <c r="ATR174" i="10"/>
  <c r="ATS174" i="10" s="1"/>
  <c r="ATB174" i="10"/>
  <c r="ATC174" i="10" s="1"/>
  <c r="ASL174" i="10"/>
  <c r="ASM174" i="10" s="1"/>
  <c r="ARV174" i="10"/>
  <c r="ARW174" i="10" s="1"/>
  <c r="ARF174" i="10"/>
  <c r="ARG174" i="10" s="1"/>
  <c r="AQP174" i="10"/>
  <c r="AQQ174" i="10" s="1"/>
  <c r="APZ174" i="10"/>
  <c r="AQA174" i="10" s="1"/>
  <c r="APJ174" i="10"/>
  <c r="APK174" i="10" s="1"/>
  <c r="AOT174" i="10"/>
  <c r="AOU174" i="10" s="1"/>
  <c r="AOD174" i="10"/>
  <c r="AOE174" i="10" s="1"/>
  <c r="ANN174" i="10"/>
  <c r="ANO174" i="10" s="1"/>
  <c r="AMX174" i="10"/>
  <c r="AMY174" i="10" s="1"/>
  <c r="AMH174" i="10"/>
  <c r="AMI174" i="10" s="1"/>
  <c r="ALR174" i="10"/>
  <c r="ALS174" i="10" s="1"/>
  <c r="ALB174" i="10"/>
  <c r="ALC174" i="10" s="1"/>
  <c r="AKL174" i="10"/>
  <c r="AKM174" i="10" s="1"/>
  <c r="AJV174" i="10"/>
  <c r="AJW174" i="10" s="1"/>
  <c r="AJF174" i="10"/>
  <c r="AJG174" i="10" s="1"/>
  <c r="AIP174" i="10"/>
  <c r="AIQ174" i="10" s="1"/>
  <c r="AHZ174" i="10"/>
  <c r="AIA174" i="10" s="1"/>
  <c r="AHJ174" i="10"/>
  <c r="AHK174" i="10" s="1"/>
  <c r="AGT174" i="10"/>
  <c r="AGU174" i="10" s="1"/>
  <c r="AGD174" i="10"/>
  <c r="AGE174" i="10" s="1"/>
  <c r="AFN174" i="10"/>
  <c r="AFO174" i="10" s="1"/>
  <c r="AEX174" i="10"/>
  <c r="AEY174" i="10" s="1"/>
  <c r="AEH174" i="10"/>
  <c r="AEI174" i="10" s="1"/>
  <c r="ADR174" i="10"/>
  <c r="ADS174" i="10" s="1"/>
  <c r="ADB174" i="10"/>
  <c r="ADC174" i="10" s="1"/>
  <c r="ACL174" i="10"/>
  <c r="ACM174" i="10" s="1"/>
  <c r="ABV174" i="10"/>
  <c r="ABW174" i="10" s="1"/>
  <c r="ABF174" i="10"/>
  <c r="ABG174" i="10" s="1"/>
  <c r="AAP174" i="10"/>
  <c r="AAQ174" i="10" s="1"/>
  <c r="ZZ174" i="10"/>
  <c r="AAA174" i="10" s="1"/>
  <c r="ZJ174" i="10"/>
  <c r="ZK174" i="10" s="1"/>
  <c r="YT174" i="10"/>
  <c r="YU174" i="10" s="1"/>
  <c r="YD174" i="10"/>
  <c r="YE174" i="10" s="1"/>
  <c r="XN174" i="10"/>
  <c r="XO174" i="10" s="1"/>
  <c r="WX174" i="10"/>
  <c r="WY174" i="10" s="1"/>
  <c r="WH174" i="10"/>
  <c r="WI174" i="10" s="1"/>
  <c r="VR174" i="10"/>
  <c r="VS174" i="10" s="1"/>
  <c r="VB174" i="10"/>
  <c r="VC174" i="10" s="1"/>
  <c r="UL174" i="10"/>
  <c r="UM174" i="10" s="1"/>
  <c r="TV174" i="10"/>
  <c r="TW174" i="10" s="1"/>
  <c r="TF174" i="10"/>
  <c r="TG174" i="10" s="1"/>
  <c r="SP174" i="10"/>
  <c r="SQ174" i="10" s="1"/>
  <c r="RZ174" i="10"/>
  <c r="SA174" i="10" s="1"/>
  <c r="RJ174" i="10"/>
  <c r="RK174" i="10" s="1"/>
  <c r="QT174" i="10"/>
  <c r="QU174" i="10" s="1"/>
  <c r="QD174" i="10"/>
  <c r="QE174" i="10" s="1"/>
  <c r="PN174" i="10"/>
  <c r="PO174" i="10" s="1"/>
  <c r="OX174" i="10"/>
  <c r="OY174" i="10" s="1"/>
  <c r="OH174" i="10"/>
  <c r="OI174" i="10" s="1"/>
  <c r="NR174" i="10"/>
  <c r="NS174" i="10" s="1"/>
  <c r="NB174" i="10"/>
  <c r="NC174" i="10" s="1"/>
  <c r="ML174" i="10"/>
  <c r="MM174" i="10" s="1"/>
  <c r="LV174" i="10"/>
  <c r="LW174" i="10" s="1"/>
  <c r="LF174" i="10"/>
  <c r="LG174" i="10" s="1"/>
  <c r="KP174" i="10"/>
  <c r="KQ174" i="10" s="1"/>
  <c r="JZ174" i="10"/>
  <c r="KA174" i="10" s="1"/>
  <c r="JJ174" i="10"/>
  <c r="JK174" i="10" s="1"/>
  <c r="IT174" i="10"/>
  <c r="IU174" i="10" s="1"/>
  <c r="ID174" i="10"/>
  <c r="IE174" i="10" s="1"/>
  <c r="HN174" i="10"/>
  <c r="HO174" i="10" s="1"/>
  <c r="GX174" i="10"/>
  <c r="GY174" i="10" s="1"/>
  <c r="GH174" i="10"/>
  <c r="GI174" i="10" s="1"/>
  <c r="FR174" i="10"/>
  <c r="FS174" i="10" s="1"/>
  <c r="FB174" i="10"/>
  <c r="FC174" i="10" s="1"/>
  <c r="EL174" i="10"/>
  <c r="EM174" i="10" s="1"/>
  <c r="DV174" i="10"/>
  <c r="DW174" i="10" s="1"/>
  <c r="DF174" i="10"/>
  <c r="DG174" i="10" s="1"/>
  <c r="CP174" i="10"/>
  <c r="CQ174" i="10" s="1"/>
  <c r="BZ174" i="10"/>
  <c r="CA174" i="10" s="1"/>
  <c r="BJ174" i="10"/>
  <c r="BK174" i="10" s="1"/>
  <c r="AT174" i="10"/>
  <c r="AU174" i="10" s="1"/>
  <c r="AD174" i="10"/>
  <c r="AE174" i="10" s="1"/>
  <c r="N174" i="10"/>
  <c r="O174" i="10" s="1"/>
  <c r="M105" i="5"/>
  <c r="N105" i="5" s="1"/>
  <c r="L1205" i="7"/>
  <c r="M1205" i="7" s="1"/>
  <c r="N1205" i="7" s="1"/>
  <c r="N61" i="3"/>
  <c r="O61" i="3" s="1"/>
  <c r="P61" i="3" s="1"/>
  <c r="N111" i="76"/>
  <c r="O111" i="76" s="1"/>
  <c r="N173" i="10"/>
  <c r="O173" i="10" s="1"/>
  <c r="N172" i="10"/>
  <c r="O172" i="10" s="1"/>
  <c r="L1204" i="7"/>
  <c r="M1204" i="7" s="1"/>
  <c r="N1204" i="7" s="1"/>
  <c r="M104" i="5"/>
  <c r="N104" i="5" s="1"/>
  <c r="M103" i="5"/>
  <c r="N103" i="5" s="1"/>
  <c r="L71" i="11"/>
  <c r="M71" i="11" s="1"/>
  <c r="L25" i="12"/>
  <c r="L26" i="12"/>
  <c r="L27" i="12"/>
  <c r="L28" i="12"/>
  <c r="L29" i="12"/>
  <c r="L30" i="12"/>
  <c r="L31" i="12"/>
  <c r="L32" i="12"/>
  <c r="K25" i="12"/>
  <c r="K26" i="12"/>
  <c r="K27" i="12"/>
  <c r="K28" i="12"/>
  <c r="K29" i="12"/>
  <c r="K30" i="12"/>
  <c r="K31" i="12"/>
  <c r="K32" i="12"/>
  <c r="K24" i="12"/>
  <c r="L24" i="12"/>
  <c r="N171" i="10"/>
  <c r="O171" i="10" s="1"/>
  <c r="N170" i="10"/>
  <c r="O170" i="10" s="1"/>
  <c r="G39" i="37"/>
  <c r="G36" i="37"/>
  <c r="D36" i="37"/>
  <c r="J36" i="37" l="1"/>
  <c r="K36" i="37" s="1"/>
  <c r="N110" i="76"/>
  <c r="O110" i="76" s="1"/>
  <c r="N169" i="10"/>
  <c r="O169" i="10" s="1"/>
  <c r="M102" i="5"/>
  <c r="N102" i="5" s="1"/>
  <c r="L1203" i="7"/>
  <c r="M1203" i="7" s="1"/>
  <c r="N1203" i="7" s="1"/>
  <c r="O60" i="3"/>
  <c r="P60" i="3" s="1"/>
  <c r="D40" i="37" l="1"/>
  <c r="J40" i="37" s="1"/>
  <c r="K40" i="37" s="1"/>
  <c r="O40" i="37" s="1"/>
  <c r="P40" i="37" s="1"/>
  <c r="D39" i="37" l="1"/>
  <c r="J39" i="37" s="1"/>
  <c r="K39" i="37" s="1"/>
  <c r="O39" i="37" s="1"/>
  <c r="P39" i="37" s="1"/>
  <c r="O36" i="37"/>
  <c r="P36" i="37" s="1"/>
  <c r="N109" i="76"/>
  <c r="O109" i="76" s="1"/>
  <c r="N108" i="76"/>
  <c r="O108" i="76" s="1"/>
  <c r="N107" i="76"/>
  <c r="O107" i="76" s="1"/>
  <c r="N106" i="76"/>
  <c r="O106" i="76" s="1"/>
  <c r="N59" i="3"/>
  <c r="O59" i="3" s="1"/>
  <c r="P59" i="3" s="1"/>
  <c r="N168" i="10" l="1"/>
  <c r="O168" i="10" s="1"/>
  <c r="N167" i="10"/>
  <c r="O167" i="10" s="1"/>
  <c r="N166" i="10"/>
  <c r="O166" i="10" s="1"/>
  <c r="N165" i="10"/>
  <c r="O165" i="10" s="1"/>
  <c r="N105" i="76"/>
  <c r="O105" i="76" s="1"/>
  <c r="I29" i="35" l="1"/>
  <c r="J29" i="35" s="1"/>
  <c r="N29" i="35" s="1"/>
  <c r="O29" i="35" s="1"/>
  <c r="I26" i="35"/>
  <c r="J26" i="35" s="1"/>
  <c r="N26" i="35" s="1"/>
  <c r="O26" i="35" s="1"/>
  <c r="L1202" i="7" l="1"/>
  <c r="M1202" i="7" s="1"/>
  <c r="N1202" i="7" s="1"/>
  <c r="J13" i="37" l="1"/>
  <c r="K13" i="37" s="1"/>
  <c r="J25" i="12"/>
  <c r="J26" i="12"/>
  <c r="J27" i="12"/>
  <c r="J28" i="12"/>
  <c r="J29" i="12"/>
  <c r="J30" i="12"/>
  <c r="J31" i="12"/>
  <c r="J32" i="12"/>
  <c r="J24" i="12"/>
  <c r="I25" i="12"/>
  <c r="I26" i="12"/>
  <c r="I27" i="12"/>
  <c r="I28" i="12"/>
  <c r="I29" i="12"/>
  <c r="I30" i="12"/>
  <c r="I31" i="12"/>
  <c r="I32" i="12"/>
  <c r="I24" i="12"/>
  <c r="H866" i="14"/>
  <c r="J866" i="14" s="1"/>
  <c r="H867" i="14"/>
  <c r="J867" i="14" s="1"/>
  <c r="H868" i="14"/>
  <c r="J868" i="14" s="1"/>
  <c r="H869" i="14"/>
  <c r="J869" i="14" s="1"/>
  <c r="H870" i="14"/>
  <c r="J870" i="14" s="1"/>
  <c r="H871" i="14"/>
  <c r="J871" i="14" s="1"/>
  <c r="H872" i="14"/>
  <c r="J872" i="14" s="1"/>
  <c r="H873" i="14"/>
  <c r="J873" i="14" s="1"/>
  <c r="H874" i="14"/>
  <c r="J874" i="14" s="1"/>
  <c r="H875" i="14"/>
  <c r="J875" i="14" s="1"/>
  <c r="H876" i="14"/>
  <c r="J876" i="14" s="1"/>
  <c r="H877" i="14"/>
  <c r="J877" i="14" s="1"/>
  <c r="H878" i="14"/>
  <c r="J878" i="14" s="1"/>
  <c r="H879" i="14"/>
  <c r="J879" i="14" s="1"/>
  <c r="H880" i="14"/>
  <c r="J880" i="14" s="1"/>
  <c r="H881" i="14"/>
  <c r="J881" i="14" s="1"/>
  <c r="H882" i="14"/>
  <c r="J882" i="14" s="1"/>
  <c r="H883" i="14"/>
  <c r="J883" i="14" s="1"/>
  <c r="H884" i="14"/>
  <c r="J884" i="14" s="1"/>
  <c r="H885" i="14"/>
  <c r="J885" i="14" s="1"/>
  <c r="H886" i="14"/>
  <c r="J886" i="14" s="1"/>
  <c r="H865" i="14"/>
  <c r="J865" i="14" s="1"/>
  <c r="O13" i="37" l="1"/>
  <c r="P13" i="37" s="1"/>
  <c r="N164" i="10"/>
  <c r="O164" i="10" s="1"/>
  <c r="M101" i="5"/>
  <c r="N101" i="5" s="1"/>
  <c r="L1201" i="7"/>
  <c r="M1201" i="7" s="1"/>
  <c r="N1201" i="7" s="1"/>
  <c r="O58" i="3"/>
  <c r="P58" i="3" s="1"/>
  <c r="N104" i="76"/>
  <c r="O104" i="76" s="1"/>
  <c r="L70" i="11" l="1"/>
  <c r="M70" i="11" s="1"/>
  <c r="N163" i="10"/>
  <c r="O163" i="10" s="1"/>
  <c r="N162" i="10"/>
  <c r="O162" i="10" s="1"/>
  <c r="N103" i="76"/>
  <c r="O103" i="76" s="1"/>
  <c r="N159" i="10"/>
  <c r="O159" i="10" s="1"/>
  <c r="M97" i="5"/>
  <c r="N97" i="5" s="1"/>
  <c r="N57" i="3"/>
  <c r="O57" i="3" s="1"/>
  <c r="P57" i="3" s="1"/>
  <c r="N158" i="10"/>
  <c r="O158" i="10" s="1"/>
  <c r="M94" i="5"/>
  <c r="N94" i="5" s="1"/>
  <c r="N54" i="3"/>
  <c r="O54" i="3" s="1"/>
  <c r="P54" i="3" s="1"/>
  <c r="N56" i="3"/>
  <c r="O56" i="3" s="1"/>
  <c r="P56" i="3" s="1"/>
  <c r="M100" i="5"/>
  <c r="N100" i="5" s="1"/>
  <c r="M99" i="5"/>
  <c r="N99" i="5" s="1"/>
  <c r="M98" i="5"/>
  <c r="N98" i="5" s="1"/>
  <c r="L69" i="11"/>
  <c r="M69" i="11" s="1"/>
  <c r="N161" i="10" l="1"/>
  <c r="O161" i="10" s="1"/>
  <c r="N160" i="10"/>
  <c r="O160" i="10" s="1"/>
  <c r="L1200" i="7"/>
  <c r="M1200" i="7" s="1"/>
  <c r="N1200" i="7" s="1"/>
  <c r="L1199" i="7"/>
  <c r="M1199" i="7" s="1"/>
  <c r="N1199" i="7" s="1"/>
  <c r="L1198" i="7"/>
  <c r="M1198" i="7" s="1"/>
  <c r="N1198" i="7" s="1"/>
  <c r="L1197" i="7"/>
  <c r="M1197" i="7" s="1"/>
  <c r="N1197" i="7" s="1"/>
  <c r="L1196" i="7"/>
  <c r="M1196" i="7" s="1"/>
  <c r="N1196" i="7" s="1"/>
  <c r="L1195" i="7"/>
  <c r="M1195" i="7" s="1"/>
  <c r="N1195" i="7" s="1"/>
  <c r="L1194" i="7"/>
  <c r="M1194" i="7" s="1"/>
  <c r="N1194" i="7" s="1"/>
  <c r="L1193" i="7"/>
  <c r="M1193" i="7" s="1"/>
  <c r="N1193" i="7" s="1"/>
  <c r="N101" i="76"/>
  <c r="O101" i="76" s="1"/>
  <c r="N102" i="76"/>
  <c r="O102" i="76" s="1"/>
  <c r="H932" i="14"/>
  <c r="H933" i="14"/>
  <c r="H934" i="14"/>
  <c r="H935" i="14"/>
  <c r="H936" i="14"/>
  <c r="H937" i="14"/>
  <c r="H938" i="14"/>
  <c r="H939" i="14"/>
  <c r="H940" i="14"/>
  <c r="H941" i="14"/>
  <c r="H942" i="14"/>
  <c r="H943" i="14"/>
  <c r="H944" i="14"/>
  <c r="H945" i="14"/>
  <c r="H946" i="14"/>
  <c r="H947" i="14"/>
  <c r="H948" i="14"/>
  <c r="H949" i="14"/>
  <c r="H950" i="14"/>
  <c r="H951" i="14"/>
  <c r="H952" i="14"/>
  <c r="H931" i="14"/>
  <c r="M90" i="5"/>
  <c r="N90" i="5" s="1"/>
  <c r="M96" i="5"/>
  <c r="N96" i="5" s="1"/>
  <c r="M95" i="5"/>
  <c r="N95" i="5" s="1"/>
  <c r="M93" i="5"/>
  <c r="N93" i="5" s="1"/>
  <c r="M92" i="5"/>
  <c r="N92" i="5" s="1"/>
  <c r="M91" i="5"/>
  <c r="N91" i="5" s="1"/>
  <c r="N157" i="10"/>
  <c r="O157" i="10" s="1"/>
  <c r="N156" i="10"/>
  <c r="O156" i="10" s="1"/>
  <c r="L1192" i="7"/>
  <c r="M1192" i="7" s="1"/>
  <c r="N1192" i="7" s="1"/>
  <c r="L1191" i="7"/>
  <c r="M1191" i="7" s="1"/>
  <c r="N1191" i="7" s="1"/>
  <c r="L68" i="11"/>
  <c r="M68" i="11" s="1"/>
  <c r="L1190" i="7" l="1"/>
  <c r="M1190" i="7"/>
  <c r="N1190" i="7"/>
  <c r="L1189" i="7" l="1"/>
  <c r="M1189" i="7" s="1"/>
  <c r="N1189" i="7" s="1"/>
  <c r="L1188" i="7"/>
  <c r="M1188" i="7" s="1"/>
  <c r="N1188" i="7" s="1"/>
  <c r="L1187" i="7"/>
  <c r="M1187" i="7" s="1"/>
  <c r="N1187" i="7" s="1"/>
  <c r="G1038" i="14"/>
  <c r="F1038" i="14"/>
  <c r="E1038" i="14"/>
  <c r="D1038" i="14"/>
  <c r="G1032" i="14"/>
  <c r="F1032" i="14"/>
  <c r="E1032" i="14"/>
  <c r="D1032" i="14"/>
  <c r="G1025" i="14"/>
  <c r="F1025" i="14"/>
  <c r="E1025" i="14"/>
  <c r="D1025" i="14"/>
  <c r="B987" i="14"/>
  <c r="L67" i="11"/>
  <c r="M67" i="11" s="1"/>
  <c r="L66" i="11"/>
  <c r="M66" i="11" s="1"/>
  <c r="N155" i="10"/>
  <c r="O155" i="10" s="1"/>
  <c r="N154" i="10"/>
  <c r="O154" i="10" s="1"/>
  <c r="N153" i="10"/>
  <c r="O153" i="10" s="1"/>
  <c r="N152" i="10"/>
  <c r="O152" i="10" s="1"/>
  <c r="N100" i="76"/>
  <c r="O100" i="76" s="1"/>
  <c r="L65" i="11"/>
  <c r="M65" i="11" s="1"/>
  <c r="N55" i="3"/>
  <c r="O55" i="3" s="1"/>
  <c r="P55" i="3" s="1"/>
  <c r="N151" i="10"/>
  <c r="O151" i="10" s="1"/>
  <c r="N150" i="10"/>
  <c r="O150" i="10" s="1"/>
  <c r="N149" i="10"/>
  <c r="O149" i="10" s="1"/>
  <c r="N148" i="10"/>
  <c r="O148" i="10" s="1"/>
  <c r="N147" i="10"/>
  <c r="O147" i="10" s="1"/>
  <c r="N146" i="10"/>
  <c r="O146" i="10" s="1"/>
  <c r="J952" i="14" l="1"/>
  <c r="J951" i="14"/>
  <c r="J950" i="14"/>
  <c r="J949" i="14"/>
  <c r="J948" i="14"/>
  <c r="J947" i="14"/>
  <c r="J946" i="14"/>
  <c r="J945" i="14"/>
  <c r="J944" i="14"/>
  <c r="J943" i="14"/>
  <c r="J942" i="14"/>
  <c r="J941" i="14"/>
  <c r="J940" i="14"/>
  <c r="J939" i="14"/>
  <c r="J938" i="14"/>
  <c r="J937" i="14"/>
  <c r="J936" i="14"/>
  <c r="J935" i="14"/>
  <c r="J934" i="14"/>
  <c r="J933" i="14"/>
  <c r="J932" i="14"/>
  <c r="J931" i="14"/>
  <c r="H1000" i="14"/>
  <c r="J1000" i="14" s="1"/>
  <c r="H1007" i="14"/>
  <c r="J1007" i="14" s="1"/>
  <c r="H1015" i="14"/>
  <c r="J1015" i="14" s="1"/>
  <c r="H1006" i="14"/>
  <c r="J1006" i="14" s="1"/>
  <c r="H1005" i="14"/>
  <c r="J1005" i="14" s="1"/>
  <c r="H1004" i="14"/>
  <c r="J1004" i="14" s="1"/>
  <c r="H1019" i="14"/>
  <c r="J1019" i="14" s="1"/>
  <c r="H1018" i="14"/>
  <c r="J1018" i="14" s="1"/>
  <c r="H1010" i="14"/>
  <c r="J1010" i="14" s="1"/>
  <c r="H1002" i="14"/>
  <c r="J1002" i="14" s="1"/>
  <c r="H999" i="14"/>
  <c r="J999" i="14" s="1"/>
  <c r="H1020" i="14"/>
  <c r="J1020" i="14" s="1"/>
  <c r="H1003" i="14"/>
  <c r="J1003" i="14" s="1"/>
  <c r="H1017" i="14"/>
  <c r="J1017" i="14" s="1"/>
  <c r="H1009" i="14"/>
  <c r="J1009" i="14" s="1"/>
  <c r="H1001" i="14"/>
  <c r="J1001" i="14" s="1"/>
  <c r="H1014" i="14"/>
  <c r="J1014" i="14" s="1"/>
  <c r="H1013" i="14"/>
  <c r="J1013" i="14" s="1"/>
  <c r="H1012" i="14"/>
  <c r="J1012" i="14" s="1"/>
  <c r="H1011" i="14"/>
  <c r="J1011" i="14" s="1"/>
  <c r="H1016" i="14"/>
  <c r="J1016" i="14" s="1"/>
  <c r="H1008" i="14"/>
  <c r="J1008" i="14" s="1"/>
  <c r="D16" i="36"/>
  <c r="H16" i="36" s="1"/>
  <c r="I16" i="36" s="1"/>
  <c r="D14" i="36" l="1"/>
  <c r="H14" i="36" s="1"/>
  <c r="I14" i="36" s="1"/>
  <c r="D12" i="36"/>
  <c r="H12" i="36" s="1"/>
  <c r="I12" i="36" s="1"/>
  <c r="D10" i="36"/>
  <c r="H10" i="36" s="1"/>
  <c r="I10" i="36" s="1"/>
  <c r="D8" i="36"/>
  <c r="H8" i="36" s="1"/>
  <c r="I8" i="36" s="1"/>
  <c r="I28" i="35"/>
  <c r="J28" i="35" s="1"/>
  <c r="N28" i="35" s="1"/>
  <c r="O28" i="35" s="1"/>
  <c r="I25" i="35"/>
  <c r="J25" i="35" s="1"/>
  <c r="N25" i="35" s="1"/>
  <c r="O25" i="35" s="1"/>
  <c r="J35" i="37"/>
  <c r="K35" i="37" s="1"/>
  <c r="O35" i="37" s="1"/>
  <c r="P35" i="37" s="1"/>
  <c r="J34" i="37"/>
  <c r="K34" i="37" s="1"/>
  <c r="O34" i="37" s="1"/>
  <c r="P34" i="37" s="1"/>
  <c r="J38" i="37"/>
  <c r="K38" i="37" s="1"/>
  <c r="O38" i="37" s="1"/>
  <c r="P38" i="37" s="1"/>
  <c r="G1101" i="14" l="1"/>
  <c r="F1101" i="14"/>
  <c r="E1101" i="14"/>
  <c r="D1101" i="14"/>
  <c r="G1107" i="14"/>
  <c r="F1107" i="14"/>
  <c r="E1107" i="14"/>
  <c r="D1107" i="14"/>
  <c r="G1094" i="14"/>
  <c r="F1094" i="14"/>
  <c r="E1094" i="14"/>
  <c r="D1094" i="14"/>
  <c r="B1055" i="14"/>
  <c r="N99" i="76"/>
  <c r="O99" i="76" s="1"/>
  <c r="N145" i="10"/>
  <c r="O145" i="10" s="1"/>
  <c r="M89" i="5"/>
  <c r="N89" i="5" s="1"/>
  <c r="L1186" i="7"/>
  <c r="M1186" i="7" s="1"/>
  <c r="N1186" i="7" s="1"/>
  <c r="N53" i="3"/>
  <c r="O53" i="3" s="1"/>
  <c r="P53" i="3" s="1"/>
  <c r="M88" i="5"/>
  <c r="N88" i="5" s="1"/>
  <c r="M87" i="5"/>
  <c r="N87" i="5" s="1"/>
  <c r="M86" i="5"/>
  <c r="N86" i="5" s="1"/>
  <c r="L1185" i="7"/>
  <c r="M1185" i="7" s="1"/>
  <c r="N1185" i="7" s="1"/>
  <c r="L1184" i="7"/>
  <c r="M1184" i="7" s="1"/>
  <c r="N1184" i="7" s="1"/>
  <c r="N49" i="3"/>
  <c r="O49" i="3" s="1"/>
  <c r="P49" i="3" s="1"/>
  <c r="N140" i="10"/>
  <c r="O140" i="10" s="1"/>
  <c r="L64" i="11"/>
  <c r="M64" i="11" s="1"/>
  <c r="N98" i="76"/>
  <c r="O98" i="76" s="1"/>
  <c r="M80" i="5"/>
  <c r="N80" i="5" s="1"/>
  <c r="J15" i="37"/>
  <c r="J30" i="37"/>
  <c r="K30" i="37" s="1"/>
  <c r="O30" i="37" s="1"/>
  <c r="P30" i="37" s="1"/>
  <c r="J9" i="37"/>
  <c r="N144" i="10"/>
  <c r="O144" i="10" s="1"/>
  <c r="N143" i="10"/>
  <c r="O143" i="10" s="1"/>
  <c r="N142" i="10"/>
  <c r="O142" i="10" s="1"/>
  <c r="N141" i="10"/>
  <c r="O141" i="10" s="1"/>
  <c r="N97" i="76"/>
  <c r="O97" i="76" s="1"/>
  <c r="K9" i="37" l="1"/>
  <c r="O9" i="37" s="1"/>
  <c r="P9" i="37" s="1"/>
  <c r="K15" i="37"/>
  <c r="O15" i="37" s="1"/>
  <c r="P15" i="37" s="1"/>
  <c r="H1073" i="14"/>
  <c r="J1073" i="14" s="1"/>
  <c r="H1076" i="14"/>
  <c r="J1076" i="14" s="1"/>
  <c r="H1072" i="14"/>
  <c r="J1072" i="14" s="1"/>
  <c r="H1071" i="14"/>
  <c r="J1071" i="14" s="1"/>
  <c r="H1070" i="14"/>
  <c r="J1070" i="14" s="1"/>
  <c r="H1084" i="14"/>
  <c r="J1084" i="14" s="1"/>
  <c r="H1088" i="14"/>
  <c r="J1088" i="14" s="1"/>
  <c r="H1087" i="14"/>
  <c r="J1087" i="14" s="1"/>
  <c r="H1086" i="14"/>
  <c r="J1086" i="14" s="1"/>
  <c r="H1083" i="14"/>
  <c r="J1083" i="14" s="1"/>
  <c r="H1080" i="14"/>
  <c r="J1080" i="14" s="1"/>
  <c r="H1079" i="14"/>
  <c r="J1079" i="14" s="1"/>
  <c r="H1078" i="14"/>
  <c r="J1078" i="14" s="1"/>
  <c r="H1085" i="14"/>
  <c r="J1085" i="14" s="1"/>
  <c r="H1077" i="14"/>
  <c r="J1077" i="14" s="1"/>
  <c r="H1069" i="14"/>
  <c r="J1069" i="14" s="1"/>
  <c r="H1075" i="14"/>
  <c r="J1075" i="14" s="1"/>
  <c r="H1068" i="14"/>
  <c r="J1068" i="14" s="1"/>
  <c r="H1082" i="14"/>
  <c r="J1082" i="14" s="1"/>
  <c r="H1074" i="14"/>
  <c r="J1074" i="14" s="1"/>
  <c r="H1089" i="14"/>
  <c r="J1089" i="14" s="1"/>
  <c r="H1081" i="14"/>
  <c r="J1081" i="14" s="1"/>
  <c r="N52" i="3"/>
  <c r="O52" i="3" s="1"/>
  <c r="P52" i="3" s="1"/>
  <c r="N96" i="76" l="1"/>
  <c r="O96" i="76" s="1"/>
  <c r="N139" i="10"/>
  <c r="O139" i="10" s="1"/>
  <c r="M85" i="5"/>
  <c r="N85" i="5" s="1"/>
  <c r="L1183" i="7"/>
  <c r="M1183" i="7" s="1"/>
  <c r="N1183" i="7" s="1"/>
  <c r="N51" i="3"/>
  <c r="O51" i="3" s="1"/>
  <c r="P51" i="3" s="1"/>
  <c r="N138" i="10" l="1"/>
  <c r="O138" i="10" s="1"/>
  <c r="N137" i="10"/>
  <c r="O137" i="10" s="1"/>
  <c r="N136" i="10"/>
  <c r="O136" i="10" s="1"/>
  <c r="N135" i="10"/>
  <c r="O135" i="10" s="1"/>
  <c r="G1171" i="14"/>
  <c r="F1171" i="14"/>
  <c r="E1171" i="14"/>
  <c r="D1171" i="14"/>
  <c r="G1164" i="14"/>
  <c r="F1164" i="14"/>
  <c r="E1164" i="14"/>
  <c r="D1164" i="14"/>
  <c r="G1177" i="14"/>
  <c r="F1177" i="14"/>
  <c r="E1177" i="14"/>
  <c r="D1177" i="14"/>
  <c r="H1139" i="14"/>
  <c r="J1139" i="14" s="1"/>
  <c r="H1140" i="14"/>
  <c r="J1140" i="14" s="1"/>
  <c r="H1141" i="14"/>
  <c r="J1141" i="14" s="1"/>
  <c r="H1142" i="14"/>
  <c r="J1142" i="14" s="1"/>
  <c r="H1143" i="14"/>
  <c r="J1143" i="14" s="1"/>
  <c r="H1144" i="14"/>
  <c r="J1144" i="14" s="1"/>
  <c r="H1145" i="14"/>
  <c r="J1145" i="14" s="1"/>
  <c r="H1146" i="14"/>
  <c r="J1146" i="14" s="1"/>
  <c r="H1147" i="14"/>
  <c r="J1147" i="14" s="1"/>
  <c r="H1148" i="14"/>
  <c r="J1148" i="14" s="1"/>
  <c r="H1149" i="14"/>
  <c r="J1149" i="14" s="1"/>
  <c r="H1150" i="14"/>
  <c r="J1150" i="14" s="1"/>
  <c r="H1151" i="14"/>
  <c r="J1151" i="14" s="1"/>
  <c r="H1152" i="14"/>
  <c r="J1152" i="14" s="1"/>
  <c r="H1153" i="14"/>
  <c r="J1153" i="14" s="1"/>
  <c r="H1154" i="14"/>
  <c r="J1154" i="14" s="1"/>
  <c r="H1155" i="14"/>
  <c r="J1155" i="14" s="1"/>
  <c r="H1156" i="14"/>
  <c r="J1156" i="14" s="1"/>
  <c r="H1157" i="14"/>
  <c r="J1157" i="14" s="1"/>
  <c r="H1158" i="14"/>
  <c r="J1158" i="14" s="1"/>
  <c r="H1159" i="14"/>
  <c r="J1159" i="14" s="1"/>
  <c r="H1138" i="14"/>
  <c r="J1138" i="14" s="1"/>
  <c r="N95" i="76"/>
  <c r="O95" i="76" s="1"/>
  <c r="N134" i="10"/>
  <c r="O134" i="10" s="1"/>
  <c r="M84" i="5"/>
  <c r="N84" i="5" s="1"/>
  <c r="L1182" i="7"/>
  <c r="M1182" i="7" s="1"/>
  <c r="N1182" i="7" s="1"/>
  <c r="N50" i="3"/>
  <c r="O50" i="3" s="1"/>
  <c r="P50" i="3" s="1"/>
  <c r="M83" i="5"/>
  <c r="N83" i="5" s="1"/>
  <c r="L63" i="11"/>
  <c r="M63" i="11" s="1"/>
  <c r="L1181" i="7"/>
  <c r="M1181" i="7" s="1"/>
  <c r="N1181" i="7" s="1"/>
  <c r="N133" i="10"/>
  <c r="O133" i="10" s="1"/>
  <c r="N132" i="10"/>
  <c r="O132" i="10" s="1"/>
  <c r="N131" i="10"/>
  <c r="O131" i="10" s="1"/>
  <c r="N130" i="10"/>
  <c r="O130" i="10" s="1"/>
  <c r="N129" i="10"/>
  <c r="O129" i="10" s="1"/>
  <c r="N128" i="10"/>
  <c r="O128" i="10" s="1"/>
  <c r="N127" i="10"/>
  <c r="O127" i="10" s="1"/>
  <c r="N126" i="10"/>
  <c r="O126" i="10" s="1"/>
  <c r="N125" i="10"/>
  <c r="O125" i="10" s="1"/>
  <c r="N122" i="10"/>
  <c r="O122" i="10" s="1"/>
  <c r="N121" i="10"/>
  <c r="O121" i="10" s="1"/>
  <c r="L1177" i="7"/>
  <c r="M1177" i="7" s="1"/>
  <c r="N1177" i="7" s="1"/>
  <c r="N94" i="76"/>
  <c r="O94" i="76" s="1"/>
  <c r="N93" i="76"/>
  <c r="O93" i="76" s="1"/>
  <c r="N92" i="76"/>
  <c r="O92" i="76" s="1"/>
  <c r="N85" i="76"/>
  <c r="O85" i="76" s="1"/>
  <c r="N114" i="10"/>
  <c r="O114" i="10" s="1"/>
  <c r="N113" i="10"/>
  <c r="O113" i="10" s="1"/>
  <c r="N124" i="10"/>
  <c r="O124" i="10" s="1"/>
  <c r="N119" i="10"/>
  <c r="O119" i="10" s="1"/>
  <c r="M82" i="5"/>
  <c r="N82" i="5" s="1"/>
  <c r="M70" i="5"/>
  <c r="N70" i="5" s="1"/>
  <c r="L1174" i="7"/>
  <c r="M1174" i="7" s="1"/>
  <c r="N1174" i="7" s="1"/>
  <c r="L1171" i="7"/>
  <c r="M1171" i="7" s="1"/>
  <c r="N1171" i="7" s="1"/>
  <c r="G1241" i="14"/>
  <c r="F1241" i="14"/>
  <c r="E1241" i="14"/>
  <c r="D1241" i="14"/>
  <c r="G1233" i="14"/>
  <c r="F1233" i="14"/>
  <c r="E1233" i="14"/>
  <c r="D1233" i="14"/>
  <c r="N48" i="3"/>
  <c r="L1180" i="7"/>
  <c r="M1180" i="7" s="1"/>
  <c r="N1180" i="7" s="1"/>
  <c r="B1193" i="14"/>
  <c r="L62" i="11"/>
  <c r="M62" i="11" s="1"/>
  <c r="N91" i="76"/>
  <c r="O91" i="76" s="1"/>
  <c r="N123" i="10"/>
  <c r="O123" i="10" s="1"/>
  <c r="L1179" i="7"/>
  <c r="M1179" i="7" s="1"/>
  <c r="N1179" i="7" s="1"/>
  <c r="M81" i="5"/>
  <c r="N81" i="5" s="1"/>
  <c r="N47" i="3"/>
  <c r="O47" i="3" s="1"/>
  <c r="P47" i="3" s="1"/>
  <c r="H1208" i="14" l="1"/>
  <c r="J1208" i="14" s="1"/>
  <c r="H1209" i="14"/>
  <c r="J1209" i="14" s="1"/>
  <c r="H1210" i="14"/>
  <c r="J1210" i="14" s="1"/>
  <c r="H1211" i="14"/>
  <c r="J1211" i="14" s="1"/>
  <c r="H1212" i="14"/>
  <c r="J1212" i="14" s="1"/>
  <c r="H1213" i="14"/>
  <c r="J1213" i="14" s="1"/>
  <c r="H1214" i="14"/>
  <c r="J1214" i="14" s="1"/>
  <c r="H1215" i="14"/>
  <c r="J1215" i="14" s="1"/>
  <c r="H1216" i="14"/>
  <c r="J1216" i="14" s="1"/>
  <c r="H1217" i="14"/>
  <c r="J1217" i="14" s="1"/>
  <c r="H1218" i="14"/>
  <c r="J1218" i="14" s="1"/>
  <c r="H1219" i="14"/>
  <c r="J1219" i="14" s="1"/>
  <c r="H1220" i="14"/>
  <c r="J1220" i="14" s="1"/>
  <c r="H1221" i="14"/>
  <c r="J1221" i="14" s="1"/>
  <c r="H1222" i="14"/>
  <c r="J1222" i="14" s="1"/>
  <c r="H1223" i="14"/>
  <c r="J1223" i="14" s="1"/>
  <c r="H1224" i="14"/>
  <c r="J1224" i="14" s="1"/>
  <c r="H1225" i="14"/>
  <c r="J1225" i="14" s="1"/>
  <c r="H1226" i="14"/>
  <c r="J1226" i="14" s="1"/>
  <c r="H1227" i="14"/>
  <c r="J1227" i="14" s="1"/>
  <c r="H1228" i="14"/>
  <c r="J1228" i="14" s="1"/>
  <c r="H1207" i="14"/>
  <c r="J1207" i="14" s="1"/>
  <c r="O48" i="3"/>
  <c r="P48" i="3" s="1"/>
  <c r="L1178" i="7"/>
  <c r="M1178" i="7" s="1"/>
  <c r="N1178" i="7" s="1"/>
  <c r="L1176" i="7"/>
  <c r="M1176" i="7" s="1"/>
  <c r="N1176" i="7" s="1"/>
  <c r="M79" i="5"/>
  <c r="N79" i="5" s="1"/>
  <c r="L1175" i="7"/>
  <c r="M1175" i="7" s="1"/>
  <c r="N1175" i="7" s="1"/>
  <c r="L61" i="11"/>
  <c r="M61" i="11" s="1"/>
  <c r="M73" i="5" l="1"/>
  <c r="N73" i="5" s="1"/>
  <c r="M72" i="5"/>
  <c r="N72" i="5" s="1"/>
  <c r="N46" i="3"/>
  <c r="O46" i="3" s="1"/>
  <c r="P46" i="3" s="1"/>
  <c r="N44" i="3"/>
  <c r="O44" i="3" s="1"/>
  <c r="P44" i="3" s="1"/>
  <c r="N90" i="76" l="1"/>
  <c r="O90" i="76" s="1"/>
  <c r="N45" i="3"/>
  <c r="O45" i="3" s="1"/>
  <c r="P45" i="3" s="1"/>
  <c r="M78" i="5"/>
  <c r="N78" i="5" s="1"/>
  <c r="M77" i="5"/>
  <c r="N77" i="5" s="1"/>
  <c r="M76" i="5"/>
  <c r="N76" i="5" s="1"/>
  <c r="M75" i="5"/>
  <c r="N75" i="5" s="1"/>
  <c r="N89" i="76"/>
  <c r="O89" i="76" s="1"/>
  <c r="N120" i="10"/>
  <c r="O120" i="10" s="1"/>
  <c r="N118" i="10"/>
  <c r="O118" i="10" s="1"/>
  <c r="N117" i="10"/>
  <c r="O117" i="10" s="1"/>
  <c r="N116" i="10"/>
  <c r="O116" i="10" s="1"/>
  <c r="L1173" i="7"/>
  <c r="M1173" i="7" s="1"/>
  <c r="N1173" i="7" s="1"/>
  <c r="L1172" i="7"/>
  <c r="M1172" i="7" s="1"/>
  <c r="N1172" i="7" s="1"/>
  <c r="M62" i="5"/>
  <c r="N62" i="5" s="1"/>
  <c r="N84" i="76" l="1"/>
  <c r="O84" i="76" s="1"/>
  <c r="N81" i="76"/>
  <c r="O81" i="76" s="1"/>
  <c r="L1170" i="7"/>
  <c r="M1170" i="7" s="1"/>
  <c r="N1170" i="7" s="1"/>
  <c r="L1164" i="7"/>
  <c r="M1164" i="7" s="1"/>
  <c r="N1164" i="7" s="1"/>
  <c r="M74" i="5"/>
  <c r="N74" i="5" s="1"/>
  <c r="N88" i="76"/>
  <c r="O88" i="76" s="1"/>
  <c r="N115" i="10"/>
  <c r="O115" i="10" s="1"/>
  <c r="L1169" i="7"/>
  <c r="M1169" i="7" s="1"/>
  <c r="N1169" i="7" s="1"/>
  <c r="N43" i="3"/>
  <c r="O43" i="3" s="1"/>
  <c r="P43" i="3" s="1"/>
  <c r="L60" i="11"/>
  <c r="M60" i="11" s="1"/>
  <c r="N112" i="10"/>
  <c r="O112" i="10" s="1"/>
  <c r="N111" i="10"/>
  <c r="O111" i="10" s="1"/>
  <c r="N110" i="10"/>
  <c r="O110" i="10" s="1"/>
  <c r="N109" i="10"/>
  <c r="O109" i="10" s="1"/>
  <c r="N87" i="76" l="1"/>
  <c r="O87" i="76" s="1"/>
  <c r="N86" i="76"/>
  <c r="O86" i="76" s="1"/>
  <c r="N108" i="10"/>
  <c r="O108" i="10" s="1"/>
  <c r="N106" i="10"/>
  <c r="O106" i="10" s="1"/>
  <c r="N107" i="10"/>
  <c r="O107" i="10" s="1"/>
  <c r="N105" i="10"/>
  <c r="O105" i="10" s="1"/>
  <c r="L1168" i="7"/>
  <c r="M1168" i="7" s="1"/>
  <c r="N1168" i="7" s="1"/>
  <c r="L1167" i="7"/>
  <c r="M1167" i="7" s="1"/>
  <c r="N1167" i="7" s="1"/>
  <c r="I23" i="35"/>
  <c r="J23" i="35" s="1"/>
  <c r="N23" i="35" s="1"/>
  <c r="O23" i="35" s="1"/>
  <c r="N42" i="3"/>
  <c r="O42" i="3" s="1"/>
  <c r="P42" i="3" s="1"/>
  <c r="M71" i="5" l="1"/>
  <c r="N71" i="5" s="1"/>
  <c r="L1166" i="7"/>
  <c r="M1166" i="7" s="1"/>
  <c r="N1166" i="7" s="1"/>
  <c r="M69" i="5"/>
  <c r="N69" i="5" s="1"/>
  <c r="M68" i="5"/>
  <c r="N68" i="5" s="1"/>
  <c r="M67" i="5"/>
  <c r="N67" i="5" s="1"/>
  <c r="M66" i="5"/>
  <c r="N66" i="5" s="1"/>
  <c r="N104" i="10"/>
  <c r="O104" i="10" s="1"/>
  <c r="N103" i="10"/>
  <c r="O103" i="10" s="1"/>
  <c r="N83" i="76"/>
  <c r="O83" i="76" s="1"/>
  <c r="N82" i="76"/>
  <c r="O82" i="76" s="1"/>
  <c r="N102" i="10"/>
  <c r="O102" i="10" s="1"/>
  <c r="M65" i="5"/>
  <c r="N65" i="5" s="1"/>
  <c r="L1165" i="7"/>
  <c r="M1165" i="7" s="1"/>
  <c r="N1165" i="7" s="1"/>
  <c r="N41" i="3"/>
  <c r="O41" i="3" s="1"/>
  <c r="P41" i="3" s="1"/>
  <c r="N38" i="3"/>
  <c r="O38" i="3" s="1"/>
  <c r="P38" i="3" s="1"/>
  <c r="L1163" i="7" l="1"/>
  <c r="M1163" i="7" s="1"/>
  <c r="N1163" i="7" s="1"/>
  <c r="L1160" i="7"/>
  <c r="M1160" i="7" s="1"/>
  <c r="N1160" i="7" s="1"/>
  <c r="L59" i="11"/>
  <c r="M59" i="11" s="1"/>
  <c r="N101" i="10"/>
  <c r="O101" i="10" s="1"/>
  <c r="N100" i="10"/>
  <c r="O100" i="10" s="1"/>
  <c r="N40" i="3"/>
  <c r="O40" i="3" s="1"/>
  <c r="P40" i="3" s="1"/>
  <c r="N39" i="3"/>
  <c r="O39" i="3" s="1"/>
  <c r="P39" i="3" s="1"/>
  <c r="M64" i="5"/>
  <c r="N64" i="5" s="1"/>
  <c r="M63" i="5"/>
  <c r="N63" i="5" s="1"/>
  <c r="N99" i="10"/>
  <c r="O99" i="10" s="1"/>
  <c r="N98" i="10"/>
  <c r="O98" i="10" s="1"/>
  <c r="N97" i="10" l="1"/>
  <c r="O97" i="10" s="1"/>
  <c r="N94" i="10"/>
  <c r="O94" i="10" s="1"/>
  <c r="N80" i="76"/>
  <c r="O80" i="76" s="1"/>
  <c r="L58" i="11"/>
  <c r="M58" i="11" s="1"/>
  <c r="L1162" i="7"/>
  <c r="M1162" i="7" s="1"/>
  <c r="N1162" i="7" s="1"/>
  <c r="N79" i="76"/>
  <c r="O79" i="76" s="1"/>
  <c r="N96" i="10"/>
  <c r="O96" i="10" s="1"/>
  <c r="M61" i="5"/>
  <c r="N61" i="5" s="1"/>
  <c r="L1161" i="7"/>
  <c r="M1161" i="7" s="1"/>
  <c r="N1161" i="7" s="1"/>
  <c r="M58" i="5"/>
  <c r="N58" i="5" s="1"/>
  <c r="M55" i="5"/>
  <c r="N55" i="5" s="1"/>
  <c r="L1159" i="7"/>
  <c r="M1159" i="7" s="1"/>
  <c r="N1159" i="7" s="1"/>
  <c r="L1158" i="7"/>
  <c r="M1158" i="7" s="1"/>
  <c r="N1158" i="7" s="1"/>
  <c r="N95" i="10"/>
  <c r="O95" i="10" s="1"/>
  <c r="N37" i="3"/>
  <c r="O37" i="3" s="1"/>
  <c r="P37" i="3" s="1"/>
  <c r="L1157" i="7"/>
  <c r="M1157" i="7" s="1"/>
  <c r="N1157" i="7" s="1"/>
  <c r="L1156" i="7"/>
  <c r="M1156" i="7" s="1"/>
  <c r="N1156" i="7" s="1"/>
  <c r="L1155" i="7"/>
  <c r="M1155" i="7" s="1"/>
  <c r="N1155" i="7" s="1"/>
  <c r="N78" i="76"/>
  <c r="O78" i="76" s="1"/>
  <c r="M60" i="5"/>
  <c r="N60" i="5" s="1"/>
  <c r="L57" i="11" l="1"/>
  <c r="M57" i="11" s="1"/>
  <c r="M59" i="5" l="1"/>
  <c r="N59" i="5" s="1"/>
  <c r="N77" i="76"/>
  <c r="O77" i="76" s="1"/>
  <c r="N36" i="3" l="1"/>
  <c r="O36" i="3" s="1"/>
  <c r="P36" i="3" s="1"/>
  <c r="J37" i="37"/>
  <c r="K37" i="37" s="1"/>
  <c r="O37" i="37" s="1"/>
  <c r="P37" i="37" s="1"/>
  <c r="N76" i="76" l="1"/>
  <c r="O76" i="76" s="1"/>
  <c r="N93" i="10"/>
  <c r="O93" i="10" s="1"/>
  <c r="L1154" i="7"/>
  <c r="M1154" i="7" s="1"/>
  <c r="N1154" i="7" s="1"/>
  <c r="N92" i="10"/>
  <c r="O92" i="10" s="1"/>
  <c r="I13" i="35"/>
  <c r="J13" i="35" s="1"/>
  <c r="N13" i="35" s="1"/>
  <c r="O13" i="35" s="1"/>
  <c r="N75" i="76"/>
  <c r="O75" i="76" s="1"/>
  <c r="M57" i="5"/>
  <c r="N57" i="5" s="1"/>
  <c r="N91" i="10"/>
  <c r="O91" i="10" s="1"/>
  <c r="L1153" i="7"/>
  <c r="M1153" i="7" s="1"/>
  <c r="N1153" i="7" s="1"/>
  <c r="N35" i="3"/>
  <c r="O35" i="3" s="1"/>
  <c r="P35" i="3" s="1"/>
  <c r="M56" i="5" l="1"/>
  <c r="N56" i="5" s="1"/>
  <c r="P22" i="1" l="1"/>
  <c r="Q22" i="1" s="1"/>
  <c r="S22" i="1" s="1"/>
  <c r="T22" i="1" s="1"/>
  <c r="P21" i="1"/>
  <c r="Q21" i="1" s="1"/>
  <c r="S21" i="1" s="1"/>
  <c r="T21" i="1" s="1"/>
  <c r="P18" i="1"/>
  <c r="Q18" i="1" s="1"/>
  <c r="S18" i="1" s="1"/>
  <c r="T18" i="1" s="1"/>
  <c r="L1152" i="7" l="1"/>
  <c r="M1152" i="7" s="1"/>
  <c r="N1152" i="7" s="1"/>
  <c r="I16" i="4"/>
  <c r="J16" i="4" s="1"/>
  <c r="I19" i="4"/>
  <c r="J19" i="4" s="1"/>
  <c r="I13" i="4"/>
  <c r="J13" i="4" s="1"/>
  <c r="N90" i="10"/>
  <c r="O90" i="10" s="1"/>
  <c r="N89" i="10"/>
  <c r="O89" i="10" s="1"/>
  <c r="N34" i="3" l="1"/>
  <c r="O34" i="3" s="1"/>
  <c r="P34" i="3" s="1"/>
  <c r="N87" i="10"/>
  <c r="O87" i="10" s="1"/>
  <c r="N86" i="10"/>
  <c r="O86" i="10" s="1"/>
  <c r="N83" i="10"/>
  <c r="O83" i="10" s="1"/>
  <c r="L1151" i="7" l="1"/>
  <c r="M1151" i="7" s="1"/>
  <c r="N1151" i="7" s="1"/>
  <c r="L1150" i="7"/>
  <c r="M1150" i="7" s="1"/>
  <c r="N1150" i="7" s="1"/>
  <c r="L1149" i="7"/>
  <c r="M1149" i="7" s="1"/>
  <c r="N1149" i="7" s="1"/>
  <c r="N77" i="10" l="1"/>
  <c r="O77" i="10" s="1"/>
  <c r="N76" i="10"/>
  <c r="O76" i="10" s="1"/>
  <c r="N88" i="10"/>
  <c r="O88" i="10" s="1"/>
  <c r="H12" i="8"/>
  <c r="L12" i="8" s="1"/>
  <c r="M12" i="8" s="1"/>
  <c r="M54" i="5"/>
  <c r="N54" i="5" s="1"/>
  <c r="N33" i="3"/>
  <c r="O33" i="3" s="1"/>
  <c r="P33" i="3" s="1"/>
  <c r="L55" i="11"/>
  <c r="M55" i="11" s="1"/>
  <c r="N74" i="76"/>
  <c r="O74" i="76" s="1"/>
  <c r="N85" i="10"/>
  <c r="O85" i="10" s="1"/>
  <c r="N84" i="10"/>
  <c r="O84" i="10" s="1"/>
  <c r="N82" i="10"/>
  <c r="O82" i="10" s="1"/>
  <c r="N81" i="10"/>
  <c r="O81" i="10" s="1"/>
  <c r="L1148" i="7"/>
  <c r="M1148" i="7" s="1"/>
  <c r="N1148" i="7" s="1"/>
  <c r="L1147" i="7"/>
  <c r="M1147" i="7" s="1"/>
  <c r="N1147" i="7" s="1"/>
  <c r="L56" i="11"/>
  <c r="M56" i="11" s="1"/>
  <c r="L1145" i="7"/>
  <c r="M1145" i="7" s="1"/>
  <c r="N1145" i="7" s="1"/>
  <c r="L1146" i="7"/>
  <c r="M1146" i="7" s="1"/>
  <c r="N1146" i="7" s="1"/>
  <c r="L54" i="11"/>
  <c r="M54" i="11" s="1"/>
  <c r="M53" i="5"/>
  <c r="N53" i="5" s="1"/>
  <c r="M52" i="5"/>
  <c r="N52" i="5" s="1"/>
  <c r="J12" i="37"/>
  <c r="K12" i="37" s="1"/>
  <c r="O12" i="37" l="1"/>
  <c r="P12" i="37" s="1"/>
  <c r="M51" i="5"/>
  <c r="N51" i="5" s="1"/>
  <c r="M50" i="5"/>
  <c r="N50" i="5" s="1"/>
  <c r="N73" i="76"/>
  <c r="O73" i="76" s="1"/>
  <c r="L1144" i="7"/>
  <c r="M1144" i="7" s="1"/>
  <c r="N1144" i="7" s="1"/>
  <c r="N72" i="76"/>
  <c r="O72" i="76" s="1"/>
  <c r="N80" i="10" l="1"/>
  <c r="O80" i="10" s="1"/>
  <c r="N79" i="10"/>
  <c r="O79" i="10" s="1"/>
  <c r="N71" i="76"/>
  <c r="O71" i="76" s="1"/>
  <c r="N78" i="10"/>
  <c r="O78" i="10" s="1"/>
  <c r="M49" i="5"/>
  <c r="N49" i="5" s="1"/>
  <c r="N32" i="3"/>
  <c r="O32" i="3" s="1"/>
  <c r="P32" i="3" s="1"/>
  <c r="L10" i="8"/>
  <c r="M10" i="8" s="1"/>
  <c r="M48" i="5"/>
  <c r="N48" i="5" s="1"/>
  <c r="N75" i="10"/>
  <c r="O75" i="10" s="1"/>
  <c r="N74" i="10"/>
  <c r="O74" i="10" s="1"/>
  <c r="L1143" i="7"/>
  <c r="M1143" i="7" s="1"/>
  <c r="N1143" i="7" s="1"/>
  <c r="N31" i="3" l="1"/>
  <c r="O31" i="3" s="1"/>
  <c r="P31" i="3" s="1"/>
  <c r="L53" i="11"/>
  <c r="M53" i="11" s="1"/>
  <c r="L52" i="11"/>
  <c r="M52" i="11" s="1"/>
  <c r="N70" i="76"/>
  <c r="O70" i="76" s="1"/>
  <c r="M47" i="5"/>
  <c r="N47" i="5" s="1"/>
  <c r="M46" i="5"/>
  <c r="N46" i="5" s="1"/>
  <c r="N69" i="76"/>
  <c r="O69" i="76" s="1"/>
  <c r="N73" i="10"/>
  <c r="O73" i="10" s="1"/>
  <c r="M45" i="5"/>
  <c r="N45" i="5" s="1"/>
  <c r="L1142" i="7"/>
  <c r="M1142" i="7" s="1"/>
  <c r="N1142" i="7" s="1"/>
  <c r="N30" i="3"/>
  <c r="O30" i="3" s="1"/>
  <c r="P30" i="3" s="1"/>
  <c r="L1141" i="7"/>
  <c r="M1141" i="7" s="1"/>
  <c r="N1141" i="7" s="1"/>
  <c r="L1140" i="7"/>
  <c r="M1140" i="7" s="1"/>
  <c r="N1140" i="7" s="1"/>
  <c r="L1139" i="7"/>
  <c r="M1139" i="7" s="1"/>
  <c r="N1139" i="7" s="1"/>
  <c r="N29" i="3"/>
  <c r="O29" i="3" s="1"/>
  <c r="P29" i="3" s="1"/>
  <c r="L1138" i="7" l="1"/>
  <c r="M1138" i="7" s="1"/>
  <c r="N1138" i="7" s="1"/>
  <c r="N72" i="10"/>
  <c r="O72" i="10" s="1"/>
  <c r="N71" i="10"/>
  <c r="O71" i="10" s="1"/>
  <c r="N70" i="10" l="1"/>
  <c r="O70" i="10" s="1"/>
  <c r="N68" i="10"/>
  <c r="O68" i="10" s="1"/>
  <c r="N69" i="10"/>
  <c r="O69" i="10" s="1"/>
  <c r="N68" i="76"/>
  <c r="O68" i="76" s="1"/>
  <c r="L1137" i="7"/>
  <c r="M1137" i="7" s="1"/>
  <c r="N1137" i="7" s="1"/>
  <c r="L51" i="11"/>
  <c r="M51" i="11" s="1"/>
  <c r="M44" i="5"/>
  <c r="N44" i="5" s="1"/>
  <c r="M43" i="5"/>
  <c r="N43" i="5" s="1"/>
  <c r="L1136" i="7"/>
  <c r="M1136" i="7" s="1"/>
  <c r="N1136" i="7" s="1"/>
  <c r="J14" i="37"/>
  <c r="K14" i="37" s="1"/>
  <c r="O14" i="37" s="1"/>
  <c r="P14" i="37" s="1"/>
  <c r="J29" i="37"/>
  <c r="K29" i="37" s="1"/>
  <c r="O29" i="37" s="1"/>
  <c r="P29" i="37" s="1"/>
  <c r="J8" i="37"/>
  <c r="K8" i="37" s="1"/>
  <c r="O8" i="37" s="1"/>
  <c r="P8" i="37" s="1"/>
  <c r="M42" i="5"/>
  <c r="N42" i="5" s="1"/>
  <c r="L50" i="11"/>
  <c r="M50" i="11" s="1"/>
  <c r="L49" i="11"/>
  <c r="M49" i="11" s="1"/>
  <c r="N67" i="76" l="1"/>
  <c r="O67" i="76" s="1"/>
  <c r="N67" i="10"/>
  <c r="O67" i="10" s="1"/>
  <c r="M41" i="5"/>
  <c r="N41" i="5" s="1"/>
  <c r="L1135" i="7"/>
  <c r="M1135" i="7" s="1"/>
  <c r="N1135" i="7" s="1"/>
  <c r="N66" i="76"/>
  <c r="O66" i="76" s="1"/>
  <c r="M38" i="5"/>
  <c r="N38" i="5" s="1"/>
  <c r="L1134" i="7"/>
  <c r="M1134" i="7" s="1"/>
  <c r="N1134" i="7" s="1"/>
  <c r="L1127" i="7"/>
  <c r="M1127" i="7" s="1"/>
  <c r="N1127" i="7" s="1"/>
  <c r="L1126" i="7"/>
  <c r="M1126" i="7" s="1"/>
  <c r="N1126" i="7" s="1"/>
  <c r="N27" i="3"/>
  <c r="O27" i="3" s="1"/>
  <c r="P27" i="3" s="1"/>
  <c r="N66" i="10"/>
  <c r="O66" i="10" s="1"/>
  <c r="N28" i="3"/>
  <c r="O28" i="3" s="1"/>
  <c r="P28" i="3" s="1"/>
  <c r="M40" i="5"/>
  <c r="N40" i="5" s="1"/>
  <c r="M39" i="5"/>
  <c r="N39" i="5" s="1"/>
  <c r="L48" i="11" l="1"/>
  <c r="M48" i="11" s="1"/>
  <c r="L47" i="11"/>
  <c r="M47" i="11" s="1"/>
  <c r="N65" i="76"/>
  <c r="O65" i="76" s="1"/>
  <c r="N59" i="76" l="1"/>
  <c r="O59" i="76" s="1"/>
  <c r="N64" i="76"/>
  <c r="O64" i="76" s="1"/>
  <c r="N63" i="76"/>
  <c r="O63" i="76" s="1"/>
  <c r="N62" i="76"/>
  <c r="O62" i="76" s="1"/>
  <c r="N61" i="76"/>
  <c r="O61" i="76" s="1"/>
  <c r="L43" i="11"/>
  <c r="M43" i="11" s="1"/>
  <c r="N60" i="10"/>
  <c r="O60" i="10" s="1"/>
  <c r="N59" i="10"/>
  <c r="O59" i="10" s="1"/>
  <c r="N58" i="10"/>
  <c r="O58" i="10" s="1"/>
  <c r="N55" i="10"/>
  <c r="O55" i="10" s="1"/>
  <c r="N65" i="10"/>
  <c r="O65" i="10" s="1"/>
  <c r="N64" i="10"/>
  <c r="O64" i="10" s="1"/>
  <c r="N63" i="10"/>
  <c r="O63" i="10" s="1"/>
  <c r="N62" i="10"/>
  <c r="O62" i="10" s="1"/>
  <c r="N61" i="10"/>
  <c r="O61" i="10" s="1"/>
  <c r="N57" i="10"/>
  <c r="O57" i="10" s="1"/>
  <c r="N56" i="10"/>
  <c r="O56" i="10" s="1"/>
  <c r="N54" i="10"/>
  <c r="O54" i="10" s="1"/>
  <c r="N53" i="10"/>
  <c r="O53" i="10" s="1"/>
  <c r="N52" i="10"/>
  <c r="O52" i="10" s="1"/>
  <c r="N51" i="10"/>
  <c r="O51" i="10" s="1"/>
  <c r="N48" i="10"/>
  <c r="O48" i="10" s="1"/>
  <c r="N50" i="10"/>
  <c r="O50" i="10" s="1"/>
  <c r="N49" i="10"/>
  <c r="O49" i="10" s="1"/>
  <c r="M37" i="5" l="1"/>
  <c r="N37" i="5" s="1"/>
  <c r="M32" i="5"/>
  <c r="N32" i="5" s="1"/>
  <c r="M31" i="5"/>
  <c r="N31" i="5" s="1"/>
  <c r="M33" i="5"/>
  <c r="N33" i="5" s="1"/>
  <c r="M22" i="5"/>
  <c r="N22" i="5" s="1"/>
  <c r="M28" i="5"/>
  <c r="N28" i="5" s="1"/>
  <c r="M36" i="5"/>
  <c r="N36" i="5" s="1"/>
  <c r="M35" i="5"/>
  <c r="N35" i="5" s="1"/>
  <c r="M34" i="5"/>
  <c r="N34" i="5" s="1"/>
  <c r="M30" i="5"/>
  <c r="N30" i="5" s="1"/>
  <c r="M29" i="5"/>
  <c r="N29" i="5" s="1"/>
  <c r="M27" i="5"/>
  <c r="N27" i="5" s="1"/>
  <c r="L1132" i="7"/>
  <c r="M1132" i="7" s="1"/>
  <c r="N1132" i="7" s="1"/>
  <c r="L1130" i="7"/>
  <c r="M1130" i="7" s="1"/>
  <c r="N1130" i="7" s="1"/>
  <c r="L1122" i="7"/>
  <c r="M1122" i="7" s="1"/>
  <c r="N1122" i="7" s="1"/>
  <c r="L1133" i="7"/>
  <c r="M1133" i="7" s="1"/>
  <c r="N1133" i="7" s="1"/>
  <c r="N24" i="3" l="1"/>
  <c r="O24" i="3" s="1"/>
  <c r="P24" i="3" s="1"/>
  <c r="N26" i="3"/>
  <c r="O26" i="3" s="1"/>
  <c r="P26" i="3" s="1"/>
  <c r="N23" i="3"/>
  <c r="O23" i="3" s="1"/>
  <c r="P23" i="3" s="1"/>
  <c r="N21" i="3"/>
  <c r="O21" i="3" s="1"/>
  <c r="P21" i="3" s="1"/>
  <c r="J10" i="37" l="1"/>
  <c r="K10" i="37" s="1"/>
  <c r="H11" i="16"/>
  <c r="H9" i="16"/>
  <c r="O10" i="37" l="1"/>
  <c r="P10" i="37" s="1"/>
  <c r="L46" i="11" l="1"/>
  <c r="M46" i="11" s="1"/>
  <c r="N25" i="3"/>
  <c r="O25" i="3" s="1"/>
  <c r="P25" i="3" s="1"/>
  <c r="L1131" i="7"/>
  <c r="M1131" i="7" s="1"/>
  <c r="N1131" i="7" s="1"/>
  <c r="N22" i="3"/>
  <c r="O22" i="3" s="1"/>
  <c r="P22" i="3" s="1"/>
  <c r="H20" i="8"/>
  <c r="L20" i="8" s="1"/>
  <c r="M20" i="8" s="1"/>
  <c r="L1129" i="7" l="1"/>
  <c r="M1129" i="7" s="1"/>
  <c r="N1129" i="7" s="1"/>
  <c r="L1128" i="7" l="1"/>
  <c r="M1128" i="7" s="1"/>
  <c r="N1128" i="7" s="1"/>
  <c r="L45" i="11"/>
  <c r="M45" i="11" s="1"/>
  <c r="H13" i="8"/>
  <c r="L13" i="8" s="1"/>
  <c r="M13" i="8" s="1"/>
  <c r="M26" i="5"/>
  <c r="N26" i="5" s="1"/>
  <c r="L1125" i="7"/>
  <c r="M1125" i="7" s="1"/>
  <c r="N1125" i="7" s="1"/>
  <c r="N20" i="3"/>
  <c r="O20" i="3" s="1"/>
  <c r="P20" i="3" s="1"/>
  <c r="L44" i="11"/>
  <c r="M44" i="11" s="1"/>
  <c r="N19" i="3"/>
  <c r="O19" i="3" s="1"/>
  <c r="P19" i="3" s="1"/>
  <c r="N15" i="3"/>
  <c r="O15" i="3" s="1"/>
  <c r="P15" i="3" s="1"/>
  <c r="N60" i="76"/>
  <c r="O60" i="76" s="1"/>
  <c r="N47" i="10"/>
  <c r="O47" i="10" s="1"/>
  <c r="N46" i="10"/>
  <c r="O46" i="10" s="1"/>
  <c r="N58" i="76"/>
  <c r="O58" i="76" s="1"/>
  <c r="N45" i="10"/>
  <c r="O45" i="10" s="1"/>
  <c r="M25" i="5"/>
  <c r="N25" i="5" s="1"/>
  <c r="L1121" i="7"/>
  <c r="M1121" i="7" s="1"/>
  <c r="N1121" i="7" s="1"/>
  <c r="N18" i="3"/>
  <c r="O18" i="3" s="1"/>
  <c r="P18" i="3" s="1"/>
  <c r="N44" i="10"/>
  <c r="O44" i="10" s="1"/>
  <c r="N43" i="10" l="1"/>
  <c r="O43" i="10" s="1"/>
  <c r="N57" i="76"/>
  <c r="O57" i="76" s="1"/>
  <c r="L1124" i="7"/>
  <c r="M1124" i="7" s="1"/>
  <c r="N1124" i="7" s="1"/>
  <c r="L1123" i="7"/>
  <c r="M1123" i="7" s="1"/>
  <c r="N1123" i="7" s="1"/>
  <c r="M24" i="5"/>
  <c r="N24" i="5" s="1"/>
  <c r="M23" i="5"/>
  <c r="N23" i="5" s="1"/>
  <c r="N39" i="10"/>
  <c r="O39" i="10" s="1"/>
  <c r="N42" i="10"/>
  <c r="O42" i="10" s="1"/>
  <c r="N41" i="10"/>
  <c r="O41" i="10" s="1"/>
  <c r="N56" i="76"/>
  <c r="O56" i="76" s="1"/>
  <c r="N40" i="10"/>
  <c r="O40" i="10" s="1"/>
  <c r="L1120" i="7"/>
  <c r="M1120" i="7" s="1"/>
  <c r="N1120" i="7" s="1"/>
  <c r="M21" i="5"/>
  <c r="N21" i="5" s="1"/>
  <c r="N17" i="3"/>
  <c r="O17" i="3" s="1"/>
  <c r="P17" i="3" s="1"/>
  <c r="L42" i="11"/>
  <c r="M42" i="11" s="1"/>
  <c r="L41" i="11"/>
  <c r="M41" i="11" s="1"/>
  <c r="L40" i="11"/>
  <c r="M40" i="11" s="1"/>
  <c r="N38" i="10"/>
  <c r="O38" i="10" s="1"/>
  <c r="N37" i="10"/>
  <c r="O37" i="10" s="1"/>
  <c r="N36" i="10"/>
  <c r="O36" i="10" s="1"/>
  <c r="N35" i="10"/>
  <c r="O35" i="10" s="1"/>
  <c r="P20" i="1" l="1"/>
  <c r="Q20" i="1" s="1"/>
  <c r="S20" i="1" s="1"/>
  <c r="T20" i="1" s="1"/>
  <c r="P17" i="1"/>
  <c r="Q17" i="1" s="1"/>
  <c r="S17" i="1" s="1"/>
  <c r="T17" i="1" s="1"/>
  <c r="N55" i="76" l="1"/>
  <c r="O55" i="76" s="1"/>
  <c r="N34" i="10"/>
  <c r="O34" i="10" s="1"/>
  <c r="L1119" i="7"/>
  <c r="M1119" i="7" s="1"/>
  <c r="N1119" i="7" s="1"/>
  <c r="M20" i="5"/>
  <c r="N20" i="5" s="1"/>
  <c r="N16" i="3"/>
  <c r="O16" i="3" s="1"/>
  <c r="P16" i="3" s="1"/>
  <c r="N14" i="3"/>
  <c r="O14" i="3" s="1"/>
  <c r="P14" i="3" s="1"/>
  <c r="I10" i="35" l="1"/>
  <c r="J10" i="35" s="1"/>
  <c r="N10" i="35" s="1"/>
  <c r="O10" i="35" s="1"/>
  <c r="M19" i="5" l="1"/>
  <c r="N19" i="5" s="1"/>
  <c r="M18" i="5"/>
  <c r="N18" i="5" s="1"/>
  <c r="L39" i="11"/>
  <c r="M39" i="11" s="1"/>
  <c r="N33" i="10"/>
  <c r="O33" i="10" s="1"/>
  <c r="N32" i="10"/>
  <c r="O32" i="10" s="1"/>
  <c r="L1118" i="7"/>
  <c r="M1118" i="7" s="1"/>
  <c r="N1118" i="7" s="1"/>
  <c r="L1117" i="7"/>
  <c r="M1117" i="7" s="1"/>
  <c r="N1117" i="7" s="1"/>
  <c r="L1115" i="7"/>
  <c r="M1115" i="7" s="1"/>
  <c r="N1115" i="7" s="1"/>
  <c r="L1114" i="7"/>
  <c r="M1114" i="7" s="1"/>
  <c r="N1114" i="7" s="1"/>
  <c r="L35" i="11"/>
  <c r="M35" i="11" s="1"/>
  <c r="N31" i="10"/>
  <c r="O31" i="10" s="1"/>
  <c r="N30" i="10"/>
  <c r="O30" i="10" s="1"/>
  <c r="L1116" i="7" l="1"/>
  <c r="M1116" i="7" s="1"/>
  <c r="N1116" i="7" s="1"/>
  <c r="N54" i="76" l="1"/>
  <c r="O54" i="76" s="1"/>
  <c r="N13" i="3"/>
  <c r="O13" i="3" s="1"/>
  <c r="P13" i="3" s="1"/>
  <c r="L38" i="11"/>
  <c r="M38" i="11" s="1"/>
  <c r="N29" i="10"/>
  <c r="O29" i="10" s="1"/>
  <c r="N28" i="10"/>
  <c r="O28" i="10" s="1"/>
  <c r="P19" i="1"/>
  <c r="Q19" i="1" s="1"/>
  <c r="S19" i="1" s="1"/>
  <c r="T19" i="1" s="1"/>
  <c r="L1113" i="7"/>
  <c r="M1113" i="7" s="1"/>
  <c r="N1113" i="7" s="1"/>
  <c r="N53" i="76"/>
  <c r="O53" i="76" s="1"/>
  <c r="N27" i="10"/>
  <c r="O27" i="10" s="1"/>
  <c r="L1112" i="7"/>
  <c r="M1112" i="7" s="1"/>
  <c r="N1112" i="7" s="1"/>
  <c r="M17" i="5"/>
  <c r="N17" i="5" s="1"/>
  <c r="N12" i="3"/>
  <c r="O12" i="3" s="1"/>
  <c r="P12" i="3" s="1"/>
  <c r="M16" i="5" l="1"/>
  <c r="N16" i="5" s="1"/>
  <c r="N52" i="76"/>
  <c r="O52" i="76" s="1"/>
  <c r="L1111" i="7"/>
  <c r="M1111" i="7" s="1"/>
  <c r="N1111" i="7" s="1"/>
  <c r="N26" i="10"/>
  <c r="O26" i="10" s="1"/>
  <c r="N25" i="10"/>
  <c r="O25" i="10" s="1"/>
  <c r="N24" i="10"/>
  <c r="O24" i="10" s="1"/>
  <c r="N23" i="10"/>
  <c r="O23" i="10" s="1"/>
  <c r="L1110" i="7"/>
  <c r="M1110" i="7" s="1"/>
  <c r="N1110" i="7" s="1"/>
  <c r="L1109" i="7"/>
  <c r="M1109" i="7" s="1"/>
  <c r="N1109" i="7" s="1"/>
  <c r="L1108" i="7"/>
  <c r="M1108" i="7" s="1"/>
  <c r="N1108" i="7" s="1"/>
  <c r="L1107" i="7"/>
  <c r="M1107" i="7" s="1"/>
  <c r="N1107" i="7" s="1"/>
  <c r="N51" i="76"/>
  <c r="O51" i="76" s="1"/>
  <c r="N22" i="10"/>
  <c r="O22" i="10" s="1"/>
  <c r="N21" i="10"/>
  <c r="O21" i="10" s="1"/>
  <c r="N20" i="10"/>
  <c r="O20" i="10" s="1"/>
  <c r="N19" i="10"/>
  <c r="O19" i="10" s="1"/>
  <c r="N11" i="3"/>
  <c r="O11" i="3" s="1"/>
  <c r="P11" i="3" s="1"/>
  <c r="N47" i="76"/>
  <c r="O47" i="76" s="1"/>
  <c r="M15" i="5"/>
  <c r="N15" i="5" s="1"/>
  <c r="M14" i="5"/>
  <c r="N14" i="5" s="1"/>
  <c r="L37" i="11"/>
  <c r="M37" i="11" s="1"/>
  <c r="N50" i="76"/>
  <c r="O50" i="76" s="1"/>
  <c r="N18" i="10"/>
  <c r="O18" i="10" s="1"/>
  <c r="L1106" i="7"/>
  <c r="M1106" i="7" s="1"/>
  <c r="N1106" i="7" s="1"/>
  <c r="M13" i="5"/>
  <c r="N13" i="5" s="1"/>
  <c r="N10" i="3"/>
  <c r="O10" i="3" s="1"/>
  <c r="P10" i="3" s="1"/>
  <c r="M11" i="5"/>
  <c r="N11" i="5" s="1"/>
  <c r="L36" i="11"/>
  <c r="M36" i="11" s="1"/>
  <c r="N17" i="10" l="1"/>
  <c r="O17" i="10" s="1"/>
  <c r="M12" i="5"/>
  <c r="N12" i="5" s="1"/>
  <c r="N16" i="10"/>
  <c r="O16" i="10" s="1"/>
  <c r="N15" i="10"/>
  <c r="O15" i="10" s="1"/>
  <c r="N14" i="10"/>
  <c r="O14" i="10" s="1"/>
  <c r="N49" i="76"/>
  <c r="O49" i="76" s="1"/>
  <c r="M10" i="5"/>
  <c r="N10" i="5" s="1"/>
  <c r="L1105" i="7"/>
  <c r="M1105" i="7" s="1"/>
  <c r="N1105" i="7" s="1"/>
  <c r="N48" i="76"/>
  <c r="O48" i="76" s="1"/>
  <c r="N13" i="10"/>
  <c r="O13" i="10" s="1"/>
  <c r="L1104" i="7"/>
  <c r="M1104" i="7" s="1"/>
  <c r="N1104" i="7" s="1"/>
  <c r="M9" i="5"/>
  <c r="N9" i="5" s="1"/>
  <c r="N9" i="3"/>
  <c r="O9" i="3" s="1"/>
  <c r="P9" i="3" s="1"/>
  <c r="N46" i="76" l="1"/>
  <c r="O46" i="76" s="1"/>
  <c r="N12" i="10"/>
  <c r="O12" i="10" s="1"/>
  <c r="L1103" i="7"/>
  <c r="M1103" i="7" s="1"/>
  <c r="N1103" i="7" s="1"/>
  <c r="M8" i="5"/>
  <c r="N8" i="5" s="1"/>
  <c r="N8" i="3"/>
  <c r="O8" i="3" s="1"/>
  <c r="P8" i="3" s="1"/>
  <c r="N7" i="3" l="1"/>
  <c r="O7" i="3" s="1"/>
  <c r="P7" i="3" s="1"/>
  <c r="H11" i="8"/>
  <c r="L11" i="8" s="1"/>
  <c r="M11" i="8" s="1"/>
  <c r="N45" i="76" l="1"/>
  <c r="O45" i="76" s="1"/>
  <c r="L1102" i="7"/>
  <c r="M1102" i="7" s="1"/>
  <c r="N1102" i="7" s="1"/>
  <c r="M7" i="5"/>
  <c r="N7" i="5" s="1"/>
  <c r="N6" i="3"/>
  <c r="O6" i="3" s="1"/>
  <c r="P6" i="3" s="1"/>
  <c r="N11" i="10"/>
  <c r="O11" i="10" s="1"/>
  <c r="N10" i="10"/>
  <c r="O10" i="10" s="1"/>
  <c r="N9" i="10"/>
  <c r="O9" i="10" s="1"/>
  <c r="N8" i="10"/>
  <c r="O8" i="10" s="1"/>
  <c r="L34" i="11"/>
  <c r="M34" i="11" s="1"/>
  <c r="M6" i="5"/>
  <c r="N6" i="5" s="1"/>
  <c r="L1101" i="7"/>
  <c r="M1101" i="7" s="1"/>
  <c r="N1101" i="7" s="1"/>
  <c r="L1100" i="7"/>
  <c r="M1100" i="7" s="1"/>
  <c r="N1100" i="7" s="1"/>
  <c r="N44" i="76"/>
  <c r="O44" i="76" s="1"/>
  <c r="N7" i="10"/>
  <c r="O7" i="10" s="1"/>
  <c r="N43" i="76"/>
  <c r="O43" i="76" s="1"/>
  <c r="L1099" i="7"/>
  <c r="M1099" i="7" s="1"/>
  <c r="N1099" i="7" s="1"/>
  <c r="J22" i="35"/>
  <c r="N22" i="35" l="1"/>
  <c r="O22" i="35" s="1"/>
  <c r="I12" i="35"/>
  <c r="J12" i="35" s="1"/>
  <c r="N12" i="35" l="1"/>
  <c r="O12" i="35" s="1"/>
  <c r="I11" i="35"/>
  <c r="J11" i="35" s="1"/>
  <c r="N11" i="35" l="1"/>
  <c r="O11" i="35" s="1"/>
  <c r="I9" i="35"/>
  <c r="J9" i="35" s="1"/>
  <c r="N42" i="76"/>
  <c r="O42" i="76" s="1"/>
  <c r="L1098" i="7"/>
  <c r="M1098" i="7" s="1"/>
  <c r="N1098" i="7" s="1"/>
  <c r="L1097" i="7"/>
  <c r="M1097" i="7" s="1"/>
  <c r="N1097" i="7" s="1"/>
  <c r="L1096" i="7"/>
  <c r="M1096" i="7" s="1"/>
  <c r="N1096" i="7" s="1"/>
  <c r="L1095" i="7"/>
  <c r="M1095" i="7" s="1"/>
  <c r="N1095" i="7" s="1"/>
  <c r="L1094" i="7"/>
  <c r="M1094" i="7" s="1"/>
  <c r="N1094" i="7" s="1"/>
  <c r="L33" i="11"/>
  <c r="M33" i="11" s="1"/>
  <c r="N41" i="76"/>
  <c r="O41" i="76" s="1"/>
  <c r="N40" i="76"/>
  <c r="O40" i="76" s="1"/>
  <c r="L32" i="11"/>
  <c r="M32" i="11" s="1"/>
  <c r="L1093" i="7"/>
  <c r="M1093" i="7" s="1"/>
  <c r="N1093" i="7" s="1"/>
  <c r="L1092" i="7"/>
  <c r="M1092" i="7" s="1"/>
  <c r="N1092" i="7" s="1"/>
  <c r="N39" i="76"/>
  <c r="O39" i="76" s="1"/>
  <c r="L1091" i="7"/>
  <c r="M1091" i="7" s="1"/>
  <c r="N1091" i="7" s="1"/>
  <c r="L1090" i="7"/>
  <c r="M1090" i="7" s="1"/>
  <c r="N1090" i="7" s="1"/>
  <c r="L1089" i="7"/>
  <c r="M1089" i="7" s="1"/>
  <c r="N1089" i="7" s="1"/>
  <c r="L1084" i="7"/>
  <c r="M1084" i="7" s="1"/>
  <c r="N1084" i="7" s="1"/>
  <c r="N38" i="76"/>
  <c r="O38" i="76" s="1"/>
  <c r="L1088" i="7"/>
  <c r="M1088" i="7" s="1"/>
  <c r="N1088" i="7" s="1"/>
  <c r="N9" i="35" l="1"/>
  <c r="O9" i="35" s="1"/>
  <c r="L31" i="11"/>
  <c r="M31" i="11" s="1"/>
  <c r="L1087" i="7"/>
  <c r="M1087" i="7" s="1"/>
  <c r="N1087" i="7" s="1"/>
  <c r="L1086" i="7"/>
  <c r="M1086" i="7" s="1"/>
  <c r="N1086" i="7" s="1"/>
  <c r="L1085" i="7"/>
  <c r="M1085" i="7" s="1"/>
  <c r="N1085" i="7" s="1"/>
  <c r="L1083" i="7"/>
  <c r="M1083" i="7" s="1"/>
  <c r="N1083" i="7" s="1"/>
  <c r="L30" i="11" l="1"/>
  <c r="M30" i="11" s="1"/>
  <c r="N37" i="76" l="1"/>
  <c r="O37" i="76" s="1"/>
  <c r="N36" i="76"/>
  <c r="O36" i="76" s="1"/>
  <c r="N35" i="76" l="1"/>
  <c r="O35" i="76" s="1"/>
  <c r="L1082" i="7"/>
  <c r="M1082" i="7" s="1"/>
  <c r="N1082" i="7" s="1"/>
  <c r="L1079" i="7"/>
  <c r="M1079" i="7" s="1"/>
  <c r="N1079" i="7" s="1"/>
  <c r="L29" i="11"/>
  <c r="M29" i="11" s="1"/>
  <c r="L1081" i="7"/>
  <c r="M1081" i="7" s="1"/>
  <c r="N1081" i="7" s="1"/>
  <c r="L1080" i="7"/>
  <c r="M1080" i="7" s="1"/>
  <c r="N1080" i="7" s="1"/>
  <c r="L1076" i="7"/>
  <c r="M1076" i="7" s="1"/>
  <c r="N1076" i="7" s="1"/>
  <c r="L1075" i="7"/>
  <c r="M1075" i="7" s="1"/>
  <c r="N1075" i="7" s="1"/>
  <c r="L1065" i="7"/>
  <c r="M1065" i="7" s="1"/>
  <c r="N1065" i="7" s="1"/>
  <c r="N33" i="76"/>
  <c r="O33" i="76" s="1"/>
  <c r="L28" i="11"/>
  <c r="M28" i="11" s="1"/>
  <c r="L27" i="11"/>
  <c r="M27" i="11" s="1"/>
  <c r="L1078" i="7"/>
  <c r="M1078" i="7" s="1"/>
  <c r="N1078" i="7" s="1"/>
  <c r="L1077" i="7"/>
  <c r="M1077" i="7" s="1"/>
  <c r="N1077" i="7" s="1"/>
  <c r="L26" i="11"/>
  <c r="M26" i="11" s="1"/>
  <c r="N34" i="76"/>
  <c r="O34" i="76" s="1"/>
  <c r="L25" i="11"/>
  <c r="M25" i="11" s="1"/>
  <c r="N32" i="76"/>
  <c r="O32" i="76" s="1"/>
  <c r="L1074" i="7"/>
  <c r="M1074" i="7" s="1"/>
  <c r="N1074" i="7" s="1"/>
  <c r="N31" i="76"/>
  <c r="O31" i="76" s="1"/>
  <c r="L1073" i="7"/>
  <c r="M1073" i="7" s="1"/>
  <c r="N1073" i="7" s="1"/>
  <c r="N30" i="76" l="1"/>
  <c r="O30" i="76" s="1"/>
  <c r="N29" i="76"/>
  <c r="O29" i="76" s="1"/>
  <c r="L24" i="11"/>
  <c r="M24" i="11" s="1"/>
  <c r="L23" i="11"/>
  <c r="M23" i="11" s="1"/>
  <c r="N28" i="76"/>
  <c r="O28" i="76" s="1"/>
  <c r="L1071" i="7" l="1"/>
  <c r="M1071" i="7" s="1"/>
  <c r="N1071" i="7" s="1"/>
  <c r="L1072" i="7"/>
  <c r="M1072" i="7" s="1"/>
  <c r="N1072" i="7" s="1"/>
  <c r="N27" i="76"/>
  <c r="O27" i="76" s="1"/>
  <c r="N26" i="76"/>
  <c r="O26" i="76" s="1"/>
  <c r="L1070" i="7" l="1"/>
  <c r="M1070" i="7" s="1"/>
  <c r="N1070" i="7" s="1"/>
  <c r="L1069" i="7"/>
  <c r="M1069" i="7" s="1"/>
  <c r="N1069" i="7" s="1"/>
  <c r="L1068" i="7"/>
  <c r="M1068" i="7" s="1"/>
  <c r="N1068" i="7" s="1"/>
  <c r="L1067" i="7"/>
  <c r="M1067" i="7" s="1"/>
  <c r="N1067" i="7" s="1"/>
  <c r="L22" i="11"/>
  <c r="M22" i="11" s="1"/>
  <c r="L21" i="11" l="1"/>
  <c r="M21" i="11" s="1"/>
  <c r="N25" i="76" l="1"/>
  <c r="O25" i="76" s="1"/>
  <c r="N24" i="76"/>
  <c r="O24" i="76" s="1"/>
  <c r="N23" i="76"/>
  <c r="O23" i="76" s="1"/>
  <c r="L1066" i="7"/>
  <c r="M1066" i="7" s="1"/>
  <c r="N1066" i="7" s="1"/>
  <c r="L1064" i="7"/>
  <c r="M1064" i="7" s="1"/>
  <c r="N1064" i="7" s="1"/>
  <c r="D19" i="36"/>
  <c r="H19" i="36" s="1"/>
  <c r="I19" i="36" s="1"/>
  <c r="J32" i="37"/>
  <c r="K32" i="37" s="1"/>
  <c r="L20" i="11"/>
  <c r="M20" i="11" s="1"/>
  <c r="L1063" i="7"/>
  <c r="M1063" i="7" s="1"/>
  <c r="N1063" i="7" s="1"/>
  <c r="O32" i="37" l="1"/>
  <c r="P32" i="37" s="1"/>
  <c r="L19" i="11" l="1"/>
  <c r="M19" i="11" s="1"/>
  <c r="N21" i="76"/>
  <c r="O21" i="76" s="1"/>
  <c r="N22" i="76" l="1"/>
  <c r="O22" i="76" s="1"/>
  <c r="L1062" i="7" l="1"/>
  <c r="M1062" i="7" s="1"/>
  <c r="N1062" i="7" s="1"/>
  <c r="L1061" i="7"/>
  <c r="M1061" i="7" s="1"/>
  <c r="N1061" i="7" s="1"/>
  <c r="L1060" i="7"/>
  <c r="M1060" i="7" s="1"/>
  <c r="N1060" i="7" s="1"/>
  <c r="L1059" i="7"/>
  <c r="M1059" i="7" s="1"/>
  <c r="N1059" i="7" s="1"/>
  <c r="H15" i="8" l="1"/>
  <c r="L15" i="8" s="1"/>
  <c r="M15" i="8" s="1"/>
  <c r="L1058" i="7"/>
  <c r="M1058" i="7" s="1"/>
  <c r="N1058" i="7" s="1"/>
  <c r="L18" i="11"/>
  <c r="M18" i="11" s="1"/>
  <c r="L17" i="11"/>
  <c r="M17" i="11" s="1"/>
  <c r="L1057" i="7"/>
  <c r="M1057" i="7" s="1"/>
  <c r="N1057" i="7" s="1"/>
  <c r="L1056" i="7"/>
  <c r="M1056" i="7" s="1"/>
  <c r="N1056" i="7" s="1"/>
  <c r="L1055" i="7"/>
  <c r="M1055" i="7" s="1"/>
  <c r="N1055" i="7" s="1"/>
  <c r="L16" i="11"/>
  <c r="M16" i="11" s="1"/>
  <c r="L15" i="11"/>
  <c r="M15" i="11" s="1"/>
  <c r="N20" i="76"/>
  <c r="O20" i="76" s="1"/>
  <c r="N19" i="76"/>
  <c r="O19" i="76" s="1"/>
  <c r="L1054" i="7"/>
  <c r="M1054" i="7" s="1"/>
  <c r="N1054" i="7" s="1"/>
  <c r="L1053" i="7"/>
  <c r="M1053" i="7" s="1"/>
  <c r="N1053" i="7" s="1"/>
  <c r="N18" i="76"/>
  <c r="O18" i="76" s="1"/>
  <c r="L1052" i="7"/>
  <c r="M1052" i="7" s="1"/>
  <c r="N1052" i="7" s="1"/>
  <c r="L1051" i="7"/>
  <c r="M1051" i="7" s="1"/>
  <c r="N1051" i="7" s="1"/>
  <c r="L1050" i="7"/>
  <c r="M1050" i="7" s="1"/>
  <c r="N1050" i="7" s="1"/>
  <c r="N17" i="76" l="1"/>
  <c r="O17" i="76" s="1"/>
  <c r="L1049" i="7"/>
  <c r="M1049" i="7" s="1"/>
  <c r="N1049" i="7" s="1"/>
  <c r="L1047" i="7"/>
  <c r="M1047" i="7" s="1"/>
  <c r="N1047" i="7" s="1"/>
  <c r="L1048" i="7"/>
  <c r="M1048" i="7" s="1"/>
  <c r="N1048" i="7" s="1"/>
  <c r="N16" i="76"/>
  <c r="O16" i="76" s="1"/>
  <c r="K1044" i="7" l="1"/>
  <c r="J1044" i="7"/>
  <c r="I1044" i="7"/>
  <c r="G1044" i="7"/>
  <c r="E1044" i="7"/>
  <c r="L14" i="11"/>
  <c r="M14" i="11" s="1"/>
  <c r="N15" i="76"/>
  <c r="O15" i="76" s="1"/>
  <c r="L1045" i="7"/>
  <c r="M1045" i="7" s="1"/>
  <c r="N1045" i="7" s="1"/>
  <c r="L1046" i="7"/>
  <c r="M1046" i="7" s="1"/>
  <c r="N1046" i="7" s="1"/>
  <c r="N14" i="76"/>
  <c r="O14" i="76" s="1"/>
  <c r="L1042" i="7"/>
  <c r="M1042" i="7" s="1"/>
  <c r="N1042" i="7" s="1"/>
  <c r="L1044" i="7" l="1"/>
  <c r="M1044" i="7" s="1"/>
  <c r="N1044" i="7" s="1"/>
  <c r="K1041" i="7"/>
  <c r="K1043" i="7" s="1"/>
  <c r="J1041" i="7"/>
  <c r="J1043" i="7" s="1"/>
  <c r="I1041" i="7"/>
  <c r="G1041" i="7"/>
  <c r="G1043" i="7" s="1"/>
  <c r="E1041" i="7"/>
  <c r="E1043" i="7" s="1"/>
  <c r="D1041" i="7"/>
  <c r="D1043" i="7" s="1"/>
  <c r="A1041" i="7"/>
  <c r="K1040" i="7"/>
  <c r="J1040" i="7"/>
  <c r="I1040" i="7"/>
  <c r="G1040" i="7"/>
  <c r="E1040" i="7"/>
  <c r="D1040" i="7"/>
  <c r="A1040" i="7"/>
  <c r="L1039" i="7"/>
  <c r="M1039" i="7" s="1"/>
  <c r="N1039" i="7" s="1"/>
  <c r="L1038" i="7"/>
  <c r="M1038" i="7" s="1"/>
  <c r="N1038" i="7" s="1"/>
  <c r="L13" i="11"/>
  <c r="M13" i="11" s="1"/>
  <c r="N13" i="76"/>
  <c r="O13" i="76" s="1"/>
  <c r="L12" i="11"/>
  <c r="M12" i="11" s="1"/>
  <c r="L1041" i="7" l="1"/>
  <c r="M1041" i="7" s="1"/>
  <c r="N1041" i="7" s="1"/>
  <c r="I1043" i="7"/>
  <c r="L1043" i="7" s="1"/>
  <c r="M1043" i="7" s="1"/>
  <c r="N1043" i="7" s="1"/>
  <c r="L1040" i="7"/>
  <c r="M1040" i="7" s="1"/>
  <c r="N1040" i="7" s="1"/>
  <c r="N12" i="76"/>
  <c r="O12" i="76" s="1"/>
  <c r="L1037" i="7"/>
  <c r="M1037" i="7" s="1"/>
  <c r="N1037" i="7" s="1"/>
  <c r="L11" i="11" l="1"/>
  <c r="M11" i="11" s="1"/>
  <c r="N11" i="76"/>
  <c r="O11" i="76" s="1"/>
  <c r="L8" i="11"/>
  <c r="M8" i="11" s="1"/>
  <c r="L7" i="11"/>
  <c r="M7" i="11" s="1"/>
  <c r="L10" i="11"/>
  <c r="M10" i="11" s="1"/>
  <c r="L9" i="11"/>
  <c r="M9" i="11" s="1"/>
  <c r="L1036" i="7"/>
  <c r="M1036" i="7" s="1"/>
  <c r="N1036" i="7" s="1"/>
  <c r="N10" i="76" l="1"/>
  <c r="O10" i="76" s="1"/>
  <c r="L1035" i="7"/>
  <c r="M1035" i="7" s="1"/>
  <c r="N1035" i="7" s="1"/>
  <c r="L1034" i="7" l="1"/>
  <c r="M1034" i="7" s="1"/>
  <c r="N1034" i="7" s="1"/>
  <c r="L1033" i="7"/>
  <c r="M1033" i="7" s="1"/>
  <c r="N1033" i="7" s="1"/>
  <c r="L6" i="11" l="1"/>
  <c r="M6" i="11" s="1"/>
  <c r="N9" i="76"/>
  <c r="O9" i="76" l="1"/>
  <c r="L5" i="11" l="1"/>
  <c r="M5" i="11" s="1"/>
  <c r="U6" i="6" l="1"/>
  <c r="N8" i="76"/>
  <c r="O8" i="76" s="1"/>
  <c r="N7" i="76" l="1"/>
  <c r="O7" i="76" s="1"/>
  <c r="N6" i="76" l="1"/>
  <c r="O6" i="76" s="1"/>
  <c r="H16" i="8" l="1"/>
  <c r="L16" i="8" s="1"/>
  <c r="M16" i="8" s="1"/>
  <c r="I83" i="8" l="1"/>
  <c r="H9" i="8" l="1"/>
  <c r="L9" i="8" s="1"/>
  <c r="M9" i="8" s="1"/>
  <c r="M83" i="8" l="1"/>
  <c r="N83" i="8" s="1"/>
  <c r="H19" i="8" l="1"/>
  <c r="L19" i="8" s="1"/>
  <c r="M19" i="8" s="1"/>
  <c r="L1032" i="7" l="1"/>
  <c r="M1032" i="7" s="1"/>
  <c r="N1032" i="7" s="1"/>
  <c r="L1031" i="7"/>
  <c r="M1031" i="7" s="1"/>
  <c r="N1031" i="7" s="1"/>
  <c r="L1030" i="7"/>
  <c r="M1030" i="7" s="1"/>
  <c r="N1030" i="7" s="1"/>
  <c r="L1029" i="7"/>
  <c r="M1029" i="7" s="1"/>
  <c r="N1029" i="7" s="1"/>
  <c r="L1028" i="7" l="1"/>
  <c r="M1028" i="7" s="1"/>
  <c r="N1028" i="7" s="1"/>
  <c r="L1027" i="7"/>
  <c r="M1027" i="7" s="1"/>
  <c r="N1027" i="7" s="1"/>
  <c r="L1026" i="7"/>
  <c r="M1026" i="7" s="1"/>
  <c r="N1026" i="7" s="1"/>
  <c r="L1025" i="7"/>
  <c r="M1025" i="7" s="1"/>
  <c r="N1025" i="7" s="1"/>
  <c r="L1024" i="7" l="1"/>
  <c r="M1024" i="7" s="1"/>
  <c r="N1024" i="7" s="1"/>
  <c r="L1023" i="7"/>
  <c r="M1023" i="7" s="1"/>
  <c r="N1023" i="7" s="1"/>
  <c r="L1022" i="7"/>
  <c r="M1022" i="7" s="1"/>
  <c r="N1022" i="7" s="1"/>
  <c r="L1021" i="7"/>
  <c r="M1021" i="7" s="1"/>
  <c r="N1021" i="7" s="1"/>
  <c r="L1020" i="7"/>
  <c r="M1020" i="7" s="1"/>
  <c r="N1020" i="7" s="1"/>
  <c r="L1019" i="7"/>
  <c r="M1019" i="7" s="1"/>
  <c r="N1019" i="7" s="1"/>
  <c r="L1018" i="7"/>
  <c r="M1018" i="7" s="1"/>
  <c r="N1018" i="7" s="1"/>
  <c r="L1017" i="7"/>
  <c r="M1017" i="7" s="1"/>
  <c r="N1017" i="7" s="1"/>
  <c r="L1016" i="7"/>
  <c r="M1016" i="7" s="1"/>
  <c r="N1016" i="7" s="1"/>
  <c r="L1015" i="7"/>
  <c r="M1015" i="7" s="1"/>
  <c r="N1015" i="7" s="1"/>
  <c r="L1014" i="7"/>
  <c r="M1014" i="7" s="1"/>
  <c r="N1014" i="7" s="1"/>
  <c r="L1013" i="7" l="1"/>
  <c r="M1013" i="7" s="1"/>
  <c r="N1013" i="7" s="1"/>
  <c r="L1012" i="7"/>
  <c r="M1012" i="7" s="1"/>
  <c r="N1012" i="7" s="1"/>
  <c r="L1011" i="7"/>
  <c r="M1011" i="7" s="1"/>
  <c r="N1011" i="7" s="1"/>
  <c r="L1010" i="7"/>
  <c r="M1010" i="7" s="1"/>
  <c r="N1010" i="7" s="1"/>
  <c r="L1009" i="7"/>
  <c r="M1009" i="7" s="1"/>
  <c r="N1009" i="7" s="1"/>
  <c r="L1008" i="7"/>
  <c r="M1008" i="7" s="1"/>
  <c r="N1008" i="7" s="1"/>
  <c r="L1007" i="7"/>
  <c r="M1007" i="7" s="1"/>
  <c r="N1007" i="7" s="1"/>
  <c r="L1006" i="7"/>
  <c r="M1006" i="7" s="1"/>
  <c r="N1006" i="7" s="1"/>
  <c r="L1005" i="7"/>
  <c r="M1005" i="7" s="1"/>
  <c r="N1005" i="7" s="1"/>
  <c r="L1004" i="7" l="1"/>
  <c r="M1004" i="7" s="1"/>
  <c r="N1004" i="7" s="1"/>
  <c r="L1003" i="7"/>
  <c r="M1003" i="7" s="1"/>
  <c r="N1003" i="7" s="1"/>
  <c r="L1002" i="7"/>
  <c r="M1002" i="7" s="1"/>
  <c r="N1002" i="7" s="1"/>
  <c r="L1001" i="7"/>
  <c r="M1001" i="7" s="1"/>
  <c r="N1001" i="7" s="1"/>
  <c r="L1000" i="7"/>
  <c r="M1000" i="7" s="1"/>
  <c r="N1000" i="7" s="1"/>
  <c r="L999" i="7" l="1"/>
  <c r="M999" i="7" s="1"/>
  <c r="N999" i="7" s="1"/>
  <c r="L998" i="7"/>
  <c r="M998" i="7" s="1"/>
  <c r="N998" i="7" s="1"/>
  <c r="L997" i="7"/>
  <c r="M997" i="7" s="1"/>
  <c r="N997" i="7" s="1"/>
  <c r="L996" i="7"/>
  <c r="M996" i="7" s="1"/>
  <c r="N996" i="7" s="1"/>
  <c r="L995" i="7"/>
  <c r="M995" i="7" s="1"/>
  <c r="N995" i="7" s="1"/>
  <c r="L994" i="7"/>
  <c r="M994" i="7" s="1"/>
  <c r="N994" i="7" s="1"/>
  <c r="L993" i="7" l="1"/>
  <c r="M993" i="7" s="1"/>
  <c r="N993" i="7" s="1"/>
  <c r="L992" i="7" l="1"/>
  <c r="M992" i="7" s="1"/>
  <c r="N992" i="7" s="1"/>
  <c r="L991" i="7"/>
  <c r="M991" i="7" s="1"/>
  <c r="N991" i="7" s="1"/>
  <c r="L990" i="7"/>
  <c r="M990" i="7" s="1"/>
  <c r="N990" i="7" s="1"/>
  <c r="L989" i="7"/>
  <c r="M989" i="7" s="1"/>
  <c r="N989" i="7" s="1"/>
  <c r="L988" i="7" l="1"/>
  <c r="M988" i="7" s="1"/>
  <c r="N988" i="7" s="1"/>
  <c r="L987" i="7"/>
  <c r="M987" i="7" s="1"/>
  <c r="N987" i="7" s="1"/>
  <c r="L986" i="7"/>
  <c r="M986" i="7" s="1"/>
  <c r="N986" i="7" s="1"/>
  <c r="L985" i="7"/>
  <c r="M985" i="7" s="1"/>
  <c r="N985" i="7" s="1"/>
  <c r="L984" i="7"/>
  <c r="M984" i="7" s="1"/>
  <c r="N984" i="7" s="1"/>
  <c r="L983" i="7"/>
  <c r="M983" i="7" s="1"/>
  <c r="N983" i="7" s="1"/>
  <c r="L982" i="7"/>
  <c r="M982" i="7" s="1"/>
  <c r="N982" i="7" s="1"/>
  <c r="L981" i="7"/>
  <c r="M981" i="7" s="1"/>
  <c r="N981" i="7" s="1"/>
  <c r="L980" i="7" l="1"/>
  <c r="M980" i="7" s="1"/>
  <c r="N980" i="7" s="1"/>
  <c r="L979" i="7"/>
  <c r="M979" i="7" s="1"/>
  <c r="N979" i="7" s="1"/>
  <c r="L978" i="7"/>
  <c r="M978" i="7" s="1"/>
  <c r="N978" i="7" s="1"/>
  <c r="L977" i="7"/>
  <c r="M977" i="7" s="1"/>
  <c r="N977" i="7" s="1"/>
  <c r="L976" i="7"/>
  <c r="M976" i="7" s="1"/>
  <c r="N976" i="7" s="1"/>
  <c r="L975" i="7"/>
  <c r="M975" i="7" s="1"/>
  <c r="N975" i="7" s="1"/>
  <c r="L974" i="7"/>
  <c r="M974" i="7" s="1"/>
  <c r="N974" i="7" s="1"/>
  <c r="L973" i="7"/>
  <c r="M973" i="7" s="1"/>
  <c r="N973" i="7" s="1"/>
  <c r="L972" i="7"/>
  <c r="M972" i="7" s="1"/>
  <c r="N972" i="7" s="1"/>
  <c r="L971" i="7"/>
  <c r="M971" i="7" s="1"/>
  <c r="N971" i="7" s="1"/>
  <c r="L970" i="7"/>
  <c r="M970" i="7" s="1"/>
  <c r="N970" i="7" s="1"/>
  <c r="L969" i="7"/>
  <c r="M969" i="7" s="1"/>
  <c r="N969" i="7" s="1"/>
  <c r="L968" i="7"/>
  <c r="M968" i="7" s="1"/>
  <c r="N968" i="7" s="1"/>
  <c r="L967" i="7"/>
  <c r="M967" i="7" s="1"/>
  <c r="N967" i="7" s="1"/>
  <c r="L966" i="7"/>
  <c r="M966" i="7" s="1"/>
  <c r="N966" i="7" s="1"/>
  <c r="L965" i="7"/>
  <c r="M965" i="7" s="1"/>
  <c r="N965" i="7" s="1"/>
  <c r="L964" i="7"/>
  <c r="M964" i="7" s="1"/>
  <c r="N964" i="7" s="1"/>
  <c r="L963" i="7"/>
  <c r="M963" i="7" s="1"/>
  <c r="N963" i="7" s="1"/>
  <c r="L962" i="7"/>
  <c r="M962" i="7" s="1"/>
  <c r="N962" i="7" s="1"/>
  <c r="L961" i="7"/>
  <c r="M961" i="7" s="1"/>
  <c r="N961" i="7" s="1"/>
  <c r="L960" i="7"/>
  <c r="M960" i="7" s="1"/>
  <c r="N960" i="7" s="1"/>
  <c r="L959" i="7"/>
  <c r="M959" i="7" s="1"/>
  <c r="N959" i="7" s="1"/>
  <c r="L958" i="7"/>
  <c r="M958" i="7" s="1"/>
  <c r="N958" i="7" s="1"/>
  <c r="L957" i="7"/>
  <c r="M957" i="7" s="1"/>
  <c r="N957" i="7" s="1"/>
  <c r="L956" i="7"/>
  <c r="M956" i="7" s="1"/>
  <c r="N956" i="7" s="1"/>
  <c r="L955" i="7"/>
  <c r="M955" i="7" s="1"/>
  <c r="N955" i="7" s="1"/>
  <c r="L954" i="7"/>
  <c r="M954" i="7" s="1"/>
  <c r="N954" i="7" s="1"/>
  <c r="L953" i="7"/>
  <c r="M953" i="7" s="1"/>
  <c r="N953" i="7" s="1"/>
  <c r="L952" i="7"/>
  <c r="M952" i="7" s="1"/>
  <c r="N952" i="7" s="1"/>
  <c r="L951" i="7"/>
  <c r="M951" i="7" s="1"/>
  <c r="N951" i="7" s="1"/>
  <c r="L950" i="7"/>
  <c r="M950" i="7" s="1"/>
  <c r="N950" i="7" s="1"/>
  <c r="L949" i="7"/>
  <c r="M949" i="7" s="1"/>
  <c r="N949" i="7" s="1"/>
  <c r="L948" i="7"/>
  <c r="M948" i="7" s="1"/>
  <c r="N948" i="7" s="1"/>
  <c r="L947" i="7"/>
  <c r="M947" i="7" s="1"/>
  <c r="N947" i="7" s="1"/>
  <c r="L946" i="7"/>
  <c r="M946" i="7" s="1"/>
  <c r="N946" i="7" s="1"/>
  <c r="L945" i="7"/>
  <c r="M945" i="7" s="1"/>
  <c r="N945" i="7" s="1"/>
  <c r="L944" i="7"/>
  <c r="M944" i="7" s="1"/>
  <c r="N944" i="7" s="1"/>
  <c r="L943" i="7"/>
  <c r="M943" i="7" s="1"/>
  <c r="N943" i="7" s="1"/>
  <c r="L942" i="7"/>
  <c r="M942" i="7" s="1"/>
  <c r="N942" i="7" s="1"/>
  <c r="L941" i="7"/>
  <c r="M941" i="7" s="1"/>
  <c r="N941" i="7" s="1"/>
  <c r="L940" i="7"/>
  <c r="M940" i="7" s="1"/>
  <c r="N940" i="7" s="1"/>
  <c r="L939" i="7"/>
  <c r="M939" i="7" s="1"/>
  <c r="N939" i="7" s="1"/>
  <c r="L938" i="7"/>
  <c r="M938" i="7" s="1"/>
  <c r="N938" i="7" s="1"/>
  <c r="L937" i="7"/>
  <c r="M937" i="7" s="1"/>
  <c r="N937" i="7" s="1"/>
  <c r="L936" i="7"/>
  <c r="M936" i="7" s="1"/>
  <c r="N936" i="7" s="1"/>
  <c r="L935" i="7"/>
  <c r="M935" i="7" s="1"/>
  <c r="N935" i="7" s="1"/>
  <c r="L934" i="7"/>
  <c r="M934" i="7" s="1"/>
  <c r="N934" i="7" s="1"/>
  <c r="L933" i="7"/>
  <c r="M933" i="7" s="1"/>
  <c r="N933" i="7" s="1"/>
  <c r="L932" i="7"/>
  <c r="M932" i="7" s="1"/>
  <c r="N932" i="7" s="1"/>
  <c r="L931" i="7"/>
  <c r="M931" i="7" s="1"/>
  <c r="N931" i="7" s="1"/>
  <c r="L930" i="7"/>
  <c r="M930" i="7" s="1"/>
  <c r="N930" i="7" s="1"/>
  <c r="L929" i="7"/>
  <c r="M929" i="7" s="1"/>
  <c r="N929" i="7" s="1"/>
  <c r="L928" i="7"/>
  <c r="M928" i="7" s="1"/>
  <c r="N928" i="7" s="1"/>
  <c r="L927" i="7"/>
  <c r="M927" i="7" s="1"/>
  <c r="N927" i="7" s="1"/>
  <c r="L926" i="7"/>
  <c r="M926" i="7" s="1"/>
  <c r="N926" i="7" s="1"/>
  <c r="L925" i="7"/>
  <c r="M925" i="7" s="1"/>
  <c r="N925" i="7" s="1"/>
  <c r="L924" i="7"/>
  <c r="M924" i="7" s="1"/>
  <c r="N924" i="7" s="1"/>
  <c r="L923" i="7"/>
  <c r="M923" i="7" s="1"/>
  <c r="N923" i="7" s="1"/>
  <c r="L922" i="7"/>
  <c r="M922" i="7" s="1"/>
  <c r="N922" i="7" s="1"/>
  <c r="L921" i="7"/>
  <c r="M921" i="7" s="1"/>
  <c r="N921" i="7" s="1"/>
  <c r="L920" i="7"/>
  <c r="M920" i="7" s="1"/>
  <c r="N920" i="7" s="1"/>
  <c r="L919" i="7"/>
  <c r="M919" i="7" s="1"/>
  <c r="N919" i="7" s="1"/>
  <c r="L918" i="7"/>
  <c r="M918" i="7" s="1"/>
  <c r="N918" i="7" s="1"/>
  <c r="L917" i="7"/>
  <c r="M917" i="7" s="1"/>
  <c r="N917" i="7" s="1"/>
  <c r="L916" i="7"/>
  <c r="M916" i="7" s="1"/>
  <c r="N916" i="7" s="1"/>
  <c r="L915" i="7"/>
  <c r="M915" i="7" s="1"/>
  <c r="N915" i="7" s="1"/>
  <c r="L914" i="7"/>
  <c r="M914" i="7" s="1"/>
  <c r="N914" i="7" s="1"/>
  <c r="L913" i="7"/>
  <c r="M913" i="7" s="1"/>
  <c r="N913" i="7" s="1"/>
  <c r="L912" i="7"/>
  <c r="M912" i="7" s="1"/>
  <c r="N912" i="7" s="1"/>
  <c r="L911" i="7"/>
  <c r="M911" i="7" s="1"/>
  <c r="N911" i="7" s="1"/>
  <c r="L910" i="7"/>
  <c r="M910" i="7" s="1"/>
  <c r="N910" i="7" s="1"/>
  <c r="L909" i="7"/>
  <c r="M909" i="7" s="1"/>
  <c r="N909" i="7" s="1"/>
  <c r="L908" i="7"/>
  <c r="N908" i="7" s="1"/>
  <c r="L907" i="7"/>
  <c r="N907" i="7" s="1"/>
  <c r="L906" i="7"/>
  <c r="N906" i="7" s="1"/>
  <c r="L905" i="7"/>
  <c r="N905" i="7" s="1"/>
  <c r="L904" i="7"/>
  <c r="M904" i="7" s="1"/>
  <c r="N904" i="7" s="1"/>
  <c r="L903" i="7"/>
  <c r="N903" i="7" s="1"/>
  <c r="L902" i="7"/>
  <c r="N902" i="7" s="1"/>
  <c r="L901" i="7"/>
  <c r="N901" i="7" s="1"/>
  <c r="L900" i="7"/>
  <c r="N900" i="7" s="1"/>
  <c r="L899" i="7"/>
  <c r="M899" i="7" s="1"/>
  <c r="N899" i="7" s="1"/>
  <c r="L898" i="7"/>
  <c r="M898" i="7" s="1"/>
  <c r="N898" i="7" s="1"/>
  <c r="L897" i="7"/>
  <c r="N897" i="7" s="1"/>
  <c r="L896" i="7"/>
  <c r="N896" i="7" s="1"/>
  <c r="L895" i="7"/>
  <c r="N895" i="7" s="1"/>
  <c r="L894" i="7"/>
  <c r="N894" i="7" s="1"/>
  <c r="L893" i="7"/>
  <c r="N893" i="7" s="1"/>
  <c r="L892" i="7"/>
  <c r="N892" i="7" s="1"/>
  <c r="L891" i="7"/>
  <c r="N891" i="7" s="1"/>
  <c r="L890" i="7"/>
  <c r="N890" i="7" s="1"/>
  <c r="L889" i="7"/>
  <c r="N889" i="7" s="1"/>
  <c r="L888" i="7"/>
  <c r="N888" i="7" s="1"/>
  <c r="L887" i="7"/>
  <c r="N887" i="7" s="1"/>
  <c r="L886" i="7"/>
  <c r="N886" i="7" s="1"/>
  <c r="L885" i="7"/>
  <c r="N885" i="7" s="1"/>
  <c r="L884" i="7"/>
  <c r="N884" i="7" s="1"/>
  <c r="L883" i="7"/>
  <c r="N883" i="7" s="1"/>
  <c r="L882" i="7"/>
  <c r="N882" i="7" s="1"/>
  <c r="L881" i="7"/>
  <c r="N881" i="7" s="1"/>
  <c r="L880" i="7"/>
  <c r="N880" i="7" s="1"/>
  <c r="L879" i="7"/>
  <c r="N879" i="7" s="1"/>
  <c r="L878" i="7"/>
  <c r="N878" i="7" s="1"/>
  <c r="L877" i="7"/>
  <c r="N877" i="7" s="1"/>
  <c r="L876" i="7"/>
  <c r="N876" i="7" s="1"/>
  <c r="L875" i="7"/>
  <c r="N875" i="7" s="1"/>
  <c r="L874" i="7"/>
  <c r="N874" i="7" s="1"/>
  <c r="L873" i="7"/>
  <c r="N873" i="7" s="1"/>
  <c r="L872" i="7"/>
  <c r="N872" i="7" s="1"/>
  <c r="L871" i="7"/>
  <c r="N871" i="7" s="1"/>
  <c r="L870" i="7"/>
  <c r="N870" i="7" s="1"/>
  <c r="L869" i="7"/>
  <c r="N869" i="7" s="1"/>
  <c r="L868" i="7"/>
  <c r="N868" i="7" s="1"/>
  <c r="L867" i="7"/>
  <c r="N867" i="7" s="1"/>
  <c r="L866" i="7"/>
  <c r="N866" i="7" s="1"/>
  <c r="L865" i="7"/>
  <c r="N865" i="7" s="1"/>
  <c r="L864" i="7"/>
  <c r="N864" i="7" s="1"/>
  <c r="L863" i="7"/>
  <c r="N863" i="7" s="1"/>
  <c r="L862" i="7"/>
  <c r="N862" i="7" s="1"/>
  <c r="L861" i="7"/>
  <c r="N861" i="7" s="1"/>
  <c r="L860" i="7"/>
  <c r="N860" i="7" s="1"/>
  <c r="L859" i="7"/>
  <c r="N859" i="7" s="1"/>
  <c r="L858" i="7"/>
  <c r="N858" i="7" s="1"/>
  <c r="L857" i="7"/>
  <c r="N857" i="7" s="1"/>
  <c r="L856" i="7"/>
  <c r="N856" i="7" s="1"/>
  <c r="L855" i="7"/>
  <c r="N855" i="7" s="1"/>
  <c r="L854" i="7"/>
  <c r="N854" i="7" s="1"/>
  <c r="L853" i="7"/>
  <c r="N853" i="7" s="1"/>
  <c r="L852" i="7"/>
  <c r="N852" i="7" s="1"/>
  <c r="L851" i="7"/>
  <c r="N851" i="7" s="1"/>
  <c r="L850" i="7"/>
  <c r="N850" i="7" s="1"/>
  <c r="L849" i="7"/>
  <c r="N849" i="7" s="1"/>
  <c r="L848" i="7"/>
  <c r="N848" i="7" s="1"/>
  <c r="L847" i="7"/>
  <c r="N847" i="7" s="1"/>
  <c r="L846" i="7"/>
  <c r="N846" i="7" s="1"/>
  <c r="L845" i="7"/>
  <c r="N845" i="7" s="1"/>
  <c r="L844" i="7"/>
  <c r="N844" i="7" s="1"/>
  <c r="L843" i="7"/>
  <c r="N843" i="7" s="1"/>
  <c r="L842" i="7"/>
  <c r="N842" i="7" s="1"/>
  <c r="L841" i="7"/>
  <c r="N841" i="7" s="1"/>
  <c r="L840" i="7"/>
  <c r="N840" i="7" s="1"/>
  <c r="L839" i="7"/>
  <c r="N839" i="7" s="1"/>
  <c r="L838" i="7"/>
  <c r="N838" i="7" s="1"/>
  <c r="L837" i="7"/>
  <c r="N837" i="7" s="1"/>
  <c r="L836" i="7"/>
  <c r="N836" i="7" s="1"/>
  <c r="L835" i="7"/>
  <c r="N835" i="7" s="1"/>
  <c r="L834" i="7"/>
  <c r="N834" i="7" s="1"/>
  <c r="L833" i="7"/>
  <c r="N833" i="7" s="1"/>
  <c r="L832" i="7"/>
  <c r="N832" i="7" s="1"/>
  <c r="L831" i="7"/>
  <c r="N831" i="7" s="1"/>
  <c r="L830" i="7"/>
  <c r="N830" i="7" s="1"/>
  <c r="L829" i="7"/>
  <c r="N829" i="7" s="1"/>
  <c r="L828" i="7"/>
  <c r="N828" i="7" s="1"/>
  <c r="L827" i="7"/>
  <c r="N827" i="7" s="1"/>
  <c r="L826" i="7"/>
  <c r="N826" i="7" s="1"/>
  <c r="L825" i="7"/>
  <c r="N825" i="7" s="1"/>
  <c r="L824" i="7"/>
  <c r="N824" i="7" s="1"/>
  <c r="L823" i="7"/>
  <c r="N823" i="7" s="1"/>
  <c r="L822" i="7"/>
  <c r="N822" i="7" s="1"/>
  <c r="L821" i="7"/>
  <c r="N821" i="7" s="1"/>
  <c r="L820" i="7"/>
  <c r="N820" i="7" s="1"/>
  <c r="L819" i="7"/>
  <c r="N819" i="7" s="1"/>
  <c r="L818" i="7"/>
  <c r="N818" i="7" s="1"/>
  <c r="L817" i="7"/>
  <c r="N817" i="7" s="1"/>
  <c r="L816" i="7"/>
  <c r="N816" i="7" s="1"/>
  <c r="L815" i="7"/>
  <c r="N815" i="7" s="1"/>
  <c r="L814" i="7"/>
  <c r="N814" i="7" s="1"/>
  <c r="L813" i="7"/>
  <c r="N813" i="7" s="1"/>
  <c r="L812" i="7"/>
  <c r="N812" i="7" s="1"/>
  <c r="L811" i="7"/>
  <c r="N811" i="7" s="1"/>
  <c r="L810" i="7"/>
  <c r="N810" i="7" s="1"/>
  <c r="L809" i="7"/>
  <c r="N809" i="7" s="1"/>
  <c r="L808" i="7"/>
  <c r="N808" i="7" s="1"/>
  <c r="L807" i="7"/>
  <c r="N807" i="7" s="1"/>
  <c r="L806" i="7"/>
  <c r="N806" i="7" s="1"/>
  <c r="L805" i="7"/>
  <c r="N805" i="7" s="1"/>
  <c r="L804" i="7"/>
  <c r="N804" i="7" s="1"/>
  <c r="L803" i="7"/>
  <c r="N803" i="7" s="1"/>
  <c r="L802" i="7"/>
  <c r="N802" i="7" s="1"/>
  <c r="L801" i="7"/>
  <c r="N801" i="7" s="1"/>
  <c r="L800" i="7"/>
  <c r="N800" i="7" s="1"/>
  <c r="L799" i="7"/>
  <c r="N799" i="7" s="1"/>
  <c r="L798" i="7"/>
  <c r="N798" i="7" s="1"/>
  <c r="L797" i="7"/>
  <c r="N797" i="7" s="1"/>
  <c r="L796" i="7"/>
  <c r="N796" i="7" s="1"/>
  <c r="L795" i="7"/>
  <c r="N795" i="7" s="1"/>
  <c r="L794" i="7"/>
  <c r="N794" i="7" s="1"/>
  <c r="L793" i="7"/>
  <c r="N793" i="7" s="1"/>
  <c r="L792" i="7"/>
  <c r="N792" i="7" s="1"/>
  <c r="L791" i="7"/>
  <c r="N791" i="7" s="1"/>
  <c r="L790" i="7"/>
  <c r="N790" i="7" s="1"/>
  <c r="L789" i="7"/>
  <c r="N789" i="7" s="1"/>
  <c r="L788" i="7"/>
  <c r="N788" i="7" s="1"/>
  <c r="L787" i="7"/>
  <c r="N787" i="7" s="1"/>
  <c r="L786" i="7"/>
  <c r="N786" i="7" s="1"/>
  <c r="L785" i="7"/>
  <c r="N785" i="7" s="1"/>
  <c r="L784" i="7"/>
  <c r="N784" i="7" s="1"/>
  <c r="L783" i="7"/>
  <c r="N783" i="7" s="1"/>
  <c r="L782" i="7"/>
  <c r="N782" i="7" s="1"/>
  <c r="L781" i="7"/>
  <c r="N781" i="7" s="1"/>
  <c r="L780" i="7"/>
  <c r="N780" i="7" s="1"/>
  <c r="L779" i="7"/>
  <c r="N779" i="7" s="1"/>
  <c r="L778" i="7"/>
  <c r="N778" i="7" s="1"/>
  <c r="L777" i="7"/>
  <c r="N777" i="7" s="1"/>
  <c r="L776" i="7"/>
  <c r="N776" i="7" s="1"/>
  <c r="L775" i="7"/>
  <c r="N775" i="7" s="1"/>
  <c r="L774" i="7"/>
  <c r="N774" i="7" s="1"/>
  <c r="L773" i="7"/>
  <c r="N773" i="7" s="1"/>
  <c r="L772" i="7"/>
  <c r="N772" i="7" s="1"/>
  <c r="L771" i="7"/>
  <c r="N771" i="7" s="1"/>
  <c r="L770" i="7"/>
  <c r="N770" i="7" s="1"/>
  <c r="L769" i="7"/>
  <c r="N769" i="7" s="1"/>
  <c r="L768" i="7"/>
  <c r="N768" i="7" s="1"/>
  <c r="L767" i="7"/>
  <c r="N767" i="7" s="1"/>
  <c r="L766" i="7"/>
  <c r="N766" i="7" s="1"/>
  <c r="L765" i="7"/>
  <c r="N765" i="7" s="1"/>
  <c r="L764" i="7"/>
  <c r="N764" i="7" s="1"/>
  <c r="L763" i="7"/>
  <c r="N763" i="7" s="1"/>
  <c r="L762" i="7"/>
  <c r="N762" i="7" s="1"/>
  <c r="L761" i="7"/>
  <c r="N761" i="7" s="1"/>
  <c r="L760" i="7"/>
  <c r="N760" i="7" s="1"/>
  <c r="L759" i="7"/>
  <c r="N759" i="7" s="1"/>
  <c r="L758" i="7"/>
  <c r="N758" i="7" s="1"/>
  <c r="L757" i="7"/>
  <c r="N757" i="7" s="1"/>
  <c r="L756" i="7"/>
  <c r="N756" i="7" s="1"/>
  <c r="L755" i="7"/>
  <c r="N755" i="7" s="1"/>
  <c r="L754" i="7"/>
  <c r="N754" i="7" s="1"/>
  <c r="L753" i="7"/>
  <c r="N753" i="7" s="1"/>
  <c r="O753" i="7" s="1"/>
  <c r="L752" i="7"/>
  <c r="N752" i="7" s="1"/>
  <c r="L751" i="7"/>
  <c r="N751" i="7" s="1"/>
  <c r="L750" i="7"/>
  <c r="N750" i="7" s="1"/>
  <c r="L749" i="7"/>
  <c r="N749" i="7" s="1"/>
  <c r="L748" i="7"/>
  <c r="N748" i="7" s="1"/>
  <c r="L747" i="7"/>
  <c r="N747" i="7" s="1"/>
  <c r="L746" i="7"/>
  <c r="N746" i="7" s="1"/>
  <c r="L745" i="7"/>
  <c r="N745" i="7" s="1"/>
  <c r="L744" i="7"/>
  <c r="N744" i="7" s="1"/>
  <c r="L743" i="7"/>
  <c r="N743" i="7" s="1"/>
  <c r="L742" i="7"/>
  <c r="N742" i="7" s="1"/>
  <c r="L741" i="7"/>
  <c r="N741" i="7" s="1"/>
  <c r="L740" i="7"/>
  <c r="N740" i="7" s="1"/>
  <c r="L739" i="7"/>
  <c r="N739" i="7" s="1"/>
  <c r="L738" i="7"/>
  <c r="N738" i="7" s="1"/>
  <c r="L737" i="7"/>
  <c r="N737" i="7" s="1"/>
  <c r="L736" i="7"/>
  <c r="N736" i="7" s="1"/>
  <c r="L735" i="7"/>
  <c r="N735" i="7" s="1"/>
  <c r="L734" i="7"/>
  <c r="N734" i="7" s="1"/>
  <c r="L733" i="7"/>
  <c r="N733" i="7" s="1"/>
  <c r="L732" i="7"/>
  <c r="N732" i="7" s="1"/>
  <c r="L731" i="7"/>
  <c r="N731" i="7" s="1"/>
  <c r="L730" i="7"/>
  <c r="L729" i="7"/>
  <c r="N729" i="7" s="1"/>
  <c r="L728" i="7"/>
  <c r="L727" i="7"/>
  <c r="N727" i="7" s="1"/>
  <c r="L726" i="7"/>
  <c r="L725" i="7"/>
  <c r="L724" i="7"/>
  <c r="N724" i="7" s="1"/>
  <c r="L723" i="7"/>
  <c r="L722" i="7"/>
  <c r="L721" i="7"/>
  <c r="N721" i="7" s="1"/>
  <c r="L720" i="7"/>
  <c r="N720" i="7" s="1"/>
  <c r="L719" i="7"/>
  <c r="N719" i="7" s="1"/>
  <c r="L718" i="7"/>
  <c r="L717" i="7"/>
  <c r="L716" i="7"/>
  <c r="N716" i="7" s="1"/>
  <c r="L715" i="7"/>
  <c r="L714" i="7"/>
  <c r="L713" i="7"/>
  <c r="N713" i="7" s="1"/>
  <c r="L712" i="7"/>
  <c r="L711" i="7"/>
  <c r="L710" i="7"/>
  <c r="L709" i="7"/>
  <c r="M709" i="7" s="1"/>
  <c r="L708" i="7"/>
  <c r="L707" i="7"/>
  <c r="L706" i="7"/>
  <c r="N706" i="7" s="1"/>
  <c r="L705" i="7"/>
  <c r="N705" i="7" s="1"/>
  <c r="L704" i="7"/>
  <c r="L703" i="7"/>
  <c r="N703" i="7" s="1"/>
  <c r="L702" i="7"/>
  <c r="N702" i="7" s="1"/>
  <c r="L701" i="7"/>
  <c r="L700" i="7"/>
  <c r="M700" i="7" s="1"/>
  <c r="L699" i="7"/>
  <c r="L698" i="7"/>
  <c r="L697" i="7"/>
  <c r="N697" i="7" s="1"/>
  <c r="L696" i="7"/>
  <c r="L695" i="7"/>
  <c r="L694" i="7"/>
  <c r="L693" i="7"/>
  <c r="L692" i="7"/>
  <c r="L691" i="7"/>
  <c r="L690" i="7"/>
  <c r="L689" i="7"/>
  <c r="N689" i="7" s="1"/>
  <c r="L688" i="7"/>
  <c r="L687" i="7"/>
  <c r="M687" i="7" s="1"/>
  <c r="L686" i="7"/>
  <c r="N686" i="7" s="1"/>
  <c r="L685" i="7"/>
  <c r="L684" i="7"/>
  <c r="L683" i="7"/>
  <c r="L682" i="7"/>
  <c r="L681" i="7"/>
  <c r="N681" i="7" s="1"/>
  <c r="L680" i="7"/>
  <c r="L679" i="7"/>
  <c r="L678" i="7"/>
  <c r="N678" i="7" s="1"/>
  <c r="L677" i="7"/>
  <c r="M677" i="7" s="1"/>
  <c r="L676" i="7"/>
  <c r="L675" i="7"/>
  <c r="L674" i="7"/>
  <c r="L673" i="7"/>
  <c r="N673" i="7" s="1"/>
  <c r="L672" i="7"/>
  <c r="L671" i="7"/>
  <c r="L670" i="7"/>
  <c r="L669" i="7"/>
  <c r="L668" i="7"/>
  <c r="L667" i="7"/>
  <c r="L666" i="7"/>
  <c r="L665" i="7"/>
  <c r="N665" i="7" s="1"/>
  <c r="L664" i="7"/>
  <c r="L663" i="7"/>
  <c r="L662" i="7"/>
  <c r="L661" i="7"/>
  <c r="L660" i="7"/>
  <c r="L659" i="7"/>
  <c r="L658" i="7"/>
  <c r="L657" i="7"/>
  <c r="N657" i="7" s="1"/>
  <c r="L656" i="7"/>
  <c r="L655" i="7"/>
  <c r="L654" i="7"/>
  <c r="N654" i="7" s="1"/>
  <c r="L653" i="7"/>
  <c r="L652" i="7"/>
  <c r="L651" i="7"/>
  <c r="L650" i="7"/>
  <c r="N650" i="7" s="1"/>
  <c r="L649" i="7"/>
  <c r="N649" i="7" s="1"/>
  <c r="L648" i="7"/>
  <c r="L647" i="7"/>
  <c r="L646" i="7"/>
  <c r="N646" i="7" s="1"/>
  <c r="L645" i="7"/>
  <c r="M645" i="7" s="1"/>
  <c r="L644" i="7"/>
  <c r="M644" i="7" s="1"/>
  <c r="L643" i="7"/>
  <c r="L642" i="7"/>
  <c r="L641" i="7"/>
  <c r="N641" i="7" s="1"/>
  <c r="L640" i="7"/>
  <c r="N640" i="7" s="1"/>
  <c r="L639" i="7"/>
  <c r="M639" i="7" s="1"/>
  <c r="L638" i="7"/>
  <c r="L637" i="7"/>
  <c r="L636" i="7"/>
  <c r="L635" i="7"/>
  <c r="L634" i="7"/>
  <c r="L633" i="7"/>
  <c r="N633" i="7" s="1"/>
  <c r="L632" i="7"/>
  <c r="L631" i="7"/>
  <c r="L630" i="7"/>
  <c r="L629" i="7"/>
  <c r="L628" i="7"/>
  <c r="L627" i="7"/>
  <c r="L626" i="7"/>
  <c r="N626" i="7" s="1"/>
  <c r="L625" i="7"/>
  <c r="N625" i="7" s="1"/>
  <c r="L624" i="7"/>
  <c r="L623" i="7"/>
  <c r="L622" i="7"/>
  <c r="N622" i="7" s="1"/>
  <c r="L621" i="7"/>
  <c r="L620" i="7"/>
  <c r="M620" i="7" s="1"/>
  <c r="L619" i="7"/>
  <c r="L618" i="7"/>
  <c r="L617" i="7"/>
  <c r="N617" i="7" s="1"/>
  <c r="L616" i="7"/>
  <c r="L615" i="7"/>
  <c r="L614" i="7"/>
  <c r="L613" i="7"/>
  <c r="L612" i="7"/>
  <c r="L611" i="7"/>
  <c r="L610" i="7"/>
  <c r="L609" i="7"/>
  <c r="N609" i="7" s="1"/>
  <c r="L608" i="7"/>
  <c r="L607" i="7"/>
  <c r="L606" i="7"/>
  <c r="L605" i="7"/>
  <c r="M605" i="7" s="1"/>
  <c r="L604" i="7"/>
  <c r="L603" i="7"/>
  <c r="L602" i="7"/>
  <c r="N602" i="7" s="1"/>
  <c r="L601" i="7"/>
  <c r="N601" i="7" s="1"/>
  <c r="L600" i="7"/>
  <c r="N600" i="7" s="1"/>
  <c r="L599" i="7"/>
  <c r="N599" i="7" s="1"/>
  <c r="L598" i="7"/>
  <c r="N598" i="7" s="1"/>
  <c r="L597" i="7"/>
  <c r="M597" i="7" s="1"/>
  <c r="L596" i="7"/>
  <c r="M596" i="7" s="1"/>
  <c r="L595" i="7"/>
  <c r="L594" i="7"/>
  <c r="L593" i="7"/>
  <c r="N593" i="7" s="1"/>
  <c r="L592" i="7"/>
  <c r="L591" i="7"/>
  <c r="L590" i="7"/>
  <c r="L589" i="7"/>
  <c r="L588" i="7"/>
  <c r="M588" i="7" s="1"/>
  <c r="L587" i="7"/>
  <c r="L586" i="7"/>
  <c r="N586" i="7" s="1"/>
  <c r="L585" i="7"/>
  <c r="N585" i="7" s="1"/>
  <c r="L584" i="7"/>
  <c r="L583" i="7"/>
  <c r="L582" i="7"/>
  <c r="L581" i="7"/>
  <c r="M581" i="7" s="1"/>
  <c r="L580" i="7"/>
  <c r="L579" i="7"/>
  <c r="L578" i="7"/>
  <c r="L577" i="7"/>
  <c r="N577" i="7" s="1"/>
  <c r="L576" i="7"/>
  <c r="L575" i="7"/>
  <c r="M575" i="7" s="1"/>
  <c r="L574" i="7"/>
  <c r="L573" i="7"/>
  <c r="L572" i="7"/>
  <c r="L571" i="7"/>
  <c r="L570" i="7"/>
  <c r="L569" i="7"/>
  <c r="N569" i="7" s="1"/>
  <c r="L568" i="7"/>
  <c r="L567" i="7"/>
  <c r="L566" i="7"/>
  <c r="L565" i="7"/>
  <c r="L564" i="7"/>
  <c r="M564" i="7" s="1"/>
  <c r="L563" i="7"/>
  <c r="L562" i="7"/>
  <c r="N562" i="7" s="1"/>
  <c r="L561" i="7"/>
  <c r="N561" i="7" s="1"/>
  <c r="L560" i="7"/>
  <c r="L559" i="7"/>
  <c r="M559" i="7" s="1"/>
  <c r="L558" i="7"/>
  <c r="L557" i="7"/>
  <c r="L556" i="7"/>
  <c r="L555" i="7"/>
  <c r="L554" i="7"/>
  <c r="N554" i="7" s="1"/>
  <c r="L553" i="7"/>
  <c r="N553" i="7" s="1"/>
  <c r="L552" i="7"/>
  <c r="L551" i="7"/>
  <c r="L550" i="7"/>
  <c r="N550" i="7" s="1"/>
  <c r="L549" i="7"/>
  <c r="M549" i="7" s="1"/>
  <c r="L548" i="7"/>
  <c r="M548" i="7" s="1"/>
  <c r="L547" i="7"/>
  <c r="L546" i="7"/>
  <c r="L545" i="7"/>
  <c r="N545" i="7" s="1"/>
  <c r="L544" i="7"/>
  <c r="L543" i="7"/>
  <c r="N543" i="7" s="1"/>
  <c r="L542" i="7"/>
  <c r="L541" i="7"/>
  <c r="L540" i="7"/>
  <c r="L539" i="7"/>
  <c r="L538" i="7"/>
  <c r="L537" i="7"/>
  <c r="N537" i="7" s="1"/>
  <c r="L536" i="7"/>
  <c r="L535" i="7"/>
  <c r="N535" i="7" s="1"/>
  <c r="L534" i="7"/>
  <c r="N534" i="7" s="1"/>
  <c r="L533" i="7"/>
  <c r="M533" i="7" s="1"/>
  <c r="L532" i="7"/>
  <c r="L531" i="7"/>
  <c r="L530" i="7"/>
  <c r="N530" i="7" s="1"/>
  <c r="L529" i="7"/>
  <c r="N529" i="7" s="1"/>
  <c r="L528" i="7"/>
  <c r="N528" i="7" s="1"/>
  <c r="L527" i="7"/>
  <c r="M527" i="7" s="1"/>
  <c r="L526" i="7"/>
  <c r="N526" i="7" s="1"/>
  <c r="L525" i="7"/>
  <c r="L524" i="7"/>
  <c r="L523" i="7"/>
  <c r="L522" i="7"/>
  <c r="N522" i="7" s="1"/>
  <c r="L521" i="7"/>
  <c r="N521" i="7" s="1"/>
  <c r="L520" i="7"/>
  <c r="L519" i="7"/>
  <c r="L518" i="7"/>
  <c r="N518" i="7" s="1"/>
  <c r="L517" i="7"/>
  <c r="M517" i="7" s="1"/>
  <c r="L516" i="7"/>
  <c r="M516" i="7" s="1"/>
  <c r="L515" i="7"/>
  <c r="L514" i="7"/>
  <c r="L513" i="7"/>
  <c r="N513" i="7" s="1"/>
  <c r="L512" i="7"/>
  <c r="N512" i="7" s="1"/>
  <c r="L511" i="7"/>
  <c r="M511" i="7" s="1"/>
  <c r="L510" i="7"/>
  <c r="L509" i="7"/>
  <c r="M509" i="7" s="1"/>
  <c r="L508" i="7"/>
  <c r="L507" i="7"/>
  <c r="L506" i="7"/>
  <c r="N506" i="7" s="1"/>
  <c r="L505" i="7"/>
  <c r="N505" i="7" s="1"/>
  <c r="L504" i="7"/>
  <c r="L503" i="7"/>
  <c r="N503" i="7" s="1"/>
  <c r="L502" i="7"/>
  <c r="N502" i="7" s="1"/>
  <c r="L501" i="7"/>
  <c r="L500" i="7"/>
  <c r="M500" i="7" s="1"/>
  <c r="L499" i="7"/>
  <c r="L498" i="7"/>
  <c r="L497" i="7"/>
  <c r="N497" i="7" s="1"/>
  <c r="L496" i="7"/>
  <c r="L495" i="7"/>
  <c r="L494" i="7"/>
  <c r="N494" i="7" s="1"/>
  <c r="L493" i="7"/>
  <c r="L492" i="7"/>
  <c r="L491" i="7"/>
  <c r="L490" i="7"/>
  <c r="M490" i="7" s="1"/>
  <c r="L489" i="7"/>
  <c r="M489" i="7" s="1"/>
  <c r="L488" i="7"/>
  <c r="M488" i="7" s="1"/>
  <c r="L487" i="7"/>
  <c r="M487" i="7" s="1"/>
  <c r="L486" i="7"/>
  <c r="M486" i="7" s="1"/>
  <c r="L485" i="7"/>
  <c r="M485" i="7" s="1"/>
  <c r="L484" i="7"/>
  <c r="M484" i="7" s="1"/>
  <c r="L483" i="7"/>
  <c r="L482" i="7"/>
  <c r="L481" i="7"/>
  <c r="L480" i="7"/>
  <c r="M480" i="7" s="1"/>
  <c r="L479" i="7"/>
  <c r="M479" i="7" s="1"/>
  <c r="L478" i="7"/>
  <c r="M478" i="7" s="1"/>
  <c r="L477" i="7"/>
  <c r="M477" i="7" s="1"/>
  <c r="L476" i="7"/>
  <c r="M476" i="7" s="1"/>
  <c r="L475" i="7"/>
  <c r="M475" i="7" s="1"/>
  <c r="L474" i="7"/>
  <c r="M474" i="7" s="1"/>
  <c r="L473" i="7"/>
  <c r="M473" i="7" s="1"/>
  <c r="L472" i="7"/>
  <c r="M472" i="7" s="1"/>
  <c r="L471" i="7"/>
  <c r="N470" i="7"/>
  <c r="M470" i="7"/>
  <c r="N469" i="7"/>
  <c r="M469" i="7"/>
  <c r="L468" i="7"/>
  <c r="L467" i="7"/>
  <c r="M467" i="7" s="1"/>
  <c r="L466" i="7"/>
  <c r="M466" i="7" s="1"/>
  <c r="L465" i="7"/>
  <c r="M465" i="7" s="1"/>
  <c r="L464" i="7"/>
  <c r="L463" i="7"/>
  <c r="N463" i="7" s="1"/>
  <c r="L462" i="7"/>
  <c r="N462" i="7" s="1"/>
  <c r="L461" i="7"/>
  <c r="L460" i="7"/>
  <c r="L459" i="7"/>
  <c r="L458" i="7"/>
  <c r="M458" i="7" s="1"/>
  <c r="L457" i="7"/>
  <c r="M457" i="7" s="1"/>
  <c r="L456" i="7"/>
  <c r="M456" i="7" s="1"/>
  <c r="L455" i="7"/>
  <c r="N455" i="7" s="1"/>
  <c r="L454" i="7"/>
  <c r="N454" i="7" s="1"/>
  <c r="L453" i="7"/>
  <c r="M453" i="7" s="1"/>
  <c r="L452" i="7"/>
  <c r="M452" i="7" s="1"/>
  <c r="L451" i="7"/>
  <c r="L450" i="7"/>
  <c r="L449" i="7"/>
  <c r="N449" i="7" s="1"/>
  <c r="L448" i="7"/>
  <c r="M448" i="7" s="1"/>
  <c r="L447" i="7"/>
  <c r="M447" i="7" s="1"/>
  <c r="L446" i="7"/>
  <c r="L445" i="7"/>
  <c r="M445" i="7" s="1"/>
  <c r="L444" i="7"/>
  <c r="M444" i="7" s="1"/>
  <c r="L443" i="7"/>
  <c r="L442" i="7"/>
  <c r="L441" i="7"/>
  <c r="M441" i="7" s="1"/>
  <c r="L440" i="7"/>
  <c r="M440" i="7" s="1"/>
  <c r="L439" i="7"/>
  <c r="L438" i="7"/>
  <c r="M438" i="7" s="1"/>
  <c r="L437" i="7"/>
  <c r="M437" i="7" s="1"/>
  <c r="L436" i="7"/>
  <c r="M436" i="7" s="1"/>
  <c r="L435" i="7"/>
  <c r="L434" i="7"/>
  <c r="N434" i="7" s="1"/>
  <c r="L433" i="7"/>
  <c r="M433" i="7" s="1"/>
  <c r="L432" i="7"/>
  <c r="M432" i="7" s="1"/>
  <c r="L431" i="7"/>
  <c r="M431" i="7" s="1"/>
  <c r="L430" i="7"/>
  <c r="N430" i="7" s="1"/>
  <c r="L429" i="7"/>
  <c r="M429" i="7" s="1"/>
  <c r="L428" i="7"/>
  <c r="M428" i="7" s="1"/>
  <c r="L427" i="7"/>
  <c r="L426" i="7"/>
  <c r="M426" i="7" s="1"/>
  <c r="L425" i="7"/>
  <c r="M425" i="7" s="1"/>
  <c r="L424" i="7"/>
  <c r="M424" i="7" s="1"/>
  <c r="L423" i="7"/>
  <c r="L422" i="7"/>
  <c r="M422" i="7" s="1"/>
  <c r="L421" i="7"/>
  <c r="M421" i="7" s="1"/>
  <c r="L420" i="7"/>
  <c r="M420" i="7" s="1"/>
  <c r="L419" i="7"/>
  <c r="L418" i="7"/>
  <c r="M418" i="7" s="1"/>
  <c r="L417" i="7"/>
  <c r="M417" i="7" s="1"/>
  <c r="L416" i="7"/>
  <c r="L415" i="7"/>
  <c r="N415" i="7" s="1"/>
  <c r="L414" i="7"/>
  <c r="L413" i="7"/>
  <c r="M413" i="7" s="1"/>
  <c r="L412" i="7"/>
  <c r="M412" i="7" s="1"/>
  <c r="L411" i="7"/>
  <c r="M411" i="7" s="1"/>
  <c r="L410" i="7"/>
  <c r="M410" i="7" s="1"/>
  <c r="L409" i="7"/>
  <c r="M409" i="7" s="1"/>
  <c r="L408" i="7"/>
  <c r="M408" i="7" s="1"/>
  <c r="L407" i="7"/>
  <c r="M407" i="7" s="1"/>
  <c r="L406" i="7"/>
  <c r="M406" i="7" s="1"/>
  <c r="L405" i="7"/>
  <c r="M405" i="7" s="1"/>
  <c r="L404" i="7"/>
  <c r="M404" i="7" s="1"/>
  <c r="L403" i="7"/>
  <c r="N403" i="7" s="1"/>
  <c r="L402" i="7"/>
  <c r="M402" i="7" s="1"/>
  <c r="L401" i="7"/>
  <c r="M401" i="7" s="1"/>
  <c r="L400" i="7"/>
  <c r="M400" i="7" s="1"/>
  <c r="L399" i="7"/>
  <c r="L398" i="7"/>
  <c r="N398" i="7" s="1"/>
  <c r="L397" i="7"/>
  <c r="M397" i="7" s="1"/>
  <c r="L396" i="7"/>
  <c r="M396" i="7" s="1"/>
  <c r="L395" i="7"/>
  <c r="M395" i="7" s="1"/>
  <c r="L394" i="7"/>
  <c r="N394" i="7" s="1"/>
  <c r="L393" i="7"/>
  <c r="N393" i="7" s="1"/>
  <c r="L392" i="7"/>
  <c r="M392" i="7" s="1"/>
  <c r="L391" i="7"/>
  <c r="M391" i="7" s="1"/>
  <c r="L390" i="7"/>
  <c r="M390" i="7" s="1"/>
  <c r="L389" i="7"/>
  <c r="M389" i="7" s="1"/>
  <c r="L388" i="7"/>
  <c r="M388" i="7" s="1"/>
  <c r="L387" i="7"/>
  <c r="M387" i="7" s="1"/>
  <c r="L386" i="7"/>
  <c r="N386" i="7" s="1"/>
  <c r="L385" i="7"/>
  <c r="M385" i="7" s="1"/>
  <c r="L384" i="7"/>
  <c r="M384" i="7" s="1"/>
  <c r="L383" i="7"/>
  <c r="M383" i="7" s="1"/>
  <c r="L382" i="7"/>
  <c r="N382" i="7" s="1"/>
  <c r="L381" i="7"/>
  <c r="M381" i="7" s="1"/>
  <c r="L380" i="7"/>
  <c r="N379" i="7"/>
  <c r="L379" i="7"/>
  <c r="M379" i="7" s="1"/>
  <c r="N378" i="7"/>
  <c r="L378" i="7"/>
  <c r="M378" i="7" s="1"/>
  <c r="L377" i="7"/>
  <c r="M377" i="7" s="1"/>
  <c r="L376" i="7"/>
  <c r="M376" i="7" s="1"/>
  <c r="L375" i="7"/>
  <c r="L374" i="7"/>
  <c r="L373" i="7"/>
  <c r="M373" i="7" s="1"/>
  <c r="N373" i="7" s="1"/>
  <c r="L372" i="7"/>
  <c r="M372" i="7" s="1"/>
  <c r="N372" i="7" s="1"/>
  <c r="L371" i="7"/>
  <c r="M371" i="7" s="1"/>
  <c r="N371" i="7" s="1"/>
  <c r="L370" i="7"/>
  <c r="M370" i="7" s="1"/>
  <c r="N370" i="7" s="1"/>
  <c r="L369" i="7"/>
  <c r="L368" i="7"/>
  <c r="L367" i="7"/>
  <c r="M367" i="7" s="1"/>
  <c r="N367" i="7" s="1"/>
  <c r="L366" i="7"/>
  <c r="M366" i="7" s="1"/>
  <c r="N366" i="7" s="1"/>
  <c r="L365" i="7"/>
  <c r="M365" i="7" s="1"/>
  <c r="N365" i="7" s="1"/>
  <c r="L364" i="7"/>
  <c r="M364" i="7" s="1"/>
  <c r="N364" i="7" s="1"/>
  <c r="L363" i="7"/>
  <c r="M363" i="7" s="1"/>
  <c r="N363" i="7" s="1"/>
  <c r="L362" i="7"/>
  <c r="M362" i="7" s="1"/>
  <c r="N362" i="7" s="1"/>
  <c r="L361" i="7"/>
  <c r="M361" i="7" s="1"/>
  <c r="N361" i="7" s="1"/>
  <c r="L360" i="7"/>
  <c r="M360" i="7" s="1"/>
  <c r="N360" i="7" s="1"/>
  <c r="L359" i="7"/>
  <c r="M359" i="7" s="1"/>
  <c r="N359" i="7" s="1"/>
  <c r="L358" i="7"/>
  <c r="M358" i="7" s="1"/>
  <c r="N358" i="7" s="1"/>
  <c r="L357" i="7"/>
  <c r="M357" i="7" s="1"/>
  <c r="N357" i="7" s="1"/>
  <c r="L356" i="7"/>
  <c r="M356" i="7" s="1"/>
  <c r="N356" i="7" s="1"/>
  <c r="L355" i="7"/>
  <c r="M355" i="7" s="1"/>
  <c r="N355" i="7" s="1"/>
  <c r="L354" i="7"/>
  <c r="M354" i="7" s="1"/>
  <c r="N354" i="7" s="1"/>
  <c r="L353" i="7"/>
  <c r="M353" i="7" s="1"/>
  <c r="N353" i="7" s="1"/>
  <c r="L352" i="7"/>
  <c r="M352" i="7" s="1"/>
  <c r="N352" i="7" s="1"/>
  <c r="L351" i="7"/>
  <c r="M351" i="7" s="1"/>
  <c r="N351" i="7" s="1"/>
  <c r="L350" i="7"/>
  <c r="M350" i="7" s="1"/>
  <c r="N350" i="7" s="1"/>
  <c r="L349" i="7"/>
  <c r="M349" i="7" s="1"/>
  <c r="N349" i="7" s="1"/>
  <c r="L348" i="7"/>
  <c r="M348" i="7" s="1"/>
  <c r="N348" i="7" s="1"/>
  <c r="L347" i="7"/>
  <c r="M347" i="7" s="1"/>
  <c r="N347" i="7" s="1"/>
  <c r="L346" i="7"/>
  <c r="M346" i="7" s="1"/>
  <c r="N346" i="7" s="1"/>
  <c r="L345" i="7"/>
  <c r="M345" i="7" s="1"/>
  <c r="N345" i="7" s="1"/>
  <c r="L344" i="7"/>
  <c r="M344" i="7" s="1"/>
  <c r="N344" i="7" s="1"/>
  <c r="L343" i="7"/>
  <c r="M343" i="7" s="1"/>
  <c r="N343" i="7" s="1"/>
  <c r="L342" i="7"/>
  <c r="M342" i="7" s="1"/>
  <c r="N342" i="7" s="1"/>
  <c r="L341" i="7"/>
  <c r="M341" i="7" s="1"/>
  <c r="N341" i="7" s="1"/>
  <c r="L340" i="7"/>
  <c r="M340" i="7" s="1"/>
  <c r="N340" i="7" s="1"/>
  <c r="L339" i="7"/>
  <c r="M339" i="7" s="1"/>
  <c r="N339" i="7" s="1"/>
  <c r="L338" i="7"/>
  <c r="M338" i="7" s="1"/>
  <c r="N338" i="7" s="1"/>
  <c r="L337" i="7"/>
  <c r="M337" i="7" s="1"/>
  <c r="N337" i="7" s="1"/>
  <c r="L336" i="7"/>
  <c r="M336" i="7" s="1"/>
  <c r="N336" i="7" s="1"/>
  <c r="L335" i="7"/>
  <c r="M335" i="7" s="1"/>
  <c r="N335" i="7" s="1"/>
  <c r="L334" i="7"/>
  <c r="M334" i="7" s="1"/>
  <c r="N334" i="7" s="1"/>
  <c r="L333" i="7"/>
  <c r="M333" i="7" s="1"/>
  <c r="N333" i="7" s="1"/>
  <c r="L332" i="7"/>
  <c r="M332" i="7" s="1"/>
  <c r="N332" i="7" s="1"/>
  <c r="L331" i="7"/>
  <c r="M331" i="7" s="1"/>
  <c r="N331" i="7" s="1"/>
  <c r="L330" i="7"/>
  <c r="M330" i="7" s="1"/>
  <c r="N330" i="7" s="1"/>
  <c r="L329" i="7"/>
  <c r="M329" i="7" s="1"/>
  <c r="N329" i="7" s="1"/>
  <c r="L328" i="7"/>
  <c r="M328" i="7" s="1"/>
  <c r="N328" i="7" s="1"/>
  <c r="L327" i="7"/>
  <c r="M327" i="7" s="1"/>
  <c r="N327" i="7" s="1"/>
  <c r="L326" i="7"/>
  <c r="M326" i="7" s="1"/>
  <c r="N326" i="7" s="1"/>
  <c r="L325" i="7"/>
  <c r="M325" i="7" s="1"/>
  <c r="N325" i="7" s="1"/>
  <c r="L324" i="7"/>
  <c r="M324" i="7" s="1"/>
  <c r="N324" i="7" s="1"/>
  <c r="L323" i="7"/>
  <c r="M323" i="7" s="1"/>
  <c r="N323" i="7" s="1"/>
  <c r="L322" i="7"/>
  <c r="M322" i="7" s="1"/>
  <c r="N322" i="7" s="1"/>
  <c r="L321" i="7"/>
  <c r="M321" i="7" s="1"/>
  <c r="N321" i="7" s="1"/>
  <c r="L320" i="7"/>
  <c r="M320" i="7" s="1"/>
  <c r="N320" i="7" s="1"/>
  <c r="L319" i="7"/>
  <c r="M319" i="7" s="1"/>
  <c r="N319" i="7" s="1"/>
  <c r="L318" i="7"/>
  <c r="M318" i="7" s="1"/>
  <c r="N318" i="7" s="1"/>
  <c r="L317" i="7"/>
  <c r="M317" i="7" s="1"/>
  <c r="N317" i="7" s="1"/>
  <c r="L316" i="7"/>
  <c r="M316" i="7" s="1"/>
  <c r="N316" i="7" s="1"/>
  <c r="L315" i="7"/>
  <c r="M315" i="7" s="1"/>
  <c r="N315" i="7" s="1"/>
  <c r="L314" i="7"/>
  <c r="M314" i="7" s="1"/>
  <c r="N314" i="7" s="1"/>
  <c r="L313" i="7"/>
  <c r="M313" i="7" s="1"/>
  <c r="N313" i="7" s="1"/>
  <c r="L312" i="7"/>
  <c r="M312" i="7" s="1"/>
  <c r="N312" i="7" s="1"/>
  <c r="L311" i="7"/>
  <c r="M311" i="7" s="1"/>
  <c r="N311" i="7" s="1"/>
  <c r="L310" i="7"/>
  <c r="M310" i="7" s="1"/>
  <c r="N310" i="7" s="1"/>
  <c r="L309" i="7"/>
  <c r="M309" i="7" s="1"/>
  <c r="N309" i="7" s="1"/>
  <c r="L308" i="7"/>
  <c r="M308" i="7" s="1"/>
  <c r="N308" i="7" s="1"/>
  <c r="L307" i="7"/>
  <c r="M307" i="7" s="1"/>
  <c r="N307" i="7" s="1"/>
  <c r="L306" i="7"/>
  <c r="M306" i="7" s="1"/>
  <c r="N306" i="7" s="1"/>
  <c r="L305" i="7"/>
  <c r="M305" i="7" s="1"/>
  <c r="N305" i="7" s="1"/>
  <c r="L304" i="7"/>
  <c r="M304" i="7" s="1"/>
  <c r="N304" i="7" s="1"/>
  <c r="L303" i="7"/>
  <c r="M303" i="7" s="1"/>
  <c r="N303" i="7" s="1"/>
  <c r="L302" i="7"/>
  <c r="M302" i="7" s="1"/>
  <c r="N302" i="7" s="1"/>
  <c r="L301" i="7"/>
  <c r="M301" i="7" s="1"/>
  <c r="N301" i="7" s="1"/>
  <c r="L300" i="7"/>
  <c r="M300" i="7" s="1"/>
  <c r="N300" i="7" s="1"/>
  <c r="L299" i="7"/>
  <c r="M299" i="7" s="1"/>
  <c r="N299" i="7" s="1"/>
  <c r="L298" i="7"/>
  <c r="M298" i="7" s="1"/>
  <c r="N298" i="7" s="1"/>
  <c r="L297" i="7"/>
  <c r="M297" i="7" s="1"/>
  <c r="N297" i="7" s="1"/>
  <c r="L296" i="7"/>
  <c r="M296" i="7" s="1"/>
  <c r="N296" i="7" s="1"/>
  <c r="L295" i="7"/>
  <c r="M295" i="7" s="1"/>
  <c r="N295" i="7" s="1"/>
  <c r="L294" i="7"/>
  <c r="M294" i="7" s="1"/>
  <c r="N294" i="7" s="1"/>
  <c r="L293" i="7"/>
  <c r="M293" i="7" s="1"/>
  <c r="N293" i="7" s="1"/>
  <c r="L292" i="7"/>
  <c r="M292" i="7" s="1"/>
  <c r="N292" i="7" s="1"/>
  <c r="L291" i="7"/>
  <c r="M291" i="7" s="1"/>
  <c r="N291" i="7" s="1"/>
  <c r="L290" i="7"/>
  <c r="M290" i="7" s="1"/>
  <c r="N290" i="7" s="1"/>
  <c r="L289" i="7"/>
  <c r="M289" i="7" s="1"/>
  <c r="N289" i="7" s="1"/>
  <c r="L288" i="7"/>
  <c r="M288" i="7" s="1"/>
  <c r="N288" i="7" s="1"/>
  <c r="L287" i="7"/>
  <c r="M287" i="7" s="1"/>
  <c r="N287" i="7" s="1"/>
  <c r="L286" i="7"/>
  <c r="M286" i="7" s="1"/>
  <c r="N286" i="7" s="1"/>
  <c r="L285" i="7"/>
  <c r="M285" i="7" s="1"/>
  <c r="N285" i="7" s="1"/>
  <c r="L284" i="7"/>
  <c r="M284" i="7" s="1"/>
  <c r="N284" i="7" s="1"/>
  <c r="L283" i="7"/>
  <c r="M283" i="7" s="1"/>
  <c r="N283" i="7" s="1"/>
  <c r="L282" i="7"/>
  <c r="M282" i="7" s="1"/>
  <c r="N282" i="7" s="1"/>
  <c r="L281" i="7"/>
  <c r="M281" i="7" s="1"/>
  <c r="N281" i="7" s="1"/>
  <c r="L280" i="7"/>
  <c r="M280" i="7" s="1"/>
  <c r="N280" i="7" s="1"/>
  <c r="L279" i="7"/>
  <c r="M279" i="7" s="1"/>
  <c r="N279" i="7" s="1"/>
  <c r="L278" i="7"/>
  <c r="M278" i="7" s="1"/>
  <c r="N278" i="7" s="1"/>
  <c r="L277" i="7"/>
  <c r="M277" i="7" s="1"/>
  <c r="N277" i="7" s="1"/>
  <c r="L276" i="7"/>
  <c r="M276" i="7" s="1"/>
  <c r="N276" i="7" s="1"/>
  <c r="L275" i="7"/>
  <c r="M275" i="7" s="1"/>
  <c r="N275" i="7" s="1"/>
  <c r="L274" i="7"/>
  <c r="M274" i="7" s="1"/>
  <c r="N274" i="7" s="1"/>
  <c r="L273" i="7"/>
  <c r="M273" i="7" s="1"/>
  <c r="N273" i="7" s="1"/>
  <c r="L272" i="7"/>
  <c r="M272" i="7" s="1"/>
  <c r="N272" i="7" s="1"/>
  <c r="L271" i="7"/>
  <c r="M271" i="7" s="1"/>
  <c r="N271" i="7" s="1"/>
  <c r="L270" i="7"/>
  <c r="M270" i="7" s="1"/>
  <c r="N270" i="7" s="1"/>
  <c r="L269" i="7"/>
  <c r="M269" i="7" s="1"/>
  <c r="N269" i="7" s="1"/>
  <c r="L268" i="7"/>
  <c r="M268" i="7" s="1"/>
  <c r="N268" i="7" s="1"/>
  <c r="L267" i="7"/>
  <c r="M267" i="7" s="1"/>
  <c r="N267" i="7" s="1"/>
  <c r="L266" i="7"/>
  <c r="M266" i="7" s="1"/>
  <c r="N266" i="7" s="1"/>
  <c r="L265" i="7"/>
  <c r="M265" i="7" s="1"/>
  <c r="N265" i="7" s="1"/>
  <c r="L264" i="7"/>
  <c r="M264" i="7" s="1"/>
  <c r="N264" i="7" s="1"/>
  <c r="L263" i="7"/>
  <c r="M263" i="7" s="1"/>
  <c r="N263" i="7" s="1"/>
  <c r="L262" i="7"/>
  <c r="M262" i="7" s="1"/>
  <c r="N262" i="7" s="1"/>
  <c r="L261" i="7"/>
  <c r="M261" i="7" s="1"/>
  <c r="N261" i="7" s="1"/>
  <c r="L260" i="7"/>
  <c r="M260" i="7" s="1"/>
  <c r="N260" i="7" s="1"/>
  <c r="L259" i="7"/>
  <c r="M259" i="7" s="1"/>
  <c r="N259" i="7" s="1"/>
  <c r="L258" i="7"/>
  <c r="M258" i="7" s="1"/>
  <c r="N258" i="7" s="1"/>
  <c r="L257" i="7"/>
  <c r="M257" i="7" s="1"/>
  <c r="N257" i="7" s="1"/>
  <c r="L256" i="7"/>
  <c r="M256" i="7" s="1"/>
  <c r="N256" i="7" s="1"/>
  <c r="L255" i="7"/>
  <c r="M255" i="7" s="1"/>
  <c r="N255" i="7" s="1"/>
  <c r="L254" i="7"/>
  <c r="M254" i="7" s="1"/>
  <c r="N254" i="7" s="1"/>
  <c r="L253" i="7"/>
  <c r="M253" i="7" s="1"/>
  <c r="N253" i="7" s="1"/>
  <c r="L252" i="7"/>
  <c r="M252" i="7" s="1"/>
  <c r="N252" i="7" s="1"/>
  <c r="L251" i="7"/>
  <c r="M251" i="7" s="1"/>
  <c r="N251" i="7" s="1"/>
  <c r="L250" i="7"/>
  <c r="M250" i="7" s="1"/>
  <c r="N250" i="7" s="1"/>
  <c r="L249" i="7"/>
  <c r="M249" i="7" s="1"/>
  <c r="N249" i="7" s="1"/>
  <c r="L248" i="7"/>
  <c r="M248" i="7" s="1"/>
  <c r="N248" i="7" s="1"/>
  <c r="L247" i="7"/>
  <c r="M247" i="7" s="1"/>
  <c r="N247" i="7" s="1"/>
  <c r="L246" i="7"/>
  <c r="M246" i="7" s="1"/>
  <c r="N246" i="7" s="1"/>
  <c r="L245" i="7"/>
  <c r="M245" i="7" s="1"/>
  <c r="N245" i="7" s="1"/>
  <c r="L244" i="7"/>
  <c r="M244" i="7" s="1"/>
  <c r="N244" i="7" s="1"/>
  <c r="L243" i="7"/>
  <c r="M243" i="7" s="1"/>
  <c r="N243" i="7" s="1"/>
  <c r="L242" i="7"/>
  <c r="M242" i="7" s="1"/>
  <c r="N242" i="7" s="1"/>
  <c r="L241" i="7"/>
  <c r="M241" i="7" s="1"/>
  <c r="N241" i="7" s="1"/>
  <c r="L240" i="7"/>
  <c r="M240" i="7" s="1"/>
  <c r="N240" i="7" s="1"/>
  <c r="L239" i="7"/>
  <c r="M239" i="7" s="1"/>
  <c r="N239" i="7" s="1"/>
  <c r="L238" i="7"/>
  <c r="M238" i="7" s="1"/>
  <c r="N238" i="7" s="1"/>
  <c r="L237" i="7"/>
  <c r="M237" i="7" s="1"/>
  <c r="N237" i="7" s="1"/>
  <c r="L236" i="7"/>
  <c r="M236" i="7" s="1"/>
  <c r="N236" i="7" s="1"/>
  <c r="L235" i="7"/>
  <c r="M235" i="7" s="1"/>
  <c r="N235" i="7" s="1"/>
  <c r="L234" i="7"/>
  <c r="M234" i="7" s="1"/>
  <c r="N234" i="7" s="1"/>
  <c r="L233" i="7"/>
  <c r="M233" i="7" s="1"/>
  <c r="N233" i="7" s="1"/>
  <c r="L232" i="7"/>
  <c r="M232" i="7" s="1"/>
  <c r="N232" i="7" s="1"/>
  <c r="L231" i="7"/>
  <c r="M231" i="7" s="1"/>
  <c r="N231" i="7" s="1"/>
  <c r="L230" i="7"/>
  <c r="M230" i="7" s="1"/>
  <c r="N230" i="7" s="1"/>
  <c r="L229" i="7"/>
  <c r="M229" i="7" s="1"/>
  <c r="N229" i="7" s="1"/>
  <c r="L228" i="7"/>
  <c r="M228" i="7" s="1"/>
  <c r="N228" i="7" s="1"/>
  <c r="L227" i="7"/>
  <c r="M227" i="7" s="1"/>
  <c r="N227" i="7" s="1"/>
  <c r="L226" i="7"/>
  <c r="M226" i="7" s="1"/>
  <c r="N226" i="7" s="1"/>
  <c r="L225" i="7"/>
  <c r="M225" i="7" s="1"/>
  <c r="N225" i="7" s="1"/>
  <c r="L224" i="7"/>
  <c r="M224" i="7" s="1"/>
  <c r="N224" i="7" s="1"/>
  <c r="L223" i="7"/>
  <c r="M223" i="7" s="1"/>
  <c r="N223" i="7" s="1"/>
  <c r="L222" i="7"/>
  <c r="M222" i="7" s="1"/>
  <c r="N222" i="7" s="1"/>
  <c r="L221" i="7"/>
  <c r="M221" i="7" s="1"/>
  <c r="N221" i="7" s="1"/>
  <c r="L220" i="7"/>
  <c r="M220" i="7" s="1"/>
  <c r="N220" i="7" s="1"/>
  <c r="L219" i="7"/>
  <c r="M219" i="7" s="1"/>
  <c r="N219" i="7" s="1"/>
  <c r="L218" i="7"/>
  <c r="M218" i="7" s="1"/>
  <c r="N218" i="7" s="1"/>
  <c r="L217" i="7"/>
  <c r="M217" i="7" s="1"/>
  <c r="N217" i="7" s="1"/>
  <c r="L216" i="7"/>
  <c r="M216" i="7" s="1"/>
  <c r="N216" i="7" s="1"/>
  <c r="L215" i="7"/>
  <c r="M215" i="7" s="1"/>
  <c r="N215" i="7" s="1"/>
  <c r="L214" i="7"/>
  <c r="M214" i="7" s="1"/>
  <c r="N214" i="7" s="1"/>
  <c r="L213" i="7"/>
  <c r="M213" i="7" s="1"/>
  <c r="N213" i="7" s="1"/>
  <c r="L212" i="7"/>
  <c r="M212" i="7" s="1"/>
  <c r="N212" i="7" s="1"/>
  <c r="L211" i="7"/>
  <c r="M211" i="7" s="1"/>
  <c r="N211" i="7" s="1"/>
  <c r="L210" i="7"/>
  <c r="M210" i="7" s="1"/>
  <c r="N210" i="7" s="1"/>
  <c r="L209" i="7"/>
  <c r="M209" i="7" s="1"/>
  <c r="N209" i="7" s="1"/>
  <c r="L208" i="7"/>
  <c r="M208" i="7" s="1"/>
  <c r="N208" i="7" s="1"/>
  <c r="L207" i="7"/>
  <c r="M207" i="7" s="1"/>
  <c r="N207" i="7" s="1"/>
  <c r="L206" i="7"/>
  <c r="M206" i="7" s="1"/>
  <c r="N206" i="7" s="1"/>
  <c r="L205" i="7"/>
  <c r="M205" i="7" s="1"/>
  <c r="N205" i="7" s="1"/>
  <c r="L204" i="7"/>
  <c r="M204" i="7" s="1"/>
  <c r="N204" i="7" s="1"/>
  <c r="L203" i="7"/>
  <c r="M203" i="7" s="1"/>
  <c r="N203" i="7" s="1"/>
  <c r="L202" i="7"/>
  <c r="M202" i="7" s="1"/>
  <c r="N202" i="7" s="1"/>
  <c r="L201" i="7"/>
  <c r="M201" i="7" s="1"/>
  <c r="N201" i="7" s="1"/>
  <c r="L200" i="7"/>
  <c r="M200" i="7" s="1"/>
  <c r="N200" i="7" s="1"/>
  <c r="L199" i="7"/>
  <c r="M199" i="7" s="1"/>
  <c r="N199" i="7" s="1"/>
  <c r="L198" i="7"/>
  <c r="M198" i="7" s="1"/>
  <c r="N198" i="7" s="1"/>
  <c r="L197" i="7"/>
  <c r="M197" i="7" s="1"/>
  <c r="N197" i="7" s="1"/>
  <c r="L196" i="7"/>
  <c r="M196" i="7" s="1"/>
  <c r="N196" i="7" s="1"/>
  <c r="L195" i="7"/>
  <c r="M195" i="7" s="1"/>
  <c r="N195" i="7" s="1"/>
  <c r="L194" i="7"/>
  <c r="M194" i="7" s="1"/>
  <c r="N194" i="7" s="1"/>
  <c r="L193" i="7"/>
  <c r="M193" i="7" s="1"/>
  <c r="N193" i="7" s="1"/>
  <c r="L192" i="7"/>
  <c r="M192" i="7" s="1"/>
  <c r="N192" i="7" s="1"/>
  <c r="L191" i="7"/>
  <c r="M191" i="7" s="1"/>
  <c r="N191" i="7" s="1"/>
  <c r="L190" i="7"/>
  <c r="M190" i="7" s="1"/>
  <c r="N190" i="7" s="1"/>
  <c r="L189" i="7"/>
  <c r="M189" i="7" s="1"/>
  <c r="N189" i="7" s="1"/>
  <c r="L188" i="7"/>
  <c r="M188" i="7" s="1"/>
  <c r="N188" i="7" s="1"/>
  <c r="L187" i="7"/>
  <c r="M187" i="7" s="1"/>
  <c r="N187" i="7" s="1"/>
  <c r="L186" i="7"/>
  <c r="M186" i="7" s="1"/>
  <c r="N186" i="7" s="1"/>
  <c r="L185" i="7"/>
  <c r="M185" i="7" s="1"/>
  <c r="N185" i="7" s="1"/>
  <c r="L184" i="7"/>
  <c r="M184" i="7" s="1"/>
  <c r="N184" i="7" s="1"/>
  <c r="L183" i="7"/>
  <c r="M183" i="7" s="1"/>
  <c r="N183" i="7" s="1"/>
  <c r="L182" i="7"/>
  <c r="M182" i="7" s="1"/>
  <c r="N182" i="7" s="1"/>
  <c r="L181" i="7"/>
  <c r="M181" i="7" s="1"/>
  <c r="N181" i="7" s="1"/>
  <c r="L180" i="7"/>
  <c r="M180" i="7" s="1"/>
  <c r="N180" i="7" s="1"/>
  <c r="L179" i="7"/>
  <c r="M179" i="7" s="1"/>
  <c r="N179" i="7" s="1"/>
  <c r="L178" i="7"/>
  <c r="M178" i="7" s="1"/>
  <c r="N178" i="7" s="1"/>
  <c r="L177" i="7"/>
  <c r="M177" i="7" s="1"/>
  <c r="N177" i="7" s="1"/>
  <c r="L176" i="7"/>
  <c r="M176" i="7" s="1"/>
  <c r="N176" i="7" s="1"/>
  <c r="L175" i="7"/>
  <c r="M175" i="7" s="1"/>
  <c r="N175" i="7" s="1"/>
  <c r="L174" i="7"/>
  <c r="M174" i="7" s="1"/>
  <c r="N174" i="7" s="1"/>
  <c r="L173" i="7"/>
  <c r="M173" i="7" s="1"/>
  <c r="N173" i="7" s="1"/>
  <c r="L172" i="7"/>
  <c r="M172" i="7" s="1"/>
  <c r="N172" i="7" s="1"/>
  <c r="L171" i="7"/>
  <c r="M171" i="7" s="1"/>
  <c r="N171" i="7" s="1"/>
  <c r="L170" i="7"/>
  <c r="M170" i="7" s="1"/>
  <c r="N170" i="7" s="1"/>
  <c r="L169" i="7"/>
  <c r="M169" i="7" s="1"/>
  <c r="N169" i="7" s="1"/>
  <c r="L168" i="7"/>
  <c r="M168" i="7" s="1"/>
  <c r="N168" i="7" s="1"/>
  <c r="L167" i="7"/>
  <c r="M167" i="7" s="1"/>
  <c r="N167" i="7" s="1"/>
  <c r="L166" i="7"/>
  <c r="M166" i="7" s="1"/>
  <c r="N166" i="7" s="1"/>
  <c r="L165" i="7"/>
  <c r="M165" i="7" s="1"/>
  <c r="N165" i="7" s="1"/>
  <c r="L164" i="7"/>
  <c r="M164" i="7" s="1"/>
  <c r="N164" i="7" s="1"/>
  <c r="L163" i="7"/>
  <c r="M163" i="7" s="1"/>
  <c r="N163" i="7" s="1"/>
  <c r="L162" i="7"/>
  <c r="M162" i="7" s="1"/>
  <c r="N162" i="7" s="1"/>
  <c r="L161" i="7"/>
  <c r="M161" i="7" s="1"/>
  <c r="N161" i="7" s="1"/>
  <c r="L160" i="7"/>
  <c r="M160" i="7" s="1"/>
  <c r="N160" i="7" s="1"/>
  <c r="L159" i="7"/>
  <c r="M159" i="7" s="1"/>
  <c r="N159" i="7" s="1"/>
  <c r="L158" i="7"/>
  <c r="M158" i="7" s="1"/>
  <c r="N158" i="7" s="1"/>
  <c r="L157" i="7"/>
  <c r="M157" i="7" s="1"/>
  <c r="N157" i="7" s="1"/>
  <c r="L156" i="7"/>
  <c r="M156" i="7" s="1"/>
  <c r="N156" i="7" s="1"/>
  <c r="L155" i="7"/>
  <c r="M155" i="7" s="1"/>
  <c r="N155" i="7" s="1"/>
  <c r="L154" i="7"/>
  <c r="M154" i="7" s="1"/>
  <c r="N154" i="7" s="1"/>
  <c r="L153" i="7"/>
  <c r="M153" i="7" s="1"/>
  <c r="N153" i="7" s="1"/>
  <c r="L152" i="7"/>
  <c r="M152" i="7" s="1"/>
  <c r="N152" i="7" s="1"/>
  <c r="L151" i="7"/>
  <c r="M151" i="7" s="1"/>
  <c r="N151" i="7" s="1"/>
  <c r="L150" i="7"/>
  <c r="M150" i="7" s="1"/>
  <c r="N150" i="7" s="1"/>
  <c r="L149" i="7"/>
  <c r="M149" i="7" s="1"/>
  <c r="N149" i="7" s="1"/>
  <c r="L148" i="7"/>
  <c r="M148" i="7" s="1"/>
  <c r="N148" i="7" s="1"/>
  <c r="L147" i="7"/>
  <c r="M147" i="7" s="1"/>
  <c r="N147" i="7" s="1"/>
  <c r="L146" i="7"/>
  <c r="M146" i="7" s="1"/>
  <c r="N146" i="7" s="1"/>
  <c r="L145" i="7"/>
  <c r="M145" i="7" s="1"/>
  <c r="N145" i="7" s="1"/>
  <c r="L144" i="7"/>
  <c r="M144" i="7" s="1"/>
  <c r="N144" i="7" s="1"/>
  <c r="L143" i="7"/>
  <c r="M143" i="7" s="1"/>
  <c r="N143" i="7" s="1"/>
  <c r="L142" i="7"/>
  <c r="M142" i="7" s="1"/>
  <c r="N142" i="7" s="1"/>
  <c r="L141" i="7"/>
  <c r="M141" i="7" s="1"/>
  <c r="N141" i="7" s="1"/>
  <c r="L140" i="7"/>
  <c r="M140" i="7" s="1"/>
  <c r="N140" i="7" s="1"/>
  <c r="L139" i="7"/>
  <c r="M139" i="7" s="1"/>
  <c r="N139" i="7" s="1"/>
  <c r="L138" i="7"/>
  <c r="M138" i="7" s="1"/>
  <c r="N138" i="7" s="1"/>
  <c r="L137" i="7"/>
  <c r="M137" i="7" s="1"/>
  <c r="N137" i="7" s="1"/>
  <c r="L136" i="7"/>
  <c r="M136" i="7" s="1"/>
  <c r="N136" i="7" s="1"/>
  <c r="L135" i="7"/>
  <c r="M135" i="7" s="1"/>
  <c r="N135" i="7" s="1"/>
  <c r="L134" i="7"/>
  <c r="M134" i="7" s="1"/>
  <c r="N134" i="7" s="1"/>
  <c r="L133" i="7"/>
  <c r="M133" i="7" s="1"/>
  <c r="N133" i="7" s="1"/>
  <c r="L132" i="7"/>
  <c r="M132" i="7" s="1"/>
  <c r="N132" i="7" s="1"/>
  <c r="L131" i="7"/>
  <c r="M131" i="7" s="1"/>
  <c r="N131" i="7" s="1"/>
  <c r="L130" i="7"/>
  <c r="M130" i="7" s="1"/>
  <c r="N130" i="7" s="1"/>
  <c r="L129" i="7"/>
  <c r="M129" i="7" s="1"/>
  <c r="N129" i="7" s="1"/>
  <c r="L128" i="7"/>
  <c r="M128" i="7" s="1"/>
  <c r="N128" i="7" s="1"/>
  <c r="L127" i="7"/>
  <c r="M127" i="7" s="1"/>
  <c r="N127" i="7" s="1"/>
  <c r="L126" i="7"/>
  <c r="M126" i="7" s="1"/>
  <c r="N126" i="7" s="1"/>
  <c r="L125" i="7"/>
  <c r="M125" i="7" s="1"/>
  <c r="N125" i="7" s="1"/>
  <c r="L124" i="7"/>
  <c r="M124" i="7" s="1"/>
  <c r="N124" i="7" s="1"/>
  <c r="L123" i="7"/>
  <c r="M123" i="7" s="1"/>
  <c r="N123" i="7" s="1"/>
  <c r="L122" i="7"/>
  <c r="M122" i="7" s="1"/>
  <c r="N122" i="7" s="1"/>
  <c r="L121" i="7"/>
  <c r="M121" i="7" s="1"/>
  <c r="N121" i="7" s="1"/>
  <c r="L120" i="7"/>
  <c r="M120" i="7" s="1"/>
  <c r="N120" i="7" s="1"/>
  <c r="L119" i="7"/>
  <c r="M119" i="7" s="1"/>
  <c r="N119" i="7" s="1"/>
  <c r="L118" i="7"/>
  <c r="M118" i="7" s="1"/>
  <c r="N118" i="7" s="1"/>
  <c r="L117" i="7"/>
  <c r="M117" i="7" s="1"/>
  <c r="N117" i="7" s="1"/>
  <c r="L116" i="7"/>
  <c r="M116" i="7" s="1"/>
  <c r="N116" i="7" s="1"/>
  <c r="L115" i="7"/>
  <c r="M115" i="7" s="1"/>
  <c r="N115" i="7" s="1"/>
  <c r="L114" i="7"/>
  <c r="M114" i="7" s="1"/>
  <c r="N114" i="7" s="1"/>
  <c r="L113" i="7"/>
  <c r="M113" i="7" s="1"/>
  <c r="N113" i="7" s="1"/>
  <c r="L112" i="7"/>
  <c r="M112" i="7" s="1"/>
  <c r="N112" i="7" s="1"/>
  <c r="L111" i="7"/>
  <c r="M111" i="7" s="1"/>
  <c r="N111" i="7" s="1"/>
  <c r="L110" i="7"/>
  <c r="M110" i="7" s="1"/>
  <c r="N110" i="7" s="1"/>
  <c r="L109" i="7"/>
  <c r="M109" i="7" s="1"/>
  <c r="N109" i="7" s="1"/>
  <c r="L108" i="7"/>
  <c r="M108" i="7" s="1"/>
  <c r="N108" i="7" s="1"/>
  <c r="L107" i="7"/>
  <c r="M107" i="7" s="1"/>
  <c r="N107" i="7" s="1"/>
  <c r="L106" i="7"/>
  <c r="M106" i="7" s="1"/>
  <c r="N106" i="7" s="1"/>
  <c r="L105" i="7"/>
  <c r="M105" i="7" s="1"/>
  <c r="N105" i="7" s="1"/>
  <c r="L104" i="7"/>
  <c r="M104" i="7" s="1"/>
  <c r="N104" i="7" s="1"/>
  <c r="L103" i="7"/>
  <c r="M103" i="7" s="1"/>
  <c r="N103" i="7" s="1"/>
  <c r="L102" i="7"/>
  <c r="M102" i="7" s="1"/>
  <c r="N102" i="7" s="1"/>
  <c r="L101" i="7"/>
  <c r="M101" i="7" s="1"/>
  <c r="N101" i="7" s="1"/>
  <c r="L100" i="7"/>
  <c r="M100" i="7" s="1"/>
  <c r="N100" i="7" s="1"/>
  <c r="L99" i="7"/>
  <c r="M99" i="7" s="1"/>
  <c r="N99" i="7" s="1"/>
  <c r="L98" i="7"/>
  <c r="M98" i="7" s="1"/>
  <c r="N98" i="7" s="1"/>
  <c r="L97" i="7"/>
  <c r="M97" i="7" s="1"/>
  <c r="N97" i="7" s="1"/>
  <c r="L96" i="7"/>
  <c r="M96" i="7" s="1"/>
  <c r="N96" i="7" s="1"/>
  <c r="L95" i="7"/>
  <c r="M95" i="7" s="1"/>
  <c r="N95" i="7" s="1"/>
  <c r="L94" i="7"/>
  <c r="M94" i="7" s="1"/>
  <c r="N94" i="7" s="1"/>
  <c r="L93" i="7"/>
  <c r="M93" i="7" s="1"/>
  <c r="N93" i="7" s="1"/>
  <c r="L92" i="7"/>
  <c r="M92" i="7" s="1"/>
  <c r="N92" i="7" s="1"/>
  <c r="L91" i="7"/>
  <c r="M91" i="7" s="1"/>
  <c r="N91" i="7" s="1"/>
  <c r="L90" i="7"/>
  <c r="M90" i="7" s="1"/>
  <c r="N90" i="7" s="1"/>
  <c r="L89" i="7"/>
  <c r="M89" i="7" s="1"/>
  <c r="N89" i="7" s="1"/>
  <c r="L88" i="7"/>
  <c r="M88" i="7" s="1"/>
  <c r="N88" i="7" s="1"/>
  <c r="L87" i="7"/>
  <c r="M87" i="7" s="1"/>
  <c r="N87" i="7" s="1"/>
  <c r="L86" i="7"/>
  <c r="M86" i="7" s="1"/>
  <c r="N86" i="7" s="1"/>
  <c r="L85" i="7"/>
  <c r="M85" i="7" s="1"/>
  <c r="N85" i="7" s="1"/>
  <c r="L84" i="7"/>
  <c r="M84" i="7" s="1"/>
  <c r="N84" i="7" s="1"/>
  <c r="L83" i="7"/>
  <c r="M83" i="7" s="1"/>
  <c r="N83" i="7" s="1"/>
  <c r="L82" i="7"/>
  <c r="M82" i="7" s="1"/>
  <c r="N82" i="7" s="1"/>
  <c r="L81" i="7"/>
  <c r="M81" i="7" s="1"/>
  <c r="N81" i="7" s="1"/>
  <c r="L80" i="7"/>
  <c r="M80" i="7" s="1"/>
  <c r="N80" i="7" s="1"/>
  <c r="L79" i="7"/>
  <c r="M79" i="7" s="1"/>
  <c r="N79" i="7" s="1"/>
  <c r="L78" i="7"/>
  <c r="M78" i="7" s="1"/>
  <c r="N78" i="7" s="1"/>
  <c r="L77" i="7"/>
  <c r="M77" i="7" s="1"/>
  <c r="N77" i="7" s="1"/>
  <c r="L76" i="7"/>
  <c r="M76" i="7" s="1"/>
  <c r="N76" i="7" s="1"/>
  <c r="L75" i="7"/>
  <c r="M75" i="7" s="1"/>
  <c r="N75" i="7" s="1"/>
  <c r="L74" i="7"/>
  <c r="M74" i="7" s="1"/>
  <c r="N74" i="7" s="1"/>
  <c r="L73" i="7"/>
  <c r="M73" i="7" s="1"/>
  <c r="N73" i="7" s="1"/>
  <c r="L72" i="7"/>
  <c r="M72" i="7" s="1"/>
  <c r="N72" i="7" s="1"/>
  <c r="L71" i="7"/>
  <c r="M71" i="7" s="1"/>
  <c r="N71" i="7" s="1"/>
  <c r="L70" i="7"/>
  <c r="M70" i="7" s="1"/>
  <c r="N70" i="7" s="1"/>
  <c r="L69" i="7"/>
  <c r="M69" i="7" s="1"/>
  <c r="N69" i="7" s="1"/>
  <c r="L68" i="7"/>
  <c r="M68" i="7" s="1"/>
  <c r="N68" i="7" s="1"/>
  <c r="L67" i="7"/>
  <c r="M67" i="7" s="1"/>
  <c r="N67" i="7" s="1"/>
  <c r="L66" i="7"/>
  <c r="M66" i="7" s="1"/>
  <c r="N66" i="7" s="1"/>
  <c r="L65" i="7"/>
  <c r="M65" i="7" s="1"/>
  <c r="N65" i="7" s="1"/>
  <c r="L64" i="7"/>
  <c r="M64" i="7" s="1"/>
  <c r="N64" i="7" s="1"/>
  <c r="L63" i="7"/>
  <c r="M63" i="7" s="1"/>
  <c r="N63" i="7" s="1"/>
  <c r="L62" i="7"/>
  <c r="M62" i="7" s="1"/>
  <c r="N62" i="7" s="1"/>
  <c r="L61" i="7"/>
  <c r="M61" i="7" s="1"/>
  <c r="N61" i="7" s="1"/>
  <c r="L60" i="7"/>
  <c r="M60" i="7" s="1"/>
  <c r="N60" i="7" s="1"/>
  <c r="L59" i="7"/>
  <c r="M59" i="7" s="1"/>
  <c r="N59" i="7" s="1"/>
  <c r="L58" i="7"/>
  <c r="M58" i="7" s="1"/>
  <c r="N58" i="7" s="1"/>
  <c r="L57" i="7"/>
  <c r="M57" i="7" s="1"/>
  <c r="N57" i="7" s="1"/>
  <c r="L56" i="7"/>
  <c r="M56" i="7" s="1"/>
  <c r="N56" i="7" s="1"/>
  <c r="L55" i="7"/>
  <c r="M55" i="7" s="1"/>
  <c r="N55" i="7" s="1"/>
  <c r="L54" i="7"/>
  <c r="M54" i="7" s="1"/>
  <c r="N54" i="7" s="1"/>
  <c r="L53" i="7"/>
  <c r="M53" i="7" s="1"/>
  <c r="N53" i="7" s="1"/>
  <c r="L52" i="7"/>
  <c r="M52" i="7" s="1"/>
  <c r="N52" i="7" s="1"/>
  <c r="L51" i="7"/>
  <c r="M51" i="7" s="1"/>
  <c r="N51" i="7" s="1"/>
  <c r="L50" i="7"/>
  <c r="M50" i="7" s="1"/>
  <c r="N50" i="7" s="1"/>
  <c r="L49" i="7"/>
  <c r="M49" i="7" s="1"/>
  <c r="N49" i="7" s="1"/>
  <c r="L48" i="7"/>
  <c r="M48" i="7" s="1"/>
  <c r="N48" i="7" s="1"/>
  <c r="L47" i="7"/>
  <c r="M47" i="7" s="1"/>
  <c r="N47" i="7" s="1"/>
  <c r="L46" i="7"/>
  <c r="M46" i="7" s="1"/>
  <c r="N46" i="7" s="1"/>
  <c r="L45" i="7"/>
  <c r="M45" i="7" s="1"/>
  <c r="N45" i="7" s="1"/>
  <c r="L44" i="7"/>
  <c r="M44" i="7" s="1"/>
  <c r="N44" i="7" s="1"/>
  <c r="L43" i="7"/>
  <c r="M43" i="7" s="1"/>
  <c r="N43" i="7" s="1"/>
  <c r="L42" i="7"/>
  <c r="M42" i="7" s="1"/>
  <c r="N42" i="7" s="1"/>
  <c r="L41" i="7"/>
  <c r="M41" i="7" s="1"/>
  <c r="N41" i="7" s="1"/>
  <c r="L40" i="7"/>
  <c r="M40" i="7" s="1"/>
  <c r="N40" i="7" s="1"/>
  <c r="L39" i="7"/>
  <c r="M39" i="7" s="1"/>
  <c r="N39" i="7" s="1"/>
  <c r="L38" i="7"/>
  <c r="M38" i="7" s="1"/>
  <c r="N38" i="7" s="1"/>
  <c r="L37" i="7"/>
  <c r="M37" i="7" s="1"/>
  <c r="N37" i="7" s="1"/>
  <c r="L36" i="7"/>
  <c r="M36" i="7" s="1"/>
  <c r="N36" i="7" s="1"/>
  <c r="L35" i="7"/>
  <c r="M35" i="7" s="1"/>
  <c r="N35" i="7" s="1"/>
  <c r="L34" i="7"/>
  <c r="M34" i="7" s="1"/>
  <c r="N34" i="7" s="1"/>
  <c r="L33" i="7"/>
  <c r="M33" i="7" s="1"/>
  <c r="N33" i="7" s="1"/>
  <c r="L32" i="7"/>
  <c r="M32" i="7" s="1"/>
  <c r="N32" i="7" s="1"/>
  <c r="L31" i="7"/>
  <c r="M31" i="7" s="1"/>
  <c r="N31" i="7" s="1"/>
  <c r="L30" i="7"/>
  <c r="M30" i="7" s="1"/>
  <c r="N30" i="7" s="1"/>
  <c r="L29" i="7"/>
  <c r="M29" i="7" s="1"/>
  <c r="N29" i="7" s="1"/>
  <c r="L28" i="7"/>
  <c r="M28" i="7" s="1"/>
  <c r="N28" i="7" s="1"/>
  <c r="L27" i="7"/>
  <c r="M27" i="7" s="1"/>
  <c r="N27" i="7" s="1"/>
  <c r="L26" i="7"/>
  <c r="M26" i="7" s="1"/>
  <c r="N26" i="7" s="1"/>
  <c r="L25" i="7"/>
  <c r="M25" i="7" s="1"/>
  <c r="N25" i="7" s="1"/>
  <c r="L24" i="7"/>
  <c r="M24" i="7" s="1"/>
  <c r="N24" i="7" s="1"/>
  <c r="L23" i="7"/>
  <c r="M23" i="7" s="1"/>
  <c r="N23" i="7" s="1"/>
  <c r="L22" i="7"/>
  <c r="M22" i="7" s="1"/>
  <c r="N22" i="7" s="1"/>
  <c r="L21" i="7"/>
  <c r="M21" i="7" s="1"/>
  <c r="N21" i="7" s="1"/>
  <c r="L20" i="7"/>
  <c r="M20" i="7" s="1"/>
  <c r="N20" i="7" s="1"/>
  <c r="L19" i="7"/>
  <c r="M19" i="7" s="1"/>
  <c r="N19" i="7" s="1"/>
  <c r="L18" i="7"/>
  <c r="M18" i="7" s="1"/>
  <c r="N18" i="7" s="1"/>
  <c r="L17" i="7"/>
  <c r="M17" i="7" s="1"/>
  <c r="N17" i="7" s="1"/>
  <c r="L16" i="7"/>
  <c r="M16" i="7" s="1"/>
  <c r="N16" i="7" s="1"/>
  <c r="L15" i="7"/>
  <c r="M15" i="7" s="1"/>
  <c r="N15" i="7" s="1"/>
  <c r="L14" i="7"/>
  <c r="M14" i="7" s="1"/>
  <c r="N14" i="7" s="1"/>
  <c r="L13" i="7"/>
  <c r="M13" i="7" s="1"/>
  <c r="N13" i="7" s="1"/>
  <c r="L12" i="7"/>
  <c r="M12" i="7" s="1"/>
  <c r="N12" i="7" s="1"/>
  <c r="L11" i="7"/>
  <c r="M11" i="7" s="1"/>
  <c r="N11" i="7" s="1"/>
  <c r="L10" i="7"/>
  <c r="M10" i="7" s="1"/>
  <c r="N10" i="7" s="1"/>
  <c r="L9" i="7"/>
  <c r="M9" i="7" s="1"/>
  <c r="N9" i="7" s="1"/>
  <c r="L8" i="7"/>
  <c r="M8" i="7" s="1"/>
  <c r="N8" i="7" s="1"/>
  <c r="L7" i="7"/>
  <c r="M7" i="7" s="1"/>
  <c r="N7" i="7" s="1"/>
  <c r="L6" i="7"/>
  <c r="M6" i="7" s="1"/>
  <c r="N6" i="7" s="1"/>
  <c r="L5" i="7"/>
  <c r="M5" i="7" s="1"/>
  <c r="N5" i="7" s="1"/>
  <c r="H10" i="16"/>
  <c r="H8" i="16"/>
  <c r="I82" i="8"/>
  <c r="M82" i="8" s="1"/>
  <c r="N82" i="8" s="1"/>
  <c r="J18" i="35" l="1"/>
  <c r="N18" i="35" s="1"/>
  <c r="O18" i="35" s="1"/>
  <c r="J20" i="35"/>
  <c r="N20" i="35" s="1"/>
  <c r="O20" i="35" s="1"/>
  <c r="J14" i="35"/>
  <c r="N14" i="35" s="1"/>
  <c r="O14" i="35" s="1"/>
  <c r="J16" i="35"/>
  <c r="N16" i="35" s="1"/>
  <c r="O16" i="35" s="1"/>
  <c r="M375" i="7"/>
  <c r="N375" i="7"/>
  <c r="M380" i="7"/>
  <c r="N380" i="7"/>
  <c r="N416" i="7"/>
  <c r="M416" i="7"/>
  <c r="N439" i="7"/>
  <c r="M439" i="7"/>
  <c r="N442" i="7"/>
  <c r="M442" i="7"/>
  <c r="M451" i="7"/>
  <c r="N451" i="7"/>
  <c r="M464" i="7"/>
  <c r="N464" i="7"/>
  <c r="M471" i="7"/>
  <c r="N471" i="7"/>
  <c r="N481" i="7"/>
  <c r="M481" i="7"/>
  <c r="N483" i="7"/>
  <c r="M483" i="7"/>
  <c r="M492" i="7"/>
  <c r="N492" i="7"/>
  <c r="N496" i="7"/>
  <c r="M496" i="7"/>
  <c r="N498" i="7"/>
  <c r="M498" i="7"/>
  <c r="M501" i="7"/>
  <c r="N501" i="7"/>
  <c r="M532" i="7"/>
  <c r="N532" i="7"/>
  <c r="N538" i="7"/>
  <c r="M538" i="7"/>
  <c r="N544" i="7"/>
  <c r="M544" i="7"/>
  <c r="N568" i="7"/>
  <c r="M568" i="7"/>
  <c r="N570" i="7"/>
  <c r="M570" i="7"/>
  <c r="M573" i="7"/>
  <c r="N573" i="7"/>
  <c r="N576" i="7"/>
  <c r="M576" i="7"/>
  <c r="N590" i="7"/>
  <c r="M590" i="7"/>
  <c r="N592" i="7"/>
  <c r="M592" i="7"/>
  <c r="N608" i="7"/>
  <c r="M608" i="7"/>
  <c r="M613" i="7"/>
  <c r="N613" i="7"/>
  <c r="N615" i="7"/>
  <c r="M615" i="7"/>
  <c r="N624" i="7"/>
  <c r="M624" i="7"/>
  <c r="M629" i="7"/>
  <c r="N629" i="7"/>
  <c r="N631" i="7"/>
  <c r="M631" i="7"/>
  <c r="N634" i="7"/>
  <c r="M634" i="7"/>
  <c r="M637" i="7"/>
  <c r="N637" i="7"/>
  <c r="N658" i="7"/>
  <c r="M658" i="7"/>
  <c r="M660" i="7"/>
  <c r="N660" i="7"/>
  <c r="N662" i="7"/>
  <c r="M662" i="7"/>
  <c r="N671" i="7"/>
  <c r="M671" i="7"/>
  <c r="N672" i="7"/>
  <c r="M672" i="7"/>
  <c r="M676" i="7"/>
  <c r="N676" i="7"/>
  <c r="M679" i="7"/>
  <c r="N679" i="7"/>
  <c r="N682" i="7"/>
  <c r="M682" i="7"/>
  <c r="N688" i="7"/>
  <c r="M688" i="7"/>
  <c r="M695" i="7"/>
  <c r="N695" i="7"/>
  <c r="M701" i="7"/>
  <c r="N701" i="7"/>
  <c r="M711" i="7"/>
  <c r="N711" i="7"/>
  <c r="M446" i="7"/>
  <c r="N446" i="7"/>
  <c r="N647" i="7"/>
  <c r="M647" i="7"/>
  <c r="N692" i="7"/>
  <c r="M692" i="7"/>
  <c r="M374" i="7"/>
  <c r="N374" i="7"/>
  <c r="N519" i="7"/>
  <c r="M519" i="7"/>
  <c r="N536" i="7"/>
  <c r="M536" i="7"/>
  <c r="N566" i="7"/>
  <c r="M566" i="7"/>
  <c r="M598" i="7"/>
  <c r="M640" i="7"/>
  <c r="N656" i="7"/>
  <c r="M656" i="7"/>
  <c r="M669" i="7"/>
  <c r="N669" i="7"/>
  <c r="M686" i="7"/>
  <c r="N696" i="7"/>
  <c r="M696" i="7"/>
  <c r="N712" i="7"/>
  <c r="M712" i="7"/>
  <c r="N468" i="7"/>
  <c r="M468" i="7"/>
  <c r="M612" i="7"/>
  <c r="N612" i="7"/>
  <c r="M628" i="7"/>
  <c r="N628" i="7"/>
  <c r="M661" i="7"/>
  <c r="N661" i="7"/>
  <c r="M382" i="7"/>
  <c r="N435" i="7"/>
  <c r="M435" i="7"/>
  <c r="N482" i="7"/>
  <c r="M482" i="7"/>
  <c r="M503" i="7"/>
  <c r="M506" i="7"/>
  <c r="N509" i="7"/>
  <c r="M512" i="7"/>
  <c r="N527" i="7"/>
  <c r="M530" i="7"/>
  <c r="N551" i="7"/>
  <c r="M551" i="7"/>
  <c r="N583" i="7"/>
  <c r="M583" i="7"/>
  <c r="N596" i="7"/>
  <c r="N607" i="7"/>
  <c r="M607" i="7"/>
  <c r="N666" i="7"/>
  <c r="M666" i="7"/>
  <c r="M678" i="7"/>
  <c r="N694" i="7"/>
  <c r="M694" i="7"/>
  <c r="M703" i="7"/>
  <c r="M706" i="7"/>
  <c r="M720" i="7"/>
  <c r="N728" i="7"/>
  <c r="M728" i="7"/>
  <c r="N369" i="7"/>
  <c r="M369" i="7"/>
  <c r="N460" i="7"/>
  <c r="M460" i="7"/>
  <c r="M556" i="7"/>
  <c r="N556" i="7"/>
  <c r="M591" i="7"/>
  <c r="N591" i="7"/>
  <c r="N614" i="7"/>
  <c r="M614" i="7"/>
  <c r="N630" i="7"/>
  <c r="M630" i="7"/>
  <c r="N663" i="7"/>
  <c r="M663" i="7"/>
  <c r="N381" i="7"/>
  <c r="M393" i="7"/>
  <c r="N400" i="7"/>
  <c r="M415" i="7"/>
  <c r="M430" i="7"/>
  <c r="N433" i="7"/>
  <c r="N500" i="7"/>
  <c r="M502" i="7"/>
  <c r="N517" i="7"/>
  <c r="M522" i="7"/>
  <c r="M534" i="7"/>
  <c r="M543" i="7"/>
  <c r="N549" i="7"/>
  <c r="M554" i="7"/>
  <c r="N564" i="7"/>
  <c r="N575" i="7"/>
  <c r="N581" i="7"/>
  <c r="M586" i="7"/>
  <c r="N597" i="7"/>
  <c r="M599" i="7"/>
  <c r="M602" i="7"/>
  <c r="N605" i="7"/>
  <c r="N620" i="7"/>
  <c r="M626" i="7"/>
  <c r="N639" i="7"/>
  <c r="N645" i="7"/>
  <c r="M650" i="7"/>
  <c r="N677" i="7"/>
  <c r="N687" i="7"/>
  <c r="N700" i="7"/>
  <c r="M702" i="7"/>
  <c r="M716" i="7"/>
  <c r="M719" i="7"/>
  <c r="N368" i="7"/>
  <c r="M368" i="7"/>
  <c r="N414" i="7"/>
  <c r="M414" i="7"/>
  <c r="N511" i="7"/>
  <c r="N514" i="7"/>
  <c r="M514" i="7"/>
  <c r="M524" i="7"/>
  <c r="N524" i="7"/>
  <c r="N542" i="7"/>
  <c r="M542" i="7"/>
  <c r="M557" i="7"/>
  <c r="N557" i="7"/>
  <c r="N560" i="7"/>
  <c r="M560" i="7"/>
  <c r="N574" i="7"/>
  <c r="M574" i="7"/>
  <c r="M580" i="7"/>
  <c r="N580" i="7"/>
  <c r="N610" i="7"/>
  <c r="M610" i="7"/>
  <c r="M623" i="7"/>
  <c r="N623" i="7"/>
  <c r="M636" i="7"/>
  <c r="N636" i="7"/>
  <c r="N674" i="7"/>
  <c r="M674" i="7"/>
  <c r="M684" i="7"/>
  <c r="N684" i="7"/>
  <c r="N704" i="7"/>
  <c r="M704" i="7"/>
  <c r="M394" i="7"/>
  <c r="M419" i="7"/>
  <c r="N419" i="7"/>
  <c r="M434" i="7"/>
  <c r="M462" i="7"/>
  <c r="M494" i="7"/>
  <c r="N504" i="7"/>
  <c r="M504" i="7"/>
  <c r="M525" i="7"/>
  <c r="N525" i="7"/>
  <c r="N548" i="7"/>
  <c r="M550" i="7"/>
  <c r="N552" i="7"/>
  <c r="M552" i="7"/>
  <c r="N558" i="7"/>
  <c r="M558" i="7"/>
  <c r="M572" i="7"/>
  <c r="N572" i="7"/>
  <c r="N588" i="7"/>
  <c r="M600" i="7"/>
  <c r="N606" i="7"/>
  <c r="M606" i="7"/>
  <c r="N618" i="7"/>
  <c r="M618" i="7"/>
  <c r="N644" i="7"/>
  <c r="M646" i="7"/>
  <c r="N648" i="7"/>
  <c r="M648" i="7"/>
  <c r="M654" i="7"/>
  <c r="N664" i="7"/>
  <c r="M664" i="7"/>
  <c r="M685" i="7"/>
  <c r="N685" i="7"/>
  <c r="N690" i="7"/>
  <c r="M690" i="7"/>
  <c r="M724" i="7"/>
  <c r="M727" i="7"/>
  <c r="M495" i="7"/>
  <c r="N495" i="7"/>
  <c r="M508" i="7"/>
  <c r="N508" i="7"/>
  <c r="M540" i="7"/>
  <c r="N540" i="7"/>
  <c r="N567" i="7"/>
  <c r="M567" i="7"/>
  <c r="N578" i="7"/>
  <c r="M578" i="7"/>
  <c r="M589" i="7"/>
  <c r="N589" i="7"/>
  <c r="N594" i="7"/>
  <c r="M594" i="7"/>
  <c r="N642" i="7"/>
  <c r="M642" i="7"/>
  <c r="M652" i="7"/>
  <c r="N652" i="7"/>
  <c r="M693" i="7"/>
  <c r="N693" i="7"/>
  <c r="N698" i="7"/>
  <c r="M698" i="7"/>
  <c r="M398" i="7"/>
  <c r="N423" i="7"/>
  <c r="M423" i="7"/>
  <c r="N443" i="7"/>
  <c r="M443" i="7"/>
  <c r="M449" i="7"/>
  <c r="M455" i="7"/>
  <c r="M461" i="7"/>
  <c r="N461" i="7"/>
  <c r="N516" i="7"/>
  <c r="M518" i="7"/>
  <c r="N520" i="7"/>
  <c r="M520" i="7"/>
  <c r="M526" i="7"/>
  <c r="M528" i="7"/>
  <c r="N533" i="7"/>
  <c r="M535" i="7"/>
  <c r="M541" i="7"/>
  <c r="N541" i="7"/>
  <c r="N559" i="7"/>
  <c r="M562" i="7"/>
  <c r="M565" i="7"/>
  <c r="N565" i="7"/>
  <c r="N582" i="7"/>
  <c r="M582" i="7"/>
  <c r="N616" i="7"/>
  <c r="M616" i="7"/>
  <c r="M622" i="7"/>
  <c r="N632" i="7"/>
  <c r="M632" i="7"/>
  <c r="N680" i="7"/>
  <c r="M680" i="7"/>
  <c r="N709" i="7"/>
  <c r="N714" i="7"/>
  <c r="M714" i="7"/>
  <c r="M717" i="7"/>
  <c r="N717" i="7"/>
  <c r="N726" i="7"/>
  <c r="M726" i="7"/>
  <c r="M459" i="7"/>
  <c r="N459" i="7"/>
  <c r="M493" i="7"/>
  <c r="N493" i="7"/>
  <c r="N510" i="7"/>
  <c r="M510" i="7"/>
  <c r="N546" i="7"/>
  <c r="M546" i="7"/>
  <c r="N584" i="7"/>
  <c r="M584" i="7"/>
  <c r="M604" i="7"/>
  <c r="N604" i="7"/>
  <c r="M621" i="7"/>
  <c r="N621" i="7"/>
  <c r="N638" i="7"/>
  <c r="M638" i="7"/>
  <c r="M655" i="7"/>
  <c r="N655" i="7"/>
  <c r="M668" i="7"/>
  <c r="N668" i="7"/>
  <c r="N710" i="7"/>
  <c r="M710" i="7"/>
  <c r="N722" i="7"/>
  <c r="M722" i="7"/>
  <c r="M725" i="7"/>
  <c r="N725" i="7"/>
  <c r="M653" i="7"/>
  <c r="N653" i="7"/>
  <c r="N670" i="7"/>
  <c r="M670" i="7"/>
  <c r="M708" i="7"/>
  <c r="N708" i="7"/>
  <c r="N718" i="7"/>
  <c r="M718" i="7"/>
  <c r="N730" i="7"/>
  <c r="M730" i="7"/>
  <c r="N491" i="7"/>
  <c r="M491" i="7"/>
  <c r="N555" i="7"/>
  <c r="M555" i="7"/>
  <c r="N619" i="7"/>
  <c r="M619" i="7"/>
  <c r="N683" i="7"/>
  <c r="M683" i="7"/>
  <c r="N399" i="7"/>
  <c r="M399" i="7"/>
  <c r="N547" i="7"/>
  <c r="M547" i="7"/>
  <c r="N611" i="7"/>
  <c r="M611" i="7"/>
  <c r="N675" i="7"/>
  <c r="M675" i="7"/>
  <c r="N539" i="7"/>
  <c r="M539" i="7"/>
  <c r="N603" i="7"/>
  <c r="M603" i="7"/>
  <c r="N667" i="7"/>
  <c r="M667" i="7"/>
  <c r="N531" i="7"/>
  <c r="M531" i="7"/>
  <c r="N595" i="7"/>
  <c r="M595" i="7"/>
  <c r="N659" i="7"/>
  <c r="M659" i="7"/>
  <c r="N523" i="7"/>
  <c r="M523" i="7"/>
  <c r="N587" i="7"/>
  <c r="M587" i="7"/>
  <c r="N651" i="7"/>
  <c r="M651" i="7"/>
  <c r="N427" i="7"/>
  <c r="M427" i="7"/>
  <c r="N515" i="7"/>
  <c r="M515" i="7"/>
  <c r="N579" i="7"/>
  <c r="M579" i="7"/>
  <c r="N643" i="7"/>
  <c r="M643" i="7"/>
  <c r="N715" i="7"/>
  <c r="M715" i="7"/>
  <c r="N723" i="7"/>
  <c r="M723" i="7"/>
  <c r="N507" i="7"/>
  <c r="M507" i="7"/>
  <c r="N571" i="7"/>
  <c r="M571" i="7"/>
  <c r="N635" i="7"/>
  <c r="M635" i="7"/>
  <c r="N707" i="7"/>
  <c r="M707" i="7"/>
  <c r="N450" i="7"/>
  <c r="M450" i="7"/>
  <c r="N499" i="7"/>
  <c r="M499" i="7"/>
  <c r="N563" i="7"/>
  <c r="M563" i="7"/>
  <c r="N627" i="7"/>
  <c r="M627" i="7"/>
  <c r="N691" i="7"/>
  <c r="M691" i="7"/>
  <c r="N699" i="7"/>
  <c r="M699" i="7"/>
  <c r="M386" i="7"/>
  <c r="M403" i="7"/>
  <c r="M454" i="7"/>
  <c r="M497" i="7"/>
  <c r="M505" i="7"/>
  <c r="M513" i="7"/>
  <c r="M521" i="7"/>
  <c r="M529" i="7"/>
  <c r="M537" i="7"/>
  <c r="M545" i="7"/>
  <c r="M553" i="7"/>
  <c r="M561" i="7"/>
  <c r="M569" i="7"/>
  <c r="M577" i="7"/>
  <c r="M585" i="7"/>
  <c r="M593" i="7"/>
  <c r="M601" i="7"/>
  <c r="M609" i="7"/>
  <c r="M617" i="7"/>
  <c r="M625" i="7"/>
  <c r="M633" i="7"/>
  <c r="M641" i="7"/>
  <c r="M649" i="7"/>
  <c r="M657" i="7"/>
  <c r="M665" i="7"/>
  <c r="M673" i="7"/>
  <c r="M681" i="7"/>
  <c r="M689" i="7"/>
  <c r="M697" i="7"/>
  <c r="M705" i="7"/>
  <c r="M713" i="7"/>
  <c r="M721" i="7"/>
  <c r="M729" i="7"/>
</calcChain>
</file>

<file path=xl/comments1.xml><?xml version="1.0" encoding="utf-8"?>
<comments xmlns="http://schemas.openxmlformats.org/spreadsheetml/2006/main">
  <authors>
    <author>Martin Oyanguren</author>
    <author>Diana Gutierrez</author>
    <author>Alexandra Ramos</author>
  </authors>
  <commentList>
    <comment ref="A5" authorId="0" shapeId="0">
      <text>
        <r>
          <rPr>
            <sz val="9"/>
            <color indexed="81"/>
            <rFont val="Tahoma"/>
            <family val="2"/>
          </rPr>
          <t xml:space="preserve">Alexandra Ramos:
Añadir EUR 35/BL sólo para FHC
</t>
        </r>
      </text>
    </comment>
    <comment ref="D10" authorId="1" shapeId="0">
      <text>
        <r>
          <rPr>
            <b/>
            <sz val="9"/>
            <rFont val="Tahoma"/>
            <family val="2"/>
          </rPr>
          <t>Diana Gutierrez:</t>
        </r>
        <r>
          <rPr>
            <sz val="9"/>
            <rFont val="Tahoma"/>
            <family val="2"/>
          </rPr>
          <t xml:space="preserve">
Recargos adicionales:
ISPS:Eur 20.00/ Bl + Bl fee: Eur 40.00/ Bl + SOLAS: Eur 15.00/ Bl, Facility: EUR15.00</t>
        </r>
      </text>
    </comment>
    <comment ref="D12" authorId="1" shapeId="0">
      <text>
        <r>
          <rPr>
            <b/>
            <sz val="9"/>
            <rFont val="Tahoma"/>
            <family val="2"/>
          </rPr>
          <t>Diana Gutierrez:</t>
        </r>
        <r>
          <rPr>
            <sz val="9"/>
            <rFont val="Tahoma"/>
            <family val="2"/>
          </rPr>
          <t xml:space="preserve">
Recargos adicionales:
ISPS:Eur 20.00/ Bl + Bl fee: Eur 40.00/ Bl + SOLAS: Eur 15.00/ Bl, Facility: EUR15.00</t>
        </r>
      </text>
    </comment>
    <comment ref="D13" authorId="1" shapeId="0">
      <text>
        <r>
          <rPr>
            <b/>
            <sz val="9"/>
            <rFont val="Tahoma"/>
            <family val="2"/>
          </rPr>
          <t>Diana Gutierrez:</t>
        </r>
        <r>
          <rPr>
            <sz val="9"/>
            <rFont val="Tahoma"/>
            <family val="2"/>
          </rPr>
          <t xml:space="preserve">
Recargos adicionales:
ISPS:Eur 20.00/ Bl + Bl fee: Eur 40.00/ Bl + SOLAS: Eur 15.00/ Bl, Facility: EUR15.00</t>
        </r>
      </text>
    </comment>
    <comment ref="D36" authorId="2" shapeId="0">
      <text>
        <r>
          <rPr>
            <b/>
            <sz val="9"/>
            <color indexed="81"/>
            <rFont val="Tahoma"/>
            <family val="2"/>
          </rPr>
          <t>Alexandra Ramos:</t>
        </r>
        <r>
          <rPr>
            <sz val="9"/>
            <color indexed="81"/>
            <rFont val="Tahoma"/>
            <family val="2"/>
          </rPr>
          <t xml:space="preserve">
OFR DURBAN - ANTWERP USD 40 W/M MIN USD 40                                                                                      OFR ANTWERP -  CALLAO USD 20 W/M MIN USD 20</t>
        </r>
      </text>
    </comment>
    <comment ref="D39" authorId="2" shapeId="0">
      <text>
        <r>
          <rPr>
            <b/>
            <sz val="9"/>
            <color indexed="81"/>
            <rFont val="Tahoma"/>
            <family val="2"/>
          </rPr>
          <t>Alexandra Ramos:</t>
        </r>
        <r>
          <rPr>
            <sz val="9"/>
            <color indexed="81"/>
            <rFont val="Tahoma"/>
            <family val="2"/>
          </rPr>
          <t xml:space="preserve">
OFR JOHANNESBURG - ANTWERP USD 80 W/M MIN USD 80                           OFR ANTWERP -  CALLAO USD 20 W/M MIN USD 20</t>
        </r>
      </text>
    </comment>
    <comment ref="D40" authorId="2" shapeId="0">
      <text>
        <r>
          <rPr>
            <b/>
            <sz val="9"/>
            <color indexed="81"/>
            <rFont val="Tahoma"/>
            <family val="2"/>
          </rPr>
          <t>Alexandra Ramos:</t>
        </r>
        <r>
          <rPr>
            <sz val="9"/>
            <color indexed="81"/>
            <rFont val="Tahoma"/>
            <family val="2"/>
          </rPr>
          <t xml:space="preserve">
OFR JEBEL ALI TO ANTWERP USD 59 W/M                                                OFR ANTWERP - CALLAO USD 20 W/M
</t>
        </r>
      </text>
    </comment>
    <comment ref="D41" authorId="2" shapeId="0">
      <text>
        <r>
          <rPr>
            <b/>
            <sz val="9"/>
            <color indexed="81"/>
            <rFont val="Tahoma"/>
            <family val="2"/>
          </rPr>
          <t>Alexandra Ramos:</t>
        </r>
        <r>
          <rPr>
            <sz val="9"/>
            <color indexed="81"/>
            <rFont val="Tahoma"/>
            <family val="2"/>
          </rPr>
          <t xml:space="preserve">
OFR JEBEL ALI TO ANTWERP USD 59 W/M                                                OFR ANTWERP - CALLAO USD 20 W/M
</t>
        </r>
      </text>
    </comment>
  </commentList>
</comments>
</file>

<file path=xl/comments2.xml><?xml version="1.0" encoding="utf-8"?>
<comments xmlns="http://schemas.openxmlformats.org/spreadsheetml/2006/main">
  <authors>
    <author>Martin Oyanguren</author>
    <author>Alexandra Ramos</author>
  </authors>
  <commentList>
    <comment ref="A4" authorId="0" shapeId="0">
      <text>
        <r>
          <rPr>
            <b/>
            <sz val="9"/>
            <color indexed="81"/>
            <rFont val="Tahoma"/>
            <family val="2"/>
          </rPr>
          <t>Alexandra Ramos:</t>
        </r>
        <r>
          <rPr>
            <sz val="9"/>
            <color indexed="81"/>
            <rFont val="Tahoma"/>
            <family val="2"/>
          </rPr>
          <t xml:space="preserve">
Añadi EUR 35/BL sólo para FHC
</t>
        </r>
      </text>
    </comment>
    <comment ref="F26" authorId="1" shapeId="0">
      <text>
        <r>
          <rPr>
            <b/>
            <sz val="9"/>
            <color indexed="81"/>
            <rFont val="Tahoma"/>
            <family val="2"/>
          </rPr>
          <t>Alexandra Ramos:</t>
        </r>
        <r>
          <rPr>
            <sz val="9"/>
            <color indexed="81"/>
            <rFont val="Tahoma"/>
            <family val="2"/>
          </rPr>
          <t xml:space="preserve">
8/12/25 Estoy subiendo este monto para curbrirnos.
</t>
        </r>
      </text>
    </comment>
    <comment ref="F27" authorId="1" shapeId="0">
      <text>
        <r>
          <rPr>
            <b/>
            <sz val="9"/>
            <color indexed="81"/>
            <rFont val="Tahoma"/>
            <family val="2"/>
          </rPr>
          <t>Alexandra Ramos:</t>
        </r>
        <r>
          <rPr>
            <sz val="9"/>
            <color indexed="81"/>
            <rFont val="Tahoma"/>
            <family val="2"/>
          </rPr>
          <t xml:space="preserve">
8/12/25 Estoy subiendo este monto para curbrirnos.
</t>
        </r>
      </text>
    </comment>
    <comment ref="G29" authorId="1" shapeId="0">
      <text>
        <r>
          <rPr>
            <b/>
            <sz val="9"/>
            <color indexed="81"/>
            <rFont val="Tahoma"/>
            <family val="2"/>
          </rPr>
          <t>Alexandra Ramos:</t>
        </r>
        <r>
          <rPr>
            <sz val="9"/>
            <color indexed="81"/>
            <rFont val="Tahoma"/>
            <family val="2"/>
          </rPr>
          <t xml:space="preserve">
12/8/25 Estoy subiendo este monto para cubrirnos, la tarifa se obtiene de la web de SACO </t>
        </r>
      </text>
    </comment>
    <comment ref="G30" authorId="1" shapeId="0">
      <text>
        <r>
          <rPr>
            <b/>
            <sz val="9"/>
            <color indexed="81"/>
            <rFont val="Tahoma"/>
            <family val="2"/>
          </rPr>
          <t>Alexandra Ramos:</t>
        </r>
        <r>
          <rPr>
            <sz val="9"/>
            <color indexed="81"/>
            <rFont val="Tahoma"/>
            <family val="2"/>
          </rPr>
          <t xml:space="preserve">
12/8/25 Estoy subiendo este monto para cubrirnos, la tarifa se obtiene de la web de SACO </t>
        </r>
      </text>
    </comment>
  </commentList>
</comments>
</file>

<file path=xl/comments3.xml><?xml version="1.0" encoding="utf-8"?>
<comments xmlns="http://schemas.openxmlformats.org/spreadsheetml/2006/main">
  <authors>
    <author>Alexandra Ramos</author>
  </authors>
  <commentList>
    <comment ref="H148" authorId="0" shapeId="0">
      <text>
        <r>
          <rPr>
            <b/>
            <sz val="9"/>
            <color indexed="81"/>
            <rFont val="Tahoma"/>
            <family val="2"/>
          </rPr>
          <t>Alexandra Ramos:</t>
        </r>
        <r>
          <rPr>
            <sz val="9"/>
            <color indexed="81"/>
            <rFont val="Tahoma"/>
            <family val="2"/>
          </rPr>
          <t xml:space="preserve">
INCLUYE ALZA DE $800, AGENTE INFORMÓ ALZA DE $300 - $500 . </t>
        </r>
      </text>
    </comment>
  </commentList>
</comments>
</file>

<file path=xl/comments4.xml><?xml version="1.0" encoding="utf-8"?>
<comments xmlns="http://schemas.openxmlformats.org/spreadsheetml/2006/main">
  <authors>
    <author>Alexandra Ramos</author>
  </authors>
  <commentList>
    <comment ref="A261" authorId="0" shapeId="0">
      <text>
        <r>
          <rPr>
            <b/>
            <sz val="9"/>
            <color indexed="81"/>
            <rFont val="Tahoma"/>
            <family val="2"/>
          </rPr>
          <t>Alexandra Ramos:</t>
        </r>
        <r>
          <rPr>
            <sz val="9"/>
            <color indexed="81"/>
            <rFont val="Tahoma"/>
            <family val="2"/>
          </rPr>
          <t xml:space="preserve">
Se deja de considerar desde el  14/10/25</t>
        </r>
      </text>
    </comment>
  </commentList>
</comments>
</file>

<file path=xl/comments5.xml><?xml version="1.0" encoding="utf-8"?>
<comments xmlns="http://schemas.openxmlformats.org/spreadsheetml/2006/main">
  <authors>
    <author>Alexandra Ramos</author>
  </authors>
  <commentList>
    <comment ref="F77"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0"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1"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2"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3"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6"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7"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 ref="F88" authorId="0" shapeId="0">
      <text>
        <r>
          <rPr>
            <b/>
            <sz val="9"/>
            <color indexed="81"/>
            <rFont val="Tahoma"/>
            <family val="2"/>
          </rPr>
          <t>Alexandra Ramos:</t>
        </r>
        <r>
          <rPr>
            <sz val="9"/>
            <color indexed="81"/>
            <rFont val="Tahoma"/>
            <family val="2"/>
          </rPr>
          <t xml:space="preserve">
RECUERDEN QUE EL VOLUMEN ÓPTIMO SON 53 CBM PARA QUE EL OFR NO SEA TAN ALTO.</t>
        </r>
      </text>
    </comment>
  </commentList>
</comments>
</file>

<file path=xl/connections.xml><?xml version="1.0" encoding="utf-8"?>
<connections xmlns="http://schemas.openxmlformats.org/spreadsheetml/2006/main">
  <connection id="1" name="Consulta - Charge_code" description="Conexión a la consulta 'Charge_code' en el libro." type="5" refreshedVersion="2" background="1" saveData="1">
    <dbPr connection="Provider=Microsoft.Mashup.OleDb.1;Data Source=$Workbook$;Location=Charge_code;Extended Properties=&quot;&quot;" command="SELECT * FROM [Charge_code]"/>
  </connection>
  <connection id="2" keepAlive="1" name="Consulta - Charge_code (10)" description="Conexión a la consulta 'Charge_code (10)' en el libro." type="5" refreshedVersion="0" background="1">
    <dbPr connection="Provider=Microsoft.Mashup.OleDb.1;Data Source=$Workbook$;Location=&quot;Charge_code (10)&quot;;Extended Properties=&quot;&quot;" command="SELECT * FROM [Charge_code (10)]"/>
  </connection>
  <connection id="3" keepAlive="1" name="Consulta - Charge_code (11)" description="Conexión a la consulta 'Charge_code (11)' en el libro." type="5" refreshedVersion="0" background="1">
    <dbPr connection="Provider=Microsoft.Mashup.OleDb.1;Data Source=$Workbook$;Location=&quot;Charge_code (11)&quot;;Extended Properties=&quot;&quot;" command="SELECT * FROM [Charge_code (11)]"/>
  </connection>
  <connection id="4" keepAlive="1" name="Consulta - Charge_code (12)" description="Conexión a la consulta 'Charge_code (12)' en el libro." type="5" refreshedVersion="0" background="1">
    <dbPr connection="Provider=Microsoft.Mashup.OleDb.1;Data Source=$Workbook$;Location=&quot;Charge_code (12)&quot;;Extended Properties=&quot;&quot;" command="SELECT * FROM [Charge_code (12)]"/>
  </connection>
  <connection id="5" keepAlive="1" name="Consulta - Charge_code (13)" description="Conexión a la consulta 'Charge_code (13)' en el libro." type="5" refreshedVersion="0" background="1">
    <dbPr connection="Provider=Microsoft.Mashup.OleDb.1;Data Source=$Workbook$;Location=&quot;Charge_code (13)&quot;;Extended Properties=&quot;&quot;" command="SELECT * FROM [Charge_code (13)]"/>
  </connection>
  <connection id="6" keepAlive="1" name="Consulta - Charge_code (14)" description="Conexión a la consulta 'Charge_code (14)' en el libro." type="5" refreshedVersion="0" background="1">
    <dbPr connection="Provider=Microsoft.Mashup.OleDb.1;Data Source=$Workbook$;Location=&quot;Charge_code (14)&quot;;Extended Properties=&quot;&quot;" command="SELECT * FROM [Charge_code (14)]"/>
  </connection>
  <connection id="7" keepAlive="1" name="Consulta - Charge_code (15)" description="Conexión a la consulta 'Charge_code (15)' en el libro." type="5" refreshedVersion="0" background="1">
    <dbPr connection="Provider=Microsoft.Mashup.OleDb.1;Data Source=$Workbook$;Location=&quot;Charge_code (15)&quot;;Extended Properties=&quot;&quot;" command="SELECT * FROM [Charge_code (15)]"/>
  </connection>
  <connection id="8" keepAlive="1" name="Consulta - Charge_code (16)" description="Conexión a la consulta 'Charge_code (16)' en el libro." type="5" refreshedVersion="0" background="1">
    <dbPr connection="Provider=Microsoft.Mashup.OleDb.1;Data Source=$Workbook$;Location=&quot;Charge_code (16)&quot;;Extended Properties=&quot;&quot;" command="SELECT * FROM [Charge_code (16)]"/>
  </connection>
  <connection id="9" keepAlive="1" name="Consulta - Charge_code (17)" description="Conexión a la consulta 'Charge_code (17)' en el libro." type="5" refreshedVersion="0" background="1">
    <dbPr connection="Provider=Microsoft.Mashup.OleDb.1;Data Source=$Workbook$;Location=&quot;Charge_code (17)&quot;;Extended Properties=&quot;&quot;" command="SELECT * FROM [Charge_code (17)]"/>
  </connection>
  <connection id="10" keepAlive="1" name="Consulta - Charge_code (18)" description="Conexión a la consulta 'Charge_code (18)' en el libro." type="5" refreshedVersion="0" background="1">
    <dbPr connection="Provider=Microsoft.Mashup.OleDb.1;Data Source=$Workbook$;Location=&quot;Charge_code (18)&quot;;Extended Properties=&quot;&quot;" command="SELECT * FROM [Charge_code (18)]"/>
  </connection>
  <connection id="11" keepAlive="1" name="Consulta - Charge_code (19)" description="Conexión a la consulta 'Charge_code (19)' en el libro." type="5" refreshedVersion="0" background="1">
    <dbPr connection="Provider=Microsoft.Mashup.OleDb.1;Data Source=$Workbook$;Location=&quot;Charge_code (19)&quot;;Extended Properties=&quot;&quot;" command="SELECT * FROM [Charge_code (19)]"/>
  </connection>
  <connection id="12" name="Consulta - Charge_code (2)" description="Conexión a la consulta 'Charge_code (2)' en el libro." type="5" refreshedVersion="2" background="1" saveData="1">
    <dbPr connection="Provider=Microsoft.Mashup.OleDb.1;Data Source=$Workbook$;Location=&quot;Charge_code (2)&quot;;Extended Properties=&quot;&quot;" command="SELECT * FROM [Charge_code (2)]"/>
  </connection>
  <connection id="13" keepAlive="1" name="Consulta - Charge_code (20)" description="Conexión a la consulta 'Charge_code (20)' en el libro." type="5" refreshedVersion="0" background="1">
    <dbPr connection="Provider=Microsoft.Mashup.OleDb.1;Data Source=$Workbook$;Location=&quot;Charge_code (20)&quot;;Extended Properties=&quot;&quot;" command="SELECT * FROM [Charge_code (20)]"/>
  </connection>
  <connection id="14" keepAlive="1" name="Consulta - Charge_code (21)" description="Conexión a la consulta 'Charge_code (21)' en el libro." type="5" refreshedVersion="0" background="1">
    <dbPr connection="Provider=Microsoft.Mashup.OleDb.1;Data Source=$Workbook$;Location=&quot;Charge_code (21)&quot;;Extended Properties=&quot;&quot;" command="SELECT * FROM [Charge_code (21)]"/>
  </connection>
  <connection id="15" keepAlive="1" name="Consulta - Charge_code (22)" description="Conexión a la consulta 'Charge_code (22)' en el libro." type="5" refreshedVersion="0" background="1">
    <dbPr connection="Provider=Microsoft.Mashup.OleDb.1;Data Source=$Workbook$;Location=&quot;Charge_code (22)&quot;;Extended Properties=&quot;&quot;" command="SELECT * FROM [Charge_code (22)]"/>
  </connection>
  <connection id="16" keepAlive="1" name="Consulta - Charge_code (23)" description="Conexión a la consulta 'Charge_code (23)' en el libro." type="5" refreshedVersion="0" background="1">
    <dbPr connection="Provider=Microsoft.Mashup.OleDb.1;Data Source=$Workbook$;Location=&quot;Charge_code (23)&quot;;Extended Properties=&quot;&quot;" command="SELECT * FROM [Charge_code (23)]"/>
  </connection>
  <connection id="17" keepAlive="1" name="Consulta - Charge_code (24)" description="Conexión a la consulta 'Charge_code (24)' en el libro." type="5" refreshedVersion="0" background="1">
    <dbPr connection="Provider=Microsoft.Mashup.OleDb.1;Data Source=$Workbook$;Location=&quot;Charge_code (24)&quot;;Extended Properties=&quot;&quot;" command="SELECT * FROM [Charge_code (24)]"/>
  </connection>
  <connection id="18" keepAlive="1" name="Consulta - Charge_code (25)" description="Conexión a la consulta 'Charge_code (25)' en el libro." type="5" refreshedVersion="0" background="1">
    <dbPr connection="Provider=Microsoft.Mashup.OleDb.1;Data Source=$Workbook$;Location=&quot;Charge_code (25)&quot;;Extended Properties=&quot;&quot;" command="SELECT * FROM [Charge_code (25)]"/>
  </connection>
  <connection id="19" keepAlive="1" name="Consulta - Charge_code (26)" description="Conexión a la consulta 'Charge_code (26)' en el libro." type="5" refreshedVersion="0" background="1">
    <dbPr connection="Provider=Microsoft.Mashup.OleDb.1;Data Source=$Workbook$;Location=&quot;Charge_code (26)&quot;;Extended Properties=&quot;&quot;" command="SELECT * FROM [Charge_code (26)]"/>
  </connection>
  <connection id="20" name="Consulta - Charge_code (3)" description="Conexión a la consulta 'Charge_code (3)' en el libro." type="5" refreshedVersion="2" background="1" saveData="1">
    <dbPr connection="Provider=Microsoft.Mashup.OleDb.1;Data Source=$Workbook$;Location=&quot;Charge_code (3)&quot;;Extended Properties=&quot;&quot;" command="SELECT * FROM [Charge_code (3)]"/>
  </connection>
  <connection id="21" keepAlive="1" name="Consulta - Charge_code (4)" description="Conexión a la consulta 'Charge_code (4)' en el libro." type="5" refreshedVersion="0" background="1">
    <dbPr connection="Provider=Microsoft.Mashup.OleDb.1;Data Source=$Workbook$;Location=&quot;Charge_code (4)&quot;;Extended Properties=&quot;&quot;" command="SELECT * FROM [Charge_code (4)]"/>
  </connection>
  <connection id="22" keepAlive="1" name="Consulta - Charge_code (5)" description="Conexión a la consulta 'Charge_code (5)' en el libro." type="5" refreshedVersion="0" background="1">
    <dbPr connection="Provider=Microsoft.Mashup.OleDb.1;Data Source=$Workbook$;Location=&quot;Charge_code (5)&quot;;Extended Properties=&quot;&quot;" command="SELECT * FROM [Charge_code (5)]"/>
  </connection>
  <connection id="23" keepAlive="1" name="Consulta - Charge_code (6)" description="Conexión a la consulta 'Charge_code (6)' en el libro." type="5" refreshedVersion="0" background="1">
    <dbPr connection="Provider=Microsoft.Mashup.OleDb.1;Data Source=$Workbook$;Location=&quot;Charge_code (6)&quot;;Extended Properties=&quot;&quot;" command="SELECT * FROM [Charge_code (6)]"/>
  </connection>
  <connection id="24" keepAlive="1" name="Consulta - Charge_code (7)" description="Conexión a la consulta 'Charge_code (7)' en el libro." type="5" refreshedVersion="0" background="1">
    <dbPr connection="Provider=Microsoft.Mashup.OleDb.1;Data Source=$Workbook$;Location=&quot;Charge_code (7)&quot;;Extended Properties=&quot;&quot;" command="SELECT * FROM [Charge_code (7)]"/>
  </connection>
  <connection id="25" keepAlive="1" name="Consulta - Charge_code (8)" description="Conexión a la consulta 'Charge_code (8)' en el libro." type="5" refreshedVersion="0" background="1">
    <dbPr connection="Provider=Microsoft.Mashup.OleDb.1;Data Source=$Workbook$;Location=&quot;Charge_code (8)&quot;;Extended Properties=&quot;&quot;" command="SELECT * FROM [Charge_code (8)]"/>
  </connection>
  <connection id="26" keepAlive="1" name="Consulta - Charge_code (9)" description="Conexión a la consulta 'Charge_code (9)' en el libro." type="5" refreshedVersion="0" background="1">
    <dbPr connection="Provider=Microsoft.Mashup.OleDb.1;Data Source=$Workbook$;Location=&quot;Charge_code (9)&quot;;Extended Properties=&quot;&quot;" command="SELECT * FROM [Charge_code (9)]"/>
  </connection>
  <connection id="27" name="Consulta - Rates" description="Conexión a la consulta 'Rates' en el libro." type="5" refreshedVersion="2" background="1" refreshOnLoad="1" saveData="1">
    <dbPr connection="Provider=Microsoft.Mashup.OleDb.1;Data Source=$Workbook$;Location=Rates;Extended Properties=&quot;&quot;" command="SELECT * FROM [Rates]"/>
  </connection>
  <connection id="28" keepAlive="1" name="Consulta - Rates (10)" description="Conexión a la consulta 'Rates (10)' en el libro." type="5" refreshedVersion="8" onlyUseConnectionFile="1" background="1" refreshOnLoad="1" saveData="1">
    <dbPr connection="Provider=Microsoft.Mashup.OleDb.1;Data Source=$Workbook$;Location=&quot;Rates (10)&quot;;Extended Properties=&quot;&quot;" command="SELECT * FROM [Rates (10)]"/>
  </connection>
  <connection id="29" keepAlive="1" name="Consulta - Rates (11)" description="Conexión a la consulta 'Rates (11)' en el libro." type="5" refreshedVersion="8" onlyUseConnectionFile="1" background="1" refreshOnLoad="1" saveData="1">
    <dbPr connection="Provider=Microsoft.Mashup.OleDb.1;Data Source=$Workbook$;Location=&quot;Rates (11)&quot;;Extended Properties=&quot;&quot;" command="SELECT * FROM [Rates (11)]"/>
  </connection>
  <connection id="30" keepAlive="1" name="Consulta - Rates (12)" description="Conexión a la consulta 'Rates (12)' en el libro." type="5" refreshedVersion="8" onlyUseConnectionFile="1" background="1" refreshOnLoad="1" saveData="1">
    <dbPr connection="Provider=Microsoft.Mashup.OleDb.1;Data Source=$Workbook$;Location=&quot;Rates (12)&quot;;Extended Properties=&quot;&quot;" command="SELECT * FROM [Rates (12)]"/>
  </connection>
  <connection id="31" keepAlive="1" name="Consulta - Rates (13)" description="Conexión a la consulta 'Rates (13)' en el libro." type="5" refreshedVersion="8" background="1" refreshOnLoad="1" saveData="1">
    <dbPr connection="Provider=Microsoft.Mashup.OleDb.1;Data Source=$Workbook$;Location=&quot;Rates (13)&quot;;Extended Properties=&quot;&quot;" command="SELECT * FROM [Rates (13)]"/>
  </connection>
  <connection id="32" keepAlive="1" name="Consulta - Rates (14)" description="Conexión a la consulta 'Rates (14)' en el libro." type="5" refreshedVersion="8" onlyUseConnectionFile="1" background="1" refreshOnLoad="1" saveData="1">
    <dbPr connection="Provider=Microsoft.Mashup.OleDb.1;Data Source=$Workbook$;Location=&quot;Rates (14)&quot;;Extended Properties=&quot;&quot;" command="SELECT * FROM [Rates (14)]"/>
  </connection>
  <connection id="33" keepAlive="1" name="Consulta - Rates (15)" description="Conexión a la consulta 'Rates (15)' en el libro." type="5" refreshedVersion="8" background="1" refreshOnLoad="1" saveData="1">
    <dbPr connection="Provider=Microsoft.Mashup.OleDb.1;Data Source=$Workbook$;Location=&quot;Rates (15)&quot;;Extended Properties=&quot;&quot;" command="SELECT * FROM [Rates (15)]"/>
  </connection>
  <connection id="34" keepAlive="1" name="Consulta - Rates (16)" description="Conexión a la consulta 'Rates (16)' en el libro." type="5" refreshedVersion="8" background="1" refreshOnLoad="1" saveData="1">
    <dbPr connection="Provider=Microsoft.Mashup.OleDb.1;Data Source=$Workbook$;Location=&quot;Rates (16)&quot;;Extended Properties=&quot;&quot;" command="SELECT * FROM [Rates (16)]"/>
  </connection>
  <connection id="35" keepAlive="1" name="Consulta - Rates (17)" description="Conexión a la consulta 'Rates (17)' en el libro." type="5" refreshedVersion="8" background="1" refreshOnLoad="1" saveData="1">
    <dbPr connection="Provider=Microsoft.Mashup.OleDb.1;Data Source=$Workbook$;Location=&quot;Rates (17)&quot;;Extended Properties=&quot;&quot;" command="SELECT * FROM [Rates (17)]"/>
  </connection>
  <connection id="36" keepAlive="1" name="Consulta - Rates (18)" description="Conexión a la consulta 'Rates (18)' en el libro." type="5" refreshedVersion="8" onlyUseConnectionFile="1" background="1" refreshOnLoad="1" saveData="1">
    <dbPr connection="Provider=Microsoft.Mashup.OleDb.1;Data Source=$Workbook$;Location=&quot;Rates (18)&quot;;Extended Properties=&quot;&quot;" command="SELECT * FROM [Rates (18)]"/>
  </connection>
  <connection id="37" keepAlive="1" name="Consulta - Rates (19)" description="Conexión a la consulta 'Rates (19)' en el libro." type="5" refreshedVersion="8" background="1" refreshOnLoad="1" saveData="1">
    <dbPr connection="Provider=Microsoft.Mashup.OleDb.1;Data Source=$Workbook$;Location=&quot;Rates (19)&quot;;Extended Properties=&quot;&quot;" command="SELECT * FROM [Rates (19)]"/>
  </connection>
  <connection id="38" keepAlive="1" name="Consulta - Rates (20)" description="Conexión a la consulta 'Rates (20)' en el libro." type="5" refreshedVersion="8" onlyUseConnectionFile="1" background="1" refreshOnLoad="1" saveData="1">
    <dbPr connection="Provider=Microsoft.Mashup.OleDb.1;Data Source=$Workbook$;Location=&quot;Rates (20)&quot;;Extended Properties=&quot;&quot;" command="SELECT * FROM [Rates (20)]"/>
  </connection>
  <connection id="39" keepAlive="1" name="Consulta - Rates (21)" description="Conexión a la consulta 'Rates (21)' en el libro." type="5" refreshedVersion="8" onlyUseConnectionFile="1" background="1" refreshOnLoad="1" saveData="1">
    <dbPr connection="Provider=Microsoft.Mashup.OleDb.1;Data Source=$Workbook$;Location=&quot;Rates (21)&quot;;Extended Properties=&quot;&quot;" command="SELECT * FROM [Rates (21)]"/>
  </connection>
  <connection id="40" keepAlive="1" name="Consulta - Rates (22)" description="Conexión a la consulta 'Rates (22)' en el libro." type="5" refreshedVersion="8" onlyUseConnectionFile="1" background="1" refreshOnLoad="1" saveData="1">
    <dbPr connection="Provider=Microsoft.Mashup.OleDb.1;Data Source=$Workbook$;Location=&quot;Rates (22)&quot;;Extended Properties=&quot;&quot;" command="SELECT * FROM [Rates (22)]"/>
  </connection>
  <connection id="41" keepAlive="1" name="Consulta - Rates (23)" description="Conexión a la consulta 'Rates (23)' en el libro." type="5" refreshedVersion="8" onlyUseConnectionFile="1" background="1" refreshOnLoad="1" saveData="1">
    <dbPr connection="Provider=Microsoft.Mashup.OleDb.1;Data Source=$Workbook$;Location=&quot;Rates (23)&quot;;Extended Properties=&quot;&quot;" command="SELECT * FROM [Rates (23)]"/>
  </connection>
  <connection id="42" keepAlive="1" name="Consulta - Rates (24)" description="Conexión a la consulta 'Rates (24)' en el libro." type="5" refreshedVersion="8" onlyUseConnectionFile="1" background="1" refreshOnLoad="1" saveData="1">
    <dbPr connection="Provider=Microsoft.Mashup.OleDb.1;Data Source=$Workbook$;Location=&quot;Rates (24)&quot;;Extended Properties=&quot;&quot;" command="SELECT * FROM [Rates (24)]"/>
  </connection>
  <connection id="43" keepAlive="1" name="Consulta - Rates (25)" description="Conexión a la consulta 'Rates (25)' en el libro." type="5" refreshedVersion="8" background="1" refreshOnLoad="1" saveData="1">
    <dbPr connection="Provider=Microsoft.Mashup.OleDb.1;Data Source=$Workbook$;Location=&quot;Rates (25)&quot;;Extended Properties=&quot;&quot;" command="SELECT * FROM [Rates (25)]"/>
  </connection>
  <connection id="44" keepAlive="1" name="Consulta - Rates (26)" description="Conexión a la consulta 'Rates (26)' en el libro." type="5" refreshedVersion="8" onlyUseConnectionFile="1" background="1" refreshOnLoad="1" saveData="1">
    <dbPr connection="Provider=Microsoft.Mashup.OleDb.1;Data Source=$Workbook$;Location=&quot;Rates (26)&quot;;Extended Properties=&quot;&quot;" command="SELECT * FROM [Rates (26)]"/>
  </connection>
  <connection id="45" keepAlive="1" name="Consulta - Rates (27)" description="Conexión a la consulta 'Rates (27)' en el libro." type="5" refreshedVersion="8" onlyUseConnectionFile="1" background="1" refreshOnLoad="1" saveData="1">
    <dbPr connection="Provider=Microsoft.Mashup.OleDb.1;Data Source=$Workbook$;Location=Rates (27);Extended Properties=&quot;&quot;" command="SELECT * FROM [Rates (27)]"/>
  </connection>
  <connection id="46" keepAlive="1" name="Consulta - Rates (28)" description="Conexión a la consulta 'Rates (28)' en el libro." type="5" refreshedVersion="8" onlyUseConnectionFile="1" background="1" refreshOnLoad="1" saveData="1">
    <dbPr connection="Provider=Microsoft.Mashup.OleDb.1;Data Source=$Workbook$;Location=Rates (28);Extended Properties=&quot;&quot;" command="SELECT * FROM [Rates (28)]"/>
  </connection>
  <connection id="47" name="Consulta - Rates (4)" description="Conexión a la consulta 'Rates (4)' en el libro." type="5" refreshedVersion="2" background="1" refreshOnLoad="1" saveData="1">
    <dbPr connection="Provider=Microsoft.Mashup.OleDb.1;Data Source=$Workbook$;Location=&quot;Rates (4)&quot;;Extended Properties=&quot;&quot;" command="SELECT * FROM [Rates (4)]"/>
  </connection>
  <connection id="48" name="Consulta - Rates (5)" description="Conexión a la consulta 'Rates (5)' en el libro." type="5" refreshedVersion="2" background="1" refreshOnLoad="1" saveData="1">
    <dbPr connection="Provider=Microsoft.Mashup.OleDb.1;Data Source=$Workbook$;Location=&quot;Rates (5)&quot;;Extended Properties=&quot;&quot;" command="SELECT * FROM [Rates (5)]"/>
  </connection>
  <connection id="49" keepAlive="1" name="Consulta - Rates (6)" description="Conexión a la consulta 'Rates (6)' en el libro." type="5" refreshedVersion="8" onlyUseConnectionFile="1" background="1" refreshOnLoad="1" saveData="1">
    <dbPr connection="Provider=Microsoft.Mashup.OleDb.1;Data Source=$Workbook$;Location=&quot;Rates (6)&quot;;Extended Properties=&quot;&quot;" command="SELECT * FROM [Rates (6)]"/>
  </connection>
  <connection id="50" keepAlive="1" name="Consulta - Rates (7)" description="Conexión a la consulta 'Rates (7)' en el libro." type="5" refreshedVersion="8" background="1" refreshOnLoad="1" saveData="1">
    <dbPr connection="Provider=Microsoft.Mashup.OleDb.1;Data Source=$Workbook$;Location=&quot;Rates (7)&quot;;Extended Properties=&quot;&quot;" command="SELECT * FROM [Rates (7)]"/>
  </connection>
  <connection id="51" keepAlive="1" name="Consulta - Rates (8)" description="Conexión a la consulta 'Rates (8)' en el libro." type="5" refreshedVersion="8" onlyUseConnectionFile="1" background="1" refreshOnLoad="1" saveData="1">
    <dbPr connection="Provider=Microsoft.Mashup.OleDb.1;Data Source=$Workbook$;Location=&quot;Rates (8)&quot;;Extended Properties=&quot;&quot;" command="SELECT * FROM [Rates (8)]"/>
  </connection>
  <connection id="52" keepAlive="1" name="Consulta - Rates (9)" description="Conexión a la consulta 'Rates (9)' en el libro." type="5" refreshedVersion="8" onlyUseConnectionFile="1" background="1" refreshOnLoad="1" saveData="1">
    <dbPr connection="Provider=Microsoft.Mashup.OleDb.1;Data Source=$Workbook$;Location=&quot;Rates (9)&quot;;Extended Properties=&quot;&quot;" command="SELECT * FROM [Rates (9)]"/>
  </connection>
  <connection id="53" name="Consulta - Uncode" description="Conexión a la consulta 'Uncode' en el libro." type="5" refreshedVersion="2" background="1" saveData="1">
    <dbPr connection="Provider=Microsoft.Mashup.OleDb.1;Data Source=$Workbook$;Location=Uncode;Extended Properties=&quot;&quot;" command="SELECT * FROM [Uncode]"/>
  </connection>
  <connection id="54" keepAlive="1" name="Consulta - Uncode (10)" description="Conexión a la consulta 'Uncode (10)' en el libro." type="5" refreshedVersion="0" background="1">
    <dbPr connection="Provider=Microsoft.Mashup.OleDb.1;Data Source=$Workbook$;Location=&quot;Uncode (10)&quot;;Extended Properties=&quot;&quot;" command="SELECT * FROM [Uncode (10)]"/>
  </connection>
  <connection id="55" keepAlive="1" name="Consulta - Uncode (11)" description="Conexión a la consulta 'Uncode (11)' en el libro." type="5" refreshedVersion="0" background="1">
    <dbPr connection="Provider=Microsoft.Mashup.OleDb.1;Data Source=$Workbook$;Location=&quot;Uncode (11)&quot;;Extended Properties=&quot;&quot;" command="SELECT * FROM [Uncode (11)]"/>
  </connection>
  <connection id="56" keepAlive="1" name="Consulta - Uncode (12)" description="Conexión a la consulta 'Uncode (12)' en el libro." type="5" refreshedVersion="0" background="1">
    <dbPr connection="Provider=Microsoft.Mashup.OleDb.1;Data Source=$Workbook$;Location=&quot;Uncode (12)&quot;;Extended Properties=&quot;&quot;" command="SELECT * FROM [Uncode (12)]"/>
  </connection>
  <connection id="57" keepAlive="1" name="Consulta - Uncode (13)" description="Conexión a la consulta 'Uncode (13)' en el libro." type="5" refreshedVersion="0" background="1">
    <dbPr connection="Provider=Microsoft.Mashup.OleDb.1;Data Source=$Workbook$;Location=&quot;Uncode (13)&quot;;Extended Properties=&quot;&quot;" command="SELECT * FROM [Uncode (13)]"/>
  </connection>
  <connection id="58" keepAlive="1" name="Consulta - Uncode (14)" description="Conexión a la consulta 'Uncode (14)' en el libro." type="5" refreshedVersion="0" background="1">
    <dbPr connection="Provider=Microsoft.Mashup.OleDb.1;Data Source=$Workbook$;Location=&quot;Uncode (14)&quot;;Extended Properties=&quot;&quot;" command="SELECT * FROM [Uncode (14)]"/>
  </connection>
  <connection id="59" keepAlive="1" name="Consulta - Uncode (15)" description="Conexión a la consulta 'Uncode (15)' en el libro." type="5" refreshedVersion="0" background="1">
    <dbPr connection="Provider=Microsoft.Mashup.OleDb.1;Data Source=$Workbook$;Location=&quot;Uncode (15)&quot;;Extended Properties=&quot;&quot;" command="SELECT * FROM [Uncode (15)]"/>
  </connection>
  <connection id="60" keepAlive="1" name="Consulta - Uncode (16)" description="Conexión a la consulta 'Uncode (16)' en el libro." type="5" refreshedVersion="0" background="1">
    <dbPr connection="Provider=Microsoft.Mashup.OleDb.1;Data Source=$Workbook$;Location=&quot;Uncode (16)&quot;;Extended Properties=&quot;&quot;" command="SELECT * FROM [Uncode (16)]"/>
  </connection>
  <connection id="61" keepAlive="1" name="Consulta - Uncode (17)" description="Conexión a la consulta 'Uncode (17)' en el libro." type="5" refreshedVersion="0" background="1">
    <dbPr connection="Provider=Microsoft.Mashup.OleDb.1;Data Source=$Workbook$;Location=&quot;Uncode (17)&quot;;Extended Properties=&quot;&quot;" command="SELECT * FROM [Uncode (17)]"/>
  </connection>
  <connection id="62" keepAlive="1" name="Consulta - Uncode (18)" description="Conexión a la consulta 'Uncode (18)' en el libro." type="5" refreshedVersion="0" background="1">
    <dbPr connection="Provider=Microsoft.Mashup.OleDb.1;Data Source=$Workbook$;Location=&quot;Uncode (18)&quot;;Extended Properties=&quot;&quot;" command="SELECT * FROM [Uncode (18)]"/>
  </connection>
  <connection id="63" keepAlive="1" name="Consulta - Uncode (19)" description="Conexión a la consulta 'Uncode (19)' en el libro." type="5" refreshedVersion="0" background="1">
    <dbPr connection="Provider=Microsoft.Mashup.OleDb.1;Data Source=$Workbook$;Location=&quot;Uncode (19)&quot;;Extended Properties=&quot;&quot;" command="SELECT * FROM [Uncode (19)]"/>
  </connection>
  <connection id="64" keepAlive="1" name="Consulta - Uncode (20)" description="Conexión a la consulta 'Uncode (20)' en el libro." type="5" refreshedVersion="0" background="1">
    <dbPr connection="Provider=Microsoft.Mashup.OleDb.1;Data Source=$Workbook$;Location=&quot;Uncode (20)&quot;;Extended Properties=&quot;&quot;" command="SELECT * FROM [Uncode (20)]"/>
  </connection>
  <connection id="65" keepAlive="1" name="Consulta - Uncode (21)" description="Conexión a la consulta 'Uncode (21)' en el libro." type="5" refreshedVersion="0" background="1">
    <dbPr connection="Provider=Microsoft.Mashup.OleDb.1;Data Source=$Workbook$;Location=&quot;Uncode (21)&quot;;Extended Properties=&quot;&quot;" command="SELECT * FROM [Uncode (21)]"/>
  </connection>
  <connection id="66" keepAlive="1" name="Consulta - Uncode (22)" description="Conexión a la consulta 'Uncode (22)' en el libro." type="5" refreshedVersion="0" background="1">
    <dbPr connection="Provider=Microsoft.Mashup.OleDb.1;Data Source=$Workbook$;Location=&quot;Uncode (22)&quot;;Extended Properties=&quot;&quot;" command="SELECT * FROM [Uncode (22)]"/>
  </connection>
  <connection id="67" keepAlive="1" name="Consulta - Uncode (23)" description="Conexión a la consulta 'Uncode (23)' en el libro." type="5" refreshedVersion="0" background="1">
    <dbPr connection="Provider=Microsoft.Mashup.OleDb.1;Data Source=$Workbook$;Location=&quot;Uncode (23)&quot;;Extended Properties=&quot;&quot;" command="SELECT * FROM [Uncode (23)]"/>
  </connection>
  <connection id="68" keepAlive="1" name="Consulta - Uncode (24)" description="Conexión a la consulta 'Uncode (24)' en el libro." type="5" refreshedVersion="0" background="1">
    <dbPr connection="Provider=Microsoft.Mashup.OleDb.1;Data Source=$Workbook$;Location=&quot;Uncode (24)&quot;;Extended Properties=&quot;&quot;" command="SELECT * FROM [Uncode (24)]"/>
  </connection>
  <connection id="69" keepAlive="1" name="Consulta - Uncode (25)" description="Conexión a la consulta 'Uncode (25)' en el libro." type="5" refreshedVersion="0" background="1">
    <dbPr connection="Provider=Microsoft.Mashup.OleDb.1;Data Source=$Workbook$;Location=&quot;Uncode (25)&quot;;Extended Properties=&quot;&quot;" command="SELECT * FROM [Uncode (25)]"/>
  </connection>
  <connection id="70" keepAlive="1" name="Consulta - Uncode (26)" description="Conexión a la consulta 'Uncode (26)' en el libro." type="5" refreshedVersion="0" background="1">
    <dbPr connection="Provider=Microsoft.Mashup.OleDb.1;Data Source=$Workbook$;Location=&quot;Uncode (26)&quot;;Extended Properties=&quot;&quot;" command="SELECT * FROM [Uncode (26)]"/>
  </connection>
  <connection id="71" keepAlive="1" name="Consulta - Uncode (27)" description="Conexión a la consulta 'Uncode (27)' en el libro." type="5" refreshedVersion="0" background="1">
    <dbPr connection="Provider=Microsoft.Mashup.OleDb.1;Data Source=$Workbook$;Location=&quot;Uncode (27)&quot;;Extended Properties=&quot;&quot;" command="SELECT * FROM [Uncode (27)]"/>
  </connection>
  <connection id="72" name="Consulta - Uncode (3)" description="Conexión a la consulta 'Uncode (3)' en el libro." type="5" refreshedVersion="2" background="1" saveData="1">
    <dbPr connection="Provider=Microsoft.Mashup.OleDb.1;Data Source=$Workbook$;Location=&quot;Uncode (3)&quot;;Extended Properties=&quot;&quot;" command="SELECT * FROM [Uncode (3)]"/>
  </connection>
  <connection id="73" name="Consulta - Uncode (4)" description="Conexión a la consulta 'Uncode (4)' en el libro." type="5" refreshedVersion="2" background="1" saveData="1">
    <dbPr connection="Provider=Microsoft.Mashup.OleDb.1;Data Source=$Workbook$;Location=&quot;Uncode (4)&quot;;Extended Properties=&quot;&quot;" command="SELECT * FROM [Uncode (4)]"/>
  </connection>
  <connection id="74" keepAlive="1" name="Consulta - Uncode (5)" description="Conexión a la consulta 'Uncode (5)' en el libro." type="5" refreshedVersion="0" background="1">
    <dbPr connection="Provider=Microsoft.Mashup.OleDb.1;Data Source=$Workbook$;Location=&quot;Uncode (5)&quot;;Extended Properties=&quot;&quot;" command="SELECT * FROM [Uncode (5)]"/>
  </connection>
  <connection id="75" keepAlive="1" name="Consulta - Uncode (6)" description="Conexión a la consulta 'Uncode (6)' en el libro." type="5" refreshedVersion="0" background="1">
    <dbPr connection="Provider=Microsoft.Mashup.OleDb.1;Data Source=$Workbook$;Location=&quot;Uncode (6)&quot;;Extended Properties=&quot;&quot;" command="SELECT * FROM [Uncode (6)]"/>
  </connection>
  <connection id="76" keepAlive="1" name="Consulta - Uncode (7)" description="Conexión a la consulta 'Uncode (7)' en el libro." type="5" refreshedVersion="0" background="1">
    <dbPr connection="Provider=Microsoft.Mashup.OleDb.1;Data Source=$Workbook$;Location=&quot;Uncode (7)&quot;;Extended Properties=&quot;&quot;" command="SELECT * FROM [Uncode (7)]"/>
  </connection>
  <connection id="77" keepAlive="1" name="Consulta - Uncode (8)" description="Conexión a la consulta 'Uncode (8)' en el libro." type="5" refreshedVersion="0" background="1">
    <dbPr connection="Provider=Microsoft.Mashup.OleDb.1;Data Source=$Workbook$;Location=&quot;Uncode (8)&quot;;Extended Properties=&quot;&quot;" command="SELECT * FROM [Uncode (8)]"/>
  </connection>
  <connection id="78" keepAlive="1" name="Consulta - Uncode (9)" description="Conexión a la consulta 'Uncode (9)' en el libro." type="5" refreshedVersion="0" background="1">
    <dbPr connection="Provider=Microsoft.Mashup.OleDb.1;Data Source=$Workbook$;Location=&quot;Uncode (9)&quot;;Extended Properties=&quot;&quot;" command="SELECT * FROM [Uncode (9)]"/>
  </connection>
</connections>
</file>

<file path=xl/sharedStrings.xml><?xml version="1.0" encoding="utf-8"?>
<sst xmlns="http://schemas.openxmlformats.org/spreadsheetml/2006/main" count="28927" uniqueCount="1959">
  <si>
    <t>LATINOAMERICA</t>
  </si>
  <si>
    <t>CANADA</t>
  </si>
  <si>
    <t>BUSAN</t>
  </si>
  <si>
    <t>INDIA</t>
  </si>
  <si>
    <t>ÍNDICE</t>
  </si>
  <si>
    <t>BRASIL</t>
  </si>
  <si>
    <t>USA</t>
  </si>
  <si>
    <t>AMBERES</t>
  </si>
  <si>
    <t>REBATE</t>
  </si>
  <si>
    <t>TOTAL</t>
  </si>
  <si>
    <t>KOREA</t>
  </si>
  <si>
    <t>MSC</t>
  </si>
  <si>
    <t>HAPAG LLOYD</t>
  </si>
  <si>
    <t>CMA CGM</t>
  </si>
  <si>
    <t>--</t>
  </si>
  <si>
    <t>ONE</t>
  </si>
  <si>
    <t>OOCL</t>
  </si>
  <si>
    <t>COSCO</t>
  </si>
  <si>
    <t>WAN HAI</t>
  </si>
  <si>
    <t>HYUNDAI</t>
  </si>
  <si>
    <t>EVERGREEN</t>
  </si>
  <si>
    <t>PIL</t>
  </si>
  <si>
    <t>MAERSK</t>
  </si>
  <si>
    <t>ZIM</t>
  </si>
  <si>
    <t xml:space="preserve">VOLUMEN </t>
  </si>
  <si>
    <t>POL</t>
  </si>
  <si>
    <t>VIA</t>
  </si>
  <si>
    <t>CUR</t>
  </si>
  <si>
    <t>OFR MIN</t>
  </si>
  <si>
    <t>OFR W/M</t>
  </si>
  <si>
    <t>IMO2020 WM</t>
  </si>
  <si>
    <t>PSS</t>
  </si>
  <si>
    <t>TOTAL 
NETA W/M</t>
  </si>
  <si>
    <t>Valido desde</t>
  </si>
  <si>
    <t>Valido hasta</t>
  </si>
  <si>
    <t xml:space="preserve">VENTA 
W/M </t>
  </si>
  <si>
    <t>INVERSION 
W/M</t>
  </si>
  <si>
    <t>INVERSION 
TOTAL</t>
  </si>
  <si>
    <t>Buenaventura</t>
  </si>
  <si>
    <t>Directo</t>
  </si>
  <si>
    <t>USD</t>
  </si>
  <si>
    <t>Guayaquil</t>
  </si>
  <si>
    <t>Manzanillo</t>
  </si>
  <si>
    <t>Manzanillo (Clientes especiales)</t>
  </si>
  <si>
    <t>Buenos Aires</t>
  </si>
  <si>
    <t>COLON</t>
  </si>
  <si>
    <t xml:space="preserve">Clientes especiales MEXICO: </t>
  </si>
  <si>
    <t xml:space="preserve">SCHRYVER </t>
  </si>
  <si>
    <t>FORBIS LOGISTICS SA</t>
  </si>
  <si>
    <t>SEA BRIDGE</t>
  </si>
  <si>
    <t xml:space="preserve">MAC TRANSPORT </t>
  </si>
  <si>
    <t>AIRSEALOGISTICS</t>
  </si>
  <si>
    <t>BIRKTRANS</t>
  </si>
  <si>
    <t>BUSINESS IN MOTION</t>
  </si>
  <si>
    <t>FIR LOGISTICS S.A.C.</t>
  </si>
  <si>
    <t>Truck W/M</t>
  </si>
  <si>
    <t>Truck MIN</t>
  </si>
  <si>
    <t>EFF W/M</t>
  </si>
  <si>
    <t>EFF MIN</t>
  </si>
  <si>
    <t>TOTAL NETA
W/M</t>
  </si>
  <si>
    <t xml:space="preserve">Válido desde </t>
  </si>
  <si>
    <t>Válido hasta</t>
  </si>
  <si>
    <t xml:space="preserve">VENTA
W/M </t>
  </si>
  <si>
    <t>Santos</t>
  </si>
  <si>
    <t>01 de Noviembre</t>
  </si>
  <si>
    <t>Curitiba</t>
  </si>
  <si>
    <t>Itajai</t>
  </si>
  <si>
    <t>Novo Hamburgo</t>
  </si>
  <si>
    <t>Porto Alegre /Canoas</t>
  </si>
  <si>
    <t>Rio de Janeiro</t>
  </si>
  <si>
    <t xml:space="preserve">PARA LAS CARGAS NO APILABLES EL MONTO DE TRUCK SE DUPLICA A USD 30.00 W/M </t>
  </si>
  <si>
    <t>NO APILABLE APLICAN 2.20 METROS DE ALTO</t>
  </si>
  <si>
    <t xml:space="preserve">IMO SURCHARGE </t>
  </si>
  <si>
    <t xml:space="preserve">USD 250/BL </t>
  </si>
  <si>
    <t xml:space="preserve">NOTAS ACTUALIZADAS: </t>
  </si>
  <si>
    <t>IMO CARGOES</t>
  </si>
  <si>
    <t>All IMO cargoes are subject to previous acceptance.</t>
  </si>
  <si>
    <t>CARGO DETAILS AND SPECIFICATIONS</t>
  </si>
  <si>
    <t xml:space="preserve">-  ex: cargo with 10 cbms and 5 tons. </t>
  </si>
  <si>
    <t>For larger or heavier shipments inquire case by case.</t>
  </si>
  <si>
    <t>We will check whether the cargo can be accommodated in the consols and extra surcharges may applied.</t>
  </si>
  <si>
    <t>For larger lots/pieces inquire case by case for acceptance and additional charges.</t>
  </si>
  <si>
    <t xml:space="preserve">DENSITY SURCHARGES - To be charged for all cargoes that equal or exceed 1000kgs per 1cbm AND with total/combined </t>
  </si>
  <si>
    <t xml:space="preserve"> weight of 3000 kgs and more.</t>
  </si>
  <si>
    <t>USD 20,00/ton if cargo equals or exceeds 1000kgs per 1cbm (min USD 20,00)</t>
  </si>
  <si>
    <t>USD 35,00/ton if cargo equals or exceeds 1500kgs per 1cbm (min USD 35,00)</t>
  </si>
  <si>
    <t>USD 50,00/ton if cargo equals or exceeds 2000kgs per 1cbm (min USD 50,00)</t>
  </si>
  <si>
    <t xml:space="preserve">Ex: 5000Kgs and 4cmb = 1.25 ratio  - in this case density surcharge of USD 20/ ton  will be applicable </t>
  </si>
  <si>
    <t>COMMODITIES RESTRICTIONS</t>
  </si>
  <si>
    <t xml:space="preserve">✦ Allink does not accept personal effects from individuals/passengers, only from well-known household good movers. Only </t>
  </si>
  <si>
    <t>freight prepaid is accepted for household goods/personal effects.</t>
  </si>
  <si>
    <t>✦ Allink does not accept shipments consisting of scrap metal or waste</t>
  </si>
  <si>
    <t xml:space="preserve">Maximum cargo value allowed: USD 100.000,00. If the cargo value exceeds this amount, a special verification will be needed </t>
  </si>
  <si>
    <t xml:space="preserve">before the cargo can be accepted. Please provide a copy of the commercial invoice, pictures of the packed cargo and </t>
  </si>
  <si>
    <t>origin/destination/transshipment point of the shipment to submit your request.</t>
  </si>
  <si>
    <t>All costs are V.A.T.O.S (valid at the time of shipment)</t>
  </si>
  <si>
    <t>DO NOT OFFER ANY RATE IN YOUR LOCAL MARKET LOWER THAN THE RATE INDICATED IN THE ATTACHED SHEET</t>
  </si>
  <si>
    <t>TARIFAS VALIDAS SOLO CUANDO EL RO ORDER INDICA COMO SHIPPER UN EXPORTADOR DIRECTO</t>
  </si>
  <si>
    <t>NO VALIDO PARA RO CON AGENTES DE CARGA EN ORIGEN</t>
  </si>
  <si>
    <t>MINIMO 1 CBM O 1 TON</t>
  </si>
  <si>
    <t>NIVELES ESPECIALES</t>
  </si>
  <si>
    <t>VOLUMEN</t>
  </si>
  <si>
    <t>NOMINATION CARGO TARIFF (DIRECT SHIPPERS)</t>
  </si>
  <si>
    <t>ORIGIN</t>
  </si>
  <si>
    <t>PORT OF LOADING</t>
  </si>
  <si>
    <t>OFR</t>
  </si>
  <si>
    <t>EBS</t>
  </si>
  <si>
    <t>PIER PASS 
FEE</t>
  </si>
  <si>
    <t>INLAND FUEL SURCHARGE</t>
  </si>
  <si>
    <t>CHASSIS</t>
  </si>
  <si>
    <t>IMO2020</t>
  </si>
  <si>
    <t>EPCS
(Congestion)</t>
  </si>
  <si>
    <t>TOTAL
FLETE NETO</t>
  </si>
  <si>
    <t>FLETE NETO + REBATE</t>
  </si>
  <si>
    <t>FLETE VENTA</t>
  </si>
  <si>
    <t xml:space="preserve">INVERSION FLETE </t>
  </si>
  <si>
    <t>INVERSION TOTAL
(15 CBM)</t>
  </si>
  <si>
    <t xml:space="preserve">CFS Facility Fee
</t>
  </si>
  <si>
    <t>BL SECURITY FEE</t>
  </si>
  <si>
    <t>WAGE</t>
  </si>
  <si>
    <t>SOLAS ADM. FEE</t>
  </si>
  <si>
    <t>PROCESSING FEE</t>
  </si>
  <si>
    <t>WM</t>
  </si>
  <si>
    <t>MIN</t>
  </si>
  <si>
    <t>MAX</t>
  </si>
  <si>
    <t>PER BL</t>
  </si>
  <si>
    <t>Los Angeles</t>
  </si>
  <si>
    <t>Via Los Ang.</t>
  </si>
  <si>
    <t>No aplica</t>
  </si>
  <si>
    <t>Miami</t>
  </si>
  <si>
    <t>New York</t>
  </si>
  <si>
    <t>Via New Y.</t>
  </si>
  <si>
    <t>W/M</t>
  </si>
  <si>
    <t>RECARGOS TODOS LOS ORIGENES</t>
  </si>
  <si>
    <r>
      <rPr>
        <b/>
        <u/>
        <sz val="12"/>
        <rFont val="Arial"/>
        <family val="2"/>
      </rPr>
      <t>General</t>
    </r>
    <r>
      <rPr>
        <b/>
        <sz val="12"/>
        <rFont val="Arial"/>
        <family val="2"/>
      </rPr>
      <t>:</t>
    </r>
  </si>
  <si>
    <t>Rates are on a terminal to terminal basis, and are exclusive of the destination terminal charges.</t>
  </si>
  <si>
    <t>Rates are not subject to Forwarder’s commission</t>
  </si>
  <si>
    <t>Rates are subject to weight/measure ratio of 1 CBM to 1000 KGS, unless stated otherwise</t>
  </si>
  <si>
    <t>Rates to Central American and Caribbean locations are subject to weight/measure ratio of 1 CBM to 500 KGS, unless stated otherwise</t>
  </si>
  <si>
    <t>Applicable surcharges are listed in tab 'Rates' of this tariff</t>
  </si>
  <si>
    <t>Additional country requirements and restrictions may apply</t>
  </si>
  <si>
    <r>
      <rPr>
        <b/>
        <u/>
        <sz val="12"/>
        <rFont val="Arial"/>
        <family val="2"/>
      </rPr>
      <t>Minimum Bill of Lading Charge</t>
    </r>
    <r>
      <rPr>
        <b/>
        <sz val="12"/>
        <rFont val="Arial"/>
        <family val="2"/>
      </rPr>
      <t xml:space="preserve">: </t>
    </r>
  </si>
  <si>
    <t>1 (one) Cubic Meter</t>
  </si>
  <si>
    <r>
      <rPr>
        <b/>
        <u/>
        <sz val="12"/>
        <rFont val="Arial"/>
        <family val="2"/>
      </rPr>
      <t xml:space="preserve">Hazardous </t>
    </r>
    <r>
      <rPr>
        <b/>
        <u/>
        <sz val="12"/>
        <rFont val="Arial"/>
        <family val="2"/>
      </rPr>
      <t>:</t>
    </r>
  </si>
  <si>
    <t>All hazardous shipments are subject to approval</t>
  </si>
  <si>
    <t>Hazardous transshipment cargo is subject to approval and quote (additional hazardous charges may apply)</t>
  </si>
  <si>
    <t>Overlength Surcharge:</t>
  </si>
  <si>
    <t xml:space="preserve">Any single piece in a shipment exceeding 12 linear feet shall be assessed an Overlength Surcharge of $10.00 per linear foot, minimum $50.00. </t>
  </si>
  <si>
    <t>The surcharge shall apply on the portion of the longest piece exceeding 12 linear feet on any single piece in the shipment</t>
  </si>
  <si>
    <t>and not the overall length of the piece.</t>
  </si>
  <si>
    <t>Density:</t>
  </si>
  <si>
    <t>Ejemplo calculo density:</t>
  </si>
  <si>
    <t>$20/W to be added if cargo equals or exceeds a weight of 1,000 kgs per 1 CBM (minimum $20)</t>
  </si>
  <si>
    <t>9000 KGS/ 7 CBM = 1285.74 SO I APPLY : $20/W to be added if cargo equals or exceeds a weight of 1,000 kgs per 1 CBM (minimum $20) = USD 180.00</t>
  </si>
  <si>
    <t>$35/W to be added if cargo equals or exceeds a weight of 1,500 kgs per 1 CBM (minimum $35)</t>
  </si>
  <si>
    <t>$50/W to be added if cargo equals or exceeds a weight of 2,000 kgs per 1 CBM (minimum $50)</t>
  </si>
  <si>
    <t>Overweight Rule:</t>
  </si>
  <si>
    <r>
      <rPr>
        <sz val="12"/>
        <rFont val="Arial"/>
        <family val="2"/>
      </rPr>
      <t xml:space="preserve">Cargo equaling or exceeding a weight of 1,500 kgs per 1 CBM, ie, W/M Ratio of 1:1½   </t>
    </r>
    <r>
      <rPr>
        <i/>
        <sz val="12"/>
        <rFont val="Arial"/>
        <family val="2"/>
      </rPr>
      <t>OR:</t>
    </r>
  </si>
  <si>
    <t xml:space="preserve">Any single shipment exceeding 7,200 kgs in total combined weight, on one vessel to one destination shall be accepted </t>
  </si>
  <si>
    <t>only at carrier’s discretion, with carrier’s option to load over multiple sailings.</t>
  </si>
  <si>
    <t>Overweight Cargo: (Houston CFS)</t>
  </si>
  <si>
    <t>For cargo coming into our Houston CFS, any single piece weighing more than 10,000 lbs,</t>
  </si>
  <si>
    <t>a charge of $1.25 per 100 lbs will be made.</t>
  </si>
  <si>
    <t>SOLAS Weighing Fee / SWF:</t>
  </si>
  <si>
    <t xml:space="preserve">$7.50 w/m (Minimum: $25 per shipment) </t>
  </si>
  <si>
    <t>Applicable only when Shipco is required to weigh cargo</t>
  </si>
  <si>
    <r>
      <rPr>
        <b/>
        <u/>
        <sz val="12"/>
        <rFont val="Arial"/>
        <family val="2"/>
      </rPr>
      <t>Agency Fee</t>
    </r>
    <r>
      <rPr>
        <b/>
        <sz val="12"/>
        <rFont val="Arial"/>
        <family val="2"/>
      </rPr>
      <t>:</t>
    </r>
  </si>
  <si>
    <t>Applicable charge for utilizing any overseas office/agent of Shipco Transport is $30.00 per Bill of Lading (subject to approval)</t>
  </si>
  <si>
    <r>
      <rPr>
        <b/>
        <u/>
        <sz val="12"/>
        <rFont val="Arial"/>
        <family val="2"/>
      </rPr>
      <t>Disbursement/Collection Fee Overseas</t>
    </r>
    <r>
      <rPr>
        <b/>
        <sz val="12"/>
        <rFont val="Arial"/>
        <family val="2"/>
      </rPr>
      <t>:</t>
    </r>
  </si>
  <si>
    <t>A collection fee of 5%, with a minimum of $15.00 will be charged for overseas collection of disbursements/forwarders advances.</t>
  </si>
  <si>
    <r>
      <rPr>
        <b/>
        <u/>
        <sz val="12"/>
        <rFont val="Arial"/>
        <family val="2"/>
      </rPr>
      <t>Rate Validity</t>
    </r>
    <r>
      <rPr>
        <b/>
        <sz val="12"/>
        <rFont val="Arial"/>
        <family val="2"/>
      </rPr>
      <t>:</t>
    </r>
  </si>
  <si>
    <t>Rate validity is indicated in this tariff.</t>
  </si>
  <si>
    <t>All rates and surcharges are subject to change without prior notice.</t>
  </si>
  <si>
    <t>Origin UN Code</t>
  </si>
  <si>
    <t>Origin Region</t>
  </si>
  <si>
    <t>Origin Country</t>
  </si>
  <si>
    <t>Origin City</t>
  </si>
  <si>
    <t>Routing Via</t>
  </si>
  <si>
    <t>Destination UN Code</t>
  </si>
  <si>
    <t>Destination Region</t>
  </si>
  <si>
    <t>Destination Country</t>
  </si>
  <si>
    <t>Destination City</t>
  </si>
  <si>
    <t>Type</t>
  </si>
  <si>
    <t>Charge Code</t>
  </si>
  <si>
    <t>Charge Name</t>
  </si>
  <si>
    <t>Currency</t>
  </si>
  <si>
    <t>Rate</t>
  </si>
  <si>
    <t>Rate Basis</t>
  </si>
  <si>
    <t>Minimum</t>
  </si>
  <si>
    <t>Maximum</t>
  </si>
  <si>
    <t>From</t>
  </si>
  <si>
    <t>To</t>
  </si>
  <si>
    <t>Collect y/n</t>
  </si>
  <si>
    <t>Effective Date</t>
  </si>
  <si>
    <t>Expiration Date</t>
  </si>
  <si>
    <t>Comments / Remarks</t>
  </si>
  <si>
    <t>USATL</t>
  </si>
  <si>
    <t>South Atlantic</t>
  </si>
  <si>
    <t>Atlanta, GA</t>
  </si>
  <si>
    <t>PECLL</t>
  </si>
  <si>
    <t>South America West Coast</t>
  </si>
  <si>
    <t>Peru</t>
  </si>
  <si>
    <t>Callao</t>
  </si>
  <si>
    <t>FOB</t>
  </si>
  <si>
    <t>LS</t>
  </si>
  <si>
    <t>Ocean Freight</t>
  </si>
  <si>
    <t>SAF</t>
  </si>
  <si>
    <t>SOLAS Admin Fee</t>
  </si>
  <si>
    <t>FAC</t>
  </si>
  <si>
    <t>Facility Charge</t>
  </si>
  <si>
    <t>Processing Fee</t>
  </si>
  <si>
    <t>INF</t>
  </si>
  <si>
    <t>Inland Fuel Surcharge</t>
  </si>
  <si>
    <t>IM20</t>
  </si>
  <si>
    <t>IMO 2020</t>
  </si>
  <si>
    <t>SEC</t>
  </si>
  <si>
    <t>B/L Security Fee</t>
  </si>
  <si>
    <t>USBAL</t>
  </si>
  <si>
    <t>US West Coast</t>
  </si>
  <si>
    <t>Baltimore, MD</t>
  </si>
  <si>
    <t>USBOS</t>
  </si>
  <si>
    <t>US East Coast</t>
  </si>
  <si>
    <t>Boston, MA</t>
  </si>
  <si>
    <t>USCHS</t>
  </si>
  <si>
    <t>Charleston, SC</t>
  </si>
  <si>
    <t>USCLT</t>
  </si>
  <si>
    <t>Charlotte, NC</t>
  </si>
  <si>
    <t>USCHI</t>
  </si>
  <si>
    <t>US Mid West</t>
  </si>
  <si>
    <t>Chicago, IL</t>
  </si>
  <si>
    <t>USCVG</t>
  </si>
  <si>
    <t>Cincinnati, OH</t>
  </si>
  <si>
    <t>USCLE</t>
  </si>
  <si>
    <t>Cleveland, OH</t>
  </si>
  <si>
    <t>USCMH</t>
  </si>
  <si>
    <t>Colombus, OH</t>
  </si>
  <si>
    <t>USDAL</t>
  </si>
  <si>
    <t>US Gulf</t>
  </si>
  <si>
    <t>Dallas, TX</t>
  </si>
  <si>
    <t>USDET</t>
  </si>
  <si>
    <t>Detroit, MI</t>
  </si>
  <si>
    <t>USHOU</t>
  </si>
  <si>
    <t>Houston, TX</t>
  </si>
  <si>
    <t>USIND</t>
  </si>
  <si>
    <t>Indianapolis, IN</t>
  </si>
  <si>
    <t>USMKC</t>
  </si>
  <si>
    <t>Kansas City, MO</t>
  </si>
  <si>
    <t>USLAX</t>
  </si>
  <si>
    <t>Los Angeles, CA</t>
  </si>
  <si>
    <t>USMEM</t>
  </si>
  <si>
    <t>Memphis, TN</t>
  </si>
  <si>
    <t>USMIA</t>
  </si>
  <si>
    <t xml:space="preserve">Miami, FL </t>
  </si>
  <si>
    <t>USMKE</t>
  </si>
  <si>
    <t>Milwaukee, WI</t>
  </si>
  <si>
    <t>USMES</t>
  </si>
  <si>
    <t>Minneapolis, MN</t>
  </si>
  <si>
    <t>USMSY</t>
  </si>
  <si>
    <t>New Orleans, LA</t>
  </si>
  <si>
    <t>USNYC</t>
  </si>
  <si>
    <t>New York , NY</t>
  </si>
  <si>
    <t>USORF</t>
  </si>
  <si>
    <t>Norfolk, VA</t>
  </si>
  <si>
    <t>USPHL</t>
  </si>
  <si>
    <t>Philadelphia, PA</t>
  </si>
  <si>
    <t>USPDX</t>
  </si>
  <si>
    <t>US Pacific North</t>
  </si>
  <si>
    <t>Portland, OR</t>
  </si>
  <si>
    <t>USSFO</t>
  </si>
  <si>
    <t>San Francisco, CA</t>
  </si>
  <si>
    <t>USSEA</t>
  </si>
  <si>
    <t>Seattle, WA</t>
  </si>
  <si>
    <t>HAZ</t>
  </si>
  <si>
    <t>Hazardous Charge</t>
  </si>
  <si>
    <t>DEN</t>
  </si>
  <si>
    <t>Density Charge</t>
  </si>
  <si>
    <t>OFR w/m</t>
  </si>
  <si>
    <t>OFR Min</t>
  </si>
  <si>
    <t>IMO2020 w/m</t>
  </si>
  <si>
    <t>Emergency Congestion Surcharge w/m</t>
  </si>
  <si>
    <t>TOTAL FLETE W/M</t>
  </si>
  <si>
    <t>T&amp;E
(Bond Fee)</t>
  </si>
  <si>
    <t>SOLAS per BL</t>
  </si>
  <si>
    <t>Validity
Since</t>
  </si>
  <si>
    <t>Validity To</t>
  </si>
  <si>
    <t xml:space="preserve">REVISAR DENSITY LINEAS ABAJO </t>
  </si>
  <si>
    <t>Montreal</t>
  </si>
  <si>
    <t xml:space="preserve">Toronto </t>
  </si>
  <si>
    <t>Vancouver</t>
  </si>
  <si>
    <t>Export Declaration (if not done by the shipper): USD 75 /filing</t>
  </si>
  <si>
    <t>Export Declaration Registration Fee: USD 75 /registration</t>
  </si>
  <si>
    <t>*** Registration fee is applicable when we need to request the government for an authorization ID.</t>
  </si>
  <si>
    <t>* This is applicable the first time that they ship via STI Canada and request that we handle the export declaration.  It is not based on the fact that they have exported in the past or not, it is based on the fact that they have exported in the past with Shipco Canada.  Shipco Canada must be registered with the government to handle export declarations on any Exporter's behalf.  </t>
  </si>
  <si>
    <t xml:space="preserve">Density surcharges and Overweight rule ex all Canadian / U.S.A ports </t>
  </si>
  <si>
    <t>DIVIDIMOS EL PESO KGS ENTRE EL VOLUMEN CBM , POR EJEMPLO 2200 KGS/1.98 CBM = 1,11 ENTONCES 
CONSIDERAMOS EL RECARGO USD 20/PESO</t>
  </si>
  <si>
    <t>Density Surcharges may apply if W/M ratio (1CBM=1000kgs) is exceeded.</t>
  </si>
  <si>
    <t xml:space="preserve">Cargo equaling / exceeding a weight of 1500 kgs per 1 cbm: i.e. W/M ratio of 1:1/2, </t>
  </si>
  <si>
    <t>or</t>
  </si>
  <si>
    <t>Any single shipment exceeding 7200 kgs in total combined weight, on one vessel to one destination.</t>
  </si>
  <si>
    <t>Shipments will be accepted only at carrier's discretion, with carrier's option to load over multiple sailings.</t>
  </si>
  <si>
    <t xml:space="preserve">General </t>
  </si>
  <si>
    <t>*** Shipping terms as outlined in Shipco's Bill of Lading.</t>
  </si>
  <si>
    <t>*** All rates quoted per W/M (metric) ----&gt;&gt;&gt; Maximum of 1,000 kgs per CBM.
     If W/M ratio is exceeded, Density Surcharges may apply.
     (W/M exceptions may apply, please see rates sheet for further info)</t>
  </si>
  <si>
    <t>*** Rates are in US funds and will be billed accordingly.</t>
  </si>
  <si>
    <t xml:space="preserve">*** Rates are subject to conditions and surcharges outlined by Shipco. </t>
  </si>
  <si>
    <t>*** All destinations may be served by carriers choice of port of discharge.</t>
  </si>
  <si>
    <t>*** Rates are on a terminal to terminal basis and are exclusive of the destination terminal charges.</t>
  </si>
  <si>
    <t>*** Any freight received in-bond is subject to a bond fee of USD 25.00.</t>
  </si>
  <si>
    <t>*** More inland destinations available upon request. Please contact our office for more information.</t>
  </si>
  <si>
    <t>***BL AMENDMENT FEES  (After Sailing) :  Actual fee from the Carrier + ADMIN Fee of USD 25 /bl ***</t>
  </si>
  <si>
    <t>Safety Of Life At Sea (SOLAS) - Verified Gross Mass (VGM)</t>
  </si>
  <si>
    <t>SOLAS ADMIN FEE of USD $10.00 per shipment.</t>
  </si>
  <si>
    <t>Re-Weighing Fee of CAD $7.50 w/m (Min $25.00) will apply in case a re-weigh is required by shipper.</t>
  </si>
  <si>
    <t xml:space="preserve">Hazardous surcharges ex all Canadian / U.S.A ports </t>
  </si>
  <si>
    <t>* Rates are subject to 2nd led and/or additional charges.</t>
  </si>
  <si>
    <t>* Applicable to all destinations except where indicated otherwise.</t>
  </si>
  <si>
    <t>* Hazardous Goods are subject to Approval at time of Booking and upon receipt of the MSDS and</t>
  </si>
  <si>
    <t xml:space="preserve"> the signed Hazardous Goods Declaration.</t>
  </si>
  <si>
    <r>
      <rPr>
        <sz val="10"/>
        <rFont val="Arial"/>
        <family val="2"/>
      </rPr>
      <t xml:space="preserve">* </t>
    </r>
    <r>
      <rPr>
        <sz val="11"/>
        <color theme="1"/>
        <rFont val="Calibri"/>
        <family val="2"/>
        <scheme val="minor"/>
      </rPr>
      <t>PSA Class II Cargo To/Via Singapore is not accepted.</t>
    </r>
  </si>
  <si>
    <t xml:space="preserve">Over-length surcharges ex all Canadian / U.S.A ports </t>
  </si>
  <si>
    <t xml:space="preserve">Any single piece in a shipment exceeding 12 linear feet, shall be assessed an over-length surcharge of </t>
  </si>
  <si>
    <t xml:space="preserve">US $15.00 per linear foot, minimum US $150.00. The surcharge shall apply on the portion of </t>
  </si>
  <si>
    <t>the longest piece exceeding 12 linear feet.</t>
  </si>
  <si>
    <t xml:space="preserve">Cargo dimensions ex all Canadian / U.S.A ports </t>
  </si>
  <si>
    <t xml:space="preserve">Rates are only valid for cargo which can be loaded in to a 20' container, being maximum Length 580 cm </t>
  </si>
  <si>
    <t>and Width 225 cm and Height 220 cm.</t>
  </si>
  <si>
    <t>Surcharges may apply if any cargo Length of 580 cm and/or Height of 220 cm are exceeded.</t>
  </si>
  <si>
    <t>Please contact your local Shipco office for more information prior to shipping.</t>
  </si>
  <si>
    <t xml:space="preserve">Specific Requirements </t>
  </si>
  <si>
    <t>Commercial invoice :</t>
  </si>
  <si>
    <t>In general many countries require commercial invoices for in transit cargo and customs purposes.</t>
  </si>
  <si>
    <t>Animal products and Foodstuffs:</t>
  </si>
  <si>
    <t>An official veterinary certificate for importation is required for animal products.</t>
  </si>
  <si>
    <t>Composition list showing list of ingredients in % is required.</t>
  </si>
  <si>
    <t>Commercial invoice is required.</t>
  </si>
  <si>
    <t>Packing list is required.</t>
  </si>
  <si>
    <t>Health certificates:</t>
  </si>
  <si>
    <t>An official health certificate issued by an official plant protection authority for importation of plants and</t>
  </si>
  <si>
    <t>vegetable products is required</t>
  </si>
  <si>
    <t>MILANO / GENOVA</t>
  </si>
  <si>
    <t>REBATE (EURO)</t>
  </si>
  <si>
    <t>FLETE TOTAL 
W/M</t>
  </si>
  <si>
    <t>NETA 
+ REBATE</t>
  </si>
  <si>
    <t xml:space="preserve">Valido 
desde </t>
  </si>
  <si>
    <t>Valido 
hasta</t>
  </si>
  <si>
    <t>VENTA W/M</t>
  </si>
  <si>
    <t>FOB FFWW</t>
  </si>
  <si>
    <t>EUR</t>
  </si>
  <si>
    <t>EXW FFWW &amp; EXPORTADOR DIRECTO</t>
  </si>
  <si>
    <t>FOB EXPORTADOR DIRECTO</t>
  </si>
  <si>
    <t xml:space="preserve">EURO </t>
  </si>
  <si>
    <t>DÓLAR</t>
  </si>
  <si>
    <t>BAF</t>
  </si>
  <si>
    <t>TOTAL W/M + REBATE</t>
  </si>
  <si>
    <t>Valido 
Desde</t>
  </si>
  <si>
    <t>Valido 
Hasta</t>
  </si>
  <si>
    <t>Venta</t>
  </si>
  <si>
    <t>Inversion 
w/m</t>
  </si>
  <si>
    <t>Inversión 
Total</t>
  </si>
  <si>
    <t>Amberes</t>
  </si>
  <si>
    <t>Dublin</t>
  </si>
  <si>
    <t>London</t>
  </si>
  <si>
    <t>Le Havre</t>
  </si>
  <si>
    <t xml:space="preserve">Lyon </t>
  </si>
  <si>
    <t>Fos sur mer</t>
  </si>
  <si>
    <t>Paris</t>
  </si>
  <si>
    <t xml:space="preserve">Rotterdam </t>
  </si>
  <si>
    <t>HAMBURGO</t>
  </si>
  <si>
    <t>EURO</t>
  </si>
  <si>
    <t>REBATE W/M</t>
  </si>
  <si>
    <t>FLETE TOTAL
W/M</t>
  </si>
  <si>
    <t>TOTAL + REBATE</t>
  </si>
  <si>
    <t>Inversion w/m</t>
  </si>
  <si>
    <t>Inversión Total</t>
  </si>
  <si>
    <t>Hamburgo</t>
  </si>
  <si>
    <t>Gdynia</t>
  </si>
  <si>
    <t>Gothenburg</t>
  </si>
  <si>
    <t>Via Hamburgo</t>
  </si>
  <si>
    <t>Helsinki</t>
  </si>
  <si>
    <t>Krakow</t>
  </si>
  <si>
    <t>Poznan</t>
  </si>
  <si>
    <t>Warsaw</t>
  </si>
  <si>
    <t>Copenhagen/ Aarhus</t>
  </si>
  <si>
    <t>Montevideo*</t>
  </si>
  <si>
    <t>*SACO podría cargar $10w/m más, debido al tipo de cambio</t>
  </si>
  <si>
    <t>* Los fletes de estos origenes los obtenemos de la web de SACO, los otros se consultan por mail al agente en origen.</t>
  </si>
  <si>
    <t xml:space="preserve">NOTA: CUANDO SE TRABAJA EXW CO FIVE STAR ELLOS COBRAN UN FIVESTAR FEE DE EUR 34.20, DEBEMOS DE INGRESARLO EN LOS COSTOS NETOS EN EL SISTEMA FIGURA COMO FIVESTAR FEE </t>
  </si>
  <si>
    <t>BARCELONA</t>
  </si>
  <si>
    <t>REBATE CON CMA</t>
  </si>
  <si>
    <t>FLETE TOTAL W/M</t>
  </si>
  <si>
    <t>FLETE + REBATE</t>
  </si>
  <si>
    <t xml:space="preserve">Valido desde </t>
  </si>
  <si>
    <t xml:space="preserve">Valido hasta </t>
  </si>
  <si>
    <t>INVERSION W/M</t>
  </si>
  <si>
    <t>INVERSION TOTAL</t>
  </si>
  <si>
    <t>Barcelona /Valencia /  FFWW</t>
  </si>
  <si>
    <t>Bilbao FFWW</t>
  </si>
  <si>
    <t>Lisboa FFWW</t>
  </si>
  <si>
    <t>Porto FFWW</t>
  </si>
  <si>
    <r>
      <rPr>
        <sz val="10"/>
        <rFont val="Arial"/>
        <family val="2"/>
      </rPr>
      <t xml:space="preserve">IMO SURCH. ORIGIN </t>
    </r>
    <r>
      <rPr>
        <b/>
        <sz val="10"/>
        <rFont val="Arial"/>
        <family val="2"/>
      </rPr>
      <t>SPAIN</t>
    </r>
  </si>
  <si>
    <t>FOB &amp; EXW shipt.</t>
  </si>
  <si>
    <t>Eur</t>
  </si>
  <si>
    <t>HBL</t>
  </si>
  <si>
    <r>
      <rPr>
        <sz val="10"/>
        <rFont val="Arial"/>
        <family val="2"/>
      </rPr>
      <t xml:space="preserve">IMO SURCH. ORIGIN </t>
    </r>
    <r>
      <rPr>
        <b/>
        <sz val="10"/>
        <rFont val="Arial"/>
        <family val="2"/>
      </rPr>
      <t>PORTUGAL</t>
    </r>
  </si>
  <si>
    <t>NIVELES MAS ESPECIALES:</t>
  </si>
  <si>
    <t>SHIPPER / CNEE / NOTIFY</t>
  </si>
  <si>
    <t>Freight W/M</t>
  </si>
  <si>
    <t>Bcn&amp;Vlc-Cll</t>
  </si>
  <si>
    <t>Bio-Cll</t>
  </si>
  <si>
    <t>AIR SEA LOGISTICS</t>
  </si>
  <si>
    <t>Shp: BLUE WATER - Cnee KX Support Line</t>
  </si>
  <si>
    <t>SHIPPER</t>
  </si>
  <si>
    <t>CARGA Y LOGISTICA</t>
  </si>
  <si>
    <t xml:space="preserve">TODOS LOS NIVELES ESPECIALES + REBATE DE EUR 15.00 W/M </t>
  </si>
  <si>
    <t>INSTRUCTIVO GLOBAL ACCOUNTS:</t>
  </si>
  <si>
    <t>COUNTRY</t>
  </si>
  <si>
    <t>POD</t>
  </si>
  <si>
    <t>CALLAO</t>
  </si>
  <si>
    <t>SHIPCO CONSOL PROPIO A STI BUSAN</t>
  </si>
  <si>
    <t>Frequency /to Busan)</t>
  </si>
  <si>
    <t>TT (To Busan)</t>
  </si>
  <si>
    <t>TT to Callao</t>
  </si>
  <si>
    <t>Suma 1er tramo 
+ 2do tramo (w/m)</t>
  </si>
  <si>
    <t xml:space="preserve">Comisión Goldway (w/m) </t>
  </si>
  <si>
    <t>Flete Total (w/m)</t>
  </si>
  <si>
    <t>JAPON</t>
  </si>
  <si>
    <t>KOBE</t>
  </si>
  <si>
    <t>OSAKA</t>
  </si>
  <si>
    <t>YOKOHAMA</t>
  </si>
  <si>
    <t>TOKYO</t>
  </si>
  <si>
    <t>NAGOYA</t>
  </si>
  <si>
    <t>MOJI / YAKATA</t>
  </si>
  <si>
    <t>CHINA</t>
  </si>
  <si>
    <t>XINGANG (TIANJIN)</t>
  </si>
  <si>
    <t>QINGDAO (LIANYUNGAN)</t>
  </si>
  <si>
    <t>DALIAN</t>
  </si>
  <si>
    <t>XIAMEN</t>
  </si>
  <si>
    <t>TAIWAN</t>
  </si>
  <si>
    <t>KEELUNG</t>
  </si>
  <si>
    <t>KAOSHIUNG</t>
  </si>
  <si>
    <t>INDONESIA</t>
  </si>
  <si>
    <t>JAKARTA</t>
  </si>
  <si>
    <t>Via SGP</t>
  </si>
  <si>
    <t>THAILAND</t>
  </si>
  <si>
    <t>BANGKOK</t>
  </si>
  <si>
    <t>PAKISTAN</t>
  </si>
  <si>
    <t>KARACHI</t>
  </si>
  <si>
    <t>NHAVA SHEVA</t>
  </si>
  <si>
    <t>CHENNAI</t>
  </si>
  <si>
    <t>NEW DELHI</t>
  </si>
  <si>
    <t>Case by case</t>
  </si>
  <si>
    <t>AUSTRALIA</t>
  </si>
  <si>
    <t>SYDNEY</t>
  </si>
  <si>
    <t>MELBOURNE</t>
  </si>
  <si>
    <t>BRISBANE</t>
  </si>
  <si>
    <t>*In case of SHIPCO ASIA/KOREA 1st leg service to BUSAN, OF is seperately quoted.</t>
  </si>
  <si>
    <t>* Remarks</t>
  </si>
  <si>
    <t>1. Rates are valid for GOLDWAY's DIRECT CFS/CFS route. So any coload term is NOT accepted.</t>
  </si>
  <si>
    <t>2. Origin / Destination PORT &amp; LOCAL charges are NOT included.</t>
  </si>
  <si>
    <t>3. Rates are valid for standard pieces with Max. 5.5 METER (L) X 1.1 METER (W) X 1.2 METER (H).</t>
  </si>
  <si>
    <t>4. Special instruction "NOT STACKABLE" requires to measure its height, as 2.2 meter.</t>
  </si>
  <si>
    <t>5. Rates are valid for stsandard pieces with Max. 4,000 KGS per each outer package.</t>
  </si>
  <si>
    <t>6. Upto 10TON per B/L, No surcharge if the size&amp;weight per package is normal.</t>
  </si>
  <si>
    <t xml:space="preserve">7. IMO (D/G), Any quarantine items, Personal Effects are NOT accepted for above rate. </t>
  </si>
  <si>
    <t>OCEAN FREIGHT</t>
  </si>
  <si>
    <t>CURRENCY</t>
  </si>
  <si>
    <t>From 1 to 5 cbm</t>
  </si>
  <si>
    <t>From 5.1 to 15 cbm</t>
  </si>
  <si>
    <t>From 15.1 to 20 cbm</t>
  </si>
  <si>
    <t>From 20.1 to 23 cbm</t>
  </si>
  <si>
    <t>TAICHUNG</t>
  </si>
  <si>
    <t>El agente suele redondear el OFR hacia arriba</t>
  </si>
  <si>
    <t>CARRIER</t>
  </si>
  <si>
    <t>FROM</t>
  </si>
  <si>
    <t>TO</t>
  </si>
  <si>
    <t>CONTRACT NUMBER</t>
  </si>
  <si>
    <t xml:space="preserve">MOVEMENT </t>
  </si>
  <si>
    <t>EXPECTED CBM 
PER CONSOL BOX</t>
  </si>
  <si>
    <t>TYPE</t>
  </si>
  <si>
    <t>ISPS</t>
  </si>
  <si>
    <t>CSS</t>
  </si>
  <si>
    <t>LSF China</t>
  </si>
  <si>
    <t>Inland</t>
  </si>
  <si>
    <t>NOTES 1</t>
  </si>
  <si>
    <t>NOTES 2</t>
  </si>
  <si>
    <t>SINN00862A</t>
  </si>
  <si>
    <t>LCL/LCL</t>
  </si>
  <si>
    <t>18-21 and less  mtons - USD 150/20' 
More than 21 mtons - USD 200/20'    
HEA Quantum (Applicable for Ax1 and 3 , not applicable for Ax2)</t>
  </si>
  <si>
    <t>FCL/FCL</t>
  </si>
  <si>
    <t>40 ST/HC</t>
  </si>
  <si>
    <t>CMA</t>
  </si>
  <si>
    <t>FL2261-CSA-A-002</t>
  </si>
  <si>
    <t>**Subject to  Over weight surcharge &gt; 18 tons $ 200x20std, &gt; 25tons $ 500x20std</t>
  </si>
  <si>
    <t xml:space="preserve">
**Subject to  Over weight surcharge &gt; 18 tons $ 200x20std, &gt; 25tons $ 500x20std</t>
  </si>
  <si>
    <t xml:space="preserve">
18-21 and less  mtons - USD 150/20' 
More than 21 mtons - USD 200/20'    
HEA Quantum (Applicable for Ax1 and 3 , not applicable for Ax2)</t>
  </si>
  <si>
    <t xml:space="preserve">SINN00862A </t>
  </si>
  <si>
    <t xml:space="preserve">CMA </t>
  </si>
  <si>
    <t>18-21 and less  mtons - USD 150/20' 
More than 21 mtons - USD 200/20'    
HEA Quantum (Applicable for Ax1 and 3 ,not applicable for Ax2)</t>
  </si>
  <si>
    <t>40 ST</t>
  </si>
  <si>
    <t>40 HC</t>
  </si>
  <si>
    <t>NOR</t>
  </si>
  <si>
    <t>20 ST</t>
  </si>
  <si>
    <t>40´ST / HC</t>
  </si>
  <si>
    <t xml:space="preserve">COSCO </t>
  </si>
  <si>
    <t>CONTRATO PP</t>
  </si>
  <si>
    <t>QHOF246522 /SPOT</t>
  </si>
  <si>
    <t>40´ST</t>
  </si>
  <si>
    <t xml:space="preserve">HEA Quantum (Applicable for AX1,2,3)
18-21 and less  mtons - USD 150/20' 
More than 21 mtons - USD 200/20' </t>
  </si>
  <si>
    <t>40'ST / HC</t>
  </si>
  <si>
    <t xml:space="preserve">QHOF246522 </t>
  </si>
  <si>
    <t xml:space="preserve">40 HC </t>
  </si>
  <si>
    <t>40 ST / HC</t>
  </si>
  <si>
    <t>18/09</t>
  </si>
  <si>
    <t>TA_FE-ACSA</t>
  </si>
  <si>
    <t xml:space="preserve">NOR </t>
  </si>
  <si>
    <t>Trade</t>
  </si>
  <si>
    <t>Country</t>
  </si>
  <si>
    <t>Origin</t>
  </si>
  <si>
    <t>Service to HKG</t>
  </si>
  <si>
    <t>OAC</t>
  </si>
  <si>
    <t>MIN CBM</t>
  </si>
  <si>
    <t>Ratio</t>
  </si>
  <si>
    <t>T/T to HKG</t>
  </si>
  <si>
    <t>Frenquency</t>
  </si>
  <si>
    <t>Origins Details</t>
  </si>
  <si>
    <t>Remarks</t>
  </si>
  <si>
    <t>O/F UP TO CLL</t>
  </si>
  <si>
    <t>TOTAL O/F</t>
  </si>
  <si>
    <t>AS - AS</t>
  </si>
  <si>
    <t>Australia</t>
  </si>
  <si>
    <t>Melbourne</t>
  </si>
  <si>
    <t>Direct</t>
  </si>
  <si>
    <t>Weekly</t>
  </si>
  <si>
    <t>AGS World Transport</t>
  </si>
  <si>
    <t>Sydney</t>
  </si>
  <si>
    <t>Fremantle</t>
  </si>
  <si>
    <t>Adelaide</t>
  </si>
  <si>
    <t>Via Singapore</t>
  </si>
  <si>
    <t>Brisbane</t>
  </si>
  <si>
    <t>Bangladesh</t>
  </si>
  <si>
    <t>Chattogram</t>
  </si>
  <si>
    <t>Teamglobal Bangladesh</t>
  </si>
  <si>
    <t>Cambodia</t>
  </si>
  <si>
    <t>Shipco Transport Cambodia</t>
  </si>
  <si>
    <t>China</t>
  </si>
  <si>
    <t>Dalian (Sub to FOB)</t>
  </si>
  <si>
    <t>Shipco Transport Dalian</t>
  </si>
  <si>
    <t>Dalian</t>
  </si>
  <si>
    <t>Dalian (Inc FOB)</t>
  </si>
  <si>
    <t>Dongguan (by truck)</t>
  </si>
  <si>
    <t>Via Shenzhen</t>
  </si>
  <si>
    <t>2 x Weekly</t>
  </si>
  <si>
    <t>Fuzhou</t>
  </si>
  <si>
    <t>Champion Transportation Logistics</t>
  </si>
  <si>
    <t>Haikou</t>
  </si>
  <si>
    <t>Shipco Transport (HK) Ltd.</t>
  </si>
  <si>
    <t>Huangpu, Guangzhou</t>
  </si>
  <si>
    <t>Shipco Transport Guangzhou</t>
  </si>
  <si>
    <t>Jiangmen</t>
  </si>
  <si>
    <t>Shipco Transport Zhongshan.</t>
  </si>
  <si>
    <t>Macau</t>
  </si>
  <si>
    <t>1:333 kgs</t>
  </si>
  <si>
    <t xml:space="preserve">Nansha, Guangzhou </t>
  </si>
  <si>
    <t>Ningbo</t>
  </si>
  <si>
    <t>Shipco Transport Ningbo</t>
  </si>
  <si>
    <t>Qingdao</t>
  </si>
  <si>
    <t>Shipco Transport Qingdao</t>
  </si>
  <si>
    <t>Rongqi (by truck)</t>
  </si>
  <si>
    <t>Shanghai</t>
  </si>
  <si>
    <t>Shipco Transport Shanghai</t>
  </si>
  <si>
    <t>Shantou (by truck)</t>
  </si>
  <si>
    <t xml:space="preserve">Shenzhen </t>
  </si>
  <si>
    <t>Shipco Transport Shenzhen</t>
  </si>
  <si>
    <t>Apply for EI LCL only</t>
  </si>
  <si>
    <t>Shenzhen (by Special truck)</t>
  </si>
  <si>
    <t>per CBM</t>
  </si>
  <si>
    <t>Subj to approval by carrier, apply under non-DG commodity of Battery, Ink, Paint &amp; Glue</t>
  </si>
  <si>
    <t>per TON</t>
  </si>
  <si>
    <t>Shunde (by truck)</t>
  </si>
  <si>
    <t>Xiamen</t>
  </si>
  <si>
    <t>Shipco Transport Xiamen</t>
  </si>
  <si>
    <t>Xiaolan</t>
  </si>
  <si>
    <t>Xingang</t>
  </si>
  <si>
    <t>Tianjin Consol International Co Ltd</t>
  </si>
  <si>
    <t>Zhongshan</t>
  </si>
  <si>
    <t>Zhuhai</t>
  </si>
  <si>
    <t>India</t>
  </si>
  <si>
    <t>Mardas (Chennai)</t>
  </si>
  <si>
    <t xml:space="preserve">Teamglobal </t>
  </si>
  <si>
    <t>Nhava Sheva</t>
  </si>
  <si>
    <t>Tuticorin</t>
  </si>
  <si>
    <t xml:space="preserve">New Delhi </t>
  </si>
  <si>
    <t>Via Nhava Sheva</t>
  </si>
  <si>
    <t>Via Chennai</t>
  </si>
  <si>
    <t xml:space="preserve">Kolkata </t>
  </si>
  <si>
    <t>Indonesia</t>
  </si>
  <si>
    <t>Jakarta</t>
  </si>
  <si>
    <t>PT. Shipco Transport Jakarta</t>
  </si>
  <si>
    <t>Surabaya</t>
  </si>
  <si>
    <t>PT. Shipco Transport Surabaya</t>
  </si>
  <si>
    <t xml:space="preserve">Semarang </t>
  </si>
  <si>
    <t>PT. Shipco Transport Semarnag</t>
  </si>
  <si>
    <t>Japan</t>
  </si>
  <si>
    <t xml:space="preserve">Tokyo </t>
  </si>
  <si>
    <t>Shipco Transport Japan</t>
  </si>
  <si>
    <t>Yokohama (via Tokyo)</t>
  </si>
  <si>
    <t>Via Tokyo</t>
  </si>
  <si>
    <t>Kobe</t>
  </si>
  <si>
    <t>Osaka(via Kobe)</t>
  </si>
  <si>
    <t>Via Kobe</t>
  </si>
  <si>
    <t>Nagoya</t>
  </si>
  <si>
    <t>Coload</t>
  </si>
  <si>
    <t>Korea</t>
  </si>
  <si>
    <t>Busan</t>
  </si>
  <si>
    <t>Shipco Transport Korea</t>
  </si>
  <si>
    <t>Apply for nomination except below specified customers</t>
  </si>
  <si>
    <t>Bi-weekly</t>
  </si>
  <si>
    <t>Malaysia</t>
  </si>
  <si>
    <t>Penang</t>
  </si>
  <si>
    <t>Shipco Transport Penang</t>
  </si>
  <si>
    <t>Shipco Transport Port Kelang</t>
  </si>
  <si>
    <t>Pasir Gudang (Sub to FOB)</t>
  </si>
  <si>
    <t>Shipco Transport Pasir Gudang</t>
  </si>
  <si>
    <t>Myanmar</t>
  </si>
  <si>
    <t xml:space="preserve">Yangon </t>
  </si>
  <si>
    <t>Elan Logistics Ltd</t>
  </si>
  <si>
    <t>New Zealand</t>
  </si>
  <si>
    <t>Auckland</t>
  </si>
  <si>
    <t>NGS World Transport</t>
  </si>
  <si>
    <t>Christchurch</t>
  </si>
  <si>
    <t>1:333kgs</t>
  </si>
  <si>
    <t>Wellington</t>
  </si>
  <si>
    <t>Pakistan</t>
  </si>
  <si>
    <t>Karachi</t>
  </si>
  <si>
    <t>Shipco Transport Pakistan</t>
  </si>
  <si>
    <t>Philippines</t>
  </si>
  <si>
    <t xml:space="preserve">Cebu </t>
  </si>
  <si>
    <t>Shipco Transport Cebu</t>
  </si>
  <si>
    <t>Manila</t>
  </si>
  <si>
    <t>Shipco Transport Manila</t>
  </si>
  <si>
    <t>Singapore</t>
  </si>
  <si>
    <t>Shipco Transport Singapore</t>
  </si>
  <si>
    <t>Sri Lanka</t>
  </si>
  <si>
    <t>Colombo</t>
  </si>
  <si>
    <t xml:space="preserve">Shipco Transport Colombo </t>
  </si>
  <si>
    <t>EMEA - AS</t>
  </si>
  <si>
    <t>South Africa</t>
  </si>
  <si>
    <t>Durban</t>
  </si>
  <si>
    <t>CFR Africa</t>
  </si>
  <si>
    <t>Taiwan</t>
  </si>
  <si>
    <t>Keelung</t>
  </si>
  <si>
    <t>Shipco Transport Taiwan</t>
  </si>
  <si>
    <t>Kaohsiung</t>
  </si>
  <si>
    <t>Taichung</t>
  </si>
  <si>
    <t>Thailand</t>
  </si>
  <si>
    <t>Bangkok</t>
  </si>
  <si>
    <t>Shipco Transport Bangkok</t>
  </si>
  <si>
    <t>Lat Krabang</t>
  </si>
  <si>
    <t>United Arab</t>
  </si>
  <si>
    <t>Dubai</t>
  </si>
  <si>
    <t>SSC Dubai</t>
  </si>
  <si>
    <t>Vietnam</t>
  </si>
  <si>
    <t>Haiphong</t>
  </si>
  <si>
    <t>Shipco Transport Haiphong</t>
  </si>
  <si>
    <t>Ho Chi Minh</t>
  </si>
  <si>
    <t>Shipco Transport Ho Chi Minh</t>
  </si>
  <si>
    <t xml:space="preserve">Danang </t>
  </si>
  <si>
    <t>Shipco Transport Danang</t>
  </si>
  <si>
    <t>Size limitation and Overweight Surcharges for 2nd leg vessel (from HKG to POD)</t>
  </si>
  <si>
    <t>Size</t>
  </si>
  <si>
    <t>CARGO RESTRICTIONS</t>
  </si>
  <si>
    <t xml:space="preserve">    *   Rates are only valid for cargo which can be maximum Length 300 cm and Width 225 cm and Height 225 cm.</t>
  </si>
  <si>
    <t xml:space="preserve">    *   Surcharges are applicable for any cargo Length exceeding 300 cm or Height exceeding 225 cm.                                                                                                                                                                                                                                                                                                                                                                                                                                                                                                                                                                                                                                                                                                                                                                                                                    </t>
  </si>
  <si>
    <t xml:space="preserve">        3.01M-4M              USD 5 / UNIT (MIN USD 20)</t>
  </si>
  <si>
    <t xml:space="preserve">        4.01M-6M              USD 10 / UNIT (MIN USD 50)</t>
  </si>
  <si>
    <t xml:space="preserve">        6.01M-8M              USD 15 / UNIT (MIN USD 75)</t>
  </si>
  <si>
    <t xml:space="preserve">        8.01M-9.9M           USD 20 / UNIT (MIN USD 100)</t>
  </si>
  <si>
    <r>
      <rPr>
        <sz val="10"/>
        <rFont val="Calibri"/>
        <family val="2"/>
        <scheme val="minor"/>
      </rPr>
      <t xml:space="preserve">    *   Please check STI-HKG for cargo over or length as </t>
    </r>
    <r>
      <rPr>
        <b/>
        <sz val="10"/>
        <color rgb="FFFF0000"/>
        <rFont val="Calibri"/>
        <family val="2"/>
        <scheme val="minor"/>
      </rPr>
      <t xml:space="preserve">15 cbm </t>
    </r>
    <r>
      <rPr>
        <sz val="10"/>
        <rFont val="Calibri"/>
        <family val="2"/>
        <scheme val="minor"/>
      </rPr>
      <t xml:space="preserve">                                                                                                                                                                                                                                                                                                                                                                                                                                                                                                                                                                                                                                          </t>
    </r>
  </si>
  <si>
    <t xml:space="preserve">    *   Surcharges would be apply for single piece exceed 3cbm                                                                                                                                                                                                                                                                                                                                                                                                                                                                                                                                                                                                                                                                                                  </t>
  </si>
  <si>
    <t>*   For cargo with "other" dimensions kindly contact STIHKG prior to shipping.</t>
  </si>
  <si>
    <t xml:space="preserve">*   any single shipment exceeding 7000kg in total combined weight on one vessel to one destination, </t>
  </si>
  <si>
    <t xml:space="preserve">     shipments will be accepted only at STIHKG discretion with STIHKG option to load over one or multiple sailings.</t>
  </si>
  <si>
    <r>
      <rPr>
        <sz val="10"/>
        <color rgb="FF000000"/>
        <rFont val="Calibri"/>
        <family val="2"/>
        <scheme val="minor"/>
      </rPr>
      <t xml:space="preserve">*   any single shipment exceeding </t>
    </r>
    <r>
      <rPr>
        <b/>
        <sz val="10"/>
        <color rgb="FFFF0000"/>
        <rFont val="Calibri"/>
        <family val="2"/>
        <scheme val="minor"/>
      </rPr>
      <t>15 CBM</t>
    </r>
    <r>
      <rPr>
        <sz val="10"/>
        <color rgb="FF000000"/>
        <rFont val="Calibri"/>
        <family val="2"/>
        <scheme val="minor"/>
      </rPr>
      <t xml:space="preserve"> in total combined, please check if STIHKG accept and any surcharge.</t>
    </r>
  </si>
  <si>
    <t xml:space="preserve">      </t>
  </si>
  <si>
    <t>Overweight Surcharges</t>
  </si>
  <si>
    <t xml:space="preserve">OVERWEIGHT SURCHARGES(OWS) RULE:                                                                                                                                                                                                                                                                                                                                                                                                                                                                                                                                                                                                                                                                                                                                                                                                                        </t>
  </si>
  <si>
    <t xml:space="preserve">    *   Maximum weight per any single piece is 2500kg.  Weight over 2500 kgs to 5000 kgs per piece will be subj to overweight                                                                                                                                                                                                                                                                                                                                                                                                                                                                                                                                                                                                                                                                                                                                                                                                 </t>
  </si>
  <si>
    <t xml:space="preserve">         surcharge at USD0.04/kg.     </t>
  </si>
  <si>
    <t xml:space="preserve">         Over 5000kgs per piece will subj to case by case negotiation.                                                                                                                                                                                                                                                                                                                                                                                                                                                                                                                                                                                                                                                                                                                                                                                                            </t>
  </si>
  <si>
    <t xml:space="preserve">    *   any single shipment exceeding 5000KGS in total combined, please check if STIHKG accept and any surcharge.</t>
  </si>
  <si>
    <t>Density Surcharges</t>
  </si>
  <si>
    <t>*   Density surcharges are applicable on the following: 
(Shipment over 6000kgs with 1:1 ratio will subj to aprroval)</t>
  </si>
  <si>
    <t xml:space="preserve">i) If cargo equals / exceeds 1000kg per 1 cbm, density surcharges of USD20.00 per 1000kg or Min USD20.00 will be </t>
  </si>
  <si>
    <t xml:space="preserve">    applicable.</t>
  </si>
  <si>
    <t>ii) If cargo equals / exceeds 1500kg per 1 cbm, density surcharges of USD35.00 per 1500kg or Min USD35.00 will be</t>
  </si>
  <si>
    <t>iii) If cargo equals / exceeds 2000kg per 1 cbm, density surcharges of USD50.00 per 2000kg or Min USD50.00 will be</t>
  </si>
  <si>
    <t xml:space="preserve">iv) For all transhipment cargo to Europe, Scandinavia, West &amp; East Mediterranean, India Sub-Con, Middleast, </t>
  </si>
  <si>
    <t>Redsea, exceeding 4 Ton but less than 6 Cbm per HBL are subject to HeavyLift Surcharge of USD20.00 per Ton.</t>
  </si>
  <si>
    <t>CARGO PACKAGING :</t>
  </si>
  <si>
    <r>
      <rPr>
        <sz val="10"/>
        <color rgb="FF000000"/>
        <rFont val="Calibri"/>
        <family val="2"/>
        <scheme val="minor"/>
      </rPr>
      <t xml:space="preserve">*   any single shipment exceeding </t>
    </r>
    <r>
      <rPr>
        <b/>
        <sz val="10"/>
        <color rgb="FFFF0000"/>
        <rFont val="Calibri"/>
        <family val="2"/>
        <scheme val="minor"/>
      </rPr>
      <t xml:space="preserve">15 CBM or 7000KGS </t>
    </r>
    <r>
      <rPr>
        <sz val="10"/>
        <color rgb="FF000000"/>
        <rFont val="Calibri"/>
        <family val="2"/>
        <scheme val="minor"/>
      </rPr>
      <t>in total combined, please check if STIHKG accept and any surcharge.</t>
    </r>
  </si>
  <si>
    <t>*   Cargo that are bare units have to check with STIHKG for approval.</t>
  </si>
  <si>
    <t>EJEMPLOS CALCULO DENSITY:</t>
  </si>
  <si>
    <t xml:space="preserve">Example 1: </t>
  </si>
  <si>
    <t>8000 KGS / 5CBM – 5 CBM : 8 tons = 1 CBM : 1.6 tons for whole shipment, it would refer to state 2 as USD 35 per 1500 KGS for density surchage.</t>
  </si>
  <si>
    <t>And also there would be OWS as over 7 tons should be USD 10 per WM</t>
  </si>
  <si>
    <t xml:space="preserve">*Debemos comparar la divisón de peso entre volumen dividida entre 1000 VS. La división de volumen cbm / peso ton </t>
  </si>
  <si>
    <t xml:space="preserve">Example 2: </t>
  </si>
  <si>
    <t>8000 KGS / 7CBM – 7 CBM : 8 tons = 1 CBM : 1.14 tons for whole shipment, it would be refer to state 1 as USD 20 per 1000 KGS for density surchage.</t>
  </si>
  <si>
    <t xml:space="preserve">Example 3: </t>
  </si>
  <si>
    <t>8000 KGS / 3.5 CBM – 3.5 CBM : 8 tons = 1 CBM : 2.285 tons for whole shipment, it would refer to state 3 as USD 50 per 2000 KGS for density surchage.</t>
  </si>
  <si>
    <t>And also there would be OWS as is over 7 tons should be USD 10 per WM</t>
  </si>
  <si>
    <t xml:space="preserve">Example 4: </t>
  </si>
  <si>
    <t>8000 KGS / 2.8 CBM – 2.8 CBM : 8 tons = 1 CBM : 2.85 tons for whole shipment</t>
  </si>
  <si>
    <t>In such as case please check with STI HKG for upper quote as over 1 CBM: 2.5 tons.</t>
  </si>
  <si>
    <t xml:space="preserve">Example 5: </t>
  </si>
  <si>
    <t>5000 KGS / 2.8 CBM – 2.8 CBM : 5 tons = 1 CBM : 1.78 tons for whole shipment</t>
  </si>
  <si>
    <t>No density surchage as whole shipment do not over 6 tons.</t>
  </si>
  <si>
    <t xml:space="preserve">Example 6: </t>
  </si>
  <si>
    <t>6580 KGS / 5 CBM – 5 CBM : 6.58 tons = 1 CBM : 1.316 tons for whole shipment, it would refer to state 1 as USD 20 per 1000 KGS for density surchage.</t>
  </si>
  <si>
    <t>But no OWS as shipment is not over 7 tons</t>
  </si>
  <si>
    <t>EXPECTED CBM PER CONSOL BOX</t>
  </si>
  <si>
    <t>EBS/OBS</t>
  </si>
  <si>
    <t>75% OFR</t>
  </si>
  <si>
    <t>20' ST</t>
  </si>
  <si>
    <t>Flete PP</t>
  </si>
  <si>
    <t>Flete PP (40HQ)</t>
  </si>
  <si>
    <t xml:space="preserve">18-21 and less  mtons - USD 150/20' 
More than 21 mtons - USD 200/20'    
HEA Quantum (Applicable for Ax1 and 3 , not applicable for Ax2)
</t>
  </si>
  <si>
    <t>FLETE PP</t>
  </si>
  <si>
    <t>FLETE PREPAID</t>
  </si>
  <si>
    <t>OFR 20std: USD 1125/cntr + CSS USD 15 + OBS USD 0 + LSF China USD 0
18-21 and less  mtons - USD 150/20' 
More than 21 mtons - USD 200/20'    
HEA Quantum (Applicable for Ax1 and 3 , not applicable for Ax2)</t>
  </si>
  <si>
    <t>OFR 40std-HC: USD 1100/cntr + CSS USD 15 + OBS USD 0 + LSF China USD 0</t>
  </si>
  <si>
    <t>Es un 40 HC</t>
  </si>
  <si>
    <t xml:space="preserve">OFR USD 1315 / 40 HQ </t>
  </si>
  <si>
    <t xml:space="preserve">SEMANA 42
Container number is IKSU2513458/CNBA65938  40RH
IKSU2520272/CNBA65904  40RH </t>
  </si>
  <si>
    <t>IKSU2519796/CNBA51466  40RH</t>
  </si>
  <si>
    <t>Se manejo salida 28.11 MSC PERLE</t>
  </si>
  <si>
    <t>Nave MSC KANOKO ETD 05.12</t>
  </si>
  <si>
    <t>Nave CZECH 2050E
Container no# TEMU9107572/CNBA54054 / ETD 12.12</t>
  </si>
  <si>
    <t>Container no# SEGU9059210/CNBA48971
Vsl# NORDMARSH 2040S / ETD DEC 16</t>
  </si>
  <si>
    <t>MSC LAUREN V. FA050A // ETD DEC 19</t>
  </si>
  <si>
    <t>ETD 26.12.2020</t>
  </si>
  <si>
    <t>ZARPE DEL 02.01.2021, MSC ELISA FA052A</t>
  </si>
  <si>
    <t>NO LLEGO A EMBARCAR CON ELLOS</t>
  </si>
  <si>
    <t>31.12.2020</t>
  </si>
  <si>
    <t>10.01.2021</t>
  </si>
  <si>
    <t xml:space="preserve">ZARPE DEL 02.01.2021 , MSC ELISA FA052A  </t>
  </si>
  <si>
    <t>MSC MAGRIT FA102A  ETD: 23/01</t>
  </si>
  <si>
    <t>Vsl# MSC CAPELLA FA104A   , ETD 06.02</t>
  </si>
  <si>
    <t>ETD 13.02</t>
  </si>
  <si>
    <t>MN: ETD 06/03</t>
  </si>
  <si>
    <t>40 'ST / HC</t>
  </si>
  <si>
    <t>MSC KANOKO FA108A // ONE BAJO OFR</t>
  </si>
  <si>
    <t xml:space="preserve"> ETD: 13/03, asunto mail indica CARGO LIST 
EX NINGBO TO CALLAO ON 13-Mar SAILING/  WEEK11</t>
  </si>
  <si>
    <t>NAVE: CSCL ASIA 145E
ETD 21.03</t>
  </si>
  <si>
    <t xml:space="preserve">ONE </t>
  </si>
  <si>
    <t>NAVE DE ZARPE 27.03
CARGO LIST EX NINGBO TO CALLAO ON 27-Mar SAILING/  WEEK13 // IKSU5203013/CNBH69198
Vsl# MSC ELISA FA111A</t>
  </si>
  <si>
    <t>Asunto: CARGO LIST EX NINGBO TO CALLAO ON 03-Apr SAILING/  WEEK14
NAVE SEASPAN BRAVO</t>
  </si>
  <si>
    <t>Vsl name# MSC RUBY  FA113A, CUT OFF 05.04</t>
  </si>
  <si>
    <t>ASUNTO DEL CORREO : CARGO LIST EX NINGBO TO CALLAO
ON 17-Apr SAILING/  WEEK16</t>
  </si>
  <si>
    <t xml:space="preserve">ASUNTO DEL CORREO: CARGO LIST EX NINGBO TO CALLAO ON 24-Apr SAILING/  WEEK17
Container no#OTPU6155839/18461448
Vsl name: EVER URANUS 143E
ETD:25-Apr
Cfs closing:21-Apr
Eta:26-May
</t>
  </si>
  <si>
    <t>ASUNTO DEL CORREO: 
CARGO LIST EX NINGBO TO CALLAO ON 01-May sailing /  WEEK18
V/V EVER LIVEN V.051E  ETD2-MAY, SW has 10 days of free demurrage at destination</t>
  </si>
  <si>
    <t>ASUNTO DEL CORREO: 
CARGO LIST EX NINGBO TO CALLAO ON 01-May sailing /  WEEK18
ONE vsl# MSC CAPELLA FA116A</t>
  </si>
  <si>
    <t xml:space="preserve">ASUNTO DEL CORREO: CARGO LIST EX NINGBO 
TO CALLAO ON  SAILING/  WEEK19
NAVE: VALIANT </t>
  </si>
  <si>
    <t>ASUNTO CORREO: CARGO LIST EX NINGBO TO
 CALLAO ON  SAILING/  WEEK19
Container no# TTNU8440107/CNBM61353
Vsl# VALIANT 2119E, ETD 06.05
SE RETRASO PARA LA NAVE VALENCE 2120E
Etd:16-May, eta:24-June</t>
  </si>
  <si>
    <t xml:space="preserve">ASUNTO CORREO: CARGO LIST EX NINGBO TO 
CALLAO ON  SAILING/  WEEK20
Vsl#MSC RENEE FA118A
Container no#TRLU1694557/CNBL58315
*Esta salida se retrasó y tuvo zarpe aprox el 28 de mayo </t>
  </si>
  <si>
    <t xml:space="preserve">CARGO LIST EX NINGBO TO CALLAO ON  SAILING/  WEEK21
Carrier:ONE
Vsl#MSC PERLE FA119A
*No llego a Ningbo,  se traslado para la MSC RENEE de Etd 28 de Mayo 
*Agente confirmó que mantendrá la tarifa </t>
  </si>
  <si>
    <t>CARGO LIST EX NINGBO TO CALLAO ON  SAILING/  WEEK22
#MSC KANOKO FA120A de etd:29-May</t>
  </si>
  <si>
    <t>ASUNTO CORREO: CARGO LIST EX NINGBO TO CALLAO ON  SAILING/
WEEK23 ETD:05-June
Vsl#MSC NATASHA FA121A
Container no#TLLU1062580/CNBL71997</t>
  </si>
  <si>
    <t>ASUNTO CORREO: CARGO LIST EX NINGBO TO CALLAO ON  SAILING/
 WEEK23 ETD:05-June
Vsl#EVER LOADING 044e
Container no#CBHU2986835/18478062</t>
  </si>
  <si>
    <t>ASUNTO CORREO: 答复: CARGO LIST EX NINGBO TO CALLAO ON  
SAILING/  WEEK24 etd:10-June</t>
  </si>
  <si>
    <t>ASUNTO DE CORREO: 答复: CARGO LIST EX NINGBO TO CALLAO ON  
SAILING/  WEEK24 etd:12-Jun
Vsl#MSC JEWEL  FA122A
Container no#TEMU9104402/CNBL71906</t>
  </si>
  <si>
    <t>CARGO LIST EX NINGBO TO CALLAO ON  SAILING/  WEEK25 etd:19-June
Vsl#  EVER LEARNED 044e</t>
  </si>
  <si>
    <t>CARGO LIST EX NINGBO TO CALLAO ON  SAILING/  WEEK26 etd:26-June
Vsl#SEASPAN BRAVO 2124E
Container no#SZLU9077829/CNBM01516</t>
  </si>
  <si>
    <t>ASUNTO DEL CORREO: 答复: CARGO LIST EX NINGBO TO CALLAO ON  
SAILING/  WEEK27 etd:03-Jul
Vsl# SEASPAN BEYOND 2127E
Container# MORU1117663/CNBM18911
TCLU1239111/CNBM18897
ASUNTO DEL CORREO: 答复: CARGO LIST EX NINGBO TO CALLAO ON  SAILING/  WEEK28 etd:10-Jul
NAVE MSC RUBY V. FA125A</t>
  </si>
  <si>
    <t>ASUNTO CORREO: 答复: CARGO LIST EX NINGBO TO CALLAO ON  SAILING/  WEEK29 etd:17-Jul</t>
  </si>
  <si>
    <t>ASUNTO CORREO: 答复: CARGO LIST EX NINGBO TO CALLAO ON  SAILING/  WEEK30 etd:24-Jul
Part1
Vsl# HYUNDAI SATURN 0029E
Container no# IKSU4005013/CNBM31055
Part2
Container no# BMOU9871648/CNBM31013</t>
  </si>
  <si>
    <t xml:space="preserve">ASUNTO DEL CORREO:
答复: CARGO LIST EX NINGBO TO CALLAO ON  SAILING/  WEEK32 etd:07-Aug
Vsl#MSC LAUREN FA130A
Container no#SEGU9837492/CNBN83591  40RH
*El zarpe se vio retrasado para el 18 de Agosto pero la tarifa se mantiene </t>
  </si>
  <si>
    <t>ASUNTO DEL CORREO:
答复: CARGO LIST EX NINGBO TO CALLAO ON  SAILING/  WEEK33 etd:14-Aug
Vsl#MSC PERLE FA131A
Container no#CAAU4010855/CNBP02849</t>
  </si>
  <si>
    <t>ASUNTO DEL CORREO:
答复: CARGO LIST EX NINGBO TO CALLAO ON  SAILING/  WEEK34 etd:21-Aug
Vsl# CISNES 2132e
Container no# CAAU4020489/CNBP81467</t>
  </si>
  <si>
    <t>ASUNTO DEL CORREO: 
答复: CARGO LIST EX NINGBO TO CALLAO ON  SAILING/  WEEK35 etd:28-Aug
Container no# CAAU4016149/CNBP11772
Vsl# VALOR 2135e</t>
  </si>
  <si>
    <t>ASUNTO DEL CORREO:
答复: CARGO LIST EX NINGBO TO CALLAO ON  SAILING/  WEEK36 etd:04-Sep
Vsl# MSC ANTONELLA FZ136A
Container no# IKSU4001532/CNBP05003
Container no# FSCU5755375/CNBP05113
LOS CONTENEDORES HAN SIDO ROLEADOS PARA LA NAVE VALUE 2137E, etd is 12-Sep</t>
  </si>
  <si>
    <t>ASUNTO DEL CORREO:
答复: CARGO LIST EX NINGBO TO CALLAO ON  SAILING/  WEEK37 etd:11-Sep
Vsl# VALUE 2137E
Container no# IKSU2518613/CNBN82414</t>
  </si>
  <si>
    <t>ASUNTO DE CORREO: 答复: CARGO LIST EX NINGBO TO CALLAO ON  SAILING/  WEEK38 etd:18-Sep vsl delay to 27-Sep
Vsl name#EVER LIVEN 053E
Planned to sail on 27-Sep</t>
  </si>
  <si>
    <t>ASUNTO DE CORREO:
答复: CARGO LIST EX NINGBO TO CALLAO ON  SAILING/  WEEK39 etd:25-Sep
• NAVE: EVER LIVEN 053E
Container no# BMOU9276286/20588304   &amp; Container no# OTPU6171418/20588379 
• NAVE: APL ESPLANADE 0MH9DE1
Container no # SEGU9579839/20591906
EL ZARPE ESTA RETRASADO PERO AGENTE INDICA QUE EL FLETE SE MANTIENE
ASUNTO DEL CORREO: CARGO LIST EX NINGBO TO CALLAO ON  SAILING/  WEEK40 etd:02-Oct
EVER LIBRA 058e LA NAVE SE RETRASARA PARA EL 10.10 PERO EL AGENTE CONFIRMA QUE FLETE SE MANTIENE
Part1: Container no#OERU4061024/20589380
Part2: Container no#CRSU6149889/20589430</t>
  </si>
  <si>
    <t>答复: CARGO LIST EX NINGBO TO CALLAO ON SAILING/ WEEK42 etd:16-Oct delay to 29-Oct
Vsl#EVER LOADING 046e
Container no#CRSU6148840/20595805  40RH
Container no#CXRU1487481/20595879  40RH
Container no#TEMU9296347/20595872  40RH
ETD RETRASADO PARA EL 13.11</t>
  </si>
  <si>
    <t>答复: CARGO LIST EX NINGBO TO CALLAO ON SAILING/ WEEK42 etd:16-Oct delay to 29-Oct
Vsl# CMA CGM GANGES OMH9NE1M
Container no# CCLU7049350/18391242</t>
  </si>
  <si>
    <t>ASUNTO CORREO: 答复: CARGO LIST EX NINGBO TO CALLAO ON  SAILING/  WEEK44 etd:30-Oct
Vsl#EVER LOADING 046e
Container no#CGMU5474582/C2261057
ETD RETRASADO PARA EL 13.11</t>
  </si>
  <si>
    <t>答复: CARGO LIST EX NINGBO TO CALLAO ON  SAILING/  WEEK45 etd:06-Nov, ZARPE RETRASADO PARA EL 18.11
BOOKING # COSU6318160790 (Confirm to issue SWB and 14 days free days)
Vsl#EVER LEGEND 048e
Etd:18-Nov
Part1 / Container no#OERU4185386/20597555
Part2 / Container no#FBIU5004753/20597620</t>
  </si>
  <si>
    <t>答复: CARGO LIST EX NINGBO TO CALLAO ON  SAILING/  WEEK46 etd:13-Nov
vsl# EVER LEGEND 048E today, booking no# COSU6318632770
Container no#SZLU9452909/20590967, RETRASADO PARA EL 25.11
vsl# CMA CGM MISSOURI ETD:19-Nov, booking no# COSU6318917150   1X40NOR
Container no#BMOU9279855/20600293, RETRASADO PARA EL 23.11</t>
  </si>
  <si>
    <t>ASUNTO CORREO: 答复: CARGO LIST EX NINGBO TO CALLAO ON  SAILING/  WEEK47 etd:24-Nov
vsl# CMA CGM ALASKA 0MH9VE1 , ETD 27.11
OERU4081930/20595313  40RH
MBL SWB + 14 DEMURRAGE</t>
  </si>
  <si>
    <t>ASUNTO DEL CORREO: 答复: CARGO LIST EX NINGBO TO CALLAO ON  SAILING/  WEEK48 etd:28-Nov, NAVE RETRASADA PARA EL 01.12
CXRU1045432/20597806
MBL SWB and 14 days free days.</t>
  </si>
  <si>
    <t>答复: CARGO LIST EX NINGBO TO CALLAO ON  SAILING/  WEEK49 etd:05-Dec
Booking no#COSU6320076100
Etd:05-Dec
Vsl name#EVER LEARNED 046E
SWB+14days free time.</t>
  </si>
  <si>
    <t>答复: CARGO LIST EX NINGBO TO CALLAO ON  SAILING/  WEEK50 etd:12-Dec
Container no# FBIU5054121/20598354</t>
  </si>
  <si>
    <r>
      <rPr>
        <b/>
        <sz val="11"/>
        <color theme="1"/>
        <rFont val="Calibri"/>
        <family val="2"/>
        <scheme val="minor"/>
      </rPr>
      <t>答复: CARGO LIST EX NINGBO TO CALLAO ON  SAILING/  WEEK51 etd:19-Dec</t>
    </r>
    <r>
      <rPr>
        <sz val="11"/>
        <color theme="1"/>
        <rFont val="Calibri"/>
        <family val="2"/>
        <scheme val="minor"/>
      </rPr>
      <t xml:space="preserve">
SWB+14days free days
Booking no#:NBSN885900
vsl#EVER LIBRA 059E
Booking no#COSU6322061670 1x40NOR &amp; COSU6322061730  1X40NOR
Container no# SEGU9494840/20603091
Container no# SEGU9497474/20598628
Nuevo Etd:26-Dec RETRASADO AL 30.12 LUEGO RETRASO AL 7 DE ENERO 2022
</t>
    </r>
    <r>
      <rPr>
        <b/>
        <sz val="11"/>
        <color theme="1"/>
        <rFont val="Calibri"/>
        <family val="2"/>
        <scheme val="minor"/>
      </rPr>
      <t xml:space="preserve">答复: CARGO LIST EX NINGBO TO CALLAO ON  SAILING/  WEEK52 etd:26-Dec
</t>
    </r>
    <r>
      <rPr>
        <sz val="11"/>
        <color theme="1"/>
        <rFont val="Calibri"/>
        <family val="2"/>
        <scheme val="minor"/>
      </rPr>
      <t>COSU6322045960 / Container no# OERU4157023/20602802
vsl#EVER LIBRA 059E // RETRASADA PARA EL 7 DE ENERO 2022</t>
    </r>
  </si>
  <si>
    <t>答复: CARGO LIST EX NINGBO TO CALLAO ON  SAILING/  WEEK53 etd:02-Jan
Container no# OTPU6016221/20604806
ETD:04-Jan
POR EL COVID SE RETRASO A : vsl#CMA CGM CARL ANTOICE, etd：12-Jan</t>
  </si>
  <si>
    <t>答复: LOADING PLAN // ETD 23/02
Container no# IKSU2515595/CNBT17748
Vsl# MSC PERLE FA207A</t>
  </si>
  <si>
    <t>答复: CARGO LIST EX NINGBO TO CALLAO ON  SAILING/  WEEK54 etd:09-Jan delay to 20-Jan
SWB+10days free days.
Vsl#CISNES 2203E / Booking no#ONEYNB1IEF173500 / Container no#TTNU8528775/CNBT37864
Etd:20-Jan</t>
  </si>
  <si>
    <t>答复: CARGO LIST EX NINGBO TO CALLAO ON  SAILING/  WEEK04 etd:23-Jan</t>
  </si>
  <si>
    <t>答复: LOADING PLAN // ETD 30/01 // COSCO / EVER LEGEND V.049E /Container no# TTNU8653490/21842359
RETRASADA PARA EL 13 DE FEBRERO</t>
  </si>
  <si>
    <t>答复: LOADING PLAN // ETD 30/01 // COSCO / CMA CGM MISSOURI 0MHABE1 / ETD: 04/02
Container no# SEGU9551338/21842315
Container no# TEMU9160849/21842366</t>
  </si>
  <si>
    <t>ASUNTO CORREO: 答复: LOADING PLAN // CUT OFF 17- JAN
Container no# OERU4066793/21845564
Container no# CXRU1032292/21843702
Container no# SEGU9341558/21845552
SWB+10 free days at destination</t>
  </si>
  <si>
    <t>ASUNTO DEL CORREO: 答复: LOADING PLAN // ETD 12/3
EVER LIBRA 060E
10 free days+SWB
Container no# OERU4154045/21842772</t>
  </si>
  <si>
    <t>ASUNTO DEL CORREO: 答复: LOADING PLAN // ETD 08/3
Container no#CGMU4995204/C3133084</t>
  </si>
  <si>
    <t>ASUNTO DEL CORREO: LOADING PLAN // ETD 19/03
Vsl# CMA CGM MUMBAI 0MHANE1
Container no# TEMU9649784/21839069
10 free days +SWB</t>
  </si>
  <si>
    <t>ASUNTO DEL CORREO: 答复: LOADING PLAN // ETD 26/03
Vsl#YM UTILITY 076e
Etd:26-Mar
Container no# OERU4027420/21840042</t>
  </si>
  <si>
    <t>ASUNTO DEL CORREO: 答复: LOADING PLAN // ETD 02/04
Vsl# CMA CGM CHENNAI 0MHATE1
B/L# COSU6330558350
ETD:06-Apr
SWB+10 free days</t>
  </si>
  <si>
    <t>ASUNTO DEL CORREO: LOADING PLAN // ETD 06/04 delay to 13-Apr
Vsl name# CMA CGM NEVADA  0MHAVE1 // Etd:13-Apr
SWB+10 free days at destination
no#OOLU6283369/OOLGPN5458
Vsl#CMA CGM NEVADA 0MHAVE1
Carrier:OOCL</t>
  </si>
  <si>
    <t>ASUNTO DEL CORREO: 答复: LOADING PLAN // ETD 23/04
VSL# CMA CGM MISSOURI  OMHAZE1
Container no# CXRU1546331/18516043</t>
  </si>
  <si>
    <t>ASUNTO DEL CORREO: 答复: LOADING PLAN // ETD 23/04
VSL# MSC BERYL FA215A
Container no# IKSU2514829/CNBU80940
ROLEADO: vsl#HMM BLESSING0019E ETD:08-May.</t>
  </si>
  <si>
    <t>ASUNTO DEL CORREO: 答复: LOADING PLAN // ETD 30/04
Container no# IKSU2522655/CNBU77411</t>
  </si>
  <si>
    <t>ASUNTO DEL CORREO: 答复: LOADING PLAN // ETD:08-May
Container no# OERU4140231/21832310
Vsl name# EVER ENVOY 175e
ETD:08-May</t>
  </si>
  <si>
    <t>ASUNTO DEL CORREO: 答复: LOADING PLAN // ETD 14-May
Part1- FSCU5688810/CNBT35061
Part2- SZLU9601670/CNBT35106  40RH
Vsl# SEASPAN BELIEF 2217E
Plan to sail on 19-May</t>
  </si>
  <si>
    <t>ASUNTO DEL CORREO: 答复: LOADING PLAN // ETD:21-May
Contenedor AXIU6112745 will be rolled by carrier to next vsl# VALUE V.2221E , etd:26-May</t>
  </si>
  <si>
    <t>ASUNTO DEL CORREO: 答复: LOADING PLAN // ETD 28-May
Vsl# EVER LISSOME 053e
Etd:28-May
Container no# DFOU6123207/22728136</t>
  </si>
  <si>
    <t xml:space="preserve">ASUNTO DEL CORREO: 答复: LOADING PLAN // ETD 28-May
Vsl# MSC PERLE  FA220A
Etd:28-May
Container no# MORU1328199/CNBU47009					</t>
  </si>
  <si>
    <t>ASUNTO DEL CORREO: 答复: LOADING PLAN // ETD 28-May
Vsl# OOCL HO CHI MINH CITY 055e
Etd:28-May
Container no#
OTPU6004914/22714419</t>
  </si>
  <si>
    <r>
      <rPr>
        <b/>
        <sz val="11"/>
        <color theme="1"/>
        <rFont val="Calibri"/>
        <family val="2"/>
        <scheme val="minor"/>
      </rPr>
      <t>ASUNTO DEL CORREO: 答复: LOADING PLAN // ETD:04-June</t>
    </r>
    <r>
      <rPr>
        <sz val="11"/>
        <color theme="1"/>
        <rFont val="Calibri"/>
        <family val="2"/>
        <scheme val="minor"/>
      </rPr>
      <t xml:space="preserve">
OERU4200304/22726413
FBIU5060227/22729763
OERU4172748/22729708
NAVES: EVER LAWFUL &amp; CMA CGM MUMBAI (NAVE RETRASADA PARA EL 17 DE JUNIO)
</t>
    </r>
    <r>
      <rPr>
        <b/>
        <sz val="11"/>
        <color theme="1"/>
        <rFont val="Calibri"/>
        <family val="2"/>
        <scheme val="minor"/>
      </rPr>
      <t>ASUNTO DEL CORREO: 答复: LOADING PLAN // ETD 11-June</t>
    </r>
    <r>
      <rPr>
        <sz val="11"/>
        <color theme="1"/>
        <rFont val="Calibri"/>
        <family val="2"/>
        <scheme val="minor"/>
      </rPr>
      <t xml:space="preserve">
MBL#COSU6336787050
NAVE YM UTILITY
CXRU1502518/22724767</t>
    </r>
  </si>
  <si>
    <r>
      <rPr>
        <b/>
        <sz val="11"/>
        <color theme="1"/>
        <rFont val="Calibri"/>
        <family val="2"/>
        <scheme val="minor"/>
      </rPr>
      <t xml:space="preserve">ASUNTO DEL CORREO: LOADING PLAN // ETD 18-June </t>
    </r>
    <r>
      <rPr>
        <sz val="11"/>
        <color theme="1"/>
        <rFont val="Calibri"/>
        <family val="2"/>
        <scheme val="minor"/>
      </rPr>
      <t xml:space="preserve">
NAVE: CORCOVADO
MORU1135081/CNBZ57758
TTNU8451863/CNBZ57648</t>
    </r>
  </si>
  <si>
    <r>
      <rPr>
        <b/>
        <sz val="11"/>
        <color theme="1"/>
        <rFont val="Calibri"/>
        <family val="2"/>
        <scheme val="minor"/>
      </rPr>
      <t>ASUNTO DEL CORREO: LOADING PLAN // ETD:25-June</t>
    </r>
    <r>
      <rPr>
        <sz val="11"/>
        <color theme="1"/>
        <rFont val="Calibri"/>
        <family val="2"/>
        <scheme val="minor"/>
      </rPr>
      <t xml:space="preserve">
CLLM0457 and CLLM0459
MBL#COSU6337373910 // CNT OERU4062740/22714546
MBL#COSU6337896470 // CNT TEMU9242886/22727545 </t>
    </r>
    <r>
      <rPr>
        <sz val="11"/>
        <color rgb="FFFF0000"/>
        <rFont val="Calibri"/>
        <family val="2"/>
        <scheme val="minor"/>
      </rPr>
      <t>este contenedor se roleo para la nave EVER LOGIC 060E ETD:12-Jul.</t>
    </r>
  </si>
  <si>
    <r>
      <rPr>
        <b/>
        <sz val="11"/>
        <color theme="1"/>
        <rFont val="Calibri"/>
        <family val="2"/>
        <scheme val="minor"/>
      </rPr>
      <t>ASUNTO DEL CORREO: LOADING PLAN // ETD:25-June</t>
    </r>
    <r>
      <rPr>
        <sz val="11"/>
        <color theme="1"/>
        <rFont val="Calibri"/>
        <family val="2"/>
        <scheme val="minor"/>
      </rPr>
      <t xml:space="preserve">
CLLM0460 // CARSTEN MAERSK
MNBU3152504/CN2202958
SWB+12days free demurrage</t>
    </r>
  </si>
  <si>
    <t>ASUNTO DEL CORREO: LOADING PLAN // ETD 02-Jul
OERU4068461/22719570</t>
  </si>
  <si>
    <t>ASUNTO DEL CORREO: LOADING PLAN // ETD 02-Jul
IKSU2524792/CNBY88643
IKSU2526706/CNBZ30514</t>
  </si>
  <si>
    <t>ASUNTO DEL CORREO: LOADING PLAN // ETD16-Jul week29
EVER LAMBENT V. 057E</t>
  </si>
  <si>
    <t>ASUNTO DEL CORREO: LOADING PLAN // ETD16-Jul week29
TGBU4963405/22352864</t>
  </si>
  <si>
    <t xml:space="preserve">ASUNTO DE CORREO: LOADING PLAN // ETD 23-Jul
EVER LIBRA , ETD 23 DE JULIO </t>
  </si>
  <si>
    <t>ASUNTO DEL CORREO: LOADING PLAN // ETD 30-Jul
EVER LOYAL V. 055E, ETD 31 JULIO
OOCU6549555/23400531
ROLEADO PARA vsl# EVER LISSOME 054e ETD:05-Aug</t>
  </si>
  <si>
    <t>ASUNTO DEL CORREO: LOADING PLAN // ETD 30-Jul
EVER LOYAL V. 055E, ETD 31 JULIO
OERU4217586/OOLHFA7063
ROLEADO PARA vsl# EVER LISSOME 054e ETD:05-Aug</t>
  </si>
  <si>
    <t>ASUNTO DEL CORREO: LOADING PLAN // ETD:06-Aug
OOLU8648342/23384398 
TRHU5341436/22344568
EVER LISSOME ETD 06 AGOSTO</t>
  </si>
  <si>
    <t>ASUNTO CORREO: 答复: LOADING PLAN // ETD 13-Aug
NAVE: OOCL HO CHI MINH CITY 056E, ETD 13 DE AGOSTO
REF CONTAINER CLLM0471</t>
  </si>
  <si>
    <t xml:space="preserve">ASUNTO DEL CORREO: 答复: LOADING PLAN // ETD 20-Aug
EVER LAWFUL V. 050E // ETD 20 AGOSTO
contenedores:
FBIU5017236/22712276
FBIU5052263/22712267 </t>
  </si>
  <si>
    <t>ASUNTO DEL CORREO: 答复: LOADING PLAN // ETD27-Aug week35
NAVE: XIN CHI WAN - ETD 27 AGOSTO
Container no#CBHU2835593/22719034
NAVE ZARPO 28.08 FLETE SE MANTUVO POR ETD = ZARPE</t>
  </si>
  <si>
    <t>ASUNTO DEL CORREO: 答复: LOADING PLAN // ETD 03-Sep
Container no#OERU4058165/23311938
ZARPE RETRASADO PARA EL 09 DE SEPTIEMBRE, ZARPO EL 10.09
APLICAN FLETE DEL ETD 03.09</t>
  </si>
  <si>
    <t>18/08</t>
  </si>
  <si>
    <t>S0 ST</t>
  </si>
  <si>
    <t>17/09</t>
  </si>
  <si>
    <t>ASUNTO DEL CORREO: 答复: LOADING PLAN // ETD 17-Sep
Container no#CBHU2820103/23315588
ZARPÓ EL 20.09 NO HABRIA PROBLEMA CON LA TARIFA</t>
  </si>
  <si>
    <t>ASUNTO DEL CORREO: 答复: LOADING PLAN // ETD:24-Sep
SWB+14 days free days
Container no# CSNU8087096/23367595
NAVE ESTIMA ZARPE PARA EL 25.09</t>
  </si>
  <si>
    <t>ASUNTO DEL CORREO: 答复: LOADING PLAN // ETD40 etd:01-Oct
EVER LAMBERT 058E // ETD 03.10</t>
  </si>
  <si>
    <t>答复: LOADING PLAN // ETD 22-Oct
OOCU7231002/23771382/40HQ
FINALMENTE ZARPO EL 25.10</t>
  </si>
  <si>
    <t>ASUNTO DEL CORREO: 答复: LOADING PLAN // ETD 05-Nov
Container no# TEMU9276649/23311046
MBL: COSU6347211110</t>
  </si>
  <si>
    <t>ASUNTO DEL CORREO: 答复: LOADING PLAN // ETD:16-Nov
Container no# SZLU9399492/23299578
COSCO vsl#ANTHEA Y 033e</t>
  </si>
  <si>
    <t>ASUNTO DEL CORREO: 答复: LOADING PLAN // ETD:26-Nov week48
SACO PAGARA EL 75% DEL FLETE , ES DECIR USD 825.00
no#OERU4239883/23300014</t>
  </si>
  <si>
    <t>ASUNTO DEL CORREO: 答复: LOADING PLAN // ETD 24-Dec
EVER LUCID V. 062E // ETD 24.12
Container no# OTPU6171275/24342877</t>
  </si>
  <si>
    <t>ASUNTO DEL CORREO: 答复: LOADING PLAN // ETD 07-Jan week54
PAGAMOS EL 75% DEL CONTENEDOR: USD 562.50X
EVER LOYAL V. 057E , ETD 08 ENERO 23, SE RETRASO AL 14.01
no#OERU4036680/24344391</t>
  </si>
  <si>
    <t>ASUNTO DE CORREO: LOADING PLAN // ETD:21 -Jan week03
OOCL SEOUL V. 098E - ETD 21.01
SOLO PAGAMOS EL 75% DEL FLETE POR CONTENEDOR
Container no#TTNU8646675/22740109
Container no#SEGU9691366/22740333</t>
  </si>
  <si>
    <r>
      <rPr>
        <b/>
        <sz val="11"/>
        <color theme="1"/>
        <rFont val="Calibri"/>
        <family val="2"/>
        <scheme val="minor"/>
      </rPr>
      <t>ASUNTO DEL CORREO: NINGBO LOADING PLAN // ETD 23-Feb week08 CLLM0496</t>
    </r>
    <r>
      <rPr>
        <sz val="11"/>
        <color theme="1"/>
        <rFont val="Calibri"/>
        <family val="2"/>
        <scheme val="minor"/>
      </rPr>
      <t xml:space="preserve">
SOLO PAGAMOS EL 75% DEL FLETE , ES DECIR USD 750.00
Container no# OTPU6159310/24351622
ZARPE RETRASADO PARA vsl# ERVING 0MHE3E1, etd:02-Mar</t>
    </r>
  </si>
  <si>
    <r>
      <rPr>
        <b/>
        <sz val="11"/>
        <color theme="1"/>
        <rFont val="Calibri"/>
        <family val="2"/>
        <scheme val="minor"/>
      </rPr>
      <t>ASUNTO: 答复: LOADING PLAN // ETD 05-Mar week09</t>
    </r>
    <r>
      <rPr>
        <sz val="11"/>
        <color theme="1"/>
        <rFont val="Calibri"/>
        <family val="2"/>
        <scheme val="minor"/>
      </rPr>
      <t xml:space="preserve">
Solo pagar el 75% de flete ($815*75%)
Container no# SZLU9151870/CNCJ11247
VSL# MSC BARI  V.FA308A
MBL# ONEYNB2BW7964800</t>
    </r>
  </si>
  <si>
    <t>ASUNTO CORREO: 答复: LOADING PLAN // ETD:12-Mar CLLM0499
Container no# SEGU9824664/OOLHFA7473
SOLO PAGAMOS EL 75% DEL FLETE</t>
  </si>
  <si>
    <r>
      <rPr>
        <b/>
        <sz val="11"/>
        <color theme="1"/>
        <rFont val="Calibri"/>
        <family val="2"/>
        <scheme val="minor"/>
      </rPr>
      <t>ASUNTO CORREO: 答复: LOADING PLAN // ETD:19-Mar</t>
    </r>
    <r>
      <rPr>
        <sz val="11"/>
        <color theme="1"/>
        <rFont val="Calibri"/>
        <family val="2"/>
        <scheme val="minor"/>
      </rPr>
      <t xml:space="preserve">
SOLO PAGAMOS EL 75% DEL FLETE
Container no# SEGU9188623/CNCJ65943</t>
    </r>
  </si>
  <si>
    <r>
      <rPr>
        <b/>
        <sz val="11"/>
        <color theme="1"/>
        <rFont val="Calibri"/>
        <family val="2"/>
        <scheme val="minor"/>
      </rPr>
      <t>ASUNTO: 答复: LOADING PLAN // ETD:29-Mar</t>
    </r>
    <r>
      <rPr>
        <sz val="11"/>
        <color theme="1"/>
        <rFont val="Calibri"/>
        <family val="2"/>
        <scheme val="minor"/>
      </rPr>
      <t xml:space="preserve">
NAVE: SAN FELIPE V. 312E// ETD 29.03
</t>
    </r>
    <r>
      <rPr>
        <sz val="11"/>
        <color rgb="FFFF0000"/>
        <rFont val="Calibri"/>
        <family val="2"/>
        <scheme val="minor"/>
      </rPr>
      <t>SOLO PAGAMOS EL 75% DEL FLETE : USD 502.50</t>
    </r>
    <r>
      <rPr>
        <sz val="11"/>
        <color theme="1"/>
        <rFont val="Calibri"/>
        <family val="2"/>
        <scheme val="minor"/>
      </rPr>
      <t xml:space="preserve">
Container no#MNBU0064689/CN1435420</t>
    </r>
  </si>
  <si>
    <r>
      <rPr>
        <b/>
        <sz val="11"/>
        <color theme="1"/>
        <rFont val="Calibri"/>
        <family val="2"/>
        <scheme val="minor"/>
      </rPr>
      <t>ASUNTO DEL CORREO: 答复: LOADING PLAN // ETD:07/04 week13 CLLM0502</t>
    </r>
    <r>
      <rPr>
        <sz val="11"/>
        <color theme="1"/>
        <rFont val="Calibri"/>
        <family val="2"/>
        <scheme val="minor"/>
      </rPr>
      <t xml:space="preserve">
Vsl#CHARLOTTE MAERSK 313E
Container no#MNBU4261752/CN1433142
Etd:07-Apr
SOLO PAGAMOS USD 900 DE FLETE YA QUE CUBRIMOS EL 75%</t>
    </r>
  </si>
  <si>
    <t xml:space="preserve">YANG MING </t>
  </si>
  <si>
    <r>
      <rPr>
        <b/>
        <sz val="11"/>
        <color theme="1"/>
        <rFont val="Calibri"/>
        <family val="2"/>
        <scheme val="minor"/>
      </rPr>
      <t>ASUNTO DEL CORREO: 答复: LOADING PLAN // ETD:09-Apr week14 CLLM0503/0504</t>
    </r>
    <r>
      <rPr>
        <sz val="11"/>
        <color theme="1"/>
        <rFont val="Calibri"/>
        <family val="2"/>
        <scheme val="minor"/>
      </rPr>
      <t xml:space="preserve">
EVER LOYAL // ETD 11 DE ABRIL
SOLO PAGAMOS EL 75% DEL FLETE 
OTPU6489353/YMAN308485</t>
    </r>
  </si>
  <si>
    <r>
      <rPr>
        <b/>
        <sz val="11"/>
        <color theme="1"/>
        <rFont val="Calibri"/>
        <family val="2"/>
        <scheme val="minor"/>
      </rPr>
      <t>ASUNTO DEL CORREO: 答复: LOADING PLAN // ETD:09-Apr week14 CLLM0503/0504</t>
    </r>
    <r>
      <rPr>
        <sz val="11"/>
        <color theme="1"/>
        <rFont val="Calibri"/>
        <family val="2"/>
        <scheme val="minor"/>
      </rPr>
      <t xml:space="preserve">
EVER LOYAL // ETD 11 DE ABRIL
SOLO PAGAMOS EL 75% DEL FLETE 
OERU4808090/OOLHFC1093 </t>
    </r>
  </si>
  <si>
    <r>
      <rPr>
        <b/>
        <sz val="11"/>
        <color theme="1"/>
        <rFont val="Calibri"/>
        <family val="2"/>
        <scheme val="minor"/>
      </rPr>
      <t>ASUNTO CORREO: 答复: LOADING PLAN // ETD:23-Apr CLLM0505</t>
    </r>
    <r>
      <rPr>
        <sz val="11"/>
        <color theme="1"/>
        <rFont val="Calibri"/>
        <family val="2"/>
        <scheme val="minor"/>
      </rPr>
      <t xml:space="preserve">
OOCL SEOUL , ETD 20.04
SOBRESTADIA DESTINO 14 DÍAS 
Container no# YMLU5381330/YMAN940525
SOLO PAGAMOS EL 75% DEL FLETE </t>
    </r>
  </si>
  <si>
    <r>
      <rPr>
        <b/>
        <sz val="11"/>
        <color theme="1"/>
        <rFont val="Calibri"/>
        <family val="2"/>
        <scheme val="minor"/>
      </rPr>
      <t xml:space="preserve">ASUNTO DE CORREO: LOAD PLAN WEEK 17 CALLAO  </t>
    </r>
    <r>
      <rPr>
        <sz val="11"/>
        <color theme="1"/>
        <rFont val="Calibri"/>
        <family val="2"/>
        <scheme val="minor"/>
      </rPr>
      <t xml:space="preserve">
MSC ELISA XIII FA316A , ETD 02.05
TLLU7002315/40NOR/CNCF08695
SOLO PAGAMOS EL 75% DEL FLETE </t>
    </r>
  </si>
  <si>
    <r>
      <rPr>
        <b/>
        <sz val="11"/>
        <color theme="1"/>
        <rFont val="Calibri"/>
        <family val="2"/>
        <scheme val="minor"/>
      </rPr>
      <t>ASUNTO CORREO: 答复: LOADING PLAN // ETD:30-Apr // CUT OFF: 25-Apr CLLM0506</t>
    </r>
    <r>
      <rPr>
        <sz val="11"/>
        <color theme="1"/>
        <rFont val="Calibri"/>
        <family val="2"/>
        <scheme val="minor"/>
      </rPr>
      <t xml:space="preserve">
EVER LUNAR, ETD 02.05
YMLU5484576/YMAN940503 </t>
    </r>
    <r>
      <rPr>
        <b/>
        <sz val="11"/>
        <color rgb="FFFF0000"/>
        <rFont val="Calibri"/>
        <family val="2"/>
        <scheme val="minor"/>
      </rPr>
      <t>ROLEADO PARA EL 8 DE MAYO</t>
    </r>
    <r>
      <rPr>
        <sz val="11"/>
        <color theme="1"/>
        <rFont val="Calibri"/>
        <family val="2"/>
        <scheme val="minor"/>
      </rPr>
      <t xml:space="preserve">
YMLU5387452/YMAN940509 </t>
    </r>
    <r>
      <rPr>
        <b/>
        <sz val="11"/>
        <color rgb="FFFF0000"/>
        <rFont val="Calibri"/>
        <family val="2"/>
        <scheme val="minor"/>
      </rPr>
      <t>ESTE SÍ ZARPÓ EL 1 DE MAYO</t>
    </r>
    <r>
      <rPr>
        <sz val="11"/>
        <color theme="1"/>
        <rFont val="Calibri"/>
        <family val="2"/>
        <scheme val="minor"/>
      </rPr>
      <t xml:space="preserve">
SOLO PAGAMOS EL 75% DEL FLETE </t>
    </r>
  </si>
  <si>
    <r>
      <rPr>
        <b/>
        <sz val="11"/>
        <color theme="1"/>
        <rFont val="Calibri"/>
        <family val="2"/>
        <scheme val="minor"/>
      </rPr>
      <t>ASUNTO CORREO: 答复: LOADING PLAN // ETD 14-May week19 CLLM0508</t>
    </r>
    <r>
      <rPr>
        <sz val="11"/>
        <color theme="1"/>
        <rFont val="Calibri"/>
        <family val="2"/>
        <scheme val="minor"/>
      </rPr>
      <t xml:space="preserve">
SOLO PAGAMOS EL 75% DEL FLETE
15 free days,SWB
Container no# OERU4229191/OOLHNL8183 // Carrier:OOCL // VSL# CMA CGM LIBERTY 0MHENE1     </t>
    </r>
  </si>
  <si>
    <r>
      <rPr>
        <b/>
        <sz val="11"/>
        <color theme="1"/>
        <rFont val="Calibri"/>
        <family val="2"/>
        <scheme val="minor"/>
      </rPr>
      <t>ASUNTO DE CORREO: 答复: LOADING PLAN // ETD 21-May week20 CLLM0509</t>
    </r>
    <r>
      <rPr>
        <sz val="11"/>
        <color theme="1"/>
        <rFont val="Calibri"/>
        <family val="2"/>
        <scheme val="minor"/>
      </rPr>
      <t xml:space="preserve">
Container no#ONEU9001848/CNCL01013
SOLO PAGAMOS EL 75% DEL FLETE</t>
    </r>
  </si>
  <si>
    <r>
      <rPr>
        <b/>
        <sz val="11"/>
        <color theme="1"/>
        <rFont val="Calibri"/>
        <family val="2"/>
        <scheme val="minor"/>
      </rPr>
      <t>ASUNTO DEL CORREO: 答复: LOADING PLAN // ETD:28-May  CLLM0510/0511</t>
    </r>
    <r>
      <rPr>
        <sz val="11"/>
        <color theme="1"/>
        <rFont val="Calibri"/>
        <family val="2"/>
        <scheme val="minor"/>
      </rPr>
      <t xml:space="preserve">
CXRU1643964/CNCL01103  &amp; IKSU5205227/CNCL01019
ONE PARANA ETD 2 JUNIO
SOLO PAGAMOS EL 75% DEL FLETE</t>
    </r>
  </si>
  <si>
    <r>
      <rPr>
        <b/>
        <sz val="11"/>
        <color theme="1"/>
        <rFont val="Calibri"/>
        <family val="2"/>
        <scheme val="minor"/>
      </rPr>
      <t>ASUNTO CORREO: LOADING PLAN // ETD:04-June week22 CLLM0512</t>
    </r>
    <r>
      <rPr>
        <sz val="11"/>
        <color theme="1"/>
        <rFont val="Calibri"/>
        <family val="2"/>
        <scheme val="minor"/>
      </rPr>
      <t xml:space="preserve">
SOLO PAGAMOS EL 75% DEL FLETE
Vsl# MSC BARI  FA321A
Container no# CXRU1225938/CNCJ35293</t>
    </r>
  </si>
  <si>
    <r>
      <rPr>
        <b/>
        <sz val="11"/>
        <color theme="1"/>
        <rFont val="Calibri"/>
        <family val="2"/>
        <scheme val="minor"/>
      </rPr>
      <t>ASUNTO DEL CORREO: 答复: LOADING PLAN // ETD:11-June  CLLM0513/0514</t>
    </r>
    <r>
      <rPr>
        <sz val="11"/>
        <color theme="1"/>
        <rFont val="Calibri"/>
        <family val="2"/>
        <scheme val="minor"/>
      </rPr>
      <t xml:space="preserve">
TLLU1073306/CNCJ25819
Nos cobran el 75% del flete por negociación</t>
    </r>
  </si>
  <si>
    <r>
      <rPr>
        <b/>
        <sz val="11"/>
        <color theme="1"/>
        <rFont val="Calibri"/>
        <family val="2"/>
        <scheme val="minor"/>
      </rPr>
      <t>ASUNTO DEL CORREO: 答复: LOADING PLAN // ETD:11-June  CLLM0513/0514</t>
    </r>
    <r>
      <rPr>
        <sz val="11"/>
        <color theme="1"/>
        <rFont val="Calibri"/>
        <family val="2"/>
        <scheme val="minor"/>
      </rPr>
      <t xml:space="preserve">
OERU4248606/23327335
SEASPAN OCEANIA, ETD 12 JUNIO
Nos cobran el 75% del flete por negociación</t>
    </r>
  </si>
  <si>
    <r>
      <rPr>
        <b/>
        <sz val="11"/>
        <color theme="1"/>
        <rFont val="Calibri"/>
        <family val="2"/>
        <scheme val="minor"/>
      </rPr>
      <t>ASUNTO CORREO:答复: LOADING PLAN // ETD:21-June week24 CLLM0515/0516</t>
    </r>
    <r>
      <rPr>
        <sz val="11"/>
        <color theme="1"/>
        <rFont val="Calibri"/>
        <family val="2"/>
        <scheme val="minor"/>
      </rPr>
      <t xml:space="preserve">
OTPU6243267/CNCK81618
IKSU2509484/CNCK81625
Nos cobran el 75% del flete por negociación</t>
    </r>
  </si>
  <si>
    <r>
      <rPr>
        <b/>
        <sz val="11"/>
        <color theme="1"/>
        <rFont val="Calibri"/>
        <family val="2"/>
        <scheme val="minor"/>
      </rPr>
      <t>ASUNTO DE CORREO: 答复: LOADING PLAN // ETD:28-June  CLLM0517</t>
    </r>
    <r>
      <rPr>
        <sz val="11"/>
        <color theme="1"/>
        <rFont val="Calibri"/>
        <family val="2"/>
        <scheme val="minor"/>
      </rPr>
      <t xml:space="preserve">
Vsl#CMA CGM ALASKA 0MHF3E1MA
ETA:06-Aug
SWB+14days
Container no# CGMU5600649/C5203088
Nos cobran el 75% del flete por negociación</t>
    </r>
  </si>
  <si>
    <r>
      <rPr>
        <b/>
        <sz val="11"/>
        <color theme="1"/>
        <rFont val="Calibri"/>
        <family val="2"/>
        <scheme val="minor"/>
      </rPr>
      <t>ASUNTO DE CORREO: 答复: LOADING PLAN // ETD:04-Jul CLLM0518</t>
    </r>
    <r>
      <rPr>
        <sz val="11"/>
        <color theme="1"/>
        <rFont val="Calibri"/>
        <family val="2"/>
        <scheme val="minor"/>
      </rPr>
      <t xml:space="preserve">
Nos cobran el 75% del flete por negociación
YM UTILITY 082e
SEGU9816756/OOLHNG8935
14 free days.</t>
    </r>
  </si>
  <si>
    <r>
      <rPr>
        <b/>
        <sz val="11"/>
        <color theme="1"/>
        <rFont val="Calibri"/>
        <family val="2"/>
        <scheme val="minor"/>
      </rPr>
      <t>ASUNTO CORREO: 答复: LOADING PLAN // ETD:11-Jul week27 CLLM0519</t>
    </r>
    <r>
      <rPr>
        <sz val="11"/>
        <color theme="1"/>
        <rFont val="Calibri"/>
        <family val="2"/>
        <scheme val="minor"/>
      </rPr>
      <t xml:space="preserve">
Nos cobran el 75% del flete por negociación
Vsl# MSC TAYLOR FA326A
Container no# FSCU5832912/CNCK22885
14 free days at destination.</t>
    </r>
  </si>
  <si>
    <r>
      <rPr>
        <b/>
        <sz val="11"/>
        <color theme="1"/>
        <rFont val="Calibri"/>
        <family val="2"/>
        <scheme val="minor"/>
      </rPr>
      <t>ASUNTO CORREO: LOADING PLAN // ETD:25-Jul week29  CLLM0520/0521</t>
    </r>
    <r>
      <rPr>
        <sz val="11"/>
        <color theme="1"/>
        <rFont val="Calibri"/>
        <family val="2"/>
        <scheme val="minor"/>
      </rPr>
      <t xml:space="preserve">
MSC KANOKO , ETD 25 JULIO
FSCU5756957/CNCK85330</t>
    </r>
  </si>
  <si>
    <r>
      <rPr>
        <b/>
        <sz val="11"/>
        <color theme="1"/>
        <rFont val="Calibri"/>
        <family val="2"/>
        <scheme val="minor"/>
      </rPr>
      <t>ASUNTO CORREO: LOADING PLAN // ETD:25-Jul week29  CLLM0520/0521</t>
    </r>
    <r>
      <rPr>
        <sz val="11"/>
        <color theme="1"/>
        <rFont val="Calibri"/>
        <family val="2"/>
        <scheme val="minor"/>
      </rPr>
      <t xml:space="preserve">
CMA CGM ALEXANDER VON HUMBOLDT, ETD 24 DE JULIO</t>
    </r>
  </si>
  <si>
    <r>
      <rPr>
        <b/>
        <sz val="11"/>
        <color theme="1"/>
        <rFont val="Calibri"/>
        <family val="2"/>
        <scheme val="minor"/>
      </rPr>
      <t>ASUNTO CORREO: 答复: LOADING PLAN // ETD: 30-Jul week30</t>
    </r>
    <r>
      <rPr>
        <sz val="11"/>
        <color theme="1"/>
        <rFont val="Calibri"/>
        <family val="2"/>
        <scheme val="minor"/>
      </rPr>
      <t xml:space="preserve">
V/V SEASPAN BEYOND 2331E , ETD 30 JULIO
IKSU2512359/CNCK83684</t>
    </r>
  </si>
  <si>
    <r>
      <rPr>
        <b/>
        <sz val="11"/>
        <color theme="1"/>
        <rFont val="Calibri"/>
        <family val="2"/>
        <scheme val="minor"/>
      </rPr>
      <t>ASUNTO DE CORREO: 答复: LOADING PLAN // ETD:15-Aug week32 CLLM0524</t>
    </r>
    <r>
      <rPr>
        <sz val="11"/>
        <color theme="1"/>
        <rFont val="Calibri"/>
        <family val="2"/>
        <scheme val="minor"/>
      </rPr>
      <t xml:space="preserve">
OTPU6190070/OOLHNK5415
Vsl# EVER LADEN 060E / ETD:22-Aug
14 free days demurrage / MBL SWB
</t>
    </r>
  </si>
  <si>
    <r>
      <rPr>
        <b/>
        <sz val="11"/>
        <color theme="1"/>
        <rFont val="Calibri"/>
        <family val="2"/>
        <scheme val="minor"/>
      </rPr>
      <t>ASUNTO CORREO: 答复: LOADING PLAN // ETD:29-Aug week34 CLLM0525</t>
    </r>
    <r>
      <rPr>
        <sz val="11"/>
        <color theme="1"/>
        <rFont val="Calibri"/>
        <family val="2"/>
        <scheme val="minor"/>
      </rPr>
      <t xml:space="preserve">
VESSEL: CHARLOTTE MAERSK 334E
MNBU0424255/CN4828648
</t>
    </r>
  </si>
  <si>
    <r>
      <rPr>
        <b/>
        <sz val="11"/>
        <color theme="1"/>
        <rFont val="Calibri"/>
        <family val="2"/>
        <scheme val="minor"/>
      </rPr>
      <t xml:space="preserve">答复: LOADING PLAN // ETD:29-Aug week34 CLLM0525 // ETD: 29/08 </t>
    </r>
    <r>
      <rPr>
        <sz val="11"/>
        <color theme="1"/>
        <rFont val="Calibri"/>
        <family val="2"/>
        <scheme val="minor"/>
      </rPr>
      <t xml:space="preserve">
VESSEL: SEASPAN OCEANIA 035E
OERU4101467/OOLHWB6526 (se roleo para una sgt nave)</t>
    </r>
  </si>
  <si>
    <r>
      <rPr>
        <b/>
        <sz val="11"/>
        <color theme="1"/>
        <rFont val="Calibri"/>
        <family val="2"/>
        <scheme val="minor"/>
      </rPr>
      <t>ASUNTO CORREO: LOADING PLAN // ETD:05-Sep week35</t>
    </r>
    <r>
      <rPr>
        <sz val="11"/>
        <color theme="1"/>
        <rFont val="Calibri"/>
        <family val="2"/>
        <scheme val="minor"/>
      </rPr>
      <t xml:space="preserve">
DFOU6156073/25761025 
FBIU5147456/25761052
</t>
    </r>
    <r>
      <rPr>
        <b/>
        <sz val="11"/>
        <color theme="1"/>
        <rFont val="Calibri"/>
        <family val="2"/>
        <scheme val="minor"/>
      </rPr>
      <t xml:space="preserve">ASUNTO CORREO: LOADING PLAN // ETD:10-Sep week36 CLLM0529
</t>
    </r>
    <r>
      <rPr>
        <sz val="11"/>
        <color theme="1"/>
        <rFont val="Calibri"/>
        <family val="2"/>
        <scheme val="minor"/>
      </rPr>
      <t xml:space="preserve">Vsl#EVER LOYAL 060E
ETD:12-Sep
Container no# OERU4140355/25757638
</t>
    </r>
    <r>
      <rPr>
        <b/>
        <sz val="11"/>
        <color theme="1"/>
        <rFont val="Calibri"/>
        <family val="2"/>
        <scheme val="minor"/>
      </rPr>
      <t xml:space="preserve">LOADING PLAN // week37 CLLM0530
</t>
    </r>
    <r>
      <rPr>
        <sz val="11"/>
        <color theme="1"/>
        <rFont val="Calibri"/>
        <family val="2"/>
        <scheme val="minor"/>
      </rPr>
      <t>CMA CGM IGUACU V.0MHHFE1, etd:20-Sep, eta:05-Nov 
Container no# TEMU9160812/25754155
Vsl# CMA CGM IGUACU V.0MHHFE
Etd:19-Sep</t>
    </r>
  </si>
  <si>
    <r>
      <rPr>
        <b/>
        <sz val="11"/>
        <color theme="1"/>
        <rFont val="Calibri"/>
        <family val="2"/>
        <scheme val="minor"/>
      </rPr>
      <t>ASUNTO CORREO: LOADING PLAN // ETD week38 CLLM0531</t>
    </r>
    <r>
      <rPr>
        <sz val="11"/>
        <color theme="1"/>
        <rFont val="Calibri"/>
        <family val="2"/>
        <scheme val="minor"/>
      </rPr>
      <t xml:space="preserve">
Vsl#OOCL SEOUL 101E
ETD:26-Sep
Container no# FBIU5008553/25754066</t>
    </r>
  </si>
  <si>
    <r>
      <rPr>
        <b/>
        <sz val="11"/>
        <color theme="1"/>
        <rFont val="Calibri"/>
        <family val="2"/>
        <scheme val="minor"/>
      </rPr>
      <t>ASUNTO DEL CORREO: LOADING PLAN // ETD week39 CLLM0533</t>
    </r>
    <r>
      <rPr>
        <sz val="11"/>
        <color theme="1"/>
        <rFont val="Calibri"/>
        <family val="2"/>
        <scheme val="minor"/>
      </rPr>
      <t xml:space="preserve">
Carrier:COSCO
Vsl# EVER FOND 011e
Container no# TTNU8575674/25745354
Etd:03-Oct</t>
    </r>
  </si>
  <si>
    <r>
      <rPr>
        <b/>
        <sz val="11"/>
        <color theme="1"/>
        <rFont val="Calibri"/>
        <family val="2"/>
        <scheme val="minor"/>
      </rPr>
      <t>ASUNTO DEL CORREO: LOADING PLAN // week41 CLLM0535/0536</t>
    </r>
    <r>
      <rPr>
        <sz val="11"/>
        <color theme="1"/>
        <rFont val="Calibri"/>
        <family val="2"/>
        <scheme val="minor"/>
      </rPr>
      <t xml:space="preserve">
CAROLINE MAERSK V. 341S, ETD 19.10
CONTENEDOR : SUDU8047425/CN4942098 </t>
    </r>
  </si>
  <si>
    <r>
      <rPr>
        <b/>
        <sz val="11"/>
        <color theme="1"/>
        <rFont val="Calibri"/>
        <family val="2"/>
        <scheme val="minor"/>
      </rPr>
      <t>ASUNTO DEL CORREO: LOADING PLAN // week41 CLLM0535/0536</t>
    </r>
    <r>
      <rPr>
        <sz val="11"/>
        <color theme="1"/>
        <rFont val="Calibri"/>
        <family val="2"/>
        <scheme val="minor"/>
      </rPr>
      <t xml:space="preserve">
ETD 17.10
CONTENEDOR: OERU4203221/OOLHWB5729</t>
    </r>
  </si>
  <si>
    <t>YML</t>
  </si>
  <si>
    <t>City</t>
  </si>
  <si>
    <t>Rate per M3</t>
  </si>
  <si>
    <t>Transit Time</t>
  </si>
  <si>
    <t>Jiangsu Province</t>
  </si>
  <si>
    <t>Cixi</t>
  </si>
  <si>
    <t>2 days</t>
  </si>
  <si>
    <t>1CBM=333KG</t>
  </si>
  <si>
    <t>Changshu</t>
  </si>
  <si>
    <t>Fuyang</t>
  </si>
  <si>
    <t>NON HAZ</t>
  </si>
  <si>
    <t>Changzhou</t>
  </si>
  <si>
    <t>Haining</t>
  </si>
  <si>
    <t>NON BONDED</t>
  </si>
  <si>
    <t>Haimen</t>
  </si>
  <si>
    <t>Haiyan</t>
  </si>
  <si>
    <t>Huaiyin</t>
  </si>
  <si>
    <t>Hangzhou</t>
  </si>
  <si>
    <t>Jiangyin</t>
  </si>
  <si>
    <t>Huangyan</t>
  </si>
  <si>
    <t>Kunshan</t>
  </si>
  <si>
    <t>Huzhou</t>
  </si>
  <si>
    <t>Lianyungang</t>
  </si>
  <si>
    <t>Jiande</t>
  </si>
  <si>
    <t>Nanjing</t>
  </si>
  <si>
    <t>Jiaxing</t>
  </si>
  <si>
    <t>Nantong</t>
  </si>
  <si>
    <t>Jinhua</t>
  </si>
  <si>
    <t>Suzhou</t>
  </si>
  <si>
    <t>Keqiao</t>
  </si>
  <si>
    <t>Taicang</t>
  </si>
  <si>
    <t>Linan</t>
  </si>
  <si>
    <t>Taizhou</t>
  </si>
  <si>
    <t>Linping</t>
  </si>
  <si>
    <t>Wujiang</t>
  </si>
  <si>
    <t>Lishui</t>
  </si>
  <si>
    <t>Wujin</t>
  </si>
  <si>
    <t>Nanhu</t>
  </si>
  <si>
    <t>Wuxi</t>
  </si>
  <si>
    <t>Xuzhou</t>
  </si>
  <si>
    <t>Ninghai</t>
  </si>
  <si>
    <t>Yancheng</t>
  </si>
  <si>
    <t>Quzhou</t>
  </si>
  <si>
    <t>Yangzhou</t>
  </si>
  <si>
    <t>Ruian</t>
  </si>
  <si>
    <t>Yixing</t>
  </si>
  <si>
    <t>Shangyu</t>
  </si>
  <si>
    <t>Zhangjiagang</t>
  </si>
  <si>
    <t>Shaoxing</t>
  </si>
  <si>
    <t>Zhenjiang</t>
  </si>
  <si>
    <t>ShananXi Province</t>
  </si>
  <si>
    <t>Tonglu</t>
  </si>
  <si>
    <t>Xi An</t>
  </si>
  <si>
    <t>7 days</t>
  </si>
  <si>
    <t>Tongxiang</t>
  </si>
  <si>
    <t>Baoji</t>
  </si>
  <si>
    <t>Wenling</t>
  </si>
  <si>
    <t>Hunan Province</t>
  </si>
  <si>
    <t>Wenzhou</t>
  </si>
  <si>
    <t>Changsha</t>
  </si>
  <si>
    <t>5 days</t>
  </si>
  <si>
    <t>Xiangshan</t>
  </si>
  <si>
    <t>Zhuzhou</t>
  </si>
  <si>
    <t>4 days</t>
  </si>
  <si>
    <t>Xiaoshan</t>
  </si>
  <si>
    <t>Henan Province</t>
  </si>
  <si>
    <t>Yiwu</t>
  </si>
  <si>
    <t>Zhengzhou</t>
  </si>
  <si>
    <t>Yongjia</t>
  </si>
  <si>
    <t>Luoyang</t>
  </si>
  <si>
    <t>Yongkang</t>
  </si>
  <si>
    <t>Hubei Province</t>
  </si>
  <si>
    <t>Yuhang</t>
  </si>
  <si>
    <t>Jingzhou</t>
  </si>
  <si>
    <t>Yuyao</t>
  </si>
  <si>
    <t>Shiyan</t>
  </si>
  <si>
    <t>Zhenhai</t>
  </si>
  <si>
    <t>Wuhan</t>
  </si>
  <si>
    <t>Zhuji</t>
  </si>
  <si>
    <t>Yichang</t>
  </si>
  <si>
    <t>Anhui Province</t>
  </si>
  <si>
    <t>Sichuan Province</t>
  </si>
  <si>
    <t>Bengbu</t>
  </si>
  <si>
    <t>3 days</t>
  </si>
  <si>
    <t>Chengdu</t>
  </si>
  <si>
    <t>Hefei</t>
  </si>
  <si>
    <t>Maanshan</t>
  </si>
  <si>
    <t>Wuhu</t>
  </si>
  <si>
    <t>Jiangxi Province</t>
  </si>
  <si>
    <t>Jiujiang</t>
  </si>
  <si>
    <t>Nanchang</t>
  </si>
  <si>
    <t>Chongqing City</t>
  </si>
  <si>
    <t>Chongqing</t>
  </si>
  <si>
    <t>RATIO 1:363</t>
  </si>
  <si>
    <t xml:space="preserve">   SHANGHAI CITY LIMITS TRUCKING RATE</t>
  </si>
  <si>
    <t>WEIGHT/KG</t>
  </si>
  <si>
    <t>0 – 1000 KG</t>
  </si>
  <si>
    <t>1001 – 2000 KG</t>
  </si>
  <si>
    <t>2001 – 3500 KG</t>
  </si>
  <si>
    <t>3501 – 5000 KG</t>
  </si>
  <si>
    <t>5001 – 8000 KG</t>
  </si>
  <si>
    <t>8001 – 10000 KG</t>
  </si>
  <si>
    <t>10001 – 20000 KG</t>
  </si>
  <si>
    <t>CUBE/CBM</t>
  </si>
  <si>
    <t>6 CBM</t>
  </si>
  <si>
    <t>12 CBM</t>
  </si>
  <si>
    <t>20 CBM</t>
  </si>
  <si>
    <t>30 CBM</t>
  </si>
  <si>
    <t>40 CBM</t>
  </si>
  <si>
    <t>50 CBM</t>
  </si>
  <si>
    <t>60 CBM</t>
  </si>
  <si>
    <t>Pallet</t>
  </si>
  <si>
    <t>3 plt</t>
  </si>
  <si>
    <t>4 plt</t>
  </si>
  <si>
    <t>6 plt</t>
  </si>
  <si>
    <t>12 plt</t>
  </si>
  <si>
    <t>14 plt</t>
  </si>
  <si>
    <t>16 plt</t>
  </si>
  <si>
    <t xml:space="preserve"> 20 plt</t>
  </si>
  <si>
    <t>ZIP Code</t>
  </si>
  <si>
    <t>Area</t>
  </si>
  <si>
    <t>Rate per LS</t>
  </si>
  <si>
    <t>Baoshan</t>
  </si>
  <si>
    <t>Jiading</t>
  </si>
  <si>
    <t>Qingpu</t>
  </si>
  <si>
    <t>Songjiang</t>
  </si>
  <si>
    <t>Minhang</t>
  </si>
  <si>
    <t>Fengxian</t>
  </si>
  <si>
    <t>Jinshan</t>
  </si>
  <si>
    <t>Nanhui</t>
  </si>
  <si>
    <t>Pudong Airport</t>
  </si>
  <si>
    <t>Yangshan Port</t>
  </si>
  <si>
    <t>Remark：</t>
  </si>
  <si>
    <t>1. Goods delivered from inland CFS to Shanghai Loading CFS</t>
  </si>
  <si>
    <t>3. Rate subject to FOB Charges in Shanghai</t>
  </si>
  <si>
    <t>5. Rate subject to confirmation for single piece exceed 3tons, height exceed 2 meter, width exceed 3 meters, length exceed 3 meters</t>
  </si>
  <si>
    <t>6. City area door pickup service available and subject USD30/shipment extra, and subject to confirmation on the door address</t>
  </si>
  <si>
    <t>7. No bonded services for above tariff and export customs clearance must be done in Shanghai.</t>
  </si>
  <si>
    <t>SHENZHEN (DIRECTO)</t>
  </si>
  <si>
    <t>LSS</t>
  </si>
  <si>
    <t>40 NOR</t>
  </si>
  <si>
    <t>Carrier</t>
  </si>
  <si>
    <t xml:space="preserve">from </t>
  </si>
  <si>
    <t>to</t>
  </si>
  <si>
    <t>SZX - CLL</t>
  </si>
  <si>
    <t>Origins</t>
  </si>
  <si>
    <t>Gateway</t>
  </si>
  <si>
    <t>OAC incl T/S (per w/m)</t>
  </si>
  <si>
    <t>OF WM</t>
  </si>
  <si>
    <t>FREQUENCY</t>
  </si>
  <si>
    <t>Estimate t/time to SZX (Days)</t>
  </si>
  <si>
    <t>OF N/N</t>
  </si>
  <si>
    <t>MIN N/N</t>
  </si>
  <si>
    <t>Guangzhou</t>
  </si>
  <si>
    <t>SZX</t>
  </si>
  <si>
    <t>2 salidas x semana</t>
  </si>
  <si>
    <t>Shipco Transport (Shenzhen) Ltd.</t>
  </si>
  <si>
    <t>Shunde</t>
  </si>
  <si>
    <t>Foshan</t>
  </si>
  <si>
    <t>Shantou</t>
  </si>
  <si>
    <t>Huangpu</t>
  </si>
  <si>
    <t>shipco Transport (Shenzhen) Ltd.</t>
  </si>
  <si>
    <t>Dongguan</t>
  </si>
  <si>
    <t>3 salidas x semana</t>
  </si>
  <si>
    <t>5 salidas x semana</t>
  </si>
  <si>
    <t>*Chengdu</t>
  </si>
  <si>
    <t>*Changsha,Hunan</t>
  </si>
  <si>
    <t>*Ganzhou,Jiangxi</t>
  </si>
  <si>
    <t xml:space="preserve">Port </t>
  </si>
  <si>
    <t>TOTAL W/M</t>
  </si>
  <si>
    <t>Delhi</t>
  </si>
  <si>
    <t>Ahmedabad</t>
  </si>
  <si>
    <t>Ludhiana</t>
  </si>
  <si>
    <t>Hyderabad</t>
  </si>
  <si>
    <t>Baroda</t>
  </si>
  <si>
    <t>Coimbotore</t>
  </si>
  <si>
    <t>Kolkatta</t>
  </si>
  <si>
    <t>Kochi</t>
  </si>
  <si>
    <t>Tirupur</t>
  </si>
  <si>
    <t>Rates are quoted in US funds</t>
  </si>
  <si>
    <t xml:space="preserve">Rates are basis 1:1000 kgs </t>
  </si>
  <si>
    <t>The above rates are not applicable for any Long Length &amp; OWS Cargoes</t>
  </si>
  <si>
    <t>Any imco  cargo, please check with load port office before confirmation to customer. Imco surcharge will be applicable.</t>
  </si>
  <si>
    <t>VID if any to be paid by quoting party</t>
  </si>
  <si>
    <t>Origin Charges at load port will be account shipper</t>
  </si>
  <si>
    <t>IHC (w/m) which is applicable from ICD origin means " INLAND ORIGIN CHARGES"</t>
  </si>
  <si>
    <t>Flete es válido para carga de hasta 6Ton &amp; 15 cbm  como máximo</t>
  </si>
  <si>
    <r>
      <rPr>
        <b/>
        <sz val="11"/>
        <color theme="1"/>
        <rFont val="Calibri"/>
        <family val="2"/>
        <scheme val="minor"/>
      </rPr>
      <t xml:space="preserve">ASUNTO DE CORREO: LOADING PLAN // ETD 22-Oct week42 CLLM0537/CLLM0538
</t>
    </r>
    <r>
      <rPr>
        <sz val="11"/>
        <color theme="1"/>
        <rFont val="Calibri"/>
        <family val="2"/>
        <scheme val="minor"/>
      </rPr>
      <t xml:space="preserve">EVER LAWFUL , ETD 24.10 / CONTENEDORES: BMOU9783402/25746638 , SEKU9175765/25746547
</t>
    </r>
    <r>
      <rPr>
        <b/>
        <sz val="11"/>
        <color theme="1"/>
        <rFont val="Calibri"/>
        <family val="2"/>
        <scheme val="minor"/>
      </rPr>
      <t>ASUNTO DEL CORREO: 答复: LOADING PLAN // ETD:29-Oct week43</t>
    </r>
    <r>
      <rPr>
        <sz val="11"/>
        <color theme="1"/>
        <rFont val="Calibri"/>
        <family val="2"/>
        <scheme val="minor"/>
      </rPr>
      <t xml:space="preserve">
EVER LIBRA , ETD 31.10
CONTENEDORES: OERU4801476/25745602 , OOLU6281788/25745658, OERU4804454/25745605</t>
    </r>
  </si>
  <si>
    <r>
      <rPr>
        <b/>
        <sz val="11"/>
        <color theme="1"/>
        <rFont val="Calibri"/>
        <family val="2"/>
        <scheme val="minor"/>
      </rPr>
      <t>ASUNTO: 答复: LOADING PLAN week44 ETD:05-Nov CLLM0542</t>
    </r>
    <r>
      <rPr>
        <sz val="11"/>
        <color theme="1"/>
        <rFont val="Calibri"/>
        <family val="2"/>
        <scheme val="minor"/>
      </rPr>
      <t xml:space="preserve">
Vsl # CMA CGM EVERGLADE 0MHG1E1 , ETD 07.11
Container no# FBIU5061223/25753668</t>
    </r>
  </si>
  <si>
    <r>
      <rPr>
        <b/>
        <sz val="11"/>
        <color theme="1"/>
        <rFont val="Calibri"/>
        <family val="2"/>
        <scheme val="minor"/>
      </rPr>
      <t>ASUNTO CORREO: 答复: LOADING PLAN // ETD:12-Nov week45 CLLM0543/0544</t>
    </r>
    <r>
      <rPr>
        <sz val="11"/>
        <color theme="1"/>
        <rFont val="Calibri"/>
        <family val="2"/>
        <scheme val="minor"/>
      </rPr>
      <t xml:space="preserve">
EVER LADEN 061E, ETD 14.11
OERU4806375/25750375
10 free days+SWB</t>
    </r>
  </si>
  <si>
    <r>
      <rPr>
        <b/>
        <sz val="11"/>
        <color theme="1"/>
        <rFont val="Calibri"/>
        <family val="2"/>
        <scheme val="minor"/>
      </rPr>
      <t>ASUNTO CORREO: 答复: LOADING PLAN // ETD:12-Nov week45 CLLM0543/0544</t>
    </r>
    <r>
      <rPr>
        <sz val="11"/>
        <color theme="1"/>
        <rFont val="Calibri"/>
        <family val="2"/>
        <scheme val="minor"/>
      </rPr>
      <t xml:space="preserve">
APL ESPLANADE, ETD 15.11
OOLU6497479/OOLHWC4078
10 free days+SWB</t>
    </r>
  </si>
  <si>
    <r>
      <rPr>
        <b/>
        <sz val="11"/>
        <color theme="1"/>
        <rFont val="Calibri"/>
        <family val="2"/>
        <scheme val="minor"/>
      </rPr>
      <t>ASUNTO DE CORREO: LOADING PLAN // ETD:19-Nov week46 CLLM0545/0546</t>
    </r>
    <r>
      <rPr>
        <sz val="11"/>
        <color theme="1"/>
        <rFont val="Calibri"/>
        <family val="2"/>
        <scheme val="minor"/>
      </rPr>
      <t xml:space="preserve">
CSCL STAR, etd 20.11
TEMU9288125/26288495 
OERU4166935/26288407</t>
    </r>
  </si>
  <si>
    <t>JAPAN</t>
  </si>
  <si>
    <t xml:space="preserve">PARA ESTOS CLIENTES DIVIDIREMOS LA INVERSIÓN 50/50 CON ALLINK </t>
  </si>
  <si>
    <t>FLETE HONG KONG - CALLAO</t>
  </si>
  <si>
    <t>YANG MING</t>
  </si>
  <si>
    <t>W</t>
  </si>
  <si>
    <t>EUR 46 w/m</t>
  </si>
  <si>
    <r>
      <rPr>
        <b/>
        <sz val="11"/>
        <color theme="1"/>
        <rFont val="Calibri"/>
        <family val="2"/>
        <scheme val="minor"/>
      </rPr>
      <t>ASUNTO CORREO: LOADING PLAN // ETD 26-Nov week47  CLLM0547/48/49</t>
    </r>
    <r>
      <rPr>
        <sz val="11"/>
        <color theme="1"/>
        <rFont val="Calibri"/>
        <family val="2"/>
        <scheme val="minor"/>
      </rPr>
      <t xml:space="preserve">
TTNU8650660/26288108
SEGU9493714/26288105
OERU4137881/26288265 </t>
    </r>
    <r>
      <rPr>
        <b/>
        <sz val="11"/>
        <color rgb="FFFF0000"/>
        <rFont val="Calibri"/>
        <family val="2"/>
        <scheme val="minor"/>
      </rPr>
      <t>(LO VAN A ROLEAR PARA UNA PROXIMA SALIDA)</t>
    </r>
    <r>
      <rPr>
        <sz val="11"/>
        <color theme="1"/>
        <rFont val="Calibri"/>
        <family val="2"/>
        <scheme val="minor"/>
      </rPr>
      <t xml:space="preserve">
EVER LOYAL V.061E
ETD:05-Dec.</t>
    </r>
  </si>
  <si>
    <r>
      <rPr>
        <b/>
        <sz val="11"/>
        <color theme="1"/>
        <rFont val="Calibri"/>
        <family val="2"/>
        <scheme val="minor"/>
      </rPr>
      <t>ASUNTO CORREO: 答复: LOADING PLAN // NINGBO // ETD 03-Dic week48 CLLM0550/0551</t>
    </r>
    <r>
      <rPr>
        <sz val="11"/>
        <color theme="1"/>
        <rFont val="Calibri"/>
        <family val="2"/>
        <scheme val="minor"/>
      </rPr>
      <t xml:space="preserve">
EVER LOYAL V. 061E, ETD 05.12
FSCU5306060/OOLHNQ3174</t>
    </r>
  </si>
  <si>
    <t>PANAMA
SURCHARGE</t>
  </si>
  <si>
    <t>EU ETS</t>
  </si>
  <si>
    <t>PANAMA CANAL SUR</t>
  </si>
  <si>
    <t>IMO SURCHARGE ISTANBUL</t>
  </si>
  <si>
    <t>USD 600.00/BL</t>
  </si>
  <si>
    <t xml:space="preserve">MÁXIMO 1 UN POR BL </t>
  </si>
  <si>
    <t>FLETE W/M</t>
  </si>
  <si>
    <t>LSS + EBS</t>
  </si>
  <si>
    <r>
      <rPr>
        <b/>
        <sz val="11"/>
        <color theme="1"/>
        <rFont val="Calibri"/>
        <family val="2"/>
        <scheme val="minor"/>
      </rPr>
      <t>ASUNTO DE CORREO: LOADING PLAN // ETD:17-Dec CLLM0556/0557</t>
    </r>
    <r>
      <rPr>
        <sz val="11"/>
        <color theme="1"/>
        <rFont val="Calibri"/>
        <family val="2"/>
        <scheme val="minor"/>
      </rPr>
      <t xml:space="preserve">
OOLU4936211/26360026
FSCU8049881/26360935</t>
    </r>
  </si>
  <si>
    <t>EUR 40 w/m</t>
  </si>
  <si>
    <t>BUENAVENTURA / GUAYAQUIL /  MANZANILLO, MEX / BUENOS AIRES/CHILE</t>
  </si>
  <si>
    <t>B/L</t>
  </si>
  <si>
    <t>ERF</t>
  </si>
  <si>
    <t>Tarifa  
5 - 10 CBM</t>
  </si>
  <si>
    <t>Tarifa
0-5 CBM</t>
  </si>
  <si>
    <t xml:space="preserve">Tarifa   
+10 CBM </t>
  </si>
  <si>
    <t>Tarifa Min</t>
  </si>
  <si>
    <t>PLI</t>
  </si>
  <si>
    <t>ESF SURCHARGE</t>
  </si>
  <si>
    <t>HBL DIRECTO</t>
  </si>
  <si>
    <t>RHENUS</t>
  </si>
  <si>
    <t>Cnee Choice Cargo</t>
  </si>
  <si>
    <t>Full rebate</t>
  </si>
  <si>
    <t xml:space="preserve"> REST OF WWA ACCOUNTS</t>
  </si>
  <si>
    <t xml:space="preserve">If SACO provide R/O </t>
  </si>
  <si>
    <t>R/O rate</t>
  </si>
  <si>
    <t>R/O not provided</t>
  </si>
  <si>
    <t>COLLECT NON-WWA</t>
  </si>
  <si>
    <t>O/F agreed in origin</t>
  </si>
  <si>
    <t>Agregar $3.00 w/m3 del handling fee</t>
  </si>
  <si>
    <t>Apply for APL LCL to Callao only</t>
  </si>
  <si>
    <t>CA – AS</t>
  </si>
  <si>
    <t>Canada</t>
  </si>
  <si>
    <t>Via Busan</t>
  </si>
  <si>
    <t>Shipco Transport Toronto</t>
  </si>
  <si>
    <t>Phnom Penh</t>
  </si>
  <si>
    <t>Sihanoukville</t>
  </si>
  <si>
    <t>LATAM - AS</t>
  </si>
  <si>
    <t>Chile</t>
  </si>
  <si>
    <t>Valparaiso</t>
  </si>
  <si>
    <t>Saco Chile</t>
  </si>
  <si>
    <t>Changsha (by truck)</t>
  </si>
  <si>
    <t>1 : 300 kgs</t>
  </si>
  <si>
    <t>1 : 500 kgs</t>
  </si>
  <si>
    <t>Ganzhou (by truck)</t>
  </si>
  <si>
    <t>Nanning (by truck)</t>
  </si>
  <si>
    <t xml:space="preserve">Qingdao </t>
  </si>
  <si>
    <t>Apply for UPS LCL only.</t>
  </si>
  <si>
    <t>Sanshan, Foshan (by truck)</t>
  </si>
  <si>
    <t>1:500 kgs</t>
  </si>
  <si>
    <t>Sinorich Transport Shantou</t>
  </si>
  <si>
    <t>Yangjiang (by truck)</t>
  </si>
  <si>
    <t>Zhaoqing (by truck)</t>
  </si>
  <si>
    <t>France</t>
  </si>
  <si>
    <t>SSC France</t>
  </si>
  <si>
    <t>Marseille</t>
  </si>
  <si>
    <t>Bangalore</t>
  </si>
  <si>
    <t>Cochin</t>
  </si>
  <si>
    <t>Batam (EXW City Limits Only)</t>
  </si>
  <si>
    <t>Megastar Shipping Pte Ltd</t>
  </si>
  <si>
    <t xml:space="preserve">Only EXW service is available - Please check with STISIN if address is within pick-up area. Fumigation and ISPM 15 Stamp/ Marking is required for any solid wood packaging material. Shipper will need to provide original fumigation / heat treatment certificates together with invoice and packing list for each shipment. Rates quoted are not inclusive of Batam Customs Inspection and Labour Charge (if applicable). Rates are not inclusive of Batam Customs Fee for any used machinery / equipment and/or other licenses pertaining to Controlled Products in accordance with Indonesian Governement Law. Rates subjected to valid export licence (Shipper). Shipper will be held responsibile for any expenses and / or consequences resulting from Non-Compliance or Rejection by the Indonesian government.  </t>
  </si>
  <si>
    <t>Belawan</t>
  </si>
  <si>
    <t>via Port Kelang</t>
  </si>
  <si>
    <t>Asian Groupage Service Medan</t>
  </si>
  <si>
    <t>Israel</t>
  </si>
  <si>
    <t>Haifa</t>
  </si>
  <si>
    <t>Eldan Cargo 2000 Israel</t>
  </si>
  <si>
    <t>Italy</t>
  </si>
  <si>
    <t>Milano</t>
  </si>
  <si>
    <t>C&amp;A Italy</t>
  </si>
  <si>
    <t>for APL / K+N</t>
  </si>
  <si>
    <t>for Ceva / Maersk Log / Schenker / DHL / DSV / Geodis / Hellmann / Jas / SDV / Toll / UPS / Cargo Partner</t>
  </si>
  <si>
    <t>Incheon</t>
  </si>
  <si>
    <t>Port Klang</t>
  </si>
  <si>
    <t>Mexico</t>
  </si>
  <si>
    <t>Interteam Mexico</t>
  </si>
  <si>
    <t>Saco Peru</t>
  </si>
  <si>
    <t>Apply for special agreement to any Tier 1 WWA/GRDB/Regional Account/RFQ for NAC who do not pay FOB at origin</t>
  </si>
  <si>
    <t>Apply for nomination cargo other than above mention types of customers, no matter it is forwarder or direct shipper subj to full FOB</t>
  </si>
  <si>
    <t>Spain</t>
  </si>
  <si>
    <t>Barcelona</t>
  </si>
  <si>
    <t>Transglory Barcelona</t>
  </si>
  <si>
    <t>Valencia</t>
  </si>
  <si>
    <t>Transglory Valencia</t>
  </si>
  <si>
    <t>Portugal</t>
  </si>
  <si>
    <t>Lisbon</t>
  </si>
  <si>
    <t>Via Barcelona</t>
  </si>
  <si>
    <t>Porto</t>
  </si>
  <si>
    <t xml:space="preserve">Bilbao </t>
  </si>
  <si>
    <t>Germany</t>
  </si>
  <si>
    <t>Hamburg</t>
  </si>
  <si>
    <t>Saco Hamburg</t>
  </si>
  <si>
    <t>Hungary</t>
  </si>
  <si>
    <t xml:space="preserve">Budapest </t>
  </si>
  <si>
    <t>Via Hamburg</t>
  </si>
  <si>
    <t>Shipco Transport Koper</t>
  </si>
  <si>
    <t>Austria</t>
  </si>
  <si>
    <t xml:space="preserve">Vienna </t>
  </si>
  <si>
    <t>Saco Austria</t>
  </si>
  <si>
    <t>Slovakia</t>
  </si>
  <si>
    <t xml:space="preserve">Bratislava </t>
  </si>
  <si>
    <t>U.K.</t>
  </si>
  <si>
    <t>Shipco Transport UK</t>
  </si>
  <si>
    <t xml:space="preserve">Le Havre </t>
  </si>
  <si>
    <t>Via Antwerp</t>
  </si>
  <si>
    <t>Sweden</t>
  </si>
  <si>
    <t xml:space="preserve">Gothenburg </t>
  </si>
  <si>
    <t>Shipco Transport Sweden</t>
  </si>
  <si>
    <t>Belgium</t>
  </si>
  <si>
    <t>Antwerp</t>
  </si>
  <si>
    <t>SSC Belgium</t>
  </si>
  <si>
    <t>The Netherlands</t>
  </si>
  <si>
    <t>Rotterdam</t>
  </si>
  <si>
    <t>SSC Netherlands</t>
  </si>
  <si>
    <t>Latvia</t>
  </si>
  <si>
    <t xml:space="preserve">Riga </t>
  </si>
  <si>
    <t>Shipco Transport Latvia</t>
  </si>
  <si>
    <t>Argentina</t>
  </si>
  <si>
    <t xml:space="preserve">Buenos Aires </t>
  </si>
  <si>
    <t>Saco Argentina</t>
  </si>
  <si>
    <t>OAC to HKG subj to FOB</t>
  </si>
  <si>
    <t>Shp: TVS - Cnee New Transport</t>
  </si>
  <si>
    <t>CARGA RUTADA DE SACO BOLIVIA</t>
  </si>
  <si>
    <t>ORIGEN</t>
  </si>
  <si>
    <t>FLETE A ARICA (VIA CALLAO)</t>
  </si>
  <si>
    <t>Barcelona &amp; Valencia</t>
  </si>
  <si>
    <t>Bilbao</t>
  </si>
  <si>
    <t>Lisboa &amp; Oporto (Portugal)</t>
  </si>
  <si>
    <t xml:space="preserve">-Este importe de arriba es el flete (el importe por HBL también es parte del flete). </t>
  </si>
  <si>
    <t>-En caso de EXW/FCA deben facturarse los gastos de salida que correspondan.</t>
  </si>
  <si>
    <t>-No aplicables rebate ni handling fee a esta carga.</t>
  </si>
  <si>
    <t>- Se factura flete hasta Arica (nunca hasta Callao) y se abona a Saco Perú lo que corresponda por el tramo CLL-ARI según su tarifa de TS (ver pestaña).</t>
  </si>
  <si>
    <t>-Facturamos a Saco Perú en la factura del consol, no facturamos directamente a Saco Bolivia (esto puede cambiar si se nos solicita y en su caso se actualizará aquí).</t>
  </si>
  <si>
    <t>-Partidas a otros destinos finales (como por ejemplo "La Paz" ó "Cochabamba") facturamos solamente hasta Arica y abonamos hasta Arica (Saco Bolivia se ocupará del resto del trayecto).</t>
  </si>
  <si>
    <t>Tanjung Pelapas</t>
  </si>
  <si>
    <t>PFE</t>
  </si>
  <si>
    <t>LOW</t>
  </si>
  <si>
    <t>Comentarios</t>
  </si>
  <si>
    <t>Cnee: UNIEX</t>
  </si>
  <si>
    <t>No se facturan Onus adicionales con la tramitación IMO</t>
  </si>
  <si>
    <t>Conditions</t>
  </si>
  <si>
    <t xml:space="preserve">A. HARTRODT </t>
  </si>
  <si>
    <t>PP=CC agreement</t>
  </si>
  <si>
    <t xml:space="preserve">APL LOGISTICS </t>
  </si>
  <si>
    <t xml:space="preserve">DHL </t>
  </si>
  <si>
    <t>DSV</t>
  </si>
  <si>
    <t xml:space="preserve">FLEXPORT </t>
  </si>
  <si>
    <t xml:space="preserve">HELLMANN </t>
  </si>
  <si>
    <t xml:space="preserve">JAS </t>
  </si>
  <si>
    <t xml:space="preserve">K&amp;N </t>
  </si>
  <si>
    <t>RHENUS (except Cnee Choice Cargo)</t>
  </si>
  <si>
    <t>GEODIS</t>
  </si>
  <si>
    <t>BOLLORE</t>
  </si>
  <si>
    <t>KERRY</t>
  </si>
  <si>
    <t xml:space="preserve">SCHENKER </t>
  </si>
  <si>
    <t>CH ROBINSON</t>
  </si>
  <si>
    <t>DACHSER</t>
  </si>
  <si>
    <t>EXPEDITORS</t>
  </si>
  <si>
    <t>TOLL</t>
  </si>
  <si>
    <t>UPS</t>
  </si>
  <si>
    <t>CARGO PARTNER</t>
  </si>
  <si>
    <t>YUSEN LOGISTICS</t>
  </si>
  <si>
    <t>San Antonio
SOLO HASTA 10 CBM</t>
  </si>
  <si>
    <t>OFR:</t>
  </si>
  <si>
    <t>USD 20W/M3</t>
  </si>
  <si>
    <t>MIN: USD 20</t>
  </si>
  <si>
    <t xml:space="preserve">ALTO NO APILABLE: </t>
  </si>
  <si>
    <t>2.20MTS</t>
  </si>
  <si>
    <t xml:space="preserve">Vigencia: </t>
  </si>
  <si>
    <t>Destiantion</t>
  </si>
  <si>
    <t>OHC</t>
  </si>
  <si>
    <t>OHC Min</t>
  </si>
  <si>
    <t>PIE</t>
  </si>
  <si>
    <t>PIE Min</t>
  </si>
  <si>
    <t>Izmir (tarifa de Shipco Turquia)
ACTUALMENTE DEBEMOS DE GENERAR NUESTROS RO CON ESTA TARIFA</t>
  </si>
  <si>
    <t>INICIO</t>
  </si>
  <si>
    <t>ESF/EPSS</t>
  </si>
  <si>
    <t>TIBA</t>
  </si>
  <si>
    <t>Shp: Sparber - Cnee Pluscargo</t>
  </si>
  <si>
    <t>IZMIR (Nivel Shipco)</t>
  </si>
  <si>
    <t>via Rio Grande</t>
  </si>
  <si>
    <t>Buenos Aires (maritimo)</t>
  </si>
  <si>
    <t>GRI</t>
  </si>
  <si>
    <t>AGREGAR: $3.00W/M3 ASUNTO: RE: NOMINATION UPDATE RATE FROM SHANGHAI TO CALLAO ( CIF RATE ) VIA COSCO  -on Aug
≤1CBM	Standard net buy rate -USD20W/M
1-8CBM	Standard net buy rate -USD8W/M
≥8CBM	Standard net buy rate -USD5W/M</t>
  </si>
  <si>
    <t xml:space="preserve">MAC TRANSPORT S.A.C.     </t>
  </si>
  <si>
    <t xml:space="preserve">BUSINESS IN MOTION PERU S.A.C.              </t>
  </si>
  <si>
    <t xml:space="preserve">KX SUPPORT LINE S.A.C.               </t>
  </si>
  <si>
    <t xml:space="preserve">AIRSEALOGISTICS S.A.C.                   </t>
  </si>
  <si>
    <t xml:space="preserve">SAVINO DEL BENE DEL PERU S.A.C.       </t>
  </si>
  <si>
    <t xml:space="preserve">BIRKTRANS S.A.C.             </t>
  </si>
  <si>
    <t xml:space="preserve">NEW TRANSPORT S.A.        </t>
  </si>
  <si>
    <t xml:space="preserve">FORBIS LOGISTICS SA                                             </t>
  </si>
  <si>
    <t xml:space="preserve">CLP CARGO &amp; ADUANA S.A.C.           </t>
  </si>
  <si>
    <t xml:space="preserve">NOATUM LOGISTICS PERU INC. S.R.L.      </t>
  </si>
  <si>
    <t xml:space="preserve">APRILE PERU S.A.C.        </t>
  </si>
  <si>
    <t xml:space="preserve">SPARX LOGISTICS PERU S.A.C.                         </t>
  </si>
  <si>
    <t xml:space="preserve">IPH AGENCIA DE CARGA S.A.C.         </t>
  </si>
  <si>
    <t xml:space="preserve">CARGO COMPASS PERU S.A.C.          </t>
  </si>
  <si>
    <t xml:space="preserve">CARGA &amp; LOGISTICA PERU S.A.C.          </t>
  </si>
  <si>
    <t xml:space="preserve">SYL CARGO S.A.    </t>
  </si>
  <si>
    <t xml:space="preserve">RUSH TRANSPORT DEL PERU S.A.C.    </t>
  </si>
  <si>
    <t xml:space="preserve">PARTNERS LOGISTICS PERU S.A.C.                                                                      </t>
  </si>
  <si>
    <t>Agregar $3.00w/m3 adicionales de handling</t>
  </si>
  <si>
    <t>QINGDAO(DIRECTO)</t>
  </si>
  <si>
    <t>Agregar $3.00w/m3 adicionales de handling // aplica para la MN: VESSEL:WESTPORT V.096E</t>
  </si>
  <si>
    <t xml:space="preserve">Agregar $3.00w/m3 adicionales de handling </t>
  </si>
  <si>
    <t>40HC</t>
  </si>
  <si>
    <t>HC</t>
  </si>
  <si>
    <r>
      <t>≤</t>
    </r>
    <r>
      <rPr>
        <sz val="10.5"/>
        <color rgb="FF000000"/>
        <rFont val="Calibri"/>
        <family val="2"/>
      </rPr>
      <t>1CBM</t>
    </r>
  </si>
  <si>
    <t>Standard net buy rate -USD20W/M</t>
  </si>
  <si>
    <t>1-8CBM</t>
  </si>
  <si>
    <t>Standard net buy rate -USD8W/M</t>
  </si>
  <si>
    <r>
      <t>≥</t>
    </r>
    <r>
      <rPr>
        <sz val="10.5"/>
        <color rgb="FF000000"/>
        <rFont val="Calibri"/>
        <family val="2"/>
      </rPr>
      <t>8CBM</t>
    </r>
  </si>
  <si>
    <t>Standard net buy rate -USD5W/M</t>
  </si>
  <si>
    <t>RECARGO IMO USD 200 (MAX  3UN-NO)</t>
  </si>
  <si>
    <t>RECARGO IMO USD 250 (Max. 3 UN-No. )</t>
  </si>
  <si>
    <t>Válido hasta 17 cbm</t>
  </si>
  <si>
    <t>válido desde</t>
  </si>
  <si>
    <t>TRANSMODAL LOGISTICS PERU SAC</t>
  </si>
  <si>
    <t>Origin Code</t>
  </si>
  <si>
    <t>AUMEL</t>
  </si>
  <si>
    <t>AUSYD</t>
  </si>
  <si>
    <t>AUFRE</t>
  </si>
  <si>
    <t>AUADL</t>
  </si>
  <si>
    <t>AUBNE</t>
  </si>
  <si>
    <t>BDCGP</t>
  </si>
  <si>
    <t>CATOR</t>
  </si>
  <si>
    <t>CAMTR</t>
  </si>
  <si>
    <t>CAVAN</t>
  </si>
  <si>
    <t>KHPNH</t>
  </si>
  <si>
    <t>KHKOS</t>
  </si>
  <si>
    <t>CLVAP</t>
  </si>
  <si>
    <t>CNCSH</t>
  </si>
  <si>
    <t>CNDLC</t>
  </si>
  <si>
    <t>CNDGG</t>
  </si>
  <si>
    <t>CNFOC</t>
  </si>
  <si>
    <t>CNGZH</t>
  </si>
  <si>
    <t>CNHAK</t>
  </si>
  <si>
    <t>CNHUA</t>
  </si>
  <si>
    <t>CNJMN</t>
  </si>
  <si>
    <t>MOMFM</t>
  </si>
  <si>
    <t>CNNIN</t>
  </si>
  <si>
    <t>CNNSA</t>
  </si>
  <si>
    <t>CNNGB</t>
  </si>
  <si>
    <t>CNTAO</t>
  </si>
  <si>
    <t>CNROQ</t>
  </si>
  <si>
    <t>CNNHS</t>
  </si>
  <si>
    <t>CNSHA</t>
  </si>
  <si>
    <t>CNSTG</t>
  </si>
  <si>
    <t>CNSZX</t>
  </si>
  <si>
    <t>CNSUD</t>
  </si>
  <si>
    <t>CNXMN</t>
  </si>
  <si>
    <t>CNXAO</t>
  </si>
  <si>
    <t>CNTXG</t>
  </si>
  <si>
    <t>CNYJI</t>
  </si>
  <si>
    <t>CNZQG</t>
  </si>
  <si>
    <t>CNZSN</t>
  </si>
  <si>
    <t>CNZUH</t>
  </si>
  <si>
    <t>FRLIO</t>
  </si>
  <si>
    <t>FRMRS</t>
  </si>
  <si>
    <t>INMAA</t>
  </si>
  <si>
    <t>INNSA</t>
  </si>
  <si>
    <t>INTUT</t>
  </si>
  <si>
    <t>INICD</t>
  </si>
  <si>
    <t>INBLR</t>
  </si>
  <si>
    <t>INAMD</t>
  </si>
  <si>
    <t>INCCU</t>
  </si>
  <si>
    <t>INCOK</t>
  </si>
  <si>
    <t>IDJKT</t>
  </si>
  <si>
    <t>IDSUB</t>
  </si>
  <si>
    <t>IDSRG</t>
  </si>
  <si>
    <t>IDBTM</t>
  </si>
  <si>
    <t>IDBLW</t>
  </si>
  <si>
    <t>ILHFA</t>
  </si>
  <si>
    <t>ITMIL</t>
  </si>
  <si>
    <t>JPTYO</t>
  </si>
  <si>
    <t>JPYOK</t>
  </si>
  <si>
    <t>JPUKB</t>
  </si>
  <si>
    <t>JPOSA</t>
  </si>
  <si>
    <t>JPNGO</t>
  </si>
  <si>
    <t>KRPUS</t>
  </si>
  <si>
    <t>KRINC</t>
  </si>
  <si>
    <t>MYPEN</t>
  </si>
  <si>
    <t>MYPKG</t>
  </si>
  <si>
    <t>MYPGU</t>
  </si>
  <si>
    <t>MYTPP</t>
  </si>
  <si>
    <t>MMRGN</t>
  </si>
  <si>
    <t>MXZLO</t>
  </si>
  <si>
    <t>NZAKL</t>
  </si>
  <si>
    <t>NZCHC</t>
  </si>
  <si>
    <t>NZWLG</t>
  </si>
  <si>
    <t>PKKHI</t>
  </si>
  <si>
    <t>PHCEB</t>
  </si>
  <si>
    <t>PHMNL</t>
  </si>
  <si>
    <t>SGSIN</t>
  </si>
  <si>
    <t>LKCMB</t>
  </si>
  <si>
    <t>ZADUR</t>
  </si>
  <si>
    <t>TWKEL</t>
  </si>
  <si>
    <t>TWKHH</t>
  </si>
  <si>
    <t>TWTXG</t>
  </si>
  <si>
    <t>THBKK</t>
  </si>
  <si>
    <t>Apply for DHL only, origin pay part of FOB to STI BKK.</t>
  </si>
  <si>
    <t>THLKR</t>
  </si>
  <si>
    <t>Laem Chabang</t>
  </si>
  <si>
    <t>THLCH</t>
  </si>
  <si>
    <t>Via Lat Krabang</t>
  </si>
  <si>
    <t>AEDXB</t>
  </si>
  <si>
    <t>VNHPH</t>
  </si>
  <si>
    <t>VNSGN</t>
  </si>
  <si>
    <t>VNDAD</t>
  </si>
  <si>
    <t>ESBCN</t>
  </si>
  <si>
    <t>ESVLC</t>
  </si>
  <si>
    <t>PTLIS</t>
  </si>
  <si>
    <t>PTOPO</t>
  </si>
  <si>
    <t>ESBIO</t>
  </si>
  <si>
    <t>DEHAM</t>
  </si>
  <si>
    <t>HUBUD</t>
  </si>
  <si>
    <t>ATVIE</t>
  </si>
  <si>
    <t>SKBTS</t>
  </si>
  <si>
    <t>GBLON</t>
  </si>
  <si>
    <t>FRLEH</t>
  </si>
  <si>
    <t>SEGOT</t>
  </si>
  <si>
    <t>BEANR</t>
  </si>
  <si>
    <t>NLRTM</t>
  </si>
  <si>
    <t>LVRIX</t>
  </si>
  <si>
    <t>ARBUE</t>
  </si>
  <si>
    <t>10% DSCTO</t>
  </si>
  <si>
    <t>PENDIENTE</t>
  </si>
  <si>
    <t>LOADING PLAN ETD SEPTEMBER 1ST CUT OFF / AUGUST 27TH.  CLLM0618</t>
  </si>
  <si>
    <t>LOADING PLAN ETD SEPTEMBER 1ST CUT OFF / AUGUST 27TH.  CLLM0619</t>
  </si>
  <si>
    <t>CONSIDERAR REBATE USD 5 W/M</t>
  </si>
  <si>
    <t xml:space="preserve"> LOADING PLAN NINGBO ETD SEPTEMBER 8TH, CUT OFF SEPTMBER 4th CLLM0620</t>
  </si>
  <si>
    <t>SUBIR $3.00W/M3 de handling fee a la tarifa de OFR</t>
  </si>
  <si>
    <t>SUBIR $3.00W/M3 de handling fee a la tarifa de OFR/179840 KOTA LIHAT 0198W 2024-09-14//Xinang - Callao // TJN2409</t>
  </si>
  <si>
    <t>SOUTH EXPRESS CARGO PERU SOCIEDAD ANONIMA</t>
  </si>
  <si>
    <r>
      <t xml:space="preserve">ASUNTO DEL CORREO: 答复: LOADING PLAN week37 // ETD:10-Sep
</t>
    </r>
    <r>
      <rPr>
        <b/>
        <sz val="11"/>
        <color theme="1"/>
        <rFont val="Calibri"/>
        <family val="2"/>
        <scheme val="minor"/>
      </rPr>
      <t>NAVE RETRASO ZARPE HASTA EL 24.09 PERO APLICA FLETE ETD DE 10.09 , CS YA ESTA COORDINANDO CON PRICING</t>
    </r>
    <r>
      <rPr>
        <sz val="11"/>
        <color theme="1"/>
        <rFont val="Calibri"/>
        <family val="2"/>
        <scheme val="minor"/>
      </rPr>
      <t xml:space="preserve">
Container no#FFAU3271056/23359516</t>
    </r>
  </si>
  <si>
    <r>
      <t xml:space="preserve">ASUNTO DEL CORREO: 答复: LOADING PLAN // ETD:03-Dec
</t>
    </r>
    <r>
      <rPr>
        <b/>
        <sz val="11"/>
        <color rgb="FFFF0000"/>
        <rFont val="Calibri"/>
        <family val="2"/>
        <scheme val="minor"/>
      </rPr>
      <t>NOSOTROS SOLO PAGAMOS FLETE DE USD 900.00</t>
    </r>
    <r>
      <rPr>
        <sz val="11"/>
        <color theme="1"/>
        <rFont val="Calibri"/>
        <family val="2"/>
        <scheme val="minor"/>
      </rPr>
      <t xml:space="preserve">
Container no# TTNU8199941/23297560</t>
    </r>
  </si>
  <si>
    <r>
      <t xml:space="preserve">ASUNTO DEL CORREO: 答复: LOADING PLAN // ETD:10-Dec
</t>
    </r>
    <r>
      <rPr>
        <b/>
        <sz val="11"/>
        <color rgb="FFFF0000"/>
        <rFont val="Calibri"/>
        <family val="2"/>
        <scheme val="minor"/>
      </rPr>
      <t>NOSOTROS SOLO PAGAMOS FLETE DE USD 825.00</t>
    </r>
    <r>
      <rPr>
        <sz val="11"/>
        <color theme="1"/>
        <rFont val="Calibri"/>
        <family val="2"/>
        <scheme val="minor"/>
      </rPr>
      <t xml:space="preserve">
Container no# OTPU6084592/24340645</t>
    </r>
  </si>
  <si>
    <r>
      <t xml:space="preserve">ASUNTO DEL CORREO: 答复: LOADING PLAN // ETD:17-Dec
</t>
    </r>
    <r>
      <rPr>
        <b/>
        <sz val="11"/>
        <color rgb="FFFF0000"/>
        <rFont val="Calibri"/>
        <family val="2"/>
        <scheme val="minor"/>
      </rPr>
      <t>NOSOTROS SOLO PAGAMOS FLETE DE USD 750.00</t>
    </r>
    <r>
      <rPr>
        <sz val="11"/>
        <color theme="1"/>
        <rFont val="Calibri"/>
        <family val="2"/>
        <scheme val="minor"/>
      </rPr>
      <t xml:space="preserve">
Mbl# COSU8027070780 for CLLM0487
MBL# COSU8027070430 for CLLM0486
</t>
    </r>
    <r>
      <rPr>
        <b/>
        <sz val="11"/>
        <color rgb="FFFF0000"/>
        <rFont val="Calibri"/>
        <family val="2"/>
        <scheme val="minor"/>
      </rPr>
      <t xml:space="preserve">SE RETRASO PARA EL ETD PARA 1 DE ENERO , NO DEBERIAN DE SUBIR EL FLETE </t>
    </r>
  </si>
  <si>
    <r>
      <t>ASUNTO DEL CORREO: 答复: LOADING PLAN // ETD: 31-Dec delay to 03-Jan
OERU4114660/24343227
OOCL HO CHI MINH CITY
ETD SE RETRASO DEL 31.12 AL 03.01</t>
    </r>
    <r>
      <rPr>
        <b/>
        <sz val="11"/>
        <color rgb="FFFF0000"/>
        <rFont val="Calibri"/>
        <family val="2"/>
        <scheme val="minor"/>
      </rPr>
      <t xml:space="preserve">
NOS CORRESPONDE PAGAR USD 618.75</t>
    </r>
  </si>
  <si>
    <r>
      <t xml:space="preserve">ASUNTO DEL CORREO: 答复: LOADING PLAN // ETD:14-Jan week02
YM UYILITY V. 080E , ETD 14.01.23
MBL# COSU8029227080 for container no# CBHU2821500
</t>
    </r>
    <r>
      <rPr>
        <sz val="11"/>
        <color rgb="FFFF0000"/>
        <rFont val="Calibri"/>
        <family val="2"/>
        <scheme val="minor"/>
      </rPr>
      <t xml:space="preserve">MBL# COSU8029137750 for container no# DFOU6161974 , NAVIERA ROLEO ESTE CONTENEDOR, ESTAMOS A LA ESPERA DE NAVE </t>
    </r>
  </si>
  <si>
    <r>
      <t xml:space="preserve">ASUNTO DEL CORREO: 答复: LOADING PLAN week06 // ETD:14-Feb
Container no#TEMU9191876/CNCJ63809
</t>
    </r>
    <r>
      <rPr>
        <b/>
        <sz val="11"/>
        <color theme="1"/>
        <rFont val="Calibri"/>
        <family val="2"/>
        <scheme val="minor"/>
      </rPr>
      <t>RECORDAR QUE NOSOTROS PAGAMOS EL 75% DEL CONTENEDOR</t>
    </r>
  </si>
  <si>
    <r>
      <t xml:space="preserve">ASUNTO CORREO: 答复: LOADING PLAN // ETD 05-Mar week09
</t>
    </r>
    <r>
      <rPr>
        <sz val="11"/>
        <color theme="1"/>
        <rFont val="Calibri"/>
        <family val="2"/>
        <scheme val="minor"/>
      </rPr>
      <t>EVER LEGACY, ETD 07 MARZO
SOLO PAGAMOS EL 75% DEL FLETE</t>
    </r>
  </si>
  <si>
    <r>
      <t xml:space="preserve">ASUNTO CORREO:  LOADING PLAN // ETD:12-Aug CLLM0523
</t>
    </r>
    <r>
      <rPr>
        <sz val="11"/>
        <color theme="1"/>
        <rFont val="Calibri"/>
        <family val="2"/>
        <scheme val="minor"/>
      </rPr>
      <t>Container no# FSCU5351373/OOLHNK5481
Se retraso para el 22 de agosto</t>
    </r>
  </si>
  <si>
    <r>
      <rPr>
        <b/>
        <sz val="11"/>
        <color theme="1"/>
        <rFont val="Calibri"/>
        <family val="2"/>
        <scheme val="minor"/>
      </rPr>
      <t>ASUNTO CORREO: 答复: LOADING PLAN // NINGBO // ETD 03-Dic week48 CLLM0550/0551</t>
    </r>
    <r>
      <rPr>
        <sz val="11"/>
        <color theme="1"/>
        <rFont val="Calibri"/>
        <family val="2"/>
        <scheme val="minor"/>
      </rPr>
      <t xml:space="preserve">
A.P.MOLLER  V. 348E, ETD 05.12
MNBU3699451/CN4939089
</t>
    </r>
    <r>
      <rPr>
        <b/>
        <sz val="11"/>
        <color theme="1"/>
        <rFont val="Calibri"/>
        <family val="2"/>
        <scheme val="minor"/>
      </rPr>
      <t xml:space="preserve">
ASUNTO CORREO: LOADING PLAN // ETD:10-Dec week49
</t>
    </r>
    <r>
      <rPr>
        <sz val="11"/>
        <color theme="1"/>
        <rFont val="Calibri"/>
        <family val="2"/>
        <scheme val="minor"/>
      </rPr>
      <t>Vsl#CARSTEN MAERSK 349E , ETD 10.12
SE EMBARCARAN 4 CONTENEDORES 
MMAU1186574/CN4939099 
MNBU0107348/CN4939102
MNBU3395438/CN4939097
MNBU0513774/CN4939182</t>
    </r>
  </si>
  <si>
    <t>WHL</t>
  </si>
  <si>
    <t>LOADING PLAN ETD SEPTEMBER 15TH, CUT OFF SEPTEMBER 10TH CLLM0621</t>
  </si>
  <si>
    <t>LOADING PLAN ETD SEP 22TH // CUT OFF SEP 17TH  CLLM0622</t>
  </si>
  <si>
    <t>LOADING PLAN ETD SEP 22TH // CUT OFF SEP 17TH  CLLM0623</t>
  </si>
  <si>
    <t>BUENAVENTURA / FORBIS - TARIFA ESPECIAL NETAS SHIPPER XPERIAN Y MAREX</t>
  </si>
  <si>
    <t>LOADING PLAN ETD SEP 29TH // CUT OFF SSEP 24TH  - WEEK 40 CLLM0624</t>
  </si>
  <si>
    <t xml:space="preserve">Hazardous Surcharge (1st leg): US $115.00 W/M (Minimum US $250.00 /Shipment) </t>
  </si>
  <si>
    <t>✦ Maximum weight/dimensions per piece: 3,0 tons /3.5 m (L) x 2 m (W) x 2 m (H).</t>
  </si>
  <si>
    <t>Please note that IMO cargoes must be palletized for shipment.</t>
  </si>
  <si>
    <t>For IMO 2.1  and 2.3 please consider an extra charge of USD 1000,00 once  it is a Direct loading of IMO</t>
  </si>
  <si>
    <t>✦ The rates are valid for shipments/lots up to 5 tons and/or 15 cbms, provided that volume (cbm) is higher than weight ( kgs)</t>
  </si>
  <si>
    <t>✦ If cargo is not stackable, use the maximum height of cntr (2,2m) to calculate the ocean freight rate.</t>
  </si>
  <si>
    <t>For Truck fee please consider an additional for non Stackable charge 100% for truck rate.</t>
  </si>
  <si>
    <t>LOADING PLAN // ETD:13-Oct  week41 CLLM0625</t>
  </si>
  <si>
    <t>LOADING PLAN // ETD:13-Oct  week41 CLLM0626</t>
  </si>
  <si>
    <t>LOADING PLAN // ETD:20-Oct  week42 CLLM0627</t>
  </si>
  <si>
    <t>Agregar $3.00w/m3 adicionales de handling - Week 42 ETD:10/19 // REF QDO002//Qingdao to Callao COSCO V/V: COSCO ASIA / 095E Loading List</t>
  </si>
  <si>
    <t>SUBIR $3.00W/M3 de handling fee a la tarifa de OFR/REF TJN2410 // LOADING PLAN TIANJIN - CALLAO // ETD 10/22 - Cut off 10/16</t>
  </si>
  <si>
    <t>SIMPLIFIED RATES VÁLIDO ÚNICAMENTE PARA SHIPPER DIRECTO Y RO, SIN INTERVENCIÓN DE OFICINAS EN ORIGEN</t>
  </si>
  <si>
    <t xml:space="preserve">RFQ/GRDB </t>
  </si>
  <si>
    <t>RFQ/GRDB</t>
  </si>
  <si>
    <t>NUEVA NEGOCIACION: CONSIDEREMOS ALTO DE 1.80 PARA CARGA NO APILABLE
SI TU CARGA ES NO APILABLE Y TIENE MAS DE 1.80 DE ALTO ENTONCES CALCULA EL VOLUMEN CON TU ALTO REAL</t>
  </si>
  <si>
    <t>SUBIR $3.00W/M3 de handling fee a la tarifa de OFR -  LOADING PLAN TIANJIN (XINGANG - CALLAO) // REF TJN2412 // ETD 10/30</t>
  </si>
  <si>
    <t>LOADING PLAN // ETD:30-Oct  week43 CLLM0628</t>
  </si>
  <si>
    <t xml:space="preserve">KLOG.CO SOCIEDAD ANONIMA CERRADA </t>
  </si>
  <si>
    <t>*VÁLIDO PARA 1 UN/CLASS, SI ES MÁS DE 1UN SE DEBE REVISAR MANEJO Y RECARGO CON ALLINK</t>
  </si>
  <si>
    <t>GRI NOVIEMBRE</t>
  </si>
  <si>
    <t>TARIFA ESPECIAL PARA CARGA RUTEADA</t>
  </si>
  <si>
    <t>Routing &amp; Rates change for Hazardous cargo. Oversized and/or Overweight cargo is subject to additional surcharges. Please verify with Shipco</t>
  </si>
  <si>
    <t>Agregar $3.00w/m3 adicionales de handling  - WEEK 44 ETD 11/02 - CUT OFF 11/09  // REF QDO004 // LOADING PLAN</t>
  </si>
  <si>
    <t>LOADING PLAN // ETD:03-Nov  week44 CLLM0629</t>
  </si>
  <si>
    <t xml:space="preserve">SUBIR $3.00W/M3 de handling fee a la tarifa de OFR </t>
  </si>
  <si>
    <t>LOADING PLAN ETD 11/12 - CUT OFF 11/05 // NINGBO CLLM0630</t>
  </si>
  <si>
    <t>LOADING PLAN ETD 11/12 - CUT OFF 11/05 // NINGBO CLLM0631</t>
  </si>
  <si>
    <t>Agregar $3.00w/m3 adicionales de handling/WEEK 45 LOADING PLAN QDO005 // ETD 11/09 CUT OFF 11/05 QINGDAO - CALLAO</t>
  </si>
  <si>
    <t>G &amp; S LOGISTICS S.A.C</t>
  </si>
  <si>
    <t xml:space="preserve">TARIFA NEGOCIADA: </t>
  </si>
  <si>
    <t>POL MIAMI - CALLAO</t>
  </si>
  <si>
    <t xml:space="preserve">FLETE: $48.00 WM </t>
  </si>
  <si>
    <t xml:space="preserve">+GRI: $8.00 WM </t>
  </si>
  <si>
    <t xml:space="preserve">+GRI NOVIEMBRE: $10.00 WM </t>
  </si>
  <si>
    <t xml:space="preserve">+SEC: $25.00 * BL </t>
  </si>
  <si>
    <t>IMO CARGO: $40.00 WM - MIN $175.00 - MAS $250.00</t>
  </si>
  <si>
    <t xml:space="preserve">No apilable: Aplicamos 1.83 M de alto </t>
  </si>
  <si>
    <t>TARIFA APLICA PARA MANEJO CON EL FFWW TAURUS USA</t>
  </si>
  <si>
    <t>*VALIDA HASTA 20 CBM</t>
  </si>
  <si>
    <t>*VALIDEZ HASTA EL 30/12</t>
  </si>
  <si>
    <t xml:space="preserve">*PARA FHC Y RO </t>
  </si>
  <si>
    <t>*Tarifa sujeta a GRI y/o incrementos por parte de origen</t>
  </si>
  <si>
    <t>SUBIR $3.00W/M3 de handling fee a la tarifa de OFR /LOADING PLAN TIANJIN // REF TJN2413 // ETD 11/08 -&gt;181322 MAERSK CHARLESTON 446W ETD 2024-11-13</t>
  </si>
  <si>
    <t>agregar $3.00w/m3 adicionales de handling</t>
  </si>
  <si>
    <t>AGREGAR: $3.00W/M3 
≤1CBM	Standard net buy rate -USD20W/M
1-8CBM	Standard net buy rate -USD8W/M
≥8CBM	Standard net buy rate -USD5W/M</t>
  </si>
  <si>
    <t>Agregar $3.00w/m3 adicionales de handling/LOADING PLAN QINGDAO - CALLAO // ETD NOV 16TH - CUT OFF NOV 12TH // QDO006</t>
  </si>
  <si>
    <t>agregar $3.00w/m3 adicionales de handling //LOADING PLAN QINGDAO - CALLAO // ETD NOV 28TH - CUT OFF NOV 21TH / QDO007</t>
  </si>
  <si>
    <t>LOADING PLAN ETD NOV 24TH / CUT OFF NOV 19TH CLLM0632</t>
  </si>
  <si>
    <t>LOADING PLAN ETD NOV 24TH / CUT OFF NOV 19TH CLLM0633</t>
  </si>
  <si>
    <t>SUBIR $3.00W/M3 de handling fee a la tarifa de OFR /LOADING PLAN ETD NOV 20TH, CUT OFF NOV 14TH // TJN2414</t>
  </si>
  <si>
    <t>SUBIR $3.00W/M3 de handling fee a la tarifa de OFR /LOADING PLAN ETD NOV 27TH / CUT OFF NOV 21ST // TJN2415</t>
  </si>
  <si>
    <t>SUBIR $3.00W/M3 de handling fee a la tarifa de OFR /LOADING PLAN TIANJIN ETD DEC 4TH // CUT OFF NOV 28TH // TJN2416</t>
  </si>
  <si>
    <t>LOADING PLAN // ETD:01-Dec  week48 // RR2111 // CLLM0634</t>
  </si>
  <si>
    <t>LOADING PLAN // ETD:01-Dec  week48 // RR2111 // CLLM0635</t>
  </si>
  <si>
    <t>Booking cancel fee:USD300/CNTR</t>
  </si>
  <si>
    <t xml:space="preserve">   Shipco Transport (HK) Ltd. OAC TARIFF VIA HKG </t>
  </si>
  <si>
    <t>EMC</t>
  </si>
  <si>
    <t>booking cancel fee:USD100</t>
  </si>
  <si>
    <t xml:space="preserve">KOREAN ORIGINATED CARGO ONLY </t>
  </si>
  <si>
    <t xml:space="preserve">MULTI-STACKABLE ONLY </t>
  </si>
  <si>
    <t xml:space="preserve"> LOADING PLAN // ETD:22-Dec  week51 CLLM0639</t>
  </si>
  <si>
    <t xml:space="preserve"> LOADING PLAN // ETD:22-Dec  week51 CLLM0640</t>
  </si>
  <si>
    <t>HASTA 15 CBM, MAERSK</t>
  </si>
  <si>
    <t>CANCELATION FEE</t>
  </si>
  <si>
    <t xml:space="preserve">Allink will charge a Cancelation fee for all cargos as per bellow: </t>
  </si>
  <si>
    <r>
      <t>FROM BOOKING CONFIRMATION TO DELIVER AT TERMINAL ( As from 3 days before the cargo DL for all  shipments over 7 tons/m)</t>
    </r>
    <r>
      <rPr>
        <b/>
        <sz val="11"/>
        <color theme="1"/>
        <rFont val="Calibri"/>
        <family val="2"/>
        <scheme val="minor"/>
      </rPr>
      <t xml:space="preserve"> **</t>
    </r>
    <r>
      <rPr>
        <sz val="11"/>
        <color theme="1"/>
        <rFont val="Calibri"/>
        <family val="2"/>
        <scheme val="minor"/>
      </rPr>
      <t xml:space="preserve">: USD 50,00 </t>
    </r>
  </si>
  <si>
    <t xml:space="preserve">FROM DELIVER AT TERMINAL TO CARGO  DL -(up to 7 ton/cbm) **: USD 150,00 </t>
  </si>
  <si>
    <t>FROM DELIVER AT TERMINAL TO CARGO  DL  (above 7  ton/cbm): USD 150,00 + Dead freight (OFR)+  warehouse charges USD 25,00 wm, min USD 50,00 wm</t>
  </si>
  <si>
    <t>AFTER CARGO DL TO STUFFING: USD 300,00 +Dead freight (OFR)+  warehouse charges USD 25,00 wm, min USD 50,00 wm</t>
  </si>
  <si>
    <t>**Subject to dead freight charges in case of cancellation.</t>
  </si>
  <si>
    <t>TRANSGLORY - SACO PERÚ 2025</t>
  </si>
  <si>
    <t xml:space="preserve"> LOADING PLAN // ETD:22-Dec  week51 CLLM0641</t>
  </si>
  <si>
    <t>Agregar $3.00w/m3 adicionales de handling //LOADIN PLAN QINGDAO // ETD DEC 18TH // SACO REF: QDO008</t>
  </si>
  <si>
    <t>Agregar $3.00w/m3 adicionales de handling / LOAD PLAN WEEK 52 CALLAO / SHENZHEN -  CALLAO</t>
  </si>
  <si>
    <t>31/01/2025</t>
  </si>
  <si>
    <t>Agregar $3.00w/m3 adicionales de handling /  LOAD PLAN WEEK 01 CALLAO / SHENZHEN -  CALLAO</t>
  </si>
  <si>
    <t>AGREGAR: $3.00W/M3  // 01/10/25  SHA- CAO load plan  // WEEK 02 // SHANGHAI - CALLAO
≤1CBM	Standard net buy rate -USD20W/M
1-8CBM	Standard net buy rate -USD8W/M
≥8CBM	Standard net buy rate -USD5W/M</t>
  </si>
  <si>
    <t>*Chongqing</t>
  </si>
  <si>
    <t>$39 - MIN $135</t>
  </si>
  <si>
    <t>Zhejiang Province</t>
  </si>
  <si>
    <t xml:space="preserve">2. Rate including warehouse in/out fee in origin CFS and Shanghai CFS. For Shanghai city limits excluding warehouse in/out fee. </t>
  </si>
  <si>
    <t>4. 333 Kgs equals 1 M3, Min 1M3 (333kgs). For Chongqing 363 Kgs equals 1 M3, Min. $135</t>
  </si>
  <si>
    <t>►The rates is applicable for pick up from CFS listed in cities below. For door pick up,  additional USD 30 per shipment surcharges shall be applicable and add on</t>
  </si>
  <si>
    <t>AGREGAR: $3.00W/M3  // 01/10/25  SHA- CAO load plan  // WEEK 02 // SHANGHAI - CALLAO (CTN2)
≤1CBM	Standard net buy rate -USD20W/M
1-8CBM	Standard net buy rate -USD8W/M
≥8CBM	Standard net buy rate -USD5W/M</t>
  </si>
  <si>
    <t>Agregar $3.00w/m3 adicionales de handling //LOADING PLAN TIANJIN - CALLAO // ETD DEC 25TH // TJN2417</t>
  </si>
  <si>
    <t>USD 10W/M3</t>
  </si>
  <si>
    <t>MIN USD 10</t>
  </si>
  <si>
    <t>Válido hasta 5 cbm</t>
  </si>
  <si>
    <t>USD 15W/M3</t>
  </si>
  <si>
    <t>MIN USD 15</t>
  </si>
  <si>
    <t>OFR de 0-5 CBM</t>
  </si>
  <si>
    <t>OFR DE 5.01-15CBM</t>
  </si>
  <si>
    <t>Válido hasta 15 cbm</t>
  </si>
  <si>
    <t xml:space="preserve">Agregar $3.00w/m3 adicionales de handling // LOADING PLAN QINGDAO - QDO009 // ETD JANUARY 15TH - CUT OFF JANUARY 9TH. </t>
  </si>
  <si>
    <t>LOADING PLAN // ETD:12-Jan  week02 CLLM0642</t>
  </si>
  <si>
    <t>LOADING PLAN // ETD:12-Jan  week02 CLLM0643</t>
  </si>
  <si>
    <t>All transshipments calling at any European port will be subject to ICS2 transmission, in compliance with the current EU regulations. This process involves an additional cost of €30 per shipment.</t>
  </si>
  <si>
    <t>LOADING PLAN // ETD:19-Jan  week04 CLLM0644</t>
  </si>
  <si>
    <t>AGREGAR: $3.00W/M3 // 01/17/25  SHA- CAO load plan  // WEEK 03 // SHANGHAI - CALLAO
≤1CBM	Standard net buy rate -USD20W/M
1-8CBM	Standard net buy rate -USD8W/M
≥8CBM	Standard net buy rate -USD5W/M</t>
  </si>
  <si>
    <t>17/1/2024</t>
  </si>
  <si>
    <t>PANAMA CANAL CHARGE</t>
  </si>
  <si>
    <t>Agregar $3.00w/m3 adicionales de handling / LOAD PLAN WEEK 02+03  CALLAO / SHENZHEN -  CALLAO</t>
  </si>
  <si>
    <t>Agregar $3.00w/m3 adicionales de handling / LOAD PLAN WEEK 04  CALLAO / SHENZHEN -  CALLAO</t>
  </si>
  <si>
    <t>SUBIR $3.00W/M3 de handling fee a la tarifa de OFR /LOADING PLAN TIANJIN - CALLAO // ETD DEC 25TH // TJN2417</t>
  </si>
  <si>
    <t>LOADING PLAN NINGBO CALLAO ETD JAN 28TH - CUT OFF JAN 21ST // RR1001 CLLM0645</t>
  </si>
  <si>
    <t>REBATE ENERO 2025 W/M AMBERES</t>
  </si>
  <si>
    <t>REBATE ENERO 2025 W/M</t>
  </si>
  <si>
    <t>LOADING PLAN NINGBO CALLAO ETD JAN 28TH - CUT OFF JAN 21ST // RR1001 CLLM0646</t>
  </si>
  <si>
    <t>Blank sailing for 11-Feb vsl/  booking cancel fee</t>
  </si>
  <si>
    <t>SUBIR $3.00W/M3 de handling fee a la tarifa de OFR /LOADING PLAN TIANJIN // ETD JAN 29TH - CUT OFF JAN 23RD // TJN2418</t>
  </si>
  <si>
    <t>AGREGAR: $3.00W/M3 //01/24/25  SHA- CAO load plan  // WEEK 04 // SHANGHAI - CALLAO || TARIFA INCLUYE COMPRA DE 6 DIAS LIBRES ADICIONALES $ 267
≤1CBM	Standard net buy rate -USD20W/M
1-8CBM	Standard net buy rate -USD8W/M
≥8CBM	Standard net buy rate -USD5W/M</t>
  </si>
  <si>
    <t xml:space="preserve">Miami </t>
  </si>
  <si>
    <t>PCS</t>
  </si>
  <si>
    <t>Panama Canal Surcharge</t>
  </si>
  <si>
    <t>From 23.001 CBM per HB/L, Please consider the tariff’s rate, cause the discount and absorb some loss would be much bigger than normal.</t>
  </si>
  <si>
    <t>*** Imo surcharge $115 w/m min $250, all IMO cargoes are subject to previous acceptance.</t>
  </si>
  <si>
    <t>A PARTIR DEL 19.12.23 NOS APLICARÁN UN MAXIMO DE USD 250.00 POR RECARGO IMO  PARA MIAMI, NY, LAX</t>
  </si>
  <si>
    <t>A partir del 01.02.25  Shipco estará considerando en el OFR los GRI de $8w/m y $10 w/m</t>
  </si>
  <si>
    <t>Agregar $3.00w/m3 adicionales de handling  / LOAD PLAN WEEK 07  CALLAO / SHENZHEN -  CALLAO</t>
  </si>
  <si>
    <r>
      <rPr>
        <b/>
        <sz val="10"/>
        <rFont val="Calibri"/>
        <family val="2"/>
        <scheme val="minor"/>
      </rPr>
      <t>SÓLO DEBEMOS EMBARCAR CON CONTRATO</t>
    </r>
    <r>
      <rPr>
        <sz val="10"/>
        <rFont val="Calibri"/>
        <family val="2"/>
        <scheme val="minor"/>
      </rPr>
      <t xml:space="preserve"> | AGREGAR: $3.00W/M3 ASUNTO: RE: NOMINATION UPDATE RATE FROM SHANGHAI TO CALLAO ( CIF RATE ) VIA COSCO  -on Aug
≤1CBM	Standard net buy rate -USD20W/M
1-8CBM	Standard net buy rate -USD8W/M
≥8CBM	Standard net buy rate -USD5W/M</t>
    </r>
  </si>
  <si>
    <t>Manzanilo</t>
  </si>
  <si>
    <t>Agregar $3.00 w/m3 del handling fee|WEEK 05 &amp; 06 &amp; 07  Callao Cargo Log // Hong Kong - Callao // FILE#2502453068</t>
  </si>
  <si>
    <t>LOADING PLAN ETD FEB 23TH - CUT OFF FEB 18TH  CLLM0647</t>
  </si>
  <si>
    <t>LOADING PLAN // ETD:09-Mar  week11 CLLM0648</t>
  </si>
  <si>
    <t>LOADING PLAN // ETD:18-Mar  week12 CLLM0649</t>
  </si>
  <si>
    <t>AGREGAR: $3.00W/M3 // 01/17/25  SHA- CAO load plan  // WEEK 07 // SHANGHAI - CALLAO
≤1CBM	Standard net buy rate -USD20W/M
1-8CBM	Standard net buy rate -USD8W/M
≥8CBM	Standard net buy rate -USD5W/M</t>
  </si>
  <si>
    <t>AGREGAR: $3.00W/M3 //02/21/25  SHA- CAO load plan  // WEEK 08 // SHANGHAI - CALLAO
≤1CBM	Standard net buy rate -USD20W/M
1-8CBM	Standard net buy rate -USD8W/M
≥8CBM	Standard net buy rate -USD5W/M</t>
  </si>
  <si>
    <t>AGREGAR: $3.00W/M3 ASUNTO: 02/28/25  SHA- CAO load plan  // WEEK 09 // SHANGHAI - CALLAO
≤1CBM	Standard net buy rate -USD20W/M
1-8CBM	Standard net buy rate -USD8W/M
≥8CBM	Standard net buy rate -USD5W/M</t>
  </si>
  <si>
    <t>AGREGAR: $3.00W/M3 ASUNTO: 03/07/25  SHA- CAO load plan  // WEEK 10 // SHANGHAI - CALLAO
≤1CBM	Standard net buy rate -USD20W/M
1-8CBM	Standard net buy rate -USD8W/M
≥8CBM	Standard net buy rate -USD5W/M</t>
  </si>
  <si>
    <t>Agregar $3.00w/m3 adicionales de handling /  LOAD PLAN WEEK 08 +09   CALLAO / SHENZHEN -  CALLAO</t>
  </si>
  <si>
    <t>SUBIR $3.00W/M3 de handling fee a la tarifa de OFR / LOADING PLAN TIANJIN - CALLAO // ETD FEB 23RD - CUT OFF FEB 17TH  // TJN2419</t>
  </si>
  <si>
    <t>TARIFAS NO INCLUYEN REBATE</t>
  </si>
  <si>
    <t>New OFR</t>
  </si>
  <si>
    <t>ETSS</t>
  </si>
  <si>
    <t>Agregar $3.00 w/m3 del handling fee / WEEK 11  Callao Cargo Log // Hong Kong - Cal</t>
  </si>
  <si>
    <t>AGREGAR: $3.00W/M3 ASUNTO: 03/14/25  SHA- CAO load plan  // WEEK 11 // SHANGHAI - CALLAO
≤1CBM	Standard net buy rate -USD20W/M
1-8CBM	Standard net buy rate -USD8W/M
≥8CBM	Standard net buy rate -USD5W/M</t>
  </si>
  <si>
    <t xml:space="preserve">Para el cálculo del OFR se debe considerar las columnas en rosado que son W/M en este caso el OHC W/M - MIN OHC + NEW OFR + PCS </t>
  </si>
  <si>
    <t xml:space="preserve">En el caso de USLAX deben considerar que en el OFR se considera lo siguiente OHC W/M - MIN OHC + PIE W/M - MIN PIE + NEW OFR + PCS </t>
  </si>
  <si>
    <t>Los recargos por BL son el SEC + PROCESSING FEE</t>
  </si>
  <si>
    <t>INDICACIONES</t>
  </si>
  <si>
    <t>LISTA DE CLIENTES PARA USO DE SIMPLIFIED RATES</t>
  </si>
  <si>
    <t xml:space="preserve">SCHRYVER LOGISTICS DEL PERU S.A.C                                                                   </t>
  </si>
  <si>
    <t xml:space="preserve">SEA BRIDGE PERU S.A.C. </t>
  </si>
  <si>
    <t>AGREGAR: $3.00W/M3 ASUNTO: 03/21/25  SHA- CAO load plan  // WEEK 12 // SHANGHAI - CALLAO
≤1CBM	Standard net buy rate -USD20W/M
1-8CBM	Standard net buy rate -USD8W/M
≥8CBM	Standard net buy rate -USD5W/M</t>
  </si>
  <si>
    <t>SUBIR $3.00W/M3 de handling fee a la tarifa de OFR /LOADING PLAN TIANJIN - CALLAO // 185193 ESL NHAVA SHEVA 512S 2025-03-22 / Cut off 19/MAR // TJN2420</t>
  </si>
  <si>
    <t xml:space="preserve"> LOADING PLAN // ETD:23-Mar  week13 CLLM0650</t>
  </si>
  <si>
    <t>Agregar $3.00w/m3 adicionales de handling /  LOAD PLAN WEEK 10+11  CALLAO / SHENZHEN -  CALLAO</t>
  </si>
  <si>
    <t>Agregar $3.00w/m3 adicionales de handling /  LOAD PLAN WEEK 12 CALLAO / SHENZHEN -  CALLAO</t>
  </si>
  <si>
    <t>Applicable for SACO LATAM only. (based on ETD Origin)</t>
  </si>
  <si>
    <t xml:space="preserve">Agregar $3.00 w/m3 del handling fee/URGENT/ WEEK 13  Callao Cargo Log // Hong Kong - Callao </t>
  </si>
  <si>
    <t xml:space="preserve"> LOADING PLAN // ETD:30-Mar  week14 CLLM0652</t>
  </si>
  <si>
    <t xml:space="preserve"> LOADING PLAN // ETD:30-Mar  week14 CLLM0651</t>
  </si>
  <si>
    <t xml:space="preserve"> LOADING PLAN // ETD:06-Apr  week15 CLLM0653</t>
  </si>
  <si>
    <t>AGREGAR: $3.00W/M3 ASUNTO: 04/04/25  SHA- CAO load plan  // WEEK 14 // SHANGHAI - CALLAO
≤1CBM	Standard net buy rate -USD20W/M
1-8CBM	Standard net buy rate -USD8W/M
≥8CBM	Standard net buy rate -USD5W/M</t>
  </si>
  <si>
    <t>Agregar $3.00w/m3 adicionales de handling // LOADING PLAN QINGDAO - CALLAO // ETD APRIL 14ND - CUT OFF APRIL 7TH // QDO14 - QDO014</t>
  </si>
  <si>
    <t>AGREGAR: $3.00W/M3 // ASUNTO: 04/11/25  SHA- CAO load plan  // WEEK 15 // SHANGHAI - CALLAO
≤1CBM	Standard net buy rate -USD20W/M
1-8CBM	Standard net buy rate -USD8W/M
≥8CBM	Standard net buy rate -USD5W/M</t>
  </si>
  <si>
    <t>AURORA PERU</t>
  </si>
  <si>
    <t>USD 10 W/M</t>
  </si>
  <si>
    <t xml:space="preserve">SOUTH EXPRESS PERU </t>
  </si>
  <si>
    <t>NEXUS PERU</t>
  </si>
  <si>
    <t>DYNAMO</t>
  </si>
  <si>
    <t>USD 4 W/M</t>
  </si>
  <si>
    <t>DSV (GA)</t>
  </si>
  <si>
    <t>USD 5 W/M</t>
  </si>
  <si>
    <t>CH ROBINSON (GA)</t>
  </si>
  <si>
    <t>CLIENTES ESPECIALES CHILE</t>
  </si>
  <si>
    <t>LOADING PLAN // ETD:13-Apr  week16 CLLM0654</t>
  </si>
  <si>
    <t>CLIENTES CON INVERSIÓN 50-50 CHILE</t>
  </si>
  <si>
    <t>NEW TRANSPORT S.A.</t>
  </si>
  <si>
    <t>GLOVAL SHIPPING LATIN AMERICA (PERU) S.R.L.</t>
  </si>
  <si>
    <t>KX SUPPORT LINE S.A.C.</t>
  </si>
  <si>
    <t>FORBIS LOGISTICS SOCIEDAD ANONIMA - FORBIS LOGISTICS SA</t>
  </si>
  <si>
    <t>MUNX PERU S.A.C.</t>
  </si>
  <si>
    <t>SAVINO DEL BENE DEL PERU S.A.C.</t>
  </si>
  <si>
    <t>TIBA CARGO PERU S.A.C.</t>
  </si>
  <si>
    <t>KLOG.CO SOCIEDAD ANONIMA CERRADA</t>
  </si>
  <si>
    <t>HANKA OPERADOR LOGISTICO S.A.C.</t>
  </si>
  <si>
    <t>FULTER LOGISTICS S.A.C.</t>
  </si>
  <si>
    <t xml:space="preserve">G &amp; S LOGISTICS S.A.C.             </t>
  </si>
  <si>
    <t xml:space="preserve">HUB PERU CARGO S.A.C.   </t>
  </si>
  <si>
    <t xml:space="preserve">CLP CARGO &amp; ADUANA S.A.C.      </t>
  </si>
  <si>
    <t>Para estos clientes se asumirá la inversión en el flete  50-50 c/ oficina</t>
  </si>
  <si>
    <t>SUBIR $3.00W/M3 de handling fee a la tarifa de OFR  / 186159 ESL NHAVA SHEVA 516S 2025-04-20 // Xingang - Callao</t>
  </si>
  <si>
    <t xml:space="preserve">Agregar $3.00 w/m3 del handling fee/WEEK 15  Callao Cargo Log // Hong Kong - Callao / combine week 16 </t>
  </si>
  <si>
    <t>AGREGAR: $3.00W/M3 // ASUNTO:04/18/25  SHA- CAO load plan  // WEEK 16 // SHANGHAI - CALLAO
≤1CBM	Standard net buy rate -USD20W/M
1-8CBM	Standard net buy rate -USD8W/M
≥8CBM	Standard net buy rate -USD5W/M</t>
  </si>
  <si>
    <t>Agregar $3.00w/m3 adicionales de handling /  LOAD PLAN WEEK 14 CALLAO / SHENZHEN -  CALLAO CONTAINER 1</t>
  </si>
  <si>
    <t>Guayaquil (+ 5 cbm)</t>
  </si>
  <si>
    <t>Agregar $3.00w/m3 adicionales de handling  / LOAD PLAN WEEK 15 CALLAO / SHENZHEN -  CALLAO</t>
  </si>
  <si>
    <t>Agregar $3.00w/m3 adicionales de handling /  LOAD PLAN WEEK 14 CALLAO / SHENZHEN -  CALLAO CONTAINER 2</t>
  </si>
  <si>
    <t>LOADING PLAN // ETD:20-Apr week17 CLLM0655</t>
  </si>
  <si>
    <t>LOADING PLAN // ETD:20-Apr week17 CLLM0656</t>
  </si>
  <si>
    <t>IHC</t>
  </si>
  <si>
    <t>Apply for these accounts who paid part of the FOB: Ceva, DAMCO, GEODIS WILSON, DACHSER, UPS, JAS, TOLL GROUP, C.H.ROBINSON WORLDWIDE LOGISTICS, LIAONING AIR SEA WORLDWIDE, SHANGHAI YUYANG INT'L, SHANGHAI YZ FREIGHT(RY LOGISTICS)</t>
  </si>
  <si>
    <t>LOADING PLAN // ETD:  week18 CLLM0657</t>
  </si>
  <si>
    <t>Agregar $3.00w/m3 adicionales de handling  / LOAD PLAN WEEK 17 CALLAO / SHENZHEN -  CALLAO</t>
  </si>
  <si>
    <t>Agregar $3.00w/m3 adicionales de handling // LOADING PLAN QINGDAO - CALLAO // ETD 01-MAY - CUT OFF 27-APRIL // QDO18 - QDO018</t>
  </si>
  <si>
    <r>
      <t xml:space="preserve">Johannesburg(tarifa de CFR)
53 días de tt
</t>
    </r>
    <r>
      <rPr>
        <b/>
        <sz val="10"/>
        <rFont val="Calibri"/>
        <family val="2"/>
        <scheme val="minor"/>
      </rPr>
      <t>AÑADIR UN TS SOLAS DE USD 14/BL + ENS USD 25/BL</t>
    </r>
  </si>
  <si>
    <r>
      <t xml:space="preserve">Durban / tarifa CFR)
55 días de TT
</t>
    </r>
    <r>
      <rPr>
        <b/>
        <sz val="10"/>
        <rFont val="Calibri"/>
        <family val="2"/>
        <scheme val="minor"/>
      </rPr>
      <t>AÑADIR UN TS SOLAS DE USD 14/BL + ENS USD 25/BL</t>
    </r>
  </si>
  <si>
    <r>
      <t xml:space="preserve">Cape Town (Neta de CFR)
53 días de TT
</t>
    </r>
    <r>
      <rPr>
        <sz val="14"/>
        <color rgb="FFFF0000"/>
        <rFont val="Calibri"/>
        <family val="2"/>
        <scheme val="minor"/>
      </rPr>
      <t>AÑADIR UN TS SOLAS DE USD 10/BL + ENS USD 25/BL</t>
    </r>
  </si>
  <si>
    <r>
      <t xml:space="preserve">Port Elizabeth (Neta de CFR)
62 días de TT 
</t>
    </r>
    <r>
      <rPr>
        <sz val="14"/>
        <color rgb="FFFF0000"/>
        <rFont val="Calibri"/>
        <family val="2"/>
        <scheme val="minor"/>
      </rPr>
      <t>AÑADIR UN TS SOLAS DE USD 10/BL + ENS 25/BL</t>
    </r>
  </si>
  <si>
    <t xml:space="preserve">Agregar $3.00 w/m3 del handling fee/WEEK 18  (Combine  WEEK 17 )   Callao Cargo Log // Hong Kong - Callao </t>
  </si>
  <si>
    <t>Agregar $3.00w/m3 adicionales de handling // Espacio PP</t>
  </si>
  <si>
    <t>Agregar $3.00w/m3 adicionales de handling /LOAD PLAN WEEK 19  CALLAO / SHENZHEN -  CALLAO</t>
  </si>
  <si>
    <t xml:space="preserve"> LOADING PLAN // ETD:11-May week20 CLLM0658</t>
  </si>
  <si>
    <t xml:space="preserve"> LOADING PLAN // ETD:11-May week20 CLLM0659</t>
  </si>
  <si>
    <t>AGREGAR: $3.00W/M3 // ASUNTO: 04/25/25  SHA- CAO load plan  // WEEK 17 // SHANGHAI - CALLAO
≤1CBM	Standard net buy rate -USD20W/M
1-8CBM	Standard net buy rate -USD8W/M
≥8CBM	Standard net buy rate -USD5W/M</t>
  </si>
  <si>
    <t>AGREGAR: $3.00W/M3  // ASUNTO:05/02/25  SHA- CAO load plan  // WEEK 18 // SHANGHAI - CALLAO
≤1CBM	Standard net buy rate -USD20W/M
1-8CBM	Standard net buy rate -USD8W/M
≥8CBM	Standard net buy rate -USD5W/M</t>
  </si>
  <si>
    <t>AGREGAR: $3.00W/M3  // ASUNTO:05/09/25  SHA- CAO load plan  // WEEK 19 // SHANGHAI - CALLAO
≤1CBM	Standard net buy rate -USD20W/M
1-8CBM	Standard net buy rate -USD8W/M
≥8CBM	Standard net buy rate -USD5W/M</t>
  </si>
  <si>
    <t>USD 1 W/M</t>
  </si>
  <si>
    <t>Agregar $3.00w/m3 adicionales de handling  / LOAD PLAN WEEK 20  CALLAO / SHENZHEN -  CALLAO</t>
  </si>
  <si>
    <t xml:space="preserve">BULKEN GROUP S.A.C. </t>
  </si>
  <si>
    <t>CERAMICA SAN LORENZO SAC</t>
  </si>
  <si>
    <t>USD 8.5 W/M</t>
  </si>
  <si>
    <t xml:space="preserve">NETA </t>
  </si>
  <si>
    <t xml:space="preserve"> LOADING PLAN // ETD:18-May week21 CLLM0660</t>
  </si>
  <si>
    <t>LOADING PLAN // ETD:25-May week22 CLLM0661</t>
  </si>
  <si>
    <t>AGREGAR: $3.00W/M3 // 05/23/25  SHA- CAO load plan  // WEEK 21 // SHANGHAI - CALLAO
≤1CBM	Standard net buy rate -USD20W/M
1-8CBM	Standard net buy rate -USD8W/M
≥8CBM	Standard net buy rate -USD5W/M</t>
  </si>
  <si>
    <t>LOADING PLAN // ETD:01-June  week23 CLLM0662</t>
  </si>
  <si>
    <t>LOADING PLAN // ETD:05-June  week24 CLLM0663</t>
  </si>
  <si>
    <t>Agregar $3.00w/m3 adicionales de handling/ QDO020</t>
  </si>
  <si>
    <t>Agregar $3.00w/m3 adicionales de handling //LOADING PLAN QINGDAO - CALLAO // ETD 28-MAY - CUT OFF 22-MAY // QDO21 - QDO22</t>
  </si>
  <si>
    <t>AGREGAR: $3.00W/M3 //05/30/25  SHA- CAO load plan  // WEEK 22 // SHANGHAI - CALLAO
≤1CBM	Standard net buy rate -USD20W/M
1-8CBM	Standard net buy rate -USD8W/M
≥8CBM	Standard net buy rate -USD5W/M</t>
  </si>
  <si>
    <t>HPL</t>
  </si>
  <si>
    <t xml:space="preserve">Agregar $3.00 w/m3 del handling fee/Week 23  Callao Cargo Log // Hong Kong - Callao // combine week 22 </t>
  </si>
  <si>
    <t>AGREGAR: $3.00W/M3  // 06/06/25  SHA- CAO load plan  // WEEK 23 // SHANGHAI - CALLAO CONTAINER 1
≤1CBM	Standard net buy rate -USD20W/M
1-8CBM	Standard net buy rate -USD8W/M
≥8CBM	Standard net buy rate -USD5W/M</t>
  </si>
  <si>
    <t>AGREGAR: $3.00W/M3  // 06/06/25  SHA- CAO load plan  // WEEK 23 // SHANGHAI - CALLAO CONTAINER 2
≤1CBM	Standard net buy rate -USD20W/M
1-8CBM	Standard net buy rate -USD8W/M
≥8CBM	Standard net buy rate -USD5W/M</t>
  </si>
  <si>
    <t>13/06-21/06</t>
  </si>
  <si>
    <t xml:space="preserve">EFFECTIVE FROM 15-JUN TO 21-JUN, 2025 ETD BUSAN </t>
  </si>
  <si>
    <t>ONE - PP</t>
  </si>
  <si>
    <t>Agregar $3.00w/m3 adicionales de handling  / LOAD PLAN WEEK 25  CALLAO / SHENZHEN -  CALLAO</t>
  </si>
  <si>
    <t>BDP</t>
  </si>
  <si>
    <t>JAS</t>
  </si>
  <si>
    <t>SCHENKER</t>
  </si>
  <si>
    <t>TARIFA ESPECIAL GA 50-50 PROFIT AND LOSS</t>
  </si>
  <si>
    <t>AJUSTE TARIFA GA</t>
  </si>
  <si>
    <t>CLIENTE</t>
  </si>
  <si>
    <t>DESCUENTO</t>
  </si>
  <si>
    <t>USD 8 W/M</t>
  </si>
  <si>
    <t>22/06-30/06</t>
  </si>
  <si>
    <t xml:space="preserve">EFFECTIVE FROM 22-JUN TO 30-JUN, 2025 ETD BUSAN </t>
  </si>
  <si>
    <t xml:space="preserve">GENERAL - STACKABLE ONLY </t>
  </si>
  <si>
    <t>KOBE/OSAKA/YOKOHAMA/TOKYO/YOKOHAMA /NAGOYA/HAKATA</t>
  </si>
  <si>
    <r>
      <t xml:space="preserve">EFFECTIVE FROM </t>
    </r>
    <r>
      <rPr>
        <b/>
        <sz val="10"/>
        <rFont val="Malgun Gothic"/>
        <family val="2"/>
      </rPr>
      <t>22</t>
    </r>
    <r>
      <rPr>
        <sz val="10"/>
        <rFont val="Malgun Gothic"/>
        <family val="2"/>
      </rPr>
      <t xml:space="preserve">-JUN TO </t>
    </r>
    <r>
      <rPr>
        <b/>
        <sz val="10"/>
        <rFont val="Malgun Gothic"/>
        <family val="2"/>
      </rPr>
      <t>30-JU</t>
    </r>
    <r>
      <rPr>
        <sz val="10"/>
        <rFont val="Malgun Gothic"/>
        <family val="2"/>
      </rPr>
      <t xml:space="preserve">N, 2025 ETD JP POL departure </t>
    </r>
  </si>
  <si>
    <t>Shipper</t>
  </si>
  <si>
    <t>Cnee</t>
  </si>
  <si>
    <t>O/F</t>
  </si>
  <si>
    <t>Rebate w/m</t>
  </si>
  <si>
    <t>Notes</t>
  </si>
  <si>
    <t xml:space="preserve">APRILE PERU S.A.C.             </t>
  </si>
  <si>
    <t xml:space="preserve">Aprile SPA </t>
  </si>
  <si>
    <t>SPECIAL AGREEMENTS</t>
  </si>
  <si>
    <t>Agregar $3.00w/m3 adicionales de handling /LOAD PLAN WEEK 26 CALLAO / SHENZHEN -  CALLAO</t>
  </si>
  <si>
    <t xml:space="preserve">Agregar $3.00 w/m3 del handling fee/Week 25  Callao Cargo Log ( combine week 24 )  // Hong Kong - Callao </t>
  </si>
  <si>
    <t>01/07-07/07</t>
  </si>
  <si>
    <t xml:space="preserve">EFFECTIVE FROM 01-JUL TO 07-JUL, 2025 ETD BUSAN </t>
  </si>
  <si>
    <t>EFFECTIVE FROM 01-JUL TO 07-JUL, 2025 ETD JP</t>
  </si>
  <si>
    <t>EUR 62 w/m</t>
  </si>
  <si>
    <t>DIAS LIBRES</t>
  </si>
  <si>
    <t>FFWW</t>
  </si>
  <si>
    <t>IMPORTADOR</t>
  </si>
  <si>
    <t>30 DÍAS</t>
  </si>
  <si>
    <t>ICSA</t>
  </si>
  <si>
    <t>(En caso se desee incluir a una cuenta global o con manejo FFWW en origen se debe revisar directamente con Felipe)</t>
  </si>
  <si>
    <t>OFR $ 38 WM</t>
  </si>
  <si>
    <t>PC $ 6 WM</t>
  </si>
  <si>
    <t>OHC $ 25  WM (Min 50)</t>
  </si>
  <si>
    <t>SEC $25 LS</t>
  </si>
  <si>
    <t>Total WM $ 69 WM</t>
  </si>
  <si>
    <t xml:space="preserve">Total LS $ 25 LS. </t>
  </si>
  <si>
    <t>LESCHACO MIAMI (PP - COLLECT)</t>
  </si>
  <si>
    <t>Vigencia al 31.07.25</t>
  </si>
  <si>
    <t>AJUSTE TARIFA KA-PA</t>
  </si>
  <si>
    <t>BIRKTRANS S.A.C.</t>
  </si>
  <si>
    <t>CAP CARGO S.A.C.</t>
  </si>
  <si>
    <t>ADVANCED DISTRIBUTION LOGISTICS S.A.C.</t>
  </si>
  <si>
    <t xml:space="preserve">CEVA LOGISTICS PERU S.R.L.       </t>
  </si>
  <si>
    <t xml:space="preserve">BDP INTERNATIONAL S.A.C.         </t>
  </si>
  <si>
    <t xml:space="preserve">JAS FORWARDING PERU S.A.C.      </t>
  </si>
  <si>
    <t xml:space="preserve">C.H. ROBINSON WORLDWIDE PERU, S.A.     </t>
  </si>
  <si>
    <t xml:space="preserve">KUEHNE + NAGEL S.A.               </t>
  </si>
  <si>
    <t xml:space="preserve">HELLMANN WORLDWIDE LOGISTICS S.A.C.  </t>
  </si>
  <si>
    <t xml:space="preserve">A.HARTRODT PERU S.A.C                        </t>
  </si>
  <si>
    <r>
      <rPr>
        <sz val="11"/>
        <color rgb="FFFF0000"/>
        <rFont val="Calibri"/>
        <family val="2"/>
        <scheme val="minor"/>
      </rPr>
      <t>Añadir OWS USD500 si el peso es mayor a 25TONS</t>
    </r>
    <r>
      <rPr>
        <sz val="11"/>
        <rFont val="Calibri"/>
        <family val="2"/>
        <scheme val="minor"/>
      </rPr>
      <t xml:space="preserve"> // SUBIR $3.00W/M3 de handling fee a la tarifa de OFR </t>
    </r>
  </si>
  <si>
    <t>8/07-14/07</t>
  </si>
  <si>
    <t xml:space="preserve">EFFECTIVE FROM 08-JUL TO 14-JUL, 2025 ETD BUSAN </t>
  </si>
  <si>
    <t>EFFECTIVE FROM 08-JUL TO 14-JUL, 2025 ETD JP</t>
  </si>
  <si>
    <t>MAERSK LOGISTICS &amp; SERVICES PERU S.A.</t>
  </si>
  <si>
    <t>Ocean freight: $35/wm</t>
  </si>
  <si>
    <t>Panama Canal Surcharge: $6/wm</t>
  </si>
  <si>
    <t>Origin Handling Charge: $28/wm</t>
  </si>
  <si>
    <t>Documentation: $10 lumpsum</t>
  </si>
  <si>
    <t>SOLAS: $15 lumpsum</t>
  </si>
  <si>
    <t>CONFIRMACION DE SHIPCO</t>
  </si>
  <si>
    <t>Vigencia 08/07 -31/07</t>
  </si>
  <si>
    <t>VENTA AL CLIENTE</t>
  </si>
  <si>
    <t xml:space="preserve">EFFECTIVE FROM 15-JUL TO 31-JUL, 2025 ETD BUSAN </t>
  </si>
  <si>
    <t>EFFECTIVE FROM 15-JUL TO 31-JUL, 2025 ETD JP</t>
  </si>
  <si>
    <t xml:space="preserve">FROM 15-JUL TO 31-JUL, 2025 ETD BUSAN </t>
  </si>
  <si>
    <t>MAERSK SPOT</t>
  </si>
  <si>
    <t>SCHRYVER  - NAC LAIVE</t>
  </si>
  <si>
    <r>
      <rPr>
        <sz val="11"/>
        <color rgb="FFFF0000"/>
        <rFont val="Calibri"/>
        <family val="2"/>
        <scheme val="minor"/>
      </rPr>
      <t>Añadir OWS USD100 si el peso es mayor a 25TONS</t>
    </r>
    <r>
      <rPr>
        <sz val="11"/>
        <rFont val="Calibri"/>
        <family val="2"/>
        <scheme val="minor"/>
      </rPr>
      <t xml:space="preserve"> // SUBIR $3.00W/M3 de handling fee a la tarifa de OFR </t>
    </r>
  </si>
  <si>
    <t>CARGA &amp; LOGISTICA PERU S.A.C.  / AGENTE ROLASA MIAMI (22/7/25 - 31/10/2025)</t>
  </si>
  <si>
    <t>15/07-31/07</t>
  </si>
  <si>
    <t>VALIDO HASTA EL 31/08/2025</t>
  </si>
  <si>
    <r>
      <t xml:space="preserve">Port Elizabeth (Neta de CFR)
62 días de TT 
</t>
    </r>
    <r>
      <rPr>
        <sz val="14"/>
        <color rgb="FFFF0000"/>
        <rFont val="Calibri"/>
        <family val="2"/>
        <scheme val="minor"/>
      </rPr>
      <t>AÑADIR ENS FILING USD 5.00/BL</t>
    </r>
    <r>
      <rPr>
        <sz val="14"/>
        <rFont val="Calibri"/>
        <family val="2"/>
        <scheme val="minor"/>
      </rPr>
      <t xml:space="preserve"> Nivel enviado por SACO GMBH</t>
    </r>
  </si>
  <si>
    <r>
      <t xml:space="preserve">Cape Town (Neta de CFR)
53 días de TT
</t>
    </r>
    <r>
      <rPr>
        <sz val="14"/>
        <color rgb="FFFF0000"/>
        <rFont val="Calibri"/>
        <family val="2"/>
        <scheme val="minor"/>
      </rPr>
      <t xml:space="preserve">Añadir ENS FILING USD 5.00/BL </t>
    </r>
    <r>
      <rPr>
        <sz val="14"/>
        <rFont val="Calibri"/>
        <family val="2"/>
        <scheme val="minor"/>
      </rPr>
      <t>Nivel enviado por Saco GMBH</t>
    </r>
  </si>
  <si>
    <t>VALIDEZ 01/06 - 31/08/2025</t>
  </si>
  <si>
    <r>
      <t xml:space="preserve">Johannesburg(tarifa de CFR)
53 días de tt
</t>
    </r>
    <r>
      <rPr>
        <b/>
        <sz val="10"/>
        <rFont val="Calibri"/>
        <family val="2"/>
        <scheme val="minor"/>
      </rPr>
      <t>AÑADIR UN TS SOLAS DE USD 14/BL + ENS USD 75/BL</t>
    </r>
  </si>
  <si>
    <t>Netas del 01-Aug</t>
  </si>
  <si>
    <t>Netas del 2-Aug al 07-Aug</t>
  </si>
  <si>
    <t>EFFECTIVE FROM 01-AUG TO 14-AUG, 2025 ETD JP</t>
  </si>
  <si>
    <t xml:space="preserve">FROM 01-AUG TO 14-AUG, 2025 ETD BUSAN </t>
  </si>
  <si>
    <t>01/08-7/08</t>
  </si>
  <si>
    <t>08/08-17/08</t>
  </si>
  <si>
    <t xml:space="preserve">FROM 01-AUG TO 17-AUG, 2025 ETD BUSAN </t>
  </si>
  <si>
    <t>EFFECTIVE FROM 01-AUG TO 17-AUG, 2025 ETD JP</t>
  </si>
  <si>
    <t>CEVA</t>
  </si>
  <si>
    <t>HELLMANN</t>
  </si>
  <si>
    <t>A. HARTRODT</t>
  </si>
  <si>
    <t>VIG:19/08/2025 - 31/12/2025</t>
  </si>
  <si>
    <t xml:space="preserve">KN </t>
  </si>
  <si>
    <t>USD 6 W/M</t>
  </si>
  <si>
    <t>LOGWIN</t>
  </si>
  <si>
    <t>18/08-24/08</t>
  </si>
  <si>
    <t xml:space="preserve">FROM 18-AUG TO 24-AUG, 2025 ETD BUSAN </t>
  </si>
  <si>
    <t>Netas del 8-Aug al 24-Aug</t>
  </si>
  <si>
    <t>Netas del 25-Aug al 31-Aug</t>
  </si>
  <si>
    <r>
      <rPr>
        <b/>
        <sz val="12"/>
        <color rgb="FFFF0000"/>
        <rFont val="Calibri"/>
        <family val="2"/>
      </rPr>
      <t>Nomination to Montevideo book by direct shipper only,</t>
    </r>
    <r>
      <rPr>
        <b/>
        <sz val="12"/>
        <color rgb="FF0000FF"/>
        <rFont val="Calibri"/>
        <family val="2"/>
      </rPr>
      <t xml:space="preserve"> special rate apply for NAC Megaship and Mediterranea Cargas (Enza Belya SRL), Altercargo SRL, Central Cargo, Blu Logistics Uruguay, ULSA, FLS, Blademar S.A., Cargo Center, Quantum (Effective from 15-Aug-2025)</t>
    </r>
  </si>
  <si>
    <t>Nomination to Montevideo book by direct shipper only, special rate apply for NAC Megaship and Mediterranea Cargas (Enza Belya SRL)</t>
  </si>
  <si>
    <t>Customer</t>
  </si>
  <si>
    <t>NON WWA</t>
  </si>
  <si>
    <t>25/08-31/08</t>
  </si>
  <si>
    <t xml:space="preserve">FROM 25-AUG TO 31-AUG, 2025 ETD BUSAN </t>
  </si>
  <si>
    <t>FROM 25-AUG TO 31-AUG, 2025 ETD HP</t>
  </si>
  <si>
    <t>DESCUENTO EN OFR  (RO)</t>
  </si>
  <si>
    <t>EUR 56 w/m</t>
  </si>
  <si>
    <t>01/07/2025 -31/08/2025</t>
  </si>
  <si>
    <t>114 EUR W/M +70 EUR/HBL</t>
  </si>
  <si>
    <t>130 EUR W/M +70 EUR/HBL</t>
  </si>
  <si>
    <t>127 EUR W/M +70EUR/HBL</t>
  </si>
  <si>
    <t>NIPPON</t>
  </si>
  <si>
    <t>40 EUR W/M</t>
  </si>
  <si>
    <t>46 EUR W/M</t>
  </si>
  <si>
    <r>
      <rPr>
        <sz val="11"/>
        <color rgb="FFFF0000"/>
        <rFont val="Calibri"/>
        <family val="2"/>
        <scheme val="minor"/>
      </rPr>
      <t xml:space="preserve">Añadir OWS USD100 si el peso es mayor a 25TONS </t>
    </r>
    <r>
      <rPr>
        <sz val="11"/>
        <rFont val="Calibri"/>
        <family val="2"/>
        <scheme val="minor"/>
      </rPr>
      <t xml:space="preserve">// SUBIR $3.00W/M3 de handling fee a la tarifa de OFR </t>
    </r>
  </si>
  <si>
    <t>Multimodal</t>
  </si>
  <si>
    <t>01/09-07/09</t>
  </si>
  <si>
    <t xml:space="preserve">FROM 01-SEP TO 07-SEP, 2025 ETD BUSAN </t>
  </si>
  <si>
    <t>FROM 01-SEP TO 07-SEP, 2025 ETD JP</t>
  </si>
  <si>
    <t>Validez al 30/09</t>
  </si>
  <si>
    <r>
      <t xml:space="preserve">Istanbul
(Nivel TGY)                                                                                                                                                                                                                       </t>
    </r>
    <r>
      <rPr>
        <b/>
        <sz val="10"/>
        <color rgb="FFFF0000"/>
        <rFont val="Calibri"/>
        <family val="2"/>
        <scheme val="minor"/>
      </rPr>
      <t>AÑADIR CUSTOMS TRANSIT FEE USD 28/ HBL + SECURITY &amp; SANITARY FEE (SSF) USD 5/HBL</t>
    </r>
  </si>
  <si>
    <r>
      <t xml:space="preserve">IZMIR
(Nivel de TGY)                                                                                                                                                                                                                              </t>
    </r>
    <r>
      <rPr>
        <b/>
        <sz val="10"/>
        <color rgb="FFFF0000"/>
        <rFont val="Calibri"/>
        <family val="2"/>
        <scheme val="minor"/>
      </rPr>
      <t>AÑADIR CUSTOMS TRANSIT FEE USD 28/ HBL + SECURITY &amp; SANITARY FEE (SSF) USD 5/HBL</t>
    </r>
  </si>
  <si>
    <r>
      <t xml:space="preserve">Durban / tarifa CFR)
64 días de TT
</t>
    </r>
    <r>
      <rPr>
        <b/>
        <sz val="10"/>
        <rFont val="Calibri"/>
        <family val="2"/>
        <scheme val="minor"/>
      </rPr>
      <t>AÑADIR UN TS SOLAS DE USD 14/BL + ENS USD 75/BL</t>
    </r>
  </si>
  <si>
    <t xml:space="preserve">                 </t>
  </si>
  <si>
    <t>FFWW TIBA - SHIPPER  REPRODUCCIONES  FOTOMECANICAS</t>
  </si>
  <si>
    <t>From 5.1 to 9.999 cbm</t>
  </si>
  <si>
    <t>From 10CBM per HB/L, Please consider the tariff’s rate, cause the discount and absorb some loss would be much bigger than normal.</t>
  </si>
  <si>
    <t>08/09-14/09</t>
  </si>
  <si>
    <t xml:space="preserve">FROM 08-SEP TO 14-SEP, 2025 ETD BUSAN </t>
  </si>
  <si>
    <t>FROM 08-SEP TO 14-SEP, 2025 ETD JP</t>
  </si>
  <si>
    <t>Netas del 1-Sep al 02-Sep</t>
  </si>
  <si>
    <t>Netas del 3-Sep al 07-Sep</t>
  </si>
  <si>
    <t>Logwin Air + Ocean Italy SRL</t>
  </si>
  <si>
    <t>From 10th Sep 2025</t>
  </si>
  <si>
    <t>Netas del 8-Sep al 11-Sep</t>
  </si>
  <si>
    <t>Netas al 12- Sep</t>
  </si>
  <si>
    <t xml:space="preserve">FROM 15-SEP TO 21-SEP, 2025 ETD BUSAN </t>
  </si>
  <si>
    <t>FROM 15-SEP TO 21-SEP, 2025 ETD JP</t>
  </si>
  <si>
    <t>Special Account son C&amp;L y Birktrans</t>
  </si>
  <si>
    <t>Netas del 13-Sep al 16-Sep</t>
  </si>
  <si>
    <t>VALIDEZ 01/06 - 31/12/2025</t>
  </si>
  <si>
    <t>VALIDEZ 03/07 - 31/12/2025</t>
  </si>
  <si>
    <t>VALIDEZ 18/09 - 31/12/2025</t>
  </si>
  <si>
    <t>VALIDEZ 20/08 - 31/12/2025</t>
  </si>
  <si>
    <t>15/09-19/09</t>
  </si>
  <si>
    <t>* válido para cargas hasta 10 cbm FHC y RO</t>
  </si>
  <si>
    <t>VALIDEZ 01/07 - 31/12/2025</t>
  </si>
  <si>
    <t xml:space="preserve">CEVA  </t>
  </si>
  <si>
    <t xml:space="preserve">BDP  </t>
  </si>
  <si>
    <t xml:space="preserve">JAS  </t>
  </si>
  <si>
    <t xml:space="preserve">CH ROBINSON  </t>
  </si>
  <si>
    <t xml:space="preserve">KN  </t>
  </si>
  <si>
    <t xml:space="preserve">HELLMANN  </t>
  </si>
  <si>
    <t>USD18 W/M till 15 CBM per HBL</t>
  </si>
  <si>
    <t>VIGENCIA 22/9/25 - 14/10/2025</t>
  </si>
  <si>
    <t>Netas del 17-Sep al 19-Sep</t>
  </si>
  <si>
    <t>Netas del 20-Sep al 14-Oct</t>
  </si>
  <si>
    <t>ONE (AX1)</t>
  </si>
  <si>
    <t>OCT(01 AL 31)</t>
  </si>
  <si>
    <t>RECARGO IMO: USD 40.00 W/M MIN USD 175.00 (TODOS LOS ORIGENES USA)</t>
  </si>
  <si>
    <t>VALIDEZ AL 31.12.25</t>
  </si>
  <si>
    <t>31/12/2025</t>
  </si>
  <si>
    <t>OFR ESPECIAL PARA GLOBAL ACCOUNTS (SÓLO DESDE BUSAN)</t>
  </si>
  <si>
    <t>FULTER LOGISTICS S.A.C. - FFWW FULTER MIAMI (26/09/25 - 30/09/2025)</t>
  </si>
  <si>
    <t xml:space="preserve">FREE PICK UP </t>
  </si>
  <si>
    <t xml:space="preserve">SACO PE  $9 WM $25 LS min each. </t>
  </si>
  <si>
    <t>MONTO TOTAL: 18 WM min 50 LS (50/50 AMBAS OFICINAS)</t>
  </si>
  <si>
    <t>FULTER LOGISTICS S.A.C. - FFWW FULTER MIAMI (26/09/25 - 31/12/2025)</t>
  </si>
  <si>
    <t>20/09-14/10</t>
  </si>
  <si>
    <t xml:space="preserve">FROM 20-SEP TO 14-OCT, 2025 ETD BUSAN </t>
  </si>
  <si>
    <t>FROM 20-SEP TO 14-OCT, 2025 ETD JP</t>
  </si>
  <si>
    <t>YUSEN</t>
  </si>
  <si>
    <t>VIG:30/09/2025 - 31/12/2025</t>
  </si>
  <si>
    <t>VIGENCIA 01/10/25-14/10/2025</t>
  </si>
  <si>
    <t>JEBEL ALI</t>
  </si>
  <si>
    <t xml:space="preserve">SCHENKER PERU S.R.L.    </t>
  </si>
  <si>
    <t>30/09/2025</t>
  </si>
  <si>
    <t xml:space="preserve">YUISEN </t>
  </si>
  <si>
    <t>VALIDEZ 02/10/2025 - 31/12/2025</t>
  </si>
  <si>
    <t>FOB EXPORTADOR DIRECTO (hasta 10 cbm)</t>
  </si>
  <si>
    <t>FOB EXPORTADOR DIRECTO (+10 cbm)</t>
  </si>
  <si>
    <t>FOB FFWW (hasta 10 cbm)</t>
  </si>
  <si>
    <t>FOB FFWW (+ 10 cbm)</t>
  </si>
  <si>
    <t>EXW FFWW &amp; EXPORTADOR DIRECTO (hasta 10 cbm)</t>
  </si>
  <si>
    <t>EXW FFWW &amp; EXPORTADOR DIRECTO (+ 10 cbm)</t>
  </si>
  <si>
    <t>Usemos las netas de + 10 cbm hasta 15-20 cbm en el OFR, si el volumen es mayor consultemos con Combimar Spa si podemos manejar en 1 BL y si podemos usar la tarifa de nuestro acuerdo</t>
  </si>
  <si>
    <t>ARCOR</t>
  </si>
  <si>
    <t>ARROS</t>
  </si>
  <si>
    <t>BOCBB</t>
  </si>
  <si>
    <t>BOLPB</t>
  </si>
  <si>
    <t>BOSRZ</t>
  </si>
  <si>
    <t>BRCWB</t>
  </si>
  <si>
    <t>BRITJ</t>
  </si>
  <si>
    <t>BRPEC</t>
  </si>
  <si>
    <t>BRPNG</t>
  </si>
  <si>
    <t>BRQHV</t>
  </si>
  <si>
    <t>BRQNS</t>
  </si>
  <si>
    <t>BRRIG</t>
  </si>
  <si>
    <t>BRRIO</t>
  </si>
  <si>
    <t>BRSSZ</t>
  </si>
  <si>
    <t>CLANF</t>
  </si>
  <si>
    <t>CLARI</t>
  </si>
  <si>
    <t>CLIQQ</t>
  </si>
  <si>
    <t>CLSAI</t>
  </si>
  <si>
    <t>ECGYE</t>
  </si>
  <si>
    <t>PYASU</t>
  </si>
  <si>
    <t>UYMVD</t>
  </si>
  <si>
    <t>COBAQ</t>
  </si>
  <si>
    <t>COBUN</t>
  </si>
  <si>
    <t>COCTG</t>
  </si>
  <si>
    <t>BRIOA</t>
  </si>
  <si>
    <t>Validez del 06/10 al  31/12/25</t>
  </si>
  <si>
    <t>CEO LOG</t>
  </si>
  <si>
    <t>Se considera sólo hasta el 09/10/2025</t>
  </si>
  <si>
    <t xml:space="preserve">INVATEC S.A.C. </t>
  </si>
  <si>
    <t>PALMAX CORP S.A.C</t>
  </si>
  <si>
    <t xml:space="preserve">Free days </t>
  </si>
  <si>
    <t>From 13th Oct 2025, 1cbm +</t>
  </si>
  <si>
    <t>Savino del Bene</t>
  </si>
  <si>
    <t>Special Account  C&amp;L y Birktrans</t>
  </si>
  <si>
    <t>CNEE</t>
  </si>
  <si>
    <t>VIGENCIA</t>
  </si>
  <si>
    <t xml:space="preserve">BULKEN GROUP S.A.C.      </t>
  </si>
  <si>
    <t xml:space="preserve">ANDERS PERU S.A.C.              </t>
  </si>
  <si>
    <t>14/10/25 - 31/12/25</t>
  </si>
  <si>
    <t>Netas del 15-Oct al 28-Oct</t>
  </si>
  <si>
    <t>VALIDEZ 15/10 - 31/12/2025</t>
  </si>
  <si>
    <t>VIGENCIA 15/10/25 - 31/10/2025</t>
  </si>
  <si>
    <t>USD 28 W/M till 15 CBM per HBL</t>
  </si>
  <si>
    <t>OPCIONES ADICIONALES</t>
  </si>
  <si>
    <t>COSCO SÓLO LLEGA A CHANCAY</t>
  </si>
  <si>
    <t>40 HQ</t>
  </si>
  <si>
    <t>EVERGREEN SERVICIO VIA NINGBO, TT 40 DIAS APROX</t>
  </si>
  <si>
    <t>MSC SERVICIO VIA BUSAN, TT 30 DIAS APROX</t>
  </si>
  <si>
    <t>ZIM SERVICIO DIRECTO, TT 42 DIAS APROX</t>
  </si>
  <si>
    <t>15/10 - 31/10</t>
  </si>
  <si>
    <t xml:space="preserve">FROM 15-OCT TO 31-OCT, 2025 ETD BUSAN </t>
  </si>
  <si>
    <t>FROM 15-OCT TO 31-OCT, 2025 ETD JP</t>
  </si>
  <si>
    <t>VALIDEZ: 01.11.25 - 30.11.25</t>
  </si>
  <si>
    <t>PARA LAS GA, BIRKTRANS Y C&amp;L CONSIDERAR NIVEL DE USD 58 W/M DE SANTOS A CALLAO (YA INCLUYE EL EFF DE USD 3 W/M)</t>
  </si>
  <si>
    <t>01/09/2025 -30/11/2025</t>
  </si>
  <si>
    <t>40HC/ST</t>
  </si>
  <si>
    <t>20/ST</t>
  </si>
  <si>
    <t>Container Type</t>
  </si>
  <si>
    <t>Nov, 2025</t>
  </si>
  <si>
    <t xml:space="preserve">Non-hazardous Battery cargo when via USA. Subject to USD 200 per shipment for all non-hazardous battery cargo </t>
  </si>
  <si>
    <t>VALIDEZ 10/10 - 31/12/2025</t>
  </si>
  <si>
    <t>VALIDEZ 23/08 - 31/12/2025</t>
  </si>
  <si>
    <t>FROM 01-NOV TO 07-NOV, 2025 ETD JP</t>
  </si>
  <si>
    <t xml:space="preserve">FROM 01-NOV TO  07-NOV, 2025 ETD BUSAN </t>
  </si>
  <si>
    <t>30/11/2025</t>
  </si>
  <si>
    <t>VALIDEZ 01/09 - 30/11/2025</t>
  </si>
  <si>
    <t xml:space="preserve">Up to 30 / 09 </t>
  </si>
  <si>
    <t>From 1st Oct 2025</t>
  </si>
  <si>
    <t>VALIDO DE 01 DE JULIO AL 30 DE NOVIEMBRE 2025</t>
  </si>
  <si>
    <t>*Válidez : 30/11/2025</t>
  </si>
  <si>
    <r>
      <t xml:space="preserve">Cape Town (Neta de CFR)
53 días de TT
</t>
    </r>
    <r>
      <rPr>
        <sz val="14"/>
        <color rgb="FFFF0000"/>
        <rFont val="Calibri"/>
        <family val="2"/>
        <scheme val="minor"/>
      </rPr>
      <t xml:space="preserve">Añadir ENS FILING USD 75.00/BL </t>
    </r>
    <r>
      <rPr>
        <sz val="14"/>
        <rFont val="Calibri"/>
        <family val="2"/>
        <scheme val="minor"/>
      </rPr>
      <t>Nivel enviado por Saco GMBH</t>
    </r>
  </si>
  <si>
    <r>
      <t xml:space="preserve">Port Elizabeth (Neta de CFR)
62 días de TT 
</t>
    </r>
    <r>
      <rPr>
        <sz val="14"/>
        <color rgb="FFFF0000"/>
        <rFont val="Calibri"/>
        <family val="2"/>
        <scheme val="minor"/>
      </rPr>
      <t>AÑADIR ENS FILING USD 75.00/BL</t>
    </r>
    <r>
      <rPr>
        <sz val="14"/>
        <rFont val="Calibri"/>
        <family val="2"/>
        <scheme val="minor"/>
      </rPr>
      <t xml:space="preserve"> Nivel enviado por SACO GMBH</t>
    </r>
  </si>
  <si>
    <t>01 /11-07/11</t>
  </si>
  <si>
    <t>08 /11-14/11</t>
  </si>
  <si>
    <t xml:space="preserve">FROM 08-NOV TO  14-NOV, 2025 ETD BUSAN </t>
  </si>
  <si>
    <t>FROM 08-NOV TO 14-NOV, 2025 ETD JP</t>
  </si>
  <si>
    <t>Válido hasta Noviembre 2025</t>
  </si>
  <si>
    <t>15 /11-30/11</t>
  </si>
  <si>
    <r>
      <t xml:space="preserve">FROM 15-NOV TO 30-NOV, 2025 ETD JP </t>
    </r>
    <r>
      <rPr>
        <b/>
        <u/>
        <sz val="11"/>
        <color rgb="FFFF0000"/>
        <rFont val="Calibri"/>
        <family val="2"/>
        <scheme val="minor"/>
      </rPr>
      <t>(BIRKTRANS - CARGA &amp; LOGISTICA)</t>
    </r>
  </si>
  <si>
    <t xml:space="preserve">FROM 15-NOV TO  30-NOV, 2025 ETD BUSAN </t>
  </si>
  <si>
    <t xml:space="preserve">FROM 15-NOV TO 30-NOV, 2025 ETD BUSAN </t>
  </si>
  <si>
    <t>Netas del 17-Nov al 30-Nov</t>
  </si>
  <si>
    <t>Netas del 29-Oct al 16-Nov</t>
  </si>
  <si>
    <t>USD 20 W/M till 15 CBM per HBL</t>
  </si>
  <si>
    <t>VIGENCIA 15/11/25 - 31/12/2025</t>
  </si>
  <si>
    <t>DIC(01 AL 31)</t>
  </si>
  <si>
    <t>Debemos indicar al agente que sólo embarcaremos en 40HQ</t>
  </si>
  <si>
    <t>01/11 - 30/11</t>
  </si>
  <si>
    <t>Del 01-30</t>
  </si>
  <si>
    <t>Dec, 2025</t>
  </si>
  <si>
    <t>NO USAR AUN</t>
  </si>
  <si>
    <t>COSCO (ESTIMADO)</t>
  </si>
  <si>
    <t>ONE (ESTIMADO)</t>
  </si>
  <si>
    <t>CMA CGM (ESTIMADO)</t>
  </si>
  <si>
    <t>MAERSK (ESTIMADO)</t>
  </si>
  <si>
    <t xml:space="preserve">Añadir OWS USD100 si el peso es mayor a 25TONS // SUBIR $3.00W/M3 de handling fee a la tarifa de OFR </t>
  </si>
  <si>
    <t>NOV(01 AL 16)</t>
  </si>
  <si>
    <t>NOV (17 AL 30)</t>
  </si>
  <si>
    <t>VALIDEZ: 01.12.25 - 31.12.25</t>
  </si>
  <si>
    <t>PARA LAS GA, BIRKTRANS Y C&amp;L CONSIDERAR NIVEL DE USD 50 W/M DE SANTOS A CALLAO (YA INCLUYE EL EFF DE USD 3 W/M)</t>
  </si>
  <si>
    <t>Canoas</t>
  </si>
  <si>
    <t>VIGENTE HASTA 31 DE DICIEMBRE 2025</t>
  </si>
  <si>
    <t>Vigencia del 15/07/25 - 31/12/25</t>
  </si>
  <si>
    <t>Vigencia del 02/09/25 -31/12/25</t>
  </si>
  <si>
    <t>Vigencia del 14/10/25 - 31/12/2025</t>
  </si>
  <si>
    <t>OOCL ESTIMADO</t>
  </si>
  <si>
    <t>ONE ESTIMADO</t>
  </si>
  <si>
    <t>ZIM TENDRÁ BLANK SAILING DEL 1 - 7 DE DICIEMBRE, NO LO PODREMOS CONSIDERAR.</t>
  </si>
  <si>
    <t>Vigencia al 31/12</t>
  </si>
  <si>
    <t>Del 15/05 al 31/12</t>
  </si>
  <si>
    <t xml:space="preserve">Izmir (tarifa de Shipco Turquia)
</t>
  </si>
  <si>
    <t>VALIDO HASTA EL 31/12/2025</t>
  </si>
  <si>
    <t>TRANSGLORY - SACO PERÚ 2025 (DICIEMBRE)</t>
  </si>
  <si>
    <t>Del 08/01/2025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</si>
</sst>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3" formatCode="_-* #,##0.00_-;\-* #,##0.00_-;_-* &quot;-&quot;??_-;_-@_-"/>
    <numFmt numFmtId="164" formatCode="_(&quot;$&quot;* #,##0.00_);_(&quot;$&quot;* \(#,##0.00\);_(&quot;$&quot;* &quot;-&quot;??_);_(@_)"/>
    <numFmt numFmtId="165" formatCode="_-&quot;S/.&quot;* #,##0.00_-;\-&quot;S/.&quot;* #,##0.00_-;_-&quot;S/.&quot;* &quot;-&quot;??_-;_-@_-"/>
    <numFmt numFmtId="166" formatCode="&quot;$&quot;#,##0.0\ ;[Red]&quot;($&quot;#,##0.0\)"/>
    <numFmt numFmtId="167" formatCode="_(&quot;$&quot;* #,##0.00_);_(&quot;$&quot;* \(#,##0.00\);_(&quot;$&quot;* \-??_);_(@_)"/>
    <numFmt numFmtId="168" formatCode="&quot; $&quot;#,##0.00\ ;&quot; $(&quot;#,##0.00\);&quot; $-&quot;#\ ;@\ "/>
    <numFmt numFmtId="169" formatCode="_-* #,##0.00\ [$€]_-;\-* #,##0.00\ [$€]_-;_-* &quot;-&quot;??\ [$€]_-;_-@_-"/>
    <numFmt numFmtId="170" formatCode="_-* #,##0.00\ _D_M_-;\-* #,##0.00\ _D_M_-;_-* &quot;-&quot;??\ _D_M_-;_-@_-"/>
    <numFmt numFmtId="171" formatCode="_-* #,##0.00\ &quot;€&quot;_-;\-* #,##0.00\ &quot;€&quot;_-;_-* &quot;-&quot;??\ &quot;€&quot;_-;_-@_-"/>
    <numFmt numFmtId="172" formatCode="[$R$-416]&quot; &quot;#,##0.00;[Red]&quot;-&quot;[$R$-416]&quot; &quot;#,##0.00"/>
    <numFmt numFmtId="173" formatCode="_([$USD]\ #,##0.00_);_([$USD]\ * \(#,##0.00\);_([$USD]\ * \-??_);_(@_)"/>
    <numFmt numFmtId="174" formatCode="[$$-409]#,##0.00"/>
    <numFmt numFmtId="175" formatCode="&quot;$&quot;#,##0.00;&quot;-$&quot;#,##0.00"/>
    <numFmt numFmtId="176" formatCode="&quot;$&quot;#,##0.00_);[Red]&quot;($&quot;#,##0.00\)"/>
    <numFmt numFmtId="177" formatCode="[$$-409]#,##0.00;[Red]\-[$$-409]#,##0.00"/>
    <numFmt numFmtId="178" formatCode="[$USD]\ #,##0.00"/>
    <numFmt numFmtId="179" formatCode="_-[$USD]\ * #,##0.00_-;\-[$USD]\ * #,##0.00_-;_-[$USD]\ * &quot;-&quot;??_-;_-@_-"/>
    <numFmt numFmtId="180" formatCode="[$-409]d\-mmm\-yy;@"/>
    <numFmt numFmtId="181" formatCode="#,##0.00\ [$EUR]"/>
    <numFmt numFmtId="182" formatCode="[$-280A]d&quot; de &quot;mmmm&quot; de &quot;yyyy;@"/>
    <numFmt numFmtId="183" formatCode="0.0"/>
    <numFmt numFmtId="184" formatCode="#,##0.00\ [$USD]"/>
    <numFmt numFmtId="185" formatCode="_([$$-409]* #,##0.00_);_([$$-409]* \(#,##0.00\);_([$$-409]* &quot;-&quot;??_);_(@_)"/>
    <numFmt numFmtId="186" formatCode="\$#,##0.00;&quot;-$&quot;#,##0.00"/>
    <numFmt numFmtId="187" formatCode="\$#,##0;&quot;-$&quot;#,##0"/>
    <numFmt numFmtId="188" formatCode="_-[$€-2]\ * #,##0.00_-;\-[$€-2]\ * #,##0.00_-;_-[$€-2]\ * &quot;-&quot;??_-;_-@_-"/>
    <numFmt numFmtId="189" formatCode="[$USD]\ #,##0.00_);\([$USD]\ #,##0.00\)"/>
  </numFmts>
  <fonts count="32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u/>
      <sz val="11"/>
      <color theme="10"/>
      <name val="Calibri"/>
      <family val="2"/>
      <scheme val="minor"/>
    </font>
    <font>
      <b/>
      <sz val="11"/>
      <color indexed="8"/>
      <name val="Calibri"/>
      <family val="2"/>
    </font>
    <font>
      <b/>
      <sz val="10"/>
      <color indexed="9"/>
      <name val="Calibri"/>
      <family val="2"/>
    </font>
    <font>
      <sz val="10"/>
      <color indexed="8"/>
      <name val="Calibri"/>
      <family val="2"/>
    </font>
    <font>
      <sz val="10"/>
      <color theme="1"/>
      <name val="Book Antiqua"/>
      <family val="1"/>
    </font>
    <font>
      <sz val="10"/>
      <name val="Book Antiqua"/>
      <family val="1"/>
    </font>
    <font>
      <b/>
      <sz val="12"/>
      <color theme="0"/>
      <name val="Calibri"/>
      <family val="2"/>
      <scheme val="minor"/>
    </font>
    <font>
      <b/>
      <sz val="12"/>
      <name val="Calibri"/>
      <family val="2"/>
      <scheme val="minor"/>
    </font>
    <font>
      <b/>
      <sz val="8"/>
      <name val="Arial"/>
      <family val="2"/>
    </font>
    <font>
      <sz val="8"/>
      <color theme="1"/>
      <name val="Arial"/>
      <family val="2"/>
    </font>
    <font>
      <b/>
      <sz val="8"/>
      <color theme="1"/>
      <name val="Arial"/>
      <family val="2"/>
    </font>
    <font>
      <b/>
      <sz val="10"/>
      <color rgb="FFFF0000"/>
      <name val="Arial"/>
      <family val="2"/>
    </font>
    <font>
      <sz val="10"/>
      <color theme="1"/>
      <name val="Arial"/>
      <family val="2"/>
    </font>
    <font>
      <sz val="8"/>
      <name val="Arial"/>
      <family val="2"/>
    </font>
    <font>
      <b/>
      <sz val="11"/>
      <color rgb="FFFF0000"/>
      <name val="Calibri"/>
      <family val="2"/>
      <scheme val="minor"/>
    </font>
    <font>
      <sz val="8"/>
      <color theme="1" tint="4.9989318521683403E-2"/>
      <name val="Arial"/>
      <family val="2"/>
    </font>
    <font>
      <sz val="11"/>
      <name val="Calibri"/>
      <family val="2"/>
      <scheme val="minor"/>
    </font>
    <font>
      <sz val="11"/>
      <color rgb="FFFF0000"/>
      <name val="Calibri"/>
      <family val="2"/>
      <scheme val="minor"/>
    </font>
    <font>
      <b/>
      <sz val="10"/>
      <color rgb="FFFFFFFF"/>
      <name val="Arial"/>
      <family val="2"/>
    </font>
    <font>
      <b/>
      <sz val="10"/>
      <color rgb="FFFF0000"/>
      <name val="SimSun"/>
    </font>
    <font>
      <b/>
      <sz val="10"/>
      <name val="Arial"/>
      <family val="2"/>
    </font>
    <font>
      <sz val="10"/>
      <name val="SimSun"/>
    </font>
    <font>
      <b/>
      <sz val="10"/>
      <color rgb="FF000000"/>
      <name val="Arial"/>
      <family val="2"/>
    </font>
    <font>
      <sz val="10"/>
      <color indexed="8"/>
      <name val="Arial"/>
      <family val="2"/>
    </font>
    <font>
      <sz val="10"/>
      <color rgb="FF000000"/>
      <name val="Arial"/>
      <family val="2"/>
    </font>
    <font>
      <sz val="10"/>
      <color rgb="FF000000"/>
      <name val="SimSun"/>
    </font>
    <font>
      <sz val="10"/>
      <name val="Arial"/>
      <family val="2"/>
    </font>
    <font>
      <sz val="10"/>
      <name val="Calibri"/>
      <family val="2"/>
    </font>
    <font>
      <b/>
      <sz val="18"/>
      <color indexed="9"/>
      <name val="Arial"/>
      <family val="2"/>
    </font>
    <font>
      <b/>
      <sz val="10.5"/>
      <color rgb="FF1F497D"/>
      <name val="Calibri"/>
      <family val="2"/>
      <scheme val="minor"/>
    </font>
    <font>
      <sz val="10.5"/>
      <color rgb="FF1F497D"/>
      <name val="Calibri"/>
      <family val="2"/>
      <scheme val="minor"/>
    </font>
    <font>
      <b/>
      <sz val="11"/>
      <color theme="1"/>
      <name val="Calibri"/>
      <family val="2"/>
      <scheme val="minor"/>
    </font>
    <font>
      <sz val="12"/>
      <name val="Calibri"/>
      <family val="2"/>
      <scheme val="minor"/>
    </font>
    <font>
      <sz val="10"/>
      <color indexed="8"/>
      <name val="Calibri"/>
      <family val="2"/>
      <scheme val="minor"/>
    </font>
    <font>
      <b/>
      <sz val="12"/>
      <name val="Calibri"/>
      <family val="2"/>
    </font>
    <font>
      <b/>
      <sz val="11"/>
      <name val="Calibri"/>
      <family val="2"/>
      <scheme val="minor"/>
    </font>
    <font>
      <sz val="10"/>
      <color rgb="FF000000"/>
      <name val="Calibri"/>
      <family val="2"/>
      <scheme val="minor"/>
    </font>
    <font>
      <sz val="10"/>
      <name val="Calibri"/>
      <family val="2"/>
      <scheme val="minor"/>
    </font>
    <font>
      <sz val="10"/>
      <color theme="1"/>
      <name val="Calibri"/>
      <family val="2"/>
      <scheme val="minor"/>
    </font>
    <font>
      <sz val="10"/>
      <name val="Calibri"/>
      <family val="2"/>
      <scheme val="minor"/>
    </font>
    <font>
      <b/>
      <sz val="16"/>
      <name val="Calibri"/>
      <family val="2"/>
      <scheme val="minor"/>
    </font>
    <font>
      <b/>
      <sz val="18"/>
      <color rgb="FFFF0000"/>
      <name val="Calibri"/>
      <family val="2"/>
      <scheme val="minor"/>
    </font>
    <font>
      <b/>
      <sz val="13"/>
      <color theme="0"/>
      <name val="Calibri"/>
      <family val="2"/>
      <scheme val="minor"/>
    </font>
    <font>
      <b/>
      <sz val="14"/>
      <color theme="0"/>
      <name val="Calibri"/>
      <family val="2"/>
      <scheme val="minor"/>
    </font>
    <font>
      <b/>
      <sz val="10"/>
      <color theme="0"/>
      <name val="Calibri"/>
      <family val="2"/>
      <scheme val="minor"/>
    </font>
    <font>
      <sz val="14"/>
      <color rgb="FF000000"/>
      <name val="Calibri"/>
      <family val="2"/>
      <scheme val="minor"/>
    </font>
    <font>
      <sz val="14"/>
      <name val="Calibri"/>
      <family val="2"/>
      <scheme val="minor"/>
    </font>
    <font>
      <sz val="13"/>
      <name val="Calibri"/>
      <family val="2"/>
      <scheme val="minor"/>
    </font>
    <font>
      <b/>
      <sz val="11"/>
      <color theme="0"/>
      <name val="Calibri"/>
      <family val="2"/>
      <scheme val="minor"/>
    </font>
    <font>
      <b/>
      <sz val="13.5"/>
      <color rgb="FFFFFFFF"/>
      <name val="Calibri"/>
      <family val="2"/>
    </font>
    <font>
      <sz val="13.5"/>
      <color rgb="FF000000"/>
      <name val="Roboto"/>
    </font>
    <font>
      <b/>
      <sz val="16"/>
      <color rgb="FFFF0000"/>
      <name val="Calibri"/>
      <family val="2"/>
      <scheme val="minor"/>
    </font>
    <font>
      <sz val="11"/>
      <color rgb="FF44546A"/>
      <name val="Calibri"/>
      <family val="2"/>
      <scheme val="minor"/>
    </font>
    <font>
      <b/>
      <u/>
      <sz val="11"/>
      <color theme="1"/>
      <name val="Calibri"/>
      <family val="2"/>
      <scheme val="minor"/>
    </font>
    <font>
      <b/>
      <sz val="11"/>
      <color rgb="FFFF0000"/>
      <name val="Calibri"/>
      <family val="2"/>
    </font>
    <font>
      <b/>
      <sz val="14"/>
      <color rgb="FFFF0000"/>
      <name val="Calibri"/>
      <family val="2"/>
      <scheme val="minor"/>
    </font>
    <font>
      <b/>
      <sz val="10"/>
      <color theme="1"/>
      <name val="Arial"/>
      <family val="2"/>
    </font>
    <font>
      <sz val="11"/>
      <color rgb="FF000000"/>
      <name val="Calibri"/>
      <family val="2"/>
    </font>
    <font>
      <sz val="16"/>
      <color theme="1"/>
      <name val="Calibri"/>
      <family val="2"/>
      <scheme val="minor"/>
    </font>
    <font>
      <b/>
      <u/>
      <sz val="10"/>
      <color theme="1"/>
      <name val="Calibri"/>
      <family val="2"/>
      <scheme val="minor"/>
    </font>
    <font>
      <b/>
      <sz val="10"/>
      <name val="Calibri"/>
      <family val="2"/>
      <scheme val="minor"/>
    </font>
    <font>
      <b/>
      <sz val="10"/>
      <color theme="1"/>
      <name val="Calibri"/>
      <family val="2"/>
      <scheme val="minor"/>
    </font>
    <font>
      <sz val="10"/>
      <color rgb="FFFF0000"/>
      <name val="Calibri"/>
      <family val="2"/>
      <scheme val="minor"/>
    </font>
    <font>
      <sz val="11"/>
      <color theme="1"/>
      <name val="Arial"/>
      <family val="2"/>
    </font>
    <font>
      <b/>
      <sz val="10"/>
      <color rgb="FFFF0000"/>
      <name val="Calibri"/>
      <family val="2"/>
      <scheme val="minor"/>
    </font>
    <font>
      <sz val="10"/>
      <color rgb="FF000000"/>
      <name val="Calibri"/>
      <family val="2"/>
      <scheme val="minor"/>
    </font>
    <font>
      <b/>
      <sz val="10"/>
      <color theme="0"/>
      <name val="Arial"/>
      <family val="2"/>
    </font>
    <font>
      <b/>
      <sz val="10"/>
      <color rgb="FFFFFF00"/>
      <name val="Arial"/>
      <family val="2"/>
    </font>
    <font>
      <sz val="11"/>
      <name val="Arial"/>
      <family val="2"/>
    </font>
    <font>
      <sz val="10"/>
      <color rgb="FF1F3864"/>
      <name val="Calibri"/>
      <family val="2"/>
      <scheme val="minor"/>
    </font>
    <font>
      <u/>
      <sz val="14"/>
      <color theme="1"/>
      <name val="Calibri"/>
      <family val="2"/>
      <scheme val="minor"/>
    </font>
    <font>
      <b/>
      <u/>
      <sz val="14"/>
      <color theme="1"/>
      <name val="Calibri"/>
      <family val="2"/>
      <scheme val="minor"/>
    </font>
    <font>
      <sz val="10.5"/>
      <name val="Arial Narrow"/>
      <family val="2"/>
    </font>
    <font>
      <sz val="14"/>
      <color theme="1"/>
      <name val="Calibri"/>
      <family val="2"/>
      <scheme val="minor"/>
    </font>
    <font>
      <b/>
      <sz val="11"/>
      <color indexed="8"/>
      <name val="Arial Narrow"/>
      <family val="2"/>
    </font>
    <font>
      <sz val="11"/>
      <name val="Arial Narrow"/>
      <family val="2"/>
    </font>
    <font>
      <b/>
      <sz val="12"/>
      <color indexed="9"/>
      <name val="Arial"/>
      <family val="2"/>
    </font>
    <font>
      <sz val="12"/>
      <name val="Arial"/>
      <family val="2"/>
    </font>
    <font>
      <b/>
      <u/>
      <sz val="12"/>
      <name val="Arial"/>
      <family val="2"/>
    </font>
    <font>
      <sz val="11"/>
      <color indexed="8"/>
      <name val="Arial Narrow"/>
      <family val="2"/>
    </font>
    <font>
      <sz val="11"/>
      <color theme="1"/>
      <name val="Arial Narrow"/>
      <family val="2"/>
    </font>
    <font>
      <b/>
      <sz val="12"/>
      <name val="Arial"/>
      <family val="2"/>
    </font>
    <font>
      <sz val="10"/>
      <color rgb="FFFF0000"/>
      <name val="Arial"/>
      <family val="2"/>
    </font>
    <font>
      <b/>
      <sz val="16"/>
      <color theme="0"/>
      <name val="Calibri"/>
      <family val="2"/>
      <scheme val="minor"/>
    </font>
    <font>
      <b/>
      <u/>
      <sz val="16"/>
      <color rgb="FFFF0000"/>
      <name val="Calibri"/>
      <family val="2"/>
      <scheme val="minor"/>
    </font>
    <font>
      <b/>
      <u/>
      <sz val="20"/>
      <color rgb="FFFF0000"/>
      <name val="Calibri"/>
      <family val="2"/>
      <scheme val="minor"/>
    </font>
    <font>
      <b/>
      <sz val="16"/>
      <color theme="1"/>
      <name val="Calibri"/>
      <family val="2"/>
      <scheme val="minor"/>
    </font>
    <font>
      <b/>
      <sz val="14"/>
      <color rgb="FFFF0000"/>
      <name val="Arial Narrow"/>
      <family val="2"/>
    </font>
    <font>
      <b/>
      <sz val="11"/>
      <name val="Arial"/>
      <family val="2"/>
    </font>
    <font>
      <sz val="11"/>
      <color rgb="FF000000"/>
      <name val="Calibri"/>
      <family val="2"/>
      <scheme val="minor"/>
    </font>
    <font>
      <u/>
      <sz val="10"/>
      <color indexed="12"/>
      <name val="Arial"/>
      <family val="2"/>
    </font>
    <font>
      <b/>
      <sz val="15"/>
      <color indexed="56"/>
      <name val="Calibri"/>
      <family val="2"/>
    </font>
    <font>
      <sz val="11"/>
      <color indexed="62"/>
      <name val="Calibri"/>
      <family val="2"/>
    </font>
    <font>
      <b/>
      <sz val="11"/>
      <color indexed="63"/>
      <name val="Calibri"/>
      <family val="2"/>
    </font>
    <font>
      <b/>
      <sz val="11"/>
      <color indexed="52"/>
      <name val="Calibri"/>
      <family val="2"/>
    </font>
    <font>
      <i/>
      <sz val="11"/>
      <color indexed="23"/>
      <name val="Calibri"/>
      <family val="2"/>
    </font>
    <font>
      <b/>
      <i/>
      <sz val="16"/>
      <color rgb="FF000000"/>
      <name val="Arial1"/>
      <charset val="134"/>
    </font>
    <font>
      <u/>
      <sz val="11"/>
      <color indexed="12"/>
      <name val="Calibri"/>
      <family val="2"/>
    </font>
    <font>
      <u/>
      <sz val="11"/>
      <color rgb="FF0000FF"/>
      <name val="Calibri"/>
      <family val="2"/>
    </font>
    <font>
      <u/>
      <sz val="10"/>
      <color theme="10"/>
      <name val="Arial"/>
      <family val="2"/>
    </font>
    <font>
      <sz val="11"/>
      <color indexed="60"/>
      <name val="Calibri"/>
      <family val="2"/>
    </font>
    <font>
      <sz val="11"/>
      <color rgb="FF000000"/>
      <name val="Calibri"/>
      <family val="2"/>
    </font>
    <font>
      <sz val="10"/>
      <name val="新細明體"/>
      <charset val="136"/>
    </font>
    <font>
      <sz val="10"/>
      <name val="MS Sans Serif"/>
      <charset val="134"/>
    </font>
    <font>
      <sz val="11"/>
      <color indexed="8"/>
      <name val="SimSun"/>
    </font>
    <font>
      <sz val="11"/>
      <color rgb="FF000000"/>
      <name val="Arial1"/>
      <charset val="134"/>
    </font>
    <font>
      <b/>
      <i/>
      <u/>
      <sz val="11"/>
      <color rgb="FF000000"/>
      <name val="Arial1"/>
      <charset val="134"/>
    </font>
    <font>
      <sz val="12"/>
      <name val="新細明體"/>
      <charset val="136"/>
    </font>
    <font>
      <sz val="11"/>
      <color indexed="8"/>
      <name val="Microsoft YaHei"/>
      <family val="2"/>
    </font>
    <font>
      <sz val="11"/>
      <color indexed="17"/>
      <name val="宋体"/>
      <charset val="134"/>
    </font>
    <font>
      <sz val="12"/>
      <name val="宋体"/>
      <charset val="134"/>
    </font>
    <font>
      <b/>
      <sz val="14"/>
      <color theme="1"/>
      <name val="Calibri"/>
      <family val="2"/>
      <scheme val="minor"/>
    </font>
    <font>
      <i/>
      <sz val="12"/>
      <name val="Arial"/>
      <family val="2"/>
    </font>
    <font>
      <sz val="10.5"/>
      <color rgb="FFFF0000"/>
      <name val="Arial Narrow"/>
      <family val="2"/>
    </font>
    <font>
      <b/>
      <sz val="9"/>
      <name val="Tahoma"/>
      <family val="2"/>
    </font>
    <font>
      <sz val="9"/>
      <name val="Tahoma"/>
      <family val="2"/>
    </font>
    <font>
      <sz val="11"/>
      <color theme="1"/>
      <name val="Calibri"/>
      <family val="2"/>
      <scheme val="minor"/>
    </font>
    <font>
      <sz val="10"/>
      <color theme="1"/>
      <name val="Calibri"/>
      <family val="2"/>
      <scheme val="minor"/>
    </font>
    <font>
      <b/>
      <sz val="13"/>
      <color theme="0"/>
      <name val="Arial"/>
      <family val="2"/>
    </font>
    <font>
      <b/>
      <sz val="10"/>
      <color theme="0"/>
      <name val="Calibri"/>
      <family val="2"/>
      <scheme val="minor"/>
    </font>
    <font>
      <u/>
      <sz val="10"/>
      <color theme="10"/>
      <name val="Calibri"/>
      <family val="2"/>
      <scheme val="minor"/>
    </font>
    <font>
      <b/>
      <sz val="10"/>
      <color theme="1"/>
      <name val="Calibri"/>
      <family val="2"/>
      <scheme val="minor"/>
    </font>
    <font>
      <b/>
      <sz val="10"/>
      <color rgb="FFFF0000"/>
      <name val="Calibri"/>
      <family val="2"/>
      <scheme val="minor"/>
    </font>
    <font>
      <sz val="14"/>
      <color theme="1"/>
      <name val="Calibri"/>
      <family val="2"/>
      <scheme val="minor"/>
    </font>
    <font>
      <b/>
      <i/>
      <sz val="11"/>
      <color rgb="FFFF0000"/>
      <name val="Calibri"/>
      <family val="2"/>
      <scheme val="minor"/>
    </font>
    <font>
      <sz val="9"/>
      <color indexed="81"/>
      <name val="Tahoma"/>
      <family val="2"/>
    </font>
    <font>
      <b/>
      <sz val="9"/>
      <color indexed="81"/>
      <name val="Tahoma"/>
      <family val="2"/>
    </font>
    <font>
      <sz val="8"/>
      <name val="Calibri"/>
      <family val="2"/>
      <scheme val="minor"/>
    </font>
    <font>
      <sz val="14"/>
      <color indexed="8"/>
      <name val="Calibri"/>
      <family val="2"/>
      <scheme val="minor"/>
    </font>
    <font>
      <sz val="10"/>
      <name val="MS Sans Serif"/>
    </font>
    <font>
      <sz val="10"/>
      <name val="MS Sans Serif"/>
      <family val="2"/>
    </font>
    <font>
      <sz val="11"/>
      <color rgb="FFFF0000"/>
      <name val="Arial"/>
      <family val="2"/>
    </font>
    <font>
      <b/>
      <sz val="9"/>
      <color theme="1"/>
      <name val="Arial"/>
      <family val="2"/>
    </font>
    <font>
      <sz val="11"/>
      <color theme="0"/>
      <name val="Calibri"/>
      <family val="2"/>
      <scheme val="minor"/>
    </font>
    <font>
      <sz val="10"/>
      <name val="Calibri"/>
      <family val="2"/>
      <charset val="1"/>
    </font>
    <font>
      <sz val="10"/>
      <color theme="0"/>
      <name val="Calibri"/>
      <family val="2"/>
      <scheme val="minor"/>
    </font>
    <font>
      <sz val="14"/>
      <color rgb="FFFF0000"/>
      <name val="Calibri"/>
      <family val="2"/>
      <scheme val="minor"/>
    </font>
    <font>
      <sz val="14"/>
      <color rgb="FF800000"/>
      <name val="Calibri"/>
      <family val="2"/>
      <scheme val="minor"/>
    </font>
    <font>
      <sz val="10"/>
      <name val="新細明體"/>
      <family val="1"/>
      <charset val="136"/>
    </font>
    <font>
      <sz val="11"/>
      <color rgb="FFFF0000"/>
      <name val="Calibri"/>
      <family val="2"/>
      <scheme val="minor"/>
    </font>
    <font>
      <sz val="11"/>
      <color rgb="FF000000"/>
      <name val="Calibri"/>
      <family val="2"/>
      <charset val="1"/>
    </font>
    <font>
      <b/>
      <sz val="9"/>
      <name val="Arial"/>
      <family val="2"/>
    </font>
    <font>
      <b/>
      <u/>
      <sz val="11"/>
      <name val="Arial Narrow"/>
      <family val="2"/>
    </font>
    <font>
      <sz val="11"/>
      <color theme="1"/>
      <name val="Calibri"/>
      <family val="2"/>
      <scheme val="minor"/>
    </font>
    <font>
      <b/>
      <u/>
      <sz val="11"/>
      <color rgb="FFFF0000"/>
      <name val="Calibri"/>
      <family val="2"/>
      <scheme val="minor"/>
    </font>
    <font>
      <b/>
      <sz val="10"/>
      <color rgb="FF000000"/>
      <name val="Calibri"/>
      <family val="2"/>
      <scheme val="minor"/>
    </font>
    <font>
      <b/>
      <sz val="11"/>
      <color rgb="FF0070C0"/>
      <name val="Calibri"/>
      <family val="2"/>
      <scheme val="minor"/>
    </font>
    <font>
      <b/>
      <sz val="10"/>
      <color rgb="FFFF0000"/>
      <name val="Calibri"/>
      <family val="2"/>
    </font>
    <font>
      <sz val="11"/>
      <color theme="1"/>
      <name val="Aptos"/>
      <family val="2"/>
    </font>
    <font>
      <sz val="10.5"/>
      <color rgb="FF000000"/>
      <name val="DengXian"/>
      <charset val="134"/>
    </font>
    <font>
      <sz val="10.5"/>
      <color rgb="FF000000"/>
      <name val="Calibri"/>
      <family val="2"/>
    </font>
    <font>
      <b/>
      <sz val="14"/>
      <name val="Calibri"/>
      <family val="2"/>
      <scheme val="minor"/>
    </font>
    <font>
      <b/>
      <u/>
      <sz val="14"/>
      <color theme="1"/>
      <name val="Arial Narrow"/>
      <family val="2"/>
    </font>
    <font>
      <b/>
      <sz val="11"/>
      <color theme="1"/>
      <name val="Arial Narrow"/>
      <family val="2"/>
    </font>
    <font>
      <b/>
      <u/>
      <sz val="14"/>
      <color rgb="FF000000"/>
      <name val="Arial Narrow"/>
      <family val="2"/>
    </font>
    <font>
      <sz val="11"/>
      <color rgb="FF000000"/>
      <name val="Arial Narrow"/>
      <family val="2"/>
    </font>
    <font>
      <b/>
      <sz val="11"/>
      <color rgb="FFFF0000"/>
      <name val="Arial Narrow"/>
      <family val="2"/>
    </font>
    <font>
      <sz val="11"/>
      <color rgb="FFFF0000"/>
      <name val="Arial Narrow"/>
      <family val="2"/>
    </font>
    <font>
      <b/>
      <sz val="10.5"/>
      <name val="Arial Narrow"/>
      <family val="2"/>
    </font>
    <font>
      <sz val="14"/>
      <name val="Calibri"/>
      <family val="2"/>
    </font>
    <font>
      <sz val="12"/>
      <color theme="1"/>
      <name val="Calibri"/>
      <family val="2"/>
      <scheme val="minor"/>
    </font>
    <font>
      <b/>
      <sz val="18"/>
      <name val="Calibri"/>
      <family val="2"/>
      <scheme val="minor"/>
    </font>
    <font>
      <sz val="11"/>
      <color rgb="FFFF0000"/>
      <name val="Calibri"/>
      <family val="2"/>
      <scheme val="minor"/>
    </font>
    <font>
      <sz val="10"/>
      <color rgb="FFCC0000"/>
      <name val="Calibri"/>
      <family val="2"/>
      <scheme val="minor"/>
    </font>
    <font>
      <b/>
      <sz val="11"/>
      <color rgb="FF000000"/>
      <name val="Calibri"/>
      <family val="2"/>
      <scheme val="minor"/>
    </font>
    <font>
      <b/>
      <sz val="14"/>
      <color theme="0"/>
      <name val="Arial"/>
      <family val="2"/>
    </font>
    <font>
      <b/>
      <strike/>
      <sz val="14"/>
      <color rgb="FFFF0000"/>
      <name val="Calibri"/>
      <family val="2"/>
      <scheme val="minor"/>
    </font>
    <font>
      <strike/>
      <sz val="11"/>
      <color theme="1"/>
      <name val="Calibri"/>
      <family val="2"/>
      <scheme val="minor"/>
    </font>
    <font>
      <b/>
      <sz val="11"/>
      <color rgb="FF44546A"/>
      <name val="Calibri"/>
      <family val="2"/>
      <scheme val="minor"/>
    </font>
    <font>
      <b/>
      <u/>
      <sz val="11"/>
      <color rgb="FF44546A"/>
      <name val="Calibri"/>
      <family val="2"/>
      <scheme val="minor"/>
    </font>
    <font>
      <b/>
      <sz val="12"/>
      <color rgb="FFFF0000"/>
      <name val="Calibri"/>
      <family val="2"/>
    </font>
    <font>
      <b/>
      <sz val="16"/>
      <color indexed="9"/>
      <name val="Calibri"/>
      <family val="2"/>
      <scheme val="minor"/>
    </font>
    <font>
      <b/>
      <sz val="10.5"/>
      <color rgb="FFFF0000"/>
      <name val="Arial Narrow"/>
      <family val="2"/>
    </font>
    <font>
      <sz val="11"/>
      <color rgb="FF000000"/>
      <name val="Calibri"/>
      <family val="2"/>
      <charset val="134"/>
    </font>
    <font>
      <b/>
      <sz val="10"/>
      <color rgb="FFFFFFFF"/>
      <name val="Arial"/>
      <family val="2"/>
      <charset val="134"/>
    </font>
    <font>
      <b/>
      <sz val="10"/>
      <name val="Arial"/>
      <family val="2"/>
      <charset val="134"/>
    </font>
    <font>
      <b/>
      <sz val="10"/>
      <color rgb="FF000000"/>
      <name val="Arial"/>
      <family val="2"/>
      <charset val="134"/>
    </font>
    <font>
      <b/>
      <sz val="10"/>
      <name val="Arial"/>
      <family val="2"/>
      <charset val="1"/>
    </font>
    <font>
      <sz val="10"/>
      <name val="Arial"/>
      <family val="2"/>
      <charset val="134"/>
    </font>
    <font>
      <b/>
      <sz val="11"/>
      <name val="Arial Narrow"/>
      <family val="2"/>
    </font>
    <font>
      <b/>
      <sz val="9"/>
      <name val="Arial Narrow"/>
      <family val="2"/>
    </font>
    <font>
      <sz val="12"/>
      <color rgb="FF000000"/>
      <name val="Calibri"/>
      <family val="2"/>
      <scheme val="minor"/>
    </font>
    <font>
      <sz val="10"/>
      <name val="Malgun Gothic"/>
      <family val="2"/>
    </font>
    <font>
      <b/>
      <sz val="10"/>
      <name val="Malgun Gothic"/>
      <family val="2"/>
    </font>
    <font>
      <sz val="10"/>
      <name val="Arial"/>
      <family val="2"/>
    </font>
    <font>
      <b/>
      <sz val="14"/>
      <name val="Arial Narrow"/>
      <family val="2"/>
    </font>
    <font>
      <b/>
      <sz val="10"/>
      <name val="Arial Narrow"/>
      <family val="2"/>
    </font>
    <font>
      <sz val="10"/>
      <name val="Arial Narrow"/>
      <family val="2"/>
    </font>
    <font>
      <b/>
      <sz val="12"/>
      <color theme="1"/>
      <name val="Calibri"/>
      <family val="2"/>
      <scheme val="minor"/>
    </font>
    <font>
      <b/>
      <sz val="12"/>
      <color rgb="FF0000FF"/>
      <name val="Calibri"/>
      <family val="2"/>
    </font>
    <font>
      <b/>
      <sz val="10"/>
      <color indexed="8"/>
      <name val="Calibri"/>
      <family val="2"/>
    </font>
    <font>
      <sz val="10"/>
      <color theme="1"/>
      <name val="Arial Narrow"/>
      <family val="2"/>
    </font>
    <font>
      <sz val="10"/>
      <color theme="1" tint="0.34998626667073579"/>
      <name val="Calibri"/>
      <family val="2"/>
      <scheme val="minor"/>
    </font>
  </fonts>
  <fills count="44">
    <fill>
      <patternFill patternType="none"/>
    </fill>
    <fill>
      <patternFill patternType="gray125"/>
    </fill>
    <fill>
      <patternFill patternType="solid">
        <fgColor rgb="FFFFCCFF"/>
        <bgColor indexed="64"/>
      </patternFill>
    </fill>
    <fill>
      <patternFill patternType="solid">
        <fgColor rgb="FF0070C0"/>
        <bgColor indexed="64"/>
      </patternFill>
    </fill>
    <fill>
      <patternFill patternType="solid">
        <fgColor rgb="FFFFFF00"/>
        <bgColor indexed="64"/>
      </patternFill>
    </fill>
    <fill>
      <patternFill patternType="solid">
        <fgColor theme="3" tint="0.79995117038483843"/>
        <bgColor indexed="64"/>
      </patternFill>
    </fill>
    <fill>
      <patternFill patternType="solid">
        <fgColor rgb="FF002060"/>
        <bgColor indexed="64"/>
      </patternFill>
    </fill>
    <fill>
      <patternFill patternType="solid">
        <fgColor indexed="13"/>
        <bgColor indexed="34"/>
      </patternFill>
    </fill>
    <fill>
      <patternFill patternType="solid">
        <fgColor rgb="FFFFCCFF"/>
        <bgColor indexed="34"/>
      </patternFill>
    </fill>
    <fill>
      <patternFill patternType="solid">
        <fgColor theme="0"/>
        <bgColor indexed="64"/>
      </patternFill>
    </fill>
    <fill>
      <patternFill patternType="solid">
        <fgColor rgb="FF0066CC"/>
        <bgColor rgb="FF008080"/>
      </patternFill>
    </fill>
    <fill>
      <patternFill patternType="solid">
        <fgColor rgb="FFFFFFFF"/>
        <bgColor rgb="FFFFFFCC"/>
      </patternFill>
    </fill>
    <fill>
      <patternFill patternType="solid">
        <fgColor rgb="FF99CCFF"/>
        <bgColor rgb="FFCCCCFF"/>
      </patternFill>
    </fill>
    <fill>
      <patternFill patternType="solid">
        <fgColor indexed="9"/>
        <bgColor indexed="26"/>
      </patternFill>
    </fill>
    <fill>
      <patternFill patternType="solid">
        <fgColor indexed="18"/>
        <bgColor indexed="32"/>
      </patternFill>
    </fill>
    <fill>
      <patternFill patternType="solid">
        <fgColor theme="0"/>
        <bgColor indexed="26"/>
      </patternFill>
    </fill>
    <fill>
      <patternFill patternType="solid">
        <fgColor rgb="FF0000FF"/>
        <bgColor rgb="FF0000FF"/>
      </patternFill>
    </fill>
    <fill>
      <patternFill patternType="solid">
        <fgColor rgb="FF0000FF"/>
        <bgColor indexed="64"/>
      </patternFill>
    </fill>
    <fill>
      <patternFill patternType="solid">
        <fgColor rgb="FFFFCCFF"/>
        <bgColor rgb="FF0000FF"/>
      </patternFill>
    </fill>
    <fill>
      <patternFill patternType="solid">
        <fgColor rgb="FF305496"/>
        <bgColor indexed="64"/>
      </patternFill>
    </fill>
    <fill>
      <patternFill patternType="solid">
        <fgColor rgb="FFFFFFFF"/>
        <bgColor indexed="64"/>
      </patternFill>
    </fill>
    <fill>
      <patternFill patternType="solid">
        <fgColor theme="3" tint="0.59999389629810485"/>
        <bgColor indexed="64"/>
      </patternFill>
    </fill>
    <fill>
      <patternFill patternType="solid">
        <fgColor rgb="FF00FF00"/>
        <bgColor indexed="64"/>
      </patternFill>
    </fill>
    <fill>
      <patternFill patternType="solid">
        <fgColor rgb="FF002596"/>
        <bgColor indexed="23"/>
      </patternFill>
    </fill>
    <fill>
      <patternFill patternType="solid">
        <fgColor rgb="FF002596"/>
        <bgColor indexed="64"/>
      </patternFill>
    </fill>
    <fill>
      <patternFill patternType="solid">
        <fgColor theme="4" tint="0.59999389629810485"/>
        <bgColor indexed="64"/>
      </patternFill>
    </fill>
    <fill>
      <patternFill patternType="solid">
        <fgColor indexed="26"/>
        <bgColor indexed="9"/>
      </patternFill>
    </fill>
    <fill>
      <patternFill patternType="solid">
        <fgColor indexed="47"/>
        <bgColor indexed="22"/>
      </patternFill>
    </fill>
    <fill>
      <patternFill patternType="solid">
        <fgColor indexed="22"/>
        <bgColor indexed="31"/>
      </patternFill>
    </fill>
    <fill>
      <patternFill patternType="solid">
        <fgColor indexed="42"/>
        <bgColor indexed="27"/>
      </patternFill>
    </fill>
    <fill>
      <patternFill patternType="solid">
        <fgColor theme="8" tint="0.59999389629810485"/>
        <bgColor indexed="64"/>
      </patternFill>
    </fill>
    <fill>
      <patternFill patternType="solid">
        <fgColor indexed="43"/>
        <bgColor indexed="26"/>
      </patternFill>
    </fill>
    <fill>
      <patternFill patternType="solid">
        <fgColor theme="5"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353535"/>
        <bgColor indexed="64"/>
      </patternFill>
    </fill>
    <fill>
      <patternFill patternType="solid">
        <fgColor rgb="FFF6C3FF"/>
        <bgColor indexed="64"/>
      </patternFill>
    </fill>
    <fill>
      <patternFill patternType="solid">
        <fgColor rgb="FFFFFF00"/>
        <bgColor rgb="FF000000"/>
      </patternFill>
    </fill>
    <fill>
      <patternFill patternType="solid">
        <fgColor rgb="FFFFFFFF"/>
        <bgColor rgb="FFE6E6E6"/>
      </patternFill>
    </fill>
    <fill>
      <patternFill patternType="solid">
        <fgColor rgb="FF8DB4E2"/>
        <bgColor indexed="64"/>
      </patternFill>
    </fill>
    <fill>
      <patternFill patternType="solid">
        <fgColor rgb="FFEEECE1"/>
        <bgColor indexed="64"/>
      </patternFill>
    </fill>
  </fills>
  <borders count="7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indexed="8"/>
      </left>
      <right style="hair">
        <color indexed="8"/>
      </right>
      <top style="hair">
        <color indexed="8"/>
      </top>
      <bottom style="hair">
        <color indexed="8"/>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auto="1"/>
      </left>
      <right style="double">
        <color auto="1"/>
      </right>
      <top style="double">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right style="medium">
        <color auto="1"/>
      </right>
      <top style="double">
        <color auto="1"/>
      </top>
      <bottom style="double">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diagonal/>
    </border>
    <border>
      <left/>
      <right/>
      <top style="thin">
        <color auto="1"/>
      </top>
      <bottom/>
      <diagonal/>
    </border>
    <border>
      <left style="thin">
        <color indexed="8"/>
      </left>
      <right/>
      <top style="thin">
        <color indexed="8"/>
      </top>
      <bottom style="thin">
        <color auto="1"/>
      </bottom>
      <diagonal/>
    </border>
    <border>
      <left/>
      <right/>
      <top style="thin">
        <color indexed="8"/>
      </top>
      <bottom style="thin">
        <color auto="1"/>
      </bottom>
      <diagonal/>
    </border>
    <border>
      <left/>
      <right style="thin">
        <color indexed="8"/>
      </right>
      <top style="thin">
        <color indexed="8"/>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medium">
        <color rgb="FF002596"/>
      </left>
      <right style="medium">
        <color rgb="FF002596"/>
      </right>
      <top style="medium">
        <color rgb="FF353535"/>
      </top>
      <bottom style="medium">
        <color rgb="FF002596"/>
      </bottom>
      <diagonal/>
    </border>
    <border>
      <left style="thin">
        <color indexed="22"/>
      </left>
      <right style="thin">
        <color indexed="22"/>
      </right>
      <top style="thin">
        <color indexed="22"/>
      </top>
      <bottom style="thin">
        <color indexed="22"/>
      </bottom>
      <diagonal/>
    </border>
    <border>
      <left/>
      <right/>
      <top/>
      <bottom style="thin">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style="medium">
        <color indexed="64"/>
      </right>
      <top style="medium">
        <color indexed="64"/>
      </top>
      <bottom style="medium">
        <color rgb="FF000000"/>
      </bottom>
      <diagonal/>
    </border>
    <border>
      <left style="thin">
        <color indexed="64"/>
      </left>
      <right/>
      <top/>
      <bottom/>
      <diagonal/>
    </border>
    <border>
      <left/>
      <right/>
      <top/>
      <bottom style="medium">
        <color rgb="FF000000"/>
      </bottom>
      <diagonal/>
    </border>
    <border>
      <left style="hair">
        <color auto="1"/>
      </left>
      <right/>
      <top style="hair">
        <color auto="1"/>
      </top>
      <bottom style="hair">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8"/>
      </left>
      <right/>
      <top style="thin">
        <color indexed="8"/>
      </top>
      <bottom style="thin">
        <color indexed="8"/>
      </bottom>
      <diagonal/>
    </border>
  </borders>
  <cellStyleXfs count="437">
    <xf numFmtId="0" fontId="0" fillId="0" borderId="0"/>
    <xf numFmtId="0" fontId="224" fillId="0" borderId="0" applyNumberFormat="0" applyFill="0" applyAlignment="0" applyProtection="0"/>
    <xf numFmtId="0" fontId="160" fillId="0" borderId="0"/>
    <xf numFmtId="0" fontId="160" fillId="0" borderId="0"/>
    <xf numFmtId="0" fontId="160" fillId="0" borderId="0"/>
    <xf numFmtId="0" fontId="160" fillId="0" borderId="0"/>
    <xf numFmtId="0" fontId="160" fillId="0" borderId="0"/>
    <xf numFmtId="0" fontId="228" fillId="28" borderId="52" applyNumberFormat="0" applyAlignment="0" applyProtection="0"/>
    <xf numFmtId="43" fontId="250" fillId="0" borderId="0" applyFont="0" applyFill="0" applyBorder="0" applyAlignment="0" applyProtection="0"/>
    <xf numFmtId="166" fontId="160" fillId="0" borderId="0" applyFill="0" applyBorder="0" applyAlignment="0" applyProtection="0"/>
    <xf numFmtId="164" fontId="160" fillId="0" borderId="0" applyFont="0" applyFill="0" applyBorder="0" applyAlignment="0" applyProtection="0"/>
    <xf numFmtId="167" fontId="160" fillId="0" borderId="0" applyFill="0" applyBorder="0" applyAlignment="0" applyProtection="0"/>
    <xf numFmtId="164" fontId="250" fillId="0" borderId="0" applyFont="0" applyFill="0" applyBorder="0" applyAlignment="0" applyProtection="0"/>
    <xf numFmtId="168" fontId="133" fillId="0" borderId="0" applyFill="0" applyBorder="0" applyAlignment="0" applyProtection="0"/>
    <xf numFmtId="0" fontId="250" fillId="30" borderId="0"/>
    <xf numFmtId="169" fontId="160" fillId="0" borderId="0" applyFont="0" applyFill="0" applyBorder="0" applyAlignment="0" applyProtection="0"/>
    <xf numFmtId="0" fontId="133" fillId="0" borderId="0">
      <alignment vertical="center"/>
    </xf>
    <xf numFmtId="0" fontId="229" fillId="0" borderId="0" applyNumberFormat="0" applyFill="0" applyBorder="0" applyAlignment="0" applyProtection="0"/>
    <xf numFmtId="0" fontId="230" fillId="0" borderId="0" applyNumberFormat="0" applyBorder="0" applyProtection="0">
      <alignment horizontal="center"/>
    </xf>
    <xf numFmtId="0" fontId="230" fillId="0" borderId="0" applyNumberFormat="0" applyBorder="0" applyProtection="0">
      <alignment horizontal="center" textRotation="90"/>
    </xf>
    <xf numFmtId="0" fontId="231" fillId="0" borderId="0" applyNumberFormat="0" applyFill="0" applyBorder="0" applyAlignment="0" applyProtection="0">
      <alignment vertical="top"/>
      <protection locked="0"/>
    </xf>
    <xf numFmtId="0" fontId="134" fillId="0" borderId="0" applyNumberFormat="0" applyFill="0" applyBorder="0" applyAlignment="0" applyProtection="0"/>
    <xf numFmtId="0" fontId="224" fillId="0" borderId="0" applyNumberFormat="0" applyFill="0" applyBorder="0" applyAlignment="0" applyProtection="0">
      <alignment vertical="top"/>
      <protection locked="0"/>
    </xf>
    <xf numFmtId="0" fontId="232" fillId="0" borderId="0"/>
    <xf numFmtId="0" fontId="224" fillId="0" borderId="0" applyNumberFormat="0" applyFill="0" applyBorder="0" applyAlignment="0" applyProtection="0"/>
    <xf numFmtId="0" fontId="224" fillId="0" borderId="0" applyNumberFormat="0" applyFill="0" applyBorder="0" applyAlignment="0" applyProtection="0"/>
    <xf numFmtId="0" fontId="233" fillId="0" borderId="0" applyNumberFormat="0" applyFill="0" applyBorder="0" applyAlignment="0" applyProtection="0"/>
    <xf numFmtId="0" fontId="226" fillId="27" borderId="52" applyNumberFormat="0" applyAlignment="0" applyProtection="0"/>
    <xf numFmtId="0" fontId="160" fillId="0" borderId="0"/>
    <xf numFmtId="170" fontId="160" fillId="0" borderId="0" applyFont="0" applyFill="0" applyBorder="0" applyAlignment="0" applyProtection="0"/>
    <xf numFmtId="164" fontId="160" fillId="0" borderId="0" applyFont="0" applyFill="0" applyBorder="0" applyAlignment="0" applyProtection="0"/>
    <xf numFmtId="171" fontId="250" fillId="0" borderId="0" applyFont="0" applyFill="0" applyBorder="0" applyAlignment="0" applyProtection="0"/>
    <xf numFmtId="164" fontId="250" fillId="0" borderId="0" applyFont="0" applyFill="0" applyBorder="0" applyAlignment="0" applyProtection="0"/>
    <xf numFmtId="0" fontId="234" fillId="31" borderId="0" applyNumberFormat="0" applyBorder="0" applyAlignment="0" applyProtection="0"/>
    <xf numFmtId="0" fontId="235" fillId="0" borderId="0"/>
    <xf numFmtId="0" fontId="236" fillId="0" borderId="0"/>
    <xf numFmtId="0" fontId="160" fillId="0" borderId="0"/>
    <xf numFmtId="0" fontId="160" fillId="0" borderId="0"/>
    <xf numFmtId="0" fontId="160" fillId="0" borderId="0"/>
    <xf numFmtId="0" fontId="235" fillId="0" borderId="0"/>
    <xf numFmtId="0" fontId="160" fillId="0" borderId="0"/>
    <xf numFmtId="0" fontId="160" fillId="0" borderId="0"/>
    <xf numFmtId="0" fontId="160" fillId="0" borderId="0"/>
    <xf numFmtId="0" fontId="133" fillId="0" borderId="0"/>
    <xf numFmtId="0" fontId="160" fillId="0" borderId="0"/>
    <xf numFmtId="0" fontId="160" fillId="0" borderId="0"/>
    <xf numFmtId="0" fontId="237" fillId="0" borderId="0"/>
    <xf numFmtId="0" fontId="238" fillId="0" borderId="0"/>
    <xf numFmtId="0" fontId="133" fillId="0" borderId="0"/>
    <xf numFmtId="0" fontId="250" fillId="0" borderId="0"/>
    <xf numFmtId="0" fontId="160" fillId="0" borderId="0"/>
    <xf numFmtId="0" fontId="239" fillId="0" borderId="0"/>
    <xf numFmtId="0" fontId="237" fillId="0" borderId="0"/>
    <xf numFmtId="0" fontId="16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155" fillId="0" borderId="0"/>
    <xf numFmtId="0" fontId="133"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35" fillId="0" borderId="0"/>
    <xf numFmtId="0" fontId="160" fillId="0" borderId="0"/>
    <xf numFmtId="0" fontId="250" fillId="0" borderId="0">
      <alignment vertical="center"/>
    </xf>
    <xf numFmtId="0" fontId="155" fillId="0" borderId="0"/>
    <xf numFmtId="0" fontId="133" fillId="0" borderId="0"/>
    <xf numFmtId="0" fontId="133" fillId="26" borderId="50" applyNumberFormat="0" applyAlignment="0" applyProtection="0"/>
    <xf numFmtId="0" fontId="227" fillId="28" borderId="53" applyNumberFormat="0" applyAlignment="0" applyProtection="0"/>
    <xf numFmtId="0" fontId="240" fillId="0" borderId="0" applyNumberFormat="0" applyBorder="0" applyProtection="0"/>
    <xf numFmtId="172" fontId="240" fillId="0" borderId="0" applyBorder="0" applyProtection="0"/>
    <xf numFmtId="0" fontId="161" fillId="0" borderId="0"/>
    <xf numFmtId="0" fontId="225" fillId="0" borderId="51" applyNumberFormat="0" applyFill="0" applyAlignment="0" applyProtection="0"/>
    <xf numFmtId="0" fontId="241" fillId="0" borderId="0">
      <alignment vertical="center"/>
    </xf>
    <xf numFmtId="0" fontId="242" fillId="0" borderId="0"/>
    <xf numFmtId="0" fontId="242" fillId="0" borderId="0"/>
    <xf numFmtId="0" fontId="241" fillId="0" borderId="0">
      <alignment vertical="center"/>
    </xf>
    <xf numFmtId="0" fontId="243" fillId="29" borderId="0" applyNumberFormat="0" applyBorder="0" applyAlignment="0" applyProtection="0"/>
    <xf numFmtId="0" fontId="244" fillId="0" borderId="0">
      <alignment vertical="center"/>
    </xf>
    <xf numFmtId="0" fontId="160" fillId="0" borderId="0"/>
    <xf numFmtId="0" fontId="160" fillId="0" borderId="0"/>
    <xf numFmtId="0" fontId="160" fillId="0" borderId="0"/>
    <xf numFmtId="0" fontId="131" fillId="0" borderId="0"/>
    <xf numFmtId="0" fontId="224" fillId="0" borderId="0" applyNumberFormat="0" applyFill="0" applyAlignment="0" applyProtection="0"/>
    <xf numFmtId="0" fontId="264" fillId="0" borderId="0"/>
    <xf numFmtId="0" fontId="263" fillId="0" borderId="0"/>
    <xf numFmtId="0" fontId="130" fillId="0" borderId="0"/>
    <xf numFmtId="0" fontId="268" fillId="0" borderId="0"/>
    <xf numFmtId="0" fontId="130" fillId="0" borderId="0"/>
    <xf numFmtId="0" fontId="130" fillId="0" borderId="0"/>
    <xf numFmtId="0" fontId="272" fillId="0" borderId="0"/>
    <xf numFmtId="0" fontId="128" fillId="0" borderId="0"/>
    <xf numFmtId="0" fontId="128" fillId="0" borderId="0"/>
    <xf numFmtId="0" fontId="274" fillId="0" borderId="0"/>
    <xf numFmtId="0" fontId="128" fillId="0" borderId="0"/>
    <xf numFmtId="0" fontId="128" fillId="0" borderId="0"/>
    <xf numFmtId="0" fontId="274"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274" fillId="0" borderId="0"/>
    <xf numFmtId="0" fontId="128" fillId="0" borderId="0"/>
    <xf numFmtId="0" fontId="128" fillId="0" borderId="0"/>
    <xf numFmtId="0" fontId="128" fillId="0" borderId="0">
      <alignment vertical="center"/>
    </xf>
    <xf numFmtId="0" fontId="128" fillId="0" borderId="0"/>
    <xf numFmtId="0" fontId="128" fillId="0" borderId="0"/>
    <xf numFmtId="165" fontId="277" fillId="0" borderId="0" applyFont="0" applyFill="0" applyBorder="0" applyAlignment="0" applyProtection="0"/>
    <xf numFmtId="0" fontId="126" fillId="0" borderId="0"/>
    <xf numFmtId="0" fontId="125" fillId="0" borderId="0"/>
    <xf numFmtId="0" fontId="123" fillId="0" borderId="0"/>
    <xf numFmtId="0" fontId="121" fillId="0" borderId="0"/>
    <xf numFmtId="0" fontId="121" fillId="0" borderId="0"/>
    <xf numFmtId="0" fontId="121" fillId="0" borderId="0"/>
    <xf numFmtId="0" fontId="121" fillId="0" borderId="0"/>
    <xf numFmtId="0" fontId="119" fillId="0" borderId="0"/>
    <xf numFmtId="43" fontId="119" fillId="0" borderId="0" applyFont="0" applyFill="0" applyBorder="0" applyAlignment="0" applyProtection="0"/>
    <xf numFmtId="164" fontId="119" fillId="0" borderId="0" applyFont="0" applyFill="0" applyBorder="0" applyAlignment="0" applyProtection="0"/>
    <xf numFmtId="0" fontId="119" fillId="30" borderId="0"/>
    <xf numFmtId="171" fontId="119" fillId="0" borderId="0" applyFont="0" applyFill="0" applyBorder="0" applyAlignment="0" applyProtection="0"/>
    <xf numFmtId="164" fontId="119" fillId="0" borderId="0" applyFont="0" applyFill="0" applyBorder="0" applyAlignment="0" applyProtection="0"/>
    <xf numFmtId="0" fontId="191" fillId="0" borderId="0"/>
    <xf numFmtId="0" fontId="191"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91" fillId="0" borderId="0"/>
    <xf numFmtId="0" fontId="119" fillId="0" borderId="0">
      <alignment vertical="center"/>
    </xf>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alignment vertical="center"/>
    </xf>
    <xf numFmtId="0" fontId="119" fillId="0" borderId="0"/>
    <xf numFmtId="0" fontId="119" fillId="0" borderId="0"/>
    <xf numFmtId="165" fontId="119" fillId="0" borderId="0" applyFont="0" applyFill="0" applyBorder="0" applyAlignment="0" applyProtection="0"/>
    <xf numFmtId="0" fontId="119" fillId="0" borderId="0"/>
    <xf numFmtId="0" fontId="119" fillId="0" borderId="0"/>
    <xf numFmtId="0" fontId="119" fillId="0" borderId="0"/>
    <xf numFmtId="0" fontId="110" fillId="0" borderId="0"/>
    <xf numFmtId="0" fontId="110" fillId="0" borderId="0"/>
    <xf numFmtId="0" fontId="110" fillId="0" borderId="0"/>
    <xf numFmtId="0" fontId="109" fillId="0" borderId="0"/>
    <xf numFmtId="0" fontId="108" fillId="0" borderId="0"/>
    <xf numFmtId="0" fontId="105" fillId="0" borderId="0"/>
    <xf numFmtId="0" fontId="105" fillId="0" borderId="0"/>
    <xf numFmtId="0" fontId="105" fillId="0" borderId="0"/>
    <xf numFmtId="0" fontId="105" fillId="0" borderId="0"/>
    <xf numFmtId="0" fontId="103" fillId="0" borderId="0"/>
    <xf numFmtId="0" fontId="92" fillId="0" borderId="0"/>
    <xf numFmtId="0" fontId="87" fillId="0" borderId="0"/>
    <xf numFmtId="0" fontId="87" fillId="0" borderId="0"/>
    <xf numFmtId="0" fontId="87" fillId="0" borderId="0"/>
    <xf numFmtId="0" fontId="87" fillId="0" borderId="0"/>
    <xf numFmtId="0" fontId="82" fillId="0" borderId="0"/>
    <xf numFmtId="0" fontId="82" fillId="0" borderId="0"/>
    <xf numFmtId="0" fontId="82" fillId="0" borderId="0"/>
    <xf numFmtId="0" fontId="82" fillId="0" borderId="0"/>
    <xf numFmtId="0" fontId="82" fillId="0" borderId="0"/>
    <xf numFmtId="0" fontId="81" fillId="0" borderId="0"/>
    <xf numFmtId="0" fontId="80" fillId="0" borderId="0"/>
    <xf numFmtId="0" fontId="307" fillId="0" borderId="0">
      <alignment vertical="center"/>
    </xf>
    <xf numFmtId="0" fontId="77" fillId="0" borderId="0"/>
    <xf numFmtId="0" fontId="77" fillId="0" borderId="0"/>
    <xf numFmtId="0" fontId="77" fillId="0" borderId="0"/>
    <xf numFmtId="0" fontId="77" fillId="0" borderId="0"/>
    <xf numFmtId="0" fontId="75" fillId="0" borderId="0"/>
    <xf numFmtId="0" fontId="74" fillId="0" borderId="0"/>
    <xf numFmtId="0" fontId="66" fillId="0" borderId="0"/>
    <xf numFmtId="0" fontId="66" fillId="0" borderId="0"/>
    <xf numFmtId="0" fontId="66" fillId="0" borderId="0"/>
    <xf numFmtId="0" fontId="228" fillId="28" borderId="69" applyNumberFormat="0" applyAlignment="0" applyProtection="0"/>
    <xf numFmtId="43" fontId="66" fillId="0" borderId="0" applyFont="0" applyFill="0" applyBorder="0" applyAlignment="0" applyProtection="0"/>
    <xf numFmtId="164" fontId="66" fillId="0" borderId="0" applyFont="0" applyFill="0" applyBorder="0" applyAlignment="0" applyProtection="0"/>
    <xf numFmtId="0" fontId="66" fillId="30" borderId="0"/>
    <xf numFmtId="0" fontId="226" fillId="27" borderId="69" applyNumberFormat="0" applyAlignment="0" applyProtection="0"/>
    <xf numFmtId="171" fontId="66" fillId="0" borderId="0" applyFont="0" applyFill="0" applyBorder="0" applyAlignment="0" applyProtection="0"/>
    <xf numFmtId="164" fontId="66"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alignment vertical="center"/>
    </xf>
    <xf numFmtId="0" fontId="133" fillId="26" borderId="68" applyNumberFormat="0" applyAlignment="0" applyProtection="0"/>
    <xf numFmtId="0" fontId="227" fillId="28" borderId="70" applyNumberFormat="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alignment vertical="center"/>
    </xf>
    <xf numFmtId="0" fontId="66" fillId="0" borderId="0"/>
    <xf numFmtId="0" fontId="66" fillId="0" borderId="0"/>
    <xf numFmtId="165" fontId="66"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43" fontId="66" fillId="0" borderId="0" applyFont="0" applyFill="0" applyBorder="0" applyAlignment="0" applyProtection="0"/>
    <xf numFmtId="164" fontId="66" fillId="0" borderId="0" applyFont="0" applyFill="0" applyBorder="0" applyAlignment="0" applyProtection="0"/>
    <xf numFmtId="0" fontId="66" fillId="30" borderId="0"/>
    <xf numFmtId="171" fontId="66" fillId="0" borderId="0" applyFont="0" applyFill="0" applyBorder="0" applyAlignment="0" applyProtection="0"/>
    <xf numFmtId="164" fontId="66"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alignment vertical="center"/>
    </xf>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alignment vertical="center"/>
    </xf>
    <xf numFmtId="0" fontId="66" fillId="0" borderId="0"/>
    <xf numFmtId="0" fontId="66" fillId="0" borderId="0"/>
    <xf numFmtId="165" fontId="66"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2" fillId="0" borderId="0"/>
    <xf numFmtId="0" fontId="62" fillId="0" borderId="0"/>
    <xf numFmtId="0" fontId="62" fillId="0" borderId="0"/>
    <xf numFmtId="0" fontId="62" fillId="0" borderId="0"/>
    <xf numFmtId="0" fontId="60" fillId="0" borderId="0"/>
    <xf numFmtId="0" fontId="59" fillId="0" borderId="0"/>
    <xf numFmtId="0" fontId="54" fillId="0" borderId="0"/>
    <xf numFmtId="0" fontId="54" fillId="0" borderId="0"/>
    <xf numFmtId="0" fontId="54" fillId="0" borderId="0"/>
    <xf numFmtId="0" fontId="51" fillId="0" borderId="0"/>
    <xf numFmtId="0" fontId="47" fillId="0" borderId="0"/>
    <xf numFmtId="0" fontId="47" fillId="0" borderId="0"/>
    <xf numFmtId="0" fontId="47" fillId="0" borderId="0"/>
    <xf numFmtId="0" fontId="4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alignment vertical="center"/>
    </xf>
    <xf numFmtId="0" fontId="42" fillId="0" borderId="0"/>
    <xf numFmtId="0" fontId="42" fillId="0" borderId="0"/>
    <xf numFmtId="0" fontId="318" fillId="0" borderId="0"/>
    <xf numFmtId="169" fontId="318" fillId="0" borderId="0" applyFont="0" applyFill="0" applyBorder="0" applyAlignment="0" applyProtection="0"/>
    <xf numFmtId="170" fontId="318" fillId="0" borderId="0" applyFont="0" applyFill="0" applyBorder="0" applyAlignment="0" applyProtection="0"/>
    <xf numFmtId="0" fontId="40" fillId="0" borderId="0"/>
    <xf numFmtId="0" fontId="40" fillId="0" borderId="0"/>
    <xf numFmtId="0" fontId="40" fillId="0" borderId="0"/>
    <xf numFmtId="0" fontId="40" fillId="0" borderId="0"/>
    <xf numFmtId="0" fontId="38" fillId="0" borderId="0"/>
    <xf numFmtId="0" fontId="33" fillId="0" borderId="0"/>
    <xf numFmtId="0" fontId="33" fillId="0" borderId="0"/>
    <xf numFmtId="0" fontId="33" fillId="0" borderId="0"/>
    <xf numFmtId="0" fontId="32" fillId="0" borderId="0"/>
    <xf numFmtId="165" fontId="32" fillId="0" borderId="0" applyFont="0" applyFill="0" applyBorder="0" applyAlignment="0" applyProtection="0"/>
    <xf numFmtId="0" fontId="28" fillId="0" borderId="0"/>
    <xf numFmtId="0" fontId="28" fillId="0" borderId="0"/>
    <xf numFmtId="0" fontId="28" fillId="0" borderId="0"/>
    <xf numFmtId="0" fontId="25" fillId="0" borderId="0"/>
    <xf numFmtId="0" fontId="24" fillId="0" borderId="0"/>
    <xf numFmtId="0" fontId="19" fillId="0" borderId="0"/>
    <xf numFmtId="0" fontId="19" fillId="0" borderId="0"/>
    <xf numFmtId="0" fontId="19" fillId="0" borderId="0"/>
    <xf numFmtId="0" fontId="18" fillId="0" borderId="0"/>
    <xf numFmtId="0" fontId="15" fillId="0" borderId="0"/>
    <xf numFmtId="164" fontId="15"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vertical="center"/>
    </xf>
    <xf numFmtId="0" fontId="14" fillId="0" borderId="0"/>
    <xf numFmtId="0" fontId="14" fillId="0" borderId="0"/>
    <xf numFmtId="0" fontId="9" fillId="0" borderId="0"/>
    <xf numFmtId="0" fontId="9" fillId="0" borderId="0"/>
    <xf numFmtId="0" fontId="9" fillId="0" borderId="0"/>
    <xf numFmtId="0" fontId="2" fillId="0" borderId="0"/>
    <xf numFmtId="0" fontId="2" fillId="0" borderId="0"/>
    <xf numFmtId="0" fontId="2" fillId="0" borderId="0"/>
  </cellStyleXfs>
  <cellXfs count="1252">
    <xf numFmtId="0" fontId="0" fillId="0" borderId="0" xfId="0"/>
    <xf numFmtId="0" fontId="133" fillId="0" borderId="0" xfId="77"/>
    <xf numFmtId="0" fontId="134" fillId="0" borderId="0" xfId="1" applyFont="1"/>
    <xf numFmtId="0" fontId="137" fillId="0" borderId="0" xfId="77" applyFont="1" applyAlignment="1">
      <alignment horizontal="center" vertical="center"/>
    </xf>
    <xf numFmtId="0" fontId="137" fillId="0" borderId="0" xfId="77" applyFont="1" applyAlignment="1">
      <alignment horizontal="left" vertical="center"/>
    </xf>
    <xf numFmtId="0" fontId="138" fillId="0" borderId="0" xfId="36" applyFont="1" applyAlignment="1">
      <alignment vertical="center"/>
    </xf>
    <xf numFmtId="0" fontId="138" fillId="0" borderId="0" xfId="0" applyFont="1" applyAlignment="1">
      <alignment vertical="center"/>
    </xf>
    <xf numFmtId="0" fontId="139" fillId="0" borderId="0" xfId="36" applyFont="1" applyAlignment="1">
      <alignment vertical="center"/>
    </xf>
    <xf numFmtId="0" fontId="139" fillId="0" borderId="0" xfId="0" applyFont="1" applyAlignment="1">
      <alignment vertical="center"/>
    </xf>
    <xf numFmtId="0" fontId="133" fillId="0" borderId="0" xfId="77" applyAlignment="1">
      <alignment horizontal="left"/>
    </xf>
    <xf numFmtId="0" fontId="133" fillId="4" borderId="0" xfId="77" applyFill="1"/>
    <xf numFmtId="0" fontId="135" fillId="5" borderId="0" xfId="77" applyFont="1" applyFill="1"/>
    <xf numFmtId="0" fontId="140" fillId="6" borderId="1" xfId="0" applyFont="1" applyFill="1" applyBorder="1" applyAlignment="1">
      <alignment horizontal="center" vertical="center" wrapText="1"/>
    </xf>
    <xf numFmtId="0" fontId="0" fillId="0" borderId="1" xfId="0" applyBorder="1"/>
    <xf numFmtId="0" fontId="0" fillId="2" borderId="1" xfId="0" applyFill="1" applyBorder="1"/>
    <xf numFmtId="2" fontId="0" fillId="2" borderId="1" xfId="0" applyNumberFormat="1" applyFill="1" applyBorder="1"/>
    <xf numFmtId="0" fontId="141" fillId="2" borderId="1" xfId="0" applyFont="1" applyFill="1" applyBorder="1" applyAlignment="1">
      <alignment horizontal="center" vertical="center" wrapText="1"/>
    </xf>
    <xf numFmtId="0" fontId="0" fillId="0" borderId="1" xfId="0" applyBorder="1" applyAlignment="1">
      <alignment wrapText="1"/>
    </xf>
    <xf numFmtId="16" fontId="0" fillId="0" borderId="0" xfId="0" applyNumberFormat="1"/>
    <xf numFmtId="0" fontId="142" fillId="7" borderId="1" xfId="35" applyFont="1" applyFill="1" applyBorder="1" applyAlignment="1">
      <alignment horizontal="center" vertical="center"/>
    </xf>
    <xf numFmtId="0" fontId="142" fillId="7" borderId="1" xfId="35" applyFont="1" applyFill="1" applyBorder="1" applyAlignment="1">
      <alignment horizontal="center" vertical="center" wrapText="1"/>
    </xf>
    <xf numFmtId="0" fontId="143" fillId="9" borderId="1" xfId="35" applyFont="1" applyFill="1" applyBorder="1"/>
    <xf numFmtId="0" fontId="143" fillId="9" borderId="1" xfId="35" applyFont="1" applyFill="1" applyBorder="1" applyAlignment="1">
      <alignment horizontal="center" vertical="center"/>
    </xf>
    <xf numFmtId="173" fontId="144" fillId="9" borderId="1" xfId="35" applyNumberFormat="1" applyFont="1" applyFill="1" applyBorder="1" applyAlignment="1">
      <alignment horizontal="center" vertical="center"/>
    </xf>
    <xf numFmtId="0" fontId="142" fillId="0" borderId="1" xfId="35" applyFont="1" applyBorder="1" applyAlignment="1">
      <alignment horizontal="center" vertical="center"/>
    </xf>
    <xf numFmtId="0" fontId="143" fillId="9" borderId="1" xfId="35" applyFont="1" applyFill="1" applyBorder="1" applyAlignment="1">
      <alignment wrapText="1"/>
    </xf>
    <xf numFmtId="0" fontId="143" fillId="9" borderId="1" xfId="35" applyFont="1" applyFill="1" applyBorder="1" applyAlignment="1">
      <alignment horizontal="left" vertical="center"/>
    </xf>
    <xf numFmtId="0" fontId="147" fillId="0" borderId="1" xfId="35" applyFont="1" applyBorder="1"/>
    <xf numFmtId="173" fontId="144" fillId="2" borderId="1" xfId="35" applyNumberFormat="1" applyFont="1" applyFill="1" applyBorder="1" applyAlignment="1">
      <alignment horizontal="center" vertical="center"/>
    </xf>
    <xf numFmtId="0" fontId="148" fillId="0" borderId="0" xfId="0" applyFont="1"/>
    <xf numFmtId="0" fontId="149" fillId="0" borderId="1" xfId="35" applyFont="1" applyBorder="1" applyAlignment="1">
      <alignment horizontal="left" vertical="center"/>
    </xf>
    <xf numFmtId="0" fontId="0" fillId="0" borderId="0" xfId="0" applyAlignment="1">
      <alignment horizontal="center" vertical="center"/>
    </xf>
    <xf numFmtId="0" fontId="140" fillId="6" borderId="8" xfId="0" applyFont="1" applyFill="1" applyBorder="1" applyAlignment="1">
      <alignment horizontal="center" vertical="center"/>
    </xf>
    <xf numFmtId="0" fontId="140" fillId="6" borderId="0" xfId="0" applyFont="1" applyFill="1" applyAlignment="1">
      <alignment horizontal="center" vertical="center"/>
    </xf>
    <xf numFmtId="0" fontId="141" fillId="2" borderId="0" xfId="0" applyFont="1" applyFill="1" applyAlignment="1">
      <alignment horizontal="center" vertical="center"/>
    </xf>
    <xf numFmtId="0" fontId="141" fillId="2" borderId="0" xfId="0" applyFont="1" applyFill="1" applyAlignment="1">
      <alignment horizontal="center" vertical="center" wrapText="1"/>
    </xf>
    <xf numFmtId="0" fontId="140" fillId="6" borderId="9" xfId="0" applyFont="1" applyFill="1" applyBorder="1" applyAlignment="1">
      <alignment horizontal="center" vertical="center"/>
    </xf>
    <xf numFmtId="0" fontId="140" fillId="6" borderId="6" xfId="0" applyFont="1" applyFill="1" applyBorder="1" applyAlignment="1">
      <alignment horizontal="center" vertical="center"/>
    </xf>
    <xf numFmtId="0" fontId="141" fillId="2" borderId="6" xfId="0" applyFont="1" applyFill="1" applyBorder="1" applyAlignment="1">
      <alignment horizontal="center" vertical="center"/>
    </xf>
    <xf numFmtId="0" fontId="150" fillId="0" borderId="1" xfId="0" applyFont="1" applyBorder="1"/>
    <xf numFmtId="16" fontId="150" fillId="0" borderId="1" xfId="0" applyNumberFormat="1" applyFont="1" applyBorder="1"/>
    <xf numFmtId="0" fontId="151" fillId="2" borderId="1" xfId="0" applyFont="1" applyFill="1" applyBorder="1"/>
    <xf numFmtId="0" fontId="150" fillId="2" borderId="1" xfId="0" applyFont="1" applyFill="1" applyBorder="1"/>
    <xf numFmtId="0" fontId="152" fillId="10" borderId="11" xfId="82" applyFont="1" applyFill="1" applyBorder="1" applyAlignment="1">
      <alignment horizontal="center"/>
    </xf>
    <xf numFmtId="175" fontId="152" fillId="10" borderId="11" xfId="82" applyNumberFormat="1" applyFont="1" applyFill="1" applyBorder="1" applyAlignment="1">
      <alignment horizontal="center"/>
    </xf>
    <xf numFmtId="0" fontId="153" fillId="11" borderId="0" xfId="0" applyFont="1" applyFill="1" applyAlignment="1">
      <alignment horizontal="center"/>
    </xf>
    <xf numFmtId="0" fontId="155" fillId="11" borderId="0" xfId="0" applyFont="1" applyFill="1" applyAlignment="1">
      <alignment horizontal="center"/>
    </xf>
    <xf numFmtId="0" fontId="156" fillId="11" borderId="11" xfId="82" applyFont="1" applyFill="1" applyBorder="1" applyAlignment="1">
      <alignment horizontal="left"/>
    </xf>
    <xf numFmtId="175" fontId="157" fillId="13" borderId="12" xfId="92" applyNumberFormat="1" applyFont="1" applyFill="1" applyBorder="1" applyAlignment="1">
      <alignment horizontal="center"/>
    </xf>
    <xf numFmtId="175" fontId="158" fillId="11" borderId="11" xfId="82" applyNumberFormat="1" applyFont="1" applyFill="1" applyBorder="1" applyAlignment="1">
      <alignment horizontal="center"/>
    </xf>
    <xf numFmtId="0" fontId="145" fillId="11" borderId="0" xfId="0" applyFont="1" applyFill="1" applyAlignment="1">
      <alignment horizontal="center"/>
    </xf>
    <xf numFmtId="0" fontId="156" fillId="11" borderId="11" xfId="82" applyFont="1" applyFill="1" applyBorder="1"/>
    <xf numFmtId="176" fontId="157" fillId="13" borderId="12" xfId="92" applyNumberFormat="1" applyFont="1" applyFill="1" applyBorder="1" applyAlignment="1">
      <alignment horizontal="center"/>
    </xf>
    <xf numFmtId="176" fontId="158" fillId="11" borderId="11" xfId="82" applyNumberFormat="1" applyFont="1" applyFill="1" applyBorder="1" applyAlignment="1">
      <alignment horizontal="center"/>
    </xf>
    <xf numFmtId="175" fontId="159" fillId="11" borderId="0" xfId="82" applyNumberFormat="1" applyFont="1" applyFill="1" applyAlignment="1">
      <alignment horizontal="center"/>
    </xf>
    <xf numFmtId="0" fontId="155" fillId="11" borderId="0" xfId="0" applyFont="1" applyFill="1"/>
    <xf numFmtId="0" fontId="156" fillId="0" borderId="11" xfId="82" applyFont="1" applyBorder="1"/>
    <xf numFmtId="175" fontId="160" fillId="0" borderId="11" xfId="82" applyNumberFormat="1" applyFont="1" applyBorder="1" applyAlignment="1">
      <alignment horizontal="center"/>
    </xf>
    <xf numFmtId="0" fontId="156" fillId="0" borderId="11" xfId="82" applyFont="1" applyBorder="1" applyAlignment="1">
      <alignment horizontal="left"/>
    </xf>
    <xf numFmtId="175" fontId="157" fillId="0" borderId="12" xfId="92" applyNumberFormat="1" applyFont="1" applyBorder="1" applyAlignment="1">
      <alignment horizontal="center"/>
    </xf>
    <xf numFmtId="175" fontId="158" fillId="0" borderId="11" xfId="82" applyNumberFormat="1" applyFont="1" applyBorder="1" applyAlignment="1">
      <alignment horizontal="center"/>
    </xf>
    <xf numFmtId="176" fontId="154" fillId="0" borderId="11" xfId="82" applyNumberFormat="1" applyFont="1" applyBorder="1" applyAlignment="1">
      <alignment horizontal="left"/>
    </xf>
    <xf numFmtId="177" fontId="160" fillId="11" borderId="11" xfId="0" applyNumberFormat="1" applyFont="1" applyFill="1" applyBorder="1" applyAlignment="1">
      <alignment horizontal="center"/>
    </xf>
    <xf numFmtId="0" fontId="160" fillId="0" borderId="11" xfId="0" applyFont="1" applyBorder="1" applyAlignment="1">
      <alignment horizontal="center"/>
    </xf>
    <xf numFmtId="0" fontId="0" fillId="11" borderId="0" xfId="0" applyFill="1"/>
    <xf numFmtId="175" fontId="161" fillId="11" borderId="11" xfId="82" applyNumberFormat="1" applyFill="1" applyBorder="1" applyAlignment="1">
      <alignment horizontal="center"/>
    </xf>
    <xf numFmtId="0" fontId="154" fillId="0" borderId="11" xfId="82" applyFont="1" applyBorder="1"/>
    <xf numFmtId="176" fontId="154" fillId="11" borderId="11" xfId="82" applyNumberFormat="1" applyFont="1" applyFill="1" applyBorder="1" applyAlignment="1">
      <alignment horizontal="left"/>
    </xf>
    <xf numFmtId="175" fontId="155" fillId="11" borderId="11" xfId="82" applyNumberFormat="1" applyFont="1" applyFill="1" applyBorder="1" applyAlignment="1">
      <alignment horizontal="center"/>
    </xf>
    <xf numFmtId="0" fontId="158" fillId="11" borderId="11" xfId="0" applyFont="1" applyFill="1" applyBorder="1" applyAlignment="1">
      <alignment horizontal="center"/>
    </xf>
    <xf numFmtId="0" fontId="155" fillId="13" borderId="0" xfId="0" applyFont="1" applyFill="1"/>
    <xf numFmtId="174" fontId="0" fillId="0" borderId="0" xfId="0" applyNumberFormat="1"/>
    <xf numFmtId="0" fontId="155" fillId="15" borderId="0" xfId="0" applyFont="1" applyFill="1"/>
    <xf numFmtId="0" fontId="140" fillId="6" borderId="1" xfId="0" applyFont="1" applyFill="1" applyBorder="1" applyAlignment="1">
      <alignment horizontal="center" vertical="center"/>
    </xf>
    <xf numFmtId="0" fontId="150" fillId="2" borderId="1" xfId="0" applyFont="1" applyFill="1" applyBorder="1" applyAlignment="1">
      <alignment wrapText="1"/>
    </xf>
    <xf numFmtId="0" fontId="165" fillId="2" borderId="1" xfId="0" applyFont="1" applyFill="1" applyBorder="1" applyAlignment="1">
      <alignment wrapText="1"/>
    </xf>
    <xf numFmtId="0" fontId="0" fillId="2" borderId="0" xfId="0" applyFill="1"/>
    <xf numFmtId="0" fontId="140" fillId="2" borderId="1" xfId="0" applyFont="1" applyFill="1" applyBorder="1" applyAlignment="1">
      <alignment horizontal="center" vertical="center" wrapText="1"/>
    </xf>
    <xf numFmtId="174" fontId="150" fillId="2" borderId="1" xfId="0" applyNumberFormat="1" applyFont="1" applyFill="1" applyBorder="1"/>
    <xf numFmtId="0" fontId="151" fillId="0" borderId="1" xfId="0" applyFont="1" applyBorder="1"/>
    <xf numFmtId="178" fontId="150" fillId="0" borderId="1" xfId="0" applyNumberFormat="1" applyFont="1" applyBorder="1"/>
    <xf numFmtId="178" fontId="150" fillId="2" borderId="1" xfId="0" applyNumberFormat="1" applyFont="1" applyFill="1" applyBorder="1"/>
    <xf numFmtId="179" fontId="150" fillId="2" borderId="1" xfId="0" applyNumberFormat="1" applyFont="1" applyFill="1" applyBorder="1"/>
    <xf numFmtId="174" fontId="150" fillId="0" borderId="1" xfId="0" applyNumberFormat="1" applyFont="1" applyBorder="1"/>
    <xf numFmtId="0" fontId="0" fillId="2" borderId="10" xfId="0" applyFill="1" applyBorder="1"/>
    <xf numFmtId="0" fontId="0" fillId="0" borderId="10" xfId="0" applyBorder="1"/>
    <xf numFmtId="0" fontId="171" fillId="0" borderId="16" xfId="60" applyFont="1" applyBorder="1" applyAlignment="1">
      <alignment horizontal="left"/>
    </xf>
    <xf numFmtId="0" fontId="171" fillId="0" borderId="3" xfId="60" applyFont="1" applyBorder="1" applyAlignment="1">
      <alignment horizontal="left"/>
    </xf>
    <xf numFmtId="0" fontId="167" fillId="0" borderId="16" xfId="28" applyFont="1" applyBorder="1" applyAlignment="1">
      <alignment horizontal="left"/>
    </xf>
    <xf numFmtId="0" fontId="167" fillId="0" borderId="3" xfId="28" applyFont="1" applyBorder="1" applyAlignment="1">
      <alignment horizontal="left"/>
    </xf>
    <xf numFmtId="0" fontId="173" fillId="0" borderId="16" xfId="73" applyFont="1" applyBorder="1" applyAlignment="1">
      <alignment horizontal="left"/>
    </xf>
    <xf numFmtId="0" fontId="173" fillId="0" borderId="3" xfId="73" applyFont="1" applyBorder="1" applyAlignment="1">
      <alignment horizontal="left"/>
    </xf>
    <xf numFmtId="0" fontId="0" fillId="0" borderId="0" xfId="0" applyAlignment="1">
      <alignment vertical="center"/>
    </xf>
    <xf numFmtId="0" fontId="148" fillId="0" borderId="0" xfId="0" applyFont="1" applyAlignment="1">
      <alignment vertical="center"/>
    </xf>
    <xf numFmtId="0" fontId="150" fillId="0" borderId="0" xfId="0" applyFont="1"/>
    <xf numFmtId="0" fontId="169" fillId="0" borderId="0" xfId="0" applyFont="1"/>
    <xf numFmtId="0" fontId="140" fillId="2" borderId="1" xfId="0" applyFont="1" applyFill="1" applyBorder="1" applyAlignment="1">
      <alignment horizontal="center" vertical="center"/>
    </xf>
    <xf numFmtId="0" fontId="165" fillId="4" borderId="0" xfId="0" applyFont="1" applyFill="1"/>
    <xf numFmtId="0" fontId="0" fillId="4" borderId="0" xfId="0" applyFill="1"/>
    <xf numFmtId="0" fontId="182" fillId="6" borderId="1" xfId="0" applyFont="1" applyFill="1" applyBorder="1" applyAlignment="1">
      <alignment horizontal="center" vertical="center" wrapText="1"/>
    </xf>
    <xf numFmtId="0" fontId="182" fillId="6" borderId="18" xfId="0" applyFont="1" applyFill="1" applyBorder="1" applyAlignment="1">
      <alignment horizontal="center" vertical="center" wrapText="1"/>
    </xf>
    <xf numFmtId="0" fontId="182" fillId="6" borderId="8"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left" vertical="center"/>
    </xf>
    <xf numFmtId="0" fontId="148" fillId="4" borderId="0" xfId="0" applyFont="1" applyFill="1"/>
    <xf numFmtId="0" fontId="183" fillId="19" borderId="19" xfId="0" applyFont="1" applyFill="1" applyBorder="1" applyAlignment="1">
      <alignment horizontal="center" vertical="center" wrapText="1"/>
    </xf>
    <xf numFmtId="0" fontId="183" fillId="19" borderId="20" xfId="0" applyFont="1" applyFill="1" applyBorder="1" applyAlignment="1">
      <alignment horizontal="center" vertical="center" wrapText="1"/>
    </xf>
    <xf numFmtId="0" fontId="183" fillId="19" borderId="21" xfId="0" applyFont="1" applyFill="1" applyBorder="1" applyAlignment="1">
      <alignment horizontal="center" vertical="center" wrapText="1"/>
    </xf>
    <xf numFmtId="0" fontId="183" fillId="19" borderId="22" xfId="0" applyFont="1" applyFill="1" applyBorder="1" applyAlignment="1">
      <alignment horizontal="center" vertical="center" wrapText="1"/>
    </xf>
    <xf numFmtId="0" fontId="186" fillId="0" borderId="0" xfId="0" applyFont="1" applyAlignment="1">
      <alignment vertical="center"/>
    </xf>
    <xf numFmtId="0" fontId="165" fillId="0" borderId="0" xfId="0" applyFont="1"/>
    <xf numFmtId="0" fontId="187" fillId="0" borderId="0" xfId="0" applyFont="1"/>
    <xf numFmtId="0" fontId="151" fillId="0" borderId="0" xfId="0" applyFont="1"/>
    <xf numFmtId="0" fontId="192" fillId="0" borderId="0" xfId="0" applyFont="1"/>
    <xf numFmtId="0" fontId="172" fillId="0" borderId="0" xfId="0" applyFont="1"/>
    <xf numFmtId="0" fontId="193" fillId="0" borderId="0" xfId="0" applyFont="1"/>
    <xf numFmtId="0" fontId="167" fillId="0" borderId="0" xfId="0" applyFont="1" applyAlignment="1">
      <alignment horizontal="center" vertical="top" wrapText="1"/>
    </xf>
    <xf numFmtId="0" fontId="171" fillId="0" borderId="0" xfId="0" applyFont="1" applyAlignment="1">
      <alignment horizontal="center" vertical="top" wrapText="1"/>
    </xf>
    <xf numFmtId="2" fontId="171" fillId="0" borderId="0" xfId="0" applyNumberFormat="1" applyFont="1" applyAlignment="1">
      <alignment horizontal="center" vertical="top" wrapText="1"/>
    </xf>
    <xf numFmtId="2" fontId="194" fillId="5" borderId="0" xfId="0" applyNumberFormat="1" applyFont="1" applyFill="1" applyAlignment="1">
      <alignment horizontal="center" vertical="top" wrapText="1"/>
    </xf>
    <xf numFmtId="0" fontId="195" fillId="5" borderId="0" xfId="0" applyFont="1" applyFill="1"/>
    <xf numFmtId="0" fontId="196" fillId="0" borderId="0" xfId="0" applyFont="1"/>
    <xf numFmtId="0" fontId="195" fillId="21" borderId="1" xfId="0" applyFont="1" applyFill="1" applyBorder="1"/>
    <xf numFmtId="0" fontId="195" fillId="4" borderId="1" xfId="0" applyFont="1" applyFill="1" applyBorder="1" applyAlignment="1">
      <alignment horizontal="center"/>
    </xf>
    <xf numFmtId="0" fontId="195" fillId="21" borderId="1" xfId="0" applyFont="1" applyFill="1" applyBorder="1" applyAlignment="1">
      <alignment wrapText="1"/>
    </xf>
    <xf numFmtId="0" fontId="171" fillId="2" borderId="1" xfId="0" applyFont="1" applyFill="1" applyBorder="1"/>
    <xf numFmtId="0" fontId="171" fillId="2" borderId="1" xfId="0" applyFont="1" applyFill="1" applyBorder="1" applyAlignment="1">
      <alignment horizontal="center"/>
    </xf>
    <xf numFmtId="2" fontId="171" fillId="2" borderId="1" xfId="0" applyNumberFormat="1" applyFont="1" applyFill="1" applyBorder="1" applyAlignment="1">
      <alignment horizontal="center"/>
    </xf>
    <xf numFmtId="2" fontId="172" fillId="2" borderId="1" xfId="0" applyNumberFormat="1" applyFont="1" applyFill="1" applyBorder="1"/>
    <xf numFmtId="0" fontId="171" fillId="2" borderId="1" xfId="0" applyFont="1" applyFill="1" applyBorder="1" applyAlignment="1">
      <alignment wrapText="1"/>
    </xf>
    <xf numFmtId="0" fontId="171" fillId="0" borderId="0" xfId="0" applyFont="1"/>
    <xf numFmtId="0" fontId="171" fillId="0" borderId="0" xfId="0" applyFont="1" applyAlignment="1">
      <alignment horizontal="center"/>
    </xf>
    <xf numFmtId="2" fontId="171" fillId="0" borderId="0" xfId="0" applyNumberFormat="1" applyFont="1" applyAlignment="1">
      <alignment horizontal="center"/>
    </xf>
    <xf numFmtId="2" fontId="172" fillId="0" borderId="0" xfId="0" applyNumberFormat="1" applyFont="1"/>
    <xf numFmtId="14" fontId="172" fillId="0" borderId="0" xfId="0" applyNumberFormat="1" applyFont="1"/>
    <xf numFmtId="0" fontId="172" fillId="0" borderId="0" xfId="0" applyFont="1" applyAlignment="1">
      <alignment wrapText="1"/>
    </xf>
    <xf numFmtId="0" fontId="197" fillId="22" borderId="27" xfId="0" applyFont="1" applyFill="1" applyBorder="1" applyAlignment="1">
      <alignment horizontal="center" vertical="center"/>
    </xf>
    <xf numFmtId="0" fontId="194" fillId="0" borderId="0" xfId="0" applyFont="1"/>
    <xf numFmtId="0" fontId="198" fillId="0" borderId="0" xfId="0" applyFont="1"/>
    <xf numFmtId="181" fontId="199" fillId="0" borderId="0" xfId="0" applyNumberFormat="1" applyFont="1" applyAlignment="1">
      <alignment horizontal="center" vertical="center"/>
    </xf>
    <xf numFmtId="0" fontId="185" fillId="0" borderId="0" xfId="0" applyFont="1"/>
    <xf numFmtId="0" fontId="189" fillId="0" borderId="0" xfId="0" applyFont="1" applyAlignment="1">
      <alignment vertical="center"/>
    </xf>
    <xf numFmtId="0" fontId="198" fillId="0" borderId="0" xfId="0" applyFont="1" applyAlignment="1">
      <alignment vertical="center"/>
    </xf>
    <xf numFmtId="0" fontId="171" fillId="0" borderId="0" xfId="0" applyFont="1" applyAlignment="1">
      <alignment vertical="center"/>
    </xf>
    <xf numFmtId="0" fontId="203" fillId="0" borderId="0" xfId="0" applyFont="1" applyAlignment="1">
      <alignment vertical="center"/>
    </xf>
    <xf numFmtId="0" fontId="198" fillId="4" borderId="0" xfId="0" applyFont="1" applyFill="1"/>
    <xf numFmtId="0" fontId="165" fillId="21" borderId="1" xfId="0" applyFont="1" applyFill="1" applyBorder="1" applyAlignment="1">
      <alignment horizontal="center"/>
    </xf>
    <xf numFmtId="0" fontId="165" fillId="21" borderId="1" xfId="0" applyFont="1" applyFill="1" applyBorder="1" applyAlignment="1">
      <alignment horizontal="center" wrapText="1"/>
    </xf>
    <xf numFmtId="14" fontId="0" fillId="0" borderId="0" xfId="0" applyNumberFormat="1"/>
    <xf numFmtId="0" fontId="165" fillId="5" borderId="0" xfId="0" applyFont="1" applyFill="1"/>
    <xf numFmtId="2" fontId="171" fillId="2" borderId="1" xfId="0" applyNumberFormat="1" applyFont="1" applyFill="1" applyBorder="1" applyAlignment="1">
      <alignment horizontal="center" vertical="top" wrapText="1"/>
    </xf>
    <xf numFmtId="0" fontId="171" fillId="2" borderId="1" xfId="0" applyFont="1" applyFill="1" applyBorder="1" applyAlignment="1">
      <alignment horizontal="center" vertical="center"/>
    </xf>
    <xf numFmtId="2" fontId="171" fillId="2" borderId="1" xfId="0" applyNumberFormat="1" applyFont="1" applyFill="1" applyBorder="1" applyAlignment="1">
      <alignment horizontal="center" vertical="center"/>
    </xf>
    <xf numFmtId="0" fontId="171" fillId="2" borderId="1" xfId="0" applyFont="1" applyFill="1" applyBorder="1" applyAlignment="1">
      <alignment horizontal="left" vertical="top" wrapText="1"/>
    </xf>
    <xf numFmtId="2" fontId="171" fillId="2" borderId="1" xfId="0" applyNumberFormat="1" applyFont="1" applyFill="1" applyBorder="1" applyAlignment="1">
      <alignment horizontal="center" vertical="center" wrapText="1"/>
    </xf>
    <xf numFmtId="2" fontId="194" fillId="2" borderId="1" xfId="0" applyNumberFormat="1" applyFont="1" applyFill="1" applyBorder="1" applyAlignment="1">
      <alignment horizontal="center" vertical="top" wrapText="1"/>
    </xf>
    <xf numFmtId="2" fontId="194" fillId="2" borderId="1" xfId="0" applyNumberFormat="1" applyFont="1" applyFill="1" applyBorder="1" applyAlignment="1">
      <alignment horizontal="center" vertical="center" wrapText="1"/>
    </xf>
    <xf numFmtId="0" fontId="205" fillId="0" borderId="0" xfId="0" applyFont="1"/>
    <xf numFmtId="0" fontId="206" fillId="0" borderId="1" xfId="0" applyFont="1" applyBorder="1" applyAlignment="1">
      <alignment horizontal="center" vertical="center" wrapText="1"/>
    </xf>
    <xf numFmtId="0" fontId="165" fillId="21" borderId="1" xfId="0" applyFont="1" applyFill="1" applyBorder="1" applyAlignment="1">
      <alignment horizontal="center" vertical="center" wrapText="1"/>
    </xf>
    <xf numFmtId="0" fontId="165" fillId="4" borderId="1" xfId="0" applyFont="1" applyFill="1" applyBorder="1" applyAlignment="1">
      <alignment horizontal="center" vertical="center" wrapText="1"/>
    </xf>
    <xf numFmtId="0" fontId="208" fillId="2" borderId="1" xfId="0" applyFont="1" applyFill="1" applyBorder="1" applyAlignment="1">
      <alignment horizontal="center" vertical="center" wrapText="1"/>
    </xf>
    <xf numFmtId="0" fontId="209" fillId="2" borderId="1" xfId="0" applyFont="1" applyFill="1" applyBorder="1" applyAlignment="1">
      <alignment horizontal="center" vertical="center" wrapText="1"/>
    </xf>
    <xf numFmtId="0" fontId="211" fillId="0" borderId="8" xfId="50" applyFont="1" applyBorder="1"/>
    <xf numFmtId="0" fontId="160" fillId="0" borderId="0" xfId="50" applyAlignment="1">
      <alignment horizontal="left" vertical="center"/>
    </xf>
    <xf numFmtId="0" fontId="211" fillId="0" borderId="32" xfId="50" applyFont="1" applyBorder="1"/>
    <xf numFmtId="0" fontId="160" fillId="0" borderId="33" xfId="50" applyBorder="1"/>
    <xf numFmtId="0" fontId="160" fillId="0" borderId="30" xfId="50" applyBorder="1"/>
    <xf numFmtId="0" fontId="160" fillId="0" borderId="36" xfId="50" applyBorder="1"/>
    <xf numFmtId="0" fontId="160" fillId="0" borderId="8" xfId="50" applyBorder="1"/>
    <xf numFmtId="0" fontId="211" fillId="0" borderId="0" xfId="50" applyFont="1"/>
    <xf numFmtId="0" fontId="211" fillId="0" borderId="30" xfId="50" applyFont="1" applyBorder="1"/>
    <xf numFmtId="0" fontId="160" fillId="0" borderId="0" xfId="50"/>
    <xf numFmtId="0" fontId="148" fillId="0" borderId="8" xfId="0" applyFont="1" applyBorder="1" applyAlignment="1">
      <alignment horizontal="center" vertical="center" wrapText="1"/>
    </xf>
    <xf numFmtId="0" fontId="160" fillId="0" borderId="9" xfId="50" applyBorder="1"/>
    <xf numFmtId="0" fontId="160" fillId="0" borderId="34" xfId="50" applyBorder="1"/>
    <xf numFmtId="0" fontId="191" fillId="0" borderId="0" xfId="0" applyFont="1" applyAlignment="1">
      <alignment horizontal="center" vertical="center"/>
    </xf>
    <xf numFmtId="0" fontId="160" fillId="0" borderId="31" xfId="50" applyBorder="1"/>
    <xf numFmtId="0" fontId="211" fillId="0" borderId="41" xfId="50" applyFont="1" applyBorder="1"/>
    <xf numFmtId="0" fontId="160" fillId="0" borderId="42" xfId="50" applyBorder="1"/>
    <xf numFmtId="0" fontId="215" fillId="0" borderId="43" xfId="50" applyFont="1" applyBorder="1"/>
    <xf numFmtId="0" fontId="145" fillId="0" borderId="0" xfId="50" applyFont="1"/>
    <xf numFmtId="0" fontId="216" fillId="0" borderId="0" xfId="50" applyFont="1"/>
    <xf numFmtId="0" fontId="160" fillId="0" borderId="43" xfId="50" applyBorder="1"/>
    <xf numFmtId="0" fontId="160" fillId="0" borderId="0" xfId="50" applyAlignment="1">
      <alignment vertical="center"/>
    </xf>
    <xf numFmtId="0" fontId="160" fillId="0" borderId="44" xfId="50" applyBorder="1"/>
    <xf numFmtId="0" fontId="160" fillId="0" borderId="45" xfId="50" applyBorder="1"/>
    <xf numFmtId="0" fontId="160" fillId="0" borderId="46" xfId="50" applyBorder="1"/>
    <xf numFmtId="0" fontId="160" fillId="0" borderId="47" xfId="50" applyBorder="1"/>
    <xf numFmtId="0" fontId="160" fillId="0" borderId="48" xfId="50" applyBorder="1"/>
    <xf numFmtId="0" fontId="208" fillId="0" borderId="0" xfId="0" applyFont="1" applyAlignment="1">
      <alignment horizontal="left" vertical="center" wrapText="1"/>
    </xf>
    <xf numFmtId="0" fontId="209" fillId="0" borderId="0" xfId="0" applyFont="1" applyAlignment="1">
      <alignment horizontal="center" vertical="center" wrapText="1"/>
    </xf>
    <xf numFmtId="2" fontId="209" fillId="0" borderId="0" xfId="0" applyNumberFormat="1" applyFont="1" applyAlignment="1">
      <alignment horizontal="center" vertical="center" wrapText="1"/>
    </xf>
    <xf numFmtId="2" fontId="213" fillId="0" borderId="0" xfId="0" applyNumberFormat="1" applyFont="1" applyAlignment="1">
      <alignment horizontal="center" vertical="center" wrapText="1"/>
    </xf>
    <xf numFmtId="14" fontId="214" fillId="0" borderId="0" xfId="0" applyNumberFormat="1" applyFont="1" applyAlignment="1">
      <alignment vertical="center"/>
    </xf>
    <xf numFmtId="0" fontId="218" fillId="0" borderId="0" xfId="0" applyFont="1"/>
    <xf numFmtId="0" fontId="219" fillId="0" borderId="0" xfId="0" applyFont="1" applyAlignment="1">
      <alignment horizontal="left" vertical="center"/>
    </xf>
    <xf numFmtId="0" fontId="211" fillId="0" borderId="0" xfId="47" applyFont="1"/>
    <xf numFmtId="0" fontId="148" fillId="0" borderId="0" xfId="0" applyFont="1" applyAlignment="1">
      <alignment wrapText="1"/>
    </xf>
    <xf numFmtId="0" fontId="212" fillId="0" borderId="0" xfId="47" applyFont="1"/>
    <xf numFmtId="14" fontId="220" fillId="0" borderId="0" xfId="0" applyNumberFormat="1" applyFont="1"/>
    <xf numFmtId="0" fontId="165" fillId="21" borderId="1" xfId="0" applyFont="1" applyFill="1" applyBorder="1" applyAlignment="1">
      <alignment horizontal="center" vertical="center"/>
    </xf>
    <xf numFmtId="0" fontId="206" fillId="2" borderId="1" xfId="0" applyFont="1" applyFill="1" applyBorder="1" applyAlignment="1">
      <alignment horizontal="center" vertical="center" wrapText="1"/>
    </xf>
    <xf numFmtId="2" fontId="206" fillId="2" borderId="1" xfId="0" applyNumberFormat="1" applyFont="1" applyFill="1" applyBorder="1" applyAlignment="1">
      <alignment horizontal="center" vertical="center" wrapText="1"/>
    </xf>
    <xf numFmtId="0" fontId="206" fillId="0" borderId="0" xfId="0" applyFont="1" applyAlignment="1">
      <alignment horizontal="center" vertical="center" wrapText="1"/>
    </xf>
    <xf numFmtId="2" fontId="206" fillId="0" borderId="0" xfId="0" applyNumberFormat="1" applyFont="1" applyAlignment="1">
      <alignment horizontal="center" vertical="center" wrapText="1"/>
    </xf>
    <xf numFmtId="2" fontId="0" fillId="0" borderId="0" xfId="0" applyNumberFormat="1"/>
    <xf numFmtId="0" fontId="206" fillId="0" borderId="0" xfId="0" applyFont="1" applyAlignment="1">
      <alignment vertical="top" wrapText="1"/>
    </xf>
    <xf numFmtId="0" fontId="206" fillId="0" borderId="0" xfId="0" applyFont="1" applyAlignment="1">
      <alignment horizontal="center" vertical="top" wrapText="1"/>
    </xf>
    <xf numFmtId="2" fontId="206" fillId="0" borderId="0" xfId="0" applyNumberFormat="1" applyFont="1" applyAlignment="1">
      <alignment horizontal="center" vertical="top" wrapText="1"/>
    </xf>
    <xf numFmtId="0" fontId="221" fillId="0" borderId="0" xfId="0" applyFont="1" applyAlignment="1">
      <alignment horizontal="left" vertical="center" wrapText="1"/>
    </xf>
    <xf numFmtId="0" fontId="0" fillId="0" borderId="0" xfId="0" applyAlignment="1">
      <alignment horizontal="left"/>
    </xf>
    <xf numFmtId="0" fontId="165" fillId="25" borderId="0" xfId="0" applyFont="1" applyFill="1"/>
    <xf numFmtId="182" fontId="0" fillId="2" borderId="1" xfId="0" applyNumberFormat="1" applyFill="1" applyBorder="1" applyAlignment="1">
      <alignment horizontal="center" vertical="center"/>
    </xf>
    <xf numFmtId="0" fontId="223" fillId="0" borderId="0" xfId="0" applyFont="1"/>
    <xf numFmtId="0" fontId="0" fillId="0" borderId="1" xfId="0" applyBorder="1" applyAlignment="1">
      <alignment horizontal="center"/>
    </xf>
    <xf numFmtId="0" fontId="0" fillId="0" borderId="0" xfId="0" quotePrefix="1"/>
    <xf numFmtId="0" fontId="0" fillId="0" borderId="1" xfId="0" quotePrefix="1" applyBorder="1" applyAlignment="1">
      <alignment wrapText="1"/>
    </xf>
    <xf numFmtId="0" fontId="0" fillId="0" borderId="54" xfId="0" applyBorder="1"/>
    <xf numFmtId="16" fontId="0" fillId="0" borderId="54" xfId="0" applyNumberFormat="1" applyBorder="1"/>
    <xf numFmtId="0" fontId="0" fillId="2" borderId="54" xfId="0" applyFill="1" applyBorder="1"/>
    <xf numFmtId="16" fontId="0" fillId="2" borderId="54" xfId="0" applyNumberFormat="1" applyFill="1" applyBorder="1"/>
    <xf numFmtId="2" fontId="0" fillId="0" borderId="54" xfId="0" applyNumberFormat="1" applyBorder="1"/>
    <xf numFmtId="2" fontId="0" fillId="2" borderId="54" xfId="0" applyNumberFormat="1" applyFill="1" applyBorder="1"/>
    <xf numFmtId="0" fontId="254" fillId="0" borderId="0" xfId="1" applyFont="1"/>
    <xf numFmtId="0" fontId="251" fillId="0" borderId="0" xfId="0" applyFont="1"/>
    <xf numFmtId="0" fontId="253" fillId="6" borderId="1" xfId="0" applyFont="1" applyFill="1" applyBorder="1" applyAlignment="1">
      <alignment horizontal="center" vertical="center"/>
    </xf>
    <xf numFmtId="0" fontId="253" fillId="6" borderId="1" xfId="0" applyFont="1" applyFill="1" applyBorder="1" applyAlignment="1">
      <alignment horizontal="center" vertical="center" wrapText="1"/>
    </xf>
    <xf numFmtId="0" fontId="255" fillId="5" borderId="1" xfId="0" applyFont="1" applyFill="1" applyBorder="1" applyAlignment="1">
      <alignment horizontal="center" vertical="center"/>
    </xf>
    <xf numFmtId="0" fontId="255" fillId="5" borderId="1" xfId="0" applyFont="1" applyFill="1" applyBorder="1" applyAlignment="1">
      <alignment horizontal="center" vertical="center" wrapText="1"/>
    </xf>
    <xf numFmtId="0" fontId="255" fillId="4" borderId="1" xfId="0" applyFont="1" applyFill="1" applyBorder="1" applyAlignment="1">
      <alignment horizontal="center" vertical="center" wrapText="1"/>
    </xf>
    <xf numFmtId="0" fontId="256" fillId="0" borderId="0" xfId="0" applyFont="1"/>
    <xf numFmtId="0" fontId="206" fillId="2" borderId="1" xfId="0" applyFont="1" applyFill="1" applyBorder="1" applyAlignment="1">
      <alignment horizontal="left" vertical="center" wrapText="1"/>
    </xf>
    <xf numFmtId="0" fontId="257" fillId="4" borderId="0" xfId="0" applyFont="1" applyFill="1"/>
    <xf numFmtId="0" fontId="257" fillId="0" borderId="0" xfId="0" applyFont="1"/>
    <xf numFmtId="0" fontId="132" fillId="2" borderId="54" xfId="0" applyFont="1" applyFill="1" applyBorder="1"/>
    <xf numFmtId="0" fontId="258" fillId="0" borderId="0" xfId="0" applyFont="1"/>
    <xf numFmtId="0" fontId="221" fillId="0" borderId="0" xfId="0" applyFont="1"/>
    <xf numFmtId="0" fontId="197" fillId="0" borderId="0" xfId="0" applyFont="1" applyAlignment="1">
      <alignment horizontal="center" vertical="center"/>
    </xf>
    <xf numFmtId="0" fontId="150" fillId="2" borderId="54" xfId="0" applyFont="1" applyFill="1" applyBorder="1" applyAlignment="1">
      <alignment wrapText="1"/>
    </xf>
    <xf numFmtId="0" fontId="262" fillId="0" borderId="0" xfId="0" applyFont="1" applyAlignment="1">
      <alignment horizontal="center" vertical="top" wrapText="1"/>
    </xf>
    <xf numFmtId="0" fontId="180" fillId="0" borderId="0" xfId="0" applyFont="1" applyAlignment="1">
      <alignment horizontal="center" vertical="top" wrapText="1"/>
    </xf>
    <xf numFmtId="2" fontId="180" fillId="0" borderId="0" xfId="0" applyNumberFormat="1" applyFont="1" applyAlignment="1">
      <alignment horizontal="center" vertical="top" wrapText="1"/>
    </xf>
    <xf numFmtId="0" fontId="207" fillId="0" borderId="0" xfId="0" applyFont="1"/>
    <xf numFmtId="0" fontId="207" fillId="0" borderId="0" xfId="0" applyFont="1" applyAlignment="1">
      <alignment horizontal="center"/>
    </xf>
    <xf numFmtId="0" fontId="245" fillId="5" borderId="0" xfId="0" applyFont="1" applyFill="1"/>
    <xf numFmtId="0" fontId="262" fillId="0" borderId="0" xfId="0" applyFont="1" applyAlignment="1">
      <alignment horizontal="left" vertical="top" wrapText="1"/>
    </xf>
    <xf numFmtId="0" fontId="245" fillId="21" borderId="1" xfId="0" applyFont="1" applyFill="1" applyBorder="1" applyAlignment="1">
      <alignment horizontal="center"/>
    </xf>
    <xf numFmtId="0" fontId="245" fillId="21" borderId="1" xfId="0" applyFont="1" applyFill="1" applyBorder="1" applyAlignment="1">
      <alignment horizontal="center" wrapText="1"/>
    </xf>
    <xf numFmtId="0" fontId="245" fillId="4" borderId="1" xfId="0" applyFont="1" applyFill="1" applyBorder="1" applyAlignment="1">
      <alignment horizontal="center" wrapText="1"/>
    </xf>
    <xf numFmtId="0" fontId="180" fillId="2" borderId="1" xfId="0" applyFont="1" applyFill="1" applyBorder="1" applyAlignment="1">
      <alignment horizontal="center" vertical="top" wrapText="1"/>
    </xf>
    <xf numFmtId="2" fontId="180" fillId="2" borderId="1" xfId="0" applyNumberFormat="1" applyFont="1" applyFill="1" applyBorder="1" applyAlignment="1">
      <alignment horizontal="center" vertical="top" wrapText="1"/>
    </xf>
    <xf numFmtId="2" fontId="207" fillId="2" borderId="1" xfId="0" applyNumberFormat="1" applyFont="1" applyFill="1" applyBorder="1" applyAlignment="1">
      <alignment horizontal="center"/>
    </xf>
    <xf numFmtId="0" fontId="180" fillId="2" borderId="1" xfId="0" applyFont="1" applyFill="1" applyBorder="1"/>
    <xf numFmtId="0" fontId="180" fillId="2" borderId="1" xfId="0" applyFont="1" applyFill="1" applyBorder="1" applyAlignment="1">
      <alignment horizontal="center"/>
    </xf>
    <xf numFmtId="2" fontId="180" fillId="2" borderId="1" xfId="0" applyNumberFormat="1" applyFont="1" applyFill="1" applyBorder="1" applyAlignment="1">
      <alignment horizontal="center"/>
    </xf>
    <xf numFmtId="0" fontId="180" fillId="0" borderId="0" xfId="0" applyFont="1" applyAlignment="1">
      <alignment vertical="top" wrapText="1"/>
    </xf>
    <xf numFmtId="2" fontId="207" fillId="0" borderId="0" xfId="0" applyNumberFormat="1" applyFont="1" applyAlignment="1">
      <alignment horizontal="center"/>
    </xf>
    <xf numFmtId="14" fontId="207" fillId="0" borderId="0" xfId="0" applyNumberFormat="1" applyFont="1"/>
    <xf numFmtId="0" fontId="245" fillId="0" borderId="0" xfId="0" applyFont="1"/>
    <xf numFmtId="181" fontId="170" fillId="0" borderId="0" xfId="0" applyNumberFormat="1" applyFont="1" applyAlignment="1">
      <alignment horizontal="center" vertical="center"/>
    </xf>
    <xf numFmtId="0" fontId="189" fillId="0" borderId="0" xfId="0" applyFont="1" applyAlignment="1">
      <alignment horizontal="left" vertical="center"/>
    </xf>
    <xf numFmtId="0" fontId="171" fillId="0" borderId="1" xfId="0" applyFont="1" applyBorder="1"/>
    <xf numFmtId="0" fontId="171" fillId="0" borderId="1" xfId="0" applyFont="1" applyBorder="1" applyAlignment="1">
      <alignment horizontal="center"/>
    </xf>
    <xf numFmtId="2" fontId="171" fillId="0" borderId="1" xfId="0" applyNumberFormat="1" applyFont="1" applyBorder="1" applyAlignment="1">
      <alignment horizontal="center"/>
    </xf>
    <xf numFmtId="2" fontId="172" fillId="0" borderId="1" xfId="0" applyNumberFormat="1" applyFont="1" applyBorder="1"/>
    <xf numFmtId="0" fontId="171" fillId="2" borderId="54" xfId="0" applyFont="1" applyFill="1" applyBorder="1" applyAlignment="1">
      <alignment horizontal="center" vertical="center"/>
    </xf>
    <xf numFmtId="0" fontId="171" fillId="0" borderId="54" xfId="0" applyFont="1" applyBorder="1"/>
    <xf numFmtId="0" fontId="171" fillId="0" borderId="54" xfId="0" applyFont="1" applyBorder="1" applyAlignment="1">
      <alignment horizontal="center"/>
    </xf>
    <xf numFmtId="2" fontId="171" fillId="0" borderId="54" xfId="0" applyNumberFormat="1" applyFont="1" applyBorder="1" applyAlignment="1">
      <alignment horizontal="center"/>
    </xf>
    <xf numFmtId="0" fontId="266" fillId="33" borderId="61" xfId="0" applyFont="1" applyFill="1" applyBorder="1" applyAlignment="1">
      <alignment horizontal="center"/>
    </xf>
    <xf numFmtId="0" fontId="190" fillId="33" borderId="60" xfId="0" applyFont="1" applyFill="1" applyBorder="1" applyAlignment="1">
      <alignment horizontal="center" vertical="center"/>
    </xf>
    <xf numFmtId="0" fontId="190" fillId="34" borderId="61" xfId="0" applyFont="1" applyFill="1" applyBorder="1" applyAlignment="1">
      <alignment horizontal="center" vertical="center"/>
    </xf>
    <xf numFmtId="0" fontId="171" fillId="0" borderId="0" xfId="98" applyFont="1"/>
    <xf numFmtId="0" fontId="269" fillId="0" borderId="0" xfId="98" applyFont="1"/>
    <xf numFmtId="0" fontId="180" fillId="0" borderId="0" xfId="98" applyFont="1"/>
    <xf numFmtId="0" fontId="171" fillId="0" borderId="0" xfId="98" applyFont="1" applyAlignment="1">
      <alignment horizontal="center"/>
    </xf>
    <xf numFmtId="0" fontId="181" fillId="0" borderId="0" xfId="98" applyFont="1" applyAlignment="1">
      <alignment horizontal="left"/>
    </xf>
    <xf numFmtId="0" fontId="180" fillId="0" borderId="0" xfId="98" applyFont="1" applyAlignment="1">
      <alignment horizontal="center"/>
    </xf>
    <xf numFmtId="0" fontId="166" fillId="0" borderId="0" xfId="98" applyFont="1"/>
    <xf numFmtId="0" fontId="206" fillId="0" borderId="54" xfId="0" applyFont="1" applyBorder="1" applyAlignment="1">
      <alignment horizontal="center" vertical="center" wrapText="1"/>
    </xf>
    <xf numFmtId="182" fontId="129" fillId="2" borderId="1" xfId="0" applyNumberFormat="1" applyFont="1" applyFill="1" applyBorder="1" applyAlignment="1">
      <alignment horizontal="center" vertical="center"/>
    </xf>
    <xf numFmtId="0" fontId="160" fillId="0" borderId="0" xfId="36" applyAlignment="1" applyProtection="1">
      <alignment horizontal="center" vertical="center" wrapText="1"/>
      <protection locked="0"/>
    </xf>
    <xf numFmtId="0" fontId="160" fillId="0" borderId="0" xfId="36" applyAlignment="1">
      <alignment horizontal="center" vertical="center" wrapText="1"/>
    </xf>
    <xf numFmtId="0" fontId="206" fillId="2" borderId="54" xfId="0" applyFont="1" applyFill="1" applyBorder="1" applyAlignment="1">
      <alignment horizontal="center" vertical="center" wrapText="1"/>
    </xf>
    <xf numFmtId="2" fontId="206" fillId="2" borderId="54" xfId="0" applyNumberFormat="1" applyFont="1" applyFill="1" applyBorder="1" applyAlignment="1">
      <alignment horizontal="center" vertical="center" wrapText="1"/>
    </xf>
    <xf numFmtId="184" fontId="145" fillId="0" borderId="0" xfId="0" applyNumberFormat="1" applyFont="1" applyAlignment="1">
      <alignment horizontal="center" vertical="center"/>
    </xf>
    <xf numFmtId="0" fontId="282" fillId="0" borderId="0" xfId="0" applyFont="1" applyAlignment="1">
      <alignment vertical="center"/>
    </xf>
    <xf numFmtId="0" fontId="195" fillId="5" borderId="1" xfId="0" applyFont="1" applyFill="1" applyBorder="1" applyAlignment="1">
      <alignment horizontal="center" vertical="center" wrapText="1"/>
    </xf>
    <xf numFmtId="0" fontId="195" fillId="5" borderId="1" xfId="0" applyFont="1" applyFill="1" applyBorder="1" applyAlignment="1">
      <alignment horizontal="center" vertical="center"/>
    </xf>
    <xf numFmtId="0" fontId="148" fillId="0" borderId="1" xfId="0" applyFont="1" applyBorder="1"/>
    <xf numFmtId="0" fontId="278" fillId="0" borderId="0" xfId="0" applyFont="1"/>
    <xf numFmtId="0" fontId="195" fillId="0" borderId="0" xfId="0" applyFont="1"/>
    <xf numFmtId="0" fontId="283" fillId="0" borderId="19" xfId="0" applyFont="1" applyBorder="1" applyAlignment="1">
      <alignment horizontal="center" vertical="center" wrapText="1"/>
    </xf>
    <xf numFmtId="0" fontId="284" fillId="0" borderId="19" xfId="0" applyFont="1" applyBorder="1" applyAlignment="1">
      <alignment horizontal="center" vertical="center" wrapText="1"/>
    </xf>
    <xf numFmtId="0" fontId="195" fillId="21" borderId="1" xfId="0" applyFont="1" applyFill="1" applyBorder="1" applyAlignment="1">
      <alignment horizontal="center" vertical="center" wrapText="1"/>
    </xf>
    <xf numFmtId="0" fontId="180" fillId="2" borderId="1" xfId="0" applyFont="1" applyFill="1" applyBorder="1" applyAlignment="1">
      <alignment vertical="center" wrapText="1"/>
    </xf>
    <xf numFmtId="2" fontId="207" fillId="2" borderId="1" xfId="0" applyNumberFormat="1" applyFont="1" applyFill="1" applyBorder="1" applyAlignment="1">
      <alignment horizontal="center" vertical="center"/>
    </xf>
    <xf numFmtId="182" fontId="180" fillId="2" borderId="1" xfId="0" applyNumberFormat="1" applyFont="1" applyFill="1" applyBorder="1" applyAlignment="1">
      <alignment horizontal="center"/>
    </xf>
    <xf numFmtId="2" fontId="214" fillId="0" borderId="0" xfId="0" applyNumberFormat="1" applyFont="1"/>
    <xf numFmtId="0" fontId="209" fillId="0" borderId="0" xfId="0" applyFont="1" applyAlignment="1">
      <alignment horizontal="left" vertical="center" wrapText="1"/>
    </xf>
    <xf numFmtId="0" fontId="286" fillId="0" borderId="0" xfId="0" applyFont="1"/>
    <xf numFmtId="0" fontId="287" fillId="32" borderId="54" xfId="0" applyFont="1" applyFill="1" applyBorder="1" applyAlignment="1">
      <alignment horizontal="center" wrapText="1"/>
    </xf>
    <xf numFmtId="0" fontId="287" fillId="32" borderId="54" xfId="0" applyFont="1" applyFill="1" applyBorder="1" applyAlignment="1">
      <alignment horizontal="center"/>
    </xf>
    <xf numFmtId="0" fontId="214" fillId="0" borderId="54" xfId="0" applyFont="1" applyBorder="1" applyAlignment="1">
      <alignment wrapText="1"/>
    </xf>
    <xf numFmtId="0" fontId="288" fillId="0" borderId="0" xfId="0" applyFont="1" applyAlignment="1">
      <alignment horizontal="left" vertical="center" indent="1"/>
    </xf>
    <xf numFmtId="0" fontId="289" fillId="0" borderId="0" xfId="0" applyFont="1" applyAlignment="1">
      <alignment horizontal="left" vertical="center" indent="1"/>
    </xf>
    <xf numFmtId="0" fontId="290" fillId="0" borderId="0" xfId="0" applyFont="1" applyAlignment="1">
      <alignment wrapText="1"/>
    </xf>
    <xf numFmtId="0" fontId="291" fillId="0" borderId="0" xfId="0" applyFont="1" applyAlignment="1">
      <alignment horizontal="left" vertical="center" wrapText="1"/>
    </xf>
    <xf numFmtId="14" fontId="291" fillId="0" borderId="0" xfId="0" applyNumberFormat="1" applyFont="1" applyAlignment="1">
      <alignment horizontal="center" vertical="center" wrapText="1"/>
    </xf>
    <xf numFmtId="0" fontId="135" fillId="0" borderId="0" xfId="77" applyFont="1"/>
    <xf numFmtId="16" fontId="188" fillId="0" borderId="0" xfId="77" applyNumberFormat="1" applyFont="1"/>
    <xf numFmtId="0" fontId="273" fillId="0" borderId="0" xfId="0" applyFont="1"/>
    <xf numFmtId="0" fontId="280" fillId="4" borderId="0" xfId="0" applyFont="1" applyFill="1"/>
    <xf numFmtId="16" fontId="280" fillId="4" borderId="0" xfId="0" applyNumberFormat="1" applyFont="1" applyFill="1"/>
    <xf numFmtId="0" fontId="185" fillId="0" borderId="0" xfId="0" applyFont="1" applyAlignment="1">
      <alignment vertical="center"/>
    </xf>
    <xf numFmtId="0" fontId="122" fillId="0" borderId="1" xfId="0" applyFont="1" applyBorder="1"/>
    <xf numFmtId="0" fontId="182" fillId="6" borderId="1" xfId="0" applyFont="1" applyFill="1" applyBorder="1" applyAlignment="1">
      <alignment horizontal="center" vertical="center"/>
    </xf>
    <xf numFmtId="0" fontId="182" fillId="6" borderId="1" xfId="0" applyFont="1" applyFill="1" applyBorder="1" applyAlignment="1">
      <alignment horizontal="left" vertical="center"/>
    </xf>
    <xf numFmtId="0" fontId="169" fillId="2" borderId="1" xfId="0" applyFont="1" applyFill="1" applyBorder="1" applyAlignment="1">
      <alignment horizontal="left" vertical="center"/>
    </xf>
    <xf numFmtId="0" fontId="169" fillId="2" borderId="1" xfId="0" applyFont="1" applyFill="1" applyBorder="1" applyAlignment="1">
      <alignment horizontal="center" vertical="center" wrapText="1"/>
    </xf>
    <xf numFmtId="0" fontId="169" fillId="2" borderId="1" xfId="0" applyFont="1" applyFill="1" applyBorder="1" applyAlignment="1">
      <alignment horizontal="center" vertical="center"/>
    </xf>
    <xf numFmtId="0" fontId="120" fillId="0" borderId="0" xfId="0" applyFont="1" applyAlignment="1">
      <alignment horizontal="center" vertical="center"/>
    </xf>
    <xf numFmtId="0" fontId="119" fillId="0" borderId="1" xfId="0" applyFont="1" applyBorder="1"/>
    <xf numFmtId="0" fontId="171" fillId="0" borderId="54" xfId="0" applyFont="1" applyBorder="1" applyAlignment="1">
      <alignment wrapText="1"/>
    </xf>
    <xf numFmtId="2" fontId="206" fillId="0" borderId="1" xfId="0" applyNumberFormat="1" applyFont="1" applyBorder="1" applyAlignment="1">
      <alignment horizontal="center" vertical="center" wrapText="1"/>
    </xf>
    <xf numFmtId="2" fontId="150" fillId="2" borderId="1" xfId="0" applyNumberFormat="1" applyFont="1" applyFill="1" applyBorder="1"/>
    <xf numFmtId="180" fontId="150" fillId="2" borderId="1" xfId="0" applyNumberFormat="1" applyFont="1" applyFill="1" applyBorder="1" applyAlignment="1">
      <alignment horizontal="center" vertical="center"/>
    </xf>
    <xf numFmtId="2" fontId="150" fillId="0" borderId="1" xfId="0" applyNumberFormat="1" applyFont="1" applyBorder="1"/>
    <xf numFmtId="0" fontId="206" fillId="2" borderId="1" xfId="0" applyFont="1" applyFill="1" applyBorder="1" applyAlignment="1">
      <alignment horizontal="left" vertical="center"/>
    </xf>
    <xf numFmtId="2" fontId="150" fillId="2" borderId="1" xfId="0" applyNumberFormat="1" applyFont="1" applyFill="1" applyBorder="1" applyAlignment="1">
      <alignment vertical="center"/>
    </xf>
    <xf numFmtId="2" fontId="209" fillId="2" borderId="1" xfId="0" applyNumberFormat="1" applyFont="1" applyFill="1" applyBorder="1" applyAlignment="1">
      <alignment horizontal="center" vertical="center" wrapText="1"/>
    </xf>
    <xf numFmtId="0" fontId="195" fillId="21" borderId="1" xfId="0" applyFont="1" applyFill="1" applyBorder="1" applyAlignment="1">
      <alignment horizontal="center" vertical="center"/>
    </xf>
    <xf numFmtId="0" fontId="195" fillId="4" borderId="1" xfId="0" applyFont="1" applyFill="1" applyBorder="1" applyAlignment="1">
      <alignment horizontal="center" vertical="center" wrapText="1"/>
    </xf>
    <xf numFmtId="0" fontId="171" fillId="2" borderId="1" xfId="0" applyFont="1" applyFill="1" applyBorder="1" applyAlignment="1">
      <alignment horizontal="center" vertical="center" wrapText="1"/>
    </xf>
    <xf numFmtId="180" fontId="171" fillId="2" borderId="1" xfId="0" applyNumberFormat="1" applyFont="1" applyFill="1" applyBorder="1" applyAlignment="1">
      <alignment horizontal="right" vertical="center"/>
    </xf>
    <xf numFmtId="0" fontId="171" fillId="0" borderId="1" xfId="0" applyFont="1" applyBorder="1" applyAlignment="1">
      <alignment horizontal="center" vertical="center"/>
    </xf>
    <xf numFmtId="0" fontId="180" fillId="2" borderId="1" xfId="0" applyFont="1" applyFill="1" applyBorder="1" applyAlignment="1">
      <alignment vertical="center"/>
    </xf>
    <xf numFmtId="0" fontId="180" fillId="2" borderId="1" xfId="0" applyFont="1" applyFill="1" applyBorder="1" applyAlignment="1">
      <alignment horizontal="center" vertical="center" wrapText="1"/>
    </xf>
    <xf numFmtId="0" fontId="180" fillId="2" borderId="1" xfId="0" applyFont="1" applyFill="1" applyBorder="1" applyAlignment="1">
      <alignment horizontal="center" vertical="center"/>
    </xf>
    <xf numFmtId="2" fontId="180" fillId="2" borderId="1" xfId="0" applyNumberFormat="1" applyFont="1" applyFill="1" applyBorder="1" applyAlignment="1">
      <alignment horizontal="center" vertical="center"/>
    </xf>
    <xf numFmtId="2" fontId="180" fillId="2" borderId="1" xfId="0" applyNumberFormat="1" applyFont="1" applyFill="1" applyBorder="1" applyAlignment="1">
      <alignment horizontal="center" vertical="center" wrapText="1"/>
    </xf>
    <xf numFmtId="2" fontId="180" fillId="2" borderId="10" xfId="0" applyNumberFormat="1" applyFont="1" applyFill="1" applyBorder="1" applyAlignment="1">
      <alignment horizontal="center" vertical="center"/>
    </xf>
    <xf numFmtId="2" fontId="285" fillId="2" borderId="1" xfId="0" applyNumberFormat="1" applyFont="1" applyFill="1" applyBorder="1" applyAlignment="1">
      <alignment horizontal="center" vertical="center"/>
    </xf>
    <xf numFmtId="182" fontId="180" fillId="2" borderId="1" xfId="0" applyNumberFormat="1" applyFont="1" applyFill="1" applyBorder="1" applyAlignment="1">
      <alignment horizontal="center" vertical="center"/>
    </xf>
    <xf numFmtId="2" fontId="171" fillId="2" borderId="1" xfId="0" applyNumberFormat="1" applyFont="1" applyFill="1" applyBorder="1"/>
    <xf numFmtId="180" fontId="171" fillId="2" borderId="1" xfId="0" applyNumberFormat="1" applyFont="1" applyFill="1" applyBorder="1"/>
    <xf numFmtId="2" fontId="171" fillId="0" borderId="1" xfId="0" applyNumberFormat="1" applyFont="1" applyBorder="1"/>
    <xf numFmtId="2" fontId="171" fillId="0" borderId="54" xfId="0" applyNumberFormat="1" applyFont="1" applyBorder="1"/>
    <xf numFmtId="180" fontId="171" fillId="0" borderId="54" xfId="0" applyNumberFormat="1" applyFont="1" applyBorder="1"/>
    <xf numFmtId="0" fontId="150" fillId="0" borderId="54" xfId="0" applyFont="1" applyBorder="1"/>
    <xf numFmtId="16" fontId="150" fillId="0" borderId="54" xfId="0" applyNumberFormat="1" applyFont="1" applyBorder="1"/>
    <xf numFmtId="174" fontId="150" fillId="0" borderId="54" xfId="0" applyNumberFormat="1" applyFont="1" applyBorder="1"/>
    <xf numFmtId="179" fontId="150" fillId="0" borderId="1" xfId="0" applyNumberFormat="1" applyFont="1" applyBorder="1"/>
    <xf numFmtId="0" fontId="124" fillId="2" borderId="1" xfId="0" applyFont="1" applyFill="1" applyBorder="1"/>
    <xf numFmtId="16" fontId="150" fillId="2" borderId="1" xfId="0" applyNumberFormat="1" applyFont="1" applyFill="1" applyBorder="1"/>
    <xf numFmtId="0" fontId="118" fillId="2" borderId="1" xfId="0" applyFont="1" applyFill="1" applyBorder="1"/>
    <xf numFmtId="2" fontId="180" fillId="2" borderId="10" xfId="0" applyNumberFormat="1" applyFont="1" applyFill="1" applyBorder="1" applyAlignment="1">
      <alignment horizontal="center"/>
    </xf>
    <xf numFmtId="2" fontId="285" fillId="2" borderId="1" xfId="0" applyNumberFormat="1" applyFont="1" applyFill="1" applyBorder="1" applyAlignment="1">
      <alignment horizontal="center"/>
    </xf>
    <xf numFmtId="0" fontId="127" fillId="2" borderId="54" xfId="0" applyFont="1" applyFill="1" applyBorder="1"/>
    <xf numFmtId="0" fontId="150" fillId="2" borderId="54" xfId="0" applyFont="1" applyFill="1" applyBorder="1"/>
    <xf numFmtId="16" fontId="150" fillId="2" borderId="54" xfId="0" applyNumberFormat="1" applyFont="1" applyFill="1" applyBorder="1"/>
    <xf numFmtId="174" fontId="150" fillId="2" borderId="54" xfId="0" applyNumberFormat="1" applyFont="1" applyFill="1" applyBorder="1"/>
    <xf numFmtId="16" fontId="171" fillId="2" borderId="1" xfId="0" applyNumberFormat="1" applyFont="1" applyFill="1" applyBorder="1"/>
    <xf numFmtId="2" fontId="150" fillId="2" borderId="54" xfId="0" applyNumberFormat="1" applyFont="1" applyFill="1" applyBorder="1"/>
    <xf numFmtId="0" fontId="117" fillId="2" borderId="54" xfId="0" applyFont="1" applyFill="1" applyBorder="1"/>
    <xf numFmtId="0" fontId="117" fillId="2" borderId="1" xfId="0" applyFont="1" applyFill="1" applyBorder="1" applyAlignment="1">
      <alignment horizontal="left" wrapText="1"/>
    </xf>
    <xf numFmtId="0" fontId="117" fillId="2" borderId="54" xfId="0" applyFont="1" applyFill="1" applyBorder="1" applyAlignment="1">
      <alignment horizontal="left" wrapText="1"/>
    </xf>
    <xf numFmtId="0" fontId="124" fillId="2" borderId="54" xfId="0" applyFont="1" applyFill="1" applyBorder="1" applyAlignment="1">
      <alignment horizontal="left" wrapText="1"/>
    </xf>
    <xf numFmtId="0" fontId="171" fillId="2" borderId="54" xfId="0" applyFont="1" applyFill="1" applyBorder="1"/>
    <xf numFmtId="16" fontId="171" fillId="2" borderId="54" xfId="0" applyNumberFormat="1" applyFont="1" applyFill="1" applyBorder="1"/>
    <xf numFmtId="0" fontId="116" fillId="2" borderId="54" xfId="0" applyFont="1" applyFill="1" applyBorder="1"/>
    <xf numFmtId="0" fontId="116" fillId="2" borderId="1" xfId="0" applyFont="1" applyFill="1" applyBorder="1" applyAlignment="1">
      <alignment horizontal="left" wrapText="1"/>
    </xf>
    <xf numFmtId="0" fontId="115" fillId="2" borderId="1" xfId="0" applyFont="1" applyFill="1" applyBorder="1"/>
    <xf numFmtId="0" fontId="115" fillId="2" borderId="54" xfId="0" applyFont="1" applyFill="1" applyBorder="1"/>
    <xf numFmtId="0" fontId="115" fillId="0" borderId="0" xfId="0" applyFont="1"/>
    <xf numFmtId="0" fontId="115" fillId="0" borderId="1" xfId="0" applyFont="1" applyBorder="1"/>
    <xf numFmtId="16" fontId="115" fillId="0" borderId="1" xfId="0" applyNumberFormat="1" applyFont="1" applyBorder="1"/>
    <xf numFmtId="174" fontId="115" fillId="0" borderId="1" xfId="0" applyNumberFormat="1" applyFont="1" applyBorder="1"/>
    <xf numFmtId="0" fontId="115" fillId="0" borderId="1" xfId="0" applyFont="1" applyBorder="1" applyAlignment="1">
      <alignment wrapText="1"/>
    </xf>
    <xf numFmtId="0" fontId="115" fillId="0" borderId="1" xfId="0" quotePrefix="1" applyFont="1" applyBorder="1" applyAlignment="1">
      <alignment wrapText="1"/>
    </xf>
    <xf numFmtId="0" fontId="115" fillId="0" borderId="6" xfId="0" applyFont="1" applyBorder="1"/>
    <xf numFmtId="16" fontId="115" fillId="0" borderId="0" xfId="0" applyNumberFormat="1" applyFont="1"/>
    <xf numFmtId="0" fontId="115" fillId="0" borderId="1" xfId="0" applyFont="1" applyBorder="1" applyAlignment="1">
      <alignment vertical="top" wrapText="1"/>
    </xf>
    <xf numFmtId="16" fontId="115" fillId="2" borderId="1" xfId="0" applyNumberFormat="1" applyFont="1" applyFill="1" applyBorder="1"/>
    <xf numFmtId="174" fontId="115" fillId="2" borderId="1" xfId="0" applyNumberFormat="1" applyFont="1" applyFill="1" applyBorder="1"/>
    <xf numFmtId="0" fontId="115" fillId="2" borderId="1" xfId="0" applyFont="1" applyFill="1" applyBorder="1" applyAlignment="1">
      <alignment wrapText="1"/>
    </xf>
    <xf numFmtId="179" fontId="115" fillId="2" borderId="1" xfId="0" applyNumberFormat="1" applyFont="1" applyFill="1" applyBorder="1"/>
    <xf numFmtId="0" fontId="115" fillId="0" borderId="1" xfId="0" applyFont="1" applyBorder="1" applyAlignment="1">
      <alignment horizontal="left"/>
    </xf>
    <xf numFmtId="179" fontId="115" fillId="0" borderId="1" xfId="0" applyNumberFormat="1" applyFont="1" applyBorder="1"/>
    <xf numFmtId="0" fontId="115" fillId="0" borderId="54" xfId="0" applyFont="1" applyBorder="1"/>
    <xf numFmtId="16" fontId="115" fillId="0" borderId="54" xfId="0" applyNumberFormat="1" applyFont="1" applyBorder="1"/>
    <xf numFmtId="179" fontId="115" fillId="0" borderId="54" xfId="0" applyNumberFormat="1" applyFont="1" applyBorder="1"/>
    <xf numFmtId="16" fontId="115" fillId="2" borderId="54" xfId="0" applyNumberFormat="1" applyFont="1" applyFill="1" applyBorder="1"/>
    <xf numFmtId="179" fontId="115" fillId="2" borderId="54" xfId="0" applyNumberFormat="1" applyFont="1" applyFill="1" applyBorder="1"/>
    <xf numFmtId="0" fontId="115" fillId="2" borderId="54" xfId="0" applyFont="1" applyFill="1" applyBorder="1" applyAlignment="1">
      <alignment wrapText="1"/>
    </xf>
    <xf numFmtId="0" fontId="115" fillId="0" borderId="54" xfId="0" applyFont="1" applyBorder="1" applyAlignment="1">
      <alignment horizontal="left"/>
    </xf>
    <xf numFmtId="183" fontId="115" fillId="2" borderId="54" xfId="0" applyNumberFormat="1" applyFont="1" applyFill="1" applyBorder="1"/>
    <xf numFmtId="0" fontId="294" fillId="0" borderId="0" xfId="0" applyFont="1" applyAlignment="1">
      <alignment wrapText="1"/>
    </xf>
    <xf numFmtId="2" fontId="150" fillId="0" borderId="54" xfId="0" applyNumberFormat="1" applyFont="1" applyBorder="1"/>
    <xf numFmtId="0" fontId="114" fillId="2" borderId="54" xfId="0" applyFont="1" applyFill="1" applyBorder="1"/>
    <xf numFmtId="0" fontId="114" fillId="2" borderId="54" xfId="0" applyFont="1" applyFill="1" applyBorder="1" applyAlignment="1">
      <alignment horizontal="left" wrapText="1"/>
    </xf>
    <xf numFmtId="179" fontId="150" fillId="2" borderId="54" xfId="0" applyNumberFormat="1" applyFont="1" applyFill="1" applyBorder="1"/>
    <xf numFmtId="16" fontId="150" fillId="0" borderId="0" xfId="0" applyNumberFormat="1" applyFont="1"/>
    <xf numFmtId="0" fontId="113" fillId="2" borderId="54" xfId="0" applyFont="1" applyFill="1" applyBorder="1"/>
    <xf numFmtId="16" fontId="171" fillId="0" borderId="54" xfId="0" applyNumberFormat="1" applyFont="1" applyBorder="1"/>
    <xf numFmtId="179" fontId="150" fillId="0" borderId="54" xfId="0" applyNumberFormat="1" applyFont="1" applyBorder="1"/>
    <xf numFmtId="0" fontId="112" fillId="0" borderId="54" xfId="0" applyFont="1" applyBorder="1"/>
    <xf numFmtId="0" fontId="111" fillId="2" borderId="54" xfId="0" applyFont="1" applyFill="1" applyBorder="1"/>
    <xf numFmtId="182" fontId="150" fillId="0" borderId="0" xfId="0" applyNumberFormat="1" applyFont="1" applyAlignment="1">
      <alignment horizontal="center" vertical="center"/>
    </xf>
    <xf numFmtId="2" fontId="297" fillId="2" borderId="1" xfId="0" applyNumberFormat="1" applyFont="1" applyFill="1" applyBorder="1"/>
    <xf numFmtId="0" fontId="171" fillId="0" borderId="1" xfId="0" applyFont="1" applyBorder="1" applyAlignment="1">
      <alignment horizontal="center" vertical="center" wrapText="1"/>
    </xf>
    <xf numFmtId="2" fontId="171" fillId="0" borderId="1" xfId="0" applyNumberFormat="1" applyFont="1" applyBorder="1" applyAlignment="1">
      <alignment horizontal="center" vertical="center" wrapText="1"/>
    </xf>
    <xf numFmtId="2" fontId="194" fillId="0" borderId="1" xfId="0" applyNumberFormat="1" applyFont="1" applyBorder="1" applyAlignment="1">
      <alignment horizontal="center" vertical="center" wrapText="1"/>
    </xf>
    <xf numFmtId="180" fontId="171" fillId="0" borderId="1" xfId="0" applyNumberFormat="1" applyFont="1" applyBorder="1" applyAlignment="1">
      <alignment horizontal="right" vertical="center"/>
    </xf>
    <xf numFmtId="0" fontId="180" fillId="0" borderId="1" xfId="0" applyFont="1" applyBorder="1" applyAlignment="1">
      <alignment vertical="center" wrapText="1"/>
    </xf>
    <xf numFmtId="182" fontId="180" fillId="0" borderId="1" xfId="0" applyNumberFormat="1" applyFont="1" applyBorder="1" applyAlignment="1">
      <alignment horizontal="center" vertical="center"/>
    </xf>
    <xf numFmtId="0" fontId="189" fillId="0" borderId="0" xfId="0" applyFont="1"/>
    <xf numFmtId="0" fontId="180" fillId="0" borderId="1" xfId="0" applyFont="1" applyBorder="1" applyAlignment="1">
      <alignment horizontal="center" vertical="top" wrapText="1"/>
    </xf>
    <xf numFmtId="2" fontId="180" fillId="0" borderId="1" xfId="0" applyNumberFormat="1" applyFont="1" applyBorder="1" applyAlignment="1">
      <alignment horizontal="center" vertical="top" wrapText="1"/>
    </xf>
    <xf numFmtId="2" fontId="207" fillId="0" borderId="1" xfId="0" applyNumberFormat="1" applyFont="1" applyBorder="1" applyAlignment="1">
      <alignment horizontal="center"/>
    </xf>
    <xf numFmtId="2" fontId="180" fillId="0" borderId="10" xfId="0" applyNumberFormat="1" applyFont="1" applyBorder="1" applyAlignment="1">
      <alignment horizontal="center"/>
    </xf>
    <xf numFmtId="2" fontId="285" fillId="0" borderId="1" xfId="0" applyNumberFormat="1" applyFont="1" applyBorder="1" applyAlignment="1">
      <alignment horizontal="center"/>
    </xf>
    <xf numFmtId="182" fontId="180" fillId="0" borderId="1" xfId="0" applyNumberFormat="1" applyFont="1" applyBorder="1" applyAlignment="1">
      <alignment horizontal="center"/>
    </xf>
    <xf numFmtId="2" fontId="180" fillId="0" borderId="1" xfId="0" applyNumberFormat="1" applyFont="1" applyBorder="1" applyAlignment="1">
      <alignment horizontal="center"/>
    </xf>
    <xf numFmtId="0" fontId="180" fillId="2" borderId="1" xfId="0" applyFont="1" applyFill="1" applyBorder="1" applyAlignment="1">
      <alignment horizontal="left" vertical="top" wrapText="1"/>
    </xf>
    <xf numFmtId="0" fontId="171" fillId="0" borderId="1" xfId="0" applyFont="1" applyBorder="1" applyAlignment="1">
      <alignment horizontal="center" vertical="top" wrapText="1"/>
    </xf>
    <xf numFmtId="2" fontId="171" fillId="0" borderId="1" xfId="0" applyNumberFormat="1" applyFont="1" applyBorder="1" applyAlignment="1">
      <alignment horizontal="center" vertical="top" wrapText="1"/>
    </xf>
    <xf numFmtId="2" fontId="194" fillId="0" borderId="1" xfId="0" applyNumberFormat="1" applyFont="1" applyBorder="1" applyAlignment="1">
      <alignment horizontal="center" vertical="top" wrapText="1"/>
    </xf>
    <xf numFmtId="0" fontId="171" fillId="0" borderId="1" xfId="0" applyFont="1" applyBorder="1" applyAlignment="1">
      <alignment vertical="center"/>
    </xf>
    <xf numFmtId="0" fontId="171" fillId="0" borderId="1" xfId="0" applyFont="1" applyBorder="1" applyAlignment="1">
      <alignment horizontal="left" vertical="top" wrapText="1"/>
    </xf>
    <xf numFmtId="0" fontId="171" fillId="2" borderId="1" xfId="0" applyFont="1" applyFill="1" applyBorder="1" applyAlignment="1">
      <alignment horizontal="left" vertical="center" wrapText="1"/>
    </xf>
    <xf numFmtId="0" fontId="171" fillId="0" borderId="1" xfId="0" applyFont="1" applyBorder="1" applyAlignment="1">
      <alignment horizontal="left" vertical="center" wrapText="1"/>
    </xf>
    <xf numFmtId="182" fontId="150" fillId="2" borderId="54" xfId="0" applyNumberFormat="1" applyFont="1" applyFill="1" applyBorder="1" applyAlignment="1">
      <alignment horizontal="center" vertical="center"/>
    </xf>
    <xf numFmtId="2" fontId="206" fillId="0" borderId="54" xfId="0" applyNumberFormat="1" applyFont="1" applyBorder="1" applyAlignment="1">
      <alignment horizontal="center" vertical="center" wrapText="1"/>
    </xf>
    <xf numFmtId="2" fontId="296" fillId="2" borderId="54" xfId="0" applyNumberFormat="1" applyFont="1" applyFill="1" applyBorder="1"/>
    <xf numFmtId="0" fontId="255" fillId="4" borderId="1" xfId="0" applyFont="1" applyFill="1" applyBorder="1" applyAlignment="1">
      <alignment horizontal="center" vertical="center"/>
    </xf>
    <xf numFmtId="0" fontId="107" fillId="0" borderId="0" xfId="0" applyFont="1"/>
    <xf numFmtId="0" fontId="298" fillId="0" borderId="0" xfId="0" applyFont="1"/>
    <xf numFmtId="0" fontId="223" fillId="4" borderId="0" xfId="0" applyFont="1" applyFill="1"/>
    <xf numFmtId="0" fontId="106" fillId="2" borderId="54" xfId="0" applyFont="1" applyFill="1" applyBorder="1" applyAlignment="1">
      <alignment horizontal="left" wrapText="1"/>
    </xf>
    <xf numFmtId="0" fontId="266" fillId="0" borderId="0" xfId="0" applyFont="1" applyAlignment="1">
      <alignment horizontal="center" vertical="center" wrapText="1"/>
    </xf>
    <xf numFmtId="0" fontId="190" fillId="0" borderId="0" xfId="0" applyFont="1" applyAlignment="1">
      <alignment horizontal="center" vertical="center"/>
    </xf>
    <xf numFmtId="0" fontId="105" fillId="2" borderId="54" xfId="0" applyFont="1" applyFill="1" applyBorder="1"/>
    <xf numFmtId="0" fontId="104" fillId="2" borderId="54" xfId="0" applyFont="1" applyFill="1" applyBorder="1"/>
    <xf numFmtId="180" fontId="150" fillId="0" borderId="54" xfId="0" applyNumberFormat="1" applyFont="1" applyBorder="1" applyAlignment="1">
      <alignment horizontal="center" vertical="center"/>
    </xf>
    <xf numFmtId="180" fontId="150" fillId="0" borderId="1" xfId="0" applyNumberFormat="1" applyFont="1" applyBorder="1" applyAlignment="1">
      <alignment horizontal="center" vertical="center"/>
    </xf>
    <xf numFmtId="0" fontId="206" fillId="0" borderId="1" xfId="0" applyFont="1" applyBorder="1" applyAlignment="1">
      <alignment horizontal="left" vertical="center" wrapText="1"/>
    </xf>
    <xf numFmtId="180" fontId="171" fillId="0" borderId="1" xfId="0" applyNumberFormat="1" applyFont="1" applyBorder="1" applyAlignment="1">
      <alignment horizontal="right"/>
    </xf>
    <xf numFmtId="2" fontId="171" fillId="0" borderId="1" xfId="0" applyNumberFormat="1" applyFont="1" applyBorder="1" applyAlignment="1">
      <alignment horizontal="center" vertical="center"/>
    </xf>
    <xf numFmtId="0" fontId="195" fillId="5" borderId="54" xfId="0" applyFont="1" applyFill="1" applyBorder="1" applyAlignment="1">
      <alignment horizontal="center" vertical="center" wrapText="1"/>
    </xf>
    <xf numFmtId="0" fontId="195" fillId="5" borderId="54" xfId="0" applyFont="1" applyFill="1" applyBorder="1" applyAlignment="1">
      <alignment horizontal="center" vertical="center"/>
    </xf>
    <xf numFmtId="0" fontId="172" fillId="2" borderId="54" xfId="0" applyFont="1" applyFill="1" applyBorder="1" applyAlignment="1">
      <alignment horizontal="center" vertical="center"/>
    </xf>
    <xf numFmtId="0" fontId="171" fillId="2" borderId="54" xfId="0" applyFont="1" applyFill="1" applyBorder="1" applyAlignment="1">
      <alignment vertical="center"/>
    </xf>
    <xf numFmtId="0" fontId="171" fillId="2" borderId="1" xfId="0" applyFont="1" applyFill="1" applyBorder="1" applyAlignment="1">
      <alignment vertical="center"/>
    </xf>
    <xf numFmtId="0" fontId="103" fillId="2" borderId="54" xfId="0" applyFont="1" applyFill="1" applyBorder="1"/>
    <xf numFmtId="0" fontId="102" fillId="2" borderId="54" xfId="0" applyFont="1" applyFill="1" applyBorder="1"/>
    <xf numFmtId="0" fontId="101" fillId="2" borderId="54" xfId="0" applyFont="1" applyFill="1" applyBorder="1"/>
    <xf numFmtId="0" fontId="100" fillId="2" borderId="54" xfId="0" applyFont="1" applyFill="1" applyBorder="1"/>
    <xf numFmtId="0" fontId="150" fillId="0" borderId="0" xfId="1" applyFont="1" applyFill="1" applyAlignment="1">
      <alignment horizontal="left" vertical="center"/>
    </xf>
    <xf numFmtId="0" fontId="99" fillId="2" borderId="54" xfId="0" applyFont="1" applyFill="1" applyBorder="1"/>
    <xf numFmtId="0" fontId="186" fillId="0" borderId="0" xfId="0" applyFont="1" applyAlignment="1">
      <alignment horizontal="left"/>
    </xf>
    <xf numFmtId="0" fontId="302" fillId="0" borderId="0" xfId="0" applyFont="1" applyAlignment="1">
      <alignment horizontal="left"/>
    </xf>
    <xf numFmtId="0" fontId="0" fillId="0" borderId="0" xfId="0" applyAlignment="1">
      <alignment wrapText="1"/>
    </xf>
    <xf numFmtId="0" fontId="98" fillId="2" borderId="54" xfId="0" applyFont="1" applyFill="1" applyBorder="1"/>
    <xf numFmtId="0" fontId="98" fillId="2" borderId="54" xfId="0" applyFont="1" applyFill="1" applyBorder="1" applyAlignment="1">
      <alignment wrapText="1"/>
    </xf>
    <xf numFmtId="0" fontId="98" fillId="2" borderId="63" xfId="0" applyFont="1" applyFill="1" applyBorder="1"/>
    <xf numFmtId="16" fontId="150" fillId="2" borderId="63" xfId="0" applyNumberFormat="1" applyFont="1" applyFill="1" applyBorder="1"/>
    <xf numFmtId="0" fontId="114" fillId="2" borderId="63" xfId="0" applyFont="1" applyFill="1" applyBorder="1"/>
    <xf numFmtId="0" fontId="0" fillId="2" borderId="63" xfId="0" applyFill="1" applyBorder="1"/>
    <xf numFmtId="2" fontId="0" fillId="2" borderId="63" xfId="0" applyNumberFormat="1" applyFill="1" applyBorder="1"/>
    <xf numFmtId="0" fontId="101" fillId="2" borderId="63" xfId="0" applyFont="1" applyFill="1" applyBorder="1"/>
    <xf numFmtId="174" fontId="150" fillId="0" borderId="0" xfId="0" applyNumberFormat="1" applyFont="1"/>
    <xf numFmtId="0" fontId="171" fillId="0" borderId="54" xfId="0" applyFont="1" applyBorder="1" applyAlignment="1">
      <alignment vertical="top" wrapText="1"/>
    </xf>
    <xf numFmtId="0" fontId="171" fillId="2" borderId="54" xfId="0" applyFont="1" applyFill="1" applyBorder="1" applyAlignment="1">
      <alignment vertical="center" wrapText="1"/>
    </xf>
    <xf numFmtId="0" fontId="95" fillId="0" borderId="54" xfId="0" applyFont="1" applyBorder="1"/>
    <xf numFmtId="0" fontId="94" fillId="0" borderId="54" xfId="0" applyFont="1" applyBorder="1"/>
    <xf numFmtId="16" fontId="150" fillId="39" borderId="54" xfId="0" applyNumberFormat="1" applyFont="1" applyFill="1" applyBorder="1"/>
    <xf numFmtId="0" fontId="150" fillId="39" borderId="54" xfId="0" applyFont="1" applyFill="1" applyBorder="1"/>
    <xf numFmtId="0" fontId="97" fillId="2" borderId="54" xfId="0" applyFont="1" applyFill="1" applyBorder="1"/>
    <xf numFmtId="0" fontId="96" fillId="2" borderId="54" xfId="0" applyFont="1" applyFill="1" applyBorder="1"/>
    <xf numFmtId="0" fontId="93" fillId="2" borderId="54" xfId="0" applyFont="1" applyFill="1" applyBorder="1"/>
    <xf numFmtId="0" fontId="93" fillId="0" borderId="54" xfId="0" applyFont="1" applyBorder="1"/>
    <xf numFmtId="0" fontId="101" fillId="0" borderId="54" xfId="0" applyFont="1" applyBorder="1"/>
    <xf numFmtId="174" fontId="150" fillId="39" borderId="54" xfId="0" applyNumberFormat="1" applyFont="1" applyFill="1" applyBorder="1"/>
    <xf numFmtId="0" fontId="91" fillId="2" borderId="54" xfId="0" applyFont="1" applyFill="1" applyBorder="1"/>
    <xf numFmtId="0" fontId="91" fillId="0" borderId="54" xfId="0" applyFont="1" applyBorder="1"/>
    <xf numFmtId="0" fontId="91" fillId="2" borderId="54" xfId="0" applyFont="1" applyFill="1" applyBorder="1" applyAlignment="1">
      <alignment wrapText="1"/>
    </xf>
    <xf numFmtId="0" fontId="90" fillId="2" borderId="54" xfId="0" applyFont="1" applyFill="1" applyBorder="1"/>
    <xf numFmtId="0" fontId="171" fillId="2" borderId="54" xfId="0" applyFont="1" applyFill="1" applyBorder="1" applyAlignment="1">
      <alignment vertical="top" wrapText="1"/>
    </xf>
    <xf numFmtId="0" fontId="89" fillId="2" borderId="54" xfId="0" applyFont="1" applyFill="1" applyBorder="1"/>
    <xf numFmtId="0" fontId="89" fillId="0" borderId="54" xfId="0" applyFont="1" applyBorder="1"/>
    <xf numFmtId="0" fontId="88" fillId="2" borderId="54" xfId="0" applyFont="1" applyFill="1" applyBorder="1"/>
    <xf numFmtId="0" fontId="87" fillId="2" borderId="54" xfId="0" applyFont="1" applyFill="1" applyBorder="1"/>
    <xf numFmtId="16" fontId="172" fillId="0" borderId="54" xfId="0" applyNumberFormat="1" applyFont="1" applyBorder="1"/>
    <xf numFmtId="16" fontId="86" fillId="0" borderId="54" xfId="0" applyNumberFormat="1" applyFont="1" applyBorder="1"/>
    <xf numFmtId="0" fontId="86" fillId="2" borderId="54" xfId="0" applyFont="1" applyFill="1" applyBorder="1"/>
    <xf numFmtId="16" fontId="86" fillId="2" borderId="54" xfId="0" applyNumberFormat="1" applyFont="1" applyFill="1" applyBorder="1"/>
    <xf numFmtId="0" fontId="85" fillId="2" borderId="54" xfId="0" applyFont="1" applyFill="1" applyBorder="1"/>
    <xf numFmtId="0" fontId="84" fillId="2" borderId="54" xfId="0" applyFont="1" applyFill="1" applyBorder="1"/>
    <xf numFmtId="0" fontId="165" fillId="0" borderId="0" xfId="0" applyFont="1" applyAlignment="1">
      <alignment horizontal="left"/>
    </xf>
    <xf numFmtId="0" fontId="83" fillId="0" borderId="0" xfId="0" applyFont="1"/>
    <xf numFmtId="179" fontId="0" fillId="0" borderId="0" xfId="0" applyNumberFormat="1"/>
    <xf numFmtId="178" fontId="300" fillId="0" borderId="0" xfId="0" applyNumberFormat="1" applyFont="1" applyAlignment="1">
      <alignment horizontal="left"/>
    </xf>
    <xf numFmtId="0" fontId="301" fillId="0" borderId="0" xfId="0" applyFont="1" applyAlignment="1">
      <alignment horizontal="left"/>
    </xf>
    <xf numFmtId="0" fontId="95" fillId="2" borderId="54" xfId="0" applyFont="1" applyFill="1" applyBorder="1"/>
    <xf numFmtId="0" fontId="150" fillId="2" borderId="54" xfId="0" applyFont="1" applyFill="1" applyBorder="1" applyAlignment="1">
      <alignment horizontal="left" wrapText="1"/>
    </xf>
    <xf numFmtId="0" fontId="86" fillId="0" borderId="0" xfId="0" applyFont="1"/>
    <xf numFmtId="185" fontId="0" fillId="0" borderId="0" xfId="124" applyNumberFormat="1" applyFont="1" applyFill="1" applyBorder="1"/>
    <xf numFmtId="0" fontId="306" fillId="0" borderId="0" xfId="0" applyFont="1" applyAlignment="1">
      <alignment horizontal="center" vertical="center" wrapText="1"/>
    </xf>
    <xf numFmtId="0" fontId="180" fillId="0" borderId="1" xfId="0" applyFont="1" applyBorder="1" applyAlignment="1">
      <alignment horizontal="left" vertical="top" wrapText="1"/>
    </xf>
    <xf numFmtId="0" fontId="262" fillId="0" borderId="0" xfId="0" applyFont="1" applyAlignment="1">
      <alignment horizontal="center" vertical="center" wrapText="1"/>
    </xf>
    <xf numFmtId="0" fontId="180" fillId="0" borderId="0" xfId="0" applyFont="1" applyAlignment="1">
      <alignment horizontal="center" vertical="center" wrapText="1"/>
    </xf>
    <xf numFmtId="0" fontId="205" fillId="0" borderId="0" xfId="0" applyFont="1" applyAlignment="1">
      <alignment vertical="center"/>
    </xf>
    <xf numFmtId="16" fontId="172" fillId="2" borderId="54" xfId="0" applyNumberFormat="1" applyFont="1" applyFill="1" applyBorder="1"/>
    <xf numFmtId="2" fontId="206" fillId="2" borderId="54" xfId="0" applyNumberFormat="1" applyFont="1" applyFill="1" applyBorder="1" applyAlignment="1">
      <alignment horizontal="center" vertical="center"/>
    </xf>
    <xf numFmtId="0" fontId="171" fillId="2" borderId="1" xfId="0" applyFont="1" applyFill="1" applyBorder="1" applyAlignment="1">
      <alignment horizontal="center" vertical="top" wrapText="1"/>
    </xf>
    <xf numFmtId="180" fontId="171" fillId="2" borderId="1" xfId="0" applyNumberFormat="1" applyFont="1" applyFill="1" applyBorder="1" applyAlignment="1">
      <alignment horizontal="right"/>
    </xf>
    <xf numFmtId="0" fontId="171" fillId="2" borderId="54" xfId="0" applyFont="1" applyFill="1" applyBorder="1" applyAlignment="1">
      <alignment horizontal="left" vertical="top" wrapText="1"/>
    </xf>
    <xf numFmtId="186" fontId="308" fillId="10" borderId="11" xfId="209" applyNumberFormat="1" applyFont="1" applyFill="1" applyBorder="1" applyAlignment="1">
      <alignment horizontal="center" vertical="center"/>
    </xf>
    <xf numFmtId="0" fontId="309" fillId="12" borderId="67" xfId="209" applyFont="1" applyFill="1" applyBorder="1" applyAlignment="1">
      <alignment horizontal="center" vertical="center"/>
    </xf>
    <xf numFmtId="0" fontId="310" fillId="41" borderId="11" xfId="209" applyFont="1" applyFill="1" applyBorder="1" applyAlignment="1">
      <alignment horizontal="center"/>
    </xf>
    <xf numFmtId="186" fontId="311" fillId="0" borderId="11" xfId="209" applyNumberFormat="1" applyFont="1" applyBorder="1" applyAlignment="1">
      <alignment horizontal="center"/>
    </xf>
    <xf numFmtId="187" fontId="312" fillId="0" borderId="11" xfId="209" applyNumberFormat="1" applyFont="1" applyBorder="1" applyAlignment="1">
      <alignment horizontal="center"/>
    </xf>
    <xf numFmtId="0" fontId="79" fillId="2" borderId="54" xfId="0" applyFont="1" applyFill="1" applyBorder="1"/>
    <xf numFmtId="0" fontId="290" fillId="0" borderId="0" xfId="0" applyFont="1" applyAlignment="1">
      <alignment horizontal="left" vertical="center" wrapText="1"/>
    </xf>
    <xf numFmtId="14" fontId="209" fillId="0" borderId="0" xfId="0" applyNumberFormat="1" applyFont="1" applyAlignment="1">
      <alignment horizontal="center" vertical="center" wrapText="1"/>
    </xf>
    <xf numFmtId="0" fontId="313" fillId="0" borderId="0" xfId="0" applyFont="1" applyAlignment="1">
      <alignment vertical="center" wrapText="1"/>
    </xf>
    <xf numFmtId="0" fontId="206" fillId="2" borderId="54" xfId="0" applyFont="1" applyFill="1" applyBorder="1" applyAlignment="1">
      <alignment vertical="center" wrapText="1"/>
    </xf>
    <xf numFmtId="0" fontId="206" fillId="2" borderId="54" xfId="0" applyFont="1" applyFill="1" applyBorder="1" applyAlignment="1">
      <alignment horizontal="center" vertical="center"/>
    </xf>
    <xf numFmtId="182" fontId="150" fillId="2" borderId="54" xfId="0" applyNumberFormat="1" applyFont="1" applyFill="1" applyBorder="1" applyAlignment="1">
      <alignment horizontal="center"/>
    </xf>
    <xf numFmtId="2" fontId="247" fillId="2" borderId="54" xfId="0" applyNumberFormat="1" applyFont="1" applyFill="1" applyBorder="1" applyAlignment="1">
      <alignment horizontal="center" vertical="center"/>
    </xf>
    <xf numFmtId="0" fontId="78" fillId="2" borderId="54" xfId="0" applyFont="1" applyFill="1" applyBorder="1"/>
    <xf numFmtId="0" fontId="160" fillId="0" borderId="0" xfId="36" applyAlignment="1" applyProtection="1">
      <alignment horizontal="left" vertical="center"/>
      <protection locked="0"/>
    </xf>
    <xf numFmtId="0" fontId="197" fillId="0" borderId="0" xfId="0" applyFont="1" applyAlignment="1">
      <alignment horizontal="center" vertical="center" wrapText="1"/>
    </xf>
    <xf numFmtId="0" fontId="245" fillId="0" borderId="0" xfId="0" applyFont="1" applyAlignment="1">
      <alignment horizontal="left" vertical="center" indent="1"/>
    </xf>
    <xf numFmtId="0" fontId="172" fillId="0" borderId="54" xfId="0" applyFont="1" applyBorder="1" applyAlignment="1">
      <alignment horizontal="center" vertical="center"/>
    </xf>
    <xf numFmtId="14" fontId="171" fillId="0" borderId="54" xfId="0" applyNumberFormat="1" applyFont="1" applyBorder="1" applyAlignment="1">
      <alignment horizontal="center" vertical="center"/>
    </xf>
    <xf numFmtId="0" fontId="171" fillId="0" borderId="54" xfId="0" applyFont="1" applyBorder="1" applyAlignment="1">
      <alignment horizontal="center" vertical="center"/>
    </xf>
    <xf numFmtId="14" fontId="172" fillId="2" borderId="54" xfId="0" applyNumberFormat="1" applyFont="1" applyFill="1" applyBorder="1" applyAlignment="1">
      <alignment horizontal="center" vertical="center"/>
    </xf>
    <xf numFmtId="0" fontId="77" fillId="2" borderId="54" xfId="0" applyFont="1" applyFill="1" applyBorder="1"/>
    <xf numFmtId="0" fontId="76" fillId="2" borderId="54" xfId="0" applyFont="1" applyFill="1" applyBorder="1"/>
    <xf numFmtId="14" fontId="172" fillId="0" borderId="54" xfId="0" applyNumberFormat="1" applyFont="1" applyBorder="1" applyAlignment="1">
      <alignment horizontal="center" vertical="center"/>
    </xf>
    <xf numFmtId="180" fontId="150" fillId="2" borderId="54" xfId="0" applyNumberFormat="1" applyFont="1" applyFill="1" applyBorder="1" applyAlignment="1">
      <alignment horizontal="center" vertical="center"/>
    </xf>
    <xf numFmtId="2" fontId="73" fillId="2" borderId="54" xfId="0" applyNumberFormat="1" applyFont="1" applyFill="1" applyBorder="1"/>
    <xf numFmtId="0" fontId="72" fillId="0" borderId="0" xfId="0" applyFont="1" applyAlignment="1">
      <alignment vertical="center"/>
    </xf>
    <xf numFmtId="0" fontId="71" fillId="2" borderId="54" xfId="0" applyFont="1" applyFill="1" applyBorder="1"/>
    <xf numFmtId="0" fontId="206" fillId="2" borderId="54" xfId="0" applyFont="1" applyFill="1" applyBorder="1" applyAlignment="1">
      <alignment horizontal="left" vertical="center"/>
    </xf>
    <xf numFmtId="178" fontId="144" fillId="2" borderId="1" xfId="35" applyNumberFormat="1" applyFont="1" applyFill="1" applyBorder="1" applyAlignment="1">
      <alignment horizontal="center" vertical="center"/>
    </xf>
    <xf numFmtId="0" fontId="68" fillId="0" borderId="54" xfId="0" applyFont="1" applyBorder="1"/>
    <xf numFmtId="2" fontId="150" fillId="0" borderId="1" xfId="0" applyNumberFormat="1" applyFont="1" applyBorder="1" applyAlignment="1">
      <alignment vertical="center"/>
    </xf>
    <xf numFmtId="0" fontId="296" fillId="0" borderId="0" xfId="0" applyFont="1"/>
    <xf numFmtId="0" fontId="208" fillId="0" borderId="1" xfId="0" applyFont="1" applyBorder="1" applyAlignment="1">
      <alignment horizontal="center" vertical="center" wrapText="1"/>
    </xf>
    <xf numFmtId="0" fontId="209" fillId="0" borderId="1" xfId="0" applyFont="1" applyBorder="1" applyAlignment="1">
      <alignment horizontal="center" vertical="center" wrapText="1"/>
    </xf>
    <xf numFmtId="2" fontId="209" fillId="0" borderId="1" xfId="0" applyNumberFormat="1" applyFont="1" applyBorder="1" applyAlignment="1">
      <alignment horizontal="center" vertical="center" wrapText="1"/>
    </xf>
    <xf numFmtId="180" fontId="214" fillId="0" borderId="1" xfId="0" applyNumberFormat="1" applyFont="1" applyBorder="1" applyAlignment="1">
      <alignment horizontal="center" vertical="center"/>
    </xf>
    <xf numFmtId="180" fontId="209" fillId="0" borderId="1" xfId="0" applyNumberFormat="1" applyFont="1" applyBorder="1" applyAlignment="1">
      <alignment horizontal="center" vertical="center"/>
    </xf>
    <xf numFmtId="180" fontId="214" fillId="2" borderId="54" xfId="0" applyNumberFormat="1" applyFont="1" applyFill="1" applyBorder="1" applyAlignment="1">
      <alignment horizontal="center" vertical="center"/>
    </xf>
    <xf numFmtId="180" fontId="209" fillId="2" borderId="54" xfId="0" applyNumberFormat="1" applyFont="1" applyFill="1" applyBorder="1" applyAlignment="1">
      <alignment horizontal="center" vertical="center"/>
    </xf>
    <xf numFmtId="2" fontId="196" fillId="0" borderId="54" xfId="0" applyNumberFormat="1" applyFont="1" applyBorder="1"/>
    <xf numFmtId="0" fontId="66" fillId="0" borderId="54" xfId="0" applyFont="1" applyBorder="1"/>
    <xf numFmtId="2" fontId="150" fillId="0" borderId="71" xfId="0" applyNumberFormat="1" applyFont="1" applyBorder="1"/>
    <xf numFmtId="164" fontId="0" fillId="0" borderId="71" xfId="280" applyFont="1" applyBorder="1"/>
    <xf numFmtId="2" fontId="150" fillId="2" borderId="71" xfId="0" applyNumberFormat="1" applyFont="1" applyFill="1" applyBorder="1"/>
    <xf numFmtId="0" fontId="70" fillId="2" borderId="71" xfId="0" applyFont="1" applyFill="1" applyBorder="1"/>
    <xf numFmtId="0" fontId="196" fillId="2" borderId="54" xfId="0" applyFont="1" applyFill="1" applyBorder="1"/>
    <xf numFmtId="0" fontId="150" fillId="0" borderId="71" xfId="0" applyFont="1" applyBorder="1"/>
    <xf numFmtId="0" fontId="67" fillId="2" borderId="71" xfId="0" applyFont="1" applyFill="1" applyBorder="1"/>
    <xf numFmtId="179" fontId="150" fillId="2" borderId="71" xfId="0" applyNumberFormat="1" applyFont="1" applyFill="1" applyBorder="1"/>
    <xf numFmtId="16" fontId="115" fillId="2" borderId="71" xfId="0" applyNumberFormat="1" applyFont="1" applyFill="1" applyBorder="1"/>
    <xf numFmtId="0" fontId="150" fillId="2" borderId="71" xfId="0" applyFont="1" applyFill="1" applyBorder="1"/>
    <xf numFmtId="16" fontId="150" fillId="2" borderId="71" xfId="0" applyNumberFormat="1" applyFont="1" applyFill="1" applyBorder="1"/>
    <xf numFmtId="0" fontId="66" fillId="2" borderId="71" xfId="0" applyFont="1" applyFill="1" applyBorder="1"/>
    <xf numFmtId="0" fontId="66" fillId="2" borderId="54" xfId="0" applyFont="1" applyFill="1" applyBorder="1"/>
    <xf numFmtId="0" fontId="115" fillId="2" borderId="71" xfId="0" applyFont="1" applyFill="1" applyBorder="1"/>
    <xf numFmtId="16" fontId="0" fillId="2" borderId="71" xfId="0" applyNumberFormat="1" applyFill="1" applyBorder="1"/>
    <xf numFmtId="0" fontId="69" fillId="2" borderId="71" xfId="0" applyFont="1" applyFill="1" applyBorder="1"/>
    <xf numFmtId="0" fontId="165" fillId="4" borderId="0" xfId="304" applyFont="1" applyFill="1" applyAlignment="1">
      <alignment horizontal="left"/>
    </xf>
    <xf numFmtId="0" fontId="68" fillId="2" borderId="54" xfId="0" applyFont="1" applyFill="1" applyBorder="1"/>
    <xf numFmtId="16" fontId="150" fillId="0" borderId="71" xfId="0" applyNumberFormat="1" applyFont="1" applyBorder="1"/>
    <xf numFmtId="0" fontId="142" fillId="8" borderId="71" xfId="35" applyFont="1" applyFill="1" applyBorder="1" applyAlignment="1">
      <alignment horizontal="center" vertical="center"/>
    </xf>
    <xf numFmtId="0" fontId="0" fillId="2" borderId="71" xfId="0" applyFill="1" applyBorder="1"/>
    <xf numFmtId="2" fontId="245" fillId="2" borderId="1" xfId="0" applyNumberFormat="1" applyFont="1" applyFill="1" applyBorder="1" applyAlignment="1">
      <alignment horizontal="center"/>
    </xf>
    <xf numFmtId="16" fontId="65" fillId="0" borderId="54" xfId="0" applyNumberFormat="1" applyFont="1" applyBorder="1"/>
    <xf numFmtId="0" fontId="150" fillId="0" borderId="54" xfId="0" applyFont="1" applyBorder="1" applyAlignment="1">
      <alignment vertical="top" wrapText="1"/>
    </xf>
    <xf numFmtId="0" fontId="169" fillId="0" borderId="0" xfId="304" applyFont="1" applyAlignment="1">
      <alignment horizontal="left"/>
    </xf>
    <xf numFmtId="164" fontId="0" fillId="37" borderId="71" xfId="280" applyFont="1" applyFill="1" applyBorder="1"/>
    <xf numFmtId="164" fontId="0" fillId="37" borderId="63" xfId="280" applyFont="1" applyFill="1" applyBorder="1"/>
    <xf numFmtId="2" fontId="171" fillId="2" borderId="71" xfId="0" applyNumberFormat="1" applyFont="1" applyFill="1" applyBorder="1" applyAlignment="1">
      <alignment horizontal="center" vertical="top" wrapText="1"/>
    </xf>
    <xf numFmtId="0" fontId="63" fillId="2" borderId="71" xfId="0" applyFont="1" applyFill="1" applyBorder="1"/>
    <xf numFmtId="0" fontId="166" fillId="0" borderId="71" xfId="3" applyFont="1" applyBorder="1"/>
    <xf numFmtId="0" fontId="166" fillId="0" borderId="71" xfId="4" applyFont="1" applyBorder="1"/>
    <xf numFmtId="0" fontId="206" fillId="2" borderId="54" xfId="0" applyFont="1" applyFill="1" applyBorder="1" applyAlignment="1">
      <alignment horizontal="left" vertical="center" wrapText="1"/>
    </xf>
    <xf numFmtId="0" fontId="292" fillId="2" borderId="54" xfId="0" applyFont="1" applyFill="1" applyBorder="1" applyAlignment="1">
      <alignment horizontal="center" vertical="center" wrapText="1"/>
    </xf>
    <xf numFmtId="2" fontId="150" fillId="2" borderId="54" xfId="0" applyNumberFormat="1" applyFont="1" applyFill="1" applyBorder="1" applyAlignment="1">
      <alignment vertical="center"/>
    </xf>
    <xf numFmtId="0" fontId="61" fillId="2" borderId="71" xfId="0" applyFont="1" applyFill="1" applyBorder="1"/>
    <xf numFmtId="16" fontId="61" fillId="2" borderId="71" xfId="0" applyNumberFormat="1" applyFont="1" applyFill="1" applyBorder="1"/>
    <xf numFmtId="0" fontId="150" fillId="2" borderId="71" xfId="0" applyFont="1" applyFill="1" applyBorder="1" applyAlignment="1">
      <alignment wrapText="1"/>
    </xf>
    <xf numFmtId="0" fontId="58" fillId="2" borderId="71" xfId="0" applyFont="1" applyFill="1" applyBorder="1"/>
    <xf numFmtId="14" fontId="290" fillId="0" borderId="0" xfId="0" applyNumberFormat="1" applyFont="1" applyAlignment="1">
      <alignment horizontal="center" vertical="center" wrapText="1"/>
    </xf>
    <xf numFmtId="0" fontId="276" fillId="0" borderId="0" xfId="0" applyFont="1" applyAlignment="1">
      <alignment horizontal="center" vertical="center" wrapText="1"/>
    </xf>
    <xf numFmtId="0" fontId="276" fillId="0" borderId="0" xfId="0" applyFont="1" applyAlignment="1">
      <alignment horizontal="left" vertical="center" wrapText="1"/>
    </xf>
    <xf numFmtId="0" fontId="57" fillId="2" borderId="71" xfId="0" applyFont="1" applyFill="1" applyBorder="1"/>
    <xf numFmtId="0" fontId="56" fillId="2" borderId="71" xfId="0" applyFont="1" applyFill="1" applyBorder="1"/>
    <xf numFmtId="174" fontId="150" fillId="2" borderId="71" xfId="0" applyNumberFormat="1" applyFont="1" applyFill="1" applyBorder="1"/>
    <xf numFmtId="0" fontId="66" fillId="0" borderId="71" xfId="0" applyFont="1" applyBorder="1"/>
    <xf numFmtId="16" fontId="0" fillId="0" borderId="71" xfId="0" applyNumberFormat="1" applyBorder="1"/>
    <xf numFmtId="0" fontId="68" fillId="0" borderId="71" xfId="0" applyFont="1" applyBorder="1"/>
    <xf numFmtId="174" fontId="150" fillId="0" borderId="71" xfId="0" applyNumberFormat="1" applyFont="1" applyBorder="1"/>
    <xf numFmtId="0" fontId="171" fillId="2" borderId="71" xfId="0" applyFont="1" applyFill="1" applyBorder="1"/>
    <xf numFmtId="0" fontId="55" fillId="2" borderId="71" xfId="0" applyFont="1" applyFill="1" applyBorder="1"/>
    <xf numFmtId="16" fontId="195" fillId="2" borderId="54" xfId="0" applyNumberFormat="1" applyFont="1" applyFill="1" applyBorder="1"/>
    <xf numFmtId="2" fontId="296" fillId="0" borderId="0" xfId="0" applyNumberFormat="1" applyFont="1"/>
    <xf numFmtId="0" fontId="54" fillId="2" borderId="71" xfId="0" applyFont="1" applyFill="1" applyBorder="1"/>
    <xf numFmtId="0" fontId="171" fillId="2" borderId="71" xfId="0" applyFont="1" applyFill="1" applyBorder="1" applyAlignment="1">
      <alignment horizontal="center"/>
    </xf>
    <xf numFmtId="2" fontId="171" fillId="2" borderId="71" xfId="0" applyNumberFormat="1" applyFont="1" applyFill="1" applyBorder="1" applyAlignment="1">
      <alignment horizontal="center"/>
    </xf>
    <xf numFmtId="2" fontId="171" fillId="2" borderId="71" xfId="0" applyNumberFormat="1" applyFont="1" applyFill="1" applyBorder="1"/>
    <xf numFmtId="180" fontId="171" fillId="2" borderId="71" xfId="0" applyNumberFormat="1" applyFont="1" applyFill="1" applyBorder="1"/>
    <xf numFmtId="2" fontId="172" fillId="2" borderId="71" xfId="0" applyNumberFormat="1" applyFont="1" applyFill="1" applyBorder="1"/>
    <xf numFmtId="2" fontId="196" fillId="2" borderId="71" xfId="0" applyNumberFormat="1" applyFont="1" applyFill="1" applyBorder="1"/>
    <xf numFmtId="0" fontId="171" fillId="0" borderId="54" xfId="0" applyFont="1" applyBorder="1" applyAlignment="1">
      <alignment vertical="center"/>
    </xf>
    <xf numFmtId="14" fontId="53" fillId="0" borderId="0" xfId="0" applyNumberFormat="1" applyFont="1"/>
    <xf numFmtId="0" fontId="53" fillId="0" borderId="1" xfId="0" applyFont="1" applyBorder="1"/>
    <xf numFmtId="0" fontId="204" fillId="0" borderId="0" xfId="0" applyFont="1"/>
    <xf numFmtId="0" fontId="52" fillId="2" borderId="71" xfId="0" applyFont="1" applyFill="1" applyBorder="1"/>
    <xf numFmtId="0" fontId="180" fillId="0" borderId="1" xfId="0" applyFont="1" applyBorder="1"/>
    <xf numFmtId="0" fontId="180" fillId="0" borderId="1" xfId="0" applyFont="1" applyBorder="1" applyAlignment="1">
      <alignment horizontal="center"/>
    </xf>
    <xf numFmtId="0" fontId="197" fillId="0" borderId="71" xfId="364" applyFont="1" applyBorder="1" applyAlignment="1">
      <alignment vertical="center"/>
    </xf>
    <xf numFmtId="181" fontId="279" fillId="0" borderId="0" xfId="0" applyNumberFormat="1" applyFont="1" applyAlignment="1">
      <alignment horizontal="left" vertical="center"/>
    </xf>
    <xf numFmtId="0" fontId="51" fillId="0" borderId="0" xfId="364"/>
    <xf numFmtId="0" fontId="201" fillId="3" borderId="71" xfId="364" applyFont="1" applyFill="1" applyBorder="1" applyAlignment="1">
      <alignment horizontal="center" vertical="center"/>
    </xf>
    <xf numFmtId="0" fontId="197" fillId="0" borderId="71" xfId="364" applyFont="1" applyBorder="1" applyAlignment="1">
      <alignment horizontal="center" vertical="center"/>
    </xf>
    <xf numFmtId="0" fontId="265" fillId="0" borderId="71" xfId="364" applyFont="1" applyBorder="1" applyAlignment="1">
      <alignment horizontal="center" vertical="center"/>
    </xf>
    <xf numFmtId="0" fontId="202" fillId="0" borderId="55" xfId="364" applyFont="1" applyBorder="1" applyAlignment="1">
      <alignment horizontal="center" vertical="center"/>
    </xf>
    <xf numFmtId="0" fontId="265" fillId="0" borderId="55" xfId="364" applyFont="1" applyBorder="1" applyAlignment="1">
      <alignment horizontal="center" vertical="center"/>
    </xf>
    <xf numFmtId="0" fontId="50" fillId="2" borderId="71" xfId="0" applyFont="1" applyFill="1" applyBorder="1"/>
    <xf numFmtId="16" fontId="50" fillId="2" borderId="71" xfId="0" applyNumberFormat="1" applyFont="1" applyFill="1" applyBorder="1"/>
    <xf numFmtId="0" fontId="49" fillId="2" borderId="71" xfId="0" applyFont="1" applyFill="1" applyBorder="1"/>
    <xf numFmtId="0" fontId="313" fillId="0" borderId="0" xfId="0" applyFont="1" applyAlignment="1">
      <alignment vertical="top" wrapText="1"/>
    </xf>
    <xf numFmtId="0" fontId="314" fillId="4" borderId="0" xfId="0" applyFont="1" applyFill="1" applyAlignment="1">
      <alignment horizontal="center" vertical="center" wrapText="1"/>
    </xf>
    <xf numFmtId="0" fontId="48" fillId="2" borderId="71" xfId="0" applyFont="1" applyFill="1" applyBorder="1"/>
    <xf numFmtId="0" fontId="64" fillId="0" borderId="0" xfId="0" applyFont="1" applyAlignment="1">
      <alignment horizontal="left"/>
    </xf>
    <xf numFmtId="0" fontId="137" fillId="0" borderId="71" xfId="77" applyFont="1" applyBorder="1" applyAlignment="1">
      <alignment horizontal="left" vertical="center"/>
    </xf>
    <xf numFmtId="0" fontId="137" fillId="0" borderId="71" xfId="77" applyFont="1" applyBorder="1" applyAlignment="1">
      <alignment horizontal="center" vertical="center"/>
    </xf>
    <xf numFmtId="164" fontId="0" fillId="0" borderId="71" xfId="0" applyNumberFormat="1" applyBorder="1"/>
    <xf numFmtId="164" fontId="151" fillId="4" borderId="71" xfId="0" applyNumberFormat="1" applyFont="1" applyFill="1" applyBorder="1"/>
    <xf numFmtId="0" fontId="136" fillId="3" borderId="71" xfId="77" applyFont="1" applyFill="1" applyBorder="1" applyAlignment="1">
      <alignment horizontal="center" vertical="center"/>
    </xf>
    <xf numFmtId="0" fontId="136" fillId="3" borderId="71" xfId="77" applyFont="1" applyFill="1" applyBorder="1" applyAlignment="1">
      <alignment horizontal="center" vertical="center" wrapText="1"/>
    </xf>
    <xf numFmtId="0" fontId="281" fillId="4" borderId="71" xfId="77" applyFont="1" applyFill="1" applyBorder="1" applyAlignment="1">
      <alignment horizontal="center" vertical="center" wrapText="1"/>
    </xf>
    <xf numFmtId="0" fontId="46" fillId="2" borderId="71" xfId="0" applyFont="1" applyFill="1" applyBorder="1"/>
    <xf numFmtId="0" fontId="183" fillId="19" borderId="73" xfId="0" applyFont="1" applyFill="1" applyBorder="1" applyAlignment="1">
      <alignment horizontal="center" vertical="center" wrapText="1"/>
    </xf>
    <xf numFmtId="0" fontId="183" fillId="19" borderId="5" xfId="0" applyFont="1" applyFill="1" applyBorder="1" applyAlignment="1">
      <alignment horizontal="center" vertical="center" wrapText="1"/>
    </xf>
    <xf numFmtId="0" fontId="183" fillId="19" borderId="66" xfId="0" applyFont="1" applyFill="1" applyBorder="1" applyAlignment="1">
      <alignment horizontal="center" vertical="center" wrapText="1"/>
    </xf>
    <xf numFmtId="0" fontId="183" fillId="19" borderId="64" xfId="0" applyFont="1" applyFill="1" applyBorder="1" applyAlignment="1">
      <alignment horizontal="center" vertical="center" wrapText="1"/>
    </xf>
    <xf numFmtId="0" fontId="183" fillId="19" borderId="74" xfId="0" applyFont="1" applyFill="1" applyBorder="1" applyAlignment="1">
      <alignment horizontal="center" vertical="center" wrapText="1"/>
    </xf>
    <xf numFmtId="0" fontId="184" fillId="20" borderId="75" xfId="0" applyFont="1" applyFill="1" applyBorder="1" applyAlignment="1">
      <alignment horizontal="center" vertical="center" wrapText="1"/>
    </xf>
    <xf numFmtId="0" fontId="183" fillId="19" borderId="76" xfId="0" applyFont="1" applyFill="1" applyBorder="1" applyAlignment="1">
      <alignment horizontal="center" vertical="center" wrapText="1"/>
    </xf>
    <xf numFmtId="16" fontId="0" fillId="9" borderId="71" xfId="0" applyNumberFormat="1" applyFill="1" applyBorder="1"/>
    <xf numFmtId="16" fontId="50" fillId="9" borderId="71" xfId="0" applyNumberFormat="1" applyFont="1" applyFill="1" applyBorder="1"/>
    <xf numFmtId="16" fontId="115" fillId="0" borderId="71" xfId="0" applyNumberFormat="1" applyFont="1" applyBorder="1"/>
    <xf numFmtId="0" fontId="45" fillId="2" borderId="71" xfId="0" applyFont="1" applyFill="1" applyBorder="1"/>
    <xf numFmtId="0" fontId="44" fillId="2" borderId="71" xfId="0" applyFont="1" applyFill="1" applyBorder="1"/>
    <xf numFmtId="0" fontId="196" fillId="2" borderId="71" xfId="0" applyFont="1" applyFill="1" applyBorder="1"/>
    <xf numFmtId="16" fontId="196" fillId="2" borderId="54" xfId="0" applyNumberFormat="1" applyFont="1" applyFill="1" applyBorder="1"/>
    <xf numFmtId="0" fontId="196" fillId="2" borderId="54" xfId="0" applyFont="1" applyFill="1" applyBorder="1" applyAlignment="1">
      <alignment vertical="top" wrapText="1"/>
    </xf>
    <xf numFmtId="0" fontId="171" fillId="0" borderId="71" xfId="0" applyFont="1" applyBorder="1"/>
    <xf numFmtId="0" fontId="142" fillId="8" borderId="71" xfId="35" applyFont="1" applyFill="1" applyBorder="1" applyAlignment="1">
      <alignment horizontal="center" vertical="center" wrapText="1"/>
    </xf>
    <xf numFmtId="0" fontId="194" fillId="2" borderId="71" xfId="0" applyFont="1" applyFill="1" applyBorder="1"/>
    <xf numFmtId="0" fontId="169" fillId="2" borderId="71" xfId="0" applyFont="1" applyFill="1" applyBorder="1"/>
    <xf numFmtId="0" fontId="165" fillId="2" borderId="71" xfId="0" applyFont="1" applyFill="1" applyBorder="1"/>
    <xf numFmtId="0" fontId="171" fillId="0" borderId="54" xfId="0" applyFont="1" applyBorder="1" applyAlignment="1">
      <alignment vertical="center" wrapText="1"/>
    </xf>
    <xf numFmtId="14" fontId="43" fillId="4" borderId="0" xfId="0" applyNumberFormat="1" applyFont="1" applyFill="1"/>
    <xf numFmtId="0" fontId="43" fillId="0" borderId="0" xfId="0" applyFont="1"/>
    <xf numFmtId="16" fontId="169" fillId="2" borderId="71" xfId="0" applyNumberFormat="1" applyFont="1" applyFill="1" applyBorder="1"/>
    <xf numFmtId="2" fontId="169" fillId="2" borderId="71" xfId="0" applyNumberFormat="1" applyFont="1" applyFill="1" applyBorder="1"/>
    <xf numFmtId="0" fontId="150" fillId="0" borderId="54" xfId="0" applyFont="1" applyBorder="1" applyAlignment="1">
      <alignment wrapText="1"/>
    </xf>
    <xf numFmtId="16" fontId="142" fillId="8" borderId="71" xfId="35" applyNumberFormat="1" applyFont="1" applyFill="1" applyBorder="1" applyAlignment="1">
      <alignment horizontal="center" vertical="center"/>
    </xf>
    <xf numFmtId="0" fontId="42" fillId="2" borderId="71" xfId="0" applyFont="1" applyFill="1" applyBorder="1"/>
    <xf numFmtId="0" fontId="42" fillId="0" borderId="0" xfId="0" applyFont="1"/>
    <xf numFmtId="14" fontId="41" fillId="4" borderId="0" xfId="0" applyNumberFormat="1" applyFont="1" applyFill="1"/>
    <xf numFmtId="0" fontId="41" fillId="0" borderId="0" xfId="0" applyFont="1"/>
    <xf numFmtId="0" fontId="316" fillId="0" borderId="0" xfId="0" applyFont="1" applyAlignment="1">
      <alignment vertical="center"/>
    </xf>
    <xf numFmtId="0" fontId="165" fillId="42" borderId="1" xfId="0" applyFont="1" applyFill="1" applyBorder="1" applyAlignment="1">
      <alignment horizontal="center"/>
    </xf>
    <xf numFmtId="0" fontId="214" fillId="0" borderId="0" xfId="0" applyFont="1"/>
    <xf numFmtId="2" fontId="171" fillId="0" borderId="71" xfId="0" applyNumberFormat="1" applyFont="1" applyBorder="1" applyAlignment="1">
      <alignment horizontal="center" vertical="top" wrapText="1"/>
    </xf>
    <xf numFmtId="0" fontId="180" fillId="0" borderId="54" xfId="98" applyFont="1" applyBorder="1" applyAlignment="1">
      <alignment horizontal="center"/>
    </xf>
    <xf numFmtId="0" fontId="150" fillId="2" borderId="54" xfId="0" applyFont="1" applyFill="1" applyBorder="1" applyAlignment="1">
      <alignment vertical="top" wrapText="1"/>
    </xf>
    <xf numFmtId="14" fontId="39" fillId="4" borderId="0" xfId="0" applyNumberFormat="1" applyFont="1" applyFill="1"/>
    <xf numFmtId="0" fontId="39" fillId="0" borderId="0" xfId="0" applyFont="1"/>
    <xf numFmtId="0" fontId="180" fillId="0" borderId="1" xfId="0" applyFont="1" applyBorder="1" applyAlignment="1">
      <alignment horizontal="center" vertical="center" wrapText="1"/>
    </xf>
    <xf numFmtId="2" fontId="180" fillId="0" borderId="1" xfId="0" applyNumberFormat="1" applyFont="1" applyBorder="1" applyAlignment="1">
      <alignment horizontal="center" vertical="center" wrapText="1"/>
    </xf>
    <xf numFmtId="2" fontId="180" fillId="0" borderId="1" xfId="0" applyNumberFormat="1" applyFont="1" applyBorder="1" applyAlignment="1">
      <alignment horizontal="center" vertical="center"/>
    </xf>
    <xf numFmtId="2" fontId="285" fillId="0" borderId="1" xfId="0" applyNumberFormat="1" applyFont="1" applyBorder="1" applyAlignment="1">
      <alignment horizontal="center" vertical="center"/>
    </xf>
    <xf numFmtId="2" fontId="207" fillId="0" borderId="1" xfId="0" applyNumberFormat="1" applyFont="1" applyBorder="1" applyAlignment="1">
      <alignment horizontal="center" vertical="center"/>
    </xf>
    <xf numFmtId="0" fontId="0" fillId="0" borderId="0" xfId="0" applyAlignment="1">
      <alignment horizontal="center"/>
    </xf>
    <xf numFmtId="0" fontId="265" fillId="0" borderId="0" xfId="364" applyFont="1" applyAlignment="1">
      <alignment horizontal="center" vertical="center"/>
    </xf>
    <xf numFmtId="0" fontId="197" fillId="0" borderId="0" xfId="364" applyFont="1" applyAlignment="1">
      <alignment horizontal="center" vertical="center"/>
    </xf>
    <xf numFmtId="0" fontId="194" fillId="0" borderId="71" xfId="0" applyFont="1" applyBorder="1" applyAlignment="1">
      <alignment horizontal="center" vertical="center"/>
    </xf>
    <xf numFmtId="0" fontId="37" fillId="0" borderId="71" xfId="364" applyFont="1" applyBorder="1" applyAlignment="1">
      <alignment horizontal="center" vertical="center"/>
    </xf>
    <xf numFmtId="174" fontId="165" fillId="0" borderId="71" xfId="0" applyNumberFormat="1" applyFont="1" applyBorder="1"/>
    <xf numFmtId="174" fontId="0" fillId="0" borderId="71" xfId="124" applyNumberFormat="1" applyFont="1" applyBorder="1"/>
    <xf numFmtId="174" fontId="0" fillId="0" borderId="63" xfId="124" applyNumberFormat="1" applyFont="1" applyBorder="1"/>
    <xf numFmtId="174" fontId="0" fillId="2" borderId="72" xfId="124" applyNumberFormat="1" applyFont="1" applyFill="1" applyBorder="1"/>
    <xf numFmtId="174" fontId="0" fillId="2" borderId="71" xfId="124" applyNumberFormat="1" applyFont="1" applyFill="1" applyBorder="1"/>
    <xf numFmtId="174" fontId="0" fillId="2" borderId="63" xfId="124" applyNumberFormat="1" applyFont="1" applyFill="1" applyBorder="1"/>
    <xf numFmtId="0" fontId="165" fillId="43" borderId="5" xfId="0" applyFont="1" applyFill="1" applyBorder="1" applyAlignment="1">
      <alignment horizontal="left"/>
    </xf>
    <xf numFmtId="174" fontId="165" fillId="43" borderId="76" xfId="0" applyNumberFormat="1" applyFont="1" applyFill="1" applyBorder="1"/>
    <xf numFmtId="174" fontId="165" fillId="43" borderId="5" xfId="0" applyNumberFormat="1" applyFont="1" applyFill="1" applyBorder="1"/>
    <xf numFmtId="174" fontId="165" fillId="43" borderId="5" xfId="0" applyNumberFormat="1" applyFont="1" applyFill="1" applyBorder="1" applyAlignment="1">
      <alignment horizontal="center"/>
    </xf>
    <xf numFmtId="174" fontId="0" fillId="43" borderId="71" xfId="124" applyNumberFormat="1" applyFont="1" applyFill="1" applyBorder="1"/>
    <xf numFmtId="0" fontId="165" fillId="0" borderId="0" xfId="304" applyFont="1" applyAlignment="1">
      <alignment horizontal="left"/>
    </xf>
    <xf numFmtId="0" fontId="180" fillId="0" borderId="0" xfId="0" applyFont="1" applyAlignment="1">
      <alignment horizontal="left" vertical="center"/>
    </xf>
    <xf numFmtId="0" fontId="42" fillId="0" borderId="0" xfId="0" applyFont="1" applyAlignment="1">
      <alignment vertical="center"/>
    </xf>
    <xf numFmtId="0" fontId="172" fillId="0" borderId="0" xfId="0" applyFont="1" applyAlignment="1">
      <alignment horizontal="left"/>
    </xf>
    <xf numFmtId="14" fontId="36" fillId="4" borderId="0" xfId="0" applyNumberFormat="1" applyFont="1" applyFill="1"/>
    <xf numFmtId="0" fontId="36" fillId="0" borderId="0" xfId="0" applyFont="1"/>
    <xf numFmtId="178" fontId="150" fillId="0" borderId="0" xfId="0" applyNumberFormat="1" applyFont="1" applyAlignment="1">
      <alignment horizontal="left"/>
    </xf>
    <xf numFmtId="0" fontId="35" fillId="0" borderId="0" xfId="0" applyFont="1"/>
    <xf numFmtId="0" fontId="292" fillId="0" borderId="0" xfId="0" applyFont="1" applyAlignment="1">
      <alignment horizontal="center" vertical="center" wrapText="1"/>
    </xf>
    <xf numFmtId="0" fontId="290" fillId="0" borderId="0" xfId="0" applyFont="1" applyAlignment="1">
      <alignment horizontal="left" vertical="center" indent="1"/>
    </xf>
    <xf numFmtId="178" fontId="150" fillId="0" borderId="0" xfId="0" applyNumberFormat="1" applyFont="1"/>
    <xf numFmtId="189" fontId="144" fillId="2" borderId="1" xfId="35" applyNumberFormat="1" applyFont="1" applyFill="1" applyBorder="1" applyAlignment="1">
      <alignment horizontal="center" vertical="center"/>
    </xf>
    <xf numFmtId="179" fontId="150" fillId="0" borderId="0" xfId="0" applyNumberFormat="1" applyFont="1"/>
    <xf numFmtId="0" fontId="150" fillId="0" borderId="0" xfId="0" applyFont="1" applyAlignment="1">
      <alignment vertical="top" wrapText="1"/>
    </xf>
    <xf numFmtId="14" fontId="34" fillId="4" borderId="0" xfId="0" applyNumberFormat="1" applyFont="1" applyFill="1"/>
    <xf numFmtId="0" fontId="56" fillId="0" borderId="71" xfId="0" applyFont="1" applyBorder="1"/>
    <xf numFmtId="164" fontId="0" fillId="0" borderId="1" xfId="0" applyNumberFormat="1" applyBorder="1"/>
    <xf numFmtId="2" fontId="150" fillId="0" borderId="0" xfId="0" applyNumberFormat="1" applyFont="1"/>
    <xf numFmtId="14" fontId="32" fillId="4" borderId="0" xfId="0" applyNumberFormat="1" applyFont="1" applyFill="1"/>
    <xf numFmtId="14" fontId="31" fillId="4" borderId="0" xfId="0" applyNumberFormat="1" applyFont="1" applyFill="1"/>
    <xf numFmtId="0" fontId="30" fillId="0" borderId="0" xfId="0" applyFont="1"/>
    <xf numFmtId="0" fontId="150" fillId="0" borderId="0" xfId="0" applyFont="1" applyAlignment="1">
      <alignment vertical="center"/>
    </xf>
    <xf numFmtId="0" fontId="169" fillId="2" borderId="54" xfId="0" applyFont="1" applyFill="1" applyBorder="1"/>
    <xf numFmtId="0" fontId="169" fillId="0" borderId="71" xfId="0" applyFont="1" applyBorder="1"/>
    <xf numFmtId="14" fontId="29" fillId="4" borderId="0" xfId="0" applyNumberFormat="1" applyFont="1" applyFill="1"/>
    <xf numFmtId="0" fontId="166" fillId="0" borderId="71" xfId="401" applyFont="1" applyBorder="1" applyAlignment="1">
      <alignment horizontal="center"/>
    </xf>
    <xf numFmtId="1" fontId="166" fillId="0" borderId="71" xfId="401" applyNumberFormat="1" applyFont="1" applyBorder="1" applyAlignment="1">
      <alignment horizontal="center"/>
    </xf>
    <xf numFmtId="0" fontId="315" fillId="0" borderId="71" xfId="401" applyFont="1" applyBorder="1"/>
    <xf numFmtId="0" fontId="315" fillId="2" borderId="71" xfId="401" applyFont="1" applyFill="1" applyBorder="1"/>
    <xf numFmtId="0" fontId="166" fillId="2" borderId="71" xfId="401" applyFont="1" applyFill="1" applyBorder="1" applyAlignment="1">
      <alignment horizontal="center"/>
    </xf>
    <xf numFmtId="164" fontId="0" fillId="0" borderId="0" xfId="0" applyNumberFormat="1"/>
    <xf numFmtId="164" fontId="150" fillId="37" borderId="1" xfId="0" applyNumberFormat="1" applyFont="1" applyFill="1" applyBorder="1"/>
    <xf numFmtId="164" fontId="150" fillId="37" borderId="71" xfId="0" applyNumberFormat="1" applyFont="1" applyFill="1" applyBorder="1"/>
    <xf numFmtId="164" fontId="0" fillId="37" borderId="71" xfId="0" applyNumberFormat="1" applyFill="1" applyBorder="1"/>
    <xf numFmtId="0" fontId="324" fillId="0" borderId="71" xfId="77" applyFont="1" applyBorder="1" applyAlignment="1">
      <alignment horizontal="center" vertical="center"/>
    </xf>
    <xf numFmtId="14" fontId="27" fillId="4" borderId="0" xfId="0" applyNumberFormat="1" applyFont="1" applyFill="1"/>
    <xf numFmtId="0" fontId="27" fillId="0" borderId="0" xfId="0" applyFont="1"/>
    <xf numFmtId="16" fontId="26" fillId="2" borderId="1" xfId="0" applyNumberFormat="1" applyFont="1" applyFill="1" applyBorder="1"/>
    <xf numFmtId="16" fontId="26" fillId="2" borderId="54" xfId="0" applyNumberFormat="1" applyFont="1" applyFill="1" applyBorder="1"/>
    <xf numFmtId="16" fontId="26" fillId="2" borderId="71" xfId="0" applyNumberFormat="1" applyFont="1" applyFill="1" applyBorder="1"/>
    <xf numFmtId="16" fontId="26" fillId="0" borderId="1" xfId="0" applyNumberFormat="1" applyFont="1" applyBorder="1"/>
    <xf numFmtId="0" fontId="221" fillId="0" borderId="0" xfId="0" applyFont="1" applyAlignment="1">
      <alignment horizontal="left"/>
    </xf>
    <xf numFmtId="0" fontId="171" fillId="2" borderId="54" xfId="0" applyFont="1" applyFill="1" applyBorder="1" applyAlignment="1">
      <alignment horizontal="center"/>
    </xf>
    <xf numFmtId="2" fontId="171" fillId="2" borderId="54" xfId="0" applyNumberFormat="1" applyFont="1" applyFill="1" applyBorder="1" applyAlignment="1">
      <alignment horizontal="center"/>
    </xf>
    <xf numFmtId="2" fontId="171" fillId="2" borderId="54" xfId="0" applyNumberFormat="1" applyFont="1" applyFill="1" applyBorder="1"/>
    <xf numFmtId="180" fontId="171" fillId="2" borderId="54" xfId="0" applyNumberFormat="1" applyFont="1" applyFill="1" applyBorder="1"/>
    <xf numFmtId="0" fontId="171" fillId="2" borderId="54" xfId="0" applyFont="1" applyFill="1" applyBorder="1" applyAlignment="1">
      <alignment wrapText="1"/>
    </xf>
    <xf numFmtId="2" fontId="196" fillId="2" borderId="54" xfId="0" applyNumberFormat="1" applyFont="1" applyFill="1" applyBorder="1"/>
    <xf numFmtId="0" fontId="171" fillId="0" borderId="71" xfId="0" applyFont="1" applyBorder="1" applyAlignment="1">
      <alignment horizontal="center"/>
    </xf>
    <xf numFmtId="2" fontId="171" fillId="0" borderId="71" xfId="0" applyNumberFormat="1" applyFont="1" applyBorder="1" applyAlignment="1">
      <alignment horizontal="center"/>
    </xf>
    <xf numFmtId="2" fontId="171" fillId="0" borderId="71" xfId="0" applyNumberFormat="1" applyFont="1" applyBorder="1"/>
    <xf numFmtId="180" fontId="171" fillId="0" borderId="71" xfId="0" applyNumberFormat="1" applyFont="1" applyBorder="1"/>
    <xf numFmtId="2" fontId="172" fillId="0" borderId="71" xfId="0" applyNumberFormat="1" applyFont="1" applyBorder="1"/>
    <xf numFmtId="2" fontId="196" fillId="0" borderId="71" xfId="0" applyNumberFormat="1" applyFont="1" applyBorder="1"/>
    <xf numFmtId="0" fontId="197" fillId="0" borderId="71" xfId="0" applyFont="1" applyBorder="1" applyAlignment="1">
      <alignment horizontal="center" vertical="center"/>
    </xf>
    <xf numFmtId="0" fontId="265" fillId="0" borderId="71" xfId="0" applyFont="1" applyBorder="1" applyAlignment="1">
      <alignment horizontal="center" vertical="center"/>
    </xf>
    <xf numFmtId="0" fontId="201" fillId="3" borderId="71" xfId="36" applyFont="1" applyFill="1" applyBorder="1" applyAlignment="1" applyProtection="1">
      <alignment horizontal="center" vertical="center" wrapText="1"/>
      <protection locked="0"/>
    </xf>
    <xf numFmtId="2" fontId="160" fillId="36" borderId="71" xfId="36" applyNumberFormat="1" applyFill="1" applyBorder="1" applyAlignment="1">
      <alignment horizontal="center" vertical="center" wrapText="1"/>
    </xf>
    <xf numFmtId="2" fontId="160" fillId="0" borderId="0" xfId="36" applyNumberFormat="1" applyAlignment="1">
      <alignment horizontal="center" vertical="center" wrapText="1"/>
    </xf>
    <xf numFmtId="0" fontId="146" fillId="9" borderId="0" xfId="0" applyFont="1" applyFill="1"/>
    <xf numFmtId="0" fontId="200" fillId="3" borderId="71" xfId="0" applyFont="1" applyFill="1" applyBorder="1" applyAlignment="1">
      <alignment horizontal="center" vertical="center" wrapText="1"/>
    </xf>
    <xf numFmtId="49" fontId="200" fillId="3" borderId="61" xfId="0" applyNumberFormat="1" applyFont="1" applyFill="1" applyBorder="1" applyAlignment="1">
      <alignment horizontal="center" vertical="center" wrapText="1"/>
    </xf>
    <xf numFmtId="0" fontId="266" fillId="9" borderId="71" xfId="0" applyFont="1" applyFill="1" applyBorder="1" applyAlignment="1">
      <alignment horizontal="center"/>
    </xf>
    <xf numFmtId="0" fontId="275" fillId="9" borderId="71" xfId="0" applyFont="1" applyFill="1" applyBorder="1" applyAlignment="1">
      <alignment horizontal="center"/>
    </xf>
    <xf numFmtId="184" fontId="154" fillId="0" borderId="61" xfId="0" applyNumberFormat="1" applyFont="1" applyBorder="1" applyAlignment="1">
      <alignment horizontal="center" vertical="center"/>
    </xf>
    <xf numFmtId="0" fontId="190" fillId="34" borderId="71" xfId="0" applyFont="1" applyFill="1" applyBorder="1" applyAlignment="1">
      <alignment horizontal="center" vertical="center"/>
    </xf>
    <xf numFmtId="184" fontId="154" fillId="0" borderId="71" xfId="0" applyNumberFormat="1" applyFont="1" applyBorder="1" applyAlignment="1">
      <alignment horizontal="center" vertical="center"/>
    </xf>
    <xf numFmtId="184" fontId="154" fillId="0" borderId="0" xfId="0" applyNumberFormat="1" applyFont="1" applyAlignment="1">
      <alignment horizontal="center" vertical="center"/>
    </xf>
    <xf numFmtId="0" fontId="146" fillId="9" borderId="0" xfId="404" applyFont="1" applyFill="1"/>
    <xf numFmtId="0" fontId="200" fillId="3" borderId="71" xfId="404" applyFont="1" applyFill="1" applyBorder="1" applyAlignment="1">
      <alignment horizontal="center" vertical="center" wrapText="1"/>
    </xf>
    <xf numFmtId="49" fontId="200" fillId="3" borderId="61" xfId="404" applyNumberFormat="1" applyFont="1" applyFill="1" applyBorder="1" applyAlignment="1">
      <alignment horizontal="center" vertical="center" wrapText="1"/>
    </xf>
    <xf numFmtId="0" fontId="190" fillId="34" borderId="61" xfId="404" applyFont="1" applyFill="1" applyBorder="1" applyAlignment="1">
      <alignment horizontal="center" vertical="center"/>
    </xf>
    <xf numFmtId="0" fontId="190" fillId="34" borderId="71" xfId="404" applyFont="1" applyFill="1" applyBorder="1" applyAlignment="1">
      <alignment horizontal="center" vertical="center"/>
    </xf>
    <xf numFmtId="0" fontId="266" fillId="33" borderId="61" xfId="404" applyFont="1" applyFill="1" applyBorder="1" applyAlignment="1">
      <alignment horizontal="center"/>
    </xf>
    <xf numFmtId="0" fontId="190" fillId="33" borderId="60" xfId="404" applyFont="1" applyFill="1" applyBorder="1" applyAlignment="1">
      <alignment horizontal="center" vertical="center"/>
    </xf>
    <xf numFmtId="0" fontId="266" fillId="9" borderId="71" xfId="404" applyFont="1" applyFill="1" applyBorder="1" applyAlignment="1">
      <alignment horizontal="center"/>
    </xf>
    <xf numFmtId="0" fontId="275" fillId="9" borderId="71" xfId="404" applyFont="1" applyFill="1" applyBorder="1" applyAlignment="1">
      <alignment horizontal="center"/>
    </xf>
    <xf numFmtId="184" fontId="154" fillId="0" borderId="61" xfId="404" applyNumberFormat="1" applyFont="1" applyBorder="1" applyAlignment="1">
      <alignment horizontal="center" vertical="center"/>
    </xf>
    <xf numFmtId="184" fontId="154" fillId="0" borderId="71" xfId="404" applyNumberFormat="1" applyFont="1" applyBorder="1" applyAlignment="1">
      <alignment horizontal="center" vertical="center"/>
    </xf>
    <xf numFmtId="0" fontId="24" fillId="38" borderId="0" xfId="405" applyFill="1"/>
    <xf numFmtId="0" fontId="24" fillId="0" borderId="0" xfId="405"/>
    <xf numFmtId="0" fontId="252" fillId="24" borderId="49" xfId="405" applyFont="1" applyFill="1" applyBorder="1" applyAlignment="1">
      <alignment horizontal="left" vertical="center" wrapText="1"/>
    </xf>
    <xf numFmtId="15" fontId="24" fillId="0" borderId="0" xfId="405" applyNumberFormat="1"/>
    <xf numFmtId="0" fontId="24" fillId="0" borderId="1" xfId="0" quotePrefix="1" applyFont="1" applyBorder="1"/>
    <xf numFmtId="0" fontId="137" fillId="4" borderId="0" xfId="77" applyFont="1" applyFill="1" applyAlignment="1">
      <alignment horizontal="center" vertical="center"/>
    </xf>
    <xf numFmtId="16" fontId="194" fillId="2" borderId="54" xfId="0" applyNumberFormat="1" applyFont="1" applyFill="1" applyBorder="1"/>
    <xf numFmtId="14" fontId="23" fillId="4" borderId="0" xfId="0" applyNumberFormat="1" applyFont="1" applyFill="1"/>
    <xf numFmtId="0" fontId="171" fillId="0" borderId="1" xfId="0" applyFont="1" applyBorder="1" applyAlignment="1">
      <alignment wrapText="1"/>
    </xf>
    <xf numFmtId="2" fontId="297" fillId="0" borderId="1" xfId="0" applyNumberFormat="1" applyFont="1" applyBorder="1"/>
    <xf numFmtId="0" fontId="206" fillId="0" borderId="54" xfId="0" applyFont="1" applyBorder="1" applyAlignment="1">
      <alignment horizontal="left" vertical="center"/>
    </xf>
    <xf numFmtId="16" fontId="22" fillId="2" borderId="71" xfId="0" applyNumberFormat="1" applyFont="1" applyFill="1" applyBorder="1"/>
    <xf numFmtId="0" fontId="22" fillId="0" borderId="0" xfId="0" applyFont="1"/>
    <xf numFmtId="0" fontId="206" fillId="0" borderId="0" xfId="0" applyFont="1" applyAlignment="1">
      <alignment horizontal="left" vertical="center" wrapText="1"/>
    </xf>
    <xf numFmtId="0" fontId="183" fillId="0" borderId="0" xfId="0" applyFont="1" applyAlignment="1">
      <alignment horizontal="center" vertical="center" wrapText="1"/>
    </xf>
    <xf numFmtId="0" fontId="184" fillId="0" borderId="0" xfId="0" applyFont="1" applyAlignment="1">
      <alignment horizontal="center" vertical="center" wrapText="1"/>
    </xf>
    <xf numFmtId="14" fontId="21" fillId="4" borderId="0" xfId="0" applyNumberFormat="1" applyFont="1" applyFill="1"/>
    <xf numFmtId="0" fontId="21" fillId="0" borderId="0" xfId="0" applyFont="1"/>
    <xf numFmtId="0" fontId="142" fillId="8" borderId="1" xfId="35" applyFont="1" applyFill="1" applyBorder="1" applyAlignment="1">
      <alignment horizontal="center" vertical="center"/>
    </xf>
    <xf numFmtId="16" fontId="21" fillId="2" borderId="71" xfId="0" applyNumberFormat="1" applyFont="1" applyFill="1" applyBorder="1"/>
    <xf numFmtId="0" fontId="182" fillId="6" borderId="8" xfId="0" applyFont="1" applyFill="1" applyBorder="1" applyAlignment="1">
      <alignment horizontal="center" vertical="top" wrapText="1"/>
    </xf>
    <xf numFmtId="14" fontId="20" fillId="4" borderId="0" xfId="0" applyNumberFormat="1" applyFont="1" applyFill="1"/>
    <xf numFmtId="0" fontId="166" fillId="0" borderId="1" xfId="6" applyFont="1" applyBorder="1"/>
    <xf numFmtId="0" fontId="166" fillId="0" borderId="1" xfId="5" applyFont="1" applyBorder="1"/>
    <xf numFmtId="0" fontId="166" fillId="0" borderId="1" xfId="62" applyFont="1" applyBorder="1"/>
    <xf numFmtId="0" fontId="141" fillId="0" borderId="1" xfId="101" applyFont="1" applyBorder="1" applyAlignment="1">
      <alignment horizontal="center"/>
    </xf>
    <xf numFmtId="0" fontId="166" fillId="0" borderId="1" xfId="38" applyFont="1" applyBorder="1"/>
    <xf numFmtId="0" fontId="18" fillId="38" borderId="0" xfId="409" applyFill="1"/>
    <xf numFmtId="0" fontId="18" fillId="0" borderId="0" xfId="409"/>
    <xf numFmtId="0" fontId="252" fillId="24" borderId="49" xfId="409" applyFont="1" applyFill="1" applyBorder="1" applyAlignment="1">
      <alignment horizontal="left" vertical="center" wrapText="1"/>
    </xf>
    <xf numFmtId="15" fontId="18" fillId="0" borderId="0" xfId="409" applyNumberFormat="1"/>
    <xf numFmtId="14" fontId="16" fillId="4" borderId="0" xfId="0" applyNumberFormat="1" applyFont="1" applyFill="1"/>
    <xf numFmtId="16" fontId="171" fillId="0" borderId="1" xfId="0" applyNumberFormat="1" applyFont="1" applyBorder="1"/>
    <xf numFmtId="0" fontId="206" fillId="0" borderId="54" xfId="0" applyFont="1" applyBorder="1" applyAlignment="1">
      <alignment horizontal="center" vertical="center"/>
    </xf>
    <xf numFmtId="2" fontId="206" fillId="0" borderId="54" xfId="0" applyNumberFormat="1" applyFont="1" applyBorder="1" applyAlignment="1">
      <alignment horizontal="center" vertical="center"/>
    </xf>
    <xf numFmtId="182" fontId="150" fillId="0" borderId="54" xfId="0" applyNumberFormat="1" applyFont="1" applyBorder="1" applyAlignment="1">
      <alignment horizontal="center"/>
    </xf>
    <xf numFmtId="0" fontId="206" fillId="0" borderId="54" xfId="0" applyFont="1" applyBorder="1" applyAlignment="1">
      <alignment vertical="center" wrapText="1"/>
    </xf>
    <xf numFmtId="2" fontId="247" fillId="0" borderId="54" xfId="0" applyNumberFormat="1" applyFont="1" applyBorder="1" applyAlignment="1">
      <alignment horizontal="center" vertical="center"/>
    </xf>
    <xf numFmtId="0" fontId="206" fillId="2" borderId="54" xfId="0" applyFont="1" applyFill="1" applyBorder="1" applyAlignment="1">
      <alignment vertical="center"/>
    </xf>
    <xf numFmtId="0" fontId="15" fillId="0" borderId="0" xfId="410"/>
    <xf numFmtId="0" fontId="165" fillId="0" borderId="76" xfId="410" applyFont="1" applyBorder="1"/>
    <xf numFmtId="0" fontId="165" fillId="0" borderId="5" xfId="410" applyFont="1" applyBorder="1"/>
    <xf numFmtId="0" fontId="165" fillId="0" borderId="1" xfId="410" applyFont="1" applyBorder="1"/>
    <xf numFmtId="164" fontId="0" fillId="0" borderId="58" xfId="411" applyFont="1" applyBorder="1"/>
    <xf numFmtId="164" fontId="0" fillId="0" borderId="63" xfId="411" applyFont="1" applyBorder="1"/>
    <xf numFmtId="164" fontId="0" fillId="0" borderId="10" xfId="411" applyFont="1" applyBorder="1"/>
    <xf numFmtId="164" fontId="0" fillId="0" borderId="1" xfId="411" applyFont="1" applyBorder="1"/>
    <xf numFmtId="164" fontId="0" fillId="2" borderId="1" xfId="411" applyFont="1" applyFill="1" applyBorder="1"/>
    <xf numFmtId="164" fontId="0" fillId="2" borderId="63" xfId="411" applyFont="1" applyFill="1" applyBorder="1"/>
    <xf numFmtId="0" fontId="165" fillId="43" borderId="76" xfId="410" applyFont="1" applyFill="1" applyBorder="1"/>
    <xf numFmtId="0" fontId="165" fillId="43" borderId="5" xfId="410" applyFont="1" applyFill="1" applyBorder="1"/>
    <xf numFmtId="164" fontId="0" fillId="43" borderId="1" xfId="411" applyFont="1" applyFill="1" applyBorder="1"/>
    <xf numFmtId="164" fontId="0" fillId="2" borderId="10" xfId="411" applyFont="1" applyFill="1" applyBorder="1"/>
    <xf numFmtId="0" fontId="14" fillId="0" borderId="0" xfId="0" applyFont="1"/>
    <xf numFmtId="0" fontId="321" fillId="0" borderId="71" xfId="388" applyFont="1" applyBorder="1"/>
    <xf numFmtId="0" fontId="321" fillId="0" borderId="71" xfId="388" applyFont="1" applyBorder="1" applyAlignment="1">
      <alignment horizontal="center"/>
    </xf>
    <xf numFmtId="2" fontId="325" fillId="0" borderId="71" xfId="0" applyNumberFormat="1" applyFont="1" applyBorder="1"/>
    <xf numFmtId="0" fontId="0" fillId="0" borderId="71" xfId="0" applyBorder="1"/>
    <xf numFmtId="0" fontId="325" fillId="0" borderId="71" xfId="0" applyFont="1" applyBorder="1"/>
    <xf numFmtId="0" fontId="172" fillId="0" borderId="71" xfId="0" applyFont="1" applyBorder="1" applyAlignment="1">
      <alignment horizontal="center"/>
    </xf>
    <xf numFmtId="49" fontId="321" fillId="0" borderId="71" xfId="388" applyNumberFormat="1" applyFont="1" applyBorder="1" applyAlignment="1">
      <alignment horizontal="center"/>
    </xf>
    <xf numFmtId="0" fontId="325" fillId="0" borderId="71" xfId="0" applyFont="1" applyBorder="1" applyAlignment="1">
      <alignment horizontal="center"/>
    </xf>
    <xf numFmtId="188" fontId="172" fillId="0" borderId="71" xfId="0" applyNumberFormat="1" applyFont="1" applyBorder="1"/>
    <xf numFmtId="0" fontId="172" fillId="0" borderId="71" xfId="0" applyFont="1" applyBorder="1"/>
    <xf numFmtId="0" fontId="320" fillId="0" borderId="71" xfId="388" applyFont="1" applyBorder="1" applyAlignment="1">
      <alignment horizontal="center"/>
    </xf>
    <xf numFmtId="0" fontId="165" fillId="0" borderId="71" xfId="0" applyFont="1" applyBorder="1" applyAlignment="1">
      <alignment horizontal="center"/>
    </xf>
    <xf numFmtId="0" fontId="0" fillId="0" borderId="71" xfId="0" applyBorder="1" applyAlignment="1">
      <alignment horizontal="center"/>
    </xf>
    <xf numFmtId="0" fontId="19" fillId="4" borderId="0" xfId="0" applyFont="1" applyFill="1" applyAlignment="1">
      <alignment horizontal="left"/>
    </xf>
    <xf numFmtId="0" fontId="19" fillId="0" borderId="0" xfId="0" applyFont="1" applyAlignment="1">
      <alignment horizontal="left"/>
    </xf>
    <xf numFmtId="0" fontId="13" fillId="0" borderId="0" xfId="0" applyFont="1"/>
    <xf numFmtId="0" fontId="169" fillId="0" borderId="0" xfId="0" applyFont="1" applyAlignment="1">
      <alignment vertical="center"/>
    </xf>
    <xf numFmtId="0" fontId="326" fillId="0" borderId="1" xfId="0" quotePrefix="1" applyFont="1" applyBorder="1"/>
    <xf numFmtId="0" fontId="165" fillId="0" borderId="1" xfId="0" applyFont="1" applyBorder="1"/>
    <xf numFmtId="0" fontId="12" fillId="0" borderId="1" xfId="0" applyFont="1" applyBorder="1"/>
    <xf numFmtId="0" fontId="11" fillId="0" borderId="0" xfId="0" applyFont="1"/>
    <xf numFmtId="0" fontId="11" fillId="4" borderId="0" xfId="0" applyFont="1" applyFill="1" applyAlignment="1">
      <alignment horizontal="left"/>
    </xf>
    <xf numFmtId="14" fontId="10" fillId="4" borderId="0" xfId="0" applyNumberFormat="1" applyFont="1" applyFill="1"/>
    <xf numFmtId="0" fontId="147" fillId="8" borderId="1" xfId="35" applyFont="1" applyFill="1" applyBorder="1" applyAlignment="1">
      <alignment horizontal="center" vertical="center"/>
    </xf>
    <xf numFmtId="0" fontId="171" fillId="0" borderId="54" xfId="0" applyFont="1" applyBorder="1" applyAlignment="1">
      <alignment horizontal="left" vertical="top" wrapText="1"/>
    </xf>
    <xf numFmtId="0" fontId="136" fillId="3" borderId="1" xfId="77" applyFont="1" applyFill="1" applyBorder="1" applyAlignment="1">
      <alignment horizontal="center" vertical="center"/>
    </xf>
    <xf numFmtId="0" fontId="137" fillId="0" borderId="1" xfId="77" applyFont="1" applyBorder="1" applyAlignment="1">
      <alignment horizontal="center" vertical="center"/>
    </xf>
    <xf numFmtId="0" fontId="206" fillId="0" borderId="54" xfId="0" applyFont="1" applyBorder="1" applyAlignment="1">
      <alignment horizontal="left" vertical="center" wrapText="1"/>
    </xf>
    <xf numFmtId="0" fontId="292" fillId="0" borderId="54" xfId="0" applyFont="1" applyBorder="1" applyAlignment="1">
      <alignment horizontal="center" vertical="center" wrapText="1"/>
    </xf>
    <xf numFmtId="2" fontId="150" fillId="0" borderId="54" xfId="0" applyNumberFormat="1" applyFont="1" applyBorder="1" applyAlignment="1">
      <alignment vertical="center"/>
    </xf>
    <xf numFmtId="0" fontId="223" fillId="0" borderId="0" xfId="431" applyFont="1"/>
    <xf numFmtId="0" fontId="267" fillId="0" borderId="0" xfId="431" applyFont="1"/>
    <xf numFmtId="0" fontId="179" fillId="12" borderId="1" xfId="431" applyFont="1" applyFill="1" applyBorder="1" applyAlignment="1">
      <alignment horizontal="left" vertical="center"/>
    </xf>
    <xf numFmtId="0" fontId="180" fillId="0" borderId="1" xfId="431" applyFont="1" applyBorder="1" applyAlignment="1">
      <alignment horizontal="left" vertical="center"/>
    </xf>
    <xf numFmtId="0" fontId="180" fillId="0" borderId="1" xfId="431" applyFont="1" applyBorder="1" applyAlignment="1">
      <alignment horizontal="left" vertical="center" wrapText="1"/>
    </xf>
    <xf numFmtId="0" fontId="180" fillId="0" borderId="1" xfId="431" applyFont="1" applyBorder="1" applyAlignment="1">
      <alignment horizontal="center" vertical="center" wrapText="1"/>
    </xf>
    <xf numFmtId="0" fontId="181" fillId="0" borderId="1" xfId="431" applyFont="1" applyBorder="1" applyAlignment="1">
      <alignment horizontal="left" vertical="center"/>
    </xf>
    <xf numFmtId="0" fontId="166" fillId="0" borderId="1" xfId="431" applyFont="1" applyBorder="1" applyAlignment="1">
      <alignment horizontal="center"/>
    </xf>
    <xf numFmtId="173" fontId="166" fillId="0" borderId="1" xfId="432" applyNumberFormat="1" applyFont="1" applyBorder="1" applyAlignment="1">
      <alignment horizontal="center" vertical="center"/>
    </xf>
    <xf numFmtId="0" fontId="166" fillId="0" borderId="1" xfId="432" applyFont="1" applyBorder="1" applyAlignment="1">
      <alignment horizontal="center" vertical="center"/>
    </xf>
    <xf numFmtId="0" fontId="141" fillId="0" borderId="1" xfId="432" applyFont="1" applyBorder="1" applyAlignment="1">
      <alignment horizontal="left"/>
    </xf>
    <xf numFmtId="0" fontId="179" fillId="0" borderId="0" xfId="431" applyFont="1"/>
    <xf numFmtId="0" fontId="166" fillId="0" borderId="1" xfId="431" applyFont="1" applyBorder="1" applyAlignment="1">
      <alignment horizontal="center" vertical="center"/>
    </xf>
    <xf numFmtId="0" fontId="141" fillId="0" borderId="1" xfId="431" applyFont="1" applyBorder="1" applyAlignment="1">
      <alignment horizontal="center"/>
    </xf>
    <xf numFmtId="0" fontId="166" fillId="0" borderId="1" xfId="431" applyFont="1" applyBorder="1"/>
    <xf numFmtId="0" fontId="141" fillId="0" borderId="1" xfId="431" applyFont="1" applyBorder="1" applyAlignment="1">
      <alignment horizontal="left"/>
    </xf>
    <xf numFmtId="1" fontId="166" fillId="0" borderId="1" xfId="431" applyNumberFormat="1" applyFont="1" applyBorder="1" applyAlignment="1">
      <alignment horizontal="center"/>
    </xf>
    <xf numFmtId="0" fontId="270" fillId="0" borderId="0" xfId="431" applyFont="1"/>
    <xf numFmtId="0" fontId="180" fillId="0" borderId="1" xfId="431" applyFont="1" applyBorder="1" applyAlignment="1">
      <alignment horizontal="center" vertical="center"/>
    </xf>
    <xf numFmtId="0" fontId="166" fillId="0" borderId="1" xfId="433" applyFont="1" applyBorder="1"/>
    <xf numFmtId="0" fontId="141" fillId="0" borderId="1" xfId="433" applyFont="1" applyBorder="1" applyAlignment="1">
      <alignment horizontal="center"/>
    </xf>
    <xf numFmtId="0" fontId="166" fillId="0" borderId="1" xfId="433" applyFont="1" applyBorder="1" applyAlignment="1">
      <alignment horizontal="center" vertical="center"/>
    </xf>
    <xf numFmtId="0" fontId="179" fillId="12" borderId="1" xfId="431" applyFont="1" applyFill="1" applyBorder="1" applyAlignment="1">
      <alignment horizontal="left"/>
    </xf>
    <xf numFmtId="0" fontId="180" fillId="0" borderId="1" xfId="431" applyFont="1" applyBorder="1" applyAlignment="1">
      <alignment horizontal="left"/>
    </xf>
    <xf numFmtId="0" fontId="180" fillId="0" borderId="1" xfId="431" applyFont="1" applyBorder="1" applyAlignment="1">
      <alignment horizontal="center" wrapText="1"/>
    </xf>
    <xf numFmtId="0" fontId="181" fillId="0" borderId="1" xfId="431" applyFont="1" applyBorder="1" applyAlignment="1">
      <alignment horizontal="left"/>
    </xf>
    <xf numFmtId="173" fontId="166" fillId="0" borderId="1" xfId="432" applyNumberFormat="1" applyFont="1" applyBorder="1" applyAlignment="1">
      <alignment horizontal="center"/>
    </xf>
    <xf numFmtId="0" fontId="166" fillId="0" borderId="1" xfId="433" applyFont="1" applyBorder="1" applyAlignment="1">
      <alignment horizontal="center"/>
    </xf>
    <xf numFmtId="0" fontId="166" fillId="0" borderId="1" xfId="432" applyFont="1" applyBorder="1" applyAlignment="1">
      <alignment horizontal="center"/>
    </xf>
    <xf numFmtId="0" fontId="323" fillId="40" borderId="1" xfId="431" applyFont="1" applyFill="1" applyBorder="1" applyAlignment="1">
      <alignment horizontal="left" vertical="top" wrapText="1"/>
    </xf>
    <xf numFmtId="0" fontId="168" fillId="0" borderId="1" xfId="431" applyFont="1" applyBorder="1"/>
    <xf numFmtId="0" fontId="271" fillId="0" borderId="0" xfId="431" applyFont="1"/>
    <xf numFmtId="0" fontId="166" fillId="0" borderId="1" xfId="431" applyFont="1" applyBorder="1" applyAlignment="1">
      <alignment vertical="center" wrapText="1"/>
    </xf>
    <xf numFmtId="0" fontId="180" fillId="0" borderId="1" xfId="431" applyFont="1" applyBorder="1" applyAlignment="1">
      <alignment horizontal="center"/>
    </xf>
    <xf numFmtId="1" fontId="315" fillId="0" borderId="1" xfId="431" applyNumberFormat="1" applyFont="1" applyBorder="1" applyAlignment="1">
      <alignment horizontal="center"/>
    </xf>
    <xf numFmtId="0" fontId="166" fillId="0" borderId="1" xfId="431" applyFont="1" applyBorder="1" applyAlignment="1">
      <alignment wrapText="1"/>
    </xf>
    <xf numFmtId="0" fontId="141" fillId="0" borderId="1" xfId="433" applyFont="1" applyBorder="1" applyAlignment="1">
      <alignment horizontal="left"/>
    </xf>
    <xf numFmtId="0" fontId="166" fillId="0" borderId="1" xfId="431" applyFont="1" applyBorder="1" applyAlignment="1">
      <alignment horizontal="left" vertical="top" wrapText="1"/>
    </xf>
    <xf numFmtId="0" fontId="166" fillId="13" borderId="1" xfId="431" applyFont="1" applyFill="1" applyBorder="1"/>
    <xf numFmtId="173" fontId="166" fillId="0" borderId="62" xfId="432" applyNumberFormat="1" applyFont="1" applyBorder="1" applyAlignment="1">
      <alignment horizontal="center" vertical="center"/>
    </xf>
    <xf numFmtId="0" fontId="166" fillId="0" borderId="44" xfId="432" applyFont="1" applyBorder="1" applyAlignment="1">
      <alignment horizontal="center" vertical="center"/>
    </xf>
    <xf numFmtId="0" fontId="166" fillId="13" borderId="77" xfId="431" applyFont="1" applyFill="1" applyBorder="1"/>
    <xf numFmtId="0" fontId="141" fillId="0" borderId="71" xfId="433" applyFont="1" applyBorder="1" applyAlignment="1">
      <alignment horizontal="left" vertical="top" wrapText="1"/>
    </xf>
    <xf numFmtId="0" fontId="179" fillId="12" borderId="71" xfId="431" applyFont="1" applyFill="1" applyBorder="1" applyAlignment="1">
      <alignment horizontal="left" vertical="center"/>
    </xf>
    <xf numFmtId="0" fontId="180" fillId="0" borderId="71" xfId="431" applyFont="1" applyBorder="1" applyAlignment="1">
      <alignment horizontal="left" vertical="center"/>
    </xf>
    <xf numFmtId="0" fontId="180" fillId="0" borderId="71" xfId="431" applyFont="1" applyBorder="1" applyAlignment="1">
      <alignment horizontal="left" vertical="center" wrapText="1"/>
    </xf>
    <xf numFmtId="0" fontId="180" fillId="0" borderId="71" xfId="431" applyFont="1" applyBorder="1" applyAlignment="1">
      <alignment horizontal="center" vertical="center"/>
    </xf>
    <xf numFmtId="0" fontId="181" fillId="0" borderId="71" xfId="431" applyFont="1" applyBorder="1" applyAlignment="1">
      <alignment horizontal="left" vertical="center"/>
    </xf>
    <xf numFmtId="0" fontId="166" fillId="0" borderId="71" xfId="431" applyFont="1" applyBorder="1" applyAlignment="1">
      <alignment horizontal="center"/>
    </xf>
    <xf numFmtId="173" fontId="166" fillId="0" borderId="71" xfId="432" applyNumberFormat="1" applyFont="1" applyBorder="1" applyAlignment="1">
      <alignment horizontal="center" vertical="center"/>
    </xf>
    <xf numFmtId="0" fontId="166" fillId="0" borderId="71" xfId="431" applyFont="1" applyBorder="1" applyAlignment="1">
      <alignment horizontal="center" vertical="center"/>
    </xf>
    <xf numFmtId="0" fontId="166" fillId="0" borderId="71" xfId="432" applyFont="1" applyBorder="1" applyAlignment="1">
      <alignment horizontal="center" vertical="center"/>
    </xf>
    <xf numFmtId="0" fontId="141" fillId="0" borderId="71" xfId="431" applyFont="1" applyBorder="1" applyAlignment="1">
      <alignment horizontal="center"/>
    </xf>
    <xf numFmtId="0" fontId="180" fillId="0" borderId="71" xfId="431" applyFont="1" applyBorder="1" applyAlignment="1">
      <alignment horizontal="center" vertical="center" wrapText="1"/>
    </xf>
    <xf numFmtId="0" fontId="166" fillId="13" borderId="71" xfId="431" applyFont="1" applyFill="1" applyBorder="1"/>
    <xf numFmtId="0" fontId="141" fillId="0" borderId="71" xfId="431" applyFont="1" applyBorder="1" applyAlignment="1">
      <alignment horizontal="left"/>
    </xf>
    <xf numFmtId="0" fontId="166" fillId="0" borderId="71" xfId="431" applyFont="1" applyBorder="1"/>
    <xf numFmtId="0" fontId="179" fillId="12" borderId="71" xfId="431" applyFont="1" applyFill="1" applyBorder="1" applyAlignment="1">
      <alignment horizontal="left"/>
    </xf>
    <xf numFmtId="0" fontId="180" fillId="0" borderId="71" xfId="431" applyFont="1" applyBorder="1" applyAlignment="1">
      <alignment horizontal="left"/>
    </xf>
    <xf numFmtId="0" fontId="180" fillId="0" borderId="71" xfId="431" applyFont="1" applyBorder="1" applyAlignment="1">
      <alignment horizontal="center"/>
    </xf>
    <xf numFmtId="0" fontId="181" fillId="0" borderId="71" xfId="431" applyFont="1" applyBorder="1" applyAlignment="1">
      <alignment horizontal="left"/>
    </xf>
    <xf numFmtId="173" fontId="166" fillId="0" borderId="71" xfId="432" applyNumberFormat="1" applyFont="1" applyBorder="1" applyAlignment="1">
      <alignment horizontal="center"/>
    </xf>
    <xf numFmtId="0" fontId="166" fillId="0" borderId="71" xfId="432" applyFont="1" applyBorder="1" applyAlignment="1">
      <alignment horizontal="center"/>
    </xf>
    <xf numFmtId="0" fontId="168" fillId="0" borderId="71" xfId="431" applyFont="1" applyBorder="1" applyAlignment="1">
      <alignment horizontal="left" vertical="top" wrapText="1"/>
    </xf>
    <xf numFmtId="0" fontId="141" fillId="0" borderId="71" xfId="433" applyFont="1" applyBorder="1" applyAlignment="1">
      <alignment horizontal="left" vertical="center"/>
    </xf>
    <xf numFmtId="0" fontId="293" fillId="9" borderId="71" xfId="431" applyFont="1" applyFill="1" applyBorder="1" applyAlignment="1">
      <alignment horizontal="center" vertical="center"/>
    </xf>
    <xf numFmtId="0" fontId="293" fillId="0" borderId="71" xfId="431" applyFont="1" applyBorder="1" applyAlignment="1">
      <alignment horizontal="left" vertical="center"/>
    </xf>
    <xf numFmtId="0" fontId="293" fillId="0" borderId="71" xfId="431" applyFont="1" applyBorder="1" applyAlignment="1">
      <alignment horizontal="center" vertical="center"/>
    </xf>
    <xf numFmtId="0" fontId="166" fillId="0" borderId="44" xfId="431" applyFont="1" applyBorder="1"/>
    <xf numFmtId="0" fontId="180" fillId="12" borderId="71" xfId="431" applyFont="1" applyFill="1" applyBorder="1" applyAlignment="1">
      <alignment horizontal="left" vertical="center"/>
    </xf>
    <xf numFmtId="0" fontId="305" fillId="0" borderId="65" xfId="431" applyFont="1" applyBorder="1" applyAlignment="1">
      <alignment vertical="center"/>
    </xf>
    <xf numFmtId="0" fontId="305" fillId="0" borderId="0" xfId="431" applyFont="1" applyAlignment="1">
      <alignment vertical="center"/>
    </xf>
    <xf numFmtId="2" fontId="245" fillId="0" borderId="1" xfId="0" applyNumberFormat="1" applyFont="1" applyBorder="1" applyAlignment="1">
      <alignment horizontal="center"/>
    </xf>
    <xf numFmtId="0" fontId="8" fillId="0" borderId="0" xfId="0" applyFont="1"/>
    <xf numFmtId="0" fontId="169" fillId="2" borderId="1" xfId="0" applyFont="1" applyFill="1" applyBorder="1"/>
    <xf numFmtId="16" fontId="7" fillId="2" borderId="71" xfId="0" applyNumberFormat="1" applyFont="1" applyFill="1" applyBorder="1"/>
    <xf numFmtId="16" fontId="171" fillId="0" borderId="0" xfId="0" applyNumberFormat="1" applyFont="1"/>
    <xf numFmtId="0" fontId="171" fillId="0" borderId="0" xfId="0" applyFont="1" applyAlignment="1">
      <alignment vertical="center" wrapText="1"/>
    </xf>
    <xf numFmtId="14" fontId="6" fillId="4" borderId="0" xfId="0" applyNumberFormat="1" applyFont="1" applyFill="1"/>
    <xf numFmtId="0" fontId="147" fillId="8" borderId="71" xfId="35" applyFont="1" applyFill="1" applyBorder="1" applyAlignment="1">
      <alignment horizontal="center" vertical="center"/>
    </xf>
    <xf numFmtId="16" fontId="147" fillId="8" borderId="71" xfId="35" applyNumberFormat="1" applyFont="1" applyFill="1" applyBorder="1" applyAlignment="1">
      <alignment horizontal="center" vertical="center"/>
    </xf>
    <xf numFmtId="16" fontId="147" fillId="8" borderId="1" xfId="35" applyNumberFormat="1" applyFont="1" applyFill="1" applyBorder="1" applyAlignment="1">
      <alignment horizontal="center" vertical="center"/>
    </xf>
    <xf numFmtId="16" fontId="5" fillId="2" borderId="71" xfId="0" applyNumberFormat="1" applyFont="1" applyFill="1" applyBorder="1"/>
    <xf numFmtId="14" fontId="4" fillId="4" borderId="0" xfId="0" applyNumberFormat="1" applyFont="1" applyFill="1"/>
    <xf numFmtId="0" fontId="3" fillId="4" borderId="0" xfId="0" applyFont="1" applyFill="1" applyAlignment="1">
      <alignment horizontal="left"/>
    </xf>
    <xf numFmtId="0" fontId="223" fillId="0" borderId="0" xfId="434" applyFont="1"/>
    <xf numFmtId="0" fontId="267" fillId="0" borderId="0" xfId="434" applyFont="1"/>
    <xf numFmtId="0" fontId="179" fillId="12" borderId="1" xfId="434" applyFont="1" applyFill="1" applyBorder="1" applyAlignment="1">
      <alignment horizontal="left" vertical="center"/>
    </xf>
    <xf numFmtId="0" fontId="180" fillId="0" borderId="1" xfId="434" applyFont="1" applyBorder="1" applyAlignment="1">
      <alignment horizontal="left" vertical="center"/>
    </xf>
    <xf numFmtId="0" fontId="180" fillId="0" borderId="1" xfId="434" applyFont="1" applyBorder="1" applyAlignment="1">
      <alignment horizontal="left" vertical="center" wrapText="1"/>
    </xf>
    <xf numFmtId="0" fontId="180" fillId="0" borderId="1" xfId="434" applyFont="1" applyBorder="1" applyAlignment="1">
      <alignment horizontal="center" vertical="center" wrapText="1"/>
    </xf>
    <xf numFmtId="0" fontId="181" fillId="0" borderId="1" xfId="434" applyFont="1" applyBorder="1" applyAlignment="1">
      <alignment horizontal="left" vertical="center"/>
    </xf>
    <xf numFmtId="0" fontId="166" fillId="0" borderId="1" xfId="434" applyFont="1" applyBorder="1" applyAlignment="1">
      <alignment horizontal="center"/>
    </xf>
    <xf numFmtId="173" fontId="166" fillId="0" borderId="1" xfId="435" applyNumberFormat="1" applyFont="1" applyBorder="1" applyAlignment="1">
      <alignment horizontal="center" vertical="center"/>
    </xf>
    <xf numFmtId="0" fontId="166" fillId="0" borderId="1" xfId="435" applyFont="1" applyBorder="1" applyAlignment="1">
      <alignment horizontal="center" vertical="center"/>
    </xf>
    <xf numFmtId="0" fontId="141" fillId="0" borderId="1" xfId="435" applyFont="1" applyBorder="1" applyAlignment="1">
      <alignment horizontal="left"/>
    </xf>
    <xf numFmtId="0" fontId="179" fillId="0" borderId="0" xfId="434" applyFont="1"/>
    <xf numFmtId="0" fontId="166" fillId="0" borderId="1" xfId="434" applyFont="1" applyBorder="1" applyAlignment="1">
      <alignment horizontal="center" vertical="center"/>
    </xf>
    <xf numFmtId="0" fontId="141" fillId="0" borderId="1" xfId="434" applyFont="1" applyBorder="1" applyAlignment="1">
      <alignment horizontal="center"/>
    </xf>
    <xf numFmtId="0" fontId="166" fillId="0" borderId="1" xfId="434" applyFont="1" applyBorder="1"/>
    <xf numFmtId="0" fontId="141" fillId="0" borderId="1" xfId="434" applyFont="1" applyBorder="1" applyAlignment="1">
      <alignment horizontal="left"/>
    </xf>
    <xf numFmtId="1" fontId="166" fillId="0" borderId="1" xfId="434" applyNumberFormat="1" applyFont="1" applyBorder="1" applyAlignment="1">
      <alignment horizontal="center"/>
    </xf>
    <xf numFmtId="0" fontId="270" fillId="0" borderId="0" xfId="434" applyFont="1"/>
    <xf numFmtId="0" fontId="180" fillId="0" borderId="1" xfId="434" applyFont="1" applyBorder="1" applyAlignment="1">
      <alignment horizontal="center" vertical="center"/>
    </xf>
    <xf numFmtId="0" fontId="166" fillId="0" borderId="1" xfId="436" applyFont="1" applyBorder="1"/>
    <xf numFmtId="0" fontId="141" fillId="0" borderId="1" xfId="436" applyFont="1" applyBorder="1" applyAlignment="1">
      <alignment horizontal="center"/>
    </xf>
    <xf numFmtId="0" fontId="166" fillId="0" borderId="1" xfId="436" applyFont="1" applyBorder="1" applyAlignment="1">
      <alignment horizontal="center" vertical="center"/>
    </xf>
    <xf numFmtId="0" fontId="179" fillId="12" borderId="1" xfId="434" applyFont="1" applyFill="1" applyBorder="1" applyAlignment="1">
      <alignment horizontal="left"/>
    </xf>
    <xf numFmtId="0" fontId="180" fillId="0" borderId="1" xfId="434" applyFont="1" applyBorder="1" applyAlignment="1">
      <alignment horizontal="left"/>
    </xf>
    <xf numFmtId="0" fontId="180" fillId="0" borderId="1" xfId="434" applyFont="1" applyBorder="1" applyAlignment="1">
      <alignment horizontal="center" wrapText="1"/>
    </xf>
    <xf numFmtId="0" fontId="181" fillId="0" borderId="1" xfId="434" applyFont="1" applyBorder="1" applyAlignment="1">
      <alignment horizontal="left"/>
    </xf>
    <xf numFmtId="173" fontId="166" fillId="0" borderId="1" xfId="435" applyNumberFormat="1" applyFont="1" applyBorder="1" applyAlignment="1">
      <alignment horizontal="center"/>
    </xf>
    <xf numFmtId="0" fontId="166" fillId="0" borderId="1" xfId="436" applyFont="1" applyBorder="1" applyAlignment="1">
      <alignment horizontal="center"/>
    </xf>
    <xf numFmtId="0" fontId="166" fillId="0" borderId="1" xfId="435" applyFont="1" applyBorder="1" applyAlignment="1">
      <alignment horizontal="center"/>
    </xf>
    <xf numFmtId="0" fontId="323" fillId="40" borderId="1" xfId="434" applyFont="1" applyFill="1" applyBorder="1" applyAlignment="1">
      <alignment horizontal="left" vertical="top" wrapText="1"/>
    </xf>
    <xf numFmtId="0" fontId="168" fillId="0" borderId="1" xfId="434" applyFont="1" applyBorder="1"/>
    <xf numFmtId="0" fontId="271" fillId="0" borderId="0" xfId="434" applyFont="1"/>
    <xf numFmtId="0" fontId="166" fillId="0" borderId="1" xfId="434" applyFont="1" applyBorder="1" applyAlignment="1">
      <alignment vertical="center" wrapText="1"/>
    </xf>
    <xf numFmtId="0" fontId="180" fillId="0" borderId="1" xfId="434" applyFont="1" applyBorder="1" applyAlignment="1">
      <alignment horizontal="center"/>
    </xf>
    <xf numFmtId="1" fontId="315" fillId="0" borderId="1" xfId="434" applyNumberFormat="1" applyFont="1" applyBorder="1" applyAlignment="1">
      <alignment horizontal="center"/>
    </xf>
    <xf numFmtId="0" fontId="166" fillId="0" borderId="1" xfId="434" applyFont="1" applyBorder="1" applyAlignment="1">
      <alignment wrapText="1"/>
    </xf>
    <xf numFmtId="0" fontId="141" fillId="0" borderId="1" xfId="436" applyFont="1" applyBorder="1" applyAlignment="1">
      <alignment horizontal="left"/>
    </xf>
    <xf numFmtId="0" fontId="166" fillId="0" borderId="1" xfId="434" applyFont="1" applyBorder="1" applyAlignment="1">
      <alignment horizontal="left" vertical="top" wrapText="1"/>
    </xf>
    <xf numFmtId="0" fontId="166" fillId="13" borderId="1" xfId="434" applyFont="1" applyFill="1" applyBorder="1"/>
    <xf numFmtId="173" fontId="166" fillId="0" borderId="62" xfId="435" applyNumberFormat="1" applyFont="1" applyBorder="1" applyAlignment="1">
      <alignment horizontal="center" vertical="center"/>
    </xf>
    <xf numFmtId="0" fontId="166" fillId="0" borderId="44" xfId="435" applyFont="1" applyBorder="1" applyAlignment="1">
      <alignment horizontal="center" vertical="center"/>
    </xf>
    <xf numFmtId="0" fontId="166" fillId="13" borderId="77" xfId="434" applyFont="1" applyFill="1" applyBorder="1"/>
    <xf numFmtId="0" fontId="141" fillId="0" borderId="71" xfId="436" applyFont="1" applyBorder="1" applyAlignment="1">
      <alignment horizontal="left" vertical="top" wrapText="1"/>
    </xf>
    <xf numFmtId="0" fontId="179" fillId="12" borderId="71" xfId="434" applyFont="1" applyFill="1" applyBorder="1" applyAlignment="1">
      <alignment horizontal="left" vertical="center"/>
    </xf>
    <xf numFmtId="0" fontId="180" fillId="0" borderId="71" xfId="434" applyFont="1" applyBorder="1" applyAlignment="1">
      <alignment horizontal="left" vertical="center"/>
    </xf>
    <xf numFmtId="0" fontId="180" fillId="0" borderId="71" xfId="434" applyFont="1" applyBorder="1" applyAlignment="1">
      <alignment horizontal="left" vertical="center" wrapText="1"/>
    </xf>
    <xf numFmtId="0" fontId="180" fillId="0" borderId="71" xfId="434" applyFont="1" applyBorder="1" applyAlignment="1">
      <alignment horizontal="center" vertical="center"/>
    </xf>
    <xf numFmtId="0" fontId="181" fillId="0" borderId="71" xfId="434" applyFont="1" applyBorder="1" applyAlignment="1">
      <alignment horizontal="left" vertical="center"/>
    </xf>
    <xf numFmtId="0" fontId="166" fillId="0" borderId="71" xfId="434" applyFont="1" applyBorder="1" applyAlignment="1">
      <alignment horizontal="center"/>
    </xf>
    <xf numFmtId="173" fontId="166" fillId="0" borderId="71" xfId="435" applyNumberFormat="1" applyFont="1" applyBorder="1" applyAlignment="1">
      <alignment horizontal="center" vertical="center"/>
    </xf>
    <xf numFmtId="0" fontId="166" fillId="0" borderId="71" xfId="434" applyFont="1" applyBorder="1" applyAlignment="1">
      <alignment horizontal="center" vertical="center"/>
    </xf>
    <xf numFmtId="0" fontId="166" fillId="0" borderId="71" xfId="435" applyFont="1" applyBorder="1" applyAlignment="1">
      <alignment horizontal="center" vertical="center"/>
    </xf>
    <xf numFmtId="0" fontId="141" fillId="0" borderId="71" xfId="434" applyFont="1" applyBorder="1" applyAlignment="1">
      <alignment horizontal="center"/>
    </xf>
    <xf numFmtId="0" fontId="180" fillId="0" borderId="71" xfId="434" applyFont="1" applyBorder="1" applyAlignment="1">
      <alignment horizontal="center" vertical="center" wrapText="1"/>
    </xf>
    <xf numFmtId="0" fontId="166" fillId="13" borderId="71" xfId="434" applyFont="1" applyFill="1" applyBorder="1"/>
    <xf numFmtId="0" fontId="141" fillId="0" borderId="71" xfId="434" applyFont="1" applyBorder="1" applyAlignment="1">
      <alignment horizontal="left"/>
    </xf>
    <xf numFmtId="0" fontId="166" fillId="0" borderId="71" xfId="434" applyFont="1" applyBorder="1"/>
    <xf numFmtId="0" fontId="179" fillId="12" borderId="71" xfId="434" applyFont="1" applyFill="1" applyBorder="1" applyAlignment="1">
      <alignment horizontal="left"/>
    </xf>
    <xf numFmtId="0" fontId="180" fillId="0" borderId="71" xfId="434" applyFont="1" applyBorder="1" applyAlignment="1">
      <alignment horizontal="left"/>
    </xf>
    <xf numFmtId="0" fontId="180" fillId="0" borderId="71" xfId="434" applyFont="1" applyBorder="1" applyAlignment="1">
      <alignment horizontal="center"/>
    </xf>
    <xf numFmtId="0" fontId="181" fillId="0" borderId="71" xfId="434" applyFont="1" applyBorder="1" applyAlignment="1">
      <alignment horizontal="left"/>
    </xf>
    <xf numFmtId="173" fontId="166" fillId="0" borderId="71" xfId="435" applyNumberFormat="1" applyFont="1" applyBorder="1" applyAlignment="1">
      <alignment horizontal="center"/>
    </xf>
    <xf numFmtId="0" fontId="166" fillId="0" borderId="71" xfId="435" applyFont="1" applyBorder="1" applyAlignment="1">
      <alignment horizontal="center"/>
    </xf>
    <xf numFmtId="0" fontId="168" fillId="0" borderId="71" xfId="434" applyFont="1" applyBorder="1" applyAlignment="1">
      <alignment horizontal="left" vertical="top" wrapText="1"/>
    </xf>
    <xf numFmtId="0" fontId="141" fillId="0" borderId="71" xfId="436" applyFont="1" applyBorder="1" applyAlignment="1">
      <alignment horizontal="left" vertical="center"/>
    </xf>
    <xf numFmtId="0" fontId="293" fillId="9" borderId="71" xfId="434" applyFont="1" applyFill="1" applyBorder="1" applyAlignment="1">
      <alignment horizontal="center" vertical="center"/>
    </xf>
    <xf numFmtId="0" fontId="293" fillId="0" borderId="71" xfId="434" applyFont="1" applyBorder="1" applyAlignment="1">
      <alignment horizontal="left" vertical="center"/>
    </xf>
    <xf numFmtId="0" fontId="293" fillId="0" borderId="71" xfId="434" applyFont="1" applyBorder="1" applyAlignment="1">
      <alignment horizontal="center" vertical="center"/>
    </xf>
    <xf numFmtId="0" fontId="166" fillId="0" borderId="44" xfId="434" applyFont="1" applyBorder="1"/>
    <xf numFmtId="0" fontId="180" fillId="12" borderId="71" xfId="434" applyFont="1" applyFill="1" applyBorder="1" applyAlignment="1">
      <alignment horizontal="left" vertical="center"/>
    </xf>
    <xf numFmtId="0" fontId="305" fillId="0" borderId="65" xfId="434" applyFont="1" applyBorder="1" applyAlignment="1">
      <alignment vertical="center"/>
    </xf>
    <xf numFmtId="0" fontId="305" fillId="0" borderId="0" xfId="434" applyFont="1" applyAlignment="1">
      <alignment vertical="center"/>
    </xf>
    <xf numFmtId="0" fontId="179" fillId="0" borderId="71" xfId="434" applyFont="1" applyBorder="1"/>
    <xf numFmtId="0" fontId="270" fillId="0" borderId="71" xfId="434" applyFont="1" applyBorder="1"/>
    <xf numFmtId="0" fontId="180" fillId="0" borderId="71" xfId="434" applyFont="1" applyBorder="1"/>
    <xf numFmtId="0" fontId="271" fillId="0" borderId="71" xfId="434" applyFont="1" applyBorder="1"/>
    <xf numFmtId="0" fontId="180" fillId="0" borderId="71" xfId="98" applyFont="1" applyBorder="1"/>
    <xf numFmtId="0" fontId="171" fillId="0" borderId="71" xfId="98" applyFont="1" applyBorder="1"/>
    <xf numFmtId="0" fontId="196" fillId="4" borderId="71" xfId="0" applyFont="1" applyFill="1" applyBorder="1"/>
    <xf numFmtId="16" fontId="196" fillId="4" borderId="54" xfId="0" applyNumberFormat="1" applyFont="1" applyFill="1" applyBorder="1"/>
    <xf numFmtId="0" fontId="196" fillId="4" borderId="54" xfId="0" applyFont="1" applyFill="1" applyBorder="1"/>
    <xf numFmtId="0" fontId="196" fillId="4" borderId="54" xfId="0" applyFont="1" applyFill="1" applyBorder="1" applyAlignment="1">
      <alignment vertical="center" wrapText="1"/>
    </xf>
    <xf numFmtId="0" fontId="151" fillId="4" borderId="1" xfId="0" applyFont="1" applyFill="1" applyBorder="1"/>
    <xf numFmtId="16" fontId="151" fillId="4" borderId="1" xfId="0" applyNumberFormat="1" applyFont="1" applyFill="1" applyBorder="1"/>
    <xf numFmtId="2" fontId="151" fillId="4" borderId="1" xfId="0" applyNumberFormat="1" applyFont="1" applyFill="1" applyBorder="1"/>
    <xf numFmtId="0" fontId="151" fillId="4" borderId="71" xfId="0" applyFont="1" applyFill="1" applyBorder="1"/>
    <xf numFmtId="16" fontId="151" fillId="4" borderId="71" xfId="0" applyNumberFormat="1" applyFont="1" applyFill="1" applyBorder="1"/>
    <xf numFmtId="2" fontId="151" fillId="4" borderId="71" xfId="0" applyNumberFormat="1" applyFont="1" applyFill="1" applyBorder="1"/>
    <xf numFmtId="182" fontId="150" fillId="0" borderId="54" xfId="0" applyNumberFormat="1" applyFont="1" applyBorder="1" applyAlignment="1">
      <alignment horizontal="center" vertical="center"/>
    </xf>
    <xf numFmtId="2" fontId="73" fillId="0" borderId="54" xfId="0" applyNumberFormat="1" applyFont="1" applyBorder="1"/>
    <xf numFmtId="2" fontId="296" fillId="0" borderId="54" xfId="0" applyNumberFormat="1" applyFont="1" applyBorder="1"/>
    <xf numFmtId="0" fontId="151" fillId="4" borderId="54" xfId="0" applyFont="1" applyFill="1" applyBorder="1"/>
    <xf numFmtId="174" fontId="151" fillId="4" borderId="71" xfId="0" applyNumberFormat="1" applyFont="1" applyFill="1" applyBorder="1"/>
    <xf numFmtId="179" fontId="151" fillId="4" borderId="54" xfId="0" applyNumberFormat="1" applyFont="1" applyFill="1" applyBorder="1"/>
    <xf numFmtId="0" fontId="151" fillId="4" borderId="54" xfId="0" applyFont="1" applyFill="1" applyBorder="1" applyAlignment="1">
      <alignment vertical="top" wrapText="1"/>
    </xf>
    <xf numFmtId="0" fontId="222" fillId="21" borderId="0" xfId="51" applyFont="1" applyFill="1" applyAlignment="1">
      <alignment horizontal="center"/>
    </xf>
    <xf numFmtId="0" fontId="148" fillId="0" borderId="0" xfId="0" applyFont="1" applyAlignment="1">
      <alignment horizontal="center"/>
    </xf>
    <xf numFmtId="0" fontId="292" fillId="4" borderId="0" xfId="0" applyFont="1" applyFill="1" applyAlignment="1">
      <alignment horizontal="center" vertical="center" wrapText="1"/>
    </xf>
    <xf numFmtId="0" fontId="107" fillId="0" borderId="0" xfId="0" applyFont="1" applyAlignment="1">
      <alignment horizontal="left"/>
    </xf>
    <xf numFmtId="0" fontId="0" fillId="0" borderId="0" xfId="0" applyAlignment="1">
      <alignment horizontal="left"/>
    </xf>
    <xf numFmtId="0" fontId="165" fillId="0" borderId="0" xfId="0" applyFont="1" applyAlignment="1">
      <alignment horizontal="left"/>
    </xf>
    <xf numFmtId="0" fontId="290" fillId="0" borderId="0" xfId="0" applyFont="1" applyAlignment="1">
      <alignment horizontal="center"/>
    </xf>
    <xf numFmtId="0" fontId="221" fillId="0" borderId="0" xfId="0" applyFont="1" applyAlignment="1">
      <alignment horizontal="left"/>
    </xf>
    <xf numFmtId="0" fontId="276" fillId="0" borderId="0" xfId="0" applyFont="1" applyAlignment="1">
      <alignment horizontal="left" vertical="center" wrapText="1"/>
    </xf>
    <xf numFmtId="0" fontId="276" fillId="4" borderId="0" xfId="0" applyFont="1" applyFill="1" applyAlignment="1">
      <alignment horizontal="center" vertical="center" wrapText="1"/>
    </xf>
    <xf numFmtId="0" fontId="290" fillId="0" borderId="0" xfId="0" applyFont="1" applyAlignment="1">
      <alignment horizontal="left" vertical="center" wrapText="1"/>
    </xf>
    <xf numFmtId="0" fontId="276" fillId="4" borderId="0" xfId="0" applyFont="1" applyFill="1" applyAlignment="1">
      <alignment horizontal="left" vertical="center" wrapText="1"/>
    </xf>
    <xf numFmtId="0" fontId="221" fillId="4" borderId="0" xfId="0" applyFont="1" applyFill="1" applyAlignment="1">
      <alignment horizontal="left" vertical="center" wrapText="1"/>
    </xf>
    <xf numFmtId="14" fontId="290" fillId="0" borderId="0" xfId="0" applyNumberFormat="1" applyFont="1" applyAlignment="1">
      <alignment horizontal="center" vertical="center" wrapText="1"/>
    </xf>
    <xf numFmtId="0" fontId="276" fillId="4" borderId="0" xfId="0" applyFont="1" applyFill="1" applyAlignment="1">
      <alignment horizontal="center" vertical="center"/>
    </xf>
    <xf numFmtId="0" fontId="322" fillId="0" borderId="0" xfId="0" applyFont="1" applyAlignment="1">
      <alignment horizontal="left"/>
    </xf>
    <xf numFmtId="0" fontId="294" fillId="0" borderId="0" xfId="0" applyFont="1" applyAlignment="1">
      <alignment horizontal="left" vertical="center"/>
    </xf>
    <xf numFmtId="0" fontId="189" fillId="0" borderId="0" xfId="0" applyFont="1" applyAlignment="1">
      <alignment horizontal="left" vertical="center"/>
    </xf>
    <xf numFmtId="0" fontId="186" fillId="0" borderId="0" xfId="0" applyFont="1" applyAlignment="1">
      <alignment horizontal="left" vertical="center"/>
    </xf>
    <xf numFmtId="0" fontId="302" fillId="4" borderId="0" xfId="0" applyFont="1" applyFill="1" applyAlignment="1">
      <alignment horizontal="center"/>
    </xf>
    <xf numFmtId="0" fontId="255" fillId="5" borderId="54" xfId="0" applyFont="1" applyFill="1" applyBorder="1" applyAlignment="1">
      <alignment horizontal="center"/>
    </xf>
    <xf numFmtId="0" fontId="255" fillId="5" borderId="1" xfId="0" applyFont="1" applyFill="1" applyBorder="1" applyAlignment="1">
      <alignment horizontal="center" vertical="center"/>
    </xf>
    <xf numFmtId="0" fontId="255" fillId="5" borderId="1" xfId="0" applyFont="1" applyFill="1" applyBorder="1" applyAlignment="1">
      <alignment horizontal="center" vertical="center" wrapText="1"/>
    </xf>
    <xf numFmtId="0" fontId="195" fillId="5" borderId="18" xfId="0" applyFont="1" applyFill="1" applyBorder="1" applyAlignment="1">
      <alignment horizontal="center" vertical="center" wrapText="1"/>
    </xf>
    <xf numFmtId="0" fontId="195" fillId="5" borderId="63" xfId="0" applyFont="1" applyFill="1" applyBorder="1" applyAlignment="1">
      <alignment horizontal="center" vertical="center" wrapText="1"/>
    </xf>
    <xf numFmtId="0" fontId="186" fillId="0" borderId="0" xfId="0" applyFont="1" applyAlignment="1">
      <alignment horizontal="left"/>
    </xf>
    <xf numFmtId="0" fontId="303" fillId="0" borderId="0" xfId="0" applyFont="1" applyAlignment="1">
      <alignment horizontal="left" vertical="center"/>
    </xf>
    <xf numFmtId="0" fontId="187" fillId="0" borderId="0" xfId="0" applyFont="1" applyAlignment="1">
      <alignment horizontal="center"/>
    </xf>
    <xf numFmtId="178" fontId="151" fillId="0" borderId="13" xfId="0" applyNumberFormat="1" applyFont="1" applyBorder="1" applyAlignment="1">
      <alignment horizontal="left"/>
    </xf>
    <xf numFmtId="178" fontId="64" fillId="0" borderId="0" xfId="0" applyNumberFormat="1" applyFont="1" applyAlignment="1">
      <alignment horizontal="left"/>
    </xf>
    <xf numFmtId="178" fontId="150" fillId="0" borderId="0" xfId="0" applyNumberFormat="1" applyFont="1" applyAlignment="1">
      <alignment horizontal="left"/>
    </xf>
    <xf numFmtId="0" fontId="278" fillId="0" borderId="0" xfId="0" applyFont="1" applyAlignment="1">
      <alignment horizontal="center"/>
    </xf>
    <xf numFmtId="0" fontId="64" fillId="0" borderId="0" xfId="0" applyFont="1" applyAlignment="1">
      <alignment horizontal="left"/>
    </xf>
    <xf numFmtId="0" fontId="165" fillId="4" borderId="0" xfId="0" applyFont="1" applyFill="1" applyAlignment="1">
      <alignment horizontal="center"/>
    </xf>
    <xf numFmtId="178" fontId="278" fillId="0" borderId="0" xfId="0" applyNumberFormat="1" applyFont="1" applyAlignment="1">
      <alignment horizontal="left"/>
    </xf>
    <xf numFmtId="0" fontId="17" fillId="4" borderId="0" xfId="0" applyFont="1" applyFill="1" applyAlignment="1">
      <alignment horizontal="center"/>
    </xf>
    <xf numFmtId="0" fontId="17" fillId="0" borderId="0" xfId="0" applyFont="1" applyAlignment="1">
      <alignment horizontal="left"/>
    </xf>
    <xf numFmtId="0" fontId="17" fillId="0" borderId="0" xfId="0" applyFont="1" applyAlignment="1">
      <alignment horizontal="left" vertical="center"/>
    </xf>
    <xf numFmtId="0" fontId="165" fillId="4" borderId="0" xfId="304" applyFont="1" applyFill="1" applyAlignment="1">
      <alignment horizontal="left"/>
    </xf>
    <xf numFmtId="0" fontId="160" fillId="0" borderId="0" xfId="50" applyAlignment="1">
      <alignment horizontal="left" vertical="center"/>
    </xf>
    <xf numFmtId="0" fontId="210" fillId="23" borderId="35" xfId="50" applyFont="1" applyFill="1" applyBorder="1" applyAlignment="1">
      <alignment horizontal="center"/>
    </xf>
    <xf numFmtId="0" fontId="210" fillId="23" borderId="40" xfId="50" applyFont="1" applyFill="1" applyBorder="1" applyAlignment="1">
      <alignment horizontal="center"/>
    </xf>
    <xf numFmtId="0" fontId="210" fillId="23" borderId="37" xfId="50" applyFont="1" applyFill="1" applyBorder="1" applyAlignment="1">
      <alignment horizontal="center"/>
    </xf>
    <xf numFmtId="0" fontId="210" fillId="23" borderId="38" xfId="50" applyFont="1" applyFill="1" applyBorder="1" applyAlignment="1">
      <alignment horizontal="center"/>
    </xf>
    <xf numFmtId="0" fontId="210" fillId="23" borderId="39" xfId="50" applyFont="1" applyFill="1" applyBorder="1" applyAlignment="1">
      <alignment horizontal="center"/>
    </xf>
    <xf numFmtId="0" fontId="160" fillId="0" borderId="0" xfId="50" quotePrefix="1" applyAlignment="1">
      <alignment horizontal="left" vertical="center" wrapText="1"/>
    </xf>
    <xf numFmtId="0" fontId="160" fillId="0" borderId="0" xfId="50" applyAlignment="1">
      <alignment horizontal="left" vertical="center" wrapText="1"/>
    </xf>
    <xf numFmtId="0" fontId="212" fillId="0" borderId="0" xfId="50" applyFont="1" applyAlignment="1">
      <alignment horizontal="center" vertical="center"/>
    </xf>
    <xf numFmtId="0" fontId="160" fillId="0" borderId="0" xfId="50" applyAlignment="1">
      <alignment horizontal="center" vertical="center"/>
    </xf>
    <xf numFmtId="0" fontId="210" fillId="23" borderId="2" xfId="50" applyFont="1" applyFill="1" applyBorder="1" applyAlignment="1">
      <alignment horizontal="center" vertical="center"/>
    </xf>
    <xf numFmtId="0" fontId="210" fillId="23" borderId="7" xfId="50" applyFont="1" applyFill="1" applyBorder="1" applyAlignment="1">
      <alignment horizontal="center" vertical="center"/>
    </xf>
    <xf numFmtId="0" fontId="210" fillId="23" borderId="10" xfId="50" applyFont="1" applyFill="1" applyBorder="1" applyAlignment="1">
      <alignment horizontal="center" vertical="center"/>
    </xf>
    <xf numFmtId="0" fontId="150" fillId="0" borderId="0" xfId="1" applyFont="1" applyFill="1" applyAlignment="1">
      <alignment horizontal="left" vertical="center"/>
    </xf>
    <xf numFmtId="0" fontId="145" fillId="0" borderId="30" xfId="50" applyFont="1" applyBorder="1" applyAlignment="1">
      <alignment horizontal="center" wrapText="1"/>
    </xf>
    <xf numFmtId="0" fontId="145" fillId="0" borderId="36" xfId="50" applyFont="1" applyBorder="1" applyAlignment="1">
      <alignment horizontal="center" wrapText="1"/>
    </xf>
    <xf numFmtId="0" fontId="145" fillId="0" borderId="31" xfId="50" applyFont="1" applyBorder="1" applyAlignment="1">
      <alignment horizontal="center" wrapText="1"/>
    </xf>
    <xf numFmtId="0" fontId="298" fillId="0" borderId="0" xfId="0" applyFont="1" applyAlignment="1">
      <alignment horizontal="left"/>
    </xf>
    <xf numFmtId="0" fontId="151" fillId="0" borderId="0" xfId="0" applyFont="1"/>
    <xf numFmtId="0" fontId="151" fillId="0" borderId="0" xfId="0" applyFont="1" applyAlignment="1">
      <alignment horizontal="left"/>
    </xf>
    <xf numFmtId="0" fontId="319" fillId="42" borderId="2" xfId="388" applyFont="1" applyFill="1" applyBorder="1" applyAlignment="1">
      <alignment horizontal="center"/>
    </xf>
    <xf numFmtId="0" fontId="319" fillId="42" borderId="7" xfId="388" applyFont="1" applyFill="1" applyBorder="1" applyAlignment="1">
      <alignment horizontal="center"/>
    </xf>
    <xf numFmtId="0" fontId="319" fillId="42" borderId="10" xfId="388" applyFont="1" applyFill="1" applyBorder="1" applyAlignment="1">
      <alignment horizontal="center"/>
    </xf>
    <xf numFmtId="0" fontId="12" fillId="0" borderId="1" xfId="0" applyFont="1" applyBorder="1" applyAlignment="1">
      <alignment horizontal="left" indent="1"/>
    </xf>
    <xf numFmtId="0" fontId="12" fillId="0" borderId="1" xfId="0" applyFont="1" applyBorder="1" applyAlignment="1">
      <alignment horizontal="center"/>
    </xf>
    <xf numFmtId="0" fontId="285" fillId="42" borderId="1" xfId="388" applyFont="1" applyFill="1" applyBorder="1" applyAlignment="1">
      <alignment horizontal="center"/>
    </xf>
    <xf numFmtId="0" fontId="165" fillId="0" borderId="1" xfId="0" applyFont="1" applyBorder="1" applyAlignment="1">
      <alignment horizontal="center"/>
    </xf>
    <xf numFmtId="0" fontId="0" fillId="0" borderId="1" xfId="0" applyBorder="1" applyAlignment="1">
      <alignment horizontal="center"/>
    </xf>
    <xf numFmtId="0" fontId="197" fillId="22" borderId="28" xfId="0" applyFont="1" applyFill="1" applyBorder="1" applyAlignment="1">
      <alignment horizontal="center" vertical="center"/>
    </xf>
    <xf numFmtId="0" fontId="0" fillId="0" borderId="29" xfId="0" applyBorder="1" applyAlignment="1">
      <alignment horizontal="center" vertical="center"/>
    </xf>
    <xf numFmtId="0" fontId="160" fillId="22" borderId="23" xfId="36" applyFill="1" applyBorder="1" applyAlignment="1" applyProtection="1">
      <alignment horizontal="left" vertical="center"/>
      <protection locked="0"/>
    </xf>
    <xf numFmtId="0" fontId="160" fillId="22" borderId="24" xfId="36" applyFill="1" applyBorder="1" applyAlignment="1" applyProtection="1">
      <alignment horizontal="left" vertical="center"/>
      <protection locked="0"/>
    </xf>
    <xf numFmtId="0" fontId="160" fillId="22" borderId="25" xfId="36" applyFill="1" applyBorder="1" applyAlignment="1">
      <alignment horizontal="center" vertical="center" wrapText="1"/>
    </xf>
    <xf numFmtId="0" fontId="197" fillId="22" borderId="26" xfId="0" applyFont="1" applyFill="1" applyBorder="1" applyAlignment="1">
      <alignment horizontal="center" vertical="center" wrapText="1"/>
    </xf>
    <xf numFmtId="0" fontId="175" fillId="4" borderId="0" xfId="0" applyFont="1" applyFill="1" applyAlignment="1">
      <alignment horizontal="left" vertical="top" wrapText="1"/>
    </xf>
    <xf numFmtId="0" fontId="197" fillId="0" borderId="71" xfId="364" applyFont="1" applyBorder="1" applyAlignment="1">
      <alignment horizontal="center" vertical="center"/>
    </xf>
    <xf numFmtId="0" fontId="152" fillId="3" borderId="56" xfId="364" applyFont="1" applyFill="1" applyBorder="1" applyAlignment="1">
      <alignment horizontal="center" vertical="center"/>
    </xf>
    <xf numFmtId="0" fontId="152" fillId="3" borderId="57" xfId="364" applyFont="1" applyFill="1" applyBorder="1" applyAlignment="1">
      <alignment horizontal="center" vertical="center"/>
    </xf>
    <xf numFmtId="49" fontId="200" fillId="3" borderId="71" xfId="364" applyNumberFormat="1" applyFont="1" applyFill="1" applyBorder="1" applyAlignment="1">
      <alignment horizontal="center" vertical="center" wrapText="1"/>
    </xf>
    <xf numFmtId="0" fontId="197" fillId="0" borderId="71" xfId="364" applyFont="1" applyBorder="1" applyAlignment="1">
      <alignment horizontal="center"/>
    </xf>
    <xf numFmtId="0" fontId="197" fillId="0" borderId="2" xfId="364" applyFont="1" applyBorder="1" applyAlignment="1">
      <alignment horizontal="center" vertical="center"/>
    </xf>
    <xf numFmtId="0" fontId="197" fillId="0" borderId="7" xfId="364" applyFont="1" applyBorder="1" applyAlignment="1">
      <alignment horizontal="center" vertical="center"/>
    </xf>
    <xf numFmtId="0" fontId="197" fillId="0" borderId="10" xfId="364" applyFont="1" applyBorder="1" applyAlignment="1">
      <alignment horizontal="center" vertical="center"/>
    </xf>
    <xf numFmtId="0" fontId="160" fillId="35" borderId="71" xfId="36" applyFill="1" applyBorder="1" applyAlignment="1">
      <alignment horizontal="center" vertical="center" wrapText="1"/>
    </xf>
    <xf numFmtId="0" fontId="160" fillId="35" borderId="71" xfId="36" applyFill="1" applyBorder="1" applyAlignment="1" applyProtection="1">
      <alignment horizontal="center" vertical="center" wrapText="1"/>
      <protection locked="0"/>
    </xf>
    <xf numFmtId="0" fontId="299" fillId="3" borderId="56" xfId="36" applyFont="1" applyFill="1" applyBorder="1" applyAlignment="1" applyProtection="1">
      <alignment horizontal="center" vertical="center" wrapText="1"/>
      <protection locked="0"/>
    </xf>
    <xf numFmtId="0" fontId="165" fillId="3" borderId="36" xfId="0" applyFont="1" applyFill="1" applyBorder="1" applyAlignment="1">
      <alignment horizontal="center" vertical="center" wrapText="1"/>
    </xf>
    <xf numFmtId="0" fontId="165" fillId="3" borderId="31" xfId="0" applyFont="1" applyFill="1" applyBorder="1" applyAlignment="1">
      <alignment horizontal="center" vertical="center" wrapText="1"/>
    </xf>
    <xf numFmtId="0" fontId="165" fillId="3" borderId="57" xfId="0" applyFont="1" applyFill="1" applyBorder="1" applyAlignment="1">
      <alignment horizontal="center" vertical="center" wrapText="1"/>
    </xf>
    <xf numFmtId="0" fontId="165" fillId="3" borderId="59" xfId="0" applyFont="1" applyFill="1" applyBorder="1" applyAlignment="1">
      <alignment horizontal="center" vertical="center" wrapText="1"/>
    </xf>
    <xf numFmtId="0" fontId="165" fillId="3" borderId="58" xfId="0" applyFont="1" applyFill="1" applyBorder="1" applyAlignment="1">
      <alignment horizontal="center" vertical="center" wrapText="1"/>
    </xf>
    <xf numFmtId="0" fontId="190" fillId="9" borderId="61" xfId="0" applyFont="1" applyFill="1" applyBorder="1" applyAlignment="1">
      <alignment horizontal="center" vertical="center"/>
    </xf>
    <xf numFmtId="0" fontId="190" fillId="9" borderId="60" xfId="0" applyFont="1" applyFill="1" applyBorder="1" applyAlignment="1">
      <alignment horizontal="center" vertical="center"/>
    </xf>
    <xf numFmtId="0" fontId="190" fillId="9" borderId="63" xfId="0" applyFont="1" applyFill="1" applyBorder="1" applyAlignment="1">
      <alignment horizontal="center" vertical="center"/>
    </xf>
    <xf numFmtId="184" fontId="154" fillId="0" borderId="61" xfId="0" applyNumberFormat="1" applyFont="1" applyBorder="1" applyAlignment="1">
      <alignment horizontal="center" vertical="center"/>
    </xf>
    <xf numFmtId="184" fontId="154" fillId="0" borderId="60" xfId="0" applyNumberFormat="1" applyFont="1" applyBorder="1" applyAlignment="1">
      <alignment horizontal="center" vertical="center"/>
    </xf>
    <xf numFmtId="184" fontId="154" fillId="0" borderId="63" xfId="0" applyNumberFormat="1" applyFont="1" applyBorder="1" applyAlignment="1">
      <alignment horizontal="center" vertical="center"/>
    </xf>
    <xf numFmtId="0" fontId="266" fillId="34" borderId="61" xfId="0" applyFont="1" applyFill="1" applyBorder="1" applyAlignment="1">
      <alignment horizontal="center" vertical="center" wrapText="1"/>
    </xf>
    <xf numFmtId="0" fontId="266" fillId="34" borderId="60" xfId="0" applyFont="1" applyFill="1" applyBorder="1" applyAlignment="1">
      <alignment horizontal="center" vertical="center" wrapText="1"/>
    </xf>
    <xf numFmtId="0" fontId="266" fillId="34" borderId="71" xfId="0" applyFont="1" applyFill="1" applyBorder="1" applyAlignment="1">
      <alignment horizontal="center" vertical="center" wrapText="1"/>
    </xf>
    <xf numFmtId="0" fontId="201" fillId="3" borderId="71" xfId="36" applyFont="1" applyFill="1" applyBorder="1" applyAlignment="1" applyProtection="1">
      <alignment horizontal="center" vertical="center" wrapText="1"/>
      <protection locked="0"/>
    </xf>
    <xf numFmtId="184" fontId="154" fillId="0" borderId="61" xfId="404" applyNumberFormat="1" applyFont="1" applyBorder="1" applyAlignment="1">
      <alignment horizontal="center" vertical="center"/>
    </xf>
    <xf numFmtId="184" fontId="154" fillId="0" borderId="60" xfId="404" applyNumberFormat="1" applyFont="1" applyBorder="1" applyAlignment="1">
      <alignment horizontal="center" vertical="center"/>
    </xf>
    <xf numFmtId="184" fontId="154" fillId="0" borderId="63" xfId="404" applyNumberFormat="1" applyFont="1" applyBorder="1" applyAlignment="1">
      <alignment horizontal="center" vertical="center"/>
    </xf>
    <xf numFmtId="0" fontId="266" fillId="34" borderId="71" xfId="404" applyFont="1" applyFill="1" applyBorder="1" applyAlignment="1">
      <alignment horizontal="center" vertical="center" wrapText="1"/>
    </xf>
    <xf numFmtId="0" fontId="165" fillId="3" borderId="36" xfId="404" applyFont="1" applyFill="1" applyBorder="1" applyAlignment="1">
      <alignment horizontal="center" vertical="center" wrapText="1"/>
    </xf>
    <xf numFmtId="0" fontId="165" fillId="3" borderId="31" xfId="404" applyFont="1" applyFill="1" applyBorder="1" applyAlignment="1">
      <alignment horizontal="center" vertical="center" wrapText="1"/>
    </xf>
    <xf numFmtId="0" fontId="165" fillId="3" borderId="57" xfId="404" applyFont="1" applyFill="1" applyBorder="1" applyAlignment="1">
      <alignment horizontal="center" vertical="center" wrapText="1"/>
    </xf>
    <xf numFmtId="0" fontId="165" fillId="3" borderId="59" xfId="404" applyFont="1" applyFill="1" applyBorder="1" applyAlignment="1">
      <alignment horizontal="center" vertical="center" wrapText="1"/>
    </xf>
    <xf numFmtId="0" fontId="165" fillId="3" borderId="58" xfId="404" applyFont="1" applyFill="1" applyBorder="1" applyAlignment="1">
      <alignment horizontal="center" vertical="center" wrapText="1"/>
    </xf>
    <xf numFmtId="0" fontId="266" fillId="34" borderId="61" xfId="404" applyFont="1" applyFill="1" applyBorder="1" applyAlignment="1">
      <alignment horizontal="center" vertical="center" wrapText="1"/>
    </xf>
    <xf numFmtId="0" fontId="266" fillId="34" borderId="60" xfId="404" applyFont="1" applyFill="1" applyBorder="1" applyAlignment="1">
      <alignment horizontal="center" vertical="center" wrapText="1"/>
    </xf>
    <xf numFmtId="0" fontId="190" fillId="9" borderId="61" xfId="404" applyFont="1" applyFill="1" applyBorder="1" applyAlignment="1">
      <alignment horizontal="center" vertical="center"/>
    </xf>
    <xf numFmtId="0" fontId="190" fillId="9" borderId="60" xfId="404" applyFont="1" applyFill="1" applyBorder="1" applyAlignment="1">
      <alignment horizontal="center" vertical="center"/>
    </xf>
    <xf numFmtId="0" fontId="190" fillId="9" borderId="63" xfId="404" applyFont="1" applyFill="1" applyBorder="1" applyAlignment="1">
      <alignment horizontal="center" vertical="center"/>
    </xf>
    <xf numFmtId="0" fontId="148" fillId="0" borderId="0" xfId="0" applyFont="1" applyAlignment="1">
      <alignment horizontal="left"/>
    </xf>
    <xf numFmtId="0" fontId="0" fillId="0" borderId="18" xfId="0" applyBorder="1" applyAlignment="1">
      <alignment horizontal="center" vertical="center"/>
    </xf>
    <xf numFmtId="0" fontId="0" fillId="0" borderId="60" xfId="0" applyBorder="1" applyAlignment="1">
      <alignment horizontal="center" vertical="center"/>
    </xf>
    <xf numFmtId="0" fontId="0" fillId="0" borderId="63" xfId="0" applyBorder="1" applyAlignment="1">
      <alignment horizontal="center" vertical="center"/>
    </xf>
    <xf numFmtId="0" fontId="0" fillId="0" borderId="18" xfId="0" applyBorder="1" applyAlignment="1">
      <alignment horizontal="center" vertical="center" wrapText="1"/>
    </xf>
    <xf numFmtId="0" fontId="0" fillId="0" borderId="60" xfId="0" applyBorder="1" applyAlignment="1">
      <alignment horizontal="center" vertical="center" wrapText="1"/>
    </xf>
    <xf numFmtId="0" fontId="0" fillId="0" borderId="63"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xf>
    <xf numFmtId="0" fontId="0" fillId="0" borderId="0" xfId="0" applyAlignment="1">
      <alignment horizontal="center"/>
    </xf>
    <xf numFmtId="0" fontId="148" fillId="4" borderId="54" xfId="98" applyFont="1" applyFill="1" applyBorder="1" applyAlignment="1">
      <alignment horizontal="center"/>
    </xf>
    <xf numFmtId="0" fontId="140" fillId="16" borderId="18" xfId="431" applyFont="1" applyFill="1" applyBorder="1" applyAlignment="1">
      <alignment horizontal="center" vertical="center"/>
    </xf>
    <xf numFmtId="0" fontId="140" fillId="16" borderId="60" xfId="431" applyFont="1" applyFill="1" applyBorder="1" applyAlignment="1">
      <alignment horizontal="center" vertical="center"/>
    </xf>
    <xf numFmtId="0" fontId="140" fillId="16" borderId="63" xfId="431" applyFont="1" applyFill="1" applyBorder="1" applyAlignment="1">
      <alignment horizontal="center" vertical="center"/>
    </xf>
    <xf numFmtId="0" fontId="176" fillId="16" borderId="18" xfId="431" applyFont="1" applyFill="1" applyBorder="1" applyAlignment="1">
      <alignment horizontal="center" vertical="center"/>
    </xf>
    <xf numFmtId="0" fontId="176" fillId="16" borderId="60" xfId="431" applyFont="1" applyFill="1" applyBorder="1" applyAlignment="1">
      <alignment horizontal="center" vertical="center"/>
    </xf>
    <xf numFmtId="0" fontId="176" fillId="16" borderId="63" xfId="431" applyFont="1" applyFill="1" applyBorder="1" applyAlignment="1">
      <alignment horizontal="center" vertical="center"/>
    </xf>
    <xf numFmtId="0" fontId="295" fillId="0" borderId="65" xfId="431" applyFont="1" applyBorder="1" applyAlignment="1">
      <alignment horizontal="center"/>
    </xf>
    <xf numFmtId="0" fontId="295" fillId="0" borderId="0" xfId="431" applyFont="1" applyAlignment="1">
      <alignment horizontal="center"/>
    </xf>
    <xf numFmtId="0" fontId="174" fillId="0" borderId="57" xfId="431" applyFont="1" applyBorder="1" applyAlignment="1">
      <alignment horizontal="center"/>
    </xf>
    <xf numFmtId="0" fontId="174" fillId="0" borderId="59" xfId="431" applyFont="1" applyBorder="1" applyAlignment="1">
      <alignment horizontal="center"/>
    </xf>
    <xf numFmtId="0" fontId="177" fillId="16" borderId="1" xfId="431" applyFont="1" applyFill="1" applyBorder="1" applyAlignment="1">
      <alignment horizontal="center"/>
    </xf>
    <xf numFmtId="0" fontId="217" fillId="17" borderId="55" xfId="98" applyFont="1" applyFill="1" applyBorder="1" applyAlignment="1">
      <alignment horizontal="center" vertical="center"/>
    </xf>
    <xf numFmtId="0" fontId="217" fillId="17" borderId="72" xfId="98" applyFont="1" applyFill="1" applyBorder="1" applyAlignment="1">
      <alignment horizontal="center" vertical="center"/>
    </xf>
    <xf numFmtId="0" fontId="178" fillId="17" borderId="18" xfId="431" applyFont="1" applyFill="1" applyBorder="1" applyAlignment="1">
      <alignment horizontal="center" vertical="center"/>
    </xf>
    <xf numFmtId="0" fontId="178" fillId="17" borderId="60" xfId="431" applyFont="1" applyFill="1" applyBorder="1" applyAlignment="1">
      <alignment horizontal="center" vertical="center"/>
    </xf>
    <xf numFmtId="0" fontId="178" fillId="17" borderId="63" xfId="431" applyFont="1" applyFill="1" applyBorder="1" applyAlignment="1">
      <alignment horizontal="center" vertical="center"/>
    </xf>
    <xf numFmtId="0" fontId="140" fillId="17" borderId="18" xfId="431" applyFont="1" applyFill="1" applyBorder="1" applyAlignment="1">
      <alignment horizontal="center" vertical="center"/>
    </xf>
    <xf numFmtId="0" fontId="140" fillId="17" borderId="60" xfId="431" applyFont="1" applyFill="1" applyBorder="1" applyAlignment="1">
      <alignment horizontal="center" vertical="center"/>
    </xf>
    <xf numFmtId="0" fontId="140" fillId="17" borderId="63" xfId="431" applyFont="1" applyFill="1" applyBorder="1" applyAlignment="1">
      <alignment horizontal="center" vertical="center"/>
    </xf>
    <xf numFmtId="0" fontId="177" fillId="17" borderId="18" xfId="98" applyFont="1" applyFill="1" applyBorder="1" applyAlignment="1">
      <alignment horizontal="center" vertical="center"/>
    </xf>
    <xf numFmtId="0" fontId="177" fillId="17" borderId="63" xfId="98" applyFont="1" applyFill="1" applyBorder="1" applyAlignment="1">
      <alignment horizontal="center" vertical="center"/>
    </xf>
    <xf numFmtId="0" fontId="178" fillId="17" borderId="18" xfId="431" applyFont="1" applyFill="1" applyBorder="1" applyAlignment="1">
      <alignment horizontal="center" vertical="center" wrapText="1"/>
    </xf>
    <xf numFmtId="0" fontId="178" fillId="17" borderId="60" xfId="431" applyFont="1" applyFill="1" applyBorder="1" applyAlignment="1">
      <alignment horizontal="center" vertical="center" wrapText="1"/>
    </xf>
    <xf numFmtId="0" fontId="178" fillId="17" borderId="63" xfId="431" applyFont="1" applyFill="1" applyBorder="1" applyAlignment="1">
      <alignment horizontal="center" vertical="center" wrapText="1"/>
    </xf>
    <xf numFmtId="0" fontId="194" fillId="4" borderId="71" xfId="98" applyFont="1" applyFill="1" applyBorder="1" applyAlignment="1">
      <alignment horizontal="center"/>
    </xf>
    <xf numFmtId="0" fontId="178" fillId="16" borderId="71" xfId="139" applyFont="1" applyFill="1" applyBorder="1" applyAlignment="1">
      <alignment horizontal="center" vertical="center" wrapText="1"/>
    </xf>
    <xf numFmtId="0" fontId="178" fillId="17" borderId="71" xfId="350" applyFont="1" applyFill="1" applyBorder="1" applyAlignment="1">
      <alignment horizontal="center" vertical="center" wrapText="1"/>
    </xf>
    <xf numFmtId="0" fontId="194" fillId="18" borderId="71" xfId="139" applyFont="1" applyFill="1" applyBorder="1" applyAlignment="1">
      <alignment horizontal="center" vertical="center" wrapText="1"/>
    </xf>
    <xf numFmtId="0" fontId="174" fillId="0" borderId="57" xfId="434" applyFont="1" applyBorder="1" applyAlignment="1">
      <alignment horizontal="center"/>
    </xf>
    <xf numFmtId="0" fontId="174" fillId="0" borderId="59" xfId="434" applyFont="1" applyBorder="1" applyAlignment="1">
      <alignment horizontal="center"/>
    </xf>
    <xf numFmtId="0" fontId="295" fillId="0" borderId="65" xfId="434" applyFont="1" applyBorder="1" applyAlignment="1">
      <alignment horizontal="center"/>
    </xf>
    <xf numFmtId="0" fontId="295" fillId="0" borderId="0" xfId="434" applyFont="1" applyAlignment="1">
      <alignment horizontal="center"/>
    </xf>
    <xf numFmtId="0" fontId="170" fillId="0" borderId="16" xfId="73" applyFont="1" applyBorder="1" applyAlignment="1">
      <alignment horizontal="left"/>
    </xf>
    <xf numFmtId="0" fontId="170" fillId="0" borderId="3" xfId="73" applyFont="1" applyBorder="1" applyAlignment="1">
      <alignment horizontal="left"/>
    </xf>
    <xf numFmtId="0" fontId="167" fillId="0" borderId="17" xfId="28" applyFont="1" applyBorder="1" applyAlignment="1">
      <alignment horizontal="center"/>
    </xf>
    <xf numFmtId="0" fontId="167" fillId="0" borderId="4" xfId="28" applyFont="1" applyBorder="1" applyAlignment="1">
      <alignment horizontal="center"/>
    </xf>
    <xf numFmtId="0" fontId="165" fillId="0" borderId="16" xfId="60" applyFont="1" applyBorder="1" applyAlignment="1">
      <alignment horizontal="center"/>
    </xf>
    <xf numFmtId="0" fontId="165" fillId="0" borderId="3" xfId="60" applyFont="1" applyBorder="1" applyAlignment="1">
      <alignment horizontal="center"/>
    </xf>
    <xf numFmtId="0" fontId="167" fillId="0" borderId="16" xfId="28" applyFont="1" applyBorder="1" applyAlignment="1">
      <alignment horizontal="left"/>
    </xf>
    <xf numFmtId="0" fontId="167" fillId="0" borderId="3" xfId="28" applyFont="1" applyBorder="1" applyAlignment="1">
      <alignment horizontal="left"/>
    </xf>
    <xf numFmtId="0" fontId="173" fillId="0" borderId="16" xfId="73" applyFont="1" applyBorder="1" applyAlignment="1">
      <alignment horizontal="left" wrapText="1"/>
    </xf>
    <xf numFmtId="0" fontId="173" fillId="0" borderId="3" xfId="73" applyFont="1" applyBorder="1" applyAlignment="1">
      <alignment horizontal="left" wrapText="1"/>
    </xf>
    <xf numFmtId="0" fontId="172" fillId="0" borderId="16" xfId="60" applyFont="1" applyBorder="1" applyAlignment="1">
      <alignment horizontal="left"/>
    </xf>
    <xf numFmtId="0" fontId="172" fillId="0" borderId="3" xfId="60" applyFont="1" applyBorder="1" applyAlignment="1">
      <alignment horizontal="left"/>
    </xf>
    <xf numFmtId="0" fontId="171" fillId="0" borderId="16" xfId="28" applyFont="1" applyBorder="1" applyAlignment="1">
      <alignment horizontal="left"/>
    </xf>
    <xf numFmtId="0" fontId="171" fillId="0" borderId="3" xfId="28" applyFont="1" applyBorder="1" applyAlignment="1">
      <alignment horizontal="left"/>
    </xf>
    <xf numFmtId="0" fontId="171" fillId="0" borderId="16" xfId="60" applyFont="1" applyBorder="1" applyAlignment="1">
      <alignment horizontal="left"/>
    </xf>
    <xf numFmtId="0" fontId="171" fillId="0" borderId="3" xfId="60" applyFont="1" applyBorder="1" applyAlignment="1">
      <alignment horizontal="left"/>
    </xf>
    <xf numFmtId="0" fontId="167" fillId="0" borderId="0" xfId="28" applyFont="1" applyAlignment="1">
      <alignment horizontal="center"/>
    </xf>
    <xf numFmtId="0" fontId="168" fillId="13" borderId="13" xfId="28" applyFont="1" applyFill="1" applyBorder="1" applyAlignment="1">
      <alignment horizontal="center" vertical="center" wrapText="1"/>
    </xf>
    <xf numFmtId="0" fontId="168" fillId="13" borderId="13" xfId="28" applyFont="1" applyFill="1" applyBorder="1" applyAlignment="1">
      <alignment horizontal="center" vertical="center"/>
    </xf>
    <xf numFmtId="0" fontId="169" fillId="0" borderId="14" xfId="28" applyFont="1" applyBorder="1" applyAlignment="1">
      <alignment horizontal="center"/>
    </xf>
    <xf numFmtId="0" fontId="169" fillId="0" borderId="15" xfId="28" applyFont="1" applyBorder="1" applyAlignment="1">
      <alignment horizontal="center"/>
    </xf>
    <xf numFmtId="0" fontId="172" fillId="0" borderId="0" xfId="0" applyFont="1" applyAlignment="1">
      <alignment horizontal="left"/>
    </xf>
    <xf numFmtId="0" fontId="193" fillId="4" borderId="0" xfId="0" applyFont="1" applyFill="1" applyAlignment="1">
      <alignment horizontal="left"/>
    </xf>
    <xf numFmtId="0" fontId="164" fillId="9" borderId="0" xfId="0" applyFont="1" applyFill="1" applyAlignment="1">
      <alignment horizontal="left" vertical="center" wrapText="1"/>
    </xf>
    <xf numFmtId="0" fontId="158" fillId="11" borderId="11" xfId="0" applyFont="1" applyFill="1" applyBorder="1" applyAlignment="1">
      <alignment horizontal="left" vertical="center"/>
    </xf>
    <xf numFmtId="0" fontId="162" fillId="14" borderId="0" xfId="16" applyFont="1" applyFill="1" applyAlignment="1" applyProtection="1">
      <alignment horizontal="center" vertical="center"/>
      <protection locked="0"/>
    </xf>
    <xf numFmtId="0" fontId="163" fillId="9" borderId="0" xfId="0" applyFont="1" applyFill="1" applyAlignment="1">
      <alignment horizontal="left" vertical="center"/>
    </xf>
    <xf numFmtId="0" fontId="154" fillId="12" borderId="11" xfId="82" applyFont="1" applyFill="1"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187" fillId="4" borderId="0" xfId="0" applyFont="1" applyFill="1" applyAlignment="1">
      <alignment horizontal="center"/>
    </xf>
    <xf numFmtId="16" fontId="142" fillId="8" borderId="71" xfId="35" applyNumberFormat="1" applyFont="1" applyFill="1" applyBorder="1" applyAlignment="1">
      <alignment horizontal="center" vertical="center"/>
    </xf>
    <xf numFmtId="0" fontId="26" fillId="0" borderId="0" xfId="0" applyFont="1" applyAlignment="1">
      <alignment horizontal="center"/>
    </xf>
    <xf numFmtId="0" fontId="165" fillId="4" borderId="0" xfId="0" applyFont="1" applyFill="1" applyAlignment="1">
      <alignment horizontal="center" vertical="center"/>
    </xf>
    <xf numFmtId="49" fontId="135" fillId="2" borderId="61" xfId="77" applyNumberFormat="1" applyFont="1" applyFill="1" applyBorder="1" applyAlignment="1">
      <alignment horizontal="center" vertical="center" wrapText="1"/>
    </xf>
    <xf numFmtId="49" fontId="135" fillId="2" borderId="1" xfId="77" applyNumberFormat="1" applyFont="1" applyFill="1" applyBorder="1" applyAlignment="1">
      <alignment horizontal="center" vertical="center" wrapText="1"/>
    </xf>
    <xf numFmtId="0" fontId="188" fillId="0" borderId="0" xfId="77" applyFont="1" applyAlignment="1">
      <alignment horizontal="center"/>
    </xf>
    <xf numFmtId="49" fontId="135" fillId="2" borderId="2" xfId="77" applyNumberFormat="1" applyFont="1" applyFill="1" applyBorder="1" applyAlignment="1">
      <alignment horizontal="center" vertical="center" wrapText="1"/>
    </xf>
    <xf numFmtId="49" fontId="135" fillId="2" borderId="7" xfId="77" applyNumberFormat="1" applyFont="1" applyFill="1" applyBorder="1" applyAlignment="1">
      <alignment horizontal="center" vertical="center" wrapText="1"/>
    </xf>
    <xf numFmtId="49" fontId="135" fillId="2" borderId="10" xfId="77" applyNumberFormat="1" applyFont="1" applyFill="1" applyBorder="1" applyAlignment="1">
      <alignment horizontal="center" vertical="center" wrapText="1"/>
    </xf>
  </cellXfs>
  <cellStyles count="437">
    <cellStyle name="Accent2 27" xfId="2"/>
    <cellStyle name="Accent4 8 11" xfId="3"/>
    <cellStyle name="Accent4 8 3" xfId="4"/>
    <cellStyle name="Accent4 8 7" xfId="5"/>
    <cellStyle name="Accent4 8 8" xfId="6"/>
    <cellStyle name="Calculation 2" xfId="7"/>
    <cellStyle name="Calculation 2 2" xfId="219"/>
    <cellStyle name="Comma 3" xfId="8"/>
    <cellStyle name="Comma 3 2" xfId="133"/>
    <cellStyle name="Comma 3 2 2" xfId="276"/>
    <cellStyle name="Comma 3 3" xfId="220"/>
    <cellStyle name="Comma_Terms_Conditions" xfId="9"/>
    <cellStyle name="Currency 2" xfId="10"/>
    <cellStyle name="Currency 2 2" xfId="11"/>
    <cellStyle name="Currency 3 2 2" xfId="12"/>
    <cellStyle name="Currency 3 2 2 2" xfId="134"/>
    <cellStyle name="Currency 3 2 2 2 2" xfId="277"/>
    <cellStyle name="Currency 3 2 2 3" xfId="221"/>
    <cellStyle name="Currency_2003 - CHI Gateway - ALL WORLD.02.01.2003" xfId="13"/>
    <cellStyle name="Estilo 1" xfId="14"/>
    <cellStyle name="Estilo 1 2" xfId="135"/>
    <cellStyle name="Estilo 1 2 2" xfId="278"/>
    <cellStyle name="Estilo 1 3" xfId="222"/>
    <cellStyle name="Euro" xfId="15"/>
    <cellStyle name="Euro 2" xfId="389"/>
    <cellStyle name="Excel Built-in Explanatory Text" xfId="209"/>
    <cellStyle name="Excel Built-in Normal" xfId="16"/>
    <cellStyle name="Explanatory Text" xfId="17"/>
    <cellStyle name="Heading" xfId="18"/>
    <cellStyle name="Heading1" xfId="19"/>
    <cellStyle name="Hipervínculo" xfId="1" builtinId="8"/>
    <cellStyle name="Hipervínculo 2" xfId="20"/>
    <cellStyle name="Hipervínculo 2 2" xfId="21"/>
    <cellStyle name="Hipervínculo 3" xfId="22"/>
    <cellStyle name="Hyperlink" xfId="94"/>
    <cellStyle name="Hyperlink 2" xfId="23"/>
    <cellStyle name="Hyperlink 3" xfId="24"/>
    <cellStyle name="Hyperlink 3 2" xfId="25"/>
    <cellStyle name="Hyperlink 4" xfId="26"/>
    <cellStyle name="Input 2" xfId="27"/>
    <cellStyle name="Input 2 2" xfId="223"/>
    <cellStyle name="Input 24" xfId="28"/>
    <cellStyle name="Millares 2" xfId="29"/>
    <cellStyle name="Millares 3" xfId="390"/>
    <cellStyle name="Moneda" xfId="124" builtinId="4"/>
    <cellStyle name="Moneda 2" xfId="30"/>
    <cellStyle name="Moneda 3" xfId="31"/>
    <cellStyle name="Moneda 3 2" xfId="136"/>
    <cellStyle name="Moneda 3 2 2" xfId="279"/>
    <cellStyle name="Moneda 3 3" xfId="224"/>
    <cellStyle name="Moneda 4" xfId="32"/>
    <cellStyle name="Moneda 4 2" xfId="137"/>
    <cellStyle name="Moneda 4 2 2" xfId="280"/>
    <cellStyle name="Moneda 4 3" xfId="225"/>
    <cellStyle name="Moneda 5" xfId="183"/>
    <cellStyle name="Moneda 5 2" xfId="323"/>
    <cellStyle name="Moneda 6" xfId="267"/>
    <cellStyle name="Moneda 7" xfId="400"/>
    <cellStyle name="Moneda 8" xfId="411"/>
    <cellStyle name="Neutral 2" xfId="33"/>
    <cellStyle name="Normal" xfId="0" builtinId="0"/>
    <cellStyle name="Normal 10" xfId="102"/>
    <cellStyle name="Normal 10 2" xfId="164"/>
    <cellStyle name="Normal 10 2 2" xfId="304"/>
    <cellStyle name="Normal 10 3" xfId="248"/>
    <cellStyle name="Normal 11" xfId="125"/>
    <cellStyle name="Normal 11 2" xfId="184"/>
    <cellStyle name="Normal 11 2 2" xfId="324"/>
    <cellStyle name="Normal 11 3" xfId="268"/>
    <cellStyle name="Normal 12" xfId="126"/>
    <cellStyle name="Normal 12 2" xfId="185"/>
    <cellStyle name="Normal 12 2 2" xfId="325"/>
    <cellStyle name="Normal 12 3" xfId="269"/>
    <cellStyle name="Normal 13" xfId="127"/>
    <cellStyle name="Normal 13 2" xfId="186"/>
    <cellStyle name="Normal 13 2 2" xfId="326"/>
    <cellStyle name="Normal 13 3" xfId="270"/>
    <cellStyle name="Normal 14" xfId="128"/>
    <cellStyle name="Normal 14 2" xfId="271"/>
    <cellStyle name="Normal 15" xfId="132"/>
    <cellStyle name="Normal 15 2" xfId="275"/>
    <cellStyle name="Normal 16" xfId="190"/>
    <cellStyle name="Normal 16 2" xfId="330"/>
    <cellStyle name="Normal 17" xfId="191"/>
    <cellStyle name="Normal 17 2" xfId="331"/>
    <cellStyle name="Normal 18" xfId="192"/>
    <cellStyle name="Normal 18 2" xfId="332"/>
    <cellStyle name="Normal 19" xfId="196"/>
    <cellStyle name="Normal 19 2" xfId="336"/>
    <cellStyle name="Normal 2" xfId="34"/>
    <cellStyle name="Normal 2 2" xfId="35"/>
    <cellStyle name="Normal 2 2 2" xfId="36"/>
    <cellStyle name="Normal 2 2 3" xfId="37"/>
    <cellStyle name="Normal 2 2 4" xfId="101"/>
    <cellStyle name="Normal 2 3" xfId="38"/>
    <cellStyle name="Normal 2 3 2" xfId="39"/>
    <cellStyle name="Normal 2 3 2 2" xfId="118"/>
    <cellStyle name="Normal 2 3 2 3" xfId="139"/>
    <cellStyle name="Normal 2 4" xfId="40"/>
    <cellStyle name="Normal 2 4 2" xfId="41"/>
    <cellStyle name="Normal 2 42" xfId="42"/>
    <cellStyle name="Normal 2 5" xfId="43"/>
    <cellStyle name="Normal 2 5 2" xfId="44"/>
    <cellStyle name="Normal 2 6" xfId="45"/>
    <cellStyle name="Normal 2 7" xfId="46"/>
    <cellStyle name="Normal 2 7 2" xfId="95"/>
    <cellStyle name="Normal 2 8" xfId="104"/>
    <cellStyle name="Normal 2 9" xfId="138"/>
    <cellStyle name="Normal 20" xfId="197"/>
    <cellStyle name="Normal 20 2" xfId="206"/>
    <cellStyle name="Normal 20 2 2" xfId="346"/>
    <cellStyle name="Normal 20 3" xfId="337"/>
    <cellStyle name="Normal 21" xfId="198"/>
    <cellStyle name="Normal 21 2" xfId="338"/>
    <cellStyle name="Normal 22" xfId="202"/>
    <cellStyle name="Normal 22 2" xfId="342"/>
    <cellStyle name="Normal 23" xfId="207"/>
    <cellStyle name="Normal 23 2" xfId="347"/>
    <cellStyle name="Normal 24" xfId="208"/>
    <cellStyle name="Normal 24 2" xfId="348"/>
    <cellStyle name="Normal 25" xfId="210"/>
    <cellStyle name="Normal 25 2" xfId="349"/>
    <cellStyle name="Normal 26" xfId="214"/>
    <cellStyle name="Normal 26 2" xfId="353"/>
    <cellStyle name="Normal 27" xfId="215"/>
    <cellStyle name="Normal 27 2" xfId="354"/>
    <cellStyle name="Normal 28" xfId="355"/>
    <cellStyle name="Normal 29" xfId="359"/>
    <cellStyle name="Normal 3" xfId="47"/>
    <cellStyle name="Normal 3 2" xfId="48"/>
    <cellStyle name="Normal 3 2 2" xfId="49"/>
    <cellStyle name="Normal 3 2 2 2" xfId="140"/>
    <cellStyle name="Normal 3 2 2 2 2" xfId="281"/>
    <cellStyle name="Normal 3 2 2 3" xfId="226"/>
    <cellStyle name="Normal 3 3" xfId="50"/>
    <cellStyle name="Normal 30" xfId="360"/>
    <cellStyle name="Normal 31" xfId="364"/>
    <cellStyle name="Normal 32" xfId="368"/>
    <cellStyle name="Normal 33" xfId="369"/>
    <cellStyle name="Normal 34" xfId="388"/>
    <cellStyle name="Normal 35" xfId="391"/>
    <cellStyle name="Normal 36" xfId="395"/>
    <cellStyle name="Normal 37" xfId="399"/>
    <cellStyle name="Normal 38" xfId="404"/>
    <cellStyle name="Normal 39" xfId="405"/>
    <cellStyle name="Normal 4" xfId="51"/>
    <cellStyle name="Normal 4 2" xfId="52"/>
    <cellStyle name="Normal 4 3" xfId="96"/>
    <cellStyle name="Normal 40" xfId="409"/>
    <cellStyle name="Normal 41" xfId="410"/>
    <cellStyle name="Normal 42" xfId="412"/>
    <cellStyle name="Normal 5" xfId="53"/>
    <cellStyle name="Normal 54 22" xfId="54"/>
    <cellStyle name="Normal 54 22 2" xfId="55"/>
    <cellStyle name="Normal 54 22 2 2" xfId="111"/>
    <cellStyle name="Normal 54 22 2 2 2" xfId="171"/>
    <cellStyle name="Normal 54 22 2 2 2 2" xfId="311"/>
    <cellStyle name="Normal 54 22 2 2 3" xfId="255"/>
    <cellStyle name="Normal 54 22 2 3" xfId="56"/>
    <cellStyle name="Normal 54 22 2 3 10" xfId="421"/>
    <cellStyle name="Normal 54 22 2 3 2" xfId="57"/>
    <cellStyle name="Normal 54 22 2 3 2 2" xfId="115"/>
    <cellStyle name="Normal 54 22 2 3 2 2 2" xfId="175"/>
    <cellStyle name="Normal 54 22 2 3 2 2 2 2" xfId="315"/>
    <cellStyle name="Normal 54 22 2 3 2 2 3" xfId="259"/>
    <cellStyle name="Normal 54 22 2 3 2 3" xfId="144"/>
    <cellStyle name="Normal 54 22 2 3 2 3 2" xfId="285"/>
    <cellStyle name="Normal 54 22 2 3 2 4" xfId="230"/>
    <cellStyle name="Normal 54 22 2 3 2 5" xfId="380"/>
    <cellStyle name="Normal 54 22 2 3 2 6" xfId="423"/>
    <cellStyle name="Normal 54 22 2 3 3" xfId="58"/>
    <cellStyle name="Normal 54 22 2 3 3 2" xfId="117"/>
    <cellStyle name="Normal 54 22 2 3 3 2 2" xfId="177"/>
    <cellStyle name="Normal 54 22 2 3 3 2 2 2" xfId="317"/>
    <cellStyle name="Normal 54 22 2 3 3 2 3" xfId="261"/>
    <cellStyle name="Normal 54 22 2 3 3 3" xfId="145"/>
    <cellStyle name="Normal 54 22 2 3 3 3 2" xfId="286"/>
    <cellStyle name="Normal 54 22 2 3 3 4" xfId="231"/>
    <cellStyle name="Normal 54 22 2 3 3 5" xfId="382"/>
    <cellStyle name="Normal 54 22 2 3 3 6" xfId="425"/>
    <cellStyle name="Normal 54 22 2 3 4" xfId="59"/>
    <cellStyle name="Normal 54 22 2 3 4 2" xfId="120"/>
    <cellStyle name="Normal 54 22 2 3 4 2 2" xfId="179"/>
    <cellStyle name="Normal 54 22 2 3 4 2 2 2" xfId="319"/>
    <cellStyle name="Normal 54 22 2 3 4 2 3" xfId="263"/>
    <cellStyle name="Normal 54 22 2 3 4 3" xfId="146"/>
    <cellStyle name="Normal 54 22 2 3 4 3 2" xfId="287"/>
    <cellStyle name="Normal 54 22 2 3 4 4" xfId="232"/>
    <cellStyle name="Normal 54 22 2 3 4 5" xfId="384"/>
    <cellStyle name="Normal 54 22 2 3 4 6" xfId="427"/>
    <cellStyle name="Normal 54 22 2 3 5" xfId="60"/>
    <cellStyle name="Normal 54 22 2 3 5 2" xfId="123"/>
    <cellStyle name="Normal 54 22 2 3 5 2 2" xfId="182"/>
    <cellStyle name="Normal 54 22 2 3 5 2 2 2" xfId="322"/>
    <cellStyle name="Normal 54 22 2 3 5 2 3" xfId="266"/>
    <cellStyle name="Normal 54 22 2 3 5 3" xfId="147"/>
    <cellStyle name="Normal 54 22 2 3 5 3 2" xfId="288"/>
    <cellStyle name="Normal 54 22 2 3 5 4" xfId="233"/>
    <cellStyle name="Normal 54 22 2 3 5 5" xfId="387"/>
    <cellStyle name="Normal 54 22 2 3 5 6" xfId="430"/>
    <cellStyle name="Normal 54 22 2 3 6" xfId="113"/>
    <cellStyle name="Normal 54 22 2 3 6 2" xfId="173"/>
    <cellStyle name="Normal 54 22 2 3 6 2 2" xfId="313"/>
    <cellStyle name="Normal 54 22 2 3 6 3" xfId="257"/>
    <cellStyle name="Normal 54 22 2 3 7" xfId="143"/>
    <cellStyle name="Normal 54 22 2 3 7 2" xfId="284"/>
    <cellStyle name="Normal 54 22 2 3 8" xfId="229"/>
    <cellStyle name="Normal 54 22 2 3 9" xfId="378"/>
    <cellStyle name="Normal 54 22 2 4" xfId="142"/>
    <cellStyle name="Normal 54 22 2 4 2" xfId="283"/>
    <cellStyle name="Normal 54 22 2 5" xfId="228"/>
    <cellStyle name="Normal 54 22 2 6" xfId="376"/>
    <cellStyle name="Normal 54 22 2 7" xfId="419"/>
    <cellStyle name="Normal 54 22 3" xfId="109"/>
    <cellStyle name="Normal 54 22 3 2" xfId="169"/>
    <cellStyle name="Normal 54 22 3 2 2" xfId="309"/>
    <cellStyle name="Normal 54 22 3 3" xfId="253"/>
    <cellStyle name="Normal 54 22 4" xfId="141"/>
    <cellStyle name="Normal 54 22 4 2" xfId="282"/>
    <cellStyle name="Normal 54 22 5" xfId="227"/>
    <cellStyle name="Normal 54 22 6" xfId="374"/>
    <cellStyle name="Normal 54 22 7" xfId="417"/>
    <cellStyle name="Normal 6" xfId="61"/>
    <cellStyle name="Normal 60" xfId="62"/>
    <cellStyle name="Normal 61" xfId="63"/>
    <cellStyle name="Normal 61 10" xfId="211"/>
    <cellStyle name="Normal 61 10 2" xfId="350"/>
    <cellStyle name="Normal 61 11" xfId="216"/>
    <cellStyle name="Normal 61 12" xfId="356"/>
    <cellStyle name="Normal 61 13" xfId="361"/>
    <cellStyle name="Normal 61 14" xfId="365"/>
    <cellStyle name="Normal 61 15" xfId="370"/>
    <cellStyle name="Normal 61 16" xfId="392"/>
    <cellStyle name="Normal 61 17" xfId="396"/>
    <cellStyle name="Normal 61 18" xfId="401"/>
    <cellStyle name="Normal 61 19" xfId="406"/>
    <cellStyle name="Normal 61 2" xfId="97"/>
    <cellStyle name="Normal 61 2 2" xfId="161"/>
    <cellStyle name="Normal 61 2 2 2" xfId="301"/>
    <cellStyle name="Normal 61 2 3" xfId="245"/>
    <cellStyle name="Normal 61 20" xfId="413"/>
    <cellStyle name="Normal 61 21" xfId="431"/>
    <cellStyle name="Normal 61 22" xfId="434"/>
    <cellStyle name="Normal 61 3" xfId="103"/>
    <cellStyle name="Normal 61 3 2" xfId="165"/>
    <cellStyle name="Normal 61 3 2 2" xfId="305"/>
    <cellStyle name="Normal 61 3 3" xfId="249"/>
    <cellStyle name="Normal 61 4" xfId="129"/>
    <cellStyle name="Normal 61 4 2" xfId="272"/>
    <cellStyle name="Normal 61 5" xfId="148"/>
    <cellStyle name="Normal 61 5 2" xfId="289"/>
    <cellStyle name="Normal 61 6" xfId="187"/>
    <cellStyle name="Normal 61 6 2" xfId="327"/>
    <cellStyle name="Normal 61 7" xfId="193"/>
    <cellStyle name="Normal 61 7 2" xfId="333"/>
    <cellStyle name="Normal 61 8" xfId="199"/>
    <cellStyle name="Normal 61 8 2" xfId="339"/>
    <cellStyle name="Normal 61 9" xfId="203"/>
    <cellStyle name="Normal 61 9 2" xfId="343"/>
    <cellStyle name="Normal 62" xfId="64"/>
    <cellStyle name="Normal 62 10" xfId="213"/>
    <cellStyle name="Normal 62 10 2" xfId="352"/>
    <cellStyle name="Normal 62 11" xfId="218"/>
    <cellStyle name="Normal 62 12" xfId="358"/>
    <cellStyle name="Normal 62 13" xfId="363"/>
    <cellStyle name="Normal 62 14" xfId="367"/>
    <cellStyle name="Normal 62 15" xfId="372"/>
    <cellStyle name="Normal 62 16" xfId="394"/>
    <cellStyle name="Normal 62 17" xfId="398"/>
    <cellStyle name="Normal 62 18" xfId="403"/>
    <cellStyle name="Normal 62 19" xfId="408"/>
    <cellStyle name="Normal 62 2" xfId="100"/>
    <cellStyle name="Normal 62 2 2" xfId="163"/>
    <cellStyle name="Normal 62 2 2 2" xfId="303"/>
    <cellStyle name="Normal 62 2 3" xfId="247"/>
    <cellStyle name="Normal 62 20" xfId="415"/>
    <cellStyle name="Normal 62 21" xfId="433"/>
    <cellStyle name="Normal 62 22" xfId="436"/>
    <cellStyle name="Normal 62 3" xfId="106"/>
    <cellStyle name="Normal 62 3 2" xfId="167"/>
    <cellStyle name="Normal 62 3 2 2" xfId="307"/>
    <cellStyle name="Normal 62 3 3" xfId="251"/>
    <cellStyle name="Normal 62 4" xfId="131"/>
    <cellStyle name="Normal 62 4 2" xfId="274"/>
    <cellStyle name="Normal 62 5" xfId="149"/>
    <cellStyle name="Normal 62 5 2" xfId="290"/>
    <cellStyle name="Normal 62 6" xfId="189"/>
    <cellStyle name="Normal 62 6 2" xfId="329"/>
    <cellStyle name="Normal 62 7" xfId="195"/>
    <cellStyle name="Normal 62 7 2" xfId="335"/>
    <cellStyle name="Normal 62 8" xfId="201"/>
    <cellStyle name="Normal 62 8 2" xfId="341"/>
    <cellStyle name="Normal 62 9" xfId="205"/>
    <cellStyle name="Normal 62 9 2" xfId="345"/>
    <cellStyle name="Normal 65" xfId="65"/>
    <cellStyle name="Normal 65 10" xfId="212"/>
    <cellStyle name="Normal 65 10 2" xfId="351"/>
    <cellStyle name="Normal 65 11" xfId="217"/>
    <cellStyle name="Normal 65 12" xfId="357"/>
    <cellStyle name="Normal 65 13" xfId="362"/>
    <cellStyle name="Normal 65 14" xfId="366"/>
    <cellStyle name="Normal 65 15" xfId="371"/>
    <cellStyle name="Normal 65 16" xfId="393"/>
    <cellStyle name="Normal 65 17" xfId="397"/>
    <cellStyle name="Normal 65 18" xfId="402"/>
    <cellStyle name="Normal 65 19" xfId="407"/>
    <cellStyle name="Normal 65 2" xfId="99"/>
    <cellStyle name="Normal 65 2 2" xfId="162"/>
    <cellStyle name="Normal 65 2 2 2" xfId="302"/>
    <cellStyle name="Normal 65 2 3" xfId="246"/>
    <cellStyle name="Normal 65 20" xfId="414"/>
    <cellStyle name="Normal 65 21" xfId="432"/>
    <cellStyle name="Normal 65 22" xfId="435"/>
    <cellStyle name="Normal 65 3" xfId="105"/>
    <cellStyle name="Normal 65 3 2" xfId="166"/>
    <cellStyle name="Normal 65 3 2 2" xfId="306"/>
    <cellStyle name="Normal 65 3 3" xfId="250"/>
    <cellStyle name="Normal 65 4" xfId="130"/>
    <cellStyle name="Normal 65 4 2" xfId="273"/>
    <cellStyle name="Normal 65 5" xfId="150"/>
    <cellStyle name="Normal 65 5 2" xfId="291"/>
    <cellStyle name="Normal 65 6" xfId="188"/>
    <cellStyle name="Normal 65 6 2" xfId="328"/>
    <cellStyle name="Normal 65 7" xfId="194"/>
    <cellStyle name="Normal 65 7 2" xfId="334"/>
    <cellStyle name="Normal 65 8" xfId="200"/>
    <cellStyle name="Normal 65 8 2" xfId="340"/>
    <cellStyle name="Normal 65 9" xfId="204"/>
    <cellStyle name="Normal 65 9 2" xfId="344"/>
    <cellStyle name="Normal 67" xfId="66"/>
    <cellStyle name="Normal 67 2" xfId="67"/>
    <cellStyle name="Normal 67 2 2" xfId="110"/>
    <cellStyle name="Normal 67 2 2 2" xfId="170"/>
    <cellStyle name="Normal 67 2 2 2 2" xfId="310"/>
    <cellStyle name="Normal 67 2 2 3" xfId="254"/>
    <cellStyle name="Normal 67 2 3" xfId="68"/>
    <cellStyle name="Normal 67 2 3 10" xfId="420"/>
    <cellStyle name="Normal 67 2 3 2" xfId="69"/>
    <cellStyle name="Normal 67 2 3 2 2" xfId="114"/>
    <cellStyle name="Normal 67 2 3 2 2 2" xfId="174"/>
    <cellStyle name="Normal 67 2 3 2 2 2 2" xfId="314"/>
    <cellStyle name="Normal 67 2 3 2 2 3" xfId="258"/>
    <cellStyle name="Normal 67 2 3 2 3" xfId="154"/>
    <cellStyle name="Normal 67 2 3 2 3 2" xfId="295"/>
    <cellStyle name="Normal 67 2 3 2 4" xfId="237"/>
    <cellStyle name="Normal 67 2 3 2 5" xfId="379"/>
    <cellStyle name="Normal 67 2 3 2 6" xfId="422"/>
    <cellStyle name="Normal 67 2 3 3" xfId="70"/>
    <cellStyle name="Normal 67 2 3 3 2" xfId="116"/>
    <cellStyle name="Normal 67 2 3 3 2 2" xfId="176"/>
    <cellStyle name="Normal 67 2 3 3 2 2 2" xfId="316"/>
    <cellStyle name="Normal 67 2 3 3 2 3" xfId="260"/>
    <cellStyle name="Normal 67 2 3 3 3" xfId="155"/>
    <cellStyle name="Normal 67 2 3 3 3 2" xfId="296"/>
    <cellStyle name="Normal 67 2 3 3 4" xfId="238"/>
    <cellStyle name="Normal 67 2 3 3 5" xfId="381"/>
    <cellStyle name="Normal 67 2 3 3 6" xfId="424"/>
    <cellStyle name="Normal 67 2 3 4" xfId="71"/>
    <cellStyle name="Normal 67 2 3 4 2" xfId="119"/>
    <cellStyle name="Normal 67 2 3 4 2 2" xfId="178"/>
    <cellStyle name="Normal 67 2 3 4 2 2 2" xfId="318"/>
    <cellStyle name="Normal 67 2 3 4 2 3" xfId="262"/>
    <cellStyle name="Normal 67 2 3 4 3" xfId="156"/>
    <cellStyle name="Normal 67 2 3 4 3 2" xfId="297"/>
    <cellStyle name="Normal 67 2 3 4 4" xfId="239"/>
    <cellStyle name="Normal 67 2 3 4 5" xfId="383"/>
    <cellStyle name="Normal 67 2 3 4 6" xfId="426"/>
    <cellStyle name="Normal 67 2 3 5" xfId="72"/>
    <cellStyle name="Normal 67 2 3 5 2" xfId="122"/>
    <cellStyle name="Normal 67 2 3 5 2 2" xfId="181"/>
    <cellStyle name="Normal 67 2 3 5 2 2 2" xfId="321"/>
    <cellStyle name="Normal 67 2 3 5 2 3" xfId="265"/>
    <cellStyle name="Normal 67 2 3 5 3" xfId="157"/>
    <cellStyle name="Normal 67 2 3 5 3 2" xfId="298"/>
    <cellStyle name="Normal 67 2 3 5 4" xfId="240"/>
    <cellStyle name="Normal 67 2 3 5 5" xfId="386"/>
    <cellStyle name="Normal 67 2 3 5 6" xfId="429"/>
    <cellStyle name="Normal 67 2 3 6" xfId="112"/>
    <cellStyle name="Normal 67 2 3 6 2" xfId="172"/>
    <cellStyle name="Normal 67 2 3 6 2 2" xfId="312"/>
    <cellStyle name="Normal 67 2 3 6 3" xfId="256"/>
    <cellStyle name="Normal 67 2 3 7" xfId="153"/>
    <cellStyle name="Normal 67 2 3 7 2" xfId="294"/>
    <cellStyle name="Normal 67 2 3 8" xfId="236"/>
    <cellStyle name="Normal 67 2 3 9" xfId="377"/>
    <cellStyle name="Normal 67 2 4" xfId="152"/>
    <cellStyle name="Normal 67 2 4 2" xfId="293"/>
    <cellStyle name="Normal 67 2 5" xfId="235"/>
    <cellStyle name="Normal 67 2 6" xfId="375"/>
    <cellStyle name="Normal 67 2 7" xfId="418"/>
    <cellStyle name="Normal 67 3" xfId="108"/>
    <cellStyle name="Normal 67 3 2" xfId="168"/>
    <cellStyle name="Normal 67 3 2 2" xfId="308"/>
    <cellStyle name="Normal 67 3 3" xfId="252"/>
    <cellStyle name="Normal 67 4" xfId="151"/>
    <cellStyle name="Normal 67 4 2" xfId="292"/>
    <cellStyle name="Normal 67 5" xfId="234"/>
    <cellStyle name="Normal 67 6" xfId="373"/>
    <cellStyle name="Normal 67 7" xfId="416"/>
    <cellStyle name="Normal 68" xfId="73"/>
    <cellStyle name="Normal 68 2" xfId="107"/>
    <cellStyle name="Normal 68 3" xfId="158"/>
    <cellStyle name="Normal 7" xfId="74"/>
    <cellStyle name="Normal 70" xfId="75"/>
    <cellStyle name="Normal 70 2" xfId="121"/>
    <cellStyle name="Normal 70 2 2" xfId="180"/>
    <cellStyle name="Normal 70 2 2 2" xfId="320"/>
    <cellStyle name="Normal 70 2 3" xfId="264"/>
    <cellStyle name="Normal 70 3" xfId="159"/>
    <cellStyle name="Normal 70 3 2" xfId="299"/>
    <cellStyle name="Normal 70 4" xfId="241"/>
    <cellStyle name="Normal 70 5" xfId="385"/>
    <cellStyle name="Normal 70 6" xfId="428"/>
    <cellStyle name="Normal 8" xfId="76"/>
    <cellStyle name="Normal 9" xfId="93"/>
    <cellStyle name="Normal 9 2" xfId="160"/>
    <cellStyle name="Normal 9 2 2" xfId="300"/>
    <cellStyle name="Normal 9 3" xfId="244"/>
    <cellStyle name="Normal_Nomination Rate Sheet---CFR" xfId="77"/>
    <cellStyle name="Note 2" xfId="78"/>
    <cellStyle name="Note 2 2" xfId="242"/>
    <cellStyle name="Output 2" xfId="79"/>
    <cellStyle name="Output 2 2" xfId="243"/>
    <cellStyle name="Result" xfId="80"/>
    <cellStyle name="Result2" xfId="81"/>
    <cellStyle name="TableStyleLight1" xfId="82"/>
    <cellStyle name="TableStyleLight1 2" xfId="98"/>
    <cellStyle name="Título 1 1" xfId="83"/>
    <cellStyle name="一般 2" xfId="84"/>
    <cellStyle name="一般 3 2" xfId="85"/>
    <cellStyle name="一般 3 3" xfId="86"/>
    <cellStyle name="一般 4" xfId="87"/>
    <cellStyle name="好 2" xfId="88"/>
    <cellStyle name="常规 2" xfId="89"/>
    <cellStyle name="常规 3" xfId="90"/>
    <cellStyle name="常规_Sheet1" xfId="91"/>
    <cellStyle name="常规_Sheet1 2" xfId="92"/>
  </cellStyles>
  <dxfs count="29">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9C0006"/>
      </font>
    </dxf>
    <dxf>
      <numFmt numFmtId="190" formatCode="dd\-mmm\-yy"/>
    </dxf>
    <dxf>
      <numFmt numFmtId="190" formatCode="dd\-mmm\-yy"/>
    </dxf>
    <dxf>
      <font>
        <strike val="0"/>
        <outline val="0"/>
        <shadow val="0"/>
        <u val="none"/>
        <vertAlign val="baseline"/>
        <sz val="13"/>
        <color theme="0"/>
        <name val="Arial"/>
        <scheme val="none"/>
      </font>
      <alignment horizontal="left" vertical="center" textRotation="0" wrapText="1" indent="0" justifyLastLine="0" shrinkToFit="0" readingOrder="0"/>
    </dxf>
    <dxf>
      <numFmt numFmtId="20" formatCode="d\-mmm\-yy"/>
    </dxf>
    <dxf>
      <numFmt numFmtId="20" formatCode="d\-mmm\-yy"/>
    </dxf>
    <dxf>
      <font>
        <strike val="0"/>
        <outline val="0"/>
        <shadow val="0"/>
        <u val="none"/>
        <vertAlign val="baseline"/>
        <sz val="13"/>
        <color theme="0"/>
        <name val="Arial"/>
        <scheme val="none"/>
      </font>
      <alignment horizontal="left" vertical="center" textRotation="0" wrapText="1" indent="0" justifyLastLine="0" shrinkToFit="0" readingOrder="0"/>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patternType="solid">
          <bgColor rgb="FFD7D7D7"/>
        </patternFill>
      </fill>
    </dxf>
    <dxf>
      <font>
        <b val="0"/>
        <i val="0"/>
      </font>
      <fill>
        <patternFill patternType="none"/>
      </fill>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2" defaultTableStyle="TableStyleMedium2" defaultPivotStyle="PivotStyleLight16">
    <tableStyle name="TableStyleMedium2 2" pivot="0" count="7">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MySqlDefault" pivot="0" table="0" count="2">
      <tableStyleElement type="wholeTable" dxfId="21"/>
      <tableStyleElement type="headerRow" dxfId="20"/>
    </tableStyle>
  </tableStyles>
  <colors>
    <mruColors>
      <color rgb="FFFF0000"/>
      <color rgb="FFFFCCFF"/>
      <color rgb="FF0000FF"/>
      <color rgb="FFEEECE1"/>
      <color rgb="FFF2F2F2"/>
      <color rgb="FFF8F8F8"/>
      <color rgb="FF8DB4E2"/>
      <color rgb="FFFF66FF"/>
      <color rgb="FF33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cid:image001.png@01DBE9A3.123229A0" TargetMode="External"/></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17318</xdr:colOff>
      <xdr:row>0</xdr:row>
      <xdr:rowOff>3</xdr:rowOff>
    </xdr:from>
    <xdr:to>
      <xdr:col>13</xdr:col>
      <xdr:colOff>450272</xdr:colOff>
      <xdr:row>0</xdr:row>
      <xdr:rowOff>993321</xdr:rowOff>
    </xdr:to>
    <xdr:grpSp>
      <xdr:nvGrpSpPr>
        <xdr:cNvPr id="2" name="Group 5">
          <a:extLst>
            <a:ext uri="{FF2B5EF4-FFF2-40B4-BE49-F238E27FC236}">
              <a16:creationId xmlns:a16="http://schemas.microsoft.com/office/drawing/2014/main" id="{1D108644-6795-40D6-ABAF-7BBA2E7C80BE}"/>
            </a:ext>
          </a:extLst>
        </xdr:cNvPr>
        <xdr:cNvGrpSpPr/>
      </xdr:nvGrpSpPr>
      <xdr:grpSpPr>
        <a:xfrm>
          <a:off x="17318" y="3"/>
          <a:ext cx="18462418" cy="993318"/>
          <a:chOff x="1627908" y="2857500"/>
          <a:chExt cx="14458308" cy="1180110"/>
        </a:xfrm>
      </xdr:grpSpPr>
      <xdr:pic>
        <xdr:nvPicPr>
          <xdr:cNvPr id="3" name="Picture 2">
            <a:extLst>
              <a:ext uri="{FF2B5EF4-FFF2-40B4-BE49-F238E27FC236}">
                <a16:creationId xmlns:a16="http://schemas.microsoft.com/office/drawing/2014/main" id="{808472B8-3716-FC04-1B6B-10F2C305315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3172"/>
          <a:stretch/>
        </xdr:blipFill>
        <xdr:spPr>
          <a:xfrm>
            <a:off x="1627908" y="2857500"/>
            <a:ext cx="5784274" cy="1180110"/>
          </a:xfrm>
          <a:prstGeom prst="rect">
            <a:avLst/>
          </a:prstGeom>
        </xdr:spPr>
      </xdr:pic>
      <xdr:pic>
        <xdr:nvPicPr>
          <xdr:cNvPr id="4" name="Picture 3">
            <a:extLst>
              <a:ext uri="{FF2B5EF4-FFF2-40B4-BE49-F238E27FC236}">
                <a16:creationId xmlns:a16="http://schemas.microsoft.com/office/drawing/2014/main" id="{B119AEEA-3F9F-DE6A-D150-79606E0C66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8001"/>
          <a:stretch/>
        </xdr:blipFill>
        <xdr:spPr>
          <a:xfrm>
            <a:off x="10719954" y="2857500"/>
            <a:ext cx="5366262" cy="118011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17318</xdr:colOff>
      <xdr:row>0</xdr:row>
      <xdr:rowOff>3</xdr:rowOff>
    </xdr:from>
    <xdr:to>
      <xdr:col>13</xdr:col>
      <xdr:colOff>450272</xdr:colOff>
      <xdr:row>0</xdr:row>
      <xdr:rowOff>993321</xdr:rowOff>
    </xdr:to>
    <xdr:grpSp>
      <xdr:nvGrpSpPr>
        <xdr:cNvPr id="2" name="Group 5">
          <a:extLst>
            <a:ext uri="{FF2B5EF4-FFF2-40B4-BE49-F238E27FC236}">
              <a16:creationId xmlns:a16="http://schemas.microsoft.com/office/drawing/2014/main" id="{0F5EB48C-9C86-4C1C-9D7B-650C6721488D}"/>
            </a:ext>
          </a:extLst>
        </xdr:cNvPr>
        <xdr:cNvGrpSpPr/>
      </xdr:nvGrpSpPr>
      <xdr:grpSpPr>
        <a:xfrm>
          <a:off x="17318" y="3"/>
          <a:ext cx="17863704" cy="993318"/>
          <a:chOff x="1627908" y="2857500"/>
          <a:chExt cx="14458308" cy="1180110"/>
        </a:xfrm>
      </xdr:grpSpPr>
      <xdr:pic>
        <xdr:nvPicPr>
          <xdr:cNvPr id="3" name="Picture 2">
            <a:extLst>
              <a:ext uri="{FF2B5EF4-FFF2-40B4-BE49-F238E27FC236}">
                <a16:creationId xmlns:a16="http://schemas.microsoft.com/office/drawing/2014/main" id="{A160996F-1A1C-D946-7B98-7BAC5180EC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3172"/>
          <a:stretch/>
        </xdr:blipFill>
        <xdr:spPr>
          <a:xfrm>
            <a:off x="1627908" y="2857500"/>
            <a:ext cx="5784274" cy="1180110"/>
          </a:xfrm>
          <a:prstGeom prst="rect">
            <a:avLst/>
          </a:prstGeom>
        </xdr:spPr>
      </xdr:pic>
      <xdr:pic>
        <xdr:nvPicPr>
          <xdr:cNvPr id="4" name="Picture 3">
            <a:extLst>
              <a:ext uri="{FF2B5EF4-FFF2-40B4-BE49-F238E27FC236}">
                <a16:creationId xmlns:a16="http://schemas.microsoft.com/office/drawing/2014/main" id="{844755D9-13B6-4602-4EAA-2F49F135D9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8001"/>
          <a:stretch/>
        </xdr:blipFill>
        <xdr:spPr>
          <a:xfrm>
            <a:off x="10719954" y="2857500"/>
            <a:ext cx="5366262" cy="118011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164</xdr:row>
      <xdr:rowOff>0</xdr:rowOff>
    </xdr:from>
    <xdr:to>
      <xdr:col>1</xdr:col>
      <xdr:colOff>1700893</xdr:colOff>
      <xdr:row>171</xdr:row>
      <xdr:rowOff>136427</xdr:rowOff>
    </xdr:to>
    <xdr:pic>
      <xdr:nvPicPr>
        <xdr:cNvPr id="7" name="Imagen 6">
          <a:extLst>
            <a:ext uri="{FF2B5EF4-FFF2-40B4-BE49-F238E27FC236}">
              <a16:creationId xmlns:a16="http://schemas.microsoft.com/office/drawing/2014/main" id="{4787478C-6CA6-6216-8EA2-F6444E83711D}"/>
            </a:ext>
          </a:extLst>
        </xdr:cNvPr>
        <xdr:cNvPicPr>
          <a:picLocks noChangeAspect="1"/>
        </xdr:cNvPicPr>
      </xdr:nvPicPr>
      <xdr:blipFill>
        <a:blip xmlns:r="http://schemas.openxmlformats.org/officeDocument/2006/relationships" r:embed="rId1"/>
        <a:stretch>
          <a:fillRect/>
        </a:stretch>
      </xdr:blipFill>
      <xdr:spPr>
        <a:xfrm>
          <a:off x="0" y="56485971"/>
          <a:ext cx="5148943" cy="1348007"/>
        </a:xfrm>
        <a:prstGeom prst="rect">
          <a:avLst/>
        </a:prstGeom>
      </xdr:spPr>
    </xdr:pic>
    <xdr:clientData/>
  </xdr:twoCellAnchor>
  <xdr:twoCellAnchor editAs="oneCell">
    <xdr:from>
      <xdr:col>0</xdr:col>
      <xdr:colOff>0</xdr:colOff>
      <xdr:row>164</xdr:row>
      <xdr:rowOff>0</xdr:rowOff>
    </xdr:from>
    <xdr:to>
      <xdr:col>1</xdr:col>
      <xdr:colOff>1673678</xdr:colOff>
      <xdr:row>170</xdr:row>
      <xdr:rowOff>104972</xdr:rowOff>
    </xdr:to>
    <xdr:pic>
      <xdr:nvPicPr>
        <xdr:cNvPr id="9" name="Imagen 8">
          <a:extLst>
            <a:ext uri="{FF2B5EF4-FFF2-40B4-BE49-F238E27FC236}">
              <a16:creationId xmlns:a16="http://schemas.microsoft.com/office/drawing/2014/main" id="{502496EF-B5F8-002D-CECD-8FE7C12C8E57}"/>
            </a:ext>
          </a:extLst>
        </xdr:cNvPr>
        <xdr:cNvPicPr>
          <a:picLocks noChangeAspect="1"/>
        </xdr:cNvPicPr>
      </xdr:nvPicPr>
      <xdr:blipFill>
        <a:blip xmlns:r="http://schemas.openxmlformats.org/officeDocument/2006/relationships" r:embed="rId2"/>
        <a:stretch>
          <a:fillRect/>
        </a:stretch>
      </xdr:blipFill>
      <xdr:spPr>
        <a:xfrm>
          <a:off x="0" y="60823928"/>
          <a:ext cx="4980214" cy="1088497"/>
        </a:xfrm>
        <a:prstGeom prst="rect">
          <a:avLst/>
        </a:prstGeom>
      </xdr:spPr>
    </xdr:pic>
    <xdr:clientData/>
  </xdr:twoCellAnchor>
  <xdr:twoCellAnchor>
    <xdr:from>
      <xdr:col>0</xdr:col>
      <xdr:colOff>40822</xdr:colOff>
      <xdr:row>154</xdr:row>
      <xdr:rowOff>0</xdr:rowOff>
    </xdr:from>
    <xdr:to>
      <xdr:col>2</xdr:col>
      <xdr:colOff>40821</xdr:colOff>
      <xdr:row>161</xdr:row>
      <xdr:rowOff>1320</xdr:rowOff>
    </xdr:to>
    <xdr:pic>
      <xdr:nvPicPr>
        <xdr:cNvPr id="10" name="Imagen 9">
          <a:extLst>
            <a:ext uri="{FF2B5EF4-FFF2-40B4-BE49-F238E27FC236}">
              <a16:creationId xmlns:a16="http://schemas.microsoft.com/office/drawing/2014/main" id="{B64CA170-816C-D870-F9D0-49A2A1FB2FFE}"/>
            </a:ext>
          </a:extLst>
        </xdr:cNvPr>
        <xdr:cNvPicPr>
          <a:picLocks noChangeAspect="1"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40822" y="62307107"/>
          <a:ext cx="5007428" cy="1171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104775</xdr:colOff>
      <xdr:row>1193</xdr:row>
      <xdr:rowOff>142875</xdr:rowOff>
    </xdr:from>
    <xdr:to>
      <xdr:col>2</xdr:col>
      <xdr:colOff>796290</xdr:colOff>
      <xdr:row>1202</xdr:row>
      <xdr:rowOff>118249</xdr:rowOff>
    </xdr:to>
    <xdr:pic>
      <xdr:nvPicPr>
        <xdr:cNvPr id="140" name="Imagen 139">
          <a:extLst>
            <a:ext uri="{FF2B5EF4-FFF2-40B4-BE49-F238E27FC236}">
              <a16:creationId xmlns:a16="http://schemas.microsoft.com/office/drawing/2014/main" id="{C533AD2F-9783-FE12-536A-8F92F8E682AF}"/>
            </a:ext>
          </a:extLst>
        </xdr:cNvPr>
        <xdr:cNvPicPr>
          <a:picLocks noChangeAspect="1"/>
        </xdr:cNvPicPr>
      </xdr:nvPicPr>
      <xdr:blipFill>
        <a:blip xmlns:r="http://schemas.openxmlformats.org/officeDocument/2006/relationships" r:embed="rId1"/>
        <a:stretch>
          <a:fillRect/>
        </a:stretch>
      </xdr:blipFill>
      <xdr:spPr>
        <a:xfrm>
          <a:off x="104775" y="504825"/>
          <a:ext cx="5895975" cy="1607959"/>
        </a:xfrm>
        <a:prstGeom prst="rect">
          <a:avLst/>
        </a:prstGeom>
      </xdr:spPr>
    </xdr:pic>
    <xdr:clientData/>
  </xdr:twoCellAnchor>
  <xdr:twoCellAnchor editAs="oneCell">
    <xdr:from>
      <xdr:col>0</xdr:col>
      <xdr:colOff>66675</xdr:colOff>
      <xdr:row>1125</xdr:row>
      <xdr:rowOff>9525</xdr:rowOff>
    </xdr:from>
    <xdr:to>
      <xdr:col>2</xdr:col>
      <xdr:colOff>943610</xdr:colOff>
      <xdr:row>1134</xdr:row>
      <xdr:rowOff>105163</xdr:rowOff>
    </xdr:to>
    <xdr:pic>
      <xdr:nvPicPr>
        <xdr:cNvPr id="141" name="Imagen 140">
          <a:extLst>
            <a:ext uri="{FF2B5EF4-FFF2-40B4-BE49-F238E27FC236}">
              <a16:creationId xmlns:a16="http://schemas.microsoft.com/office/drawing/2014/main" id="{F94A7BE8-60BD-1D30-FF13-7C843ACFEB9F}"/>
            </a:ext>
          </a:extLst>
        </xdr:cNvPr>
        <xdr:cNvPicPr>
          <a:picLocks noChangeAspect="1"/>
        </xdr:cNvPicPr>
      </xdr:nvPicPr>
      <xdr:blipFill>
        <a:blip xmlns:r="http://schemas.openxmlformats.org/officeDocument/2006/relationships" r:embed="rId2"/>
        <a:stretch>
          <a:fillRect/>
        </a:stretch>
      </xdr:blipFill>
      <xdr:spPr>
        <a:xfrm>
          <a:off x="66675" y="552450"/>
          <a:ext cx="6124575" cy="1711078"/>
        </a:xfrm>
        <a:prstGeom prst="rect">
          <a:avLst/>
        </a:prstGeom>
      </xdr:spPr>
    </xdr:pic>
    <xdr:clientData/>
  </xdr:twoCellAnchor>
  <xdr:twoCellAnchor editAs="oneCell">
    <xdr:from>
      <xdr:col>0</xdr:col>
      <xdr:colOff>119062</xdr:colOff>
      <xdr:row>1055</xdr:row>
      <xdr:rowOff>178593</xdr:rowOff>
    </xdr:from>
    <xdr:to>
      <xdr:col>2</xdr:col>
      <xdr:colOff>463106</xdr:colOff>
      <xdr:row>1063</xdr:row>
      <xdr:rowOff>159066</xdr:rowOff>
    </xdr:to>
    <xdr:pic>
      <xdr:nvPicPr>
        <xdr:cNvPr id="142" name="Imagen 141">
          <a:extLst>
            <a:ext uri="{FF2B5EF4-FFF2-40B4-BE49-F238E27FC236}">
              <a16:creationId xmlns:a16="http://schemas.microsoft.com/office/drawing/2014/main" id="{5E23823B-F008-0AE6-7909-D59D0851FD79}"/>
            </a:ext>
          </a:extLst>
        </xdr:cNvPr>
        <xdr:cNvPicPr>
          <a:picLocks noChangeAspect="1"/>
        </xdr:cNvPicPr>
      </xdr:nvPicPr>
      <xdr:blipFill>
        <a:blip xmlns:r="http://schemas.openxmlformats.org/officeDocument/2006/relationships" r:embed="rId3"/>
        <a:stretch>
          <a:fillRect/>
        </a:stretch>
      </xdr:blipFill>
      <xdr:spPr>
        <a:xfrm>
          <a:off x="119062" y="559593"/>
          <a:ext cx="5447539" cy="1512093"/>
        </a:xfrm>
        <a:prstGeom prst="rect">
          <a:avLst/>
        </a:prstGeom>
      </xdr:spPr>
    </xdr:pic>
    <xdr:clientData/>
  </xdr:twoCellAnchor>
  <xdr:twoCellAnchor editAs="oneCell">
    <xdr:from>
      <xdr:col>0</xdr:col>
      <xdr:colOff>116418</xdr:colOff>
      <xdr:row>988</xdr:row>
      <xdr:rowOff>0</xdr:rowOff>
    </xdr:from>
    <xdr:to>
      <xdr:col>2</xdr:col>
      <xdr:colOff>187113</xdr:colOff>
      <xdr:row>995</xdr:row>
      <xdr:rowOff>79210</xdr:rowOff>
    </xdr:to>
    <xdr:pic>
      <xdr:nvPicPr>
        <xdr:cNvPr id="143" name="Imagen 142">
          <a:extLst>
            <a:ext uri="{FF2B5EF4-FFF2-40B4-BE49-F238E27FC236}">
              <a16:creationId xmlns:a16="http://schemas.microsoft.com/office/drawing/2014/main" id="{2D48F735-F024-87C5-91EB-2FD19C65CFDF}"/>
            </a:ext>
          </a:extLst>
        </xdr:cNvPr>
        <xdr:cNvPicPr>
          <a:picLocks noChangeAspect="1"/>
        </xdr:cNvPicPr>
      </xdr:nvPicPr>
      <xdr:blipFill>
        <a:blip xmlns:r="http://schemas.openxmlformats.org/officeDocument/2006/relationships" r:embed="rId4"/>
        <a:stretch>
          <a:fillRect/>
        </a:stretch>
      </xdr:blipFill>
      <xdr:spPr>
        <a:xfrm>
          <a:off x="116418" y="571500"/>
          <a:ext cx="5154082" cy="1416519"/>
        </a:xfrm>
        <a:prstGeom prst="rect">
          <a:avLst/>
        </a:prstGeom>
      </xdr:spPr>
    </xdr:pic>
    <xdr:clientData/>
  </xdr:twoCellAnchor>
  <xdr:twoCellAnchor editAs="oneCell">
    <xdr:from>
      <xdr:col>0</xdr:col>
      <xdr:colOff>16934</xdr:colOff>
      <xdr:row>922</xdr:row>
      <xdr:rowOff>0</xdr:rowOff>
    </xdr:from>
    <xdr:to>
      <xdr:col>2</xdr:col>
      <xdr:colOff>918533</xdr:colOff>
      <xdr:row>927</xdr:row>
      <xdr:rowOff>30775</xdr:rowOff>
    </xdr:to>
    <xdr:pic>
      <xdr:nvPicPr>
        <xdr:cNvPr id="144" name="Imagen 143">
          <a:extLst>
            <a:ext uri="{FF2B5EF4-FFF2-40B4-BE49-F238E27FC236}">
              <a16:creationId xmlns:a16="http://schemas.microsoft.com/office/drawing/2014/main" id="{625820E0-A63A-D7F3-D715-E3E08D4CFA73}"/>
            </a:ext>
          </a:extLst>
        </xdr:cNvPr>
        <xdr:cNvPicPr>
          <a:picLocks noChangeAspect="1"/>
        </xdr:cNvPicPr>
      </xdr:nvPicPr>
      <xdr:blipFill>
        <a:blip xmlns:r="http://schemas.openxmlformats.org/officeDocument/2006/relationships" r:embed="rId5"/>
        <a:stretch>
          <a:fillRect/>
        </a:stretch>
      </xdr:blipFill>
      <xdr:spPr>
        <a:xfrm>
          <a:off x="16934" y="558800"/>
          <a:ext cx="6157494" cy="952583"/>
        </a:xfrm>
        <a:prstGeom prst="rect">
          <a:avLst/>
        </a:prstGeom>
      </xdr:spPr>
    </xdr:pic>
    <xdr:clientData/>
  </xdr:twoCellAnchor>
  <xdr:twoCellAnchor editAs="oneCell">
    <xdr:from>
      <xdr:col>0</xdr:col>
      <xdr:colOff>0</xdr:colOff>
      <xdr:row>855</xdr:row>
      <xdr:rowOff>174625</xdr:rowOff>
    </xdr:from>
    <xdr:to>
      <xdr:col>2</xdr:col>
      <xdr:colOff>841571</xdr:colOff>
      <xdr:row>861</xdr:row>
      <xdr:rowOff>29210</xdr:rowOff>
    </xdr:to>
    <xdr:pic>
      <xdr:nvPicPr>
        <xdr:cNvPr id="135" name="Imagen 134">
          <a:extLst>
            <a:ext uri="{FF2B5EF4-FFF2-40B4-BE49-F238E27FC236}">
              <a16:creationId xmlns:a16="http://schemas.microsoft.com/office/drawing/2014/main" id="{C2908C0C-157E-3950-4546-69F550471A9E}"/>
            </a:ext>
          </a:extLst>
        </xdr:cNvPr>
        <xdr:cNvPicPr>
          <a:picLocks noChangeAspect="1"/>
        </xdr:cNvPicPr>
      </xdr:nvPicPr>
      <xdr:blipFill>
        <a:blip xmlns:r="http://schemas.openxmlformats.org/officeDocument/2006/relationships" r:embed="rId6"/>
        <a:stretch>
          <a:fillRect/>
        </a:stretch>
      </xdr:blipFill>
      <xdr:spPr>
        <a:xfrm>
          <a:off x="0" y="555625"/>
          <a:ext cx="5925381" cy="984250"/>
        </a:xfrm>
        <a:prstGeom prst="rect">
          <a:avLst/>
        </a:prstGeom>
      </xdr:spPr>
    </xdr:pic>
    <xdr:clientData/>
  </xdr:twoCellAnchor>
  <xdr:oneCellAnchor>
    <xdr:from>
      <xdr:col>0</xdr:col>
      <xdr:colOff>0</xdr:colOff>
      <xdr:row>788</xdr:row>
      <xdr:rowOff>174625</xdr:rowOff>
    </xdr:from>
    <xdr:ext cx="5925381" cy="984250"/>
    <xdr:pic>
      <xdr:nvPicPr>
        <xdr:cNvPr id="145" name="Imagen 144">
          <a:extLst>
            <a:ext uri="{FF2B5EF4-FFF2-40B4-BE49-F238E27FC236}">
              <a16:creationId xmlns:a16="http://schemas.microsoft.com/office/drawing/2014/main" id="{C659A9F2-DC74-4DF1-891D-0EDED43E1C03}"/>
            </a:ext>
          </a:extLst>
        </xdr:cNvPr>
        <xdr:cNvPicPr>
          <a:picLocks noChangeAspect="1"/>
        </xdr:cNvPicPr>
      </xdr:nvPicPr>
      <xdr:blipFill>
        <a:blip xmlns:r="http://schemas.openxmlformats.org/officeDocument/2006/relationships" r:embed="rId6"/>
        <a:stretch>
          <a:fillRect/>
        </a:stretch>
      </xdr:blipFill>
      <xdr:spPr>
        <a:xfrm>
          <a:off x="0" y="47037625"/>
          <a:ext cx="5925381" cy="984250"/>
        </a:xfrm>
        <a:prstGeom prst="rect">
          <a:avLst/>
        </a:prstGeom>
      </xdr:spPr>
    </xdr:pic>
    <xdr:clientData/>
  </xdr:oneCellAnchor>
  <xdr:twoCellAnchor editAs="oneCell">
    <xdr:from>
      <xdr:col>0</xdr:col>
      <xdr:colOff>31750</xdr:colOff>
      <xdr:row>719</xdr:row>
      <xdr:rowOff>47625</xdr:rowOff>
    </xdr:from>
    <xdr:to>
      <xdr:col>2</xdr:col>
      <xdr:colOff>648495</xdr:colOff>
      <xdr:row>727</xdr:row>
      <xdr:rowOff>76417</xdr:rowOff>
    </xdr:to>
    <xdr:pic>
      <xdr:nvPicPr>
        <xdr:cNvPr id="147" name="Imagen 146">
          <a:extLst>
            <a:ext uri="{FF2B5EF4-FFF2-40B4-BE49-F238E27FC236}">
              <a16:creationId xmlns:a16="http://schemas.microsoft.com/office/drawing/2014/main" id="{BE39914A-04A7-0E65-B86F-18650742900E}"/>
            </a:ext>
          </a:extLst>
        </xdr:cNvPr>
        <xdr:cNvPicPr>
          <a:picLocks noChangeAspect="1"/>
        </xdr:cNvPicPr>
      </xdr:nvPicPr>
      <xdr:blipFill>
        <a:blip xmlns:r="http://schemas.openxmlformats.org/officeDocument/2006/relationships" r:embed="rId7"/>
        <a:stretch>
          <a:fillRect/>
        </a:stretch>
      </xdr:blipFill>
      <xdr:spPr>
        <a:xfrm>
          <a:off x="31750" y="619125"/>
          <a:ext cx="5696745" cy="1552792"/>
        </a:xfrm>
        <a:prstGeom prst="rect">
          <a:avLst/>
        </a:prstGeom>
      </xdr:spPr>
    </xdr:pic>
    <xdr:clientData/>
  </xdr:twoCellAnchor>
  <xdr:twoCellAnchor editAs="oneCell">
    <xdr:from>
      <xdr:col>0</xdr:col>
      <xdr:colOff>0</xdr:colOff>
      <xdr:row>649</xdr:row>
      <xdr:rowOff>0</xdr:rowOff>
    </xdr:from>
    <xdr:to>
      <xdr:col>2</xdr:col>
      <xdr:colOff>531008</xdr:colOff>
      <xdr:row>657</xdr:row>
      <xdr:rowOff>68801</xdr:rowOff>
    </xdr:to>
    <xdr:pic>
      <xdr:nvPicPr>
        <xdr:cNvPr id="148" name="Imagen 147">
          <a:extLst>
            <a:ext uri="{FF2B5EF4-FFF2-40B4-BE49-F238E27FC236}">
              <a16:creationId xmlns:a16="http://schemas.microsoft.com/office/drawing/2014/main" id="{3121E69B-E22E-A944-067E-A1B7E7980F55}"/>
            </a:ext>
          </a:extLst>
        </xdr:cNvPr>
        <xdr:cNvPicPr>
          <a:picLocks noChangeAspect="1"/>
        </xdr:cNvPicPr>
      </xdr:nvPicPr>
      <xdr:blipFill>
        <a:blip xmlns:r="http://schemas.openxmlformats.org/officeDocument/2006/relationships" r:embed="rId8"/>
        <a:stretch>
          <a:fillRect/>
        </a:stretch>
      </xdr:blipFill>
      <xdr:spPr>
        <a:xfrm>
          <a:off x="0" y="571500"/>
          <a:ext cx="5611008" cy="1581371"/>
        </a:xfrm>
        <a:prstGeom prst="rect">
          <a:avLst/>
        </a:prstGeom>
      </xdr:spPr>
    </xdr:pic>
    <xdr:clientData/>
  </xdr:twoCellAnchor>
  <xdr:twoCellAnchor editAs="oneCell">
    <xdr:from>
      <xdr:col>0</xdr:col>
      <xdr:colOff>31750</xdr:colOff>
      <xdr:row>580</xdr:row>
      <xdr:rowOff>0</xdr:rowOff>
    </xdr:from>
    <xdr:to>
      <xdr:col>2</xdr:col>
      <xdr:colOff>610390</xdr:colOff>
      <xdr:row>588</xdr:row>
      <xdr:rowOff>72612</xdr:rowOff>
    </xdr:to>
    <xdr:pic>
      <xdr:nvPicPr>
        <xdr:cNvPr id="2" name="Imagen 1">
          <a:extLst>
            <a:ext uri="{FF2B5EF4-FFF2-40B4-BE49-F238E27FC236}">
              <a16:creationId xmlns:a16="http://schemas.microsoft.com/office/drawing/2014/main" id="{CA24AD8F-CCBC-6B08-F87D-91338E902801}"/>
            </a:ext>
          </a:extLst>
        </xdr:cNvPr>
        <xdr:cNvPicPr>
          <a:picLocks noChangeAspect="1"/>
        </xdr:cNvPicPr>
      </xdr:nvPicPr>
      <xdr:blipFill>
        <a:blip xmlns:r="http://schemas.openxmlformats.org/officeDocument/2006/relationships" r:embed="rId9"/>
        <a:stretch>
          <a:fillRect/>
        </a:stretch>
      </xdr:blipFill>
      <xdr:spPr>
        <a:xfrm>
          <a:off x="31750" y="571500"/>
          <a:ext cx="5658640" cy="1590897"/>
        </a:xfrm>
        <a:prstGeom prst="rect">
          <a:avLst/>
        </a:prstGeom>
      </xdr:spPr>
    </xdr:pic>
    <xdr:clientData/>
  </xdr:twoCellAnchor>
  <xdr:twoCellAnchor editAs="oneCell">
    <xdr:from>
      <xdr:col>0</xdr:col>
      <xdr:colOff>174625</xdr:colOff>
      <xdr:row>509</xdr:row>
      <xdr:rowOff>31750</xdr:rowOff>
    </xdr:from>
    <xdr:to>
      <xdr:col>2</xdr:col>
      <xdr:colOff>1412875</xdr:colOff>
      <xdr:row>519</xdr:row>
      <xdr:rowOff>72266</xdr:rowOff>
    </xdr:to>
    <xdr:pic>
      <xdr:nvPicPr>
        <xdr:cNvPr id="4" name="Imagen 3">
          <a:extLst>
            <a:ext uri="{FF2B5EF4-FFF2-40B4-BE49-F238E27FC236}">
              <a16:creationId xmlns:a16="http://schemas.microsoft.com/office/drawing/2014/main" id="{ECEB0FB4-6AE0-DE6B-E212-5CF5F95E8EE8}"/>
            </a:ext>
          </a:extLst>
        </xdr:cNvPr>
        <xdr:cNvPicPr>
          <a:picLocks noChangeAspect="1"/>
        </xdr:cNvPicPr>
      </xdr:nvPicPr>
      <xdr:blipFill>
        <a:blip xmlns:r="http://schemas.openxmlformats.org/officeDocument/2006/relationships" r:embed="rId10"/>
        <a:stretch>
          <a:fillRect/>
        </a:stretch>
      </xdr:blipFill>
      <xdr:spPr>
        <a:xfrm>
          <a:off x="174625" y="603250"/>
          <a:ext cx="6318250" cy="1941706"/>
        </a:xfrm>
        <a:prstGeom prst="rect">
          <a:avLst/>
        </a:prstGeom>
      </xdr:spPr>
    </xdr:pic>
    <xdr:clientData/>
  </xdr:twoCellAnchor>
  <xdr:twoCellAnchor>
    <xdr:from>
      <xdr:col>3</xdr:col>
      <xdr:colOff>228600</xdr:colOff>
      <xdr:row>442</xdr:row>
      <xdr:rowOff>50800</xdr:rowOff>
    </xdr:from>
    <xdr:to>
      <xdr:col>3</xdr:col>
      <xdr:colOff>1536700</xdr:colOff>
      <xdr:row>444</xdr:row>
      <xdr:rowOff>165100</xdr:rowOff>
    </xdr:to>
    <xdr:sp macro="" textlink="">
      <xdr:nvSpPr>
        <xdr:cNvPr id="6" name="Flecha: hacia la izquierda 5">
          <a:extLst>
            <a:ext uri="{FF2B5EF4-FFF2-40B4-BE49-F238E27FC236}">
              <a16:creationId xmlns:a16="http://schemas.microsoft.com/office/drawing/2014/main" id="{3D8DCA64-FBA4-C312-8928-0B7D74A81CC7}"/>
            </a:ext>
          </a:extLst>
        </xdr:cNvPr>
        <xdr:cNvSpPr/>
      </xdr:nvSpPr>
      <xdr:spPr>
        <a:xfrm>
          <a:off x="7175500" y="1117600"/>
          <a:ext cx="130810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38100</xdr:colOff>
      <xdr:row>438</xdr:row>
      <xdr:rowOff>152400</xdr:rowOff>
    </xdr:from>
    <xdr:to>
      <xdr:col>2</xdr:col>
      <xdr:colOff>1295400</xdr:colOff>
      <xdr:row>449</xdr:row>
      <xdr:rowOff>28187</xdr:rowOff>
    </xdr:to>
    <xdr:pic>
      <xdr:nvPicPr>
        <xdr:cNvPr id="3" name="Imagen 2">
          <a:extLst>
            <a:ext uri="{FF2B5EF4-FFF2-40B4-BE49-F238E27FC236}">
              <a16:creationId xmlns:a16="http://schemas.microsoft.com/office/drawing/2014/main" id="{9FD8B108-8745-9C1D-AC9A-944B5B6A8545}"/>
            </a:ext>
          </a:extLst>
        </xdr:cNvPr>
        <xdr:cNvPicPr>
          <a:picLocks noChangeAspect="1"/>
        </xdr:cNvPicPr>
      </xdr:nvPicPr>
      <xdr:blipFill>
        <a:blip xmlns:r="http://schemas.openxmlformats.org/officeDocument/2006/relationships" r:embed="rId11"/>
        <a:stretch>
          <a:fillRect/>
        </a:stretch>
      </xdr:blipFill>
      <xdr:spPr>
        <a:xfrm>
          <a:off x="38100" y="508000"/>
          <a:ext cx="6477000" cy="1818252"/>
        </a:xfrm>
        <a:prstGeom prst="rect">
          <a:avLst/>
        </a:prstGeom>
      </xdr:spPr>
    </xdr:pic>
    <xdr:clientData/>
  </xdr:twoCellAnchor>
  <xdr:twoCellAnchor>
    <xdr:from>
      <xdr:col>3</xdr:col>
      <xdr:colOff>228600</xdr:colOff>
      <xdr:row>353</xdr:row>
      <xdr:rowOff>50800</xdr:rowOff>
    </xdr:from>
    <xdr:to>
      <xdr:col>3</xdr:col>
      <xdr:colOff>1536700</xdr:colOff>
      <xdr:row>355</xdr:row>
      <xdr:rowOff>165100</xdr:rowOff>
    </xdr:to>
    <xdr:sp macro="" textlink="">
      <xdr:nvSpPr>
        <xdr:cNvPr id="5" name="Flecha: hacia la izquierda 4">
          <a:extLst>
            <a:ext uri="{FF2B5EF4-FFF2-40B4-BE49-F238E27FC236}">
              <a16:creationId xmlns:a16="http://schemas.microsoft.com/office/drawing/2014/main" id="{413E6B43-1D68-4D32-A95E-7E29A5CC65A8}"/>
            </a:ext>
          </a:extLst>
        </xdr:cNvPr>
        <xdr:cNvSpPr/>
      </xdr:nvSpPr>
      <xdr:spPr>
        <a:xfrm>
          <a:off x="6991350" y="27863800"/>
          <a:ext cx="1308100" cy="4953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69850</xdr:colOff>
      <xdr:row>266</xdr:row>
      <xdr:rowOff>50800</xdr:rowOff>
    </xdr:from>
    <xdr:to>
      <xdr:col>3</xdr:col>
      <xdr:colOff>1377950</xdr:colOff>
      <xdr:row>268</xdr:row>
      <xdr:rowOff>165100</xdr:rowOff>
    </xdr:to>
    <xdr:sp macro="" textlink="">
      <xdr:nvSpPr>
        <xdr:cNvPr id="8" name="Flecha: hacia la izquierda 7">
          <a:extLst>
            <a:ext uri="{FF2B5EF4-FFF2-40B4-BE49-F238E27FC236}">
              <a16:creationId xmlns:a16="http://schemas.microsoft.com/office/drawing/2014/main" id="{914943C9-CE5B-495B-8A2B-2CD073A62CA9}"/>
            </a:ext>
          </a:extLst>
        </xdr:cNvPr>
        <xdr:cNvSpPr/>
      </xdr:nvSpPr>
      <xdr:spPr>
        <a:xfrm>
          <a:off x="6832600" y="1384300"/>
          <a:ext cx="1308100" cy="4953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0</xdr:colOff>
      <xdr:row>263</xdr:row>
      <xdr:rowOff>95250</xdr:rowOff>
    </xdr:from>
    <xdr:to>
      <xdr:col>2</xdr:col>
      <xdr:colOff>1635125</xdr:colOff>
      <xdr:row>272</xdr:row>
      <xdr:rowOff>137494</xdr:rowOff>
    </xdr:to>
    <xdr:pic>
      <xdr:nvPicPr>
        <xdr:cNvPr id="10" name="Imagen 9">
          <a:extLst>
            <a:ext uri="{FF2B5EF4-FFF2-40B4-BE49-F238E27FC236}">
              <a16:creationId xmlns:a16="http://schemas.microsoft.com/office/drawing/2014/main" id="{18314536-9E4F-3E25-8149-54321ACA9663}"/>
            </a:ext>
          </a:extLst>
        </xdr:cNvPr>
        <xdr:cNvPicPr>
          <a:picLocks noChangeAspect="1"/>
        </xdr:cNvPicPr>
      </xdr:nvPicPr>
      <xdr:blipFill>
        <a:blip xmlns:r="http://schemas.openxmlformats.org/officeDocument/2006/relationships" r:embed="rId12"/>
        <a:stretch>
          <a:fillRect/>
        </a:stretch>
      </xdr:blipFill>
      <xdr:spPr>
        <a:xfrm>
          <a:off x="0" y="857250"/>
          <a:ext cx="6715125" cy="1756744"/>
        </a:xfrm>
        <a:prstGeom prst="rect">
          <a:avLst/>
        </a:prstGeom>
      </xdr:spPr>
    </xdr:pic>
    <xdr:clientData/>
  </xdr:twoCellAnchor>
  <xdr:twoCellAnchor>
    <xdr:from>
      <xdr:col>3</xdr:col>
      <xdr:colOff>460375</xdr:colOff>
      <xdr:row>334</xdr:row>
      <xdr:rowOff>174625</xdr:rowOff>
    </xdr:from>
    <xdr:to>
      <xdr:col>4</xdr:col>
      <xdr:colOff>149225</xdr:colOff>
      <xdr:row>337</xdr:row>
      <xdr:rowOff>111125</xdr:rowOff>
    </xdr:to>
    <xdr:sp macro="" textlink="">
      <xdr:nvSpPr>
        <xdr:cNvPr id="11" name="Flecha: hacia la izquierda 10">
          <a:extLst>
            <a:ext uri="{FF2B5EF4-FFF2-40B4-BE49-F238E27FC236}">
              <a16:creationId xmlns:a16="http://schemas.microsoft.com/office/drawing/2014/main" id="{6A54C4C0-D1A2-4C92-9E41-4CF6E6B93CF6}"/>
            </a:ext>
          </a:extLst>
        </xdr:cNvPr>
        <xdr:cNvSpPr/>
      </xdr:nvSpPr>
      <xdr:spPr>
        <a:xfrm>
          <a:off x="7223125" y="16065500"/>
          <a:ext cx="1308100" cy="5080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460375</xdr:colOff>
      <xdr:row>422</xdr:row>
      <xdr:rowOff>174625</xdr:rowOff>
    </xdr:from>
    <xdr:to>
      <xdr:col>4</xdr:col>
      <xdr:colOff>149225</xdr:colOff>
      <xdr:row>425</xdr:row>
      <xdr:rowOff>111125</xdr:rowOff>
    </xdr:to>
    <xdr:sp macro="" textlink="">
      <xdr:nvSpPr>
        <xdr:cNvPr id="12" name="Flecha: hacia la izquierda 11">
          <a:extLst>
            <a:ext uri="{FF2B5EF4-FFF2-40B4-BE49-F238E27FC236}">
              <a16:creationId xmlns:a16="http://schemas.microsoft.com/office/drawing/2014/main" id="{EAEF31A5-A549-4288-9FAB-34A9CE909375}"/>
            </a:ext>
          </a:extLst>
        </xdr:cNvPr>
        <xdr:cNvSpPr/>
      </xdr:nvSpPr>
      <xdr:spPr>
        <a:xfrm>
          <a:off x="7223125" y="15875000"/>
          <a:ext cx="1308100" cy="5080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69850</xdr:colOff>
      <xdr:row>180</xdr:row>
      <xdr:rowOff>50800</xdr:rowOff>
    </xdr:from>
    <xdr:to>
      <xdr:col>3</xdr:col>
      <xdr:colOff>1377950</xdr:colOff>
      <xdr:row>182</xdr:row>
      <xdr:rowOff>165100</xdr:rowOff>
    </xdr:to>
    <xdr:sp macro="" textlink="">
      <xdr:nvSpPr>
        <xdr:cNvPr id="9" name="Flecha: hacia la izquierda 8">
          <a:extLst>
            <a:ext uri="{FF2B5EF4-FFF2-40B4-BE49-F238E27FC236}">
              <a16:creationId xmlns:a16="http://schemas.microsoft.com/office/drawing/2014/main" id="{1925F1CB-C029-4541-900F-A28EE13A760C}"/>
            </a:ext>
          </a:extLst>
        </xdr:cNvPr>
        <xdr:cNvSpPr/>
      </xdr:nvSpPr>
      <xdr:spPr>
        <a:xfrm>
          <a:off x="7219950" y="16408400"/>
          <a:ext cx="130810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460375</xdr:colOff>
      <xdr:row>248</xdr:row>
      <xdr:rowOff>174625</xdr:rowOff>
    </xdr:from>
    <xdr:to>
      <xdr:col>4</xdr:col>
      <xdr:colOff>149225</xdr:colOff>
      <xdr:row>251</xdr:row>
      <xdr:rowOff>111125</xdr:rowOff>
    </xdr:to>
    <xdr:sp macro="" textlink="">
      <xdr:nvSpPr>
        <xdr:cNvPr id="14" name="Flecha: hacia la izquierda 13">
          <a:extLst>
            <a:ext uri="{FF2B5EF4-FFF2-40B4-BE49-F238E27FC236}">
              <a16:creationId xmlns:a16="http://schemas.microsoft.com/office/drawing/2014/main" id="{3257230E-B116-4212-8B20-C1B54CE66086}"/>
            </a:ext>
          </a:extLst>
        </xdr:cNvPr>
        <xdr:cNvSpPr/>
      </xdr:nvSpPr>
      <xdr:spPr>
        <a:xfrm>
          <a:off x="7610475" y="30324425"/>
          <a:ext cx="135255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0</xdr:colOff>
      <xdr:row>350</xdr:row>
      <xdr:rowOff>25400</xdr:rowOff>
    </xdr:from>
    <xdr:to>
      <xdr:col>2</xdr:col>
      <xdr:colOff>1447800</xdr:colOff>
      <xdr:row>360</xdr:row>
      <xdr:rowOff>111474</xdr:rowOff>
    </xdr:to>
    <xdr:pic>
      <xdr:nvPicPr>
        <xdr:cNvPr id="16" name="Imagen 15">
          <a:extLst>
            <a:ext uri="{FF2B5EF4-FFF2-40B4-BE49-F238E27FC236}">
              <a16:creationId xmlns:a16="http://schemas.microsoft.com/office/drawing/2014/main" id="{056F366E-52AB-2598-8D73-7EEAD050CF7F}"/>
            </a:ext>
          </a:extLst>
        </xdr:cNvPr>
        <xdr:cNvPicPr>
          <a:picLocks noChangeAspect="1"/>
        </xdr:cNvPicPr>
      </xdr:nvPicPr>
      <xdr:blipFill>
        <a:blip xmlns:r="http://schemas.openxmlformats.org/officeDocument/2006/relationships" r:embed="rId13"/>
        <a:stretch>
          <a:fillRect/>
        </a:stretch>
      </xdr:blipFill>
      <xdr:spPr>
        <a:xfrm>
          <a:off x="0" y="34721800"/>
          <a:ext cx="6680200" cy="1864074"/>
        </a:xfrm>
        <a:prstGeom prst="rect">
          <a:avLst/>
        </a:prstGeom>
      </xdr:spPr>
    </xdr:pic>
    <xdr:clientData/>
  </xdr:twoCellAnchor>
  <xdr:twoCellAnchor editAs="oneCell">
    <xdr:from>
      <xdr:col>0</xdr:col>
      <xdr:colOff>63500</xdr:colOff>
      <xdr:row>176</xdr:row>
      <xdr:rowOff>139700</xdr:rowOff>
    </xdr:from>
    <xdr:to>
      <xdr:col>2</xdr:col>
      <xdr:colOff>1704936</xdr:colOff>
      <xdr:row>187</xdr:row>
      <xdr:rowOff>142410</xdr:rowOff>
    </xdr:to>
    <xdr:pic>
      <xdr:nvPicPr>
        <xdr:cNvPr id="7" name="Imagen 6">
          <a:extLst>
            <a:ext uri="{FF2B5EF4-FFF2-40B4-BE49-F238E27FC236}">
              <a16:creationId xmlns:a16="http://schemas.microsoft.com/office/drawing/2014/main" id="{9218EE18-E8BD-ED6A-0008-3D4FC6ACE41B}"/>
            </a:ext>
          </a:extLst>
        </xdr:cNvPr>
        <xdr:cNvPicPr>
          <a:picLocks noChangeAspect="1"/>
        </xdr:cNvPicPr>
      </xdr:nvPicPr>
      <xdr:blipFill>
        <a:blip xmlns:r="http://schemas.openxmlformats.org/officeDocument/2006/relationships" r:embed="rId14"/>
        <a:stretch>
          <a:fillRect/>
        </a:stretch>
      </xdr:blipFill>
      <xdr:spPr>
        <a:xfrm>
          <a:off x="63500" y="495300"/>
          <a:ext cx="6873836" cy="1958510"/>
        </a:xfrm>
        <a:prstGeom prst="rect">
          <a:avLst/>
        </a:prstGeom>
      </xdr:spPr>
    </xdr:pic>
    <xdr:clientData/>
  </xdr:twoCellAnchor>
  <xdr:twoCellAnchor>
    <xdr:from>
      <xdr:col>3</xdr:col>
      <xdr:colOff>69850</xdr:colOff>
      <xdr:row>92</xdr:row>
      <xdr:rowOff>50800</xdr:rowOff>
    </xdr:from>
    <xdr:to>
      <xdr:col>3</xdr:col>
      <xdr:colOff>1377950</xdr:colOff>
      <xdr:row>94</xdr:row>
      <xdr:rowOff>165100</xdr:rowOff>
    </xdr:to>
    <xdr:sp macro="" textlink="">
      <xdr:nvSpPr>
        <xdr:cNvPr id="13" name="Flecha: hacia la izquierda 12">
          <a:extLst>
            <a:ext uri="{FF2B5EF4-FFF2-40B4-BE49-F238E27FC236}">
              <a16:creationId xmlns:a16="http://schemas.microsoft.com/office/drawing/2014/main" id="{09C0FEB7-D9EA-417B-864F-BE5BB17A71B1}"/>
            </a:ext>
          </a:extLst>
        </xdr:cNvPr>
        <xdr:cNvSpPr/>
      </xdr:nvSpPr>
      <xdr:spPr>
        <a:xfrm>
          <a:off x="7219950" y="16230600"/>
          <a:ext cx="130810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460375</xdr:colOff>
      <xdr:row>160</xdr:row>
      <xdr:rowOff>174625</xdr:rowOff>
    </xdr:from>
    <xdr:to>
      <xdr:col>4</xdr:col>
      <xdr:colOff>149225</xdr:colOff>
      <xdr:row>163</xdr:row>
      <xdr:rowOff>111125</xdr:rowOff>
    </xdr:to>
    <xdr:sp macro="" textlink="">
      <xdr:nvSpPr>
        <xdr:cNvPr id="15" name="Flecha: hacia la izquierda 14">
          <a:extLst>
            <a:ext uri="{FF2B5EF4-FFF2-40B4-BE49-F238E27FC236}">
              <a16:creationId xmlns:a16="http://schemas.microsoft.com/office/drawing/2014/main" id="{0ACFF7F4-8E0D-4645-AC68-58D1414AC5DE}"/>
            </a:ext>
          </a:extLst>
        </xdr:cNvPr>
        <xdr:cNvSpPr/>
      </xdr:nvSpPr>
      <xdr:spPr>
        <a:xfrm>
          <a:off x="7610475" y="30146625"/>
          <a:ext cx="135255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0</xdr:colOff>
      <xdr:row>89</xdr:row>
      <xdr:rowOff>12700</xdr:rowOff>
    </xdr:from>
    <xdr:to>
      <xdr:col>2</xdr:col>
      <xdr:colOff>772680</xdr:colOff>
      <xdr:row>98</xdr:row>
      <xdr:rowOff>134769</xdr:rowOff>
    </xdr:to>
    <xdr:pic>
      <xdr:nvPicPr>
        <xdr:cNvPr id="18" name="Imagen 17">
          <a:extLst>
            <a:ext uri="{FF2B5EF4-FFF2-40B4-BE49-F238E27FC236}">
              <a16:creationId xmlns:a16="http://schemas.microsoft.com/office/drawing/2014/main" id="{0B4CC994-C933-ED79-25EB-D3FA2C0462A8}"/>
            </a:ext>
          </a:extLst>
        </xdr:cNvPr>
        <xdr:cNvPicPr>
          <a:picLocks noChangeAspect="1"/>
        </xdr:cNvPicPr>
      </xdr:nvPicPr>
      <xdr:blipFill>
        <a:blip xmlns:r="http://schemas.openxmlformats.org/officeDocument/2006/relationships" r:embed="rId15"/>
        <a:stretch>
          <a:fillRect/>
        </a:stretch>
      </xdr:blipFill>
      <xdr:spPr>
        <a:xfrm>
          <a:off x="0" y="546100"/>
          <a:ext cx="6005080" cy="1722269"/>
        </a:xfrm>
        <a:prstGeom prst="rect">
          <a:avLst/>
        </a:prstGeom>
      </xdr:spPr>
    </xdr:pic>
    <xdr:clientData/>
  </xdr:twoCellAnchor>
  <xdr:twoCellAnchor>
    <xdr:from>
      <xdr:col>3</xdr:col>
      <xdr:colOff>69850</xdr:colOff>
      <xdr:row>6</xdr:row>
      <xdr:rowOff>50800</xdr:rowOff>
    </xdr:from>
    <xdr:to>
      <xdr:col>3</xdr:col>
      <xdr:colOff>1377950</xdr:colOff>
      <xdr:row>8</xdr:row>
      <xdr:rowOff>165100</xdr:rowOff>
    </xdr:to>
    <xdr:sp macro="" textlink="">
      <xdr:nvSpPr>
        <xdr:cNvPr id="17" name="Flecha: hacia la izquierda 16">
          <a:extLst>
            <a:ext uri="{FF2B5EF4-FFF2-40B4-BE49-F238E27FC236}">
              <a16:creationId xmlns:a16="http://schemas.microsoft.com/office/drawing/2014/main" id="{A772CA21-C02C-48C2-8FB2-1439F4AEB082}"/>
            </a:ext>
          </a:extLst>
        </xdr:cNvPr>
        <xdr:cNvSpPr/>
      </xdr:nvSpPr>
      <xdr:spPr>
        <a:xfrm>
          <a:off x="7219950" y="16408400"/>
          <a:ext cx="130810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xdr:col>
      <xdr:colOff>460375</xdr:colOff>
      <xdr:row>74</xdr:row>
      <xdr:rowOff>174625</xdr:rowOff>
    </xdr:from>
    <xdr:to>
      <xdr:col>4</xdr:col>
      <xdr:colOff>149225</xdr:colOff>
      <xdr:row>77</xdr:row>
      <xdr:rowOff>111125</xdr:rowOff>
    </xdr:to>
    <xdr:sp macro="" textlink="">
      <xdr:nvSpPr>
        <xdr:cNvPr id="19" name="Flecha: hacia la izquierda 18">
          <a:extLst>
            <a:ext uri="{FF2B5EF4-FFF2-40B4-BE49-F238E27FC236}">
              <a16:creationId xmlns:a16="http://schemas.microsoft.com/office/drawing/2014/main" id="{46B12B6D-67A4-45E3-A58E-B84A36364F2F}"/>
            </a:ext>
          </a:extLst>
        </xdr:cNvPr>
        <xdr:cNvSpPr/>
      </xdr:nvSpPr>
      <xdr:spPr>
        <a:xfrm>
          <a:off x="7610475" y="30324425"/>
          <a:ext cx="1352550" cy="469900"/>
        </a:xfrm>
        <a:prstGeom prst="left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63500</xdr:colOff>
      <xdr:row>3</xdr:row>
      <xdr:rowOff>0</xdr:rowOff>
    </xdr:from>
    <xdr:to>
      <xdr:col>2</xdr:col>
      <xdr:colOff>1778000</xdr:colOff>
      <xdr:row>13</xdr:row>
      <xdr:rowOff>135571</xdr:rowOff>
    </xdr:to>
    <xdr:pic>
      <xdr:nvPicPr>
        <xdr:cNvPr id="20" name="Imagen 19">
          <a:extLst>
            <a:ext uri="{FF2B5EF4-FFF2-40B4-BE49-F238E27FC236}">
              <a16:creationId xmlns:a16="http://schemas.microsoft.com/office/drawing/2014/main" id="{6ACA5ED6-F6F6-E8F1-E160-B511AA0644A6}"/>
            </a:ext>
          </a:extLst>
        </xdr:cNvPr>
        <xdr:cNvPicPr>
          <a:picLocks noChangeAspect="1"/>
        </xdr:cNvPicPr>
      </xdr:nvPicPr>
      <xdr:blipFill>
        <a:blip xmlns:r="http://schemas.openxmlformats.org/officeDocument/2006/relationships" r:embed="rId16"/>
        <a:stretch>
          <a:fillRect/>
        </a:stretch>
      </xdr:blipFill>
      <xdr:spPr>
        <a:xfrm>
          <a:off x="63500" y="533400"/>
          <a:ext cx="6946900" cy="1913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66675</xdr:colOff>
      <xdr:row>22</xdr:row>
      <xdr:rowOff>28575</xdr:rowOff>
    </xdr:from>
    <xdr:to>
      <xdr:col>3</xdr:col>
      <xdr:colOff>590550</xdr:colOff>
      <xdr:row>27</xdr:row>
      <xdr:rowOff>76200</xdr:rowOff>
    </xdr:to>
    <xdr:pic>
      <xdr:nvPicPr>
        <xdr:cNvPr id="2" name="Imagen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5875" y="4238625"/>
          <a:ext cx="6705600"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361950</xdr:colOff>
      <xdr:row>2</xdr:row>
      <xdr:rowOff>38100</xdr:rowOff>
    </xdr:from>
    <xdr:to>
      <xdr:col>2</xdr:col>
      <xdr:colOff>904875</xdr:colOff>
      <xdr:row>3</xdr:row>
      <xdr:rowOff>381000</xdr:rowOff>
    </xdr:to>
    <xdr:sp macro="" textlink="">
      <xdr:nvSpPr>
        <xdr:cNvPr id="4" name="Flecha: hacia abajo 3">
          <a:extLst>
            <a:ext uri="{FF2B5EF4-FFF2-40B4-BE49-F238E27FC236}">
              <a16:creationId xmlns:a16="http://schemas.microsoft.com/office/drawing/2014/main" id="{65D88724-3BF8-6E62-6530-4B9C22E6C512}"/>
            </a:ext>
          </a:extLst>
        </xdr:cNvPr>
        <xdr:cNvSpPr/>
      </xdr:nvSpPr>
      <xdr:spPr>
        <a:xfrm>
          <a:off x="2581275" y="400050"/>
          <a:ext cx="542925" cy="523875"/>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shipco.sharepoint.com/sites/STIHKG-ADM/Shared%20Documents/General/Local%20Sales%20Team/Import/Import%20buying%20and%20cost/WWA%20-%20LCL%20Eur%20to%20Far%20East%20(Direct%20Services)/2022/STI%20EURO%20Nomination%20Tariff%20for%20STi%20Asia%20effective%20from%20March%201st%20to%2030th%20April%202022.xlsx?6898D6B4" TargetMode="External"/><Relationship Id="rId1" Type="http://schemas.openxmlformats.org/officeDocument/2006/relationships/externalLinkPath" Target="file:///\\6898D6B4\STI%20EURO%20Nomination%20Tariff%20for%20STi%20Asia%20effective%20from%20March%201st%20to%2030th%20April%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Filing No. (for booking)"/>
      <sheetName val="Ocean Freight (Direct Lanes)"/>
      <sheetName val="Pre-Carriage to Hamburg"/>
      <sheetName val="FOB Charges (Direct Lanes)"/>
      <sheetName val="Surcharges Calculate"/>
      <sheetName val="General Conditions"/>
    </sheetNames>
    <sheetDataSet>
      <sheetData sheetId="0" refreshError="1"/>
      <sheetData sheetId="1" refreshError="1"/>
      <sheetData sheetId="2"/>
      <sheetData sheetId="3" refreshError="1"/>
      <sheetData sheetId="4"/>
      <sheetData sheetId="5" refreshError="1"/>
      <sheetData sheetId="6" refreshError="1"/>
    </sheetDataSet>
  </externalBook>
</externalLink>
</file>

<file path=xl/queryTables/queryTable1.xml><?xml version="1.0" encoding="utf-8"?>
<queryTable xmlns="http://schemas.openxmlformats.org/spreadsheetml/2006/main" name="ExternalData_1" refreshOnLoad="1" connectionId="45" autoFormatId="16" applyNumberFormats="0" applyBorderFormats="0" applyFontFormats="0" applyPatternFormats="0" applyAlignmentFormats="0" applyWidthHeightFormats="0">
  <queryTableRefresh nextId="27">
    <queryTableFields count="24">
      <queryTableField id="1" name="Origin UN Code" tableColumnId="1"/>
      <queryTableField id="4" name="Origin Region" tableColumnId="4"/>
      <queryTableField id="3" name="Origin Country" tableColumnId="3"/>
      <queryTableField id="2" name="Origin City" tableColumnId="2"/>
      <queryTableField id="5" name="POL" tableColumnId="5"/>
      <queryTableField id="6" name="Routing Via" tableColumnId="6"/>
      <queryTableField id="7" name="Destination UN Code" tableColumnId="7"/>
      <queryTableField id="8" name="Destination Region" tableColumnId="8"/>
      <queryTableField id="9" name="Destination Country" tableColumnId="9"/>
      <queryTableField id="10" name="Destination City" tableColumnId="10"/>
      <queryTableField id="11" name="Type" tableColumnId="11"/>
      <queryTableField id="12" name="Charge Code" tableColumnId="12"/>
      <queryTableField id="13" name="Charge Name" tableColumnId="13"/>
      <queryTableField id="14" name="Currency" tableColumnId="14"/>
      <queryTableField id="15" name="Rate" tableColumnId="15"/>
      <queryTableField id="16" name="Rate Basis" tableColumnId="16"/>
      <queryTableField id="17" name="Minimum" tableColumnId="17"/>
      <queryTableField id="18" name="Maximum" tableColumnId="18"/>
      <queryTableField id="19" name="From" tableColumnId="19"/>
      <queryTableField id="20" name="To" tableColumnId="20"/>
      <queryTableField id="21" name="Collect y/n" tableColumnId="21"/>
      <queryTableField id="22" name="Effective Date" tableColumnId="22"/>
      <queryTableField id="23" name="Expiration Date" tableColumnId="23"/>
      <queryTableField id="24" name="Comments / Remarks" tableColumnId="24"/>
    </queryTableFields>
  </queryTableRefresh>
</queryTable>
</file>

<file path=xl/queryTables/queryTable2.xml><?xml version="1.0" encoding="utf-8"?>
<queryTable xmlns="http://schemas.openxmlformats.org/spreadsheetml/2006/main" name="ExternalData_1" refreshOnLoad="1" connectionId="46" autoFormatId="16" applyNumberFormats="0" applyBorderFormats="0" applyFontFormats="0" applyPatternFormats="0" applyAlignmentFormats="0" applyWidthHeightFormats="0">
  <queryTableRefresh nextId="27">
    <queryTableFields count="24">
      <queryTableField id="1" name="Origin UN Code" tableColumnId="1"/>
      <queryTableField id="4" name="Origin Region" tableColumnId="4"/>
      <queryTableField id="3" name="Origin Country" tableColumnId="3"/>
      <queryTableField id="2" name="Origin City" tableColumnId="2"/>
      <queryTableField id="5" name="POL" tableColumnId="5"/>
      <queryTableField id="6" name="Routing Via" tableColumnId="6"/>
      <queryTableField id="7" name="Destination UN Code" tableColumnId="7"/>
      <queryTableField id="8" name="Destination Region" tableColumnId="8"/>
      <queryTableField id="9" name="Destination Country" tableColumnId="9"/>
      <queryTableField id="10" name="Destination City" tableColumnId="10"/>
      <queryTableField id="11" name="Type" tableColumnId="11"/>
      <queryTableField id="12" name="Charge Code" tableColumnId="12"/>
      <queryTableField id="13" name="Charge Name" tableColumnId="13"/>
      <queryTableField id="14" name="Currency" tableColumnId="14"/>
      <queryTableField id="15" name="Rate" tableColumnId="15"/>
      <queryTableField id="16" name="Rate Basis" tableColumnId="16"/>
      <queryTableField id="17" name="Minimum" tableColumnId="17"/>
      <queryTableField id="18" name="Maximum" tableColumnId="18"/>
      <queryTableField id="19" name="From" tableColumnId="19"/>
      <queryTableField id="20" name="To" tableColumnId="20"/>
      <queryTableField id="21" name="Collect y/n" tableColumnId="21"/>
      <queryTableField id="22" name="Effective Date" tableColumnId="22"/>
      <queryTableField id="23" name="Expiration Date" tableColumnId="23"/>
      <queryTableField id="24" name="Comments / Remarks"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Rates" displayName="Rates" ref="A2:X305" tableType="queryTable" totalsRowShown="0" headerRowDxfId="13">
  <autoFilter ref="A2:X305"/>
  <tableColumns count="24">
    <tableColumn id="1" uniqueName="1" name="Origin UN Code" queryTableFieldId="1"/>
    <tableColumn id="4" uniqueName="4" name="Origin Region" queryTableFieldId="4"/>
    <tableColumn id="3" uniqueName="3" name="Origin Country" queryTableFieldId="3"/>
    <tableColumn id="2" uniqueName="2" name="Origin City" queryTableFieldId="2"/>
    <tableColumn id="5" uniqueName="5" name="POL" queryTableFieldId="5"/>
    <tableColumn id="6" uniqueName="6" name="Routing Via" queryTableFieldId="6"/>
    <tableColumn id="7" uniqueName="7" name="Destination UN Code" queryTableFieldId="7"/>
    <tableColumn id="8" uniqueName="8" name="Destination Region" queryTableFieldId="8"/>
    <tableColumn id="9" uniqueName="9" name="Destination Country" queryTableFieldId="9"/>
    <tableColumn id="10" uniqueName="10" name="Destination City" queryTableFieldId="10"/>
    <tableColumn id="11" uniqueName="11" name="Type" queryTableFieldId="11"/>
    <tableColumn id="12" uniqueName="12" name="Charge Code" queryTableFieldId="12"/>
    <tableColumn id="13" uniqueName="13" name="Charge Name" queryTableFieldId="13"/>
    <tableColumn id="14" uniqueName="14" name="Currency" queryTableFieldId="14"/>
    <tableColumn id="15" uniqueName="15" name="Rate" queryTableFieldId="15"/>
    <tableColumn id="16" uniqueName="16" name="Rate Basis" queryTableFieldId="16"/>
    <tableColumn id="17" uniqueName="17" name="Minimum" queryTableFieldId="17"/>
    <tableColumn id="18" uniqueName="18" name="Maximum" queryTableFieldId="18"/>
    <tableColumn id="19" uniqueName="19" name="From" queryTableFieldId="19"/>
    <tableColumn id="20" uniqueName="20" name="To" queryTableFieldId="20"/>
    <tableColumn id="21" uniqueName="21" name="Collect y/n" queryTableFieldId="21"/>
    <tableColumn id="22" uniqueName="22" name="Effective Date" queryTableFieldId="22" dataDxfId="12"/>
    <tableColumn id="23" uniqueName="23" name="Expiration Date" queryTableFieldId="23" dataDxfId="11"/>
    <tableColumn id="24" uniqueName="24" name="Comments / Remarks" queryTableFieldId="24"/>
  </tableColumns>
  <tableStyleInfo name="TableStyleMedium6" showFirstColumn="0" showLastColumn="0" showRowStripes="1" showColumnStripes="0"/>
</table>
</file>

<file path=xl/tables/table2.xml><?xml version="1.0" encoding="utf-8"?>
<table xmlns="http://schemas.openxmlformats.org/spreadsheetml/2006/main" id="2" name="Rates3" displayName="Rates3" ref="A2:X305" tableType="queryTable" totalsRowShown="0" headerRowDxfId="10">
  <autoFilter ref="A2:X305"/>
  <tableColumns count="24">
    <tableColumn id="1" uniqueName="1" name="Origin UN Code" queryTableFieldId="1"/>
    <tableColumn id="4" uniqueName="4" name="Origin Region" queryTableFieldId="4"/>
    <tableColumn id="3" uniqueName="3" name="Origin Country" queryTableFieldId="3"/>
    <tableColumn id="2" uniqueName="2" name="Origin City" queryTableFieldId="2"/>
    <tableColumn id="5" uniqueName="5" name="POL" queryTableFieldId="5"/>
    <tableColumn id="6" uniqueName="6" name="Routing Via" queryTableFieldId="6"/>
    <tableColumn id="7" uniqueName="7" name="Destination UN Code" queryTableFieldId="7"/>
    <tableColumn id="8" uniqueName="8" name="Destination Region" queryTableFieldId="8"/>
    <tableColumn id="9" uniqueName="9" name="Destination Country" queryTableFieldId="9"/>
    <tableColumn id="10" uniqueName="10" name="Destination City" queryTableFieldId="10"/>
    <tableColumn id="11" uniqueName="11" name="Type" queryTableFieldId="11"/>
    <tableColumn id="12" uniqueName="12" name="Charge Code" queryTableFieldId="12"/>
    <tableColumn id="13" uniqueName="13" name="Charge Name" queryTableFieldId="13"/>
    <tableColumn id="14" uniqueName="14" name="Currency" queryTableFieldId="14"/>
    <tableColumn id="15" uniqueName="15" name="Rate" queryTableFieldId="15"/>
    <tableColumn id="16" uniqueName="16" name="Rate Basis" queryTableFieldId="16"/>
    <tableColumn id="17" uniqueName="17" name="Minimum" queryTableFieldId="17"/>
    <tableColumn id="18" uniqueName="18" name="Maximum" queryTableFieldId="18"/>
    <tableColumn id="19" uniqueName="19" name="From" queryTableFieldId="19"/>
    <tableColumn id="20" uniqueName="20" name="To" queryTableFieldId="20"/>
    <tableColumn id="21" uniqueName="21" name="Collect y/n" queryTableFieldId="21"/>
    <tableColumn id="22" uniqueName="22" name="Effective Date" queryTableFieldId="22" dataDxfId="9"/>
    <tableColumn id="23" uniqueName="23" name="Expiration Date" queryTableFieldId="23" dataDxfId="8"/>
    <tableColumn id="24" uniqueName="24" name="Comments / Remarks" queryTableFieldId="24"/>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N162"/>
  <sheetViews>
    <sheetView tabSelected="1" zoomScale="70" zoomScaleNormal="70" workbookViewId="0">
      <selection activeCell="F35" sqref="F35"/>
    </sheetView>
  </sheetViews>
  <sheetFormatPr baseColWidth="10" defaultColWidth="11" defaultRowHeight="15"/>
  <cols>
    <col min="1" max="1" width="34.28515625" customWidth="1"/>
    <col min="2" max="2" width="23.42578125" customWidth="1"/>
    <col min="3" max="3" width="22.42578125" customWidth="1"/>
    <col min="4" max="4" width="20.5703125" customWidth="1"/>
    <col min="5" max="5" width="13.42578125" customWidth="1"/>
    <col min="6" max="6" width="18.5703125" customWidth="1"/>
    <col min="7" max="7" width="11.140625" customWidth="1"/>
    <col min="8" max="8" width="14.5703125" customWidth="1"/>
    <col min="9" max="9" width="20" customWidth="1"/>
    <col min="10" max="10" width="24.5703125" customWidth="1"/>
    <col min="11" max="11" width="25.140625" customWidth="1"/>
    <col min="12" max="12" width="15" customWidth="1"/>
    <col min="13" max="13" width="14.5703125" customWidth="1"/>
    <col min="14" max="14" width="40" customWidth="1"/>
    <col min="15" max="15" width="39.42578125" customWidth="1"/>
  </cols>
  <sheetData>
    <row r="2" spans="1:14">
      <c r="A2" s="2" t="s">
        <v>4</v>
      </c>
    </row>
    <row r="3" spans="1:14">
      <c r="A3" s="148"/>
    </row>
    <row r="4" spans="1:14" ht="21">
      <c r="A4" s="200" t="s">
        <v>0</v>
      </c>
    </row>
    <row r="5" spans="1:14" ht="21">
      <c r="A5" s="200"/>
    </row>
    <row r="6" spans="1:14" ht="18.75">
      <c r="A6" s="157" t="s">
        <v>1088</v>
      </c>
      <c r="J6" s="212" t="s">
        <v>24</v>
      </c>
      <c r="K6" s="212">
        <v>15</v>
      </c>
    </row>
    <row r="8" spans="1:14" ht="30">
      <c r="A8" s="201" t="s">
        <v>25</v>
      </c>
      <c r="B8" s="201" t="s">
        <v>26</v>
      </c>
      <c r="C8" s="201" t="s">
        <v>27</v>
      </c>
      <c r="D8" s="201" t="s">
        <v>28</v>
      </c>
      <c r="E8" s="201" t="s">
        <v>29</v>
      </c>
      <c r="F8" s="201" t="s">
        <v>30</v>
      </c>
      <c r="G8" s="201" t="s">
        <v>31</v>
      </c>
      <c r="H8" s="160" t="s">
        <v>32</v>
      </c>
      <c r="I8" s="201" t="s">
        <v>33</v>
      </c>
      <c r="J8" s="201" t="s">
        <v>34</v>
      </c>
      <c r="K8" s="159" t="s">
        <v>35</v>
      </c>
      <c r="L8" s="159" t="s">
        <v>36</v>
      </c>
      <c r="M8" s="159" t="s">
        <v>37</v>
      </c>
    </row>
    <row r="9" spans="1:14">
      <c r="A9" s="447" t="s">
        <v>38</v>
      </c>
      <c r="B9" s="158" t="s">
        <v>39</v>
      </c>
      <c r="C9" s="158" t="s">
        <v>40</v>
      </c>
      <c r="D9" s="325">
        <v>30</v>
      </c>
      <c r="E9" s="325">
        <v>30</v>
      </c>
      <c r="F9" s="325">
        <v>0</v>
      </c>
      <c r="G9" s="328">
        <v>0</v>
      </c>
      <c r="H9" s="328">
        <f t="shared" ref="H9" si="0">E9+F9+G9</f>
        <v>30</v>
      </c>
      <c r="I9" s="446">
        <v>45413</v>
      </c>
      <c r="J9" s="446">
        <v>45747</v>
      </c>
      <c r="K9" s="325">
        <v>30</v>
      </c>
      <c r="L9" s="325">
        <f t="shared" ref="L9" si="1">K9-H9</f>
        <v>0</v>
      </c>
      <c r="M9" s="325">
        <f t="shared" ref="M9" si="2">L9*$K$6</f>
        <v>0</v>
      </c>
      <c r="N9" s="198"/>
    </row>
    <row r="10" spans="1:14">
      <c r="A10" s="232" t="s">
        <v>38</v>
      </c>
      <c r="B10" s="202" t="s">
        <v>39</v>
      </c>
      <c r="C10" s="202" t="s">
        <v>40</v>
      </c>
      <c r="D10" s="203">
        <v>25</v>
      </c>
      <c r="E10" s="203">
        <v>25</v>
      </c>
      <c r="F10" s="203">
        <v>0</v>
      </c>
      <c r="G10" s="326">
        <v>0</v>
      </c>
      <c r="H10" s="326">
        <v>25</v>
      </c>
      <c r="I10" s="327">
        <v>45748</v>
      </c>
      <c r="J10" s="327">
        <v>46022</v>
      </c>
      <c r="K10" s="203">
        <v>30</v>
      </c>
      <c r="L10" s="203">
        <f t="shared" ref="L10" si="3">K10-H10</f>
        <v>5</v>
      </c>
      <c r="M10" s="203">
        <f t="shared" ref="M10" si="4">L10*$K$6</f>
        <v>75</v>
      </c>
      <c r="N10" s="198"/>
    </row>
    <row r="11" spans="1:14">
      <c r="A11" s="447" t="s">
        <v>41</v>
      </c>
      <c r="B11" s="158" t="s">
        <v>39</v>
      </c>
      <c r="C11" s="158" t="s">
        <v>40</v>
      </c>
      <c r="D11" s="325">
        <v>30</v>
      </c>
      <c r="E11" s="325">
        <v>30</v>
      </c>
      <c r="F11" s="325">
        <v>0</v>
      </c>
      <c r="G11" s="328">
        <v>0</v>
      </c>
      <c r="H11" s="328">
        <f t="shared" ref="H11" si="5">E11+F11+G11</f>
        <v>30</v>
      </c>
      <c r="I11" s="446">
        <v>45658</v>
      </c>
      <c r="J11" s="445">
        <v>46022</v>
      </c>
      <c r="K11" s="434">
        <v>25</v>
      </c>
      <c r="L11" s="325">
        <f t="shared" ref="L11" si="6">K11-H11</f>
        <v>-5</v>
      </c>
      <c r="M11" s="325">
        <f t="shared" ref="M11" si="7">L11*$K$6</f>
        <v>-75</v>
      </c>
    </row>
    <row r="12" spans="1:14">
      <c r="A12" s="232" t="s">
        <v>1616</v>
      </c>
      <c r="B12" s="202" t="s">
        <v>39</v>
      </c>
      <c r="C12" s="202" t="s">
        <v>40</v>
      </c>
      <c r="D12" s="203">
        <v>25</v>
      </c>
      <c r="E12" s="203">
        <v>25</v>
      </c>
      <c r="F12" s="203">
        <v>0</v>
      </c>
      <c r="G12" s="326">
        <v>0</v>
      </c>
      <c r="H12" s="326">
        <f t="shared" ref="H12" si="8">E12+F12+G12</f>
        <v>25</v>
      </c>
      <c r="I12" s="327">
        <v>45761</v>
      </c>
      <c r="J12" s="543">
        <v>46022</v>
      </c>
      <c r="K12" s="285">
        <v>25</v>
      </c>
      <c r="L12" s="203">
        <f t="shared" ref="L12" si="9">K12-H12</f>
        <v>0</v>
      </c>
      <c r="M12" s="203">
        <f t="shared" ref="M12" si="10">L12*$K$6</f>
        <v>0</v>
      </c>
    </row>
    <row r="13" spans="1:14">
      <c r="A13" s="799" t="s">
        <v>1550</v>
      </c>
      <c r="B13" s="280" t="s">
        <v>39</v>
      </c>
      <c r="C13" s="280" t="s">
        <v>40</v>
      </c>
      <c r="D13" s="434">
        <v>18</v>
      </c>
      <c r="E13" s="434">
        <v>18</v>
      </c>
      <c r="F13" s="434">
        <v>0</v>
      </c>
      <c r="G13" s="399">
        <v>0</v>
      </c>
      <c r="H13" s="328">
        <f t="shared" ref="H13" si="11">E13+F13+G13</f>
        <v>18</v>
      </c>
      <c r="I13" s="445">
        <v>45717</v>
      </c>
      <c r="J13" s="445">
        <v>45900</v>
      </c>
      <c r="K13" s="434">
        <v>13</v>
      </c>
      <c r="L13" s="325">
        <f t="shared" ref="L13" si="12">K13-H13</f>
        <v>-5</v>
      </c>
      <c r="M13" s="325">
        <f t="shared" ref="M13" si="13">L13*$K$6</f>
        <v>-75</v>
      </c>
      <c r="N13" s="198"/>
    </row>
    <row r="14" spans="1:14">
      <c r="A14" s="547" t="s">
        <v>1550</v>
      </c>
      <c r="B14" s="284" t="s">
        <v>39</v>
      </c>
      <c r="C14" s="284" t="s">
        <v>40</v>
      </c>
      <c r="D14" s="285">
        <v>16</v>
      </c>
      <c r="E14" s="285">
        <v>16</v>
      </c>
      <c r="F14" s="285">
        <v>0</v>
      </c>
      <c r="G14" s="364">
        <v>0</v>
      </c>
      <c r="H14" s="326">
        <f t="shared" ref="H14" si="14">E14+F14+G14</f>
        <v>16</v>
      </c>
      <c r="I14" s="543">
        <v>45901</v>
      </c>
      <c r="J14" s="543">
        <v>46022</v>
      </c>
      <c r="K14" s="285">
        <v>13</v>
      </c>
      <c r="L14" s="203">
        <f t="shared" ref="L14" si="15">K14-H14</f>
        <v>-3</v>
      </c>
      <c r="M14" s="203">
        <f t="shared" ref="M14" si="16">L14*$K$6</f>
        <v>-45</v>
      </c>
      <c r="N14" s="198"/>
    </row>
    <row r="15" spans="1:14">
      <c r="A15" s="329" t="s">
        <v>43</v>
      </c>
      <c r="B15" s="202" t="s">
        <v>39</v>
      </c>
      <c r="C15" s="202" t="s">
        <v>40</v>
      </c>
      <c r="D15" s="203">
        <v>9</v>
      </c>
      <c r="E15" s="203">
        <v>9</v>
      </c>
      <c r="F15" s="203">
        <v>0</v>
      </c>
      <c r="G15" s="326">
        <v>0</v>
      </c>
      <c r="H15" s="326">
        <f t="shared" ref="H15" si="17">E15+F15+G15</f>
        <v>9</v>
      </c>
      <c r="I15" s="327">
        <v>45597</v>
      </c>
      <c r="J15" s="543">
        <v>46022</v>
      </c>
      <c r="K15" s="203">
        <v>10</v>
      </c>
      <c r="L15" s="203">
        <f t="shared" ref="L15" si="18">K15-H15</f>
        <v>1</v>
      </c>
      <c r="M15" s="203">
        <f t="shared" ref="M15" si="19">L15*$K$6</f>
        <v>15</v>
      </c>
      <c r="N15" s="198" t="s">
        <v>1293</v>
      </c>
    </row>
    <row r="16" spans="1:14" hidden="1">
      <c r="A16" s="447" t="s">
        <v>1259</v>
      </c>
      <c r="B16" s="158" t="s">
        <v>1258</v>
      </c>
      <c r="C16" s="158" t="s">
        <v>40</v>
      </c>
      <c r="D16" s="325">
        <v>60</v>
      </c>
      <c r="E16" s="325">
        <v>60</v>
      </c>
      <c r="F16" s="325">
        <v>0</v>
      </c>
      <c r="G16" s="328">
        <v>0</v>
      </c>
      <c r="H16" s="328">
        <f t="shared" ref="H16:H19" si="20">E16+F16+G16</f>
        <v>60</v>
      </c>
      <c r="I16" s="446">
        <v>45505</v>
      </c>
      <c r="J16" s="446">
        <v>45535</v>
      </c>
      <c r="K16" s="325">
        <v>60</v>
      </c>
      <c r="L16" s="325">
        <f t="shared" ref="L16:L19" si="21">K16-H16</f>
        <v>0</v>
      </c>
      <c r="M16" s="325">
        <f t="shared" ref="M16:M19" si="22">L16*$K$6</f>
        <v>0</v>
      </c>
      <c r="N16" s="198"/>
    </row>
    <row r="17" spans="1:14">
      <c r="A17" s="870" t="s">
        <v>44</v>
      </c>
      <c r="B17" s="871" t="s">
        <v>1774</v>
      </c>
      <c r="C17" s="280" t="s">
        <v>40</v>
      </c>
      <c r="D17" s="434">
        <v>70</v>
      </c>
      <c r="E17" s="434">
        <v>70</v>
      </c>
      <c r="F17" s="434">
        <v>0</v>
      </c>
      <c r="G17" s="872">
        <v>0</v>
      </c>
      <c r="H17" s="872">
        <f>SUM(E17)</f>
        <v>70</v>
      </c>
      <c r="I17" s="445">
        <v>45566</v>
      </c>
      <c r="J17" s="445">
        <v>45596</v>
      </c>
      <c r="K17" s="325">
        <v>70</v>
      </c>
      <c r="L17" s="434">
        <f t="shared" ref="L17" si="23">K17-H17</f>
        <v>0</v>
      </c>
      <c r="M17" s="434">
        <f t="shared" ref="M17" si="24">L17*$K$6</f>
        <v>0</v>
      </c>
      <c r="N17" s="198"/>
    </row>
    <row r="18" spans="1:14">
      <c r="A18" s="592" t="s">
        <v>44</v>
      </c>
      <c r="B18" s="593" t="s">
        <v>1774</v>
      </c>
      <c r="C18" s="284" t="s">
        <v>40</v>
      </c>
      <c r="D18" s="285">
        <v>75</v>
      </c>
      <c r="E18" s="285">
        <v>75</v>
      </c>
      <c r="F18" s="285">
        <v>0</v>
      </c>
      <c r="G18" s="594">
        <v>0</v>
      </c>
      <c r="H18" s="594">
        <f>SUM(E18)</f>
        <v>75</v>
      </c>
      <c r="I18" s="543">
        <v>45597</v>
      </c>
      <c r="J18" s="543">
        <v>45657</v>
      </c>
      <c r="K18" s="203">
        <v>70</v>
      </c>
      <c r="L18" s="285">
        <f t="shared" ref="L18" si="25">K18-H18</f>
        <v>-5</v>
      </c>
      <c r="M18" s="285">
        <f t="shared" ref="M18" si="26">L18*$K$6</f>
        <v>-75</v>
      </c>
      <c r="N18" s="198"/>
    </row>
    <row r="19" spans="1:14" ht="27">
      <c r="A19" s="447" t="s">
        <v>1240</v>
      </c>
      <c r="B19" s="158" t="s">
        <v>39</v>
      </c>
      <c r="C19" s="158" t="s">
        <v>40</v>
      </c>
      <c r="D19" s="325">
        <v>5</v>
      </c>
      <c r="E19" s="325">
        <v>5</v>
      </c>
      <c r="F19" s="325">
        <v>0</v>
      </c>
      <c r="G19" s="550">
        <v>0</v>
      </c>
      <c r="H19" s="550">
        <f t="shared" si="20"/>
        <v>5</v>
      </c>
      <c r="I19" s="446">
        <v>45536</v>
      </c>
      <c r="J19" s="445">
        <v>45716</v>
      </c>
      <c r="K19" s="325">
        <v>8</v>
      </c>
      <c r="L19" s="325">
        <f t="shared" si="21"/>
        <v>3</v>
      </c>
      <c r="M19" s="325">
        <f t="shared" si="22"/>
        <v>45</v>
      </c>
      <c r="N19" s="198"/>
    </row>
    <row r="20" spans="1:14" ht="27">
      <c r="A20" s="232" t="s">
        <v>1240</v>
      </c>
      <c r="B20" s="202" t="s">
        <v>39</v>
      </c>
      <c r="C20" s="202" t="s">
        <v>40</v>
      </c>
      <c r="D20" s="203">
        <v>12</v>
      </c>
      <c r="E20" s="203">
        <v>12</v>
      </c>
      <c r="F20" s="203">
        <v>0</v>
      </c>
      <c r="G20" s="330">
        <v>0</v>
      </c>
      <c r="H20" s="330">
        <f t="shared" ref="H20" si="27">E20+F20+G20</f>
        <v>12</v>
      </c>
      <c r="I20" s="327">
        <v>45717</v>
      </c>
      <c r="J20" s="543">
        <v>46022</v>
      </c>
      <c r="K20" s="203">
        <v>8</v>
      </c>
      <c r="L20" s="203">
        <f t="shared" ref="L20" si="28">K20-H20</f>
        <v>-4</v>
      </c>
      <c r="M20" s="203">
        <f t="shared" ref="M20" si="29">L20*$K$6</f>
        <v>-60</v>
      </c>
      <c r="N20" s="198"/>
    </row>
    <row r="21" spans="1:14">
      <c r="A21" s="204"/>
      <c r="B21" s="204"/>
      <c r="C21" s="204"/>
      <c r="D21" s="205"/>
      <c r="E21" s="205"/>
      <c r="F21" s="205"/>
      <c r="G21" s="206"/>
      <c r="H21" s="206"/>
      <c r="I21" s="18"/>
      <c r="J21" s="18"/>
      <c r="K21" s="205"/>
      <c r="L21" s="205"/>
      <c r="M21" s="205"/>
      <c r="N21" s="198"/>
    </row>
    <row r="22" spans="1:14" ht="16.5" customHeight="1">
      <c r="A22" s="1064" t="s">
        <v>1427</v>
      </c>
      <c r="B22" s="1064"/>
      <c r="C22" s="1064"/>
      <c r="D22" s="1064"/>
      <c r="E22" s="205"/>
      <c r="F22" s="205"/>
      <c r="G22" s="299"/>
      <c r="H22" s="206"/>
      <c r="I22" s="18"/>
      <c r="J22" s="18"/>
      <c r="K22" s="205"/>
      <c r="L22" s="205"/>
      <c r="M22" s="205"/>
      <c r="N22" s="198"/>
    </row>
    <row r="23" spans="1:14" ht="16.5">
      <c r="A23" s="300" t="s">
        <v>1241</v>
      </c>
      <c r="B23" s="191" t="s">
        <v>1242</v>
      </c>
      <c r="C23" s="191" t="s">
        <v>1243</v>
      </c>
      <c r="D23" s="205" t="s">
        <v>1294</v>
      </c>
      <c r="E23" s="205"/>
      <c r="F23" s="205"/>
      <c r="G23" s="299"/>
      <c r="H23" s="206"/>
      <c r="I23" s="18"/>
      <c r="J23" s="18"/>
      <c r="K23" s="205"/>
      <c r="L23" s="205"/>
      <c r="M23" s="205"/>
      <c r="N23" s="198"/>
    </row>
    <row r="24" spans="1:14" ht="16.5">
      <c r="A24" s="300" t="s">
        <v>1244</v>
      </c>
      <c r="B24" s="191" t="s">
        <v>1245</v>
      </c>
      <c r="C24" s="191"/>
      <c r="D24" s="205"/>
      <c r="E24" s="205"/>
      <c r="F24" s="205"/>
      <c r="G24" s="299"/>
      <c r="H24" s="206"/>
      <c r="I24" s="18"/>
      <c r="J24" s="18"/>
      <c r="K24" s="205"/>
      <c r="L24" s="205"/>
      <c r="M24" s="205"/>
      <c r="N24" s="198"/>
    </row>
    <row r="25" spans="1:14" ht="16.5">
      <c r="A25" s="525" t="s">
        <v>1246</v>
      </c>
      <c r="B25" s="1066" t="s">
        <v>1820</v>
      </c>
      <c r="C25" s="1066"/>
      <c r="D25" s="1066"/>
      <c r="E25" s="205"/>
      <c r="F25" s="205"/>
      <c r="G25" s="299"/>
      <c r="H25" s="206"/>
      <c r="I25" s="18"/>
      <c r="J25" s="18"/>
      <c r="K25" s="205"/>
      <c r="L25" s="205"/>
      <c r="M25" s="205"/>
      <c r="N25" s="198"/>
    </row>
    <row r="26" spans="1:14" ht="16.5">
      <c r="A26" s="308"/>
      <c r="B26" s="309"/>
      <c r="C26" s="191"/>
      <c r="D26" s="205"/>
      <c r="E26" s="205"/>
      <c r="F26" s="205"/>
      <c r="G26" s="299"/>
      <c r="H26" s="206"/>
      <c r="I26" s="18"/>
      <c r="J26" s="18"/>
      <c r="K26" s="205"/>
      <c r="L26" s="205"/>
      <c r="M26" s="205"/>
      <c r="N26" s="198"/>
    </row>
    <row r="27" spans="1:14" ht="16.5">
      <c r="A27" s="1062" t="s">
        <v>52</v>
      </c>
      <c r="B27" s="1062"/>
      <c r="C27" s="1062"/>
      <c r="D27" s="1062"/>
      <c r="E27" s="205"/>
      <c r="F27" s="205"/>
      <c r="G27" s="299"/>
      <c r="H27" s="206"/>
      <c r="I27" s="18"/>
      <c r="J27" s="18"/>
      <c r="K27" s="205"/>
      <c r="L27" s="205"/>
      <c r="M27" s="205"/>
      <c r="N27" s="198"/>
    </row>
    <row r="28" spans="1:14" ht="17.25" customHeight="1">
      <c r="A28" s="527" t="s">
        <v>1520</v>
      </c>
      <c r="B28" s="526" t="s">
        <v>1515</v>
      </c>
      <c r="C28" s="191" t="s">
        <v>1516</v>
      </c>
      <c r="D28" s="205" t="s">
        <v>1517</v>
      </c>
      <c r="E28" s="205"/>
      <c r="F28" s="205"/>
      <c r="G28" s="299"/>
      <c r="H28" s="206"/>
      <c r="I28" s="18"/>
      <c r="J28" s="18"/>
      <c r="K28" s="205"/>
      <c r="L28" s="205"/>
      <c r="M28" s="205"/>
      <c r="N28" s="198"/>
    </row>
    <row r="29" spans="1:14" ht="15.75" customHeight="1">
      <c r="A29" s="527" t="s">
        <v>1521</v>
      </c>
      <c r="B29" s="526" t="s">
        <v>1518</v>
      </c>
      <c r="C29" s="191" t="s">
        <v>1519</v>
      </c>
      <c r="D29" s="205" t="s">
        <v>1522</v>
      </c>
      <c r="E29" s="205"/>
      <c r="F29" s="205"/>
      <c r="G29" s="299"/>
      <c r="H29" s="206"/>
      <c r="I29" s="18"/>
      <c r="J29" s="18"/>
      <c r="K29" s="205"/>
      <c r="L29" s="205"/>
      <c r="M29" s="205"/>
      <c r="N29" s="198"/>
    </row>
    <row r="30" spans="1:14" ht="33" customHeight="1">
      <c r="A30" s="525" t="s">
        <v>1246</v>
      </c>
      <c r="B30" s="1066" t="s">
        <v>1958</v>
      </c>
      <c r="C30" s="1066"/>
      <c r="D30" s="1066"/>
      <c r="E30" s="205"/>
      <c r="F30" s="205"/>
      <c r="G30" s="299"/>
      <c r="H30" s="206"/>
      <c r="I30" s="18"/>
      <c r="J30" s="18"/>
      <c r="K30" s="205"/>
      <c r="L30" s="205"/>
      <c r="M30" s="205"/>
      <c r="N30" s="198"/>
    </row>
    <row r="31" spans="1:14" ht="25.5" customHeight="1">
      <c r="A31" s="525"/>
      <c r="B31" s="599"/>
      <c r="C31" s="599"/>
      <c r="D31" s="599"/>
      <c r="E31" s="205"/>
      <c r="F31" s="205"/>
      <c r="G31" s="299"/>
      <c r="H31" s="206"/>
      <c r="I31" s="18"/>
      <c r="J31" s="18"/>
      <c r="K31" s="205"/>
      <c r="L31" s="205"/>
      <c r="M31" s="205"/>
      <c r="N31" s="198"/>
    </row>
    <row r="32" spans="1:14" ht="18" customHeight="1">
      <c r="A32" s="1061" t="s">
        <v>1595</v>
      </c>
      <c r="B32" s="1061"/>
      <c r="C32" s="1061"/>
      <c r="D32" s="1061"/>
      <c r="E32" s="205"/>
      <c r="F32" s="205"/>
      <c r="G32" s="299"/>
      <c r="H32" s="206"/>
      <c r="I32" s="18"/>
      <c r="J32" s="18"/>
      <c r="K32" s="205"/>
      <c r="L32" s="205"/>
      <c r="M32" s="205"/>
      <c r="N32" s="198"/>
    </row>
    <row r="33" spans="1:14" ht="18" customHeight="1">
      <c r="A33" s="300" t="s">
        <v>1586</v>
      </c>
      <c r="B33" s="191" t="s">
        <v>1587</v>
      </c>
      <c r="C33" s="1067" t="s">
        <v>1953</v>
      </c>
      <c r="D33" s="601"/>
      <c r="E33" s="205"/>
      <c r="F33" s="205"/>
      <c r="G33" s="299"/>
      <c r="H33" s="206"/>
      <c r="I33" s="18"/>
      <c r="J33" s="18"/>
      <c r="K33" s="205"/>
      <c r="L33" s="205"/>
      <c r="M33" s="205"/>
      <c r="N33" s="198"/>
    </row>
    <row r="34" spans="1:14" ht="30" customHeight="1">
      <c r="A34" s="300" t="s">
        <v>1588</v>
      </c>
      <c r="B34" s="191" t="s">
        <v>1587</v>
      </c>
      <c r="C34" s="1067"/>
      <c r="D34" s="601"/>
      <c r="E34" s="205"/>
      <c r="F34" s="205"/>
      <c r="G34" s="299"/>
      <c r="H34" s="206"/>
      <c r="I34" s="18"/>
      <c r="J34" s="18"/>
      <c r="K34" s="205"/>
      <c r="L34" s="205"/>
      <c r="M34" s="205"/>
      <c r="N34" s="198"/>
    </row>
    <row r="35" spans="1:14" ht="18" customHeight="1">
      <c r="A35" s="300" t="s">
        <v>1589</v>
      </c>
      <c r="B35" s="191" t="s">
        <v>1587</v>
      </c>
      <c r="C35" s="1067"/>
      <c r="D35" s="601"/>
      <c r="E35" s="205"/>
      <c r="F35" s="205"/>
      <c r="G35" s="299"/>
      <c r="H35" s="206"/>
      <c r="I35" s="18"/>
      <c r="J35" s="18"/>
      <c r="K35" s="205"/>
      <c r="L35" s="205"/>
      <c r="M35" s="205"/>
      <c r="N35" s="198"/>
    </row>
    <row r="36" spans="1:14" ht="18" customHeight="1">
      <c r="A36" s="300" t="s">
        <v>1590</v>
      </c>
      <c r="B36" s="191" t="s">
        <v>1591</v>
      </c>
      <c r="C36" s="1067"/>
      <c r="D36" s="601"/>
      <c r="E36" s="205"/>
      <c r="F36" s="205"/>
      <c r="G36" s="299"/>
      <c r="H36" s="206"/>
      <c r="I36" s="18"/>
      <c r="J36" s="18"/>
      <c r="K36" s="205"/>
      <c r="L36" s="205"/>
      <c r="M36" s="205"/>
      <c r="N36" s="198"/>
    </row>
    <row r="37" spans="1:14" ht="18" customHeight="1">
      <c r="A37" s="300" t="s">
        <v>1592</v>
      </c>
      <c r="B37" s="191" t="s">
        <v>1593</v>
      </c>
      <c r="C37" s="1067"/>
      <c r="D37" s="601"/>
      <c r="E37" s="205"/>
      <c r="F37" s="205"/>
      <c r="G37" s="299"/>
      <c r="H37" s="206"/>
      <c r="I37" s="18"/>
      <c r="J37" s="18"/>
      <c r="K37" s="205"/>
      <c r="L37" s="205"/>
      <c r="M37" s="205"/>
      <c r="N37" s="198"/>
    </row>
    <row r="38" spans="1:14" ht="18" customHeight="1">
      <c r="A38" s="300" t="s">
        <v>1594</v>
      </c>
      <c r="B38" s="191" t="s">
        <v>1638</v>
      </c>
      <c r="C38" s="639" t="s">
        <v>1954</v>
      </c>
      <c r="D38" s="601"/>
      <c r="E38" s="205"/>
      <c r="F38" s="205"/>
      <c r="G38" s="299"/>
      <c r="H38" s="206"/>
      <c r="I38" s="18"/>
      <c r="J38" s="18"/>
      <c r="K38" s="205"/>
      <c r="L38" s="205"/>
      <c r="M38" s="205"/>
      <c r="N38" s="198"/>
    </row>
    <row r="39" spans="1:14" ht="18" customHeight="1">
      <c r="A39" s="601"/>
      <c r="B39" s="601"/>
      <c r="C39" s="601"/>
      <c r="D39" s="601"/>
      <c r="E39" s="205"/>
      <c r="F39" s="205"/>
      <c r="G39" s="299"/>
      <c r="H39" s="206"/>
      <c r="I39" s="18"/>
      <c r="J39" s="18"/>
      <c r="K39" s="205"/>
      <c r="L39" s="205"/>
      <c r="M39" s="205"/>
      <c r="N39" s="198"/>
    </row>
    <row r="40" spans="1:14" ht="18" customHeight="1">
      <c r="A40" s="601"/>
      <c r="B40" s="601"/>
      <c r="C40" s="601"/>
      <c r="D40" s="601"/>
      <c r="E40" s="205"/>
      <c r="F40" s="205"/>
      <c r="G40" s="299"/>
      <c r="H40" s="206"/>
      <c r="I40" s="18"/>
      <c r="J40" s="18"/>
      <c r="K40" s="205"/>
      <c r="L40" s="205"/>
      <c r="M40" s="205"/>
      <c r="N40" s="198"/>
    </row>
    <row r="41" spans="1:14" ht="18" customHeight="1">
      <c r="A41" s="1061" t="s">
        <v>1597</v>
      </c>
      <c r="B41" s="1061"/>
      <c r="C41" s="1061"/>
      <c r="D41" s="1061"/>
      <c r="E41" s="205"/>
      <c r="F41" s="205"/>
      <c r="G41" s="299"/>
      <c r="H41" s="206"/>
      <c r="I41" s="18"/>
      <c r="J41" s="18"/>
      <c r="K41" s="205"/>
      <c r="L41" s="205"/>
      <c r="M41" s="205"/>
      <c r="N41" s="198"/>
    </row>
    <row r="42" spans="1:14" ht="18" customHeight="1">
      <c r="A42" s="1063" t="s">
        <v>1611</v>
      </c>
      <c r="B42" s="1063"/>
      <c r="C42" s="1063"/>
      <c r="D42" s="1063"/>
      <c r="E42" s="205"/>
      <c r="F42" s="205"/>
      <c r="G42" s="299"/>
      <c r="H42" s="206"/>
      <c r="I42" s="18"/>
      <c r="J42" s="18"/>
      <c r="K42" s="205"/>
      <c r="L42" s="205"/>
      <c r="M42" s="205"/>
      <c r="N42" s="198"/>
    </row>
    <row r="43" spans="1:14" ht="18" customHeight="1">
      <c r="A43" s="601"/>
      <c r="B43" s="600" t="s">
        <v>1643</v>
      </c>
      <c r="C43" s="601"/>
      <c r="D43" s="601"/>
      <c r="E43" s="205"/>
      <c r="F43" s="205"/>
      <c r="G43" s="299"/>
      <c r="H43" s="206"/>
      <c r="I43" s="18"/>
      <c r="J43" s="18"/>
      <c r="K43" s="205"/>
      <c r="L43" s="205"/>
      <c r="M43" s="205"/>
      <c r="N43" s="198"/>
    </row>
    <row r="44" spans="1:14" ht="18" customHeight="1">
      <c r="A44" s="300" t="s">
        <v>1598</v>
      </c>
      <c r="B44" s="191" t="s">
        <v>1642</v>
      </c>
      <c r="C44" s="1062" t="s">
        <v>1953</v>
      </c>
      <c r="D44" s="601"/>
      <c r="E44" s="205"/>
      <c r="F44" s="205"/>
      <c r="G44" s="299"/>
      <c r="H44" s="206"/>
      <c r="I44" s="18"/>
      <c r="J44" s="18"/>
      <c r="K44" s="205"/>
      <c r="L44" s="205"/>
      <c r="M44" s="205"/>
      <c r="N44" s="198"/>
    </row>
    <row r="45" spans="1:14" ht="31.9" customHeight="1">
      <c r="A45" s="300" t="s">
        <v>1599</v>
      </c>
      <c r="B45" s="191" t="s">
        <v>1642</v>
      </c>
      <c r="C45" s="1062"/>
      <c r="D45" s="601"/>
      <c r="E45" s="205"/>
      <c r="F45" s="205"/>
      <c r="G45" s="299"/>
      <c r="H45" s="206"/>
      <c r="I45" s="18"/>
      <c r="J45" s="18"/>
      <c r="K45" s="205"/>
      <c r="L45" s="205"/>
      <c r="M45" s="205"/>
      <c r="N45" s="198"/>
    </row>
    <row r="46" spans="1:14" ht="18" customHeight="1">
      <c r="A46" s="300" t="s">
        <v>1600</v>
      </c>
      <c r="B46" s="191" t="s">
        <v>1642</v>
      </c>
      <c r="C46" s="1062"/>
      <c r="D46" s="601"/>
      <c r="E46" s="205"/>
      <c r="F46" s="205"/>
      <c r="G46" s="299"/>
      <c r="H46" s="206"/>
      <c r="I46" s="18"/>
      <c r="J46" s="18"/>
      <c r="K46" s="205"/>
      <c r="L46" s="205"/>
      <c r="M46" s="205"/>
      <c r="N46" s="198"/>
    </row>
    <row r="47" spans="1:14" ht="27.6" customHeight="1">
      <c r="A47" s="300" t="s">
        <v>1601</v>
      </c>
      <c r="B47" s="191" t="s">
        <v>1642</v>
      </c>
      <c r="C47" s="1062"/>
      <c r="D47" s="601"/>
      <c r="E47" s="205"/>
      <c r="F47" s="205"/>
      <c r="G47" s="299"/>
      <c r="H47" s="206"/>
      <c r="I47" s="18"/>
      <c r="J47" s="18"/>
      <c r="K47" s="205"/>
      <c r="L47" s="205"/>
      <c r="M47" s="205"/>
      <c r="N47" s="198"/>
    </row>
    <row r="48" spans="1:14" ht="18" customHeight="1">
      <c r="A48" s="300" t="s">
        <v>1602</v>
      </c>
      <c r="B48" s="191" t="s">
        <v>1642</v>
      </c>
      <c r="C48" s="1062"/>
      <c r="D48" s="601"/>
      <c r="E48" s="205"/>
      <c r="F48" s="205"/>
      <c r="G48" s="299"/>
      <c r="H48" s="206"/>
      <c r="I48" s="18"/>
      <c r="J48" s="18"/>
      <c r="K48" s="205"/>
      <c r="L48" s="205"/>
      <c r="M48" s="205"/>
      <c r="N48" s="198"/>
    </row>
    <row r="49" spans="1:14" ht="18" customHeight="1">
      <c r="A49" s="300" t="s">
        <v>1603</v>
      </c>
      <c r="B49" s="191" t="s">
        <v>1642</v>
      </c>
      <c r="C49" s="1062"/>
      <c r="D49" s="601"/>
      <c r="E49" s="205"/>
      <c r="F49" s="205"/>
      <c r="G49" s="299"/>
      <c r="H49" s="206"/>
      <c r="I49" s="18"/>
      <c r="J49" s="18"/>
      <c r="K49" s="205"/>
      <c r="L49" s="205"/>
      <c r="M49" s="205"/>
      <c r="N49" s="198"/>
    </row>
    <row r="50" spans="1:14" ht="18" customHeight="1">
      <c r="A50" s="300" t="s">
        <v>1604</v>
      </c>
      <c r="B50" s="191" t="s">
        <v>1642</v>
      </c>
      <c r="C50" s="1062"/>
      <c r="D50" s="601"/>
      <c r="E50" s="205"/>
      <c r="F50" s="205"/>
      <c r="G50" s="299"/>
      <c r="H50" s="206"/>
      <c r="I50" s="18"/>
      <c r="J50" s="18"/>
      <c r="K50" s="205"/>
      <c r="L50" s="205"/>
      <c r="M50" s="205"/>
      <c r="N50" s="198"/>
    </row>
    <row r="51" spans="1:14" ht="28.15" customHeight="1">
      <c r="A51" s="300" t="s">
        <v>1605</v>
      </c>
      <c r="B51" s="191" t="s">
        <v>1642</v>
      </c>
      <c r="C51" s="1062"/>
      <c r="D51" s="601"/>
      <c r="E51" s="205"/>
      <c r="F51" s="205"/>
      <c r="G51" s="299"/>
      <c r="H51" s="206"/>
      <c r="I51" s="18"/>
      <c r="J51" s="18"/>
      <c r="K51" s="205"/>
      <c r="L51" s="205"/>
      <c r="M51" s="205"/>
      <c r="N51" s="198"/>
    </row>
    <row r="52" spans="1:14" ht="18" customHeight="1">
      <c r="A52" s="300" t="s">
        <v>1606</v>
      </c>
      <c r="B52" s="191" t="s">
        <v>1642</v>
      </c>
      <c r="C52" s="1062"/>
      <c r="D52" s="601"/>
      <c r="E52" s="205"/>
      <c r="F52" s="205"/>
      <c r="G52" s="299"/>
      <c r="H52" s="206"/>
      <c r="I52" s="18"/>
      <c r="J52" s="18"/>
      <c r="K52" s="205"/>
      <c r="L52" s="205"/>
      <c r="M52" s="205"/>
      <c r="N52" s="198"/>
    </row>
    <row r="53" spans="1:14" ht="18" customHeight="1">
      <c r="A53" s="300" t="s">
        <v>1607</v>
      </c>
      <c r="B53" s="191" t="s">
        <v>1642</v>
      </c>
      <c r="C53" s="1062"/>
      <c r="D53" s="601"/>
      <c r="E53" s="205"/>
      <c r="F53" s="205"/>
      <c r="G53" s="299"/>
      <c r="H53" s="206"/>
      <c r="I53" s="18"/>
      <c r="J53" s="18"/>
      <c r="K53" s="205"/>
      <c r="L53" s="205"/>
      <c r="M53" s="205"/>
      <c r="N53" s="198"/>
    </row>
    <row r="54" spans="1:14" ht="18" customHeight="1">
      <c r="A54" s="300" t="s">
        <v>1608</v>
      </c>
      <c r="B54" s="191" t="s">
        <v>1642</v>
      </c>
      <c r="C54" s="1062"/>
      <c r="D54" s="601"/>
      <c r="E54" s="205"/>
      <c r="F54" s="205"/>
      <c r="G54" s="299"/>
      <c r="H54" s="206"/>
      <c r="I54" s="18"/>
      <c r="J54" s="18"/>
      <c r="K54" s="205"/>
      <c r="L54" s="205"/>
      <c r="M54" s="205"/>
      <c r="N54" s="198"/>
    </row>
    <row r="55" spans="1:14" ht="18" customHeight="1">
      <c r="A55" s="300" t="s">
        <v>1609</v>
      </c>
      <c r="B55" s="191" t="s">
        <v>1642</v>
      </c>
      <c r="C55" s="1062"/>
      <c r="D55" s="601"/>
      <c r="E55" s="205"/>
      <c r="F55" s="205"/>
      <c r="G55" s="299"/>
      <c r="H55" s="206"/>
      <c r="I55" s="18"/>
      <c r="J55" s="18"/>
      <c r="K55" s="205"/>
      <c r="L55" s="205"/>
      <c r="M55" s="205"/>
      <c r="N55" s="198"/>
    </row>
    <row r="56" spans="1:14" ht="18" customHeight="1">
      <c r="A56" s="300" t="s">
        <v>1610</v>
      </c>
      <c r="B56" s="191" t="s">
        <v>1642</v>
      </c>
      <c r="C56" s="1062"/>
      <c r="D56" s="601"/>
      <c r="E56" s="205"/>
      <c r="F56" s="205"/>
      <c r="G56" s="299"/>
      <c r="H56" s="206"/>
      <c r="I56" s="18"/>
      <c r="J56" s="18"/>
      <c r="K56" s="205"/>
      <c r="L56" s="205"/>
      <c r="M56" s="205"/>
      <c r="N56" s="198"/>
    </row>
    <row r="57" spans="1:14" ht="18" customHeight="1">
      <c r="B57" s="601"/>
      <c r="C57" s="638"/>
      <c r="D57" s="601"/>
      <c r="E57" s="205"/>
      <c r="F57" s="205"/>
      <c r="G57" s="299"/>
      <c r="H57" s="206"/>
      <c r="I57" s="18"/>
      <c r="J57" s="18"/>
      <c r="K57" s="205"/>
      <c r="L57" s="205"/>
      <c r="M57" s="205"/>
      <c r="N57" s="198"/>
    </row>
    <row r="58" spans="1:14" ht="16.5">
      <c r="A58" s="308"/>
      <c r="B58" s="309"/>
      <c r="C58" s="191"/>
      <c r="D58" s="205"/>
      <c r="E58" s="205"/>
      <c r="F58" s="205"/>
      <c r="G58" s="299"/>
      <c r="H58" s="206"/>
      <c r="I58" s="18"/>
      <c r="J58" s="18"/>
      <c r="K58" s="205"/>
      <c r="L58" s="205"/>
      <c r="M58" s="205"/>
      <c r="N58" s="198"/>
    </row>
    <row r="59" spans="1:14" ht="18.75">
      <c r="A59" s="301" t="s">
        <v>45</v>
      </c>
      <c r="B59" s="204"/>
      <c r="C59" s="204"/>
      <c r="D59" s="205"/>
      <c r="E59" s="205"/>
      <c r="F59" s="205"/>
      <c r="G59" s="299"/>
      <c r="H59" s="206"/>
      <c r="I59" s="18"/>
      <c r="J59" s="18"/>
      <c r="K59" s="205"/>
      <c r="L59" s="205"/>
      <c r="M59" s="205"/>
      <c r="N59" s="198"/>
    </row>
    <row r="60" spans="1:14" ht="16.5">
      <c r="A60" s="204"/>
      <c r="B60" s="204"/>
      <c r="C60" s="204"/>
      <c r="D60" s="205"/>
      <c r="E60" s="205"/>
      <c r="F60" s="205"/>
      <c r="G60" s="299"/>
      <c r="H60" s="206"/>
      <c r="I60" s="18"/>
      <c r="J60" s="18"/>
      <c r="K60" s="205"/>
      <c r="L60" s="205"/>
      <c r="M60" s="205"/>
      <c r="N60" s="198"/>
    </row>
    <row r="61" spans="1:14" ht="33">
      <c r="A61" s="302" t="s">
        <v>1092</v>
      </c>
      <c r="B61" s="302" t="s">
        <v>1091</v>
      </c>
      <c r="C61" s="302" t="s">
        <v>1093</v>
      </c>
      <c r="D61" s="303" t="s">
        <v>1094</v>
      </c>
      <c r="E61" s="303" t="s">
        <v>1089</v>
      </c>
      <c r="F61" s="303" t="s">
        <v>1095</v>
      </c>
      <c r="G61" s="303" t="s">
        <v>1090</v>
      </c>
    </row>
    <row r="62" spans="1:14" ht="16.5">
      <c r="A62" s="304">
        <v>50</v>
      </c>
      <c r="B62" s="304">
        <v>48</v>
      </c>
      <c r="C62" s="304">
        <v>45</v>
      </c>
      <c r="D62" s="304">
        <v>50</v>
      </c>
      <c r="E62" s="304">
        <v>35</v>
      </c>
      <c r="F62" s="304">
        <v>3</v>
      </c>
      <c r="G62" s="304">
        <v>35</v>
      </c>
    </row>
    <row r="63" spans="1:14" ht="16.5">
      <c r="A63" s="509" t="s">
        <v>1914</v>
      </c>
      <c r="B63" s="204"/>
      <c r="C63" s="204"/>
      <c r="D63" s="205"/>
      <c r="E63" s="205"/>
      <c r="F63" s="205"/>
      <c r="G63" s="299"/>
      <c r="H63" s="206"/>
      <c r="I63" s="18"/>
      <c r="J63" s="18"/>
      <c r="K63" s="205"/>
      <c r="L63" s="205"/>
      <c r="M63" s="205"/>
      <c r="N63" s="198"/>
    </row>
    <row r="64" spans="1:14">
      <c r="A64" s="204"/>
      <c r="B64" s="204"/>
      <c r="C64" s="204"/>
      <c r="D64" s="205"/>
      <c r="E64" s="205"/>
      <c r="F64" s="205"/>
      <c r="G64" s="206"/>
      <c r="H64" s="206"/>
      <c r="I64" s="18"/>
      <c r="J64" s="18"/>
      <c r="K64" s="205"/>
      <c r="L64" s="205"/>
      <c r="M64" s="205"/>
      <c r="N64" s="198"/>
    </row>
    <row r="65" spans="1:14" ht="54" customHeight="1">
      <c r="A65" s="305" t="s">
        <v>46</v>
      </c>
      <c r="B65" s="204"/>
      <c r="C65" s="1055" t="s">
        <v>1946</v>
      </c>
      <c r="D65" s="1055"/>
      <c r="E65" s="205"/>
      <c r="F65" s="205"/>
      <c r="G65" s="206"/>
      <c r="H65" s="206"/>
      <c r="K65" s="205"/>
      <c r="L65" s="205"/>
      <c r="M65" s="205"/>
      <c r="N65" s="198"/>
    </row>
    <row r="66" spans="1:14" ht="47.25" customHeight="1">
      <c r="A66" s="306" t="s">
        <v>47</v>
      </c>
      <c r="B66" s="307" t="s">
        <v>1292</v>
      </c>
      <c r="C66" s="204" t="s">
        <v>1408</v>
      </c>
      <c r="D66" s="205"/>
      <c r="E66" s="205"/>
      <c r="F66" s="205"/>
      <c r="G66" s="206"/>
      <c r="H66" s="206"/>
      <c r="K66" s="205"/>
      <c r="L66" s="205"/>
      <c r="M66" s="205"/>
      <c r="N66" s="198"/>
    </row>
    <row r="67" spans="1:14" ht="16.5">
      <c r="A67" s="306" t="s">
        <v>48</v>
      </c>
      <c r="B67" s="204"/>
      <c r="C67" s="204"/>
      <c r="D67" s="205"/>
      <c r="E67" s="205"/>
      <c r="F67" s="205"/>
      <c r="G67" s="206"/>
      <c r="H67" s="206"/>
      <c r="K67" s="205"/>
      <c r="L67" s="205"/>
      <c r="M67" s="205"/>
      <c r="N67" s="198"/>
    </row>
    <row r="68" spans="1:14" ht="16.5">
      <c r="A68" s="306" t="s">
        <v>49</v>
      </c>
      <c r="B68" s="204"/>
      <c r="C68" s="204"/>
      <c r="D68" s="205"/>
      <c r="E68" s="205"/>
      <c r="F68" s="205"/>
      <c r="G68" s="206"/>
      <c r="H68" s="206"/>
      <c r="K68" s="205"/>
      <c r="L68" s="205"/>
      <c r="M68" s="205"/>
      <c r="N68" s="198"/>
    </row>
    <row r="69" spans="1:14" ht="16.5">
      <c r="A69" s="306" t="s">
        <v>50</v>
      </c>
      <c r="B69" s="204"/>
      <c r="C69" s="204"/>
      <c r="D69" s="205"/>
      <c r="E69" s="205"/>
      <c r="F69" s="205"/>
      <c r="G69" s="206"/>
      <c r="H69" s="206"/>
      <c r="K69" s="205"/>
      <c r="L69" s="205"/>
      <c r="M69" s="205"/>
      <c r="N69" s="198"/>
    </row>
    <row r="70" spans="1:14" ht="16.5">
      <c r="A70" s="306" t="s">
        <v>51</v>
      </c>
      <c r="B70" s="204"/>
      <c r="C70" s="204"/>
      <c r="D70" s="205"/>
      <c r="E70" s="205"/>
      <c r="F70" s="205"/>
      <c r="G70" s="206"/>
      <c r="H70" s="206"/>
      <c r="K70" s="205"/>
      <c r="L70" s="205"/>
      <c r="M70" s="205"/>
      <c r="N70" s="198"/>
    </row>
    <row r="71" spans="1:14" ht="16.5">
      <c r="A71" s="306" t="s">
        <v>52</v>
      </c>
      <c r="B71" s="204"/>
      <c r="C71" s="204"/>
      <c r="D71" s="205"/>
      <c r="E71" s="205"/>
      <c r="F71" s="205"/>
      <c r="G71" s="206"/>
      <c r="H71" s="206"/>
      <c r="K71" s="205"/>
      <c r="L71" s="205"/>
      <c r="M71" s="205"/>
      <c r="N71" s="198"/>
    </row>
    <row r="72" spans="1:14" ht="16.5">
      <c r="A72" s="306" t="s">
        <v>53</v>
      </c>
      <c r="B72" s="204"/>
      <c r="C72" s="204"/>
      <c r="D72" s="205"/>
      <c r="E72" s="205"/>
      <c r="F72" s="205"/>
      <c r="G72" s="206"/>
      <c r="H72" s="206"/>
      <c r="K72" s="205"/>
      <c r="L72" s="205"/>
      <c r="M72" s="205"/>
      <c r="N72" s="198"/>
    </row>
    <row r="73" spans="1:14" ht="16.5">
      <c r="A73" s="306" t="s">
        <v>54</v>
      </c>
      <c r="B73" s="204"/>
      <c r="C73" s="204"/>
      <c r="D73" s="205"/>
      <c r="E73" s="205"/>
      <c r="F73" s="205"/>
      <c r="G73" s="206"/>
      <c r="H73" s="206"/>
      <c r="K73" s="205"/>
      <c r="L73" s="205"/>
      <c r="M73" s="205"/>
      <c r="N73" s="198"/>
    </row>
    <row r="74" spans="1:14" ht="33">
      <c r="A74" s="719" t="s">
        <v>1729</v>
      </c>
      <c r="B74" s="307" t="s">
        <v>1292</v>
      </c>
      <c r="C74" s="718" t="s">
        <v>1947</v>
      </c>
      <c r="D74" s="205"/>
      <c r="E74" s="205"/>
      <c r="F74" s="205"/>
      <c r="G74" s="206"/>
      <c r="H74" s="206"/>
      <c r="K74" s="205"/>
      <c r="L74" s="205"/>
      <c r="M74" s="205"/>
      <c r="N74" s="198"/>
    </row>
    <row r="75" spans="1:14" ht="27">
      <c r="A75" s="802" t="s">
        <v>1783</v>
      </c>
      <c r="B75" s="204"/>
      <c r="C75" s="718" t="s">
        <v>1948</v>
      </c>
      <c r="D75" s="205"/>
      <c r="E75" s="205"/>
      <c r="F75" s="205"/>
      <c r="G75" s="206"/>
      <c r="H75" s="206"/>
      <c r="K75" s="205"/>
      <c r="L75" s="205"/>
      <c r="M75" s="205"/>
      <c r="N75" s="198"/>
    </row>
    <row r="76" spans="1:14" ht="27">
      <c r="A76" s="802" t="s">
        <v>1871</v>
      </c>
      <c r="B76" s="204"/>
      <c r="C76" s="718" t="s">
        <v>1949</v>
      </c>
      <c r="D76" s="205"/>
      <c r="E76" s="205"/>
      <c r="F76" s="205"/>
      <c r="G76" s="206"/>
      <c r="H76" s="206"/>
      <c r="K76" s="205"/>
      <c r="L76" s="205"/>
      <c r="M76" s="205"/>
      <c r="N76" s="198"/>
    </row>
    <row r="77" spans="1:14">
      <c r="A77" s="207"/>
      <c r="B77" s="208"/>
      <c r="C77" s="208"/>
      <c r="E77" s="209"/>
      <c r="J77" s="212" t="s">
        <v>24</v>
      </c>
      <c r="K77" s="212">
        <v>15</v>
      </c>
    </row>
    <row r="78" spans="1:14" ht="18.75">
      <c r="A78" s="157" t="s">
        <v>5</v>
      </c>
    </row>
    <row r="81" spans="1:14" ht="30">
      <c r="A81" s="201" t="s">
        <v>25</v>
      </c>
      <c r="B81" s="201" t="s">
        <v>27</v>
      </c>
      <c r="C81" s="201" t="s">
        <v>29</v>
      </c>
      <c r="D81" s="201" t="s">
        <v>28</v>
      </c>
      <c r="E81" s="201" t="s">
        <v>55</v>
      </c>
      <c r="F81" s="201" t="s">
        <v>56</v>
      </c>
      <c r="G81" s="201" t="s">
        <v>57</v>
      </c>
      <c r="H81" s="201" t="s">
        <v>58</v>
      </c>
      <c r="I81" s="160" t="s">
        <v>59</v>
      </c>
      <c r="J81" s="201" t="s">
        <v>60</v>
      </c>
      <c r="K81" s="201" t="s">
        <v>61</v>
      </c>
      <c r="L81" s="159" t="s">
        <v>62</v>
      </c>
      <c r="M81" s="159" t="s">
        <v>36</v>
      </c>
      <c r="N81" s="159" t="s">
        <v>37</v>
      </c>
    </row>
    <row r="82" spans="1:14" hidden="1">
      <c r="A82" s="202" t="s">
        <v>63</v>
      </c>
      <c r="B82" s="202" t="s">
        <v>40</v>
      </c>
      <c r="C82" s="203">
        <v>42</v>
      </c>
      <c r="D82" s="203">
        <v>42</v>
      </c>
      <c r="E82" s="203">
        <v>0</v>
      </c>
      <c r="F82" s="203">
        <v>0</v>
      </c>
      <c r="G82" s="203">
        <v>3</v>
      </c>
      <c r="H82" s="203">
        <v>3</v>
      </c>
      <c r="I82" s="203">
        <f>D82+H82</f>
        <v>45</v>
      </c>
      <c r="J82" s="213" t="s">
        <v>64</v>
      </c>
      <c r="K82" s="281">
        <v>45412</v>
      </c>
      <c r="L82" s="203">
        <v>40</v>
      </c>
      <c r="M82" s="15">
        <f t="shared" ref="M82:M83" si="30">L82-I82</f>
        <v>-5</v>
      </c>
      <c r="N82" s="15">
        <f t="shared" ref="N82:N83" si="31">M82*$K$77</f>
        <v>-75</v>
      </c>
    </row>
    <row r="83" spans="1:14" hidden="1">
      <c r="A83" s="202" t="s">
        <v>63</v>
      </c>
      <c r="B83" s="202" t="s">
        <v>40</v>
      </c>
      <c r="C83" s="203">
        <v>62</v>
      </c>
      <c r="D83" s="203">
        <v>62</v>
      </c>
      <c r="E83" s="203">
        <v>0</v>
      </c>
      <c r="F83" s="203">
        <v>0</v>
      </c>
      <c r="G83" s="203">
        <v>3</v>
      </c>
      <c r="H83" s="203">
        <v>3</v>
      </c>
      <c r="I83" s="203">
        <f t="shared" ref="I83" si="32">D83+H83</f>
        <v>65</v>
      </c>
      <c r="J83" s="213">
        <v>45413</v>
      </c>
      <c r="K83" s="281">
        <v>45442</v>
      </c>
      <c r="L83" s="203">
        <v>60</v>
      </c>
      <c r="M83" s="15">
        <f t="shared" si="30"/>
        <v>-5</v>
      </c>
      <c r="N83" s="15">
        <f t="shared" si="31"/>
        <v>-75</v>
      </c>
    </row>
    <row r="84" spans="1:14">
      <c r="A84" s="280" t="s">
        <v>63</v>
      </c>
      <c r="B84" s="280" t="s">
        <v>40</v>
      </c>
      <c r="C84" s="434">
        <v>55</v>
      </c>
      <c r="D84" s="434">
        <v>55</v>
      </c>
      <c r="E84" s="434">
        <v>0</v>
      </c>
      <c r="F84" s="434">
        <v>0</v>
      </c>
      <c r="G84" s="434">
        <v>3</v>
      </c>
      <c r="H84" s="434">
        <v>3</v>
      </c>
      <c r="I84" s="325">
        <f>C84+G84</f>
        <v>58</v>
      </c>
      <c r="J84" s="1046">
        <v>45962</v>
      </c>
      <c r="K84" s="1046">
        <v>45991</v>
      </c>
      <c r="L84" s="434">
        <v>45</v>
      </c>
      <c r="M84" s="1047">
        <f t="shared" ref="M84" si="33">L84-I84</f>
        <v>-13</v>
      </c>
      <c r="N84" s="1047">
        <f t="shared" ref="N84" si="34">M84*$K$77</f>
        <v>-195</v>
      </c>
    </row>
    <row r="85" spans="1:14">
      <c r="A85" s="284" t="s">
        <v>63</v>
      </c>
      <c r="B85" s="284" t="s">
        <v>40</v>
      </c>
      <c r="C85" s="285">
        <v>47</v>
      </c>
      <c r="D85" s="285">
        <v>47</v>
      </c>
      <c r="E85" s="285">
        <v>0</v>
      </c>
      <c r="F85" s="285">
        <v>0</v>
      </c>
      <c r="G85" s="285">
        <v>3</v>
      </c>
      <c r="H85" s="285">
        <v>3</v>
      </c>
      <c r="I85" s="203">
        <f>C85+G85</f>
        <v>50</v>
      </c>
      <c r="J85" s="433">
        <v>45992</v>
      </c>
      <c r="K85" s="433">
        <v>46022</v>
      </c>
      <c r="L85" s="285">
        <v>45</v>
      </c>
      <c r="M85" s="544">
        <f t="shared" ref="M85" si="35">L85-I85</f>
        <v>-5</v>
      </c>
      <c r="N85" s="544">
        <f t="shared" ref="N85" si="36">M85*$K$77</f>
        <v>-75</v>
      </c>
    </row>
    <row r="86" spans="1:14" ht="14.1" customHeight="1">
      <c r="A86" s="280" t="s">
        <v>65</v>
      </c>
      <c r="B86" s="280" t="s">
        <v>40</v>
      </c>
      <c r="C86" s="434">
        <v>55</v>
      </c>
      <c r="D86" s="434">
        <v>55</v>
      </c>
      <c r="E86" s="434">
        <v>10</v>
      </c>
      <c r="F86" s="434">
        <v>10</v>
      </c>
      <c r="G86" s="434">
        <v>3</v>
      </c>
      <c r="H86" s="434">
        <v>3</v>
      </c>
      <c r="I86" s="325">
        <f t="shared" ref="I86" si="37">C86+E86+G86</f>
        <v>68</v>
      </c>
      <c r="J86" s="1046">
        <v>45962</v>
      </c>
      <c r="K86" s="1046">
        <v>45991</v>
      </c>
      <c r="L86" s="434">
        <v>65</v>
      </c>
      <c r="M86" s="1048">
        <f t="shared" ref="M86" si="38">L86-I86</f>
        <v>-3</v>
      </c>
      <c r="N86" s="1048">
        <f t="shared" ref="N86" si="39">M86*$K$77</f>
        <v>-45</v>
      </c>
    </row>
    <row r="87" spans="1:14" ht="14.1" customHeight="1">
      <c r="A87" s="284" t="s">
        <v>65</v>
      </c>
      <c r="B87" s="284" t="s">
        <v>40</v>
      </c>
      <c r="C87" s="285">
        <v>47</v>
      </c>
      <c r="D87" s="285">
        <v>47</v>
      </c>
      <c r="E87" s="285">
        <v>10</v>
      </c>
      <c r="F87" s="285">
        <v>10</v>
      </c>
      <c r="G87" s="285">
        <v>3</v>
      </c>
      <c r="H87" s="285">
        <v>3</v>
      </c>
      <c r="I87" s="203">
        <f t="shared" ref="I87" si="40">C87+E87+G87</f>
        <v>60</v>
      </c>
      <c r="J87" s="433">
        <v>45992</v>
      </c>
      <c r="K87" s="433">
        <v>46022</v>
      </c>
      <c r="L87" s="285">
        <v>65</v>
      </c>
      <c r="M87" s="435">
        <f t="shared" ref="M87" si="41">L87-I87</f>
        <v>5</v>
      </c>
      <c r="N87" s="435">
        <f t="shared" ref="N87" si="42">M87*$K$77</f>
        <v>75</v>
      </c>
    </row>
    <row r="88" spans="1:14" s="551" customFormat="1">
      <c r="A88" s="280" t="s">
        <v>66</v>
      </c>
      <c r="B88" s="280" t="s">
        <v>40</v>
      </c>
      <c r="C88" s="434">
        <v>55</v>
      </c>
      <c r="D88" s="434">
        <v>55</v>
      </c>
      <c r="E88" s="434">
        <v>10</v>
      </c>
      <c r="F88" s="434">
        <v>10</v>
      </c>
      <c r="G88" s="434">
        <v>3</v>
      </c>
      <c r="H88" s="434">
        <v>3</v>
      </c>
      <c r="I88" s="434">
        <f t="shared" ref="I88" si="43">C88+E88+G88</f>
        <v>68</v>
      </c>
      <c r="J88" s="1046">
        <v>45962</v>
      </c>
      <c r="K88" s="1046">
        <v>45991</v>
      </c>
      <c r="L88" s="434">
        <v>65</v>
      </c>
      <c r="M88" s="1048">
        <f t="shared" ref="M88" si="44">L88-I88</f>
        <v>-3</v>
      </c>
      <c r="N88" s="1048">
        <f t="shared" ref="N88" si="45">M88*$K$77</f>
        <v>-45</v>
      </c>
    </row>
    <row r="89" spans="1:14" s="551" customFormat="1">
      <c r="A89" s="284" t="s">
        <v>66</v>
      </c>
      <c r="B89" s="284" t="s">
        <v>40</v>
      </c>
      <c r="C89" s="285">
        <v>47</v>
      </c>
      <c r="D89" s="285">
        <v>47</v>
      </c>
      <c r="E89" s="285">
        <v>10</v>
      </c>
      <c r="F89" s="285">
        <v>10</v>
      </c>
      <c r="G89" s="285">
        <v>3</v>
      </c>
      <c r="H89" s="285">
        <v>3</v>
      </c>
      <c r="I89" s="285">
        <f t="shared" ref="I89" si="46">C89+E89+G89</f>
        <v>60</v>
      </c>
      <c r="J89" s="433">
        <v>45992</v>
      </c>
      <c r="K89" s="433">
        <v>46022</v>
      </c>
      <c r="L89" s="285">
        <v>65</v>
      </c>
      <c r="M89" s="435">
        <f t="shared" ref="M89" si="47">L89-I89</f>
        <v>5</v>
      </c>
      <c r="N89" s="435">
        <f t="shared" ref="N89" si="48">M89*$K$77</f>
        <v>75</v>
      </c>
    </row>
    <row r="90" spans="1:14" s="551" customFormat="1">
      <c r="A90" s="280" t="s">
        <v>67</v>
      </c>
      <c r="B90" s="280" t="s">
        <v>40</v>
      </c>
      <c r="C90" s="434">
        <v>55</v>
      </c>
      <c r="D90" s="434">
        <v>55</v>
      </c>
      <c r="E90" s="434">
        <v>10</v>
      </c>
      <c r="F90" s="434">
        <v>10</v>
      </c>
      <c r="G90" s="434">
        <v>3</v>
      </c>
      <c r="H90" s="434">
        <v>3</v>
      </c>
      <c r="I90" s="434">
        <f t="shared" ref="I90" si="49">C90+E90+G90</f>
        <v>68</v>
      </c>
      <c r="J90" s="1046">
        <v>45962</v>
      </c>
      <c r="K90" s="1046">
        <v>45991</v>
      </c>
      <c r="L90" s="434">
        <v>65</v>
      </c>
      <c r="M90" s="1048">
        <f t="shared" ref="M90" si="50">L90-I90</f>
        <v>-3</v>
      </c>
      <c r="N90" s="1048">
        <f t="shared" ref="N90" si="51">M90*$K$77</f>
        <v>-45</v>
      </c>
    </row>
    <row r="91" spans="1:14" s="551" customFormat="1">
      <c r="A91" s="284" t="s">
        <v>67</v>
      </c>
      <c r="B91" s="284" t="s">
        <v>40</v>
      </c>
      <c r="C91" s="285">
        <v>47</v>
      </c>
      <c r="D91" s="285">
        <v>47</v>
      </c>
      <c r="E91" s="285">
        <v>10</v>
      </c>
      <c r="F91" s="285">
        <v>10</v>
      </c>
      <c r="G91" s="285">
        <v>3</v>
      </c>
      <c r="H91" s="285">
        <v>3</v>
      </c>
      <c r="I91" s="285">
        <f t="shared" ref="I91" si="52">C91+E91+G91</f>
        <v>60</v>
      </c>
      <c r="J91" s="433">
        <v>45992</v>
      </c>
      <c r="K91" s="433">
        <v>46022</v>
      </c>
      <c r="L91" s="285">
        <v>65</v>
      </c>
      <c r="M91" s="435">
        <f t="shared" ref="M91" si="53">L91-I91</f>
        <v>5</v>
      </c>
      <c r="N91" s="435">
        <f t="shared" ref="N91" si="54">M91*$K$77</f>
        <v>75</v>
      </c>
    </row>
    <row r="92" spans="1:14" s="551" customFormat="1">
      <c r="A92" s="280" t="s">
        <v>68</v>
      </c>
      <c r="B92" s="280" t="s">
        <v>40</v>
      </c>
      <c r="C92" s="434">
        <v>55</v>
      </c>
      <c r="D92" s="434">
        <v>55</v>
      </c>
      <c r="E92" s="434">
        <v>10</v>
      </c>
      <c r="F92" s="434">
        <v>10</v>
      </c>
      <c r="G92" s="434">
        <v>3</v>
      </c>
      <c r="H92" s="434">
        <v>3</v>
      </c>
      <c r="I92" s="434">
        <f t="shared" ref="I92" si="55">C92+E92+G92</f>
        <v>68</v>
      </c>
      <c r="J92" s="1046">
        <v>45962</v>
      </c>
      <c r="K92" s="1046">
        <v>45991</v>
      </c>
      <c r="L92" s="434">
        <v>65</v>
      </c>
      <c r="M92" s="1048">
        <f t="shared" ref="M92" si="56">L92-I92</f>
        <v>-3</v>
      </c>
      <c r="N92" s="1048">
        <f t="shared" ref="N92" si="57">M92*$K$77</f>
        <v>-45</v>
      </c>
    </row>
    <row r="93" spans="1:14" s="551" customFormat="1">
      <c r="A93" s="284" t="s">
        <v>1945</v>
      </c>
      <c r="B93" s="284" t="s">
        <v>40</v>
      </c>
      <c r="C93" s="285">
        <v>47</v>
      </c>
      <c r="D93" s="285">
        <v>47</v>
      </c>
      <c r="E93" s="285">
        <v>10</v>
      </c>
      <c r="F93" s="285">
        <v>10</v>
      </c>
      <c r="G93" s="285">
        <v>3</v>
      </c>
      <c r="H93" s="285">
        <v>3</v>
      </c>
      <c r="I93" s="285">
        <f t="shared" ref="I93" si="58">C93+E93+G93</f>
        <v>60</v>
      </c>
      <c r="J93" s="433">
        <v>45992</v>
      </c>
      <c r="K93" s="433">
        <v>46022</v>
      </c>
      <c r="L93" s="285">
        <v>65</v>
      </c>
      <c r="M93" s="435">
        <f t="shared" ref="M93" si="59">L93-I93</f>
        <v>5</v>
      </c>
      <c r="N93" s="435">
        <f t="shared" ref="N93" si="60">M93*$K$77</f>
        <v>75</v>
      </c>
    </row>
    <row r="94" spans="1:14" s="551" customFormat="1">
      <c r="A94" s="280" t="s">
        <v>69</v>
      </c>
      <c r="B94" s="280" t="s">
        <v>40</v>
      </c>
      <c r="C94" s="434">
        <v>55</v>
      </c>
      <c r="D94" s="434">
        <v>55</v>
      </c>
      <c r="E94" s="434">
        <v>10</v>
      </c>
      <c r="F94" s="434">
        <v>10</v>
      </c>
      <c r="G94" s="434">
        <v>3</v>
      </c>
      <c r="H94" s="434">
        <v>3</v>
      </c>
      <c r="I94" s="434">
        <f t="shared" ref="I94" si="61">C94+E94+G94</f>
        <v>68</v>
      </c>
      <c r="J94" s="1046">
        <v>45962</v>
      </c>
      <c r="K94" s="1046">
        <v>45991</v>
      </c>
      <c r="L94" s="434">
        <v>65</v>
      </c>
      <c r="M94" s="1048">
        <f t="shared" ref="M94" si="62">L94-I94</f>
        <v>-3</v>
      </c>
      <c r="N94" s="1048">
        <f t="shared" ref="N94" si="63">M94*$K$77</f>
        <v>-45</v>
      </c>
    </row>
    <row r="95" spans="1:14" s="551" customFormat="1">
      <c r="A95" s="284" t="s">
        <v>69</v>
      </c>
      <c r="B95" s="284" t="s">
        <v>40</v>
      </c>
      <c r="C95" s="285">
        <v>47</v>
      </c>
      <c r="D95" s="285">
        <v>47</v>
      </c>
      <c r="E95" s="285">
        <v>10</v>
      </c>
      <c r="F95" s="285">
        <v>10</v>
      </c>
      <c r="G95" s="285">
        <v>3</v>
      </c>
      <c r="H95" s="285">
        <v>3</v>
      </c>
      <c r="I95" s="285">
        <f t="shared" ref="I95" si="64">C95+E95+G95</f>
        <v>60</v>
      </c>
      <c r="J95" s="433">
        <v>45992</v>
      </c>
      <c r="K95" s="433">
        <v>46022</v>
      </c>
      <c r="L95" s="285">
        <v>65</v>
      </c>
      <c r="M95" s="435">
        <f t="shared" ref="M95" si="65">L95-I95</f>
        <v>5</v>
      </c>
      <c r="N95" s="435">
        <f t="shared" ref="N95" si="66">M95*$K$77</f>
        <v>75</v>
      </c>
    </row>
    <row r="96" spans="1:14" s="551" customFormat="1">
      <c r="A96" s="204"/>
      <c r="B96" s="204"/>
      <c r="C96" s="205"/>
      <c r="D96" s="205"/>
      <c r="E96" s="205"/>
      <c r="F96" s="205"/>
      <c r="G96" s="205"/>
      <c r="H96" s="205"/>
      <c r="I96" s="205"/>
      <c r="J96" s="409"/>
      <c r="K96" s="409"/>
      <c r="L96" s="205"/>
      <c r="M96" s="612"/>
      <c r="N96" s="612"/>
    </row>
    <row r="97" spans="1:14" s="551" customFormat="1" ht="18">
      <c r="A97" s="237" t="s">
        <v>1944</v>
      </c>
      <c r="B97"/>
      <c r="C97"/>
      <c r="D97"/>
      <c r="E97"/>
      <c r="F97"/>
      <c r="G97" s="205"/>
      <c r="H97" s="205"/>
      <c r="I97" s="205"/>
      <c r="J97" s="409"/>
      <c r="K97" s="409"/>
      <c r="L97" s="205"/>
      <c r="M97" s="612"/>
      <c r="N97" s="612"/>
    </row>
    <row r="98" spans="1:14" s="551" customFormat="1" ht="18">
      <c r="A98" s="237" t="s">
        <v>1071</v>
      </c>
      <c r="B98"/>
      <c r="C98"/>
      <c r="D98"/>
      <c r="E98"/>
      <c r="F98"/>
      <c r="G98" s="205"/>
      <c r="H98" s="205"/>
      <c r="I98" s="205"/>
      <c r="J98" s="409"/>
      <c r="K98" s="409"/>
      <c r="L98" s="205"/>
      <c r="M98" s="612"/>
      <c r="N98" s="612"/>
    </row>
    <row r="99" spans="1:14" s="551" customFormat="1" ht="18">
      <c r="A99" s="1060" t="s">
        <v>1943</v>
      </c>
      <c r="B99" s="1060"/>
      <c r="C99"/>
      <c r="D99"/>
      <c r="E99"/>
      <c r="F99"/>
      <c r="G99" s="205"/>
      <c r="H99" s="205"/>
      <c r="I99" s="205"/>
      <c r="J99" s="409"/>
      <c r="K99" s="409"/>
      <c r="L99" s="205"/>
      <c r="M99" s="612"/>
      <c r="N99" s="612"/>
    </row>
    <row r="100" spans="1:14" s="551" customFormat="1" ht="18">
      <c r="A100" s="751"/>
      <c r="B100" s="751"/>
      <c r="C100"/>
      <c r="D100"/>
      <c r="E100"/>
      <c r="F100"/>
      <c r="G100" s="205"/>
      <c r="H100" s="205"/>
      <c r="I100" s="205"/>
      <c r="J100" s="409"/>
      <c r="K100" s="409"/>
      <c r="L100" s="205"/>
      <c r="M100" s="612"/>
      <c r="N100" s="612"/>
    </row>
    <row r="101" spans="1:14" s="551" customFormat="1" ht="18">
      <c r="A101" s="237" t="s">
        <v>1898</v>
      </c>
      <c r="B101"/>
      <c r="C101"/>
      <c r="D101"/>
      <c r="E101"/>
      <c r="F101"/>
      <c r="G101" s="205"/>
      <c r="H101" s="205"/>
      <c r="I101" s="205"/>
      <c r="J101" s="409"/>
      <c r="K101" s="409"/>
      <c r="L101" s="205"/>
      <c r="M101" s="612"/>
      <c r="N101" s="612"/>
    </row>
    <row r="102" spans="1:14" s="551" customFormat="1" ht="18">
      <c r="A102" s="237" t="s">
        <v>1071</v>
      </c>
      <c r="B102"/>
      <c r="C102"/>
      <c r="D102"/>
      <c r="E102"/>
      <c r="F102"/>
      <c r="G102" s="205"/>
      <c r="H102" s="205"/>
      <c r="I102" s="205"/>
      <c r="J102" s="409"/>
      <c r="K102" s="409"/>
      <c r="L102" s="205"/>
      <c r="M102" s="612"/>
      <c r="N102" s="612"/>
    </row>
    <row r="103" spans="1:14" s="551" customFormat="1" ht="18">
      <c r="A103" s="1060" t="s">
        <v>1897</v>
      </c>
      <c r="B103" s="1060"/>
      <c r="C103"/>
      <c r="D103"/>
      <c r="E103"/>
      <c r="F103"/>
      <c r="G103" s="205"/>
      <c r="H103" s="205"/>
      <c r="I103" s="205"/>
      <c r="J103" s="409"/>
      <c r="K103" s="409"/>
      <c r="L103" s="205"/>
      <c r="M103" s="612"/>
      <c r="N103" s="612"/>
    </row>
    <row r="104" spans="1:14" s="551" customFormat="1" ht="18">
      <c r="A104" s="751"/>
      <c r="B104" s="751"/>
      <c r="C104"/>
      <c r="D104"/>
      <c r="E104"/>
      <c r="F104"/>
      <c r="G104" s="205"/>
      <c r="H104" s="205"/>
      <c r="I104" s="205"/>
      <c r="J104" s="409"/>
      <c r="K104" s="409"/>
      <c r="L104" s="205"/>
      <c r="M104" s="612"/>
      <c r="N104" s="612"/>
    </row>
    <row r="105" spans="1:14" s="551" customFormat="1">
      <c r="A105" s="204"/>
      <c r="B105" s="204"/>
      <c r="C105" s="205"/>
      <c r="D105" s="205"/>
      <c r="E105" s="205"/>
      <c r="F105" s="205"/>
      <c r="G105" s="205"/>
      <c r="H105" s="205"/>
      <c r="I105" s="205"/>
      <c r="J105" s="409"/>
      <c r="K105" s="409"/>
      <c r="L105" s="205"/>
      <c r="M105" s="612"/>
      <c r="N105" s="612"/>
    </row>
    <row r="107" spans="1:14" ht="40.5" customHeight="1">
      <c r="A107" s="1065" t="s">
        <v>70</v>
      </c>
      <c r="B107" s="1065"/>
      <c r="C107" s="1065"/>
      <c r="D107" s="210"/>
    </row>
    <row r="108" spans="1:14" ht="36">
      <c r="A108" s="210" t="s">
        <v>71</v>
      </c>
    </row>
    <row r="109" spans="1:14" ht="18">
      <c r="A109" s="210" t="s">
        <v>72</v>
      </c>
      <c r="B109" s="210" t="s">
        <v>73</v>
      </c>
      <c r="C109" s="1059" t="s">
        <v>1448</v>
      </c>
      <c r="D109" s="1059"/>
      <c r="E109" s="1059"/>
      <c r="F109" s="1059"/>
      <c r="G109" s="1059"/>
      <c r="H109" s="1059"/>
      <c r="I109" s="1059"/>
    </row>
    <row r="112" spans="1:14">
      <c r="A112" s="1053" t="s">
        <v>74</v>
      </c>
      <c r="B112" s="1053"/>
      <c r="C112" s="1053"/>
      <c r="D112" s="1053"/>
      <c r="E112" s="1053"/>
      <c r="F112" s="1053"/>
    </row>
    <row r="114" spans="1:10">
      <c r="A114" s="110" t="s">
        <v>75</v>
      </c>
    </row>
    <row r="115" spans="1:10">
      <c r="A115" s="437" t="s">
        <v>76</v>
      </c>
    </row>
    <row r="116" spans="1:10">
      <c r="A116" s="1056" t="s">
        <v>1431</v>
      </c>
      <c r="B116" s="1057"/>
      <c r="C116" s="1057"/>
      <c r="D116" s="1057"/>
    </row>
    <row r="117" spans="1:10">
      <c r="A117" s="104" t="s">
        <v>1432</v>
      </c>
      <c r="B117" s="98"/>
      <c r="C117" s="98"/>
      <c r="D117" s="98"/>
      <c r="E117" s="98"/>
      <c r="F117" s="98"/>
    </row>
    <row r="119" spans="1:10">
      <c r="A119" s="110" t="s">
        <v>77</v>
      </c>
    </row>
    <row r="121" spans="1:10">
      <c r="A121" s="98" t="s">
        <v>1433</v>
      </c>
      <c r="B121" s="98"/>
      <c r="C121" s="98"/>
      <c r="D121" s="98"/>
      <c r="E121" s="98"/>
      <c r="F121" s="98"/>
    </row>
    <row r="122" spans="1:10">
      <c r="A122" s="216" t="s">
        <v>78</v>
      </c>
    </row>
    <row r="123" spans="1:10">
      <c r="A123" t="s">
        <v>79</v>
      </c>
    </row>
    <row r="124" spans="1:10">
      <c r="A124" s="110" t="s">
        <v>80</v>
      </c>
      <c r="B124" s="110"/>
      <c r="C124" s="110"/>
      <c r="D124" s="110"/>
      <c r="E124" s="110"/>
      <c r="F124" s="110"/>
      <c r="G124" s="110"/>
      <c r="H124" s="110"/>
      <c r="I124" s="110"/>
      <c r="J124" s="110"/>
    </row>
    <row r="126" spans="1:10">
      <c r="A126" s="437" t="s">
        <v>1430</v>
      </c>
    </row>
    <row r="127" spans="1:10">
      <c r="A127" t="s">
        <v>81</v>
      </c>
    </row>
    <row r="129" spans="1:10">
      <c r="A129" s="438" t="s">
        <v>1434</v>
      </c>
      <c r="G129" s="29"/>
    </row>
    <row r="130" spans="1:10">
      <c r="A130" s="439" t="s">
        <v>1435</v>
      </c>
      <c r="B130" s="98"/>
      <c r="C130" s="98"/>
      <c r="D130" s="98"/>
      <c r="E130" s="98"/>
      <c r="F130" s="98"/>
    </row>
    <row r="131" spans="1:10">
      <c r="A131" s="214"/>
    </row>
    <row r="132" spans="1:10">
      <c r="A132" s="1058" t="s">
        <v>82</v>
      </c>
      <c r="B132" s="1058"/>
      <c r="C132" s="1058"/>
      <c r="D132" s="1058"/>
      <c r="E132" s="1058"/>
      <c r="F132" s="1058"/>
      <c r="G132" s="110"/>
      <c r="H132" s="110"/>
      <c r="I132" s="110"/>
      <c r="J132" s="110"/>
    </row>
    <row r="133" spans="1:10">
      <c r="A133" s="110" t="s">
        <v>83</v>
      </c>
      <c r="B133" s="110"/>
      <c r="C133" s="110"/>
      <c r="D133" s="110"/>
      <c r="E133" s="110"/>
      <c r="F133" s="110"/>
      <c r="G133" s="110"/>
      <c r="H133" s="110"/>
      <c r="I133" s="110"/>
      <c r="J133" s="110"/>
    </row>
    <row r="134" spans="1:10">
      <c r="A134" s="110"/>
      <c r="B134" s="110"/>
      <c r="C134" s="110"/>
      <c r="D134" s="110"/>
      <c r="E134" s="110"/>
      <c r="F134" s="110"/>
      <c r="G134" s="110"/>
      <c r="H134" s="110"/>
      <c r="I134" s="110"/>
      <c r="J134" s="110"/>
    </row>
    <row r="135" spans="1:10">
      <c r="A135" s="110" t="s">
        <v>84</v>
      </c>
      <c r="B135" s="110"/>
      <c r="C135" s="110"/>
      <c r="D135" s="110"/>
      <c r="E135" s="110"/>
      <c r="F135" s="110"/>
      <c r="G135" s="110"/>
      <c r="H135" s="110"/>
      <c r="I135" s="110"/>
      <c r="J135" s="110"/>
    </row>
    <row r="136" spans="1:10">
      <c r="A136" s="110" t="s">
        <v>85</v>
      </c>
      <c r="B136" s="110"/>
      <c r="C136" s="110"/>
      <c r="D136" s="110"/>
      <c r="E136" s="110"/>
      <c r="F136" s="110"/>
      <c r="G136" s="110"/>
      <c r="H136" s="110"/>
      <c r="I136" s="110"/>
      <c r="J136" s="110"/>
    </row>
    <row r="137" spans="1:10">
      <c r="A137" s="110" t="s">
        <v>86</v>
      </c>
      <c r="B137" s="110"/>
      <c r="C137" s="110"/>
      <c r="D137" s="110"/>
      <c r="E137" s="110"/>
      <c r="F137" s="110"/>
      <c r="G137" s="110"/>
      <c r="H137" s="110"/>
      <c r="I137" s="110"/>
      <c r="J137" s="110"/>
    </row>
    <row r="138" spans="1:10">
      <c r="A138" s="110" t="s">
        <v>87</v>
      </c>
      <c r="B138" s="110"/>
      <c r="C138" s="110"/>
      <c r="D138" s="110"/>
      <c r="E138" s="110"/>
      <c r="F138" s="110"/>
      <c r="G138" s="110"/>
      <c r="H138" s="110"/>
      <c r="I138" s="110"/>
      <c r="J138" s="110"/>
    </row>
    <row r="140" spans="1:10">
      <c r="A140" s="110" t="s">
        <v>88</v>
      </c>
    </row>
    <row r="141" spans="1:10">
      <c r="A141" s="214" t="s">
        <v>89</v>
      </c>
    </row>
    <row r="142" spans="1:10">
      <c r="A142" t="s">
        <v>90</v>
      </c>
    </row>
    <row r="143" spans="1:10">
      <c r="A143" t="s">
        <v>91</v>
      </c>
    </row>
    <row r="145" spans="1:7">
      <c r="A145" s="214" t="s">
        <v>92</v>
      </c>
    </row>
    <row r="146" spans="1:7">
      <c r="A146" t="s">
        <v>93</v>
      </c>
    </row>
    <row r="147" spans="1:7">
      <c r="A147" t="s">
        <v>94</v>
      </c>
    </row>
    <row r="150" spans="1:7">
      <c r="A150" s="97" t="s">
        <v>1493</v>
      </c>
      <c r="B150" s="98"/>
    </row>
    <row r="151" spans="1:7">
      <c r="A151" t="s">
        <v>1494</v>
      </c>
    </row>
    <row r="153" spans="1:7">
      <c r="A153" t="s">
        <v>1495</v>
      </c>
    </row>
    <row r="154" spans="1:7">
      <c r="A154" t="s">
        <v>1496</v>
      </c>
    </row>
    <row r="155" spans="1:7">
      <c r="A155" t="s">
        <v>1497</v>
      </c>
    </row>
    <row r="156" spans="1:7">
      <c r="A156" t="s">
        <v>1498</v>
      </c>
    </row>
    <row r="157" spans="1:7">
      <c r="A157" s="500" t="s">
        <v>1499</v>
      </c>
      <c r="B157" s="211"/>
      <c r="C157" s="502"/>
      <c r="D157" s="211"/>
      <c r="E157" s="211"/>
      <c r="F157" s="211"/>
      <c r="G157" s="211"/>
    </row>
    <row r="161" spans="1:12">
      <c r="A161" s="1054" t="s">
        <v>95</v>
      </c>
      <c r="B161" s="1054"/>
      <c r="C161" s="1054"/>
      <c r="D161" s="1054"/>
      <c r="E161" s="1054"/>
      <c r="F161" s="1054"/>
      <c r="G161" s="1054"/>
      <c r="H161" s="1054"/>
      <c r="I161" s="1054"/>
      <c r="J161" s="1054"/>
      <c r="K161" s="1054"/>
      <c r="L161" s="1054"/>
    </row>
    <row r="162" spans="1:12">
      <c r="A162" s="1054" t="s">
        <v>96</v>
      </c>
      <c r="B162" s="1054"/>
      <c r="C162" s="1054"/>
      <c r="D162" s="1054"/>
      <c r="E162" s="1054"/>
      <c r="F162" s="1054"/>
      <c r="G162" s="1054"/>
      <c r="H162" s="1054"/>
      <c r="I162" s="1054"/>
      <c r="J162" s="1054"/>
      <c r="K162" s="1054"/>
      <c r="L162" s="1054"/>
    </row>
  </sheetData>
  <mergeCells count="19">
    <mergeCell ref="A41:D41"/>
    <mergeCell ref="C44:C56"/>
    <mergeCell ref="A42:D42"/>
    <mergeCell ref="A22:D22"/>
    <mergeCell ref="A107:C107"/>
    <mergeCell ref="B30:D30"/>
    <mergeCell ref="B25:D25"/>
    <mergeCell ref="A27:D27"/>
    <mergeCell ref="A32:D32"/>
    <mergeCell ref="C33:C37"/>
    <mergeCell ref="A103:B103"/>
    <mergeCell ref="A112:F112"/>
    <mergeCell ref="A161:L161"/>
    <mergeCell ref="A162:L162"/>
    <mergeCell ref="C65:D65"/>
    <mergeCell ref="A116:D116"/>
    <mergeCell ref="A132:F132"/>
    <mergeCell ref="C109:I109"/>
    <mergeCell ref="A99:B99"/>
  </mergeCells>
  <phoneticPr fontId="261" type="noConversion"/>
  <conditionalFormatting sqref="I9:J20">
    <cfRule type="cellIs" dxfId="19" priority="1" operator="lessThan">
      <formula>43426</formula>
    </cfRule>
    <cfRule type="cellIs" dxfId="18" priority="2" operator="lessThan">
      <formula>$A$3</formula>
    </cfRule>
  </conditionalFormatting>
  <conditionalFormatting sqref="J82:K105">
    <cfRule type="cellIs" dxfId="17" priority="16" operator="lessThan">
      <formula>$A$3</formula>
    </cfRule>
  </conditionalFormatting>
  <conditionalFormatting sqref="L9:M60 L63:M76">
    <cfRule type="cellIs" dxfId="16" priority="3" operator="lessThan">
      <formula>9</formula>
    </cfRule>
  </conditionalFormatting>
  <conditionalFormatting sqref="M82:N105">
    <cfRule type="cellIs" dxfId="15" priority="15" operator="lessThan">
      <formula>0</formula>
    </cfRule>
  </conditionalFormatting>
  <hyperlinks>
    <hyperlink ref="A2" location="ÍNDICE!A1" display="ÍNDIC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2:AB113"/>
  <sheetViews>
    <sheetView topLeftCell="A10" zoomScale="60" zoomScaleNormal="60" workbookViewId="0">
      <selection activeCell="J24" sqref="B21:J24"/>
    </sheetView>
  </sheetViews>
  <sheetFormatPr baseColWidth="10" defaultColWidth="11" defaultRowHeight="15"/>
  <cols>
    <col min="1" max="1" width="18.140625" customWidth="1"/>
    <col min="2" max="2" width="18.28515625" customWidth="1"/>
    <col min="3" max="3" width="12" customWidth="1"/>
    <col min="4" max="4" width="13.140625" customWidth="1"/>
    <col min="5" max="5" width="9.85546875" customWidth="1"/>
    <col min="6" max="7" width="11.42578125" customWidth="1"/>
    <col min="8" max="8" width="13.5703125" customWidth="1"/>
    <col min="9" max="9" width="18" customWidth="1"/>
    <col min="10" max="10" width="11.42578125" customWidth="1"/>
    <col min="11" max="11" width="13.140625" customWidth="1"/>
    <col min="12" max="15" width="16.140625" customWidth="1"/>
    <col min="16" max="16" width="14.5703125" customWidth="1"/>
    <col min="17" max="17" width="11.42578125" customWidth="1"/>
    <col min="18" max="18" width="13.140625" customWidth="1"/>
    <col min="19" max="19" width="14.140625" customWidth="1"/>
    <col min="20" max="20" width="15.140625" customWidth="1"/>
    <col min="21" max="21" width="17.5703125" customWidth="1"/>
    <col min="22" max="22" width="11.42578125" customWidth="1"/>
    <col min="23" max="23" width="18" customWidth="1"/>
    <col min="27" max="27" width="24.140625" customWidth="1"/>
    <col min="28" max="28" width="40" customWidth="1"/>
  </cols>
  <sheetData>
    <row r="2" spans="1:27">
      <c r="A2" s="2" t="s">
        <v>4</v>
      </c>
    </row>
    <row r="3" spans="1:27" ht="16.5">
      <c r="A3" s="190"/>
      <c r="B3" s="191"/>
      <c r="C3" s="191"/>
      <c r="D3" s="191"/>
      <c r="E3" s="191"/>
      <c r="F3" s="192"/>
      <c r="G3" s="193"/>
      <c r="H3" s="193"/>
      <c r="I3" s="193"/>
      <c r="J3" s="194"/>
    </row>
    <row r="4" spans="1:27" ht="18.75">
      <c r="A4" s="157" t="s">
        <v>6</v>
      </c>
      <c r="B4" s="191"/>
      <c r="C4" s="191"/>
      <c r="D4" s="191"/>
      <c r="E4" s="191"/>
      <c r="F4" s="192"/>
      <c r="G4" s="193"/>
      <c r="H4" s="193"/>
      <c r="I4" s="193"/>
      <c r="J4" s="194"/>
    </row>
    <row r="6" spans="1:27" ht="21">
      <c r="A6" s="113" t="s">
        <v>97</v>
      </c>
    </row>
    <row r="7" spans="1:27" ht="21">
      <c r="A7" s="113" t="s">
        <v>98</v>
      </c>
    </row>
    <row r="8" spans="1:27" ht="22.5" customHeight="1">
      <c r="A8" s="113" t="s">
        <v>99</v>
      </c>
    </row>
    <row r="9" spans="1:27" ht="15.6" customHeight="1"/>
    <row r="10" spans="1:27" ht="26.25" customHeight="1">
      <c r="A10" s="195" t="s">
        <v>100</v>
      </c>
    </row>
    <row r="11" spans="1:27" ht="15.6" customHeight="1">
      <c r="A11" s="29"/>
      <c r="R11" s="95" t="s">
        <v>101</v>
      </c>
      <c r="S11" s="95">
        <v>15</v>
      </c>
    </row>
    <row r="12" spans="1:27" ht="15.6" customHeight="1">
      <c r="A12" s="104" t="s">
        <v>1547</v>
      </c>
      <c r="B12" s="98"/>
      <c r="C12" s="98"/>
      <c r="D12" s="98"/>
      <c r="E12" s="98"/>
      <c r="F12" s="98"/>
      <c r="G12" s="98"/>
      <c r="H12" s="98"/>
      <c r="R12" s="95"/>
      <c r="S12" s="95"/>
    </row>
    <row r="14" spans="1:27" s="225" customFormat="1" ht="15.6" customHeight="1">
      <c r="A14" s="1073" t="s">
        <v>102</v>
      </c>
      <c r="B14" s="1073"/>
      <c r="C14" s="1073"/>
      <c r="D14" s="1073"/>
      <c r="E14" s="1073"/>
      <c r="F14" s="1073"/>
      <c r="G14" s="1073"/>
      <c r="H14" s="1073"/>
      <c r="I14" s="1073"/>
      <c r="J14" s="1073"/>
      <c r="K14" s="1073"/>
      <c r="L14" s="1073"/>
      <c r="M14" s="1073"/>
      <c r="N14" s="1073"/>
      <c r="O14" s="1073"/>
      <c r="P14" s="1073"/>
      <c r="Q14" s="1073"/>
      <c r="R14" s="1073"/>
      <c r="S14" s="1073"/>
      <c r="T14" s="1073"/>
      <c r="U14" s="1073"/>
      <c r="V14" s="1073"/>
      <c r="W14" s="1073"/>
      <c r="X14" s="1073"/>
      <c r="Y14" s="1073"/>
      <c r="Z14" s="1073"/>
      <c r="AA14" s="1073"/>
    </row>
    <row r="15" spans="1:27" s="225" customFormat="1" ht="60.75" customHeight="1">
      <c r="A15" s="1074" t="s">
        <v>103</v>
      </c>
      <c r="B15" s="1075" t="s">
        <v>104</v>
      </c>
      <c r="C15" s="1076" t="s">
        <v>1295</v>
      </c>
      <c r="D15" s="1076" t="s">
        <v>61</v>
      </c>
      <c r="E15" s="1074" t="s">
        <v>27</v>
      </c>
      <c r="F15" s="228" t="s">
        <v>105</v>
      </c>
      <c r="G15" s="228" t="s">
        <v>106</v>
      </c>
      <c r="H15" s="229" t="s">
        <v>107</v>
      </c>
      <c r="I15" s="229" t="s">
        <v>108</v>
      </c>
      <c r="J15" s="228" t="s">
        <v>109</v>
      </c>
      <c r="K15" s="229" t="s">
        <v>110</v>
      </c>
      <c r="L15" s="229" t="s">
        <v>111</v>
      </c>
      <c r="M15" s="288" t="s">
        <v>1260</v>
      </c>
      <c r="N15" s="450" t="s">
        <v>1449</v>
      </c>
      <c r="O15" s="450" t="s">
        <v>1530</v>
      </c>
      <c r="P15" s="230" t="s">
        <v>112</v>
      </c>
      <c r="Q15" s="229" t="s">
        <v>113</v>
      </c>
      <c r="R15" s="230" t="s">
        <v>114</v>
      </c>
      <c r="S15" s="229" t="s">
        <v>115</v>
      </c>
      <c r="T15" s="229" t="s">
        <v>116</v>
      </c>
      <c r="U15" s="229" t="s">
        <v>117</v>
      </c>
      <c r="V15" s="229"/>
      <c r="W15" s="229"/>
      <c r="X15" s="229" t="s">
        <v>118</v>
      </c>
      <c r="Y15" s="229" t="s">
        <v>119</v>
      </c>
      <c r="Z15" s="229" t="s">
        <v>120</v>
      </c>
      <c r="AA15" s="229" t="s">
        <v>121</v>
      </c>
    </row>
    <row r="16" spans="1:27" s="225" customFormat="1" ht="32.25" customHeight="1">
      <c r="A16" s="1074"/>
      <c r="B16" s="1075"/>
      <c r="C16" s="1077"/>
      <c r="D16" s="1077"/>
      <c r="E16" s="1074"/>
      <c r="F16" s="228" t="s">
        <v>122</v>
      </c>
      <c r="G16" s="228" t="s">
        <v>122</v>
      </c>
      <c r="H16" s="228" t="s">
        <v>122</v>
      </c>
      <c r="I16" s="229" t="s">
        <v>122</v>
      </c>
      <c r="J16" s="228" t="s">
        <v>122</v>
      </c>
      <c r="K16" s="228" t="s">
        <v>122</v>
      </c>
      <c r="L16" s="228" t="s">
        <v>122</v>
      </c>
      <c r="M16" s="289" t="s">
        <v>122</v>
      </c>
      <c r="N16" s="451" t="s">
        <v>132</v>
      </c>
      <c r="O16" s="451" t="s">
        <v>132</v>
      </c>
      <c r="P16" s="436" t="s">
        <v>122</v>
      </c>
      <c r="Q16" s="228" t="s">
        <v>122</v>
      </c>
      <c r="R16" s="436" t="s">
        <v>122</v>
      </c>
      <c r="S16" s="228" t="s">
        <v>122</v>
      </c>
      <c r="T16" s="228"/>
      <c r="U16" s="229" t="s">
        <v>122</v>
      </c>
      <c r="V16" s="229" t="s">
        <v>123</v>
      </c>
      <c r="W16" s="229" t="s">
        <v>124</v>
      </c>
      <c r="X16" s="229"/>
      <c r="Y16" s="229" t="s">
        <v>125</v>
      </c>
      <c r="Z16" s="228" t="s">
        <v>125</v>
      </c>
      <c r="AA16" s="229" t="s">
        <v>125</v>
      </c>
    </row>
    <row r="17" spans="1:28" s="225" customFormat="1" ht="39.75" customHeight="1">
      <c r="A17" s="536" t="s">
        <v>126</v>
      </c>
      <c r="B17" s="536" t="s">
        <v>127</v>
      </c>
      <c r="C17" s="542">
        <v>45293</v>
      </c>
      <c r="D17" s="542">
        <v>45747</v>
      </c>
      <c r="E17" s="536" t="s">
        <v>40</v>
      </c>
      <c r="F17" s="538">
        <v>68</v>
      </c>
      <c r="G17" s="538">
        <v>0</v>
      </c>
      <c r="H17" s="538">
        <v>0</v>
      </c>
      <c r="I17" s="538">
        <v>0</v>
      </c>
      <c r="J17" s="538">
        <v>0</v>
      </c>
      <c r="K17" s="538">
        <v>3</v>
      </c>
      <c r="L17" s="538">
        <v>0</v>
      </c>
      <c r="M17" s="538">
        <v>0</v>
      </c>
      <c r="N17" s="538">
        <v>0</v>
      </c>
      <c r="O17" s="538">
        <v>0</v>
      </c>
      <c r="P17" s="336">
        <f t="shared" ref="P17:P22" si="0">SUM(F17:O17)</f>
        <v>71</v>
      </c>
      <c r="Q17" s="336">
        <f>P17+10</f>
        <v>81</v>
      </c>
      <c r="R17" s="620">
        <v>70</v>
      </c>
      <c r="S17" s="620">
        <f t="shared" ref="S17" si="1">R17-Q17</f>
        <v>-11</v>
      </c>
      <c r="T17" s="429">
        <f t="shared" ref="T17" si="2">S17*$S$11</f>
        <v>-165</v>
      </c>
      <c r="U17" s="538">
        <v>15</v>
      </c>
      <c r="V17" s="538">
        <v>30</v>
      </c>
      <c r="W17" s="538">
        <v>75</v>
      </c>
      <c r="X17" s="538">
        <v>10</v>
      </c>
      <c r="Y17" s="538">
        <v>0</v>
      </c>
      <c r="Z17" s="538">
        <v>15</v>
      </c>
      <c r="AA17" s="538" t="s">
        <v>128</v>
      </c>
      <c r="AB17" s="135"/>
    </row>
    <row r="18" spans="1:28" s="225" customFormat="1" ht="39.75" customHeight="1">
      <c r="A18" s="452" t="s">
        <v>126</v>
      </c>
      <c r="B18" s="452" t="s">
        <v>127</v>
      </c>
      <c r="C18" s="539">
        <v>45383</v>
      </c>
      <c r="D18" s="539" t="s">
        <v>1909</v>
      </c>
      <c r="E18" s="452" t="s">
        <v>40</v>
      </c>
      <c r="F18" s="266">
        <v>36</v>
      </c>
      <c r="G18" s="266">
        <v>0</v>
      </c>
      <c r="H18" s="266">
        <v>0</v>
      </c>
      <c r="I18" s="266">
        <v>0</v>
      </c>
      <c r="J18" s="266">
        <v>0</v>
      </c>
      <c r="K18" s="266">
        <v>3</v>
      </c>
      <c r="L18" s="266">
        <v>0</v>
      </c>
      <c r="M18" s="266">
        <v>0</v>
      </c>
      <c r="N18" s="266">
        <v>0</v>
      </c>
      <c r="O18" s="266">
        <v>0</v>
      </c>
      <c r="P18" s="151">
        <f t="shared" ref="P18" si="3">SUM(F18:O18)</f>
        <v>39</v>
      </c>
      <c r="Q18" s="151">
        <f>P18+10</f>
        <v>49</v>
      </c>
      <c r="R18" s="453">
        <v>40</v>
      </c>
      <c r="S18" s="453">
        <f t="shared" ref="S18" si="4">R18-Q18</f>
        <v>-9</v>
      </c>
      <c r="T18" s="454">
        <f t="shared" ref="T18" si="5">S18*$S$11</f>
        <v>-135</v>
      </c>
      <c r="U18" s="266">
        <v>15</v>
      </c>
      <c r="V18" s="266">
        <v>30</v>
      </c>
      <c r="W18" s="266">
        <v>75</v>
      </c>
      <c r="X18" s="266">
        <v>10</v>
      </c>
      <c r="Y18" s="266">
        <v>0</v>
      </c>
      <c r="Z18" s="266">
        <v>15</v>
      </c>
      <c r="AA18" s="266" t="s">
        <v>128</v>
      </c>
      <c r="AB18" s="135"/>
    </row>
    <row r="19" spans="1:28" s="225" customFormat="1" ht="42.95" customHeight="1">
      <c r="A19" s="336" t="s">
        <v>129</v>
      </c>
      <c r="B19" s="336" t="s">
        <v>129</v>
      </c>
      <c r="C19" s="542" t="s">
        <v>1529</v>
      </c>
      <c r="D19" s="537" t="s">
        <v>1504</v>
      </c>
      <c r="E19" s="336" t="s">
        <v>40</v>
      </c>
      <c r="F19" s="336">
        <v>53</v>
      </c>
      <c r="G19" s="336">
        <v>0</v>
      </c>
      <c r="H19" s="336">
        <v>0</v>
      </c>
      <c r="I19" s="336">
        <v>0</v>
      </c>
      <c r="J19" s="336">
        <v>0</v>
      </c>
      <c r="K19" s="336">
        <v>0</v>
      </c>
      <c r="L19" s="336">
        <v>0</v>
      </c>
      <c r="M19" s="336">
        <v>8</v>
      </c>
      <c r="N19" s="538">
        <v>10</v>
      </c>
      <c r="O19" s="538">
        <v>6</v>
      </c>
      <c r="P19" s="336">
        <f t="shared" si="0"/>
        <v>77</v>
      </c>
      <c r="Q19" s="336">
        <f>P19+17</f>
        <v>94</v>
      </c>
      <c r="R19" s="429">
        <v>75</v>
      </c>
      <c r="S19" s="429">
        <f t="shared" ref="S19" si="6">R19-Q19</f>
        <v>-19</v>
      </c>
      <c r="T19" s="429">
        <f t="shared" ref="T19" si="7">S19*$S$11</f>
        <v>-285</v>
      </c>
      <c r="U19" s="336">
        <v>15</v>
      </c>
      <c r="V19" s="336">
        <v>30</v>
      </c>
      <c r="W19" s="336">
        <v>75</v>
      </c>
      <c r="X19" s="336">
        <v>10</v>
      </c>
      <c r="Y19" s="336">
        <v>8</v>
      </c>
      <c r="Z19" s="336">
        <v>15</v>
      </c>
      <c r="AA19" s="538" t="s">
        <v>128</v>
      </c>
      <c r="AB19" s="135"/>
    </row>
    <row r="20" spans="1:28" s="225" customFormat="1" ht="42.95" customHeight="1">
      <c r="A20" s="266" t="s">
        <v>1541</v>
      </c>
      <c r="B20" s="266" t="s">
        <v>1541</v>
      </c>
      <c r="C20" s="539">
        <v>45293</v>
      </c>
      <c r="D20" s="539" t="s">
        <v>1909</v>
      </c>
      <c r="E20" s="266" t="s">
        <v>40</v>
      </c>
      <c r="F20" s="266">
        <v>63</v>
      </c>
      <c r="G20" s="266">
        <v>0</v>
      </c>
      <c r="H20" s="266">
        <v>0</v>
      </c>
      <c r="I20" s="266">
        <v>0</v>
      </c>
      <c r="J20" s="266">
        <v>0</v>
      </c>
      <c r="K20" s="266">
        <v>0</v>
      </c>
      <c r="L20" s="266">
        <v>0</v>
      </c>
      <c r="M20" s="266">
        <v>0</v>
      </c>
      <c r="N20" s="266">
        <v>0</v>
      </c>
      <c r="O20" s="266">
        <v>6</v>
      </c>
      <c r="P20" s="151">
        <f t="shared" si="0"/>
        <v>69</v>
      </c>
      <c r="Q20" s="151">
        <f>P20+17</f>
        <v>86</v>
      </c>
      <c r="R20" s="453">
        <v>80</v>
      </c>
      <c r="S20" s="429">
        <f t="shared" ref="S20" si="8">R20-Q20</f>
        <v>-6</v>
      </c>
      <c r="T20" s="429">
        <f t="shared" ref="T20" si="9">S20*$S$11</f>
        <v>-90</v>
      </c>
      <c r="U20" s="266">
        <v>15</v>
      </c>
      <c r="V20" s="266">
        <v>30</v>
      </c>
      <c r="W20" s="266">
        <v>75</v>
      </c>
      <c r="X20" s="266">
        <v>10</v>
      </c>
      <c r="Y20" s="266">
        <v>0</v>
      </c>
      <c r="Z20" s="266">
        <v>15</v>
      </c>
      <c r="AA20" s="266" t="s">
        <v>128</v>
      </c>
      <c r="AB20" s="135"/>
    </row>
    <row r="21" spans="1:28" s="225" customFormat="1" ht="40.5" customHeight="1">
      <c r="A21" s="538" t="s">
        <v>130</v>
      </c>
      <c r="B21" s="538" t="s">
        <v>131</v>
      </c>
      <c r="C21" s="542">
        <v>45293</v>
      </c>
      <c r="D21" s="542">
        <v>45747</v>
      </c>
      <c r="E21" s="538" t="s">
        <v>40</v>
      </c>
      <c r="F21" s="538">
        <v>80</v>
      </c>
      <c r="G21" s="538">
        <v>0</v>
      </c>
      <c r="H21" s="538">
        <v>0</v>
      </c>
      <c r="I21" s="538">
        <v>10</v>
      </c>
      <c r="J21" s="538">
        <v>0</v>
      </c>
      <c r="K21" s="538">
        <v>5</v>
      </c>
      <c r="L21" s="538">
        <v>0</v>
      </c>
      <c r="M21" s="538">
        <v>0</v>
      </c>
      <c r="N21" s="538">
        <v>0</v>
      </c>
      <c r="O21" s="538">
        <v>6</v>
      </c>
      <c r="P21" s="336">
        <f t="shared" si="0"/>
        <v>101</v>
      </c>
      <c r="Q21" s="336">
        <f>P21+10</f>
        <v>111</v>
      </c>
      <c r="R21" s="620">
        <v>100</v>
      </c>
      <c r="S21" s="429">
        <f t="shared" ref="S21" si="10">R21-Q21</f>
        <v>-11</v>
      </c>
      <c r="T21" s="429">
        <f t="shared" ref="T21" si="11">S21*$S$11</f>
        <v>-165</v>
      </c>
      <c r="U21" s="538">
        <v>15</v>
      </c>
      <c r="V21" s="538">
        <v>30</v>
      </c>
      <c r="W21" s="538">
        <v>75</v>
      </c>
      <c r="X21" s="538">
        <v>10</v>
      </c>
      <c r="Y21" s="538">
        <v>0</v>
      </c>
      <c r="Z21" s="538">
        <v>15</v>
      </c>
      <c r="AA21" s="538">
        <v>50</v>
      </c>
      <c r="AB21" s="135"/>
    </row>
    <row r="22" spans="1:28" s="225" customFormat="1" ht="40.5" customHeight="1">
      <c r="A22" s="266" t="s">
        <v>130</v>
      </c>
      <c r="B22" s="266" t="s">
        <v>131</v>
      </c>
      <c r="C22" s="539">
        <v>45383</v>
      </c>
      <c r="D22" s="539" t="s">
        <v>1909</v>
      </c>
      <c r="E22" s="266" t="s">
        <v>40</v>
      </c>
      <c r="F22" s="266">
        <v>47</v>
      </c>
      <c r="G22" s="266">
        <v>0</v>
      </c>
      <c r="H22" s="266">
        <v>0</v>
      </c>
      <c r="I22" s="266">
        <v>10</v>
      </c>
      <c r="J22" s="266">
        <v>0</v>
      </c>
      <c r="K22" s="266">
        <v>5</v>
      </c>
      <c r="L22" s="266">
        <v>0</v>
      </c>
      <c r="M22" s="266">
        <v>0</v>
      </c>
      <c r="N22" s="266">
        <v>0</v>
      </c>
      <c r="O22" s="266">
        <v>6</v>
      </c>
      <c r="P22" s="151">
        <f t="shared" si="0"/>
        <v>68</v>
      </c>
      <c r="Q22" s="151">
        <f>P22+10</f>
        <v>78</v>
      </c>
      <c r="R22" s="453">
        <v>75</v>
      </c>
      <c r="S22" s="454">
        <f t="shared" ref="S22" si="12">R22-Q22</f>
        <v>-3</v>
      </c>
      <c r="T22" s="454">
        <f t="shared" ref="T22" si="13">S22*$S$11</f>
        <v>-45</v>
      </c>
      <c r="U22" s="266">
        <v>15</v>
      </c>
      <c r="V22" s="266">
        <v>30</v>
      </c>
      <c r="W22" s="266">
        <v>75</v>
      </c>
      <c r="X22" s="266">
        <v>10</v>
      </c>
      <c r="Y22" s="266">
        <v>0</v>
      </c>
      <c r="Z22" s="266">
        <v>15</v>
      </c>
      <c r="AA22" s="266">
        <v>50</v>
      </c>
      <c r="AB22" s="135"/>
    </row>
    <row r="23" spans="1:28" ht="18.75">
      <c r="A23" s="503"/>
      <c r="B23" s="503"/>
      <c r="C23" s="503"/>
      <c r="D23" s="503"/>
      <c r="E23" s="503"/>
      <c r="F23" s="503"/>
      <c r="G23" s="503"/>
      <c r="H23" s="504"/>
    </row>
    <row r="25" spans="1:28" ht="15.6" customHeight="1">
      <c r="A25" s="261" t="s">
        <v>1818</v>
      </c>
    </row>
    <row r="26" spans="1:28" ht="15.6" customHeight="1">
      <c r="A26" s="261" t="s">
        <v>1546</v>
      </c>
    </row>
    <row r="27" spans="1:28" ht="15.6" customHeight="1">
      <c r="A27" s="261" t="s">
        <v>1819</v>
      </c>
    </row>
    <row r="28" spans="1:28" ht="15.6" customHeight="1">
      <c r="A28" s="261"/>
    </row>
    <row r="29" spans="1:28" ht="15.6" customHeight="1">
      <c r="A29" s="261"/>
    </row>
    <row r="30" spans="1:28" ht="15.6" customHeight="1">
      <c r="A30" s="111" t="s">
        <v>1699</v>
      </c>
    </row>
    <row r="31" spans="1:28" ht="15.6" customHeight="1"/>
    <row r="32" spans="1:28" ht="15.6" customHeight="1">
      <c r="A32" s="111" t="s">
        <v>1724</v>
      </c>
      <c r="C32" s="1080" t="s">
        <v>1722</v>
      </c>
      <c r="D32" s="1080"/>
      <c r="E32" s="1080"/>
    </row>
    <row r="33" spans="1:6" ht="15.6" customHeight="1">
      <c r="A33" s="711" t="s">
        <v>1693</v>
      </c>
      <c r="B33" s="94"/>
      <c r="C33" s="1069" t="s">
        <v>1717</v>
      </c>
      <c r="D33" s="1069"/>
      <c r="E33" s="1069"/>
    </row>
    <row r="34" spans="1:6" ht="15.6" customHeight="1">
      <c r="A34" s="711" t="s">
        <v>1694</v>
      </c>
      <c r="B34" s="94"/>
      <c r="C34" s="1069" t="s">
        <v>1718</v>
      </c>
      <c r="D34" s="1069"/>
      <c r="E34" s="1069"/>
    </row>
    <row r="35" spans="1:6" ht="15.6" customHeight="1">
      <c r="A35" s="711" t="s">
        <v>1695</v>
      </c>
      <c r="B35" s="94"/>
      <c r="C35" s="1069" t="s">
        <v>1719</v>
      </c>
      <c r="D35" s="1069"/>
      <c r="E35" s="1069"/>
    </row>
    <row r="36" spans="1:6" ht="15.6" customHeight="1">
      <c r="A36" s="711" t="s">
        <v>1696</v>
      </c>
      <c r="B36" s="94"/>
      <c r="C36" s="1069" t="s">
        <v>1720</v>
      </c>
      <c r="D36" s="1069"/>
      <c r="E36" s="1069"/>
    </row>
    <row r="37" spans="1:6" ht="15.6" customHeight="1">
      <c r="A37" s="711"/>
      <c r="B37" s="94"/>
      <c r="C37" s="1069" t="s">
        <v>1721</v>
      </c>
      <c r="D37" s="1069"/>
      <c r="E37" s="1069"/>
    </row>
    <row r="38" spans="1:6" ht="15.6" customHeight="1">
      <c r="A38" s="711" t="s">
        <v>1697</v>
      </c>
      <c r="B38" s="94"/>
      <c r="C38" s="1068" t="s">
        <v>1723</v>
      </c>
      <c r="D38" s="1068"/>
      <c r="E38" s="1068"/>
    </row>
    <row r="39" spans="1:6" ht="15.6" customHeight="1">
      <c r="A39" s="711" t="s">
        <v>1698</v>
      </c>
      <c r="B39" s="94"/>
    </row>
    <row r="40" spans="1:6" ht="15.6" customHeight="1">
      <c r="A40" s="711" t="s">
        <v>1700</v>
      </c>
      <c r="B40" s="94"/>
    </row>
    <row r="41" spans="1:6" ht="14.45" customHeight="1">
      <c r="A41" s="261"/>
    </row>
    <row r="42" spans="1:6" ht="15.6" customHeight="1">
      <c r="A42" s="261"/>
    </row>
    <row r="43" spans="1:6" ht="15.6" customHeight="1">
      <c r="A43" s="1072" t="s">
        <v>1458</v>
      </c>
      <c r="B43" s="1072"/>
      <c r="C43" s="1072"/>
      <c r="D43" s="1072"/>
    </row>
    <row r="44" spans="1:6" ht="15.6" customHeight="1">
      <c r="A44" s="462"/>
      <c r="B44" s="462"/>
    </row>
    <row r="45" spans="1:6" ht="15.6" customHeight="1">
      <c r="A45" s="1078" t="s">
        <v>1467</v>
      </c>
      <c r="B45" s="1078"/>
      <c r="C45" s="1078"/>
      <c r="D45" s="1078"/>
      <c r="E45" s="1078"/>
      <c r="F45" s="1078"/>
    </row>
    <row r="46" spans="1:6" ht="15.6" customHeight="1">
      <c r="A46" s="1078" t="s">
        <v>1468</v>
      </c>
      <c r="B46" s="1078"/>
      <c r="C46" s="1078"/>
      <c r="D46" s="1078"/>
      <c r="E46" s="1078"/>
      <c r="F46" s="461"/>
    </row>
    <row r="47" spans="1:6" ht="15.6" customHeight="1">
      <c r="A47" s="1078" t="s">
        <v>1469</v>
      </c>
      <c r="B47" s="1078"/>
      <c r="C47" s="1078"/>
      <c r="D47" s="1078"/>
      <c r="E47" s="1078"/>
      <c r="F47" s="461"/>
    </row>
    <row r="48" spans="1:6" ht="15.6" customHeight="1">
      <c r="A48" s="1078" t="s">
        <v>1470</v>
      </c>
      <c r="B48" s="1078"/>
      <c r="C48" s="1078"/>
      <c r="D48" s="1078"/>
      <c r="E48" s="1078"/>
      <c r="F48" s="461"/>
    </row>
    <row r="49" spans="1:5" ht="15.6" customHeight="1">
      <c r="A49" s="261"/>
    </row>
    <row r="50" spans="1:5" ht="15.6" customHeight="1">
      <c r="A50" s="1079" t="s">
        <v>1459</v>
      </c>
      <c r="B50" s="1079"/>
    </row>
    <row r="51" spans="1:5" ht="15.6" customHeight="1">
      <c r="A51" s="109"/>
    </row>
    <row r="52" spans="1:5" ht="15.6" customHeight="1">
      <c r="A52" s="1071" t="s">
        <v>1460</v>
      </c>
      <c r="B52" s="1071"/>
    </row>
    <row r="53" spans="1:5" ht="15.6" customHeight="1">
      <c r="A53" s="1071" t="s">
        <v>1461</v>
      </c>
      <c r="B53" s="1071"/>
    </row>
    <row r="54" spans="1:5" ht="15.6" customHeight="1">
      <c r="A54" s="1071" t="s">
        <v>1462</v>
      </c>
      <c r="B54" s="1071"/>
    </row>
    <row r="55" spans="1:5" ht="15.6" customHeight="1">
      <c r="A55" s="1071" t="s">
        <v>1463</v>
      </c>
      <c r="B55" s="1071"/>
    </row>
    <row r="56" spans="1:5" ht="15.6" customHeight="1">
      <c r="A56" s="1071" t="s">
        <v>1464</v>
      </c>
      <c r="B56" s="1071"/>
    </row>
    <row r="57" spans="1:5" ht="15.6" customHeight="1">
      <c r="A57" s="261"/>
    </row>
    <row r="58" spans="1:5" ht="15.6" customHeight="1">
      <c r="A58" s="1071" t="s">
        <v>1465</v>
      </c>
      <c r="B58" s="1071"/>
      <c r="C58" s="1071"/>
      <c r="D58" s="1071"/>
    </row>
    <row r="59" spans="1:5" ht="16.5" customHeight="1">
      <c r="A59" s="1071" t="s">
        <v>1466</v>
      </c>
      <c r="B59" s="1071"/>
      <c r="C59" s="1071"/>
      <c r="D59" s="1071"/>
    </row>
    <row r="60" spans="1:5" ht="15.6" customHeight="1">
      <c r="A60" s="1070" t="s">
        <v>1471</v>
      </c>
      <c r="B60" s="1070"/>
      <c r="C60" s="1070"/>
      <c r="D60" s="1070"/>
      <c r="E60" s="141"/>
    </row>
    <row r="61" spans="1:5" ht="15.6" customHeight="1">
      <c r="A61" s="261"/>
    </row>
    <row r="62" spans="1:5" ht="15.6" customHeight="1">
      <c r="A62" s="261"/>
    </row>
    <row r="63" spans="1:5" ht="15.6" customHeight="1"/>
    <row r="64" spans="1:5" ht="30" customHeight="1">
      <c r="A64" s="196" t="s">
        <v>133</v>
      </c>
    </row>
    <row r="65" spans="1:1" ht="15.6" customHeight="1">
      <c r="A65" s="199" t="s">
        <v>134</v>
      </c>
    </row>
    <row r="66" spans="1:1" ht="15.6" customHeight="1">
      <c r="A66" s="197" t="s">
        <v>135</v>
      </c>
    </row>
    <row r="67" spans="1:1" ht="15.6" customHeight="1">
      <c r="A67" s="197" t="s">
        <v>136</v>
      </c>
    </row>
    <row r="68" spans="1:1" ht="15.6" customHeight="1">
      <c r="A68" s="197" t="s">
        <v>137</v>
      </c>
    </row>
    <row r="69" spans="1:1" ht="15.6" customHeight="1">
      <c r="A69" s="197" t="s">
        <v>138</v>
      </c>
    </row>
    <row r="70" spans="1:1" ht="15.6" customHeight="1">
      <c r="A70" s="197" t="s">
        <v>139</v>
      </c>
    </row>
    <row r="71" spans="1:1" ht="15.6" customHeight="1">
      <c r="A71" s="197" t="s">
        <v>140</v>
      </c>
    </row>
    <row r="72" spans="1:1" ht="15.6" customHeight="1"/>
    <row r="73" spans="1:1" ht="15.6" customHeight="1">
      <c r="A73" s="199" t="s">
        <v>141</v>
      </c>
    </row>
    <row r="74" spans="1:1" ht="15.6" customHeight="1">
      <c r="A74" s="197" t="s">
        <v>142</v>
      </c>
    </row>
    <row r="75" spans="1:1" ht="15.6" customHeight="1">
      <c r="A75" s="197"/>
    </row>
    <row r="76" spans="1:1" ht="15.6" customHeight="1">
      <c r="A76" s="199" t="s">
        <v>143</v>
      </c>
    </row>
    <row r="77" spans="1:1" ht="15.6" customHeight="1">
      <c r="A77" s="197" t="s">
        <v>144</v>
      </c>
    </row>
    <row r="78" spans="1:1" ht="15.6" customHeight="1">
      <c r="A78" s="197" t="s">
        <v>145</v>
      </c>
    </row>
    <row r="79" spans="1:1" ht="15.6" customHeight="1"/>
    <row r="80" spans="1:1" ht="15.6" customHeight="1">
      <c r="A80" s="199" t="s">
        <v>146</v>
      </c>
    </row>
    <row r="81" spans="1:15" ht="15.6" customHeight="1">
      <c r="A81" s="197" t="s">
        <v>147</v>
      </c>
    </row>
    <row r="82" spans="1:15" ht="15.6" customHeight="1">
      <c r="A82" s="197" t="s">
        <v>148</v>
      </c>
    </row>
    <row r="83" spans="1:15" ht="15.6" customHeight="1">
      <c r="A83" s="197" t="s">
        <v>149</v>
      </c>
    </row>
    <row r="84" spans="1:15" ht="15.6" customHeight="1">
      <c r="A84" s="197"/>
    </row>
    <row r="85" spans="1:15" ht="15.6" customHeight="1">
      <c r="A85" s="199" t="s">
        <v>150</v>
      </c>
      <c r="J85" s="233" t="s">
        <v>151</v>
      </c>
      <c r="K85" s="98"/>
      <c r="L85" s="98"/>
      <c r="M85" s="98"/>
      <c r="N85" s="98"/>
      <c r="O85" s="98"/>
    </row>
    <row r="86" spans="1:15" ht="15.6" customHeight="1">
      <c r="A86" s="197" t="s">
        <v>152</v>
      </c>
      <c r="J86" s="234" t="s">
        <v>153</v>
      </c>
    </row>
    <row r="87" spans="1:15" ht="15.6" customHeight="1">
      <c r="A87" s="197" t="s">
        <v>154</v>
      </c>
    </row>
    <row r="88" spans="1:15" ht="15.6" customHeight="1">
      <c r="A88" s="197" t="s">
        <v>155</v>
      </c>
    </row>
    <row r="89" spans="1:15" ht="15.6" customHeight="1">
      <c r="A89" s="199"/>
    </row>
    <row r="90" spans="1:15" ht="15.6" customHeight="1">
      <c r="A90" s="199" t="s">
        <v>156</v>
      </c>
    </row>
    <row r="91" spans="1:15" ht="15.6" customHeight="1">
      <c r="A91" s="197" t="s">
        <v>157</v>
      </c>
    </row>
    <row r="92" spans="1:15" ht="15.6" customHeight="1">
      <c r="A92" s="197" t="s">
        <v>158</v>
      </c>
    </row>
    <row r="93" spans="1:15" ht="15.6" customHeight="1">
      <c r="A93" s="197" t="s">
        <v>159</v>
      </c>
    </row>
    <row r="94" spans="1:15" ht="15.6" customHeight="1"/>
    <row r="95" spans="1:15" ht="15.6" customHeight="1">
      <c r="A95" s="199" t="s">
        <v>160</v>
      </c>
    </row>
    <row r="96" spans="1:15" ht="15.6" customHeight="1">
      <c r="A96" s="197" t="s">
        <v>161</v>
      </c>
    </row>
    <row r="97" spans="1:1" ht="15.6" customHeight="1">
      <c r="A97" s="197" t="s">
        <v>162</v>
      </c>
    </row>
    <row r="98" spans="1:1" ht="15.6" customHeight="1">
      <c r="A98" s="197"/>
    </row>
    <row r="99" spans="1:1" ht="15.6" customHeight="1">
      <c r="A99" s="199" t="s">
        <v>163</v>
      </c>
    </row>
    <row r="100" spans="1:1" ht="15.6" customHeight="1">
      <c r="A100" s="197" t="s">
        <v>164</v>
      </c>
    </row>
    <row r="101" spans="1:1" ht="15.6" customHeight="1">
      <c r="A101" s="197" t="s">
        <v>165</v>
      </c>
    </row>
    <row r="102" spans="1:1" ht="15.6" customHeight="1">
      <c r="A102" s="197"/>
    </row>
    <row r="103" spans="1:1" ht="15.6" customHeight="1">
      <c r="A103" s="199" t="s">
        <v>166</v>
      </c>
    </row>
    <row r="104" spans="1:1" ht="15.6" customHeight="1">
      <c r="A104" s="197" t="s">
        <v>167</v>
      </c>
    </row>
    <row r="105" spans="1:1" ht="15.6" customHeight="1">
      <c r="A105" s="197"/>
    </row>
    <row r="106" spans="1:1" ht="15.6" customHeight="1">
      <c r="A106" s="199" t="s">
        <v>168</v>
      </c>
    </row>
    <row r="107" spans="1:1" ht="15.6" customHeight="1">
      <c r="A107" s="197" t="s">
        <v>169</v>
      </c>
    </row>
    <row r="108" spans="1:1" ht="15.6" customHeight="1">
      <c r="A108" s="199"/>
    </row>
    <row r="109" spans="1:1" ht="15.6" customHeight="1">
      <c r="A109" s="199" t="s">
        <v>170</v>
      </c>
    </row>
    <row r="110" spans="1:1" ht="15.6" customHeight="1">
      <c r="A110" s="197" t="s">
        <v>171</v>
      </c>
    </row>
    <row r="111" spans="1:1" ht="15.6" customHeight="1">
      <c r="A111" s="197" t="s">
        <v>172</v>
      </c>
    </row>
    <row r="112" spans="1:1" ht="15.6" customHeight="1">
      <c r="A112" s="197"/>
    </row>
    <row r="113" spans="1:1" ht="15.6" customHeight="1">
      <c r="A113" s="197"/>
    </row>
  </sheetData>
  <autoFilter ref="A16:Y16"/>
  <mergeCells count="27">
    <mergeCell ref="A52:B52"/>
    <mergeCell ref="A53:B53"/>
    <mergeCell ref="A54:B54"/>
    <mergeCell ref="A43:D43"/>
    <mergeCell ref="A14:AA14"/>
    <mergeCell ref="A15:A16"/>
    <mergeCell ref="B15:B16"/>
    <mergeCell ref="E15:E16"/>
    <mergeCell ref="C15:C16"/>
    <mergeCell ref="D15:D16"/>
    <mergeCell ref="A45:F45"/>
    <mergeCell ref="A46:E46"/>
    <mergeCell ref="A47:E47"/>
    <mergeCell ref="A48:E48"/>
    <mergeCell ref="A50:B50"/>
    <mergeCell ref="C32:E32"/>
    <mergeCell ref="A60:D60"/>
    <mergeCell ref="A55:B55"/>
    <mergeCell ref="A56:B56"/>
    <mergeCell ref="A58:D58"/>
    <mergeCell ref="A59:D59"/>
    <mergeCell ref="C38:E38"/>
    <mergeCell ref="C33:E33"/>
    <mergeCell ref="C34:E34"/>
    <mergeCell ref="C35:E35"/>
    <mergeCell ref="C36:E36"/>
    <mergeCell ref="C37:E37"/>
  </mergeCells>
  <conditionalFormatting sqref="S17:T22">
    <cfRule type="cellIs" dxfId="14" priority="2" operator="lessThan">
      <formula>0</formula>
    </cfRule>
  </conditionalFormatting>
  <hyperlinks>
    <hyperlink ref="A2" location="ÍNDICE!A1" display="ÍNDIC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107"/>
  <sheetViews>
    <sheetView zoomScale="80" zoomScaleNormal="80" workbookViewId="0">
      <selection activeCell="A13" sqref="A13:H16"/>
    </sheetView>
  </sheetViews>
  <sheetFormatPr baseColWidth="10" defaultRowHeight="15"/>
  <cols>
    <col min="14" max="14" width="16.85546875" customWidth="1"/>
    <col min="15" max="15" width="20.140625" customWidth="1"/>
  </cols>
  <sheetData>
    <row r="2" spans="1:19">
      <c r="A2" s="1091" t="s">
        <v>1441</v>
      </c>
      <c r="B2" s="1091"/>
      <c r="C2" s="1091"/>
      <c r="D2" s="1091"/>
      <c r="E2" s="1091"/>
      <c r="F2" s="1091"/>
      <c r="G2" s="1091"/>
      <c r="H2" s="1091"/>
      <c r="I2" s="1091"/>
      <c r="J2" s="1091"/>
    </row>
    <row r="3" spans="1:19">
      <c r="A3" s="112" t="s">
        <v>1692</v>
      </c>
      <c r="B3" s="112"/>
      <c r="C3" s="112"/>
      <c r="D3" s="112"/>
      <c r="E3" s="112"/>
      <c r="F3" s="112"/>
      <c r="G3" s="112"/>
      <c r="H3" s="112"/>
      <c r="I3" s="112"/>
      <c r="J3" s="710"/>
      <c r="K3" s="112"/>
      <c r="L3" s="112"/>
      <c r="M3" s="112"/>
      <c r="N3" s="112"/>
      <c r="O3" s="112"/>
      <c r="P3" s="112"/>
      <c r="Q3" s="112"/>
      <c r="R3" s="112"/>
      <c r="S3" s="112"/>
    </row>
    <row r="4" spans="1:19">
      <c r="A4" s="577" t="s">
        <v>1561</v>
      </c>
      <c r="B4" s="577"/>
      <c r="C4" s="577"/>
      <c r="D4" s="577"/>
      <c r="E4" s="577"/>
      <c r="F4" s="577"/>
      <c r="G4" s="577"/>
      <c r="H4" s="577"/>
    </row>
    <row r="5" spans="1:19">
      <c r="A5" s="585"/>
      <c r="B5" s="585"/>
      <c r="C5" s="585"/>
      <c r="D5" s="585"/>
      <c r="E5" s="585"/>
      <c r="F5" s="585"/>
      <c r="G5" s="585"/>
      <c r="H5" s="585"/>
      <c r="I5" s="94"/>
      <c r="J5" s="94"/>
    </row>
    <row r="6" spans="1:19">
      <c r="A6" s="1084" t="s">
        <v>1569</v>
      </c>
      <c r="B6" s="1084"/>
      <c r="C6" s="1084"/>
      <c r="D6" s="1084"/>
      <c r="E6" s="1084"/>
      <c r="F6" s="1084"/>
      <c r="G6" s="1084"/>
      <c r="H6" s="1084"/>
      <c r="I6" s="1084"/>
      <c r="J6" s="1084"/>
      <c r="K6" s="1084"/>
    </row>
    <row r="7" spans="1:19">
      <c r="A7" s="1085" t="s">
        <v>1566</v>
      </c>
      <c r="B7" s="1085"/>
      <c r="C7" s="1085"/>
      <c r="D7" s="1085"/>
      <c r="E7" s="1085"/>
      <c r="F7" s="1085"/>
      <c r="G7" s="1085"/>
      <c r="H7" s="1085"/>
      <c r="I7" s="1085"/>
      <c r="J7" s="1085"/>
      <c r="K7" s="1085"/>
      <c r="L7" s="1085"/>
      <c r="M7" s="1085"/>
    </row>
    <row r="8" spans="1:19">
      <c r="A8" s="1085" t="s">
        <v>1567</v>
      </c>
      <c r="B8" s="1085"/>
      <c r="C8" s="1085"/>
      <c r="D8" s="1085"/>
      <c r="E8" s="1085"/>
      <c r="F8" s="1085"/>
      <c r="G8" s="1085"/>
      <c r="H8" s="1085"/>
      <c r="I8" s="1085"/>
      <c r="J8" s="1085"/>
      <c r="K8" s="1085"/>
      <c r="L8" s="1085"/>
      <c r="M8" s="1085"/>
    </row>
    <row r="9" spans="1:19">
      <c r="A9" s="1085" t="s">
        <v>1568</v>
      </c>
      <c r="B9" s="1085"/>
      <c r="C9" s="1085"/>
      <c r="D9" s="1085"/>
      <c r="E9" s="1085"/>
      <c r="F9" s="1085"/>
      <c r="G9" s="1085"/>
      <c r="H9" s="1085"/>
      <c r="I9" s="1085"/>
      <c r="J9" s="1085"/>
      <c r="K9" s="1085"/>
      <c r="L9" s="1085"/>
      <c r="M9" s="1085"/>
    </row>
    <row r="10" spans="1:19">
      <c r="A10" s="641"/>
      <c r="B10" s="641"/>
      <c r="C10" s="641"/>
      <c r="D10" s="641"/>
      <c r="E10" s="641"/>
      <c r="F10" s="641"/>
      <c r="G10" s="641"/>
      <c r="H10" s="641"/>
      <c r="I10" s="641"/>
      <c r="J10" s="641"/>
      <c r="K10" s="641"/>
      <c r="L10" s="641"/>
      <c r="M10" s="641"/>
    </row>
    <row r="11" spans="1:19">
      <c r="A11" s="1086" t="s">
        <v>1870</v>
      </c>
      <c r="B11" s="1086"/>
      <c r="C11" s="1086"/>
      <c r="D11" s="641"/>
      <c r="E11" s="641"/>
      <c r="F11" s="641"/>
      <c r="G11" s="641"/>
      <c r="H11" s="641"/>
      <c r="I11" s="641"/>
      <c r="J11" s="641"/>
      <c r="K11" s="641"/>
      <c r="L11" s="641"/>
      <c r="M11" s="641"/>
    </row>
    <row r="12" spans="1:19" ht="15.75" thickBot="1">
      <c r="A12" s="641"/>
      <c r="B12" s="641"/>
      <c r="C12" s="641"/>
      <c r="D12" s="641"/>
      <c r="E12" s="641"/>
      <c r="F12" s="641"/>
      <c r="G12" s="641"/>
      <c r="H12" s="641"/>
      <c r="I12" s="641"/>
      <c r="J12" s="641"/>
      <c r="K12" s="641"/>
      <c r="L12" s="641"/>
      <c r="M12" s="641"/>
    </row>
    <row r="13" spans="1:19" ht="15.75" thickBot="1">
      <c r="A13" s="838" t="s">
        <v>517</v>
      </c>
      <c r="B13" s="838" t="s">
        <v>1247</v>
      </c>
      <c r="C13" s="839" t="s">
        <v>1248</v>
      </c>
      <c r="D13" s="839" t="s">
        <v>1249</v>
      </c>
      <c r="E13" s="839" t="s">
        <v>1250</v>
      </c>
      <c r="F13" s="839" t="s">
        <v>1251</v>
      </c>
      <c r="G13" s="839" t="s">
        <v>215</v>
      </c>
      <c r="H13" s="839" t="s">
        <v>1691</v>
      </c>
      <c r="I13" s="839" t="s">
        <v>1562</v>
      </c>
      <c r="J13" s="839" t="s">
        <v>1260</v>
      </c>
      <c r="K13" s="839" t="s">
        <v>1542</v>
      </c>
      <c r="L13" s="839" t="s">
        <v>1214</v>
      </c>
      <c r="M13" s="839" t="s">
        <v>1563</v>
      </c>
      <c r="N13" s="705" t="s">
        <v>121</v>
      </c>
    </row>
    <row r="14" spans="1:19">
      <c r="A14" s="831" t="s">
        <v>196</v>
      </c>
      <c r="B14" s="831" t="s">
        <v>199</v>
      </c>
      <c r="C14" s="841">
        <v>25</v>
      </c>
      <c r="D14" s="836">
        <v>50</v>
      </c>
      <c r="E14" s="835">
        <v>0</v>
      </c>
      <c r="F14" s="835">
        <v>0</v>
      </c>
      <c r="G14" s="840">
        <v>25</v>
      </c>
      <c r="H14" s="833">
        <v>0</v>
      </c>
      <c r="I14" s="837">
        <v>107</v>
      </c>
      <c r="J14" s="835">
        <v>0</v>
      </c>
      <c r="K14" s="836">
        <v>6</v>
      </c>
      <c r="L14" s="835">
        <v>0</v>
      </c>
      <c r="M14" s="835">
        <v>0</v>
      </c>
      <c r="N14" s="587">
        <v>50</v>
      </c>
    </row>
    <row r="15" spans="1:19">
      <c r="A15" s="831" t="s">
        <v>217</v>
      </c>
      <c r="B15" s="831" t="s">
        <v>199</v>
      </c>
      <c r="C15" s="841">
        <v>25</v>
      </c>
      <c r="D15" s="836">
        <v>50</v>
      </c>
      <c r="E15" s="835">
        <v>0</v>
      </c>
      <c r="F15" s="835">
        <v>0</v>
      </c>
      <c r="G15" s="840">
        <v>25</v>
      </c>
      <c r="H15" s="833">
        <v>0</v>
      </c>
      <c r="I15" s="837">
        <v>78</v>
      </c>
      <c r="J15" s="835">
        <v>0</v>
      </c>
      <c r="K15" s="836">
        <v>6</v>
      </c>
      <c r="L15" s="835">
        <v>0</v>
      </c>
      <c r="M15" s="835">
        <v>0</v>
      </c>
      <c r="N15" s="586">
        <v>50</v>
      </c>
    </row>
    <row r="16" spans="1:19">
      <c r="A16" s="831" t="s">
        <v>220</v>
      </c>
      <c r="B16" s="831" t="s">
        <v>199</v>
      </c>
      <c r="C16" s="841">
        <v>25</v>
      </c>
      <c r="D16" s="836">
        <v>50</v>
      </c>
      <c r="E16" s="835">
        <v>0</v>
      </c>
      <c r="F16" s="835">
        <v>0</v>
      </c>
      <c r="G16" s="840">
        <v>25</v>
      </c>
      <c r="H16" s="833">
        <v>0</v>
      </c>
      <c r="I16" s="837">
        <v>47</v>
      </c>
      <c r="J16" s="835">
        <v>0</v>
      </c>
      <c r="K16" s="836">
        <v>6</v>
      </c>
      <c r="L16" s="835">
        <v>0</v>
      </c>
      <c r="M16" s="835">
        <v>0</v>
      </c>
      <c r="N16" s="586">
        <v>50</v>
      </c>
    </row>
    <row r="17" spans="1:14">
      <c r="A17" s="831" t="s">
        <v>227</v>
      </c>
      <c r="B17" s="831" t="s">
        <v>199</v>
      </c>
      <c r="C17" s="841">
        <v>25</v>
      </c>
      <c r="D17" s="836">
        <v>50</v>
      </c>
      <c r="E17" s="835">
        <v>0</v>
      </c>
      <c r="F17" s="835">
        <v>0</v>
      </c>
      <c r="G17" s="840">
        <v>25</v>
      </c>
      <c r="H17" s="833">
        <v>0</v>
      </c>
      <c r="I17" s="837">
        <v>89</v>
      </c>
      <c r="J17" s="835">
        <v>0</v>
      </c>
      <c r="K17" s="836">
        <v>6</v>
      </c>
      <c r="L17" s="835">
        <v>0</v>
      </c>
      <c r="M17" s="835">
        <v>0</v>
      </c>
      <c r="N17" s="586">
        <v>50</v>
      </c>
    </row>
    <row r="18" spans="1:14">
      <c r="A18" s="831" t="s">
        <v>223</v>
      </c>
      <c r="B18" s="831" t="s">
        <v>199</v>
      </c>
      <c r="C18" s="841">
        <v>25</v>
      </c>
      <c r="D18" s="836">
        <v>50</v>
      </c>
      <c r="E18" s="835">
        <v>0</v>
      </c>
      <c r="F18" s="835">
        <v>0</v>
      </c>
      <c r="G18" s="840">
        <v>25</v>
      </c>
      <c r="H18" s="833">
        <v>0</v>
      </c>
      <c r="I18" s="837">
        <v>122</v>
      </c>
      <c r="J18" s="835">
        <v>0</v>
      </c>
      <c r="K18" s="836">
        <v>6</v>
      </c>
      <c r="L18" s="835">
        <v>0</v>
      </c>
      <c r="M18" s="835">
        <v>0</v>
      </c>
      <c r="N18" s="586">
        <v>50</v>
      </c>
    </row>
    <row r="19" spans="1:14">
      <c r="A19" s="831" t="s">
        <v>232</v>
      </c>
      <c r="B19" s="831" t="s">
        <v>199</v>
      </c>
      <c r="C19" s="841">
        <v>25</v>
      </c>
      <c r="D19" s="836">
        <v>50</v>
      </c>
      <c r="E19" s="835">
        <v>0</v>
      </c>
      <c r="F19" s="835">
        <v>0</v>
      </c>
      <c r="G19" s="840">
        <v>25</v>
      </c>
      <c r="H19" s="833">
        <v>0</v>
      </c>
      <c r="I19" s="837">
        <v>121</v>
      </c>
      <c r="J19" s="835">
        <v>0</v>
      </c>
      <c r="K19" s="836">
        <v>6</v>
      </c>
      <c r="L19" s="835">
        <v>0</v>
      </c>
      <c r="M19" s="835">
        <v>0</v>
      </c>
      <c r="N19" s="586">
        <v>50</v>
      </c>
    </row>
    <row r="20" spans="1:14">
      <c r="A20" s="831" t="s">
        <v>225</v>
      </c>
      <c r="B20" s="831" t="s">
        <v>199</v>
      </c>
      <c r="C20" s="841">
        <v>25</v>
      </c>
      <c r="D20" s="836">
        <v>50</v>
      </c>
      <c r="E20" s="835">
        <v>0</v>
      </c>
      <c r="F20" s="835">
        <v>0</v>
      </c>
      <c r="G20" s="840">
        <v>25</v>
      </c>
      <c r="H20" s="833">
        <v>0</v>
      </c>
      <c r="I20" s="837">
        <v>118</v>
      </c>
      <c r="J20" s="835">
        <v>0</v>
      </c>
      <c r="K20" s="836">
        <v>6</v>
      </c>
      <c r="L20" s="835">
        <v>0</v>
      </c>
      <c r="M20" s="835">
        <v>0</v>
      </c>
      <c r="N20" s="586">
        <v>50</v>
      </c>
    </row>
    <row r="21" spans="1:14">
      <c r="A21" s="831" t="s">
        <v>234</v>
      </c>
      <c r="B21" s="831" t="s">
        <v>199</v>
      </c>
      <c r="C21" s="841">
        <v>25</v>
      </c>
      <c r="D21" s="836">
        <v>50</v>
      </c>
      <c r="E21" s="835">
        <v>0</v>
      </c>
      <c r="F21" s="835">
        <v>0</v>
      </c>
      <c r="G21" s="840">
        <v>25</v>
      </c>
      <c r="H21" s="833">
        <v>0</v>
      </c>
      <c r="I21" s="837">
        <v>112</v>
      </c>
      <c r="J21" s="835">
        <v>0</v>
      </c>
      <c r="K21" s="836">
        <v>6</v>
      </c>
      <c r="L21" s="835">
        <v>0</v>
      </c>
      <c r="M21" s="835">
        <v>0</v>
      </c>
      <c r="N21" s="586">
        <v>50</v>
      </c>
    </row>
    <row r="22" spans="1:14">
      <c r="A22" s="831" t="s">
        <v>230</v>
      </c>
      <c r="B22" s="831" t="s">
        <v>199</v>
      </c>
      <c r="C22" s="841">
        <v>25</v>
      </c>
      <c r="D22" s="836">
        <v>50</v>
      </c>
      <c r="E22" s="835">
        <v>0</v>
      </c>
      <c r="F22" s="835">
        <v>0</v>
      </c>
      <c r="G22" s="840">
        <v>25</v>
      </c>
      <c r="H22" s="833">
        <v>0</v>
      </c>
      <c r="I22" s="837">
        <v>111</v>
      </c>
      <c r="J22" s="835">
        <v>0</v>
      </c>
      <c r="K22" s="836">
        <v>6</v>
      </c>
      <c r="L22" s="835">
        <v>0</v>
      </c>
      <c r="M22" s="835">
        <v>0</v>
      </c>
      <c r="N22" s="586">
        <v>50</v>
      </c>
    </row>
    <row r="23" spans="1:14">
      <c r="A23" s="831" t="s">
        <v>236</v>
      </c>
      <c r="B23" s="831" t="s">
        <v>199</v>
      </c>
      <c r="C23" s="841">
        <v>25</v>
      </c>
      <c r="D23" s="836">
        <v>50</v>
      </c>
      <c r="E23" s="835">
        <v>0</v>
      </c>
      <c r="F23" s="835">
        <v>0</v>
      </c>
      <c r="G23" s="840">
        <v>25</v>
      </c>
      <c r="H23" s="833">
        <v>0</v>
      </c>
      <c r="I23" s="837">
        <v>148</v>
      </c>
      <c r="J23" s="835">
        <v>0</v>
      </c>
      <c r="K23" s="836">
        <v>6</v>
      </c>
      <c r="L23" s="835">
        <v>0</v>
      </c>
      <c r="M23" s="835">
        <v>0</v>
      </c>
      <c r="N23" s="586">
        <v>50</v>
      </c>
    </row>
    <row r="24" spans="1:14">
      <c r="A24" s="831" t="s">
        <v>239</v>
      </c>
      <c r="B24" s="831" t="s">
        <v>199</v>
      </c>
      <c r="C24" s="841">
        <v>25</v>
      </c>
      <c r="D24" s="836">
        <v>50</v>
      </c>
      <c r="E24" s="835">
        <v>0</v>
      </c>
      <c r="F24" s="835">
        <v>0</v>
      </c>
      <c r="G24" s="840">
        <v>25</v>
      </c>
      <c r="H24" s="833">
        <v>0</v>
      </c>
      <c r="I24" s="837">
        <v>127</v>
      </c>
      <c r="J24" s="835">
        <v>0</v>
      </c>
      <c r="K24" s="836">
        <v>6</v>
      </c>
      <c r="L24" s="835">
        <v>0</v>
      </c>
      <c r="M24" s="835">
        <v>0</v>
      </c>
      <c r="N24" s="586">
        <v>50</v>
      </c>
    </row>
    <row r="25" spans="1:14">
      <c r="A25" s="831" t="s">
        <v>241</v>
      </c>
      <c r="B25" s="831" t="s">
        <v>199</v>
      </c>
      <c r="C25" s="841">
        <v>25</v>
      </c>
      <c r="D25" s="836">
        <v>50</v>
      </c>
      <c r="E25" s="835">
        <v>0</v>
      </c>
      <c r="F25" s="835">
        <v>0</v>
      </c>
      <c r="G25" s="840">
        <v>25</v>
      </c>
      <c r="H25" s="833">
        <v>0</v>
      </c>
      <c r="I25" s="837">
        <v>134</v>
      </c>
      <c r="J25" s="835">
        <v>0</v>
      </c>
      <c r="K25" s="836">
        <v>6</v>
      </c>
      <c r="L25" s="835">
        <v>0</v>
      </c>
      <c r="M25" s="835">
        <v>0</v>
      </c>
      <c r="N25" s="586">
        <v>50</v>
      </c>
    </row>
    <row r="26" spans="1:14">
      <c r="A26" s="831" t="s">
        <v>243</v>
      </c>
      <c r="B26" s="831" t="s">
        <v>199</v>
      </c>
      <c r="C26" s="841">
        <v>25</v>
      </c>
      <c r="D26" s="836">
        <v>50</v>
      </c>
      <c r="E26" s="835">
        <v>0</v>
      </c>
      <c r="F26" s="835">
        <v>0</v>
      </c>
      <c r="G26" s="840">
        <v>25</v>
      </c>
      <c r="H26" s="833">
        <v>0</v>
      </c>
      <c r="I26" s="837">
        <v>131</v>
      </c>
      <c r="J26" s="835">
        <v>0</v>
      </c>
      <c r="K26" s="836">
        <v>6</v>
      </c>
      <c r="L26" s="835">
        <v>0</v>
      </c>
      <c r="M26" s="835">
        <v>0</v>
      </c>
      <c r="N26" s="586">
        <v>50</v>
      </c>
    </row>
    <row r="27" spans="1:14">
      <c r="A27" s="831" t="s">
        <v>247</v>
      </c>
      <c r="B27" s="831" t="s">
        <v>199</v>
      </c>
      <c r="C27" s="841">
        <v>25</v>
      </c>
      <c r="D27" s="836">
        <v>50</v>
      </c>
      <c r="E27" s="836">
        <v>5</v>
      </c>
      <c r="F27" s="836">
        <v>5</v>
      </c>
      <c r="G27" s="840">
        <v>25</v>
      </c>
      <c r="H27" s="833">
        <v>0</v>
      </c>
      <c r="I27" s="837">
        <v>37</v>
      </c>
      <c r="J27" s="835">
        <v>0</v>
      </c>
      <c r="K27" s="836">
        <v>0</v>
      </c>
      <c r="L27" s="835">
        <v>0</v>
      </c>
      <c r="M27" s="835">
        <v>0</v>
      </c>
      <c r="N27" s="586">
        <v>50</v>
      </c>
    </row>
    <row r="28" spans="1:14">
      <c r="A28" s="831" t="s">
        <v>249</v>
      </c>
      <c r="B28" s="831" t="s">
        <v>199</v>
      </c>
      <c r="C28" s="841">
        <v>25</v>
      </c>
      <c r="D28" s="836">
        <v>50</v>
      </c>
      <c r="E28" s="835">
        <v>0</v>
      </c>
      <c r="F28" s="835">
        <v>0</v>
      </c>
      <c r="G28" s="840">
        <v>25</v>
      </c>
      <c r="H28" s="833">
        <v>0</v>
      </c>
      <c r="I28" s="837">
        <v>132</v>
      </c>
      <c r="J28" s="835">
        <v>0</v>
      </c>
      <c r="K28" s="836">
        <v>6</v>
      </c>
      <c r="L28" s="835">
        <v>0</v>
      </c>
      <c r="M28" s="835">
        <v>0</v>
      </c>
      <c r="N28" s="586">
        <v>50</v>
      </c>
    </row>
    <row r="29" spans="1:14">
      <c r="A29" s="831" t="s">
        <v>255</v>
      </c>
      <c r="B29" s="831" t="s">
        <v>199</v>
      </c>
      <c r="C29" s="841">
        <v>25</v>
      </c>
      <c r="D29" s="836">
        <v>50</v>
      </c>
      <c r="E29" s="835">
        <v>0</v>
      </c>
      <c r="F29" s="835">
        <v>0</v>
      </c>
      <c r="G29" s="840">
        <v>25</v>
      </c>
      <c r="H29" s="833">
        <v>0</v>
      </c>
      <c r="I29" s="837">
        <v>130</v>
      </c>
      <c r="J29" s="835">
        <v>0</v>
      </c>
      <c r="K29" s="836">
        <v>6</v>
      </c>
      <c r="L29" s="835">
        <v>0</v>
      </c>
      <c r="M29" s="835">
        <v>0</v>
      </c>
      <c r="N29" s="586">
        <v>50</v>
      </c>
    </row>
    <row r="30" spans="1:14">
      <c r="A30" s="831" t="s">
        <v>251</v>
      </c>
      <c r="B30" s="831" t="s">
        <v>199</v>
      </c>
      <c r="C30" s="841">
        <v>25</v>
      </c>
      <c r="D30" s="836">
        <v>50</v>
      </c>
      <c r="E30" s="835">
        <v>0</v>
      </c>
      <c r="F30" s="835">
        <v>0</v>
      </c>
      <c r="G30" s="840">
        <v>25</v>
      </c>
      <c r="H30" s="833">
        <v>0</v>
      </c>
      <c r="I30" s="837">
        <v>38</v>
      </c>
      <c r="J30" s="835">
        <v>0</v>
      </c>
      <c r="K30" s="836">
        <v>6</v>
      </c>
      <c r="L30" s="835">
        <v>0</v>
      </c>
      <c r="M30" s="835">
        <v>0</v>
      </c>
      <c r="N30" s="586">
        <v>50</v>
      </c>
    </row>
    <row r="31" spans="1:14">
      <c r="A31" s="831" t="s">
        <v>245</v>
      </c>
      <c r="B31" s="831" t="s">
        <v>199</v>
      </c>
      <c r="C31" s="841">
        <v>25</v>
      </c>
      <c r="D31" s="836">
        <v>50</v>
      </c>
      <c r="E31" s="835">
        <v>0</v>
      </c>
      <c r="F31" s="835">
        <v>0</v>
      </c>
      <c r="G31" s="840">
        <v>25</v>
      </c>
      <c r="H31" s="833">
        <v>0</v>
      </c>
      <c r="I31" s="837">
        <v>150</v>
      </c>
      <c r="J31" s="835">
        <v>0</v>
      </c>
      <c r="K31" s="836">
        <v>6</v>
      </c>
      <c r="L31" s="835">
        <v>0</v>
      </c>
      <c r="M31" s="835">
        <v>0</v>
      </c>
      <c r="N31" s="586">
        <v>50</v>
      </c>
    </row>
    <row r="32" spans="1:14">
      <c r="A32" s="831" t="s">
        <v>253</v>
      </c>
      <c r="B32" s="831" t="s">
        <v>199</v>
      </c>
      <c r="C32" s="841">
        <v>25</v>
      </c>
      <c r="D32" s="836">
        <v>50</v>
      </c>
      <c r="E32" s="835">
        <v>0</v>
      </c>
      <c r="F32" s="835">
        <v>0</v>
      </c>
      <c r="G32" s="840">
        <v>25</v>
      </c>
      <c r="H32" s="833">
        <v>0</v>
      </c>
      <c r="I32" s="837">
        <v>109</v>
      </c>
      <c r="J32" s="835">
        <v>0</v>
      </c>
      <c r="K32" s="836">
        <v>6</v>
      </c>
      <c r="L32" s="835">
        <v>0</v>
      </c>
      <c r="M32" s="835">
        <v>0</v>
      </c>
      <c r="N32" s="586">
        <v>50</v>
      </c>
    </row>
    <row r="33" spans="1:14">
      <c r="A33" s="831" t="s">
        <v>257</v>
      </c>
      <c r="B33" s="831" t="s">
        <v>199</v>
      </c>
      <c r="C33" s="841">
        <v>25</v>
      </c>
      <c r="D33" s="836">
        <v>50</v>
      </c>
      <c r="E33" s="835">
        <v>0</v>
      </c>
      <c r="F33" s="835">
        <v>0</v>
      </c>
      <c r="G33" s="840">
        <v>25</v>
      </c>
      <c r="H33" s="833">
        <v>0</v>
      </c>
      <c r="I33" s="837">
        <v>170</v>
      </c>
      <c r="J33" s="835">
        <v>0</v>
      </c>
      <c r="K33" s="836">
        <v>6</v>
      </c>
      <c r="L33" s="835">
        <v>0</v>
      </c>
      <c r="M33" s="835">
        <v>0</v>
      </c>
      <c r="N33" s="586">
        <v>50</v>
      </c>
    </row>
    <row r="34" spans="1:14">
      <c r="A34" s="831" t="s">
        <v>259</v>
      </c>
      <c r="B34" s="831" t="s">
        <v>199</v>
      </c>
      <c r="C34" s="841">
        <v>25</v>
      </c>
      <c r="D34" s="836">
        <v>50</v>
      </c>
      <c r="E34" s="835">
        <v>0</v>
      </c>
      <c r="F34" s="835">
        <v>0</v>
      </c>
      <c r="G34" s="840">
        <v>25</v>
      </c>
      <c r="H34" s="833">
        <v>0</v>
      </c>
      <c r="I34" s="837">
        <v>34</v>
      </c>
      <c r="J34" s="835">
        <v>0</v>
      </c>
      <c r="K34" s="836">
        <v>6</v>
      </c>
      <c r="L34" s="835">
        <v>0</v>
      </c>
      <c r="M34" s="835">
        <v>0</v>
      </c>
      <c r="N34" s="586">
        <v>50</v>
      </c>
    </row>
    <row r="35" spans="1:14">
      <c r="A35" s="831" t="s">
        <v>261</v>
      </c>
      <c r="B35" s="831" t="s">
        <v>199</v>
      </c>
      <c r="C35" s="841">
        <v>25</v>
      </c>
      <c r="D35" s="836">
        <v>50</v>
      </c>
      <c r="E35" s="835">
        <v>0</v>
      </c>
      <c r="F35" s="835">
        <v>0</v>
      </c>
      <c r="G35" s="840">
        <v>25</v>
      </c>
      <c r="H35" s="833">
        <v>0</v>
      </c>
      <c r="I35" s="837">
        <v>100</v>
      </c>
      <c r="J35" s="835">
        <v>0</v>
      </c>
      <c r="K35" s="836">
        <v>6</v>
      </c>
      <c r="L35" s="835">
        <v>0</v>
      </c>
      <c r="M35" s="835">
        <v>0</v>
      </c>
      <c r="N35" s="586">
        <v>50</v>
      </c>
    </row>
    <row r="36" spans="1:14">
      <c r="A36" s="831" t="s">
        <v>265</v>
      </c>
      <c r="B36" s="831" t="s">
        <v>199</v>
      </c>
      <c r="C36" s="841">
        <v>25</v>
      </c>
      <c r="D36" s="836">
        <v>50</v>
      </c>
      <c r="E36" s="835">
        <v>0</v>
      </c>
      <c r="F36" s="835">
        <v>0</v>
      </c>
      <c r="G36" s="840">
        <v>25</v>
      </c>
      <c r="H36" s="833">
        <v>0</v>
      </c>
      <c r="I36" s="837">
        <v>103</v>
      </c>
      <c r="J36" s="835">
        <v>0</v>
      </c>
      <c r="K36" s="836">
        <v>0</v>
      </c>
      <c r="L36" s="835">
        <v>0</v>
      </c>
      <c r="M36" s="835">
        <v>0</v>
      </c>
      <c r="N36" s="586">
        <v>50</v>
      </c>
    </row>
    <row r="37" spans="1:14">
      <c r="A37" s="831" t="s">
        <v>263</v>
      </c>
      <c r="B37" s="831" t="s">
        <v>199</v>
      </c>
      <c r="C37" s="841">
        <v>25</v>
      </c>
      <c r="D37" s="836">
        <v>50</v>
      </c>
      <c r="E37" s="835">
        <v>0</v>
      </c>
      <c r="F37" s="835">
        <v>0</v>
      </c>
      <c r="G37" s="840">
        <v>25</v>
      </c>
      <c r="H37" s="833">
        <v>0</v>
      </c>
      <c r="I37" s="837">
        <v>80</v>
      </c>
      <c r="J37" s="835">
        <v>0</v>
      </c>
      <c r="K37" s="836">
        <v>6</v>
      </c>
      <c r="L37" s="835">
        <v>0</v>
      </c>
      <c r="M37" s="835">
        <v>0</v>
      </c>
      <c r="N37" s="586">
        <v>50</v>
      </c>
    </row>
    <row r="38" spans="1:14">
      <c r="A38" s="831" t="s">
        <v>270</v>
      </c>
      <c r="B38" s="831" t="s">
        <v>199</v>
      </c>
      <c r="C38" s="841">
        <v>25</v>
      </c>
      <c r="D38" s="836">
        <v>50</v>
      </c>
      <c r="E38" s="835">
        <v>0</v>
      </c>
      <c r="F38" s="835">
        <v>0</v>
      </c>
      <c r="G38" s="840">
        <v>25</v>
      </c>
      <c r="H38" s="833">
        <v>0</v>
      </c>
      <c r="I38" s="837">
        <v>100</v>
      </c>
      <c r="J38" s="835">
        <v>0</v>
      </c>
      <c r="K38" s="836">
        <v>0</v>
      </c>
      <c r="L38" s="835">
        <v>0</v>
      </c>
      <c r="M38" s="835">
        <v>0</v>
      </c>
      <c r="N38" s="586">
        <v>50</v>
      </c>
    </row>
    <row r="39" spans="1:14">
      <c r="A39" s="831" t="s">
        <v>268</v>
      </c>
      <c r="B39" s="831" t="s">
        <v>199</v>
      </c>
      <c r="C39" s="841">
        <v>25</v>
      </c>
      <c r="D39" s="836">
        <v>50</v>
      </c>
      <c r="E39" s="835">
        <v>0</v>
      </c>
      <c r="F39" s="835">
        <v>0</v>
      </c>
      <c r="G39" s="840">
        <v>25</v>
      </c>
      <c r="H39" s="833">
        <v>0</v>
      </c>
      <c r="I39" s="837">
        <v>68</v>
      </c>
      <c r="J39" s="835">
        <v>0</v>
      </c>
      <c r="K39" s="836">
        <v>0</v>
      </c>
      <c r="L39" s="835">
        <v>0</v>
      </c>
      <c r="M39" s="835">
        <v>0</v>
      </c>
      <c r="N39" s="586">
        <v>50</v>
      </c>
    </row>
    <row r="40" spans="1:14">
      <c r="A40" s="641"/>
      <c r="B40" s="641"/>
      <c r="C40" s="641"/>
      <c r="D40" s="641"/>
      <c r="E40" s="641"/>
      <c r="F40" s="641"/>
      <c r="G40" s="641"/>
      <c r="H40" s="641"/>
      <c r="I40" s="641"/>
      <c r="J40" s="641"/>
      <c r="K40" s="641"/>
      <c r="L40" s="641"/>
      <c r="M40" s="641"/>
    </row>
    <row r="41" spans="1:14">
      <c r="A41" s="641"/>
      <c r="B41" s="641"/>
      <c r="C41" s="641"/>
      <c r="D41" s="641"/>
      <c r="E41" s="641"/>
      <c r="F41" s="641"/>
      <c r="G41" s="641"/>
      <c r="H41" s="641"/>
      <c r="I41" s="641"/>
      <c r="J41" s="641"/>
      <c r="K41" s="641"/>
      <c r="L41" s="641"/>
      <c r="M41" s="641"/>
    </row>
    <row r="42" spans="1:14">
      <c r="A42" s="1086" t="s">
        <v>1778</v>
      </c>
      <c r="B42" s="1086"/>
      <c r="C42" s="641"/>
      <c r="D42" s="641"/>
      <c r="E42" s="641"/>
      <c r="F42" s="641"/>
      <c r="G42" s="641"/>
      <c r="H42" s="641"/>
      <c r="I42" s="641"/>
      <c r="J42" s="641"/>
      <c r="K42" s="641"/>
      <c r="L42" s="641"/>
      <c r="M42" s="641"/>
    </row>
    <row r="43" spans="1:14" ht="15.75" thickBot="1">
      <c r="A43" s="694"/>
      <c r="B43" s="694"/>
      <c r="C43" s="641"/>
      <c r="D43" s="641"/>
      <c r="E43" s="641"/>
      <c r="F43" s="641"/>
      <c r="G43" s="641"/>
      <c r="H43" s="641"/>
      <c r="I43" s="641"/>
      <c r="J43" s="641"/>
      <c r="K43" s="641"/>
      <c r="L43" s="641"/>
      <c r="M43" s="641"/>
    </row>
    <row r="44" spans="1:14" ht="15.75" thickBot="1">
      <c r="A44" s="706" t="s">
        <v>517</v>
      </c>
      <c r="B44" s="706" t="s">
        <v>1247</v>
      </c>
      <c r="C44" s="707" t="s">
        <v>1248</v>
      </c>
      <c r="D44" s="707" t="s">
        <v>1249</v>
      </c>
      <c r="E44" s="707" t="s">
        <v>1250</v>
      </c>
      <c r="F44" s="707" t="s">
        <v>1251</v>
      </c>
      <c r="G44" s="707" t="s">
        <v>215</v>
      </c>
      <c r="H44" s="707" t="s">
        <v>1691</v>
      </c>
      <c r="I44" s="707" t="s">
        <v>1562</v>
      </c>
      <c r="J44" s="708" t="s">
        <v>1260</v>
      </c>
      <c r="K44" s="707" t="s">
        <v>1542</v>
      </c>
      <c r="L44" s="707" t="s">
        <v>1214</v>
      </c>
      <c r="M44" s="707" t="s">
        <v>1563</v>
      </c>
      <c r="N44" s="705" t="s">
        <v>121</v>
      </c>
    </row>
    <row r="45" spans="1:14">
      <c r="A45" s="699" t="s">
        <v>196</v>
      </c>
      <c r="B45" s="699" t="s">
        <v>199</v>
      </c>
      <c r="C45" s="702">
        <v>25</v>
      </c>
      <c r="D45" s="703">
        <v>50</v>
      </c>
      <c r="E45" s="700">
        <v>0</v>
      </c>
      <c r="F45" s="700">
        <v>0</v>
      </c>
      <c r="G45" s="709">
        <v>25</v>
      </c>
      <c r="H45" s="701">
        <v>0</v>
      </c>
      <c r="I45" s="704">
        <v>107</v>
      </c>
      <c r="J45" s="562">
        <v>0</v>
      </c>
      <c r="K45" s="703">
        <v>6</v>
      </c>
      <c r="L45" s="700">
        <v>0</v>
      </c>
      <c r="M45" s="700">
        <v>0</v>
      </c>
      <c r="N45" s="587">
        <v>50</v>
      </c>
    </row>
    <row r="46" spans="1:14">
      <c r="A46" s="699" t="s">
        <v>217</v>
      </c>
      <c r="B46" s="699" t="s">
        <v>199</v>
      </c>
      <c r="C46" s="702">
        <v>25</v>
      </c>
      <c r="D46" s="703">
        <v>50</v>
      </c>
      <c r="E46" s="700">
        <v>0</v>
      </c>
      <c r="F46" s="700">
        <v>0</v>
      </c>
      <c r="G46" s="709">
        <v>25</v>
      </c>
      <c r="H46" s="701">
        <v>0</v>
      </c>
      <c r="I46" s="704">
        <v>78</v>
      </c>
      <c r="J46" s="562">
        <v>0</v>
      </c>
      <c r="K46" s="703">
        <v>6</v>
      </c>
      <c r="L46" s="700">
        <v>0</v>
      </c>
      <c r="M46" s="700">
        <v>0</v>
      </c>
      <c r="N46" s="586">
        <v>50</v>
      </c>
    </row>
    <row r="47" spans="1:14">
      <c r="A47" s="699" t="s">
        <v>220</v>
      </c>
      <c r="B47" s="699" t="s">
        <v>199</v>
      </c>
      <c r="C47" s="702">
        <v>25</v>
      </c>
      <c r="D47" s="703">
        <v>50</v>
      </c>
      <c r="E47" s="700">
        <v>0</v>
      </c>
      <c r="F47" s="700">
        <v>0</v>
      </c>
      <c r="G47" s="709">
        <v>25</v>
      </c>
      <c r="H47" s="701">
        <v>0</v>
      </c>
      <c r="I47" s="704">
        <v>47</v>
      </c>
      <c r="J47" s="562">
        <v>0</v>
      </c>
      <c r="K47" s="703">
        <v>6</v>
      </c>
      <c r="L47" s="700">
        <v>0</v>
      </c>
      <c r="M47" s="700">
        <v>0</v>
      </c>
      <c r="N47" s="586">
        <v>50</v>
      </c>
    </row>
    <row r="48" spans="1:14">
      <c r="A48" s="699" t="s">
        <v>227</v>
      </c>
      <c r="B48" s="699" t="s">
        <v>199</v>
      </c>
      <c r="C48" s="702">
        <v>25</v>
      </c>
      <c r="D48" s="703">
        <v>50</v>
      </c>
      <c r="E48" s="700">
        <v>0</v>
      </c>
      <c r="F48" s="700">
        <v>0</v>
      </c>
      <c r="G48" s="709">
        <v>25</v>
      </c>
      <c r="H48" s="701">
        <v>0</v>
      </c>
      <c r="I48" s="704">
        <v>89</v>
      </c>
      <c r="J48" s="562">
        <v>0</v>
      </c>
      <c r="K48" s="703">
        <v>6</v>
      </c>
      <c r="L48" s="700">
        <v>0</v>
      </c>
      <c r="M48" s="700">
        <v>0</v>
      </c>
      <c r="N48" s="586">
        <v>50</v>
      </c>
    </row>
    <row r="49" spans="1:14">
      <c r="A49" s="699" t="s">
        <v>223</v>
      </c>
      <c r="B49" s="699" t="s">
        <v>199</v>
      </c>
      <c r="C49" s="702">
        <v>25</v>
      </c>
      <c r="D49" s="703">
        <v>50</v>
      </c>
      <c r="E49" s="700">
        <v>0</v>
      </c>
      <c r="F49" s="700">
        <v>0</v>
      </c>
      <c r="G49" s="709">
        <v>25</v>
      </c>
      <c r="H49" s="701">
        <v>0</v>
      </c>
      <c r="I49" s="704">
        <v>122</v>
      </c>
      <c r="J49" s="562">
        <v>0</v>
      </c>
      <c r="K49" s="703">
        <v>6</v>
      </c>
      <c r="L49" s="700">
        <v>0</v>
      </c>
      <c r="M49" s="700">
        <v>0</v>
      </c>
      <c r="N49" s="586">
        <v>50</v>
      </c>
    </row>
    <row r="50" spans="1:14">
      <c r="A50" s="699" t="s">
        <v>232</v>
      </c>
      <c r="B50" s="699" t="s">
        <v>199</v>
      </c>
      <c r="C50" s="702">
        <v>25</v>
      </c>
      <c r="D50" s="703">
        <v>50</v>
      </c>
      <c r="E50" s="700">
        <v>0</v>
      </c>
      <c r="F50" s="700">
        <v>0</v>
      </c>
      <c r="G50" s="709">
        <v>25</v>
      </c>
      <c r="H50" s="701">
        <v>0</v>
      </c>
      <c r="I50" s="704">
        <v>121</v>
      </c>
      <c r="J50" s="562">
        <v>0</v>
      </c>
      <c r="K50" s="703">
        <v>6</v>
      </c>
      <c r="L50" s="700">
        <v>0</v>
      </c>
      <c r="M50" s="700">
        <v>0</v>
      </c>
      <c r="N50" s="586">
        <v>50</v>
      </c>
    </row>
    <row r="51" spans="1:14">
      <c r="A51" s="699" t="s">
        <v>225</v>
      </c>
      <c r="B51" s="699" t="s">
        <v>199</v>
      </c>
      <c r="C51" s="702">
        <v>25</v>
      </c>
      <c r="D51" s="703">
        <v>50</v>
      </c>
      <c r="E51" s="700">
        <v>0</v>
      </c>
      <c r="F51" s="700">
        <v>0</v>
      </c>
      <c r="G51" s="709">
        <v>25</v>
      </c>
      <c r="H51" s="701">
        <v>0</v>
      </c>
      <c r="I51" s="704">
        <v>118</v>
      </c>
      <c r="J51" s="562">
        <v>0</v>
      </c>
      <c r="K51" s="703">
        <v>6</v>
      </c>
      <c r="L51" s="700">
        <v>0</v>
      </c>
      <c r="M51" s="700">
        <v>0</v>
      </c>
      <c r="N51" s="586">
        <v>50</v>
      </c>
    </row>
    <row r="52" spans="1:14">
      <c r="A52" s="699" t="s">
        <v>234</v>
      </c>
      <c r="B52" s="699" t="s">
        <v>199</v>
      </c>
      <c r="C52" s="702">
        <v>25</v>
      </c>
      <c r="D52" s="703">
        <v>50</v>
      </c>
      <c r="E52" s="700">
        <v>0</v>
      </c>
      <c r="F52" s="700">
        <v>0</v>
      </c>
      <c r="G52" s="709">
        <v>25</v>
      </c>
      <c r="H52" s="701">
        <v>0</v>
      </c>
      <c r="I52" s="704">
        <v>112</v>
      </c>
      <c r="J52" s="562">
        <v>0</v>
      </c>
      <c r="K52" s="703">
        <v>6</v>
      </c>
      <c r="L52" s="700">
        <v>0</v>
      </c>
      <c r="M52" s="700">
        <v>0</v>
      </c>
      <c r="N52" s="586">
        <v>50</v>
      </c>
    </row>
    <row r="53" spans="1:14">
      <c r="A53" s="699" t="s">
        <v>230</v>
      </c>
      <c r="B53" s="699" t="s">
        <v>199</v>
      </c>
      <c r="C53" s="702">
        <v>25</v>
      </c>
      <c r="D53" s="703">
        <v>50</v>
      </c>
      <c r="E53" s="700">
        <v>0</v>
      </c>
      <c r="F53" s="700">
        <v>0</v>
      </c>
      <c r="G53" s="709">
        <v>25</v>
      </c>
      <c r="H53" s="701">
        <v>0</v>
      </c>
      <c r="I53" s="704">
        <v>111</v>
      </c>
      <c r="J53" s="562">
        <v>0</v>
      </c>
      <c r="K53" s="703">
        <v>6</v>
      </c>
      <c r="L53" s="700">
        <v>0</v>
      </c>
      <c r="M53" s="700">
        <v>0</v>
      </c>
      <c r="N53" s="586">
        <v>50</v>
      </c>
    </row>
    <row r="54" spans="1:14">
      <c r="A54" s="699" t="s">
        <v>236</v>
      </c>
      <c r="B54" s="699" t="s">
        <v>199</v>
      </c>
      <c r="C54" s="702">
        <v>25</v>
      </c>
      <c r="D54" s="703">
        <v>50</v>
      </c>
      <c r="E54" s="700">
        <v>0</v>
      </c>
      <c r="F54" s="700">
        <v>0</v>
      </c>
      <c r="G54" s="709">
        <v>25</v>
      </c>
      <c r="H54" s="701">
        <v>0</v>
      </c>
      <c r="I54" s="704">
        <v>148</v>
      </c>
      <c r="J54" s="562">
        <v>0</v>
      </c>
      <c r="K54" s="703">
        <v>6</v>
      </c>
      <c r="L54" s="700">
        <v>0</v>
      </c>
      <c r="M54" s="700">
        <v>0</v>
      </c>
      <c r="N54" s="586">
        <v>50</v>
      </c>
    </row>
    <row r="55" spans="1:14">
      <c r="A55" s="699" t="s">
        <v>239</v>
      </c>
      <c r="B55" s="699" t="s">
        <v>199</v>
      </c>
      <c r="C55" s="702">
        <v>25</v>
      </c>
      <c r="D55" s="703">
        <v>50</v>
      </c>
      <c r="E55" s="700">
        <v>0</v>
      </c>
      <c r="F55" s="700">
        <v>0</v>
      </c>
      <c r="G55" s="709">
        <v>25</v>
      </c>
      <c r="H55" s="701">
        <v>0</v>
      </c>
      <c r="I55" s="704">
        <v>127</v>
      </c>
      <c r="J55" s="562">
        <v>0</v>
      </c>
      <c r="K55" s="703">
        <v>6</v>
      </c>
      <c r="L55" s="700">
        <v>0</v>
      </c>
      <c r="M55" s="700">
        <v>0</v>
      </c>
      <c r="N55" s="586">
        <v>50</v>
      </c>
    </row>
    <row r="56" spans="1:14">
      <c r="A56" s="699" t="s">
        <v>241</v>
      </c>
      <c r="B56" s="699" t="s">
        <v>199</v>
      </c>
      <c r="C56" s="702">
        <v>25</v>
      </c>
      <c r="D56" s="703">
        <v>50</v>
      </c>
      <c r="E56" s="700">
        <v>0</v>
      </c>
      <c r="F56" s="700">
        <v>0</v>
      </c>
      <c r="G56" s="709">
        <v>25</v>
      </c>
      <c r="H56" s="701">
        <v>0</v>
      </c>
      <c r="I56" s="704">
        <v>134</v>
      </c>
      <c r="J56" s="562">
        <v>0</v>
      </c>
      <c r="K56" s="703">
        <v>6</v>
      </c>
      <c r="L56" s="700">
        <v>0</v>
      </c>
      <c r="M56" s="700">
        <v>0</v>
      </c>
      <c r="N56" s="586">
        <v>50</v>
      </c>
    </row>
    <row r="57" spans="1:14">
      <c r="A57" s="699" t="s">
        <v>243</v>
      </c>
      <c r="B57" s="699" t="s">
        <v>199</v>
      </c>
      <c r="C57" s="702">
        <v>25</v>
      </c>
      <c r="D57" s="703">
        <v>50</v>
      </c>
      <c r="E57" s="700">
        <v>0</v>
      </c>
      <c r="F57" s="700">
        <v>0</v>
      </c>
      <c r="G57" s="709">
        <v>25</v>
      </c>
      <c r="H57" s="701">
        <v>0</v>
      </c>
      <c r="I57" s="704">
        <v>131</v>
      </c>
      <c r="J57" s="562">
        <v>0</v>
      </c>
      <c r="K57" s="703">
        <v>6</v>
      </c>
      <c r="L57" s="700">
        <v>0</v>
      </c>
      <c r="M57" s="700">
        <v>0</v>
      </c>
      <c r="N57" s="586">
        <v>50</v>
      </c>
    </row>
    <row r="58" spans="1:14">
      <c r="A58" s="699" t="s">
        <v>247</v>
      </c>
      <c r="B58" s="699" t="s">
        <v>199</v>
      </c>
      <c r="C58" s="702">
        <v>25</v>
      </c>
      <c r="D58" s="703">
        <v>50</v>
      </c>
      <c r="E58" s="703">
        <v>5</v>
      </c>
      <c r="F58" s="703">
        <v>5</v>
      </c>
      <c r="G58" s="709">
        <v>25</v>
      </c>
      <c r="H58" s="701">
        <v>0</v>
      </c>
      <c r="I58" s="704">
        <v>37</v>
      </c>
      <c r="J58" s="562">
        <v>0</v>
      </c>
      <c r="K58" s="703">
        <v>0</v>
      </c>
      <c r="L58" s="700">
        <v>0</v>
      </c>
      <c r="M58" s="700">
        <v>0</v>
      </c>
      <c r="N58" s="586">
        <v>50</v>
      </c>
    </row>
    <row r="59" spans="1:14">
      <c r="A59" s="699" t="s">
        <v>249</v>
      </c>
      <c r="B59" s="699" t="s">
        <v>199</v>
      </c>
      <c r="C59" s="702">
        <v>25</v>
      </c>
      <c r="D59" s="703">
        <v>50</v>
      </c>
      <c r="E59" s="700">
        <v>0</v>
      </c>
      <c r="F59" s="700">
        <v>0</v>
      </c>
      <c r="G59" s="709">
        <v>25</v>
      </c>
      <c r="H59" s="701">
        <v>0</v>
      </c>
      <c r="I59" s="704">
        <v>132</v>
      </c>
      <c r="J59" s="562">
        <v>0</v>
      </c>
      <c r="K59" s="703">
        <v>6</v>
      </c>
      <c r="L59" s="700">
        <v>0</v>
      </c>
      <c r="M59" s="700">
        <v>0</v>
      </c>
      <c r="N59" s="586">
        <v>50</v>
      </c>
    </row>
    <row r="60" spans="1:14">
      <c r="A60" s="699" t="s">
        <v>255</v>
      </c>
      <c r="B60" s="699" t="s">
        <v>199</v>
      </c>
      <c r="C60" s="702">
        <v>25</v>
      </c>
      <c r="D60" s="703">
        <v>50</v>
      </c>
      <c r="E60" s="700">
        <v>0</v>
      </c>
      <c r="F60" s="700">
        <v>0</v>
      </c>
      <c r="G60" s="709">
        <v>25</v>
      </c>
      <c r="H60" s="701">
        <v>0</v>
      </c>
      <c r="I60" s="704">
        <v>130</v>
      </c>
      <c r="J60" s="562">
        <v>0</v>
      </c>
      <c r="K60" s="703">
        <v>6</v>
      </c>
      <c r="L60" s="700">
        <v>0</v>
      </c>
      <c r="M60" s="700">
        <v>0</v>
      </c>
      <c r="N60" s="586">
        <v>50</v>
      </c>
    </row>
    <row r="61" spans="1:14">
      <c r="A61" s="699" t="s">
        <v>251</v>
      </c>
      <c r="B61" s="699" t="s">
        <v>199</v>
      </c>
      <c r="C61" s="702">
        <v>25</v>
      </c>
      <c r="D61" s="703">
        <v>50</v>
      </c>
      <c r="E61" s="700">
        <v>0</v>
      </c>
      <c r="F61" s="700">
        <v>0</v>
      </c>
      <c r="G61" s="709">
        <v>25</v>
      </c>
      <c r="H61" s="701">
        <v>0</v>
      </c>
      <c r="I61" s="704">
        <v>38</v>
      </c>
      <c r="J61" s="562">
        <v>0</v>
      </c>
      <c r="K61" s="703">
        <v>6</v>
      </c>
      <c r="L61" s="700">
        <v>0</v>
      </c>
      <c r="M61" s="700">
        <v>0</v>
      </c>
      <c r="N61" s="586">
        <v>50</v>
      </c>
    </row>
    <row r="62" spans="1:14">
      <c r="A62" s="699" t="s">
        <v>245</v>
      </c>
      <c r="B62" s="699" t="s">
        <v>199</v>
      </c>
      <c r="C62" s="702">
        <v>25</v>
      </c>
      <c r="D62" s="703">
        <v>50</v>
      </c>
      <c r="E62" s="700">
        <v>0</v>
      </c>
      <c r="F62" s="700">
        <v>0</v>
      </c>
      <c r="G62" s="709">
        <v>25</v>
      </c>
      <c r="H62" s="701">
        <v>0</v>
      </c>
      <c r="I62" s="704">
        <v>150</v>
      </c>
      <c r="J62" s="562">
        <v>0</v>
      </c>
      <c r="K62" s="703">
        <v>6</v>
      </c>
      <c r="L62" s="700">
        <v>0</v>
      </c>
      <c r="M62" s="700">
        <v>0</v>
      </c>
      <c r="N62" s="586">
        <v>50</v>
      </c>
    </row>
    <row r="63" spans="1:14">
      <c r="A63" s="699" t="s">
        <v>253</v>
      </c>
      <c r="B63" s="699" t="s">
        <v>199</v>
      </c>
      <c r="C63" s="702">
        <v>25</v>
      </c>
      <c r="D63" s="703">
        <v>50</v>
      </c>
      <c r="E63" s="700">
        <v>0</v>
      </c>
      <c r="F63" s="700">
        <v>0</v>
      </c>
      <c r="G63" s="709">
        <v>25</v>
      </c>
      <c r="H63" s="701">
        <v>0</v>
      </c>
      <c r="I63" s="704">
        <v>109</v>
      </c>
      <c r="J63" s="562">
        <v>0</v>
      </c>
      <c r="K63" s="703">
        <v>6</v>
      </c>
      <c r="L63" s="700">
        <v>0</v>
      </c>
      <c r="M63" s="700">
        <v>0</v>
      </c>
      <c r="N63" s="586">
        <v>50</v>
      </c>
    </row>
    <row r="64" spans="1:14">
      <c r="A64" s="699" t="s">
        <v>257</v>
      </c>
      <c r="B64" s="699" t="s">
        <v>199</v>
      </c>
      <c r="C64" s="702">
        <v>25</v>
      </c>
      <c r="D64" s="703">
        <v>50</v>
      </c>
      <c r="E64" s="700">
        <v>0</v>
      </c>
      <c r="F64" s="700">
        <v>0</v>
      </c>
      <c r="G64" s="709">
        <v>25</v>
      </c>
      <c r="H64" s="701">
        <v>0</v>
      </c>
      <c r="I64" s="704">
        <v>170</v>
      </c>
      <c r="J64" s="562">
        <v>0</v>
      </c>
      <c r="K64" s="703">
        <v>6</v>
      </c>
      <c r="L64" s="700">
        <v>0</v>
      </c>
      <c r="M64" s="700">
        <v>0</v>
      </c>
      <c r="N64" s="586">
        <v>50</v>
      </c>
    </row>
    <row r="65" spans="1:14">
      <c r="A65" s="699" t="s">
        <v>259</v>
      </c>
      <c r="B65" s="699" t="s">
        <v>199</v>
      </c>
      <c r="C65" s="702">
        <v>25</v>
      </c>
      <c r="D65" s="703">
        <v>50</v>
      </c>
      <c r="E65" s="700">
        <v>0</v>
      </c>
      <c r="F65" s="700">
        <v>0</v>
      </c>
      <c r="G65" s="709">
        <v>25</v>
      </c>
      <c r="H65" s="701">
        <v>0</v>
      </c>
      <c r="I65" s="704">
        <v>34</v>
      </c>
      <c r="J65" s="562">
        <v>0</v>
      </c>
      <c r="K65" s="703">
        <v>6</v>
      </c>
      <c r="L65" s="700">
        <v>0</v>
      </c>
      <c r="M65" s="700">
        <v>0</v>
      </c>
      <c r="N65" s="586">
        <v>50</v>
      </c>
    </row>
    <row r="66" spans="1:14">
      <c r="A66" s="699" t="s">
        <v>261</v>
      </c>
      <c r="B66" s="699" t="s">
        <v>199</v>
      </c>
      <c r="C66" s="702">
        <v>25</v>
      </c>
      <c r="D66" s="703">
        <v>50</v>
      </c>
      <c r="E66" s="700">
        <v>0</v>
      </c>
      <c r="F66" s="700">
        <v>0</v>
      </c>
      <c r="G66" s="709">
        <v>25</v>
      </c>
      <c r="H66" s="701">
        <v>0</v>
      </c>
      <c r="I66" s="704">
        <v>100</v>
      </c>
      <c r="J66" s="562">
        <v>0</v>
      </c>
      <c r="K66" s="703">
        <v>6</v>
      </c>
      <c r="L66" s="700">
        <v>0</v>
      </c>
      <c r="M66" s="700">
        <v>0</v>
      </c>
      <c r="N66" s="586">
        <v>50</v>
      </c>
    </row>
    <row r="67" spans="1:14">
      <c r="A67" s="699" t="s">
        <v>265</v>
      </c>
      <c r="B67" s="699" t="s">
        <v>199</v>
      </c>
      <c r="C67" s="702">
        <v>25</v>
      </c>
      <c r="D67" s="703">
        <v>50</v>
      </c>
      <c r="E67" s="700">
        <v>0</v>
      </c>
      <c r="F67" s="700">
        <v>0</v>
      </c>
      <c r="G67" s="709">
        <v>25</v>
      </c>
      <c r="H67" s="701">
        <v>0</v>
      </c>
      <c r="I67" s="704">
        <v>103</v>
      </c>
      <c r="J67" s="562">
        <v>0</v>
      </c>
      <c r="K67" s="703">
        <v>0</v>
      </c>
      <c r="L67" s="700">
        <v>0</v>
      </c>
      <c r="M67" s="700">
        <v>0</v>
      </c>
      <c r="N67" s="586">
        <v>50</v>
      </c>
    </row>
    <row r="68" spans="1:14">
      <c r="A68" s="699" t="s">
        <v>263</v>
      </c>
      <c r="B68" s="699" t="s">
        <v>199</v>
      </c>
      <c r="C68" s="702">
        <v>25</v>
      </c>
      <c r="D68" s="703">
        <v>50</v>
      </c>
      <c r="E68" s="700">
        <v>0</v>
      </c>
      <c r="F68" s="700">
        <v>0</v>
      </c>
      <c r="G68" s="709">
        <v>25</v>
      </c>
      <c r="H68" s="701">
        <v>0</v>
      </c>
      <c r="I68" s="704">
        <v>80</v>
      </c>
      <c r="J68" s="562">
        <v>0</v>
      </c>
      <c r="K68" s="703">
        <v>6</v>
      </c>
      <c r="L68" s="700">
        <v>0</v>
      </c>
      <c r="M68" s="700">
        <v>0</v>
      </c>
      <c r="N68" s="586">
        <v>50</v>
      </c>
    </row>
    <row r="69" spans="1:14">
      <c r="A69" s="699" t="s">
        <v>270</v>
      </c>
      <c r="B69" s="699" t="s">
        <v>199</v>
      </c>
      <c r="C69" s="702">
        <v>25</v>
      </c>
      <c r="D69" s="703">
        <v>50</v>
      </c>
      <c r="E69" s="700">
        <v>0</v>
      </c>
      <c r="F69" s="700">
        <v>0</v>
      </c>
      <c r="G69" s="709">
        <v>25</v>
      </c>
      <c r="H69" s="701">
        <v>0</v>
      </c>
      <c r="I69" s="704">
        <v>100</v>
      </c>
      <c r="J69" s="562">
        <v>0</v>
      </c>
      <c r="K69" s="703">
        <v>0</v>
      </c>
      <c r="L69" s="700">
        <v>0</v>
      </c>
      <c r="M69" s="700">
        <v>0</v>
      </c>
      <c r="N69" s="586">
        <v>50</v>
      </c>
    </row>
    <row r="70" spans="1:14">
      <c r="A70" s="699" t="s">
        <v>268</v>
      </c>
      <c r="B70" s="699" t="s">
        <v>199</v>
      </c>
      <c r="C70" s="702">
        <v>25</v>
      </c>
      <c r="D70" s="703">
        <v>50</v>
      </c>
      <c r="E70" s="700">
        <v>0</v>
      </c>
      <c r="F70" s="700">
        <v>0</v>
      </c>
      <c r="G70" s="709">
        <v>25</v>
      </c>
      <c r="H70" s="701">
        <v>0</v>
      </c>
      <c r="I70" s="704">
        <v>68</v>
      </c>
      <c r="J70" s="562">
        <v>0</v>
      </c>
      <c r="K70" s="703">
        <v>0</v>
      </c>
      <c r="L70" s="700">
        <v>0</v>
      </c>
      <c r="M70" s="700">
        <v>0</v>
      </c>
      <c r="N70" s="586">
        <v>50</v>
      </c>
    </row>
    <row r="71" spans="1:14">
      <c r="A71" s="641"/>
      <c r="B71" s="641"/>
      <c r="C71" s="641"/>
      <c r="D71" s="641"/>
      <c r="E71" s="641"/>
      <c r="F71" s="641"/>
      <c r="G71" s="641"/>
      <c r="H71" s="641"/>
      <c r="I71" s="641"/>
      <c r="J71" s="641"/>
      <c r="K71" s="641"/>
      <c r="L71" s="641"/>
      <c r="M71" s="641"/>
    </row>
    <row r="72" spans="1:14">
      <c r="A72" s="1087" t="s">
        <v>1570</v>
      </c>
      <c r="B72" s="1087"/>
      <c r="C72" s="1087"/>
      <c r="D72" s="1087"/>
      <c r="E72" s="1087"/>
      <c r="F72" s="641"/>
      <c r="G72" s="641"/>
      <c r="H72" s="641"/>
      <c r="I72" s="641"/>
      <c r="J72" s="641"/>
      <c r="K72" s="641"/>
      <c r="L72" s="641"/>
      <c r="M72" s="641"/>
    </row>
    <row r="73" spans="1:14">
      <c r="A73" s="1082" t="s">
        <v>1262</v>
      </c>
      <c r="B73" s="1082"/>
      <c r="C73" s="1082"/>
      <c r="D73" s="1082"/>
      <c r="F73" s="641"/>
      <c r="G73" s="641"/>
      <c r="H73" s="641"/>
      <c r="I73" s="641"/>
      <c r="J73" s="641"/>
      <c r="K73" s="641"/>
      <c r="L73" s="641"/>
      <c r="M73" s="641"/>
    </row>
    <row r="74" spans="1:14">
      <c r="A74" s="1082" t="s">
        <v>1263</v>
      </c>
      <c r="B74" s="1082"/>
      <c r="C74" s="1082"/>
      <c r="D74" s="1082"/>
      <c r="F74" s="641"/>
      <c r="G74" s="641"/>
      <c r="H74" s="641"/>
      <c r="I74" s="641"/>
      <c r="J74" s="641"/>
      <c r="K74" s="641"/>
      <c r="L74" s="641"/>
      <c r="M74" s="641"/>
    </row>
    <row r="75" spans="1:14">
      <c r="A75" s="1082" t="s">
        <v>1264</v>
      </c>
      <c r="B75" s="1082"/>
      <c r="C75" s="1082"/>
      <c r="D75" s="1082"/>
      <c r="F75" s="641"/>
      <c r="G75" s="641"/>
      <c r="H75" s="641"/>
      <c r="I75" s="641"/>
      <c r="J75" s="641"/>
      <c r="K75" s="641"/>
      <c r="L75" s="641"/>
      <c r="M75" s="641"/>
    </row>
    <row r="76" spans="1:14">
      <c r="A76" s="1082" t="s">
        <v>1265</v>
      </c>
      <c r="B76" s="1082"/>
      <c r="C76" s="1082"/>
      <c r="D76" s="1082"/>
      <c r="F76" s="641"/>
      <c r="G76" s="641"/>
      <c r="H76" s="641"/>
      <c r="I76" s="641"/>
      <c r="J76" s="641"/>
      <c r="K76" s="641"/>
      <c r="L76" s="641"/>
      <c r="M76" s="641"/>
    </row>
    <row r="77" spans="1:14">
      <c r="A77" s="1082" t="s">
        <v>1266</v>
      </c>
      <c r="B77" s="1082"/>
      <c r="C77" s="1082"/>
      <c r="D77" s="1082"/>
      <c r="F77" s="641"/>
      <c r="G77" s="641"/>
      <c r="H77" s="641"/>
      <c r="I77" s="641"/>
      <c r="J77" s="641"/>
      <c r="K77" s="641"/>
      <c r="L77" s="641"/>
      <c r="M77" s="641"/>
    </row>
    <row r="78" spans="1:14">
      <c r="A78" s="1082" t="s">
        <v>1267</v>
      </c>
      <c r="B78" s="1082"/>
      <c r="C78" s="1082"/>
      <c r="D78" s="1082"/>
      <c r="F78" s="641"/>
      <c r="G78" s="641"/>
      <c r="H78" s="641"/>
      <c r="I78" s="641"/>
      <c r="J78" s="641"/>
      <c r="K78" s="641"/>
      <c r="L78" s="641"/>
      <c r="M78" s="641"/>
    </row>
    <row r="79" spans="1:14">
      <c r="A79" s="1083" t="s">
        <v>1268</v>
      </c>
      <c r="B79" s="1083"/>
      <c r="C79" s="1083"/>
      <c r="D79" s="1083"/>
      <c r="F79" s="641"/>
      <c r="G79" s="641"/>
      <c r="H79" s="641"/>
      <c r="I79" s="641"/>
      <c r="J79" s="641"/>
      <c r="K79" s="641"/>
      <c r="L79" s="641"/>
      <c r="M79" s="641"/>
    </row>
    <row r="80" spans="1:14">
      <c r="A80" s="1083" t="s">
        <v>1269</v>
      </c>
      <c r="B80" s="1083"/>
      <c r="C80" s="1083"/>
      <c r="D80" s="1083"/>
      <c r="F80" s="641"/>
      <c r="G80" s="641"/>
      <c r="H80" s="641"/>
      <c r="I80" s="641"/>
      <c r="J80" s="641"/>
      <c r="K80" s="641"/>
      <c r="L80" s="641"/>
      <c r="M80" s="641"/>
    </row>
    <row r="81" spans="1:13">
      <c r="A81" s="1083" t="s">
        <v>1270</v>
      </c>
      <c r="B81" s="1083"/>
      <c r="C81" s="1083"/>
      <c r="D81" s="1083"/>
      <c r="F81" s="641"/>
      <c r="G81" s="641"/>
      <c r="H81" s="641"/>
      <c r="I81" s="641"/>
      <c r="J81" s="641"/>
      <c r="K81" s="641"/>
      <c r="L81" s="641"/>
      <c r="M81" s="641"/>
    </row>
    <row r="82" spans="1:13">
      <c r="A82" s="1083" t="s">
        <v>1271</v>
      </c>
      <c r="B82" s="1083"/>
      <c r="C82" s="1083"/>
      <c r="D82" s="1083"/>
      <c r="F82" s="641"/>
      <c r="G82" s="641"/>
      <c r="H82" s="641"/>
      <c r="I82" s="641"/>
      <c r="J82" s="641"/>
      <c r="K82" s="641"/>
      <c r="L82" s="641"/>
      <c r="M82" s="641"/>
    </row>
    <row r="83" spans="1:13">
      <c r="A83" s="1083" t="s">
        <v>1272</v>
      </c>
      <c r="B83" s="1083"/>
      <c r="C83" s="1083"/>
      <c r="D83" s="1083"/>
      <c r="F83" s="641"/>
      <c r="G83" s="641"/>
      <c r="H83" s="641"/>
      <c r="I83" s="641"/>
      <c r="J83" s="641"/>
      <c r="K83" s="641"/>
      <c r="L83" s="641"/>
      <c r="M83" s="641"/>
    </row>
    <row r="84" spans="1:13">
      <c r="A84" s="1083" t="s">
        <v>1273</v>
      </c>
      <c r="B84" s="1083"/>
      <c r="C84" s="1083"/>
      <c r="D84" s="1083"/>
      <c r="F84" s="641"/>
      <c r="G84" s="641"/>
      <c r="H84" s="641"/>
      <c r="I84" s="641"/>
      <c r="J84" s="641"/>
      <c r="K84" s="641"/>
      <c r="L84" s="641"/>
      <c r="M84" s="641"/>
    </row>
    <row r="85" spans="1:13">
      <c r="A85" s="1083" t="s">
        <v>1274</v>
      </c>
      <c r="B85" s="1083"/>
      <c r="C85" s="1083"/>
      <c r="D85" s="1083"/>
      <c r="F85" s="641"/>
      <c r="G85" s="641"/>
      <c r="H85" s="641"/>
      <c r="I85" s="641"/>
      <c r="J85" s="641"/>
      <c r="K85" s="641"/>
      <c r="L85" s="641"/>
      <c r="M85" s="641"/>
    </row>
    <row r="86" spans="1:13">
      <c r="A86" s="1083" t="s">
        <v>1275</v>
      </c>
      <c r="B86" s="1083"/>
      <c r="C86" s="1083"/>
      <c r="D86" s="1083"/>
      <c r="F86" s="641"/>
      <c r="G86" s="641"/>
      <c r="H86" s="641"/>
      <c r="I86" s="641"/>
      <c r="J86" s="641"/>
      <c r="K86" s="641"/>
      <c r="L86" s="641"/>
      <c r="M86" s="641"/>
    </row>
    <row r="87" spans="1:13">
      <c r="A87" s="1083" t="s">
        <v>1276</v>
      </c>
      <c r="B87" s="1083"/>
      <c r="C87" s="1083"/>
      <c r="D87" s="1083"/>
      <c r="F87" s="641"/>
      <c r="G87" s="641"/>
      <c r="H87" s="641"/>
      <c r="I87" s="641"/>
      <c r="J87" s="641"/>
      <c r="K87" s="641"/>
      <c r="L87" s="641"/>
      <c r="M87" s="641"/>
    </row>
    <row r="88" spans="1:13">
      <c r="A88" s="1083" t="s">
        <v>1571</v>
      </c>
      <c r="B88" s="1083"/>
      <c r="C88" s="1083"/>
      <c r="D88" s="1083"/>
      <c r="F88" s="641"/>
      <c r="G88" s="641"/>
      <c r="H88" s="641"/>
      <c r="I88" s="641"/>
      <c r="J88" s="641"/>
      <c r="K88" s="641"/>
      <c r="L88" s="641"/>
      <c r="M88" s="641"/>
    </row>
    <row r="89" spans="1:13">
      <c r="A89" s="1083" t="s">
        <v>1277</v>
      </c>
      <c r="B89" s="1083"/>
      <c r="C89" s="1083"/>
      <c r="D89" s="1083"/>
      <c r="F89" s="641"/>
      <c r="G89" s="641"/>
      <c r="H89" s="641"/>
      <c r="I89" s="641"/>
      <c r="J89" s="641"/>
      <c r="K89" s="641"/>
      <c r="L89" s="641"/>
      <c r="M89" s="641"/>
    </row>
    <row r="90" spans="1:13">
      <c r="A90" s="1083" t="s">
        <v>1278</v>
      </c>
      <c r="B90" s="1083"/>
      <c r="C90" s="1083"/>
      <c r="D90" s="1083"/>
      <c r="F90" s="641"/>
      <c r="G90" s="641"/>
      <c r="H90" s="641"/>
      <c r="I90" s="641"/>
      <c r="J90" s="641"/>
      <c r="K90" s="641"/>
      <c r="L90" s="641"/>
      <c r="M90" s="641"/>
    </row>
    <row r="91" spans="1:13">
      <c r="A91" s="1083" t="s">
        <v>1279</v>
      </c>
      <c r="B91" s="1083"/>
      <c r="C91" s="1083"/>
      <c r="D91" s="1083"/>
      <c r="F91" s="641"/>
      <c r="G91" s="641"/>
      <c r="H91" s="641"/>
      <c r="I91" s="641"/>
      <c r="J91" s="641"/>
      <c r="K91" s="641"/>
      <c r="L91" s="641"/>
      <c r="M91" s="641"/>
    </row>
    <row r="92" spans="1:13">
      <c r="A92" s="1083" t="s">
        <v>1572</v>
      </c>
      <c r="B92" s="1083"/>
      <c r="C92" s="1083"/>
      <c r="D92" s="1083"/>
      <c r="F92" s="641"/>
      <c r="G92" s="641"/>
      <c r="H92" s="641"/>
      <c r="I92" s="641"/>
      <c r="J92" s="641"/>
      <c r="K92" s="641"/>
      <c r="L92" s="641"/>
      <c r="M92" s="641"/>
    </row>
    <row r="93" spans="1:13">
      <c r="A93" s="1083" t="s">
        <v>1296</v>
      </c>
      <c r="B93" s="1083"/>
      <c r="C93" s="1083"/>
      <c r="D93" s="1083"/>
      <c r="F93" s="641"/>
      <c r="G93" s="641"/>
      <c r="H93" s="641"/>
      <c r="I93" s="641"/>
      <c r="J93" s="641"/>
      <c r="K93" s="641"/>
      <c r="L93" s="641"/>
      <c r="M93" s="641"/>
    </row>
    <row r="94" spans="1:13">
      <c r="A94" s="1083" t="s">
        <v>1412</v>
      </c>
      <c r="B94" s="1083"/>
      <c r="C94" s="1083"/>
      <c r="D94" s="1083"/>
      <c r="F94" s="641"/>
      <c r="G94" s="641"/>
      <c r="H94" s="641"/>
      <c r="I94" s="641"/>
      <c r="J94" s="641"/>
      <c r="K94" s="641"/>
      <c r="L94" s="641"/>
      <c r="M94" s="641"/>
    </row>
    <row r="95" spans="1:13">
      <c r="A95" s="1083" t="s">
        <v>1447</v>
      </c>
      <c r="B95" s="1083"/>
      <c r="C95" s="1083"/>
      <c r="D95" s="1083"/>
      <c r="F95" s="641"/>
      <c r="G95" s="641"/>
      <c r="H95" s="641"/>
      <c r="I95" s="641"/>
      <c r="J95" s="641"/>
      <c r="K95" s="641"/>
      <c r="L95" s="641"/>
      <c r="M95" s="641"/>
    </row>
    <row r="96" spans="1:13">
      <c r="A96" s="716" t="s">
        <v>1822</v>
      </c>
      <c r="B96" s="716"/>
      <c r="C96" s="716"/>
      <c r="D96" s="716"/>
      <c r="F96" s="641"/>
      <c r="G96" s="641"/>
      <c r="H96" s="641"/>
      <c r="I96" s="641"/>
      <c r="J96" s="641"/>
      <c r="K96" s="641"/>
      <c r="L96" s="641"/>
      <c r="M96" s="641"/>
    </row>
    <row r="97" spans="1:14">
      <c r="A97" s="716"/>
      <c r="B97" s="716"/>
      <c r="C97" s="716"/>
      <c r="D97" s="716"/>
      <c r="F97" s="641"/>
      <c r="G97" s="641"/>
      <c r="H97" s="641"/>
      <c r="I97" s="641"/>
      <c r="J97" s="641"/>
      <c r="K97" s="641"/>
      <c r="L97" s="641"/>
      <c r="M97" s="641"/>
    </row>
    <row r="98" spans="1:14">
      <c r="B98" s="720"/>
      <c r="C98" s="720"/>
      <c r="D98" s="716"/>
      <c r="F98" s="641"/>
      <c r="G98" s="641"/>
      <c r="H98" s="641"/>
      <c r="I98" s="641"/>
      <c r="J98" s="641"/>
      <c r="K98" s="641"/>
      <c r="L98" s="641"/>
      <c r="M98" s="641"/>
    </row>
    <row r="99" spans="1:14" ht="15.75" thickBot="1">
      <c r="A99" s="1081" t="s">
        <v>1731</v>
      </c>
      <c r="B99" s="1081"/>
      <c r="C99" s="1081"/>
      <c r="D99" s="1081"/>
      <c r="E99" s="1081"/>
      <c r="F99" s="1081"/>
      <c r="G99" s="641"/>
      <c r="H99" s="641"/>
      <c r="I99" s="641"/>
      <c r="J99" s="641"/>
      <c r="K99" s="641"/>
      <c r="L99" s="641"/>
      <c r="M99" s="641"/>
    </row>
    <row r="100" spans="1:14" ht="15.75" thickBot="1">
      <c r="A100" s="706" t="s">
        <v>517</v>
      </c>
      <c r="B100" s="706" t="s">
        <v>1247</v>
      </c>
      <c r="C100" s="707" t="s">
        <v>1248</v>
      </c>
      <c r="D100" s="707" t="s">
        <v>1249</v>
      </c>
      <c r="E100" s="707" t="s">
        <v>1250</v>
      </c>
      <c r="F100" s="707" t="s">
        <v>1251</v>
      </c>
      <c r="G100" s="707" t="s">
        <v>215</v>
      </c>
      <c r="H100" s="707" t="s">
        <v>1691</v>
      </c>
      <c r="I100" s="707" t="s">
        <v>1562</v>
      </c>
      <c r="J100" s="708" t="s">
        <v>1260</v>
      </c>
      <c r="K100" s="707" t="s">
        <v>1542</v>
      </c>
      <c r="L100" s="707" t="s">
        <v>1214</v>
      </c>
      <c r="M100" s="707" t="s">
        <v>1563</v>
      </c>
      <c r="N100" s="705" t="s">
        <v>121</v>
      </c>
    </row>
    <row r="101" spans="1:14">
      <c r="A101" s="699" t="s">
        <v>251</v>
      </c>
      <c r="B101" s="699" t="s">
        <v>199</v>
      </c>
      <c r="C101" s="702">
        <v>25</v>
      </c>
      <c r="D101" s="703">
        <v>50</v>
      </c>
      <c r="E101" s="700">
        <v>0</v>
      </c>
      <c r="F101" s="700">
        <v>0</v>
      </c>
      <c r="G101" s="709">
        <v>25</v>
      </c>
      <c r="H101" s="701">
        <v>0</v>
      </c>
      <c r="I101" s="704">
        <v>38</v>
      </c>
      <c r="J101" s="562">
        <v>0</v>
      </c>
      <c r="K101" s="703">
        <v>6</v>
      </c>
      <c r="L101" s="700">
        <v>0</v>
      </c>
      <c r="M101" s="700">
        <v>0</v>
      </c>
      <c r="N101" s="586">
        <v>50</v>
      </c>
    </row>
    <row r="102" spans="1:14">
      <c r="A102" s="641"/>
      <c r="B102" s="641"/>
      <c r="C102" s="641"/>
      <c r="D102" s="641"/>
      <c r="E102" s="641"/>
      <c r="F102" s="641"/>
      <c r="G102" s="641"/>
      <c r="H102" s="641"/>
      <c r="I102" s="641"/>
      <c r="J102" s="641"/>
      <c r="K102" s="641"/>
      <c r="L102" s="641"/>
      <c r="M102" s="641"/>
    </row>
    <row r="103" spans="1:14">
      <c r="A103" s="1088" t="s">
        <v>1823</v>
      </c>
      <c r="B103" s="1088"/>
      <c r="C103" s="641"/>
      <c r="D103" s="641"/>
      <c r="E103" s="641"/>
      <c r="F103" s="641"/>
      <c r="G103" s="641"/>
      <c r="H103" s="641"/>
      <c r="I103" s="641"/>
      <c r="J103" s="641"/>
      <c r="K103" s="641"/>
      <c r="L103" s="641"/>
      <c r="M103" s="641"/>
    </row>
    <row r="105" spans="1:14">
      <c r="A105" s="1058" t="s">
        <v>1826</v>
      </c>
      <c r="B105" s="1058"/>
      <c r="C105" s="1058"/>
      <c r="D105" s="1058"/>
      <c r="E105" s="1058"/>
      <c r="F105" s="1058"/>
    </row>
    <row r="106" spans="1:14">
      <c r="A106" s="1090" t="s">
        <v>1825</v>
      </c>
      <c r="B106" s="1090"/>
      <c r="C106" s="1090"/>
      <c r="D106" s="1090"/>
      <c r="E106" s="1090"/>
      <c r="F106" s="1090"/>
    </row>
    <row r="107" spans="1:14">
      <c r="A107" s="1089" t="s">
        <v>1824</v>
      </c>
      <c r="B107" s="1089"/>
      <c r="C107" s="1089"/>
      <c r="D107" s="1089"/>
      <c r="E107" s="1089"/>
    </row>
  </sheetData>
  <mergeCells count="36">
    <mergeCell ref="A103:B103"/>
    <mergeCell ref="A105:F105"/>
    <mergeCell ref="A107:E107"/>
    <mergeCell ref="A106:F106"/>
    <mergeCell ref="A2:J2"/>
    <mergeCell ref="A91:D91"/>
    <mergeCell ref="A92:D92"/>
    <mergeCell ref="A93:D93"/>
    <mergeCell ref="A94:D94"/>
    <mergeCell ref="A81:D81"/>
    <mergeCell ref="A82:D82"/>
    <mergeCell ref="A83:D83"/>
    <mergeCell ref="A84:D84"/>
    <mergeCell ref="A85:D85"/>
    <mergeCell ref="A86:D86"/>
    <mergeCell ref="A87:D87"/>
    <mergeCell ref="A76:D76"/>
    <mergeCell ref="A42:B42"/>
    <mergeCell ref="A72:E72"/>
    <mergeCell ref="A73:D73"/>
    <mergeCell ref="A74:D74"/>
    <mergeCell ref="A6:K6"/>
    <mergeCell ref="A7:M7"/>
    <mergeCell ref="A8:M8"/>
    <mergeCell ref="A9:M9"/>
    <mergeCell ref="A75:D75"/>
    <mergeCell ref="A11:C11"/>
    <mergeCell ref="A99:F99"/>
    <mergeCell ref="A77:D77"/>
    <mergeCell ref="A78:D78"/>
    <mergeCell ref="A79:D79"/>
    <mergeCell ref="A80:D80"/>
    <mergeCell ref="A95:D95"/>
    <mergeCell ref="A88:D88"/>
    <mergeCell ref="A89:D89"/>
    <mergeCell ref="A90:D9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O731"/>
  <sheetViews>
    <sheetView workbookViewId="0">
      <pane xSplit="2" ySplit="3" topLeftCell="C25" activePane="bottomRight" state="frozen"/>
      <selection pane="topRight" activeCell="F1" sqref="F1"/>
      <selection pane="bottomLeft" activeCell="A3" sqref="A3"/>
      <selection pane="bottomRight" activeCell="A25" sqref="A25:A625"/>
    </sheetView>
  </sheetViews>
  <sheetFormatPr baseColWidth="10" defaultColWidth="8.85546875" defaultRowHeight="15" outlineLevelCol="1"/>
  <cols>
    <col min="1" max="1" width="8.85546875" style="828"/>
    <col min="2" max="2" width="11.28515625" style="828" bestFit="1" customWidth="1"/>
    <col min="3" max="8" width="8.85546875" style="828"/>
    <col min="9" max="10" width="9.140625" style="828" hidden="1" customWidth="1" outlineLevel="1"/>
    <col min="11" max="11" width="9.140625" style="828" customWidth="1" collapsed="1"/>
    <col min="12" max="12" width="9.140625" style="828" customWidth="1"/>
    <col min="13" max="16384" width="8.85546875" style="828"/>
  </cols>
  <sheetData>
    <row r="2" spans="1:15" ht="15.75" thickBot="1"/>
    <row r="3" spans="1:15" ht="15.75" thickBot="1">
      <c r="A3" s="829" t="s">
        <v>517</v>
      </c>
      <c r="B3" s="829" t="s">
        <v>1247</v>
      </c>
      <c r="C3" s="830" t="s">
        <v>1248</v>
      </c>
      <c r="D3" s="830" t="s">
        <v>1249</v>
      </c>
      <c r="E3" s="830" t="s">
        <v>1250</v>
      </c>
      <c r="F3" s="830" t="s">
        <v>1251</v>
      </c>
      <c r="G3" s="830" t="s">
        <v>215</v>
      </c>
      <c r="H3" s="830" t="s">
        <v>1691</v>
      </c>
      <c r="I3" s="830" t="s">
        <v>105</v>
      </c>
      <c r="J3" s="830" t="s">
        <v>213</v>
      </c>
      <c r="K3" s="830" t="s">
        <v>1562</v>
      </c>
      <c r="L3" s="830" t="s">
        <v>1260</v>
      </c>
      <c r="M3" s="830" t="s">
        <v>1542</v>
      </c>
      <c r="N3" s="830" t="s">
        <v>1214</v>
      </c>
      <c r="O3" s="830" t="s">
        <v>1563</v>
      </c>
    </row>
    <row r="4" spans="1:15" hidden="1">
      <c r="A4" s="831" t="s">
        <v>196</v>
      </c>
      <c r="B4" s="831" t="s">
        <v>1403</v>
      </c>
      <c r="C4" s="832">
        <v>25</v>
      </c>
      <c r="D4" s="833">
        <v>50</v>
      </c>
      <c r="E4" s="833">
        <v>0</v>
      </c>
      <c r="F4" s="833">
        <v>0</v>
      </c>
      <c r="G4" s="833">
        <v>25</v>
      </c>
      <c r="H4" s="833">
        <v>0</v>
      </c>
      <c r="I4" s="833">
        <v>21</v>
      </c>
      <c r="J4" s="833">
        <v>5</v>
      </c>
      <c r="K4" s="833">
        <f>+I4+J4</f>
        <v>26</v>
      </c>
      <c r="L4" s="833">
        <v>0</v>
      </c>
      <c r="M4" s="833">
        <v>0</v>
      </c>
      <c r="N4" s="833">
        <v>0</v>
      </c>
      <c r="O4" s="833">
        <v>0</v>
      </c>
    </row>
    <row r="5" spans="1:15" hidden="1">
      <c r="A5" s="831" t="s">
        <v>196</v>
      </c>
      <c r="B5" s="831" t="s">
        <v>1845</v>
      </c>
      <c r="C5" s="834">
        <v>25</v>
      </c>
      <c r="D5" s="835">
        <v>50</v>
      </c>
      <c r="E5" s="835">
        <v>0</v>
      </c>
      <c r="F5" s="835">
        <v>0</v>
      </c>
      <c r="G5" s="835">
        <v>25</v>
      </c>
      <c r="H5" s="833">
        <v>0</v>
      </c>
      <c r="I5" s="833">
        <v>133</v>
      </c>
      <c r="J5" s="835">
        <v>5</v>
      </c>
      <c r="K5" s="833">
        <f t="shared" ref="K5:K68" si="0">+I5+J5</f>
        <v>138</v>
      </c>
      <c r="L5" s="835">
        <v>0</v>
      </c>
      <c r="M5" s="835">
        <v>0</v>
      </c>
      <c r="N5" s="835">
        <v>0</v>
      </c>
      <c r="O5" s="835">
        <v>0</v>
      </c>
    </row>
    <row r="6" spans="1:15" hidden="1">
      <c r="A6" s="831" t="s">
        <v>196</v>
      </c>
      <c r="B6" s="831" t="s">
        <v>1846</v>
      </c>
      <c r="C6" s="834">
        <v>25</v>
      </c>
      <c r="D6" s="835">
        <v>50</v>
      </c>
      <c r="E6" s="835">
        <v>0</v>
      </c>
      <c r="F6" s="835">
        <v>0</v>
      </c>
      <c r="G6" s="835">
        <v>25</v>
      </c>
      <c r="H6" s="833">
        <v>0</v>
      </c>
      <c r="I6" s="833">
        <v>117</v>
      </c>
      <c r="J6" s="835">
        <v>5</v>
      </c>
      <c r="K6" s="833">
        <f t="shared" si="0"/>
        <v>122</v>
      </c>
      <c r="L6" s="835">
        <v>0</v>
      </c>
      <c r="M6" s="835">
        <v>0</v>
      </c>
      <c r="N6" s="835">
        <v>0</v>
      </c>
      <c r="O6" s="835">
        <v>0</v>
      </c>
    </row>
    <row r="7" spans="1:15" hidden="1">
      <c r="A7" s="831" t="s">
        <v>196</v>
      </c>
      <c r="B7" s="831" t="s">
        <v>1847</v>
      </c>
      <c r="C7" s="834">
        <v>25</v>
      </c>
      <c r="D7" s="835">
        <v>50</v>
      </c>
      <c r="E7" s="835">
        <v>0</v>
      </c>
      <c r="F7" s="835">
        <v>0</v>
      </c>
      <c r="G7" s="835">
        <v>25</v>
      </c>
      <c r="H7" s="833">
        <v>0</v>
      </c>
      <c r="I7" s="833">
        <v>161</v>
      </c>
      <c r="J7" s="835">
        <v>5</v>
      </c>
      <c r="K7" s="833">
        <f t="shared" si="0"/>
        <v>166</v>
      </c>
      <c r="L7" s="835">
        <v>0</v>
      </c>
      <c r="M7" s="835">
        <v>0</v>
      </c>
      <c r="N7" s="835">
        <v>0</v>
      </c>
      <c r="O7" s="835">
        <v>0</v>
      </c>
    </row>
    <row r="8" spans="1:15" hidden="1">
      <c r="A8" s="831" t="s">
        <v>196</v>
      </c>
      <c r="B8" s="831" t="s">
        <v>1848</v>
      </c>
      <c r="C8" s="834">
        <v>25</v>
      </c>
      <c r="D8" s="835">
        <v>50</v>
      </c>
      <c r="E8" s="835">
        <v>0</v>
      </c>
      <c r="F8" s="835">
        <v>0</v>
      </c>
      <c r="G8" s="835">
        <v>25</v>
      </c>
      <c r="H8" s="833">
        <v>0</v>
      </c>
      <c r="I8" s="833">
        <v>159</v>
      </c>
      <c r="J8" s="835">
        <v>5</v>
      </c>
      <c r="K8" s="833">
        <f t="shared" si="0"/>
        <v>164</v>
      </c>
      <c r="L8" s="835">
        <v>0</v>
      </c>
      <c r="M8" s="835">
        <v>0</v>
      </c>
      <c r="N8" s="835">
        <v>0</v>
      </c>
      <c r="O8" s="835">
        <v>0</v>
      </c>
    </row>
    <row r="9" spans="1:15" hidden="1">
      <c r="A9" s="831" t="s">
        <v>196</v>
      </c>
      <c r="B9" s="831" t="s">
        <v>1849</v>
      </c>
      <c r="C9" s="834">
        <v>25</v>
      </c>
      <c r="D9" s="835">
        <v>50</v>
      </c>
      <c r="E9" s="835">
        <v>0</v>
      </c>
      <c r="F9" s="835">
        <v>0</v>
      </c>
      <c r="G9" s="835">
        <v>25</v>
      </c>
      <c r="H9" s="833">
        <v>0</v>
      </c>
      <c r="I9" s="833">
        <v>169</v>
      </c>
      <c r="J9" s="835">
        <v>5</v>
      </c>
      <c r="K9" s="833">
        <f t="shared" si="0"/>
        <v>174</v>
      </c>
      <c r="L9" s="835">
        <v>0</v>
      </c>
      <c r="M9" s="835">
        <v>0</v>
      </c>
      <c r="N9" s="835">
        <v>0</v>
      </c>
      <c r="O9" s="835">
        <v>0</v>
      </c>
    </row>
    <row r="10" spans="1:15" hidden="1">
      <c r="A10" s="831" t="s">
        <v>196</v>
      </c>
      <c r="B10" s="831" t="s">
        <v>1850</v>
      </c>
      <c r="C10" s="834">
        <v>25</v>
      </c>
      <c r="D10" s="835">
        <v>50</v>
      </c>
      <c r="E10" s="835">
        <v>0</v>
      </c>
      <c r="F10" s="835">
        <v>0</v>
      </c>
      <c r="G10" s="835">
        <v>25</v>
      </c>
      <c r="H10" s="833">
        <v>0</v>
      </c>
      <c r="I10" s="833">
        <v>57</v>
      </c>
      <c r="J10" s="835">
        <v>5</v>
      </c>
      <c r="K10" s="833">
        <f t="shared" si="0"/>
        <v>62</v>
      </c>
      <c r="L10" s="835">
        <v>0</v>
      </c>
      <c r="M10" s="835">
        <v>0</v>
      </c>
      <c r="N10" s="835">
        <v>0</v>
      </c>
      <c r="O10" s="835">
        <v>0</v>
      </c>
    </row>
    <row r="11" spans="1:15" hidden="1">
      <c r="A11" s="831" t="s">
        <v>196</v>
      </c>
      <c r="B11" s="831" t="s">
        <v>1851</v>
      </c>
      <c r="C11" s="834">
        <v>25</v>
      </c>
      <c r="D11" s="835">
        <v>50</v>
      </c>
      <c r="E11" s="835">
        <v>0</v>
      </c>
      <c r="F11" s="835">
        <v>0</v>
      </c>
      <c r="G11" s="835">
        <v>25</v>
      </c>
      <c r="H11" s="833">
        <v>0</v>
      </c>
      <c r="I11" s="833">
        <v>63</v>
      </c>
      <c r="J11" s="835">
        <v>5</v>
      </c>
      <c r="K11" s="833">
        <f t="shared" si="0"/>
        <v>68</v>
      </c>
      <c r="L11" s="835">
        <v>0</v>
      </c>
      <c r="M11" s="835">
        <v>0</v>
      </c>
      <c r="N11" s="835">
        <v>0</v>
      </c>
      <c r="O11" s="835">
        <v>0</v>
      </c>
    </row>
    <row r="12" spans="1:15" hidden="1">
      <c r="A12" s="831" t="s">
        <v>196</v>
      </c>
      <c r="B12" s="831" t="s">
        <v>1852</v>
      </c>
      <c r="C12" s="834">
        <v>25</v>
      </c>
      <c r="D12" s="835">
        <v>50</v>
      </c>
      <c r="E12" s="835">
        <v>0</v>
      </c>
      <c r="F12" s="835">
        <v>0</v>
      </c>
      <c r="G12" s="835">
        <v>25</v>
      </c>
      <c r="H12" s="835">
        <v>15</v>
      </c>
      <c r="I12" s="833">
        <v>100</v>
      </c>
      <c r="J12" s="835">
        <v>5</v>
      </c>
      <c r="K12" s="833">
        <f t="shared" si="0"/>
        <v>105</v>
      </c>
      <c r="L12" s="835">
        <v>0</v>
      </c>
      <c r="M12" s="835">
        <v>0</v>
      </c>
      <c r="N12" s="835">
        <v>0</v>
      </c>
      <c r="O12" s="835">
        <v>4</v>
      </c>
    </row>
    <row r="13" spans="1:15" hidden="1">
      <c r="A13" s="831" t="s">
        <v>196</v>
      </c>
      <c r="B13" s="831" t="s">
        <v>1853</v>
      </c>
      <c r="C13" s="834">
        <v>25</v>
      </c>
      <c r="D13" s="835">
        <v>50</v>
      </c>
      <c r="E13" s="835">
        <v>0</v>
      </c>
      <c r="F13" s="835">
        <v>0</v>
      </c>
      <c r="G13" s="835">
        <v>25</v>
      </c>
      <c r="H13" s="833">
        <v>0</v>
      </c>
      <c r="I13" s="833">
        <v>72</v>
      </c>
      <c r="J13" s="835">
        <v>5</v>
      </c>
      <c r="K13" s="833">
        <f t="shared" si="0"/>
        <v>77</v>
      </c>
      <c r="L13" s="835">
        <v>0</v>
      </c>
      <c r="M13" s="835">
        <v>0</v>
      </c>
      <c r="N13" s="835">
        <v>0</v>
      </c>
      <c r="O13" s="835">
        <v>0</v>
      </c>
    </row>
    <row r="14" spans="1:15" hidden="1">
      <c r="A14" s="831" t="s">
        <v>196</v>
      </c>
      <c r="B14" s="831" t="s">
        <v>1854</v>
      </c>
      <c r="C14" s="834">
        <v>25</v>
      </c>
      <c r="D14" s="835">
        <v>50</v>
      </c>
      <c r="E14" s="835">
        <v>0</v>
      </c>
      <c r="F14" s="835">
        <v>0</v>
      </c>
      <c r="G14" s="835">
        <v>25</v>
      </c>
      <c r="H14" s="833">
        <v>0</v>
      </c>
      <c r="I14" s="833">
        <v>50</v>
      </c>
      <c r="J14" s="835">
        <v>5</v>
      </c>
      <c r="K14" s="833">
        <f t="shared" si="0"/>
        <v>55</v>
      </c>
      <c r="L14" s="835">
        <v>0</v>
      </c>
      <c r="M14" s="835">
        <v>0</v>
      </c>
      <c r="N14" s="835">
        <v>0</v>
      </c>
      <c r="O14" s="835">
        <v>0</v>
      </c>
    </row>
    <row r="15" spans="1:15" hidden="1">
      <c r="A15" s="831" t="s">
        <v>196</v>
      </c>
      <c r="B15" s="831" t="s">
        <v>1855</v>
      </c>
      <c r="C15" s="834">
        <v>25</v>
      </c>
      <c r="D15" s="835">
        <v>50</v>
      </c>
      <c r="E15" s="835">
        <v>0</v>
      </c>
      <c r="F15" s="835">
        <v>0</v>
      </c>
      <c r="G15" s="835">
        <v>25</v>
      </c>
      <c r="H15" s="833">
        <v>0</v>
      </c>
      <c r="I15" s="833">
        <v>50</v>
      </c>
      <c r="J15" s="835">
        <v>5</v>
      </c>
      <c r="K15" s="833">
        <f t="shared" si="0"/>
        <v>55</v>
      </c>
      <c r="L15" s="835">
        <v>0</v>
      </c>
      <c r="M15" s="835">
        <v>0</v>
      </c>
      <c r="N15" s="835">
        <v>0</v>
      </c>
      <c r="O15" s="835">
        <v>0</v>
      </c>
    </row>
    <row r="16" spans="1:15" hidden="1">
      <c r="A16" s="831" t="s">
        <v>196</v>
      </c>
      <c r="B16" s="831" t="s">
        <v>1856</v>
      </c>
      <c r="C16" s="834">
        <v>25</v>
      </c>
      <c r="D16" s="835">
        <v>50</v>
      </c>
      <c r="E16" s="835">
        <v>0</v>
      </c>
      <c r="F16" s="835">
        <v>0</v>
      </c>
      <c r="G16" s="835">
        <v>25</v>
      </c>
      <c r="H16" s="833">
        <v>0</v>
      </c>
      <c r="I16" s="833">
        <v>63</v>
      </c>
      <c r="J16" s="835">
        <v>5</v>
      </c>
      <c r="K16" s="833">
        <f t="shared" si="0"/>
        <v>68</v>
      </c>
      <c r="L16" s="835">
        <v>0</v>
      </c>
      <c r="M16" s="835">
        <v>0</v>
      </c>
      <c r="N16" s="835">
        <v>0</v>
      </c>
      <c r="O16" s="835">
        <v>0</v>
      </c>
    </row>
    <row r="17" spans="1:15" hidden="1">
      <c r="A17" s="831" t="s">
        <v>196</v>
      </c>
      <c r="B17" s="831" t="s">
        <v>1857</v>
      </c>
      <c r="C17" s="834">
        <v>25</v>
      </c>
      <c r="D17" s="835">
        <v>50</v>
      </c>
      <c r="E17" s="835">
        <v>0</v>
      </c>
      <c r="F17" s="835">
        <v>0</v>
      </c>
      <c r="G17" s="835">
        <v>25</v>
      </c>
      <c r="H17" s="833">
        <v>0</v>
      </c>
      <c r="I17" s="833">
        <v>63</v>
      </c>
      <c r="J17" s="835">
        <v>5</v>
      </c>
      <c r="K17" s="833">
        <f t="shared" si="0"/>
        <v>68</v>
      </c>
      <c r="L17" s="835">
        <v>0</v>
      </c>
      <c r="M17" s="835">
        <v>0</v>
      </c>
      <c r="N17" s="835">
        <v>0</v>
      </c>
      <c r="O17" s="835">
        <v>0</v>
      </c>
    </row>
    <row r="18" spans="1:15" hidden="1">
      <c r="A18" s="831" t="s">
        <v>196</v>
      </c>
      <c r="B18" s="831" t="s">
        <v>1858</v>
      </c>
      <c r="C18" s="834">
        <v>25</v>
      </c>
      <c r="D18" s="835">
        <v>50</v>
      </c>
      <c r="E18" s="835">
        <v>0</v>
      </c>
      <c r="F18" s="835">
        <v>0</v>
      </c>
      <c r="G18" s="835">
        <v>25</v>
      </c>
      <c r="H18" s="833">
        <v>0</v>
      </c>
      <c r="I18" s="833">
        <v>21</v>
      </c>
      <c r="J18" s="835">
        <v>5</v>
      </c>
      <c r="K18" s="833">
        <f t="shared" si="0"/>
        <v>26</v>
      </c>
      <c r="L18" s="835">
        <v>0</v>
      </c>
      <c r="M18" s="835">
        <v>0</v>
      </c>
      <c r="N18" s="835">
        <v>0</v>
      </c>
      <c r="O18" s="835">
        <v>0</v>
      </c>
    </row>
    <row r="19" spans="1:15" hidden="1">
      <c r="A19" s="831" t="s">
        <v>196</v>
      </c>
      <c r="B19" s="831" t="s">
        <v>1859</v>
      </c>
      <c r="C19" s="834">
        <v>25</v>
      </c>
      <c r="D19" s="835">
        <v>50</v>
      </c>
      <c r="E19" s="835">
        <v>0</v>
      </c>
      <c r="F19" s="835">
        <v>0</v>
      </c>
      <c r="G19" s="835">
        <v>25</v>
      </c>
      <c r="H19" s="833">
        <v>0</v>
      </c>
      <c r="I19" s="833">
        <v>157</v>
      </c>
      <c r="J19" s="835">
        <v>5</v>
      </c>
      <c r="K19" s="833">
        <f t="shared" si="0"/>
        <v>162</v>
      </c>
      <c r="L19" s="835">
        <v>0</v>
      </c>
      <c r="M19" s="835">
        <v>0</v>
      </c>
      <c r="N19" s="835">
        <v>0</v>
      </c>
      <c r="O19" s="835">
        <v>0</v>
      </c>
    </row>
    <row r="20" spans="1:15" hidden="1">
      <c r="A20" s="831" t="s">
        <v>196</v>
      </c>
      <c r="B20" s="831" t="s">
        <v>1860</v>
      </c>
      <c r="C20" s="834">
        <v>25</v>
      </c>
      <c r="D20" s="835">
        <v>50</v>
      </c>
      <c r="E20" s="835">
        <v>0</v>
      </c>
      <c r="F20" s="835">
        <v>0</v>
      </c>
      <c r="G20" s="835">
        <v>25</v>
      </c>
      <c r="H20" s="833">
        <v>0</v>
      </c>
      <c r="I20" s="833">
        <v>106</v>
      </c>
      <c r="J20" s="835">
        <v>5</v>
      </c>
      <c r="K20" s="833">
        <f t="shared" si="0"/>
        <v>111</v>
      </c>
      <c r="L20" s="835">
        <v>0</v>
      </c>
      <c r="M20" s="835">
        <v>6</v>
      </c>
      <c r="N20" s="835">
        <v>0</v>
      </c>
      <c r="O20" s="835">
        <v>0</v>
      </c>
    </row>
    <row r="21" spans="1:15" hidden="1">
      <c r="A21" s="831" t="s">
        <v>196</v>
      </c>
      <c r="B21" s="831" t="s">
        <v>1861</v>
      </c>
      <c r="C21" s="834">
        <v>25</v>
      </c>
      <c r="D21" s="835">
        <v>50</v>
      </c>
      <c r="E21" s="835">
        <v>0</v>
      </c>
      <c r="F21" s="835">
        <v>0</v>
      </c>
      <c r="G21" s="835">
        <v>25</v>
      </c>
      <c r="H21" s="833">
        <v>0</v>
      </c>
      <c r="I21" s="833">
        <v>111</v>
      </c>
      <c r="J21" s="835">
        <v>5</v>
      </c>
      <c r="K21" s="833">
        <f t="shared" si="0"/>
        <v>116</v>
      </c>
      <c r="L21" s="835">
        <v>0</v>
      </c>
      <c r="M21" s="835">
        <v>0</v>
      </c>
      <c r="N21" s="835">
        <v>0</v>
      </c>
      <c r="O21" s="835">
        <v>0</v>
      </c>
    </row>
    <row r="22" spans="1:15" hidden="1">
      <c r="A22" s="831" t="s">
        <v>196</v>
      </c>
      <c r="B22" s="831" t="s">
        <v>1862</v>
      </c>
      <c r="C22" s="834">
        <v>25</v>
      </c>
      <c r="D22" s="835">
        <v>50</v>
      </c>
      <c r="E22" s="835">
        <v>0</v>
      </c>
      <c r="F22" s="835">
        <v>0</v>
      </c>
      <c r="G22" s="835">
        <v>25</v>
      </c>
      <c r="H22" s="833">
        <v>0</v>
      </c>
      <c r="I22" s="833">
        <v>45</v>
      </c>
      <c r="J22" s="835">
        <v>5</v>
      </c>
      <c r="K22" s="833">
        <f t="shared" si="0"/>
        <v>50</v>
      </c>
      <c r="L22" s="835">
        <v>0</v>
      </c>
      <c r="M22" s="835">
        <v>6</v>
      </c>
      <c r="N22" s="835">
        <v>0</v>
      </c>
      <c r="O22" s="835">
        <v>0</v>
      </c>
    </row>
    <row r="23" spans="1:15" hidden="1">
      <c r="A23" s="831" t="s">
        <v>196</v>
      </c>
      <c r="B23" s="831" t="s">
        <v>1309</v>
      </c>
      <c r="C23" s="834">
        <v>25</v>
      </c>
      <c r="D23" s="835">
        <v>50</v>
      </c>
      <c r="E23" s="835">
        <v>0</v>
      </c>
      <c r="F23" s="835">
        <v>0</v>
      </c>
      <c r="G23" s="835">
        <v>25</v>
      </c>
      <c r="H23" s="833">
        <v>0</v>
      </c>
      <c r="I23" s="833">
        <v>45</v>
      </c>
      <c r="J23" s="835">
        <v>5</v>
      </c>
      <c r="K23" s="833">
        <f t="shared" si="0"/>
        <v>50</v>
      </c>
      <c r="L23" s="835">
        <v>0</v>
      </c>
      <c r="M23" s="835">
        <v>6</v>
      </c>
      <c r="N23" s="835">
        <v>0</v>
      </c>
      <c r="O23" s="835">
        <v>0</v>
      </c>
    </row>
    <row r="24" spans="1:15" hidden="1">
      <c r="A24" s="831" t="s">
        <v>196</v>
      </c>
      <c r="B24" s="831" t="s">
        <v>1863</v>
      </c>
      <c r="C24" s="834">
        <v>25</v>
      </c>
      <c r="D24" s="835">
        <v>50</v>
      </c>
      <c r="E24" s="835">
        <v>0</v>
      </c>
      <c r="F24" s="835">
        <v>0</v>
      </c>
      <c r="G24" s="835">
        <v>25</v>
      </c>
      <c r="H24" s="833">
        <v>0</v>
      </c>
      <c r="I24" s="833">
        <v>121</v>
      </c>
      <c r="J24" s="835">
        <v>5</v>
      </c>
      <c r="K24" s="833">
        <f t="shared" si="0"/>
        <v>126</v>
      </c>
      <c r="L24" s="835">
        <v>0</v>
      </c>
      <c r="M24" s="835">
        <v>6</v>
      </c>
      <c r="N24" s="835">
        <v>6</v>
      </c>
      <c r="O24" s="835">
        <v>0</v>
      </c>
    </row>
    <row r="25" spans="1:15">
      <c r="A25" s="831" t="s">
        <v>196</v>
      </c>
      <c r="B25" s="831" t="s">
        <v>199</v>
      </c>
      <c r="C25" s="834">
        <v>25</v>
      </c>
      <c r="D25" s="835">
        <v>50</v>
      </c>
      <c r="E25" s="835">
        <v>0</v>
      </c>
      <c r="F25" s="835">
        <v>0</v>
      </c>
      <c r="G25" s="835">
        <v>25</v>
      </c>
      <c r="H25" s="833">
        <v>0</v>
      </c>
      <c r="I25" s="833">
        <v>102</v>
      </c>
      <c r="J25" s="835">
        <v>5</v>
      </c>
      <c r="K25" s="833">
        <f t="shared" si="0"/>
        <v>107</v>
      </c>
      <c r="L25" s="835">
        <v>0</v>
      </c>
      <c r="M25" s="835">
        <v>6</v>
      </c>
      <c r="N25" s="835">
        <v>0</v>
      </c>
      <c r="O25" s="835">
        <v>0</v>
      </c>
    </row>
    <row r="26" spans="1:15" hidden="1">
      <c r="A26" s="831" t="s">
        <v>196</v>
      </c>
      <c r="B26" s="831" t="s">
        <v>1864</v>
      </c>
      <c r="C26" s="834">
        <v>25</v>
      </c>
      <c r="D26" s="835">
        <v>50</v>
      </c>
      <c r="E26" s="835">
        <v>0</v>
      </c>
      <c r="F26" s="835">
        <v>0</v>
      </c>
      <c r="G26" s="835">
        <v>25</v>
      </c>
      <c r="H26" s="833">
        <v>0</v>
      </c>
      <c r="I26" s="833">
        <v>108</v>
      </c>
      <c r="J26" s="835">
        <v>5</v>
      </c>
      <c r="K26" s="833">
        <f t="shared" si="0"/>
        <v>113</v>
      </c>
      <c r="L26" s="835">
        <v>0</v>
      </c>
      <c r="M26" s="835">
        <v>0</v>
      </c>
      <c r="N26" s="835">
        <v>0</v>
      </c>
      <c r="O26" s="835">
        <v>0</v>
      </c>
    </row>
    <row r="27" spans="1:15" hidden="1">
      <c r="A27" s="831" t="s">
        <v>196</v>
      </c>
      <c r="B27" s="831" t="s">
        <v>1865</v>
      </c>
      <c r="C27" s="834">
        <v>25</v>
      </c>
      <c r="D27" s="835">
        <v>50</v>
      </c>
      <c r="E27" s="835">
        <v>0</v>
      </c>
      <c r="F27" s="835">
        <v>0</v>
      </c>
      <c r="G27" s="835">
        <v>25</v>
      </c>
      <c r="H27" s="833">
        <v>0</v>
      </c>
      <c r="I27" s="833">
        <v>63</v>
      </c>
      <c r="J27" s="835">
        <v>5</v>
      </c>
      <c r="K27" s="833">
        <f t="shared" si="0"/>
        <v>68</v>
      </c>
      <c r="L27" s="835">
        <v>0</v>
      </c>
      <c r="M27" s="835">
        <v>0</v>
      </c>
      <c r="N27" s="835">
        <v>0</v>
      </c>
      <c r="O27" s="835">
        <v>0</v>
      </c>
    </row>
    <row r="28" spans="1:15" hidden="1">
      <c r="A28" s="831" t="s">
        <v>217</v>
      </c>
      <c r="B28" s="831" t="s">
        <v>1403</v>
      </c>
      <c r="C28" s="834">
        <v>25</v>
      </c>
      <c r="D28" s="835">
        <v>50</v>
      </c>
      <c r="E28" s="835">
        <v>0</v>
      </c>
      <c r="F28" s="835">
        <v>0</v>
      </c>
      <c r="G28" s="835">
        <v>25</v>
      </c>
      <c r="H28" s="833">
        <v>0</v>
      </c>
      <c r="I28" s="833">
        <v>33</v>
      </c>
      <c r="J28" s="835">
        <v>5</v>
      </c>
      <c r="K28" s="833">
        <f t="shared" si="0"/>
        <v>38</v>
      </c>
      <c r="L28" s="835">
        <v>0</v>
      </c>
      <c r="M28" s="835">
        <v>0</v>
      </c>
      <c r="N28" s="835">
        <v>0</v>
      </c>
      <c r="O28" s="835">
        <v>0</v>
      </c>
    </row>
    <row r="29" spans="1:15" hidden="1">
      <c r="A29" s="831" t="s">
        <v>217</v>
      </c>
      <c r="B29" s="831" t="s">
        <v>1845</v>
      </c>
      <c r="C29" s="834">
        <v>25</v>
      </c>
      <c r="D29" s="835">
        <v>50</v>
      </c>
      <c r="E29" s="835">
        <v>0</v>
      </c>
      <c r="F29" s="835">
        <v>0</v>
      </c>
      <c r="G29" s="835">
        <v>25</v>
      </c>
      <c r="H29" s="833">
        <v>0</v>
      </c>
      <c r="I29" s="833">
        <v>133</v>
      </c>
      <c r="J29" s="835">
        <v>5</v>
      </c>
      <c r="K29" s="833">
        <f t="shared" si="0"/>
        <v>138</v>
      </c>
      <c r="L29" s="835">
        <v>0</v>
      </c>
      <c r="M29" s="835">
        <v>0</v>
      </c>
      <c r="N29" s="835">
        <v>0</v>
      </c>
      <c r="O29" s="835">
        <v>0</v>
      </c>
    </row>
    <row r="30" spans="1:15" hidden="1">
      <c r="A30" s="831" t="s">
        <v>217</v>
      </c>
      <c r="B30" s="831" t="s">
        <v>1846</v>
      </c>
      <c r="C30" s="834">
        <v>25</v>
      </c>
      <c r="D30" s="835">
        <v>50</v>
      </c>
      <c r="E30" s="835">
        <v>0</v>
      </c>
      <c r="F30" s="835">
        <v>0</v>
      </c>
      <c r="G30" s="835">
        <v>25</v>
      </c>
      <c r="H30" s="833">
        <v>0</v>
      </c>
      <c r="I30" s="833">
        <v>98</v>
      </c>
      <c r="J30" s="835">
        <v>5</v>
      </c>
      <c r="K30" s="833">
        <f t="shared" si="0"/>
        <v>103</v>
      </c>
      <c r="L30" s="835">
        <v>0</v>
      </c>
      <c r="M30" s="835">
        <v>0</v>
      </c>
      <c r="N30" s="835">
        <v>0</v>
      </c>
      <c r="O30" s="835">
        <v>0</v>
      </c>
    </row>
    <row r="31" spans="1:15" hidden="1">
      <c r="A31" s="831" t="s">
        <v>217</v>
      </c>
      <c r="B31" s="831" t="s">
        <v>1847</v>
      </c>
      <c r="C31" s="834">
        <v>25</v>
      </c>
      <c r="D31" s="835">
        <v>50</v>
      </c>
      <c r="E31" s="835">
        <v>0</v>
      </c>
      <c r="F31" s="835">
        <v>0</v>
      </c>
      <c r="G31" s="835">
        <v>25</v>
      </c>
      <c r="H31" s="833">
        <v>0</v>
      </c>
      <c r="I31" s="833">
        <v>217</v>
      </c>
      <c r="J31" s="835">
        <v>5</v>
      </c>
      <c r="K31" s="833">
        <f t="shared" si="0"/>
        <v>222</v>
      </c>
      <c r="L31" s="835">
        <v>0</v>
      </c>
      <c r="M31" s="835">
        <v>0</v>
      </c>
      <c r="N31" s="835">
        <v>0</v>
      </c>
      <c r="O31" s="835">
        <v>0</v>
      </c>
    </row>
    <row r="32" spans="1:15" hidden="1">
      <c r="A32" s="831" t="s">
        <v>217</v>
      </c>
      <c r="B32" s="831" t="s">
        <v>1848</v>
      </c>
      <c r="C32" s="834">
        <v>25</v>
      </c>
      <c r="D32" s="835">
        <v>50</v>
      </c>
      <c r="E32" s="835">
        <v>0</v>
      </c>
      <c r="F32" s="835">
        <v>0</v>
      </c>
      <c r="G32" s="835">
        <v>25</v>
      </c>
      <c r="H32" s="833">
        <v>0</v>
      </c>
      <c r="I32" s="833">
        <v>215</v>
      </c>
      <c r="J32" s="835">
        <v>5</v>
      </c>
      <c r="K32" s="833">
        <f t="shared" si="0"/>
        <v>220</v>
      </c>
      <c r="L32" s="835">
        <v>0</v>
      </c>
      <c r="M32" s="835">
        <v>0</v>
      </c>
      <c r="N32" s="835">
        <v>0</v>
      </c>
      <c r="O32" s="835">
        <v>0</v>
      </c>
    </row>
    <row r="33" spans="1:15" hidden="1">
      <c r="A33" s="831" t="s">
        <v>217</v>
      </c>
      <c r="B33" s="831" t="s">
        <v>1849</v>
      </c>
      <c r="C33" s="834">
        <v>25</v>
      </c>
      <c r="D33" s="835">
        <v>50</v>
      </c>
      <c r="E33" s="835">
        <v>0</v>
      </c>
      <c r="F33" s="835">
        <v>0</v>
      </c>
      <c r="G33" s="835">
        <v>25</v>
      </c>
      <c r="H33" s="833">
        <v>0</v>
      </c>
      <c r="I33" s="833">
        <v>217</v>
      </c>
      <c r="J33" s="835">
        <v>5</v>
      </c>
      <c r="K33" s="833">
        <f t="shared" si="0"/>
        <v>222</v>
      </c>
      <c r="L33" s="835">
        <v>0</v>
      </c>
      <c r="M33" s="835">
        <v>0</v>
      </c>
      <c r="N33" s="835">
        <v>0</v>
      </c>
      <c r="O33" s="835">
        <v>0</v>
      </c>
    </row>
    <row r="34" spans="1:15" hidden="1">
      <c r="A34" s="831" t="s">
        <v>217</v>
      </c>
      <c r="B34" s="831" t="s">
        <v>1850</v>
      </c>
      <c r="C34" s="834">
        <v>25</v>
      </c>
      <c r="D34" s="835">
        <v>50</v>
      </c>
      <c r="E34" s="835">
        <v>0</v>
      </c>
      <c r="F34" s="835">
        <v>0</v>
      </c>
      <c r="G34" s="835">
        <v>25</v>
      </c>
      <c r="H34" s="833">
        <v>0</v>
      </c>
      <c r="I34" s="833">
        <v>63</v>
      </c>
      <c r="J34" s="835">
        <v>5</v>
      </c>
      <c r="K34" s="833">
        <f t="shared" si="0"/>
        <v>68</v>
      </c>
      <c r="L34" s="835">
        <v>0</v>
      </c>
      <c r="M34" s="835">
        <v>0</v>
      </c>
      <c r="N34" s="835">
        <v>0</v>
      </c>
      <c r="O34" s="835">
        <v>0</v>
      </c>
    </row>
    <row r="35" spans="1:15" hidden="1">
      <c r="A35" s="831" t="s">
        <v>217</v>
      </c>
      <c r="B35" s="831" t="s">
        <v>1851</v>
      </c>
      <c r="C35" s="834">
        <v>25</v>
      </c>
      <c r="D35" s="835">
        <v>50</v>
      </c>
      <c r="E35" s="835">
        <v>0</v>
      </c>
      <c r="F35" s="835">
        <v>0</v>
      </c>
      <c r="G35" s="835">
        <v>25</v>
      </c>
      <c r="H35" s="833">
        <v>0</v>
      </c>
      <c r="I35" s="833">
        <v>58</v>
      </c>
      <c r="J35" s="835">
        <v>5</v>
      </c>
      <c r="K35" s="833">
        <f t="shared" si="0"/>
        <v>63</v>
      </c>
      <c r="L35" s="835">
        <v>0</v>
      </c>
      <c r="M35" s="835">
        <v>0</v>
      </c>
      <c r="N35" s="835">
        <v>0</v>
      </c>
      <c r="O35" s="835">
        <v>0</v>
      </c>
    </row>
    <row r="36" spans="1:15" hidden="1">
      <c r="A36" s="831" t="s">
        <v>217</v>
      </c>
      <c r="B36" s="831" t="s">
        <v>1852</v>
      </c>
      <c r="C36" s="834">
        <v>25</v>
      </c>
      <c r="D36" s="835">
        <v>50</v>
      </c>
      <c r="E36" s="835">
        <v>0</v>
      </c>
      <c r="F36" s="835">
        <v>0</v>
      </c>
      <c r="G36" s="835">
        <v>25</v>
      </c>
      <c r="H36" s="835">
        <v>15</v>
      </c>
      <c r="I36" s="833">
        <v>257</v>
      </c>
      <c r="J36" s="835">
        <v>5</v>
      </c>
      <c r="K36" s="833">
        <f t="shared" si="0"/>
        <v>262</v>
      </c>
      <c r="L36" s="835">
        <v>0</v>
      </c>
      <c r="M36" s="835">
        <v>0</v>
      </c>
      <c r="N36" s="835">
        <v>0</v>
      </c>
      <c r="O36" s="835">
        <v>4</v>
      </c>
    </row>
    <row r="37" spans="1:15" hidden="1">
      <c r="A37" s="831" t="s">
        <v>217</v>
      </c>
      <c r="B37" s="831" t="s">
        <v>1853</v>
      </c>
      <c r="C37" s="834">
        <v>25</v>
      </c>
      <c r="D37" s="835">
        <v>50</v>
      </c>
      <c r="E37" s="835">
        <v>0</v>
      </c>
      <c r="F37" s="835">
        <v>0</v>
      </c>
      <c r="G37" s="835">
        <v>25</v>
      </c>
      <c r="H37" s="833">
        <v>0</v>
      </c>
      <c r="I37" s="833">
        <v>103</v>
      </c>
      <c r="J37" s="835">
        <v>5</v>
      </c>
      <c r="K37" s="833">
        <f t="shared" si="0"/>
        <v>108</v>
      </c>
      <c r="L37" s="835">
        <v>0</v>
      </c>
      <c r="M37" s="835">
        <v>0</v>
      </c>
      <c r="N37" s="835">
        <v>0</v>
      </c>
      <c r="O37" s="835">
        <v>0</v>
      </c>
    </row>
    <row r="38" spans="1:15" hidden="1">
      <c r="A38" s="831" t="s">
        <v>217</v>
      </c>
      <c r="B38" s="831" t="s">
        <v>1854</v>
      </c>
      <c r="C38" s="834">
        <v>25</v>
      </c>
      <c r="D38" s="835">
        <v>50</v>
      </c>
      <c r="E38" s="835">
        <v>0</v>
      </c>
      <c r="F38" s="835">
        <v>0</v>
      </c>
      <c r="G38" s="835">
        <v>25</v>
      </c>
      <c r="H38" s="833">
        <v>0</v>
      </c>
      <c r="I38" s="833">
        <v>85</v>
      </c>
      <c r="J38" s="835">
        <v>5</v>
      </c>
      <c r="K38" s="833">
        <f t="shared" si="0"/>
        <v>90</v>
      </c>
      <c r="L38" s="835">
        <v>0</v>
      </c>
      <c r="M38" s="835">
        <v>0</v>
      </c>
      <c r="N38" s="835">
        <v>0</v>
      </c>
      <c r="O38" s="835">
        <v>0</v>
      </c>
    </row>
    <row r="39" spans="1:15" hidden="1">
      <c r="A39" s="831" t="s">
        <v>217</v>
      </c>
      <c r="B39" s="831" t="s">
        <v>1855</v>
      </c>
      <c r="C39" s="834">
        <v>25</v>
      </c>
      <c r="D39" s="835">
        <v>50</v>
      </c>
      <c r="E39" s="835">
        <v>0</v>
      </c>
      <c r="F39" s="835">
        <v>0</v>
      </c>
      <c r="G39" s="835">
        <v>25</v>
      </c>
      <c r="H39" s="833">
        <v>0</v>
      </c>
      <c r="I39" s="833">
        <v>85</v>
      </c>
      <c r="J39" s="835">
        <v>5</v>
      </c>
      <c r="K39" s="833">
        <f t="shared" si="0"/>
        <v>90</v>
      </c>
      <c r="L39" s="835">
        <v>0</v>
      </c>
      <c r="M39" s="835">
        <v>0</v>
      </c>
      <c r="N39" s="835">
        <v>0</v>
      </c>
      <c r="O39" s="835">
        <v>0</v>
      </c>
    </row>
    <row r="40" spans="1:15" hidden="1">
      <c r="A40" s="831" t="s">
        <v>217</v>
      </c>
      <c r="B40" s="831" t="s">
        <v>1856</v>
      </c>
      <c r="C40" s="834">
        <v>25</v>
      </c>
      <c r="D40" s="835">
        <v>50</v>
      </c>
      <c r="E40" s="835">
        <v>0</v>
      </c>
      <c r="F40" s="835">
        <v>0</v>
      </c>
      <c r="G40" s="835">
        <v>25</v>
      </c>
      <c r="H40" s="833">
        <v>0</v>
      </c>
      <c r="I40" s="833">
        <v>91</v>
      </c>
      <c r="J40" s="835">
        <v>5</v>
      </c>
      <c r="K40" s="833">
        <f t="shared" si="0"/>
        <v>96</v>
      </c>
      <c r="L40" s="835">
        <v>0</v>
      </c>
      <c r="M40" s="835">
        <v>0</v>
      </c>
      <c r="N40" s="835">
        <v>0</v>
      </c>
      <c r="O40" s="835">
        <v>0</v>
      </c>
    </row>
    <row r="41" spans="1:15" hidden="1">
      <c r="A41" s="831" t="s">
        <v>217</v>
      </c>
      <c r="B41" s="831" t="s">
        <v>1857</v>
      </c>
      <c r="C41" s="834">
        <v>25</v>
      </c>
      <c r="D41" s="835">
        <v>50</v>
      </c>
      <c r="E41" s="835">
        <v>0</v>
      </c>
      <c r="F41" s="835">
        <v>0</v>
      </c>
      <c r="G41" s="835">
        <v>25</v>
      </c>
      <c r="H41" s="833">
        <v>0</v>
      </c>
      <c r="I41" s="833">
        <v>58</v>
      </c>
      <c r="J41" s="835">
        <v>5</v>
      </c>
      <c r="K41" s="833">
        <f t="shared" si="0"/>
        <v>63</v>
      </c>
      <c r="L41" s="835">
        <v>0</v>
      </c>
      <c r="M41" s="835">
        <v>0</v>
      </c>
      <c r="N41" s="835">
        <v>0</v>
      </c>
      <c r="O41" s="835">
        <v>0</v>
      </c>
    </row>
    <row r="42" spans="1:15" hidden="1">
      <c r="A42" s="831" t="s">
        <v>217</v>
      </c>
      <c r="B42" s="831" t="s">
        <v>1858</v>
      </c>
      <c r="C42" s="834">
        <v>25</v>
      </c>
      <c r="D42" s="835">
        <v>50</v>
      </c>
      <c r="E42" s="835">
        <v>0</v>
      </c>
      <c r="F42" s="835">
        <v>0</v>
      </c>
      <c r="G42" s="835">
        <v>25</v>
      </c>
      <c r="H42" s="833">
        <v>0</v>
      </c>
      <c r="I42" s="833">
        <v>38</v>
      </c>
      <c r="J42" s="835">
        <v>5</v>
      </c>
      <c r="K42" s="833">
        <f t="shared" si="0"/>
        <v>43</v>
      </c>
      <c r="L42" s="835">
        <v>0</v>
      </c>
      <c r="M42" s="835">
        <v>0</v>
      </c>
      <c r="N42" s="835">
        <v>0</v>
      </c>
      <c r="O42" s="835">
        <v>0</v>
      </c>
    </row>
    <row r="43" spans="1:15" hidden="1">
      <c r="A43" s="831" t="s">
        <v>217</v>
      </c>
      <c r="B43" s="831" t="s">
        <v>1859</v>
      </c>
      <c r="C43" s="834">
        <v>25</v>
      </c>
      <c r="D43" s="835">
        <v>50</v>
      </c>
      <c r="E43" s="835">
        <v>0</v>
      </c>
      <c r="F43" s="835">
        <v>0</v>
      </c>
      <c r="G43" s="835">
        <v>25</v>
      </c>
      <c r="H43" s="833">
        <v>0</v>
      </c>
      <c r="I43" s="833">
        <v>191</v>
      </c>
      <c r="J43" s="835">
        <v>5</v>
      </c>
      <c r="K43" s="833">
        <f t="shared" si="0"/>
        <v>196</v>
      </c>
      <c r="L43" s="835">
        <v>0</v>
      </c>
      <c r="M43" s="835">
        <v>0</v>
      </c>
      <c r="N43" s="835">
        <v>0</v>
      </c>
      <c r="O43" s="835">
        <v>0</v>
      </c>
    </row>
    <row r="44" spans="1:15" hidden="1">
      <c r="A44" s="831" t="s">
        <v>217</v>
      </c>
      <c r="B44" s="831" t="s">
        <v>1860</v>
      </c>
      <c r="C44" s="834">
        <v>25</v>
      </c>
      <c r="D44" s="835">
        <v>50</v>
      </c>
      <c r="E44" s="835">
        <v>0</v>
      </c>
      <c r="F44" s="835">
        <v>0</v>
      </c>
      <c r="G44" s="835">
        <v>25</v>
      </c>
      <c r="H44" s="833">
        <v>0</v>
      </c>
      <c r="I44" s="833">
        <v>169</v>
      </c>
      <c r="J44" s="835">
        <v>5</v>
      </c>
      <c r="K44" s="833">
        <f t="shared" si="0"/>
        <v>174</v>
      </c>
      <c r="L44" s="835">
        <v>0</v>
      </c>
      <c r="M44" s="835">
        <v>6</v>
      </c>
      <c r="N44" s="835">
        <v>0</v>
      </c>
      <c r="O44" s="835">
        <v>0</v>
      </c>
    </row>
    <row r="45" spans="1:15" hidden="1">
      <c r="A45" s="831" t="s">
        <v>217</v>
      </c>
      <c r="B45" s="831" t="s">
        <v>1861</v>
      </c>
      <c r="C45" s="834">
        <v>25</v>
      </c>
      <c r="D45" s="835">
        <v>50</v>
      </c>
      <c r="E45" s="835">
        <v>0</v>
      </c>
      <c r="F45" s="835">
        <v>0</v>
      </c>
      <c r="G45" s="835">
        <v>25</v>
      </c>
      <c r="H45" s="833">
        <v>0</v>
      </c>
      <c r="I45" s="833">
        <v>131</v>
      </c>
      <c r="J45" s="835">
        <v>5</v>
      </c>
      <c r="K45" s="833">
        <f t="shared" si="0"/>
        <v>136</v>
      </c>
      <c r="L45" s="835">
        <v>0</v>
      </c>
      <c r="M45" s="835">
        <v>0</v>
      </c>
      <c r="N45" s="835">
        <v>0</v>
      </c>
      <c r="O45" s="835">
        <v>0</v>
      </c>
    </row>
    <row r="46" spans="1:15" hidden="1">
      <c r="A46" s="831" t="s">
        <v>217</v>
      </c>
      <c r="B46" s="831" t="s">
        <v>1862</v>
      </c>
      <c r="C46" s="834">
        <v>25</v>
      </c>
      <c r="D46" s="835">
        <v>50</v>
      </c>
      <c r="E46" s="835">
        <v>0</v>
      </c>
      <c r="F46" s="835">
        <v>0</v>
      </c>
      <c r="G46" s="835">
        <v>25</v>
      </c>
      <c r="H46" s="833">
        <v>0</v>
      </c>
      <c r="I46" s="833">
        <v>69</v>
      </c>
      <c r="J46" s="835">
        <v>5</v>
      </c>
      <c r="K46" s="833">
        <f t="shared" si="0"/>
        <v>74</v>
      </c>
      <c r="L46" s="835">
        <v>0</v>
      </c>
      <c r="M46" s="835">
        <v>6</v>
      </c>
      <c r="N46" s="835">
        <v>0</v>
      </c>
      <c r="O46" s="835">
        <v>0</v>
      </c>
    </row>
    <row r="47" spans="1:15" hidden="1">
      <c r="A47" s="831" t="s">
        <v>217</v>
      </c>
      <c r="B47" s="831" t="s">
        <v>1309</v>
      </c>
      <c r="C47" s="834">
        <v>25</v>
      </c>
      <c r="D47" s="835">
        <v>50</v>
      </c>
      <c r="E47" s="835">
        <v>0</v>
      </c>
      <c r="F47" s="835">
        <v>0</v>
      </c>
      <c r="G47" s="835">
        <v>25</v>
      </c>
      <c r="H47" s="833">
        <v>0</v>
      </c>
      <c r="I47" s="833">
        <v>69</v>
      </c>
      <c r="J47" s="835">
        <v>5</v>
      </c>
      <c r="K47" s="833">
        <f t="shared" si="0"/>
        <v>74</v>
      </c>
      <c r="L47" s="835">
        <v>0</v>
      </c>
      <c r="M47" s="835">
        <v>6</v>
      </c>
      <c r="N47" s="835">
        <v>0</v>
      </c>
      <c r="O47" s="835">
        <v>0</v>
      </c>
    </row>
    <row r="48" spans="1:15" hidden="1">
      <c r="A48" s="831" t="s">
        <v>217</v>
      </c>
      <c r="B48" s="831" t="s">
        <v>1863</v>
      </c>
      <c r="C48" s="834">
        <v>25</v>
      </c>
      <c r="D48" s="835">
        <v>50</v>
      </c>
      <c r="E48" s="835">
        <v>0</v>
      </c>
      <c r="F48" s="835">
        <v>0</v>
      </c>
      <c r="G48" s="835">
        <v>25</v>
      </c>
      <c r="H48" s="833">
        <v>0</v>
      </c>
      <c r="I48" s="833">
        <v>122</v>
      </c>
      <c r="J48" s="835">
        <v>5</v>
      </c>
      <c r="K48" s="833">
        <f t="shared" si="0"/>
        <v>127</v>
      </c>
      <c r="L48" s="835">
        <v>0</v>
      </c>
      <c r="M48" s="835">
        <v>6</v>
      </c>
      <c r="N48" s="835">
        <v>6</v>
      </c>
      <c r="O48" s="835">
        <v>0</v>
      </c>
    </row>
    <row r="49" spans="1:15">
      <c r="A49" s="831" t="s">
        <v>217</v>
      </c>
      <c r="B49" s="831" t="s">
        <v>199</v>
      </c>
      <c r="C49" s="834">
        <v>25</v>
      </c>
      <c r="D49" s="835">
        <v>50</v>
      </c>
      <c r="E49" s="835">
        <v>0</v>
      </c>
      <c r="F49" s="835">
        <v>0</v>
      </c>
      <c r="G49" s="835">
        <v>25</v>
      </c>
      <c r="H49" s="833">
        <v>0</v>
      </c>
      <c r="I49" s="833">
        <v>73</v>
      </c>
      <c r="J49" s="835">
        <v>5</v>
      </c>
      <c r="K49" s="833">
        <f t="shared" si="0"/>
        <v>78</v>
      </c>
      <c r="L49" s="835">
        <v>0</v>
      </c>
      <c r="M49" s="835">
        <v>6</v>
      </c>
      <c r="N49" s="835">
        <v>0</v>
      </c>
      <c r="O49" s="835">
        <v>0</v>
      </c>
    </row>
    <row r="50" spans="1:15" hidden="1">
      <c r="A50" s="831" t="s">
        <v>217</v>
      </c>
      <c r="B50" s="831" t="s">
        <v>1864</v>
      </c>
      <c r="C50" s="834">
        <v>25</v>
      </c>
      <c r="D50" s="835">
        <v>50</v>
      </c>
      <c r="E50" s="835">
        <v>0</v>
      </c>
      <c r="F50" s="835">
        <v>0</v>
      </c>
      <c r="G50" s="835">
        <v>25</v>
      </c>
      <c r="H50" s="833">
        <v>0</v>
      </c>
      <c r="I50" s="833">
        <v>158</v>
      </c>
      <c r="J50" s="835">
        <v>5</v>
      </c>
      <c r="K50" s="833">
        <f t="shared" si="0"/>
        <v>163</v>
      </c>
      <c r="L50" s="835">
        <v>0</v>
      </c>
      <c r="M50" s="835">
        <v>0</v>
      </c>
      <c r="N50" s="835">
        <v>0</v>
      </c>
      <c r="O50" s="835">
        <v>0</v>
      </c>
    </row>
    <row r="51" spans="1:15" hidden="1">
      <c r="A51" s="831" t="s">
        <v>217</v>
      </c>
      <c r="B51" s="831" t="s">
        <v>1865</v>
      </c>
      <c r="C51" s="834">
        <v>25</v>
      </c>
      <c r="D51" s="835">
        <v>50</v>
      </c>
      <c r="E51" s="835">
        <v>0</v>
      </c>
      <c r="F51" s="835">
        <v>0</v>
      </c>
      <c r="G51" s="835">
        <v>25</v>
      </c>
      <c r="H51" s="833">
        <v>0</v>
      </c>
      <c r="I51" s="833">
        <v>43</v>
      </c>
      <c r="J51" s="835">
        <v>5</v>
      </c>
      <c r="K51" s="833">
        <f t="shared" si="0"/>
        <v>48</v>
      </c>
      <c r="L51" s="835">
        <v>0</v>
      </c>
      <c r="M51" s="835">
        <v>0</v>
      </c>
      <c r="N51" s="835">
        <v>0</v>
      </c>
      <c r="O51" s="835">
        <v>0</v>
      </c>
    </row>
    <row r="52" spans="1:15" hidden="1">
      <c r="A52" s="831" t="s">
        <v>220</v>
      </c>
      <c r="B52" s="831" t="s">
        <v>1403</v>
      </c>
      <c r="C52" s="834">
        <v>25</v>
      </c>
      <c r="D52" s="835">
        <v>50</v>
      </c>
      <c r="E52" s="835">
        <v>0</v>
      </c>
      <c r="F52" s="835">
        <v>0</v>
      </c>
      <c r="G52" s="835">
        <v>25</v>
      </c>
      <c r="H52" s="833">
        <v>0</v>
      </c>
      <c r="I52" s="833">
        <v>37</v>
      </c>
      <c r="J52" s="835">
        <v>5</v>
      </c>
      <c r="K52" s="833">
        <f t="shared" si="0"/>
        <v>42</v>
      </c>
      <c r="L52" s="835">
        <v>0</v>
      </c>
      <c r="M52" s="835">
        <v>0</v>
      </c>
      <c r="N52" s="835">
        <v>0</v>
      </c>
      <c r="O52" s="835">
        <v>0</v>
      </c>
    </row>
    <row r="53" spans="1:15" hidden="1">
      <c r="A53" s="831" t="s">
        <v>220</v>
      </c>
      <c r="B53" s="831" t="s">
        <v>1845</v>
      </c>
      <c r="C53" s="834">
        <v>25</v>
      </c>
      <c r="D53" s="835">
        <v>50</v>
      </c>
      <c r="E53" s="835">
        <v>0</v>
      </c>
      <c r="F53" s="835">
        <v>0</v>
      </c>
      <c r="G53" s="835">
        <v>25</v>
      </c>
      <c r="H53" s="833">
        <v>0</v>
      </c>
      <c r="I53" s="833">
        <v>133</v>
      </c>
      <c r="J53" s="835">
        <v>5</v>
      </c>
      <c r="K53" s="833">
        <f t="shared" si="0"/>
        <v>138</v>
      </c>
      <c r="L53" s="835">
        <v>0</v>
      </c>
      <c r="M53" s="835">
        <v>0</v>
      </c>
      <c r="N53" s="835">
        <v>0</v>
      </c>
      <c r="O53" s="835">
        <v>0</v>
      </c>
    </row>
    <row r="54" spans="1:15" hidden="1">
      <c r="A54" s="831" t="s">
        <v>220</v>
      </c>
      <c r="B54" s="831" t="s">
        <v>1846</v>
      </c>
      <c r="C54" s="834">
        <v>25</v>
      </c>
      <c r="D54" s="835">
        <v>50</v>
      </c>
      <c r="E54" s="835">
        <v>0</v>
      </c>
      <c r="F54" s="835">
        <v>0</v>
      </c>
      <c r="G54" s="835">
        <v>25</v>
      </c>
      <c r="H54" s="833">
        <v>0</v>
      </c>
      <c r="I54" s="833">
        <v>98</v>
      </c>
      <c r="J54" s="835">
        <v>5</v>
      </c>
      <c r="K54" s="833">
        <f t="shared" si="0"/>
        <v>103</v>
      </c>
      <c r="L54" s="835">
        <v>0</v>
      </c>
      <c r="M54" s="835">
        <v>0</v>
      </c>
      <c r="N54" s="835">
        <v>0</v>
      </c>
      <c r="O54" s="835">
        <v>0</v>
      </c>
    </row>
    <row r="55" spans="1:15" hidden="1">
      <c r="A55" s="831" t="s">
        <v>220</v>
      </c>
      <c r="B55" s="831" t="s">
        <v>1847</v>
      </c>
      <c r="C55" s="834">
        <v>25</v>
      </c>
      <c r="D55" s="835">
        <v>50</v>
      </c>
      <c r="E55" s="835">
        <v>0</v>
      </c>
      <c r="F55" s="835">
        <v>0</v>
      </c>
      <c r="G55" s="835">
        <v>25</v>
      </c>
      <c r="H55" s="833">
        <v>0</v>
      </c>
      <c r="I55" s="833">
        <v>217</v>
      </c>
      <c r="J55" s="835">
        <v>5</v>
      </c>
      <c r="K55" s="833">
        <f t="shared" si="0"/>
        <v>222</v>
      </c>
      <c r="L55" s="835">
        <v>0</v>
      </c>
      <c r="M55" s="835">
        <v>0</v>
      </c>
      <c r="N55" s="835">
        <v>0</v>
      </c>
      <c r="O55" s="835">
        <v>0</v>
      </c>
    </row>
    <row r="56" spans="1:15" hidden="1">
      <c r="A56" s="831" t="s">
        <v>220</v>
      </c>
      <c r="B56" s="831" t="s">
        <v>1848</v>
      </c>
      <c r="C56" s="834">
        <v>25</v>
      </c>
      <c r="D56" s="835">
        <v>50</v>
      </c>
      <c r="E56" s="835">
        <v>0</v>
      </c>
      <c r="F56" s="835">
        <v>0</v>
      </c>
      <c r="G56" s="835">
        <v>25</v>
      </c>
      <c r="H56" s="833">
        <v>0</v>
      </c>
      <c r="I56" s="833">
        <v>215</v>
      </c>
      <c r="J56" s="835">
        <v>5</v>
      </c>
      <c r="K56" s="833">
        <f t="shared" si="0"/>
        <v>220</v>
      </c>
      <c r="L56" s="835">
        <v>0</v>
      </c>
      <c r="M56" s="835">
        <v>0</v>
      </c>
      <c r="N56" s="835">
        <v>0</v>
      </c>
      <c r="O56" s="835">
        <v>0</v>
      </c>
    </row>
    <row r="57" spans="1:15" hidden="1">
      <c r="A57" s="831" t="s">
        <v>220</v>
      </c>
      <c r="B57" s="831" t="s">
        <v>1849</v>
      </c>
      <c r="C57" s="834">
        <v>25</v>
      </c>
      <c r="D57" s="835">
        <v>50</v>
      </c>
      <c r="E57" s="835">
        <v>0</v>
      </c>
      <c r="F57" s="835">
        <v>0</v>
      </c>
      <c r="G57" s="835">
        <v>25</v>
      </c>
      <c r="H57" s="833">
        <v>0</v>
      </c>
      <c r="I57" s="833">
        <v>217</v>
      </c>
      <c r="J57" s="835">
        <v>5</v>
      </c>
      <c r="K57" s="833">
        <f t="shared" si="0"/>
        <v>222</v>
      </c>
      <c r="L57" s="835">
        <v>0</v>
      </c>
      <c r="M57" s="835">
        <v>0</v>
      </c>
      <c r="N57" s="835">
        <v>0</v>
      </c>
      <c r="O57" s="835">
        <v>0</v>
      </c>
    </row>
    <row r="58" spans="1:15" hidden="1">
      <c r="A58" s="831" t="s">
        <v>220</v>
      </c>
      <c r="B58" s="831" t="s">
        <v>1850</v>
      </c>
      <c r="C58" s="834">
        <v>25</v>
      </c>
      <c r="D58" s="835">
        <v>50</v>
      </c>
      <c r="E58" s="835">
        <v>0</v>
      </c>
      <c r="F58" s="835">
        <v>0</v>
      </c>
      <c r="G58" s="835">
        <v>25</v>
      </c>
      <c r="H58" s="833">
        <v>0</v>
      </c>
      <c r="I58" s="833">
        <v>63</v>
      </c>
      <c r="J58" s="835">
        <v>5</v>
      </c>
      <c r="K58" s="833">
        <f t="shared" si="0"/>
        <v>68</v>
      </c>
      <c r="L58" s="835">
        <v>0</v>
      </c>
      <c r="M58" s="835">
        <v>0</v>
      </c>
      <c r="N58" s="835">
        <v>0</v>
      </c>
      <c r="O58" s="835">
        <v>0</v>
      </c>
    </row>
    <row r="59" spans="1:15" hidden="1">
      <c r="A59" s="831" t="s">
        <v>220</v>
      </c>
      <c r="B59" s="831" t="s">
        <v>1851</v>
      </c>
      <c r="C59" s="834">
        <v>25</v>
      </c>
      <c r="D59" s="835">
        <v>50</v>
      </c>
      <c r="E59" s="835">
        <v>0</v>
      </c>
      <c r="F59" s="835">
        <v>0</v>
      </c>
      <c r="G59" s="835">
        <v>25</v>
      </c>
      <c r="H59" s="833">
        <v>0</v>
      </c>
      <c r="I59" s="833">
        <v>29</v>
      </c>
      <c r="J59" s="835">
        <v>5</v>
      </c>
      <c r="K59" s="833">
        <f t="shared" si="0"/>
        <v>34</v>
      </c>
      <c r="L59" s="835">
        <v>0</v>
      </c>
      <c r="M59" s="835">
        <v>0</v>
      </c>
      <c r="N59" s="835">
        <v>0</v>
      </c>
      <c r="O59" s="835">
        <v>0</v>
      </c>
    </row>
    <row r="60" spans="1:15" hidden="1">
      <c r="A60" s="831" t="s">
        <v>220</v>
      </c>
      <c r="B60" s="831" t="s">
        <v>1852</v>
      </c>
      <c r="C60" s="834">
        <v>25</v>
      </c>
      <c r="D60" s="835">
        <v>50</v>
      </c>
      <c r="E60" s="835">
        <v>0</v>
      </c>
      <c r="F60" s="835">
        <v>0</v>
      </c>
      <c r="G60" s="835">
        <v>25</v>
      </c>
      <c r="H60" s="835">
        <v>15</v>
      </c>
      <c r="I60" s="833">
        <v>195</v>
      </c>
      <c r="J60" s="835">
        <v>5</v>
      </c>
      <c r="K60" s="833">
        <f t="shared" si="0"/>
        <v>200</v>
      </c>
      <c r="L60" s="835">
        <v>0</v>
      </c>
      <c r="M60" s="835">
        <v>0</v>
      </c>
      <c r="N60" s="835">
        <v>0</v>
      </c>
      <c r="O60" s="835">
        <v>4</v>
      </c>
    </row>
    <row r="61" spans="1:15" hidden="1">
      <c r="A61" s="831" t="s">
        <v>220</v>
      </c>
      <c r="B61" s="831" t="s">
        <v>1853</v>
      </c>
      <c r="C61" s="834">
        <v>25</v>
      </c>
      <c r="D61" s="835">
        <v>50</v>
      </c>
      <c r="E61" s="835">
        <v>0</v>
      </c>
      <c r="F61" s="835">
        <v>0</v>
      </c>
      <c r="G61" s="835">
        <v>25</v>
      </c>
      <c r="H61" s="833">
        <v>0</v>
      </c>
      <c r="I61" s="833">
        <v>103</v>
      </c>
      <c r="J61" s="835">
        <v>5</v>
      </c>
      <c r="K61" s="833">
        <f t="shared" si="0"/>
        <v>108</v>
      </c>
      <c r="L61" s="835">
        <v>0</v>
      </c>
      <c r="M61" s="835">
        <v>0</v>
      </c>
      <c r="N61" s="835">
        <v>0</v>
      </c>
      <c r="O61" s="835">
        <v>0</v>
      </c>
    </row>
    <row r="62" spans="1:15" hidden="1">
      <c r="A62" s="831" t="s">
        <v>220</v>
      </c>
      <c r="B62" s="831" t="s">
        <v>1854</v>
      </c>
      <c r="C62" s="834">
        <v>25</v>
      </c>
      <c r="D62" s="835">
        <v>50</v>
      </c>
      <c r="E62" s="835">
        <v>0</v>
      </c>
      <c r="F62" s="835">
        <v>0</v>
      </c>
      <c r="G62" s="835">
        <v>25</v>
      </c>
      <c r="H62" s="833">
        <v>0</v>
      </c>
      <c r="I62" s="833">
        <v>69</v>
      </c>
      <c r="J62" s="835">
        <v>5</v>
      </c>
      <c r="K62" s="833">
        <f t="shared" si="0"/>
        <v>74</v>
      </c>
      <c r="L62" s="835">
        <v>0</v>
      </c>
      <c r="M62" s="835">
        <v>0</v>
      </c>
      <c r="N62" s="835">
        <v>0</v>
      </c>
      <c r="O62" s="835">
        <v>0</v>
      </c>
    </row>
    <row r="63" spans="1:15" hidden="1">
      <c r="A63" s="831" t="s">
        <v>220</v>
      </c>
      <c r="B63" s="831" t="s">
        <v>1855</v>
      </c>
      <c r="C63" s="834">
        <v>25</v>
      </c>
      <c r="D63" s="835">
        <v>50</v>
      </c>
      <c r="E63" s="835">
        <v>0</v>
      </c>
      <c r="F63" s="835">
        <v>0</v>
      </c>
      <c r="G63" s="835">
        <v>25</v>
      </c>
      <c r="H63" s="833">
        <v>0</v>
      </c>
      <c r="I63" s="833">
        <v>69</v>
      </c>
      <c r="J63" s="835">
        <v>5</v>
      </c>
      <c r="K63" s="833">
        <f t="shared" si="0"/>
        <v>74</v>
      </c>
      <c r="L63" s="835">
        <v>0</v>
      </c>
      <c r="M63" s="835">
        <v>0</v>
      </c>
      <c r="N63" s="835">
        <v>0</v>
      </c>
      <c r="O63" s="835">
        <v>0</v>
      </c>
    </row>
    <row r="64" spans="1:15" hidden="1">
      <c r="A64" s="831" t="s">
        <v>220</v>
      </c>
      <c r="B64" s="831" t="s">
        <v>1856</v>
      </c>
      <c r="C64" s="834">
        <v>25</v>
      </c>
      <c r="D64" s="835">
        <v>50</v>
      </c>
      <c r="E64" s="835">
        <v>0</v>
      </c>
      <c r="F64" s="835">
        <v>0</v>
      </c>
      <c r="G64" s="835">
        <v>25</v>
      </c>
      <c r="H64" s="833">
        <v>0</v>
      </c>
      <c r="I64" s="833">
        <v>91</v>
      </c>
      <c r="J64" s="835">
        <v>5</v>
      </c>
      <c r="K64" s="833">
        <f t="shared" si="0"/>
        <v>96</v>
      </c>
      <c r="L64" s="835">
        <v>0</v>
      </c>
      <c r="M64" s="835">
        <v>0</v>
      </c>
      <c r="N64" s="835">
        <v>0</v>
      </c>
      <c r="O64" s="835">
        <v>0</v>
      </c>
    </row>
    <row r="65" spans="1:15" hidden="1">
      <c r="A65" s="831" t="s">
        <v>220</v>
      </c>
      <c r="B65" s="831" t="s">
        <v>1857</v>
      </c>
      <c r="C65" s="834">
        <v>25</v>
      </c>
      <c r="D65" s="835">
        <v>50</v>
      </c>
      <c r="E65" s="835">
        <v>0</v>
      </c>
      <c r="F65" s="835">
        <v>0</v>
      </c>
      <c r="G65" s="835">
        <v>25</v>
      </c>
      <c r="H65" s="833">
        <v>0</v>
      </c>
      <c r="I65" s="833">
        <v>31</v>
      </c>
      <c r="J65" s="835">
        <v>5</v>
      </c>
      <c r="K65" s="833">
        <f t="shared" si="0"/>
        <v>36</v>
      </c>
      <c r="L65" s="835">
        <v>0</v>
      </c>
      <c r="M65" s="835">
        <v>0</v>
      </c>
      <c r="N65" s="835">
        <v>0</v>
      </c>
      <c r="O65" s="835">
        <v>0</v>
      </c>
    </row>
    <row r="66" spans="1:15" hidden="1">
      <c r="A66" s="831" t="s">
        <v>220</v>
      </c>
      <c r="B66" s="831" t="s">
        <v>1858</v>
      </c>
      <c r="C66" s="834">
        <v>25</v>
      </c>
      <c r="D66" s="835">
        <v>50</v>
      </c>
      <c r="E66" s="835">
        <v>0</v>
      </c>
      <c r="F66" s="835">
        <v>0</v>
      </c>
      <c r="G66" s="835">
        <v>25</v>
      </c>
      <c r="H66" s="833">
        <v>0</v>
      </c>
      <c r="I66" s="833">
        <v>29</v>
      </c>
      <c r="J66" s="835">
        <v>5</v>
      </c>
      <c r="K66" s="833">
        <f t="shared" si="0"/>
        <v>34</v>
      </c>
      <c r="L66" s="835">
        <v>0</v>
      </c>
      <c r="M66" s="835">
        <v>0</v>
      </c>
      <c r="N66" s="835">
        <v>0</v>
      </c>
      <c r="O66" s="835">
        <v>0</v>
      </c>
    </row>
    <row r="67" spans="1:15" hidden="1">
      <c r="A67" s="831" t="s">
        <v>220</v>
      </c>
      <c r="B67" s="831" t="s">
        <v>1859</v>
      </c>
      <c r="C67" s="834">
        <v>25</v>
      </c>
      <c r="D67" s="835">
        <v>50</v>
      </c>
      <c r="E67" s="835">
        <v>0</v>
      </c>
      <c r="F67" s="835">
        <v>0</v>
      </c>
      <c r="G67" s="835">
        <v>25</v>
      </c>
      <c r="H67" s="833">
        <v>0</v>
      </c>
      <c r="I67" s="833">
        <v>186</v>
      </c>
      <c r="J67" s="835">
        <v>5</v>
      </c>
      <c r="K67" s="833">
        <f t="shared" si="0"/>
        <v>191</v>
      </c>
      <c r="L67" s="835">
        <v>0</v>
      </c>
      <c r="M67" s="835">
        <v>0</v>
      </c>
      <c r="N67" s="835">
        <v>0</v>
      </c>
      <c r="O67" s="835">
        <v>0</v>
      </c>
    </row>
    <row r="68" spans="1:15" hidden="1">
      <c r="A68" s="831" t="s">
        <v>220</v>
      </c>
      <c r="B68" s="831" t="s">
        <v>1860</v>
      </c>
      <c r="C68" s="834">
        <v>25</v>
      </c>
      <c r="D68" s="835">
        <v>50</v>
      </c>
      <c r="E68" s="835">
        <v>0</v>
      </c>
      <c r="F68" s="835">
        <v>0</v>
      </c>
      <c r="G68" s="835">
        <v>25</v>
      </c>
      <c r="H68" s="833">
        <v>0</v>
      </c>
      <c r="I68" s="833">
        <v>144</v>
      </c>
      <c r="J68" s="835">
        <v>5</v>
      </c>
      <c r="K68" s="833">
        <f t="shared" si="0"/>
        <v>149</v>
      </c>
      <c r="L68" s="835">
        <v>0</v>
      </c>
      <c r="M68" s="835">
        <v>6</v>
      </c>
      <c r="N68" s="835">
        <v>0</v>
      </c>
      <c r="O68" s="835">
        <v>0</v>
      </c>
    </row>
    <row r="69" spans="1:15" hidden="1">
      <c r="A69" s="831" t="s">
        <v>220</v>
      </c>
      <c r="B69" s="831" t="s">
        <v>1861</v>
      </c>
      <c r="C69" s="834">
        <v>25</v>
      </c>
      <c r="D69" s="835">
        <v>50</v>
      </c>
      <c r="E69" s="835">
        <v>0</v>
      </c>
      <c r="F69" s="835">
        <v>0</v>
      </c>
      <c r="G69" s="835">
        <v>25</v>
      </c>
      <c r="H69" s="833">
        <v>0</v>
      </c>
      <c r="I69" s="833">
        <v>126</v>
      </c>
      <c r="J69" s="835">
        <v>5</v>
      </c>
      <c r="K69" s="833">
        <f t="shared" ref="K69:K132" si="1">+I69+J69</f>
        <v>131</v>
      </c>
      <c r="L69" s="835">
        <v>0</v>
      </c>
      <c r="M69" s="835">
        <v>0</v>
      </c>
      <c r="N69" s="835">
        <v>0</v>
      </c>
      <c r="O69" s="835">
        <v>0</v>
      </c>
    </row>
    <row r="70" spans="1:15" hidden="1">
      <c r="A70" s="831" t="s">
        <v>220</v>
      </c>
      <c r="B70" s="831" t="s">
        <v>1862</v>
      </c>
      <c r="C70" s="834">
        <v>25</v>
      </c>
      <c r="D70" s="835">
        <v>50</v>
      </c>
      <c r="E70" s="835">
        <v>0</v>
      </c>
      <c r="F70" s="835">
        <v>0</v>
      </c>
      <c r="G70" s="835">
        <v>25</v>
      </c>
      <c r="H70" s="833">
        <v>0</v>
      </c>
      <c r="I70" s="833">
        <v>54</v>
      </c>
      <c r="J70" s="835">
        <v>5</v>
      </c>
      <c r="K70" s="833">
        <f t="shared" si="1"/>
        <v>59</v>
      </c>
      <c r="L70" s="835">
        <v>0</v>
      </c>
      <c r="M70" s="835">
        <v>6</v>
      </c>
      <c r="N70" s="835">
        <v>0</v>
      </c>
      <c r="O70" s="835">
        <v>0</v>
      </c>
    </row>
    <row r="71" spans="1:15" hidden="1">
      <c r="A71" s="831" t="s">
        <v>220</v>
      </c>
      <c r="B71" s="831" t="s">
        <v>1309</v>
      </c>
      <c r="C71" s="834">
        <v>25</v>
      </c>
      <c r="D71" s="835">
        <v>50</v>
      </c>
      <c r="E71" s="835">
        <v>0</v>
      </c>
      <c r="F71" s="835">
        <v>0</v>
      </c>
      <c r="G71" s="835">
        <v>25</v>
      </c>
      <c r="H71" s="833">
        <v>0</v>
      </c>
      <c r="I71" s="833">
        <v>54</v>
      </c>
      <c r="J71" s="835">
        <v>5</v>
      </c>
      <c r="K71" s="833">
        <f t="shared" si="1"/>
        <v>59</v>
      </c>
      <c r="L71" s="835">
        <v>0</v>
      </c>
      <c r="M71" s="835">
        <v>6</v>
      </c>
      <c r="N71" s="835">
        <v>0</v>
      </c>
      <c r="O71" s="835">
        <v>0</v>
      </c>
    </row>
    <row r="72" spans="1:15" hidden="1">
      <c r="A72" s="831" t="s">
        <v>220</v>
      </c>
      <c r="B72" s="831" t="s">
        <v>1863</v>
      </c>
      <c r="C72" s="834">
        <v>25</v>
      </c>
      <c r="D72" s="835">
        <v>50</v>
      </c>
      <c r="E72" s="835">
        <v>0</v>
      </c>
      <c r="F72" s="835">
        <v>0</v>
      </c>
      <c r="G72" s="835">
        <v>25</v>
      </c>
      <c r="H72" s="833">
        <v>0</v>
      </c>
      <c r="I72" s="833">
        <v>181</v>
      </c>
      <c r="J72" s="835">
        <v>5</v>
      </c>
      <c r="K72" s="833">
        <f t="shared" si="1"/>
        <v>186</v>
      </c>
      <c r="L72" s="835">
        <v>0</v>
      </c>
      <c r="M72" s="835">
        <v>6</v>
      </c>
      <c r="N72" s="835">
        <v>6</v>
      </c>
      <c r="O72" s="835">
        <v>0</v>
      </c>
    </row>
    <row r="73" spans="1:15">
      <c r="A73" s="831" t="s">
        <v>220</v>
      </c>
      <c r="B73" s="831" t="s">
        <v>199</v>
      </c>
      <c r="C73" s="834">
        <v>25</v>
      </c>
      <c r="D73" s="835">
        <v>50</v>
      </c>
      <c r="E73" s="835">
        <v>0</v>
      </c>
      <c r="F73" s="835">
        <v>0</v>
      </c>
      <c r="G73" s="835">
        <v>25</v>
      </c>
      <c r="H73" s="833">
        <v>0</v>
      </c>
      <c r="I73" s="833">
        <v>42</v>
      </c>
      <c r="J73" s="835">
        <v>5</v>
      </c>
      <c r="K73" s="833">
        <f t="shared" si="1"/>
        <v>47</v>
      </c>
      <c r="L73" s="835">
        <v>0</v>
      </c>
      <c r="M73" s="835">
        <v>6</v>
      </c>
      <c r="N73" s="835">
        <v>0</v>
      </c>
      <c r="O73" s="835">
        <v>0</v>
      </c>
    </row>
    <row r="74" spans="1:15" hidden="1">
      <c r="A74" s="831" t="s">
        <v>220</v>
      </c>
      <c r="B74" s="831" t="s">
        <v>1864</v>
      </c>
      <c r="C74" s="834">
        <v>25</v>
      </c>
      <c r="D74" s="835">
        <v>50</v>
      </c>
      <c r="E74" s="835">
        <v>0</v>
      </c>
      <c r="F74" s="835">
        <v>0</v>
      </c>
      <c r="G74" s="835">
        <v>25</v>
      </c>
      <c r="H74" s="833">
        <v>0</v>
      </c>
      <c r="I74" s="833">
        <v>158</v>
      </c>
      <c r="J74" s="835">
        <v>5</v>
      </c>
      <c r="K74" s="833">
        <f t="shared" si="1"/>
        <v>163</v>
      </c>
      <c r="L74" s="835">
        <v>0</v>
      </c>
      <c r="M74" s="835">
        <v>0</v>
      </c>
      <c r="N74" s="835">
        <v>0</v>
      </c>
      <c r="O74" s="835">
        <v>0</v>
      </c>
    </row>
    <row r="75" spans="1:15" hidden="1">
      <c r="A75" s="831" t="s">
        <v>220</v>
      </c>
      <c r="B75" s="831" t="s">
        <v>1865</v>
      </c>
      <c r="C75" s="834">
        <v>25</v>
      </c>
      <c r="D75" s="835">
        <v>50</v>
      </c>
      <c r="E75" s="835">
        <v>0</v>
      </c>
      <c r="F75" s="835">
        <v>0</v>
      </c>
      <c r="G75" s="835">
        <v>25</v>
      </c>
      <c r="H75" s="833">
        <v>0</v>
      </c>
      <c r="I75" s="833">
        <v>39</v>
      </c>
      <c r="J75" s="835">
        <v>5</v>
      </c>
      <c r="K75" s="833">
        <f t="shared" si="1"/>
        <v>44</v>
      </c>
      <c r="L75" s="835">
        <v>0</v>
      </c>
      <c r="M75" s="835">
        <v>0</v>
      </c>
      <c r="N75" s="835">
        <v>0</v>
      </c>
      <c r="O75" s="835">
        <v>0</v>
      </c>
    </row>
    <row r="76" spans="1:15" hidden="1">
      <c r="A76" s="831" t="s">
        <v>227</v>
      </c>
      <c r="B76" s="831" t="s">
        <v>1403</v>
      </c>
      <c r="C76" s="834">
        <v>25</v>
      </c>
      <c r="D76" s="835">
        <v>50</v>
      </c>
      <c r="E76" s="835">
        <v>0</v>
      </c>
      <c r="F76" s="835">
        <v>0</v>
      </c>
      <c r="G76" s="835">
        <v>25</v>
      </c>
      <c r="H76" s="833">
        <v>0</v>
      </c>
      <c r="I76" s="833">
        <v>47</v>
      </c>
      <c r="J76" s="835">
        <v>5</v>
      </c>
      <c r="K76" s="833">
        <f t="shared" si="1"/>
        <v>52</v>
      </c>
      <c r="L76" s="835">
        <v>0</v>
      </c>
      <c r="M76" s="835">
        <v>0</v>
      </c>
      <c r="N76" s="835">
        <v>0</v>
      </c>
      <c r="O76" s="835">
        <v>0</v>
      </c>
    </row>
    <row r="77" spans="1:15" hidden="1">
      <c r="A77" s="831" t="s">
        <v>227</v>
      </c>
      <c r="B77" s="831" t="s">
        <v>1845</v>
      </c>
      <c r="C77" s="834">
        <v>25</v>
      </c>
      <c r="D77" s="835">
        <v>50</v>
      </c>
      <c r="E77" s="835">
        <v>0</v>
      </c>
      <c r="F77" s="835">
        <v>0</v>
      </c>
      <c r="G77" s="835">
        <v>25</v>
      </c>
      <c r="H77" s="833">
        <v>0</v>
      </c>
      <c r="I77" s="833">
        <v>154</v>
      </c>
      <c r="J77" s="835">
        <v>5</v>
      </c>
      <c r="K77" s="833">
        <f t="shared" si="1"/>
        <v>159</v>
      </c>
      <c r="L77" s="835">
        <v>0</v>
      </c>
      <c r="M77" s="835">
        <v>0</v>
      </c>
      <c r="N77" s="835">
        <v>0</v>
      </c>
      <c r="O77" s="835">
        <v>0</v>
      </c>
    </row>
    <row r="78" spans="1:15" hidden="1">
      <c r="A78" s="831" t="s">
        <v>227</v>
      </c>
      <c r="B78" s="831" t="s">
        <v>1846</v>
      </c>
      <c r="C78" s="834">
        <v>25</v>
      </c>
      <c r="D78" s="835">
        <v>50</v>
      </c>
      <c r="E78" s="835">
        <v>0</v>
      </c>
      <c r="F78" s="835">
        <v>0</v>
      </c>
      <c r="G78" s="835">
        <v>25</v>
      </c>
      <c r="H78" s="833">
        <v>0</v>
      </c>
      <c r="I78" s="833">
        <v>137</v>
      </c>
      <c r="J78" s="835">
        <v>5</v>
      </c>
      <c r="K78" s="833">
        <f t="shared" si="1"/>
        <v>142</v>
      </c>
      <c r="L78" s="835">
        <v>0</v>
      </c>
      <c r="M78" s="835">
        <v>0</v>
      </c>
      <c r="N78" s="835">
        <v>0</v>
      </c>
      <c r="O78" s="835">
        <v>0</v>
      </c>
    </row>
    <row r="79" spans="1:15" hidden="1">
      <c r="A79" s="831" t="s">
        <v>227</v>
      </c>
      <c r="B79" s="831" t="s">
        <v>1847</v>
      </c>
      <c r="C79" s="834">
        <v>25</v>
      </c>
      <c r="D79" s="835">
        <v>50</v>
      </c>
      <c r="E79" s="835">
        <v>0</v>
      </c>
      <c r="F79" s="835">
        <v>0</v>
      </c>
      <c r="G79" s="835">
        <v>25</v>
      </c>
      <c r="H79" s="833">
        <v>0</v>
      </c>
      <c r="I79" s="833">
        <v>186</v>
      </c>
      <c r="J79" s="835">
        <v>5</v>
      </c>
      <c r="K79" s="833">
        <f t="shared" si="1"/>
        <v>191</v>
      </c>
      <c r="L79" s="835">
        <v>0</v>
      </c>
      <c r="M79" s="835">
        <v>0</v>
      </c>
      <c r="N79" s="835">
        <v>0</v>
      </c>
      <c r="O79" s="835">
        <v>0</v>
      </c>
    </row>
    <row r="80" spans="1:15" hidden="1">
      <c r="A80" s="831" t="s">
        <v>227</v>
      </c>
      <c r="B80" s="831" t="s">
        <v>1848</v>
      </c>
      <c r="C80" s="834">
        <v>25</v>
      </c>
      <c r="D80" s="835">
        <v>50</v>
      </c>
      <c r="E80" s="835">
        <v>0</v>
      </c>
      <c r="F80" s="835">
        <v>0</v>
      </c>
      <c r="G80" s="835">
        <v>25</v>
      </c>
      <c r="H80" s="833">
        <v>0</v>
      </c>
      <c r="I80" s="833">
        <v>177</v>
      </c>
      <c r="J80" s="835">
        <v>5</v>
      </c>
      <c r="K80" s="833">
        <f t="shared" si="1"/>
        <v>182</v>
      </c>
      <c r="L80" s="835">
        <v>0</v>
      </c>
      <c r="M80" s="835">
        <v>0</v>
      </c>
      <c r="N80" s="835">
        <v>0</v>
      </c>
      <c r="O80" s="835">
        <v>0</v>
      </c>
    </row>
    <row r="81" spans="1:15" hidden="1">
      <c r="A81" s="831" t="s">
        <v>227</v>
      </c>
      <c r="B81" s="831" t="s">
        <v>1849</v>
      </c>
      <c r="C81" s="834">
        <v>25</v>
      </c>
      <c r="D81" s="835">
        <v>50</v>
      </c>
      <c r="E81" s="835">
        <v>0</v>
      </c>
      <c r="F81" s="835">
        <v>0</v>
      </c>
      <c r="G81" s="835">
        <v>25</v>
      </c>
      <c r="H81" s="833">
        <v>0</v>
      </c>
      <c r="I81" s="833">
        <v>194</v>
      </c>
      <c r="J81" s="835">
        <v>5</v>
      </c>
      <c r="K81" s="833">
        <f t="shared" si="1"/>
        <v>199</v>
      </c>
      <c r="L81" s="835">
        <v>0</v>
      </c>
      <c r="M81" s="835">
        <v>0</v>
      </c>
      <c r="N81" s="835">
        <v>0</v>
      </c>
      <c r="O81" s="835">
        <v>0</v>
      </c>
    </row>
    <row r="82" spans="1:15" hidden="1">
      <c r="A82" s="831" t="s">
        <v>227</v>
      </c>
      <c r="B82" s="831" t="s">
        <v>1850</v>
      </c>
      <c r="C82" s="834">
        <v>25</v>
      </c>
      <c r="D82" s="835">
        <v>50</v>
      </c>
      <c r="E82" s="835">
        <v>0</v>
      </c>
      <c r="F82" s="835">
        <v>0</v>
      </c>
      <c r="G82" s="835">
        <v>25</v>
      </c>
      <c r="H82" s="833">
        <v>0</v>
      </c>
      <c r="I82" s="833">
        <v>67</v>
      </c>
      <c r="J82" s="835">
        <v>5</v>
      </c>
      <c r="K82" s="833">
        <f t="shared" si="1"/>
        <v>72</v>
      </c>
      <c r="L82" s="835">
        <v>0</v>
      </c>
      <c r="M82" s="835">
        <v>0</v>
      </c>
      <c r="N82" s="835">
        <v>0</v>
      </c>
      <c r="O82" s="835">
        <v>0</v>
      </c>
    </row>
    <row r="83" spans="1:15" hidden="1">
      <c r="A83" s="831" t="s">
        <v>227</v>
      </c>
      <c r="B83" s="831" t="s">
        <v>1851</v>
      </c>
      <c r="C83" s="834">
        <v>25</v>
      </c>
      <c r="D83" s="835">
        <v>50</v>
      </c>
      <c r="E83" s="835">
        <v>0</v>
      </c>
      <c r="F83" s="835">
        <v>0</v>
      </c>
      <c r="G83" s="835">
        <v>25</v>
      </c>
      <c r="H83" s="833">
        <v>0</v>
      </c>
      <c r="I83" s="833">
        <v>64</v>
      </c>
      <c r="J83" s="835">
        <v>5</v>
      </c>
      <c r="K83" s="833">
        <f t="shared" si="1"/>
        <v>69</v>
      </c>
      <c r="L83" s="835">
        <v>0</v>
      </c>
      <c r="M83" s="835">
        <v>0</v>
      </c>
      <c r="N83" s="835">
        <v>0</v>
      </c>
      <c r="O83" s="835">
        <v>0</v>
      </c>
    </row>
    <row r="84" spans="1:15" hidden="1">
      <c r="A84" s="831" t="s">
        <v>227</v>
      </c>
      <c r="B84" s="831" t="s">
        <v>1852</v>
      </c>
      <c r="C84" s="834">
        <v>25</v>
      </c>
      <c r="D84" s="835">
        <v>50</v>
      </c>
      <c r="E84" s="835">
        <v>0</v>
      </c>
      <c r="F84" s="835">
        <v>0</v>
      </c>
      <c r="G84" s="835">
        <v>25</v>
      </c>
      <c r="H84" s="835">
        <v>15</v>
      </c>
      <c r="I84" s="833">
        <v>102</v>
      </c>
      <c r="J84" s="835">
        <v>5</v>
      </c>
      <c r="K84" s="833">
        <f t="shared" si="1"/>
        <v>107</v>
      </c>
      <c r="L84" s="835">
        <v>0</v>
      </c>
      <c r="M84" s="835">
        <v>0</v>
      </c>
      <c r="N84" s="835">
        <v>0</v>
      </c>
      <c r="O84" s="835">
        <v>4</v>
      </c>
    </row>
    <row r="85" spans="1:15" hidden="1">
      <c r="A85" s="831" t="s">
        <v>227</v>
      </c>
      <c r="B85" s="831" t="s">
        <v>1853</v>
      </c>
      <c r="C85" s="834">
        <v>25</v>
      </c>
      <c r="D85" s="835">
        <v>50</v>
      </c>
      <c r="E85" s="835">
        <v>0</v>
      </c>
      <c r="F85" s="835">
        <v>0</v>
      </c>
      <c r="G85" s="835">
        <v>25</v>
      </c>
      <c r="H85" s="833">
        <v>0</v>
      </c>
      <c r="I85" s="833">
        <v>77</v>
      </c>
      <c r="J85" s="835">
        <v>5</v>
      </c>
      <c r="K85" s="833">
        <f t="shared" si="1"/>
        <v>82</v>
      </c>
      <c r="L85" s="835">
        <v>0</v>
      </c>
      <c r="M85" s="835">
        <v>0</v>
      </c>
      <c r="N85" s="835">
        <v>0</v>
      </c>
      <c r="O85" s="835">
        <v>0</v>
      </c>
    </row>
    <row r="86" spans="1:15" hidden="1">
      <c r="A86" s="831" t="s">
        <v>227</v>
      </c>
      <c r="B86" s="831" t="s">
        <v>1854</v>
      </c>
      <c r="C86" s="834">
        <v>25</v>
      </c>
      <c r="D86" s="835">
        <v>50</v>
      </c>
      <c r="E86" s="835">
        <v>0</v>
      </c>
      <c r="F86" s="835">
        <v>0</v>
      </c>
      <c r="G86" s="835">
        <v>25</v>
      </c>
      <c r="H86" s="833">
        <v>0</v>
      </c>
      <c r="I86" s="833">
        <v>78</v>
      </c>
      <c r="J86" s="835">
        <v>5</v>
      </c>
      <c r="K86" s="833">
        <f t="shared" si="1"/>
        <v>83</v>
      </c>
      <c r="L86" s="835">
        <v>0</v>
      </c>
      <c r="M86" s="835">
        <v>0</v>
      </c>
      <c r="N86" s="835">
        <v>0</v>
      </c>
      <c r="O86" s="835">
        <v>0</v>
      </c>
    </row>
    <row r="87" spans="1:15" hidden="1">
      <c r="A87" s="831" t="s">
        <v>227</v>
      </c>
      <c r="B87" s="831" t="s">
        <v>1855</v>
      </c>
      <c r="C87" s="834">
        <v>25</v>
      </c>
      <c r="D87" s="835">
        <v>50</v>
      </c>
      <c r="E87" s="835">
        <v>0</v>
      </c>
      <c r="F87" s="835">
        <v>0</v>
      </c>
      <c r="G87" s="835">
        <v>25</v>
      </c>
      <c r="H87" s="833">
        <v>0</v>
      </c>
      <c r="I87" s="833">
        <v>78</v>
      </c>
      <c r="J87" s="835">
        <v>5</v>
      </c>
      <c r="K87" s="833">
        <f t="shared" si="1"/>
        <v>83</v>
      </c>
      <c r="L87" s="835">
        <v>0</v>
      </c>
      <c r="M87" s="835">
        <v>0</v>
      </c>
      <c r="N87" s="835">
        <v>0</v>
      </c>
      <c r="O87" s="835">
        <v>0</v>
      </c>
    </row>
    <row r="88" spans="1:15" hidden="1">
      <c r="A88" s="831" t="s">
        <v>227</v>
      </c>
      <c r="B88" s="831" t="s">
        <v>1856</v>
      </c>
      <c r="C88" s="834">
        <v>25</v>
      </c>
      <c r="D88" s="835">
        <v>50</v>
      </c>
      <c r="E88" s="835">
        <v>0</v>
      </c>
      <c r="F88" s="835">
        <v>0</v>
      </c>
      <c r="G88" s="835">
        <v>25</v>
      </c>
      <c r="H88" s="833">
        <v>0</v>
      </c>
      <c r="I88" s="833">
        <v>74</v>
      </c>
      <c r="J88" s="835">
        <v>5</v>
      </c>
      <c r="K88" s="833">
        <f t="shared" si="1"/>
        <v>79</v>
      </c>
      <c r="L88" s="835">
        <v>0</v>
      </c>
      <c r="M88" s="835">
        <v>0</v>
      </c>
      <c r="N88" s="835">
        <v>0</v>
      </c>
      <c r="O88" s="835">
        <v>0</v>
      </c>
    </row>
    <row r="89" spans="1:15" hidden="1">
      <c r="A89" s="831" t="s">
        <v>227</v>
      </c>
      <c r="B89" s="831" t="s">
        <v>1857</v>
      </c>
      <c r="C89" s="834">
        <v>25</v>
      </c>
      <c r="D89" s="835">
        <v>50</v>
      </c>
      <c r="E89" s="835">
        <v>0</v>
      </c>
      <c r="F89" s="835">
        <v>0</v>
      </c>
      <c r="G89" s="835">
        <v>25</v>
      </c>
      <c r="H89" s="833">
        <v>0</v>
      </c>
      <c r="I89" s="833">
        <v>55</v>
      </c>
      <c r="J89" s="835">
        <v>5</v>
      </c>
      <c r="K89" s="833">
        <f t="shared" si="1"/>
        <v>60</v>
      </c>
      <c r="L89" s="835">
        <v>0</v>
      </c>
      <c r="M89" s="835">
        <v>0</v>
      </c>
      <c r="N89" s="835">
        <v>0</v>
      </c>
      <c r="O89" s="835">
        <v>0</v>
      </c>
    </row>
    <row r="90" spans="1:15" hidden="1">
      <c r="A90" s="831" t="s">
        <v>227</v>
      </c>
      <c r="B90" s="831" t="s">
        <v>1858</v>
      </c>
      <c r="C90" s="834">
        <v>25</v>
      </c>
      <c r="D90" s="835">
        <v>50</v>
      </c>
      <c r="E90" s="835">
        <v>0</v>
      </c>
      <c r="F90" s="835">
        <v>0</v>
      </c>
      <c r="G90" s="835">
        <v>25</v>
      </c>
      <c r="H90" s="833">
        <v>0</v>
      </c>
      <c r="I90" s="833">
        <v>35</v>
      </c>
      <c r="J90" s="835">
        <v>5</v>
      </c>
      <c r="K90" s="833">
        <f t="shared" si="1"/>
        <v>40</v>
      </c>
      <c r="L90" s="835">
        <v>0</v>
      </c>
      <c r="M90" s="835">
        <v>0</v>
      </c>
      <c r="N90" s="835">
        <v>0</v>
      </c>
      <c r="O90" s="835">
        <v>0</v>
      </c>
    </row>
    <row r="91" spans="1:15" hidden="1">
      <c r="A91" s="831" t="s">
        <v>227</v>
      </c>
      <c r="B91" s="831" t="s">
        <v>1859</v>
      </c>
      <c r="C91" s="834">
        <v>25</v>
      </c>
      <c r="D91" s="835">
        <v>50</v>
      </c>
      <c r="E91" s="835">
        <v>0</v>
      </c>
      <c r="F91" s="835">
        <v>0</v>
      </c>
      <c r="G91" s="835">
        <v>25</v>
      </c>
      <c r="H91" s="833">
        <v>0</v>
      </c>
      <c r="I91" s="833">
        <v>170</v>
      </c>
      <c r="J91" s="835">
        <v>5</v>
      </c>
      <c r="K91" s="833">
        <f t="shared" si="1"/>
        <v>175</v>
      </c>
      <c r="L91" s="835">
        <v>0</v>
      </c>
      <c r="M91" s="835">
        <v>0</v>
      </c>
      <c r="N91" s="835">
        <v>0</v>
      </c>
      <c r="O91" s="835">
        <v>0</v>
      </c>
    </row>
    <row r="92" spans="1:15" hidden="1">
      <c r="A92" s="831" t="s">
        <v>227</v>
      </c>
      <c r="B92" s="831" t="s">
        <v>1860</v>
      </c>
      <c r="C92" s="834">
        <v>25</v>
      </c>
      <c r="D92" s="835">
        <v>50</v>
      </c>
      <c r="E92" s="835">
        <v>0</v>
      </c>
      <c r="F92" s="835">
        <v>0</v>
      </c>
      <c r="G92" s="835">
        <v>25</v>
      </c>
      <c r="H92" s="833">
        <v>0</v>
      </c>
      <c r="I92" s="833">
        <v>121</v>
      </c>
      <c r="J92" s="835">
        <v>5</v>
      </c>
      <c r="K92" s="833">
        <f t="shared" si="1"/>
        <v>126</v>
      </c>
      <c r="L92" s="835">
        <v>0</v>
      </c>
      <c r="M92" s="835">
        <v>6</v>
      </c>
      <c r="N92" s="835">
        <v>0</v>
      </c>
      <c r="O92" s="835">
        <v>0</v>
      </c>
    </row>
    <row r="93" spans="1:15" hidden="1">
      <c r="A93" s="831" t="s">
        <v>227</v>
      </c>
      <c r="B93" s="831" t="s">
        <v>1861</v>
      </c>
      <c r="C93" s="834">
        <v>25</v>
      </c>
      <c r="D93" s="835">
        <v>50</v>
      </c>
      <c r="E93" s="835">
        <v>0</v>
      </c>
      <c r="F93" s="835">
        <v>0</v>
      </c>
      <c r="G93" s="835">
        <v>25</v>
      </c>
      <c r="H93" s="833">
        <v>0</v>
      </c>
      <c r="I93" s="833">
        <v>109</v>
      </c>
      <c r="J93" s="835">
        <v>5</v>
      </c>
      <c r="K93" s="833">
        <f t="shared" si="1"/>
        <v>114</v>
      </c>
      <c r="L93" s="835">
        <v>0</v>
      </c>
      <c r="M93" s="835">
        <v>0</v>
      </c>
      <c r="N93" s="835">
        <v>0</v>
      </c>
      <c r="O93" s="835">
        <v>0</v>
      </c>
    </row>
    <row r="94" spans="1:15" hidden="1">
      <c r="A94" s="831" t="s">
        <v>227</v>
      </c>
      <c r="B94" s="831" t="s">
        <v>1862</v>
      </c>
      <c r="C94" s="834">
        <v>25</v>
      </c>
      <c r="D94" s="835">
        <v>50</v>
      </c>
      <c r="E94" s="835">
        <v>0</v>
      </c>
      <c r="F94" s="835">
        <v>0</v>
      </c>
      <c r="G94" s="835">
        <v>25</v>
      </c>
      <c r="H94" s="833">
        <v>0</v>
      </c>
      <c r="I94" s="833">
        <v>58</v>
      </c>
      <c r="J94" s="835">
        <v>5</v>
      </c>
      <c r="K94" s="833">
        <f t="shared" si="1"/>
        <v>63</v>
      </c>
      <c r="L94" s="835">
        <v>0</v>
      </c>
      <c r="M94" s="835">
        <v>6</v>
      </c>
      <c r="N94" s="835">
        <v>0</v>
      </c>
      <c r="O94" s="835">
        <v>0</v>
      </c>
    </row>
    <row r="95" spans="1:15" hidden="1">
      <c r="A95" s="831" t="s">
        <v>227</v>
      </c>
      <c r="B95" s="831" t="s">
        <v>1309</v>
      </c>
      <c r="C95" s="834">
        <v>25</v>
      </c>
      <c r="D95" s="835">
        <v>50</v>
      </c>
      <c r="E95" s="835">
        <v>0</v>
      </c>
      <c r="F95" s="835">
        <v>0</v>
      </c>
      <c r="G95" s="835">
        <v>25</v>
      </c>
      <c r="H95" s="833">
        <v>0</v>
      </c>
      <c r="I95" s="833">
        <v>58</v>
      </c>
      <c r="J95" s="835">
        <v>5</v>
      </c>
      <c r="K95" s="833">
        <f t="shared" si="1"/>
        <v>63</v>
      </c>
      <c r="L95" s="835">
        <v>0</v>
      </c>
      <c r="M95" s="835">
        <v>6</v>
      </c>
      <c r="N95" s="835">
        <v>0</v>
      </c>
      <c r="O95" s="835">
        <v>0</v>
      </c>
    </row>
    <row r="96" spans="1:15" hidden="1">
      <c r="A96" s="831" t="s">
        <v>227</v>
      </c>
      <c r="B96" s="831" t="s">
        <v>1863</v>
      </c>
      <c r="C96" s="834">
        <v>25</v>
      </c>
      <c r="D96" s="835">
        <v>50</v>
      </c>
      <c r="E96" s="835">
        <v>0</v>
      </c>
      <c r="F96" s="835">
        <v>0</v>
      </c>
      <c r="G96" s="835">
        <v>25</v>
      </c>
      <c r="H96" s="833">
        <v>0</v>
      </c>
      <c r="I96" s="833">
        <v>128</v>
      </c>
      <c r="J96" s="835">
        <v>5</v>
      </c>
      <c r="K96" s="833">
        <f t="shared" si="1"/>
        <v>133</v>
      </c>
      <c r="L96" s="835">
        <v>6</v>
      </c>
      <c r="M96" s="835">
        <v>0</v>
      </c>
      <c r="N96" s="835">
        <v>6</v>
      </c>
      <c r="O96" s="835">
        <v>0</v>
      </c>
    </row>
    <row r="97" spans="1:15">
      <c r="A97" s="831" t="s">
        <v>227</v>
      </c>
      <c r="B97" s="831" t="s">
        <v>199</v>
      </c>
      <c r="C97" s="834">
        <v>25</v>
      </c>
      <c r="D97" s="835">
        <v>50</v>
      </c>
      <c r="E97" s="835">
        <v>0</v>
      </c>
      <c r="F97" s="835">
        <v>0</v>
      </c>
      <c r="G97" s="835">
        <v>25</v>
      </c>
      <c r="H97" s="833">
        <v>0</v>
      </c>
      <c r="I97" s="833">
        <v>84</v>
      </c>
      <c r="J97" s="835">
        <v>5</v>
      </c>
      <c r="K97" s="833">
        <f t="shared" si="1"/>
        <v>89</v>
      </c>
      <c r="L97" s="835">
        <v>0</v>
      </c>
      <c r="M97" s="835">
        <v>6</v>
      </c>
      <c r="N97" s="835">
        <v>0</v>
      </c>
      <c r="O97" s="835">
        <v>0</v>
      </c>
    </row>
    <row r="98" spans="1:15" hidden="1">
      <c r="A98" s="831" t="s">
        <v>227</v>
      </c>
      <c r="B98" s="831" t="s">
        <v>1864</v>
      </c>
      <c r="C98" s="834">
        <v>25</v>
      </c>
      <c r="D98" s="835">
        <v>50</v>
      </c>
      <c r="E98" s="835">
        <v>0</v>
      </c>
      <c r="F98" s="835">
        <v>0</v>
      </c>
      <c r="G98" s="835">
        <v>25</v>
      </c>
      <c r="H98" s="833">
        <v>0</v>
      </c>
      <c r="I98" s="833">
        <v>125</v>
      </c>
      <c r="J98" s="835">
        <v>5</v>
      </c>
      <c r="K98" s="833">
        <f t="shared" si="1"/>
        <v>130</v>
      </c>
      <c r="L98" s="835">
        <v>0</v>
      </c>
      <c r="M98" s="835">
        <v>0</v>
      </c>
      <c r="N98" s="835">
        <v>0</v>
      </c>
      <c r="O98" s="835">
        <v>0</v>
      </c>
    </row>
    <row r="99" spans="1:15" hidden="1">
      <c r="A99" s="831" t="s">
        <v>227</v>
      </c>
      <c r="B99" s="831" t="s">
        <v>1865</v>
      </c>
      <c r="C99" s="834">
        <v>25</v>
      </c>
      <c r="D99" s="835">
        <v>50</v>
      </c>
      <c r="E99" s="835">
        <v>0</v>
      </c>
      <c r="F99" s="835">
        <v>0</v>
      </c>
      <c r="G99" s="835">
        <v>25</v>
      </c>
      <c r="H99" s="833">
        <v>0</v>
      </c>
      <c r="I99" s="833">
        <v>79</v>
      </c>
      <c r="J99" s="835">
        <v>5</v>
      </c>
      <c r="K99" s="833">
        <f t="shared" si="1"/>
        <v>84</v>
      </c>
      <c r="L99" s="835">
        <v>0</v>
      </c>
      <c r="M99" s="835">
        <v>0</v>
      </c>
      <c r="N99" s="835">
        <v>0</v>
      </c>
      <c r="O99" s="835">
        <v>0</v>
      </c>
    </row>
    <row r="100" spans="1:15" hidden="1">
      <c r="A100" s="831" t="s">
        <v>223</v>
      </c>
      <c r="B100" s="831" t="s">
        <v>1403</v>
      </c>
      <c r="C100" s="834">
        <v>25</v>
      </c>
      <c r="D100" s="835">
        <v>50</v>
      </c>
      <c r="E100" s="835">
        <v>0</v>
      </c>
      <c r="F100" s="835">
        <v>0</v>
      </c>
      <c r="G100" s="835">
        <v>25</v>
      </c>
      <c r="H100" s="833">
        <v>0</v>
      </c>
      <c r="I100" s="833">
        <v>51</v>
      </c>
      <c r="J100" s="835">
        <v>5</v>
      </c>
      <c r="K100" s="833">
        <f t="shared" si="1"/>
        <v>56</v>
      </c>
      <c r="L100" s="835">
        <v>0</v>
      </c>
      <c r="M100" s="835">
        <v>0</v>
      </c>
      <c r="N100" s="835">
        <v>0</v>
      </c>
      <c r="O100" s="835">
        <v>0</v>
      </c>
    </row>
    <row r="101" spans="1:15" hidden="1">
      <c r="A101" s="831" t="s">
        <v>223</v>
      </c>
      <c r="B101" s="831" t="s">
        <v>1845</v>
      </c>
      <c r="C101" s="834">
        <v>25</v>
      </c>
      <c r="D101" s="835">
        <v>50</v>
      </c>
      <c r="E101" s="835">
        <v>0</v>
      </c>
      <c r="F101" s="835">
        <v>0</v>
      </c>
      <c r="G101" s="835">
        <v>25</v>
      </c>
      <c r="H101" s="833">
        <v>0</v>
      </c>
      <c r="I101" s="833">
        <v>148</v>
      </c>
      <c r="J101" s="835">
        <v>5</v>
      </c>
      <c r="K101" s="833">
        <f t="shared" si="1"/>
        <v>153</v>
      </c>
      <c r="L101" s="835">
        <v>0</v>
      </c>
      <c r="M101" s="835">
        <v>0</v>
      </c>
      <c r="N101" s="835">
        <v>0</v>
      </c>
      <c r="O101" s="835">
        <v>0</v>
      </c>
    </row>
    <row r="102" spans="1:15" hidden="1">
      <c r="A102" s="831" t="s">
        <v>223</v>
      </c>
      <c r="B102" s="831" t="s">
        <v>1846</v>
      </c>
      <c r="C102" s="834">
        <v>25</v>
      </c>
      <c r="D102" s="835">
        <v>50</v>
      </c>
      <c r="E102" s="835">
        <v>0</v>
      </c>
      <c r="F102" s="835">
        <v>0</v>
      </c>
      <c r="G102" s="835">
        <v>25</v>
      </c>
      <c r="H102" s="833">
        <v>0</v>
      </c>
      <c r="I102" s="833">
        <v>132</v>
      </c>
      <c r="J102" s="835">
        <v>5</v>
      </c>
      <c r="K102" s="833">
        <f t="shared" si="1"/>
        <v>137</v>
      </c>
      <c r="L102" s="835">
        <v>0</v>
      </c>
      <c r="M102" s="835">
        <v>0</v>
      </c>
      <c r="N102" s="835">
        <v>0</v>
      </c>
      <c r="O102" s="835">
        <v>0</v>
      </c>
    </row>
    <row r="103" spans="1:15" hidden="1">
      <c r="A103" s="831" t="s">
        <v>223</v>
      </c>
      <c r="B103" s="831" t="s">
        <v>1847</v>
      </c>
      <c r="C103" s="834">
        <v>25</v>
      </c>
      <c r="D103" s="835">
        <v>50</v>
      </c>
      <c r="E103" s="835">
        <v>0</v>
      </c>
      <c r="F103" s="835">
        <v>0</v>
      </c>
      <c r="G103" s="835">
        <v>25</v>
      </c>
      <c r="H103" s="833">
        <v>0</v>
      </c>
      <c r="I103" s="833">
        <v>202</v>
      </c>
      <c r="J103" s="835">
        <v>5</v>
      </c>
      <c r="K103" s="833">
        <f t="shared" si="1"/>
        <v>207</v>
      </c>
      <c r="L103" s="835">
        <v>0</v>
      </c>
      <c r="M103" s="835">
        <v>0</v>
      </c>
      <c r="N103" s="835">
        <v>0</v>
      </c>
      <c r="O103" s="835">
        <v>0</v>
      </c>
    </row>
    <row r="104" spans="1:15" hidden="1">
      <c r="A104" s="831" t="s">
        <v>223</v>
      </c>
      <c r="B104" s="831" t="s">
        <v>1848</v>
      </c>
      <c r="C104" s="834">
        <v>25</v>
      </c>
      <c r="D104" s="835">
        <v>50</v>
      </c>
      <c r="E104" s="835">
        <v>0</v>
      </c>
      <c r="F104" s="835">
        <v>0</v>
      </c>
      <c r="G104" s="835">
        <v>25</v>
      </c>
      <c r="H104" s="833">
        <v>0</v>
      </c>
      <c r="I104" s="833">
        <v>188</v>
      </c>
      <c r="J104" s="835">
        <v>5</v>
      </c>
      <c r="K104" s="833">
        <f t="shared" si="1"/>
        <v>193</v>
      </c>
      <c r="L104" s="835">
        <v>0</v>
      </c>
      <c r="M104" s="835">
        <v>0</v>
      </c>
      <c r="N104" s="835">
        <v>0</v>
      </c>
      <c r="O104" s="835">
        <v>0</v>
      </c>
    </row>
    <row r="105" spans="1:15" hidden="1">
      <c r="A105" s="831" t="s">
        <v>223</v>
      </c>
      <c r="B105" s="831" t="s">
        <v>1849</v>
      </c>
      <c r="C105" s="834">
        <v>25</v>
      </c>
      <c r="D105" s="835">
        <v>50</v>
      </c>
      <c r="E105" s="835">
        <v>0</v>
      </c>
      <c r="F105" s="835">
        <v>0</v>
      </c>
      <c r="G105" s="835">
        <v>25</v>
      </c>
      <c r="H105" s="833">
        <v>0</v>
      </c>
      <c r="I105" s="833">
        <v>198</v>
      </c>
      <c r="J105" s="835">
        <v>5</v>
      </c>
      <c r="K105" s="833">
        <f t="shared" si="1"/>
        <v>203</v>
      </c>
      <c r="L105" s="835">
        <v>0</v>
      </c>
      <c r="M105" s="835">
        <v>0</v>
      </c>
      <c r="N105" s="835">
        <v>0</v>
      </c>
      <c r="O105" s="835">
        <v>0</v>
      </c>
    </row>
    <row r="106" spans="1:15" hidden="1">
      <c r="A106" s="831" t="s">
        <v>223</v>
      </c>
      <c r="B106" s="831" t="s">
        <v>1850</v>
      </c>
      <c r="C106" s="834">
        <v>25</v>
      </c>
      <c r="D106" s="835">
        <v>50</v>
      </c>
      <c r="E106" s="835">
        <v>0</v>
      </c>
      <c r="F106" s="835">
        <v>0</v>
      </c>
      <c r="G106" s="835">
        <v>25</v>
      </c>
      <c r="H106" s="833">
        <v>0</v>
      </c>
      <c r="I106" s="833">
        <v>73</v>
      </c>
      <c r="J106" s="835">
        <v>5</v>
      </c>
      <c r="K106" s="833">
        <f t="shared" si="1"/>
        <v>78</v>
      </c>
      <c r="L106" s="835">
        <v>0</v>
      </c>
      <c r="M106" s="835">
        <v>0</v>
      </c>
      <c r="N106" s="835">
        <v>0</v>
      </c>
      <c r="O106" s="835">
        <v>0</v>
      </c>
    </row>
    <row r="107" spans="1:15" hidden="1">
      <c r="A107" s="831" t="s">
        <v>223</v>
      </c>
      <c r="B107" s="831" t="s">
        <v>1851</v>
      </c>
      <c r="C107" s="834">
        <v>25</v>
      </c>
      <c r="D107" s="835">
        <v>50</v>
      </c>
      <c r="E107" s="835">
        <v>0</v>
      </c>
      <c r="F107" s="835">
        <v>0</v>
      </c>
      <c r="G107" s="835">
        <v>25</v>
      </c>
      <c r="H107" s="833">
        <v>0</v>
      </c>
      <c r="I107" s="833">
        <v>77</v>
      </c>
      <c r="J107" s="835">
        <v>5</v>
      </c>
      <c r="K107" s="833">
        <f t="shared" si="1"/>
        <v>82</v>
      </c>
      <c r="L107" s="835">
        <v>0</v>
      </c>
      <c r="M107" s="835">
        <v>0</v>
      </c>
      <c r="N107" s="835">
        <v>0</v>
      </c>
      <c r="O107" s="835">
        <v>0</v>
      </c>
    </row>
    <row r="108" spans="1:15" hidden="1">
      <c r="A108" s="831" t="s">
        <v>223</v>
      </c>
      <c r="B108" s="831" t="s">
        <v>1852</v>
      </c>
      <c r="C108" s="834">
        <v>25</v>
      </c>
      <c r="D108" s="835">
        <v>50</v>
      </c>
      <c r="E108" s="835">
        <v>0</v>
      </c>
      <c r="F108" s="835">
        <v>0</v>
      </c>
      <c r="G108" s="835">
        <v>25</v>
      </c>
      <c r="H108" s="835">
        <v>15</v>
      </c>
      <c r="I108" s="833">
        <v>215</v>
      </c>
      <c r="J108" s="835">
        <v>5</v>
      </c>
      <c r="K108" s="833">
        <f t="shared" si="1"/>
        <v>220</v>
      </c>
      <c r="L108" s="835">
        <v>0</v>
      </c>
      <c r="M108" s="835">
        <v>0</v>
      </c>
      <c r="N108" s="835">
        <v>0</v>
      </c>
      <c r="O108" s="835">
        <v>4</v>
      </c>
    </row>
    <row r="109" spans="1:15" hidden="1">
      <c r="A109" s="831" t="s">
        <v>223</v>
      </c>
      <c r="B109" s="831" t="s">
        <v>1853</v>
      </c>
      <c r="C109" s="834">
        <v>25</v>
      </c>
      <c r="D109" s="835">
        <v>50</v>
      </c>
      <c r="E109" s="835">
        <v>0</v>
      </c>
      <c r="F109" s="835">
        <v>0</v>
      </c>
      <c r="G109" s="835">
        <v>25</v>
      </c>
      <c r="H109" s="833">
        <v>0</v>
      </c>
      <c r="I109" s="833">
        <v>89</v>
      </c>
      <c r="J109" s="835">
        <v>5</v>
      </c>
      <c r="K109" s="833">
        <f t="shared" si="1"/>
        <v>94</v>
      </c>
      <c r="L109" s="835">
        <v>0</v>
      </c>
      <c r="M109" s="835">
        <v>0</v>
      </c>
      <c r="N109" s="835">
        <v>0</v>
      </c>
      <c r="O109" s="835">
        <v>0</v>
      </c>
    </row>
    <row r="110" spans="1:15" hidden="1">
      <c r="A110" s="831" t="s">
        <v>223</v>
      </c>
      <c r="B110" s="831" t="s">
        <v>1854</v>
      </c>
      <c r="C110" s="834">
        <v>25</v>
      </c>
      <c r="D110" s="835">
        <v>50</v>
      </c>
      <c r="E110" s="835">
        <v>0</v>
      </c>
      <c r="F110" s="835">
        <v>0</v>
      </c>
      <c r="G110" s="835">
        <v>25</v>
      </c>
      <c r="H110" s="833">
        <v>0</v>
      </c>
      <c r="I110" s="833">
        <v>50</v>
      </c>
      <c r="J110" s="835">
        <v>5</v>
      </c>
      <c r="K110" s="833">
        <f t="shared" si="1"/>
        <v>55</v>
      </c>
      <c r="L110" s="835">
        <v>0</v>
      </c>
      <c r="M110" s="835">
        <v>0</v>
      </c>
      <c r="N110" s="835">
        <v>0</v>
      </c>
      <c r="O110" s="835">
        <v>0</v>
      </c>
    </row>
    <row r="111" spans="1:15" hidden="1">
      <c r="A111" s="831" t="s">
        <v>223</v>
      </c>
      <c r="B111" s="831" t="s">
        <v>1855</v>
      </c>
      <c r="C111" s="834">
        <v>25</v>
      </c>
      <c r="D111" s="835">
        <v>50</v>
      </c>
      <c r="E111" s="835">
        <v>0</v>
      </c>
      <c r="F111" s="835">
        <v>0</v>
      </c>
      <c r="G111" s="835">
        <v>25</v>
      </c>
      <c r="H111" s="833">
        <v>0</v>
      </c>
      <c r="I111" s="833">
        <v>50</v>
      </c>
      <c r="J111" s="835">
        <v>5</v>
      </c>
      <c r="K111" s="833">
        <f t="shared" si="1"/>
        <v>55</v>
      </c>
      <c r="L111" s="835">
        <v>0</v>
      </c>
      <c r="M111" s="835">
        <v>0</v>
      </c>
      <c r="N111" s="835">
        <v>0</v>
      </c>
      <c r="O111" s="835">
        <v>0</v>
      </c>
    </row>
    <row r="112" spans="1:15" hidden="1">
      <c r="A112" s="831" t="s">
        <v>223</v>
      </c>
      <c r="B112" s="831" t="s">
        <v>1856</v>
      </c>
      <c r="C112" s="834">
        <v>25</v>
      </c>
      <c r="D112" s="835">
        <v>50</v>
      </c>
      <c r="E112" s="835">
        <v>0</v>
      </c>
      <c r="F112" s="835">
        <v>0</v>
      </c>
      <c r="G112" s="835">
        <v>25</v>
      </c>
      <c r="H112" s="833">
        <v>0</v>
      </c>
      <c r="I112" s="833">
        <v>85</v>
      </c>
      <c r="J112" s="835">
        <v>5</v>
      </c>
      <c r="K112" s="833">
        <f t="shared" si="1"/>
        <v>90</v>
      </c>
      <c r="L112" s="835">
        <v>0</v>
      </c>
      <c r="M112" s="835">
        <v>0</v>
      </c>
      <c r="N112" s="835">
        <v>0</v>
      </c>
      <c r="O112" s="835">
        <v>0</v>
      </c>
    </row>
    <row r="113" spans="1:15" hidden="1">
      <c r="A113" s="831" t="s">
        <v>223</v>
      </c>
      <c r="B113" s="831" t="s">
        <v>1857</v>
      </c>
      <c r="C113" s="834">
        <v>25</v>
      </c>
      <c r="D113" s="835">
        <v>50</v>
      </c>
      <c r="E113" s="835">
        <v>0</v>
      </c>
      <c r="F113" s="835">
        <v>0</v>
      </c>
      <c r="G113" s="835">
        <v>25</v>
      </c>
      <c r="H113" s="833">
        <v>0</v>
      </c>
      <c r="I113" s="833">
        <v>72</v>
      </c>
      <c r="J113" s="835">
        <v>5</v>
      </c>
      <c r="K113" s="833">
        <f t="shared" si="1"/>
        <v>77</v>
      </c>
      <c r="L113" s="835">
        <v>0</v>
      </c>
      <c r="M113" s="835">
        <v>0</v>
      </c>
      <c r="N113" s="835">
        <v>0</v>
      </c>
      <c r="O113" s="835">
        <v>0</v>
      </c>
    </row>
    <row r="114" spans="1:15" hidden="1">
      <c r="A114" s="831" t="s">
        <v>223</v>
      </c>
      <c r="B114" s="831" t="s">
        <v>1858</v>
      </c>
      <c r="C114" s="834">
        <v>25</v>
      </c>
      <c r="D114" s="835">
        <v>50</v>
      </c>
      <c r="E114" s="835">
        <v>0</v>
      </c>
      <c r="F114" s="835">
        <v>0</v>
      </c>
      <c r="G114" s="835">
        <v>25</v>
      </c>
      <c r="H114" s="833">
        <v>0</v>
      </c>
      <c r="I114" s="833">
        <v>43</v>
      </c>
      <c r="J114" s="835">
        <v>5</v>
      </c>
      <c r="K114" s="833">
        <f t="shared" si="1"/>
        <v>48</v>
      </c>
      <c r="L114" s="835">
        <v>0</v>
      </c>
      <c r="M114" s="835">
        <v>0</v>
      </c>
      <c r="N114" s="835">
        <v>0</v>
      </c>
      <c r="O114" s="835">
        <v>0</v>
      </c>
    </row>
    <row r="115" spans="1:15" hidden="1">
      <c r="A115" s="831" t="s">
        <v>223</v>
      </c>
      <c r="B115" s="831" t="s">
        <v>1859</v>
      </c>
      <c r="C115" s="834">
        <v>25</v>
      </c>
      <c r="D115" s="835">
        <v>50</v>
      </c>
      <c r="E115" s="835">
        <v>0</v>
      </c>
      <c r="F115" s="835">
        <v>0</v>
      </c>
      <c r="G115" s="835">
        <v>25</v>
      </c>
      <c r="H115" s="833">
        <v>0</v>
      </c>
      <c r="I115" s="833">
        <v>189</v>
      </c>
      <c r="J115" s="835">
        <v>5</v>
      </c>
      <c r="K115" s="833">
        <f t="shared" si="1"/>
        <v>194</v>
      </c>
      <c r="L115" s="835">
        <v>0</v>
      </c>
      <c r="M115" s="835">
        <v>0</v>
      </c>
      <c r="N115" s="835">
        <v>0</v>
      </c>
      <c r="O115" s="835">
        <v>0</v>
      </c>
    </row>
    <row r="116" spans="1:15" hidden="1">
      <c r="A116" s="831" t="s">
        <v>223</v>
      </c>
      <c r="B116" s="831" t="s">
        <v>1860</v>
      </c>
      <c r="C116" s="834">
        <v>25</v>
      </c>
      <c r="D116" s="835">
        <v>50</v>
      </c>
      <c r="E116" s="835">
        <v>0</v>
      </c>
      <c r="F116" s="835">
        <v>0</v>
      </c>
      <c r="G116" s="835">
        <v>25</v>
      </c>
      <c r="H116" s="833">
        <v>0</v>
      </c>
      <c r="I116" s="833">
        <v>121</v>
      </c>
      <c r="J116" s="835">
        <v>5</v>
      </c>
      <c r="K116" s="833">
        <f t="shared" si="1"/>
        <v>126</v>
      </c>
      <c r="L116" s="835">
        <v>0</v>
      </c>
      <c r="M116" s="835">
        <v>6</v>
      </c>
      <c r="N116" s="835">
        <v>0</v>
      </c>
      <c r="O116" s="835">
        <v>0</v>
      </c>
    </row>
    <row r="117" spans="1:15" hidden="1">
      <c r="A117" s="831" t="s">
        <v>223</v>
      </c>
      <c r="B117" s="831" t="s">
        <v>1861</v>
      </c>
      <c r="C117" s="834">
        <v>25</v>
      </c>
      <c r="D117" s="835">
        <v>50</v>
      </c>
      <c r="E117" s="835">
        <v>0</v>
      </c>
      <c r="F117" s="835">
        <v>0</v>
      </c>
      <c r="G117" s="835">
        <v>25</v>
      </c>
      <c r="H117" s="833">
        <v>0</v>
      </c>
      <c r="I117" s="833">
        <v>135</v>
      </c>
      <c r="J117" s="835">
        <v>5</v>
      </c>
      <c r="K117" s="833">
        <f t="shared" si="1"/>
        <v>140</v>
      </c>
      <c r="L117" s="835">
        <v>0</v>
      </c>
      <c r="M117" s="835">
        <v>0</v>
      </c>
      <c r="N117" s="835">
        <v>0</v>
      </c>
      <c r="O117" s="835">
        <v>0</v>
      </c>
    </row>
    <row r="118" spans="1:15" hidden="1">
      <c r="A118" s="831" t="s">
        <v>223</v>
      </c>
      <c r="B118" s="831" t="s">
        <v>1862</v>
      </c>
      <c r="C118" s="834">
        <v>25</v>
      </c>
      <c r="D118" s="835">
        <v>50</v>
      </c>
      <c r="E118" s="835">
        <v>0</v>
      </c>
      <c r="F118" s="835">
        <v>0</v>
      </c>
      <c r="G118" s="835">
        <v>25</v>
      </c>
      <c r="H118" s="833">
        <v>0</v>
      </c>
      <c r="I118" s="833">
        <v>45</v>
      </c>
      <c r="J118" s="835">
        <v>5</v>
      </c>
      <c r="K118" s="833">
        <f t="shared" si="1"/>
        <v>50</v>
      </c>
      <c r="L118" s="835">
        <v>0</v>
      </c>
      <c r="M118" s="835">
        <v>6</v>
      </c>
      <c r="N118" s="835">
        <v>0</v>
      </c>
      <c r="O118" s="835">
        <v>0</v>
      </c>
    </row>
    <row r="119" spans="1:15" hidden="1">
      <c r="A119" s="831" t="s">
        <v>223</v>
      </c>
      <c r="B119" s="831" t="s">
        <v>1309</v>
      </c>
      <c r="C119" s="834">
        <v>25</v>
      </c>
      <c r="D119" s="835">
        <v>50</v>
      </c>
      <c r="E119" s="835">
        <v>0</v>
      </c>
      <c r="F119" s="835">
        <v>0</v>
      </c>
      <c r="G119" s="835">
        <v>25</v>
      </c>
      <c r="H119" s="833">
        <v>0</v>
      </c>
      <c r="I119" s="833">
        <v>45</v>
      </c>
      <c r="J119" s="835">
        <v>5</v>
      </c>
      <c r="K119" s="833">
        <f t="shared" si="1"/>
        <v>50</v>
      </c>
      <c r="L119" s="835">
        <v>0</v>
      </c>
      <c r="M119" s="835">
        <v>6</v>
      </c>
      <c r="N119" s="835">
        <v>0</v>
      </c>
      <c r="O119" s="835">
        <v>0</v>
      </c>
    </row>
    <row r="120" spans="1:15" hidden="1">
      <c r="A120" s="831" t="s">
        <v>223</v>
      </c>
      <c r="B120" s="831" t="s">
        <v>1863</v>
      </c>
      <c r="C120" s="834">
        <v>25</v>
      </c>
      <c r="D120" s="835">
        <v>50</v>
      </c>
      <c r="E120" s="835">
        <v>0</v>
      </c>
      <c r="F120" s="835">
        <v>0</v>
      </c>
      <c r="G120" s="835">
        <v>25</v>
      </c>
      <c r="H120" s="833">
        <v>0</v>
      </c>
      <c r="I120" s="833">
        <v>167</v>
      </c>
      <c r="J120" s="835">
        <v>5</v>
      </c>
      <c r="K120" s="833">
        <f t="shared" si="1"/>
        <v>172</v>
      </c>
      <c r="L120" s="835">
        <v>0</v>
      </c>
      <c r="M120" s="835">
        <v>6</v>
      </c>
      <c r="N120" s="835">
        <v>6</v>
      </c>
      <c r="O120" s="835">
        <v>0</v>
      </c>
    </row>
    <row r="121" spans="1:15">
      <c r="A121" s="831" t="s">
        <v>223</v>
      </c>
      <c r="B121" s="831" t="s">
        <v>199</v>
      </c>
      <c r="C121" s="834">
        <v>25</v>
      </c>
      <c r="D121" s="835">
        <v>50</v>
      </c>
      <c r="E121" s="835">
        <v>0</v>
      </c>
      <c r="F121" s="835">
        <v>0</v>
      </c>
      <c r="G121" s="835">
        <v>25</v>
      </c>
      <c r="H121" s="833">
        <v>0</v>
      </c>
      <c r="I121" s="833">
        <v>117</v>
      </c>
      <c r="J121" s="835">
        <v>5</v>
      </c>
      <c r="K121" s="833">
        <f t="shared" si="1"/>
        <v>122</v>
      </c>
      <c r="L121" s="835">
        <v>0</v>
      </c>
      <c r="M121" s="835">
        <v>6</v>
      </c>
      <c r="N121" s="835">
        <v>0</v>
      </c>
      <c r="O121" s="835">
        <v>0</v>
      </c>
    </row>
    <row r="122" spans="1:15" hidden="1">
      <c r="A122" s="831" t="s">
        <v>223</v>
      </c>
      <c r="B122" s="831" t="s">
        <v>1864</v>
      </c>
      <c r="C122" s="834">
        <v>25</v>
      </c>
      <c r="D122" s="835">
        <v>50</v>
      </c>
      <c r="E122" s="835">
        <v>0</v>
      </c>
      <c r="F122" s="835">
        <v>0</v>
      </c>
      <c r="G122" s="835">
        <v>25</v>
      </c>
      <c r="H122" s="833">
        <v>0</v>
      </c>
      <c r="I122" s="833">
        <v>134</v>
      </c>
      <c r="J122" s="835">
        <v>5</v>
      </c>
      <c r="K122" s="833">
        <f t="shared" si="1"/>
        <v>139</v>
      </c>
      <c r="L122" s="835">
        <v>0</v>
      </c>
      <c r="M122" s="835">
        <v>0</v>
      </c>
      <c r="N122" s="835">
        <v>0</v>
      </c>
      <c r="O122" s="835">
        <v>0</v>
      </c>
    </row>
    <row r="123" spans="1:15" hidden="1">
      <c r="A123" s="831" t="s">
        <v>223</v>
      </c>
      <c r="B123" s="831" t="s">
        <v>1865</v>
      </c>
      <c r="C123" s="834">
        <v>25</v>
      </c>
      <c r="D123" s="835">
        <v>50</v>
      </c>
      <c r="E123" s="835">
        <v>0</v>
      </c>
      <c r="F123" s="835">
        <v>0</v>
      </c>
      <c r="G123" s="835">
        <v>25</v>
      </c>
      <c r="H123" s="833">
        <v>0</v>
      </c>
      <c r="I123" s="833">
        <v>81</v>
      </c>
      <c r="J123" s="835">
        <v>5</v>
      </c>
      <c r="K123" s="833">
        <f t="shared" si="1"/>
        <v>86</v>
      </c>
      <c r="L123" s="835">
        <v>0</v>
      </c>
      <c r="M123" s="835">
        <v>0</v>
      </c>
      <c r="N123" s="835">
        <v>0</v>
      </c>
      <c r="O123" s="835">
        <v>0</v>
      </c>
    </row>
    <row r="124" spans="1:15" hidden="1">
      <c r="A124" s="831" t="s">
        <v>232</v>
      </c>
      <c r="B124" s="831" t="s">
        <v>1403</v>
      </c>
      <c r="C124" s="834">
        <v>25</v>
      </c>
      <c r="D124" s="835">
        <v>50</v>
      </c>
      <c r="E124" s="835">
        <v>0</v>
      </c>
      <c r="F124" s="835">
        <v>0</v>
      </c>
      <c r="G124" s="835">
        <v>25</v>
      </c>
      <c r="H124" s="833">
        <v>0</v>
      </c>
      <c r="I124" s="833">
        <v>69</v>
      </c>
      <c r="J124" s="835">
        <v>5</v>
      </c>
      <c r="K124" s="833">
        <f t="shared" si="1"/>
        <v>74</v>
      </c>
      <c r="L124" s="835">
        <v>0</v>
      </c>
      <c r="M124" s="835">
        <v>0</v>
      </c>
      <c r="N124" s="835">
        <v>0</v>
      </c>
      <c r="O124" s="835">
        <v>0</v>
      </c>
    </row>
    <row r="125" spans="1:15" hidden="1">
      <c r="A125" s="831" t="s">
        <v>232</v>
      </c>
      <c r="B125" s="831" t="s">
        <v>1845</v>
      </c>
      <c r="C125" s="834">
        <v>25</v>
      </c>
      <c r="D125" s="835">
        <v>50</v>
      </c>
      <c r="E125" s="835">
        <v>0</v>
      </c>
      <c r="F125" s="835">
        <v>0</v>
      </c>
      <c r="G125" s="835">
        <v>25</v>
      </c>
      <c r="H125" s="833">
        <v>0</v>
      </c>
      <c r="I125" s="833">
        <v>183</v>
      </c>
      <c r="J125" s="835">
        <v>5</v>
      </c>
      <c r="K125" s="833">
        <f t="shared" si="1"/>
        <v>188</v>
      </c>
      <c r="L125" s="835">
        <v>0</v>
      </c>
      <c r="M125" s="835">
        <v>0</v>
      </c>
      <c r="N125" s="835">
        <v>0</v>
      </c>
      <c r="O125" s="835">
        <v>0</v>
      </c>
    </row>
    <row r="126" spans="1:15" hidden="1">
      <c r="A126" s="831" t="s">
        <v>232</v>
      </c>
      <c r="B126" s="831" t="s">
        <v>1846</v>
      </c>
      <c r="C126" s="834">
        <v>25</v>
      </c>
      <c r="D126" s="835">
        <v>50</v>
      </c>
      <c r="E126" s="835">
        <v>0</v>
      </c>
      <c r="F126" s="835">
        <v>0</v>
      </c>
      <c r="G126" s="835">
        <v>25</v>
      </c>
      <c r="H126" s="833">
        <v>0</v>
      </c>
      <c r="I126" s="833">
        <v>152</v>
      </c>
      <c r="J126" s="835">
        <v>5</v>
      </c>
      <c r="K126" s="833">
        <f t="shared" si="1"/>
        <v>157</v>
      </c>
      <c r="L126" s="835">
        <v>0</v>
      </c>
      <c r="M126" s="835">
        <v>0</v>
      </c>
      <c r="N126" s="835">
        <v>0</v>
      </c>
      <c r="O126" s="835">
        <v>0</v>
      </c>
    </row>
    <row r="127" spans="1:15" hidden="1">
      <c r="A127" s="831" t="s">
        <v>232</v>
      </c>
      <c r="B127" s="831" t="s">
        <v>1847</v>
      </c>
      <c r="C127" s="834">
        <v>25</v>
      </c>
      <c r="D127" s="835">
        <v>50</v>
      </c>
      <c r="E127" s="835">
        <v>0</v>
      </c>
      <c r="F127" s="835">
        <v>0</v>
      </c>
      <c r="G127" s="835">
        <v>25</v>
      </c>
      <c r="H127" s="833">
        <v>0</v>
      </c>
      <c r="I127" s="833">
        <v>205</v>
      </c>
      <c r="J127" s="835">
        <v>5</v>
      </c>
      <c r="K127" s="833">
        <f t="shared" si="1"/>
        <v>210</v>
      </c>
      <c r="L127" s="835">
        <v>0</v>
      </c>
      <c r="M127" s="835">
        <v>0</v>
      </c>
      <c r="N127" s="835">
        <v>0</v>
      </c>
      <c r="O127" s="835">
        <v>0</v>
      </c>
    </row>
    <row r="128" spans="1:15" hidden="1">
      <c r="A128" s="831" t="s">
        <v>232</v>
      </c>
      <c r="B128" s="831" t="s">
        <v>1848</v>
      </c>
      <c r="C128" s="834">
        <v>25</v>
      </c>
      <c r="D128" s="835">
        <v>50</v>
      </c>
      <c r="E128" s="835">
        <v>0</v>
      </c>
      <c r="F128" s="835">
        <v>0</v>
      </c>
      <c r="G128" s="835">
        <v>25</v>
      </c>
      <c r="H128" s="833">
        <v>0</v>
      </c>
      <c r="I128" s="833">
        <v>215</v>
      </c>
      <c r="J128" s="835">
        <v>5</v>
      </c>
      <c r="K128" s="833">
        <f t="shared" si="1"/>
        <v>220</v>
      </c>
      <c r="L128" s="835">
        <v>0</v>
      </c>
      <c r="M128" s="835">
        <v>0</v>
      </c>
      <c r="N128" s="835">
        <v>0</v>
      </c>
      <c r="O128" s="835">
        <v>0</v>
      </c>
    </row>
    <row r="129" spans="1:15" hidden="1">
      <c r="A129" s="831" t="s">
        <v>232</v>
      </c>
      <c r="B129" s="831" t="s">
        <v>1849</v>
      </c>
      <c r="C129" s="834">
        <v>25</v>
      </c>
      <c r="D129" s="835">
        <v>50</v>
      </c>
      <c r="E129" s="835">
        <v>0</v>
      </c>
      <c r="F129" s="835">
        <v>0</v>
      </c>
      <c r="G129" s="835">
        <v>25</v>
      </c>
      <c r="H129" s="833">
        <v>0</v>
      </c>
      <c r="I129" s="833">
        <v>214</v>
      </c>
      <c r="J129" s="835">
        <v>5</v>
      </c>
      <c r="K129" s="833">
        <f t="shared" si="1"/>
        <v>219</v>
      </c>
      <c r="L129" s="835">
        <v>0</v>
      </c>
      <c r="M129" s="835">
        <v>0</v>
      </c>
      <c r="N129" s="835">
        <v>0</v>
      </c>
      <c r="O129" s="835">
        <v>0</v>
      </c>
    </row>
    <row r="130" spans="1:15" hidden="1">
      <c r="A130" s="831" t="s">
        <v>232</v>
      </c>
      <c r="B130" s="831" t="s">
        <v>1850</v>
      </c>
      <c r="C130" s="834">
        <v>25</v>
      </c>
      <c r="D130" s="835">
        <v>50</v>
      </c>
      <c r="E130" s="835">
        <v>0</v>
      </c>
      <c r="F130" s="835">
        <v>0</v>
      </c>
      <c r="G130" s="835">
        <v>25</v>
      </c>
      <c r="H130" s="833">
        <v>0</v>
      </c>
      <c r="I130" s="833">
        <v>86</v>
      </c>
      <c r="J130" s="835">
        <v>5</v>
      </c>
      <c r="K130" s="833">
        <f t="shared" si="1"/>
        <v>91</v>
      </c>
      <c r="L130" s="835">
        <v>0</v>
      </c>
      <c r="M130" s="835">
        <v>0</v>
      </c>
      <c r="N130" s="835">
        <v>0</v>
      </c>
      <c r="O130" s="835">
        <v>0</v>
      </c>
    </row>
    <row r="131" spans="1:15" hidden="1">
      <c r="A131" s="831" t="s">
        <v>232</v>
      </c>
      <c r="B131" s="831" t="s">
        <v>1851</v>
      </c>
      <c r="C131" s="834">
        <v>25</v>
      </c>
      <c r="D131" s="835">
        <v>50</v>
      </c>
      <c r="E131" s="835">
        <v>0</v>
      </c>
      <c r="F131" s="835">
        <v>0</v>
      </c>
      <c r="G131" s="835">
        <v>25</v>
      </c>
      <c r="H131" s="833">
        <v>0</v>
      </c>
      <c r="I131" s="833">
        <v>83</v>
      </c>
      <c r="J131" s="835">
        <v>5</v>
      </c>
      <c r="K131" s="833">
        <f t="shared" si="1"/>
        <v>88</v>
      </c>
      <c r="L131" s="835">
        <v>0</v>
      </c>
      <c r="M131" s="835">
        <v>0</v>
      </c>
      <c r="N131" s="835">
        <v>0</v>
      </c>
      <c r="O131" s="835">
        <v>0</v>
      </c>
    </row>
    <row r="132" spans="1:15" hidden="1">
      <c r="A132" s="831" t="s">
        <v>232</v>
      </c>
      <c r="B132" s="831" t="s">
        <v>1852</v>
      </c>
      <c r="C132" s="834">
        <v>25</v>
      </c>
      <c r="D132" s="835">
        <v>50</v>
      </c>
      <c r="E132" s="835">
        <v>0</v>
      </c>
      <c r="F132" s="835">
        <v>0</v>
      </c>
      <c r="G132" s="835">
        <v>25</v>
      </c>
      <c r="H132" s="835">
        <v>15</v>
      </c>
      <c r="I132" s="833">
        <v>152</v>
      </c>
      <c r="J132" s="835">
        <v>5</v>
      </c>
      <c r="K132" s="833">
        <f t="shared" si="1"/>
        <v>157</v>
      </c>
      <c r="L132" s="835">
        <v>0</v>
      </c>
      <c r="M132" s="835">
        <v>0</v>
      </c>
      <c r="N132" s="835">
        <v>0</v>
      </c>
      <c r="O132" s="835">
        <v>4</v>
      </c>
    </row>
    <row r="133" spans="1:15" hidden="1">
      <c r="A133" s="831" t="s">
        <v>232</v>
      </c>
      <c r="B133" s="831" t="s">
        <v>1853</v>
      </c>
      <c r="C133" s="834">
        <v>25</v>
      </c>
      <c r="D133" s="835">
        <v>50</v>
      </c>
      <c r="E133" s="835">
        <v>0</v>
      </c>
      <c r="F133" s="835">
        <v>0</v>
      </c>
      <c r="G133" s="835">
        <v>25</v>
      </c>
      <c r="H133" s="833">
        <v>0</v>
      </c>
      <c r="I133" s="833">
        <v>107</v>
      </c>
      <c r="J133" s="835">
        <v>5</v>
      </c>
      <c r="K133" s="833">
        <f t="shared" ref="K133:K196" si="2">+I133+J133</f>
        <v>112</v>
      </c>
      <c r="L133" s="835">
        <v>0</v>
      </c>
      <c r="M133" s="835">
        <v>0</v>
      </c>
      <c r="N133" s="835">
        <v>0</v>
      </c>
      <c r="O133" s="835">
        <v>0</v>
      </c>
    </row>
    <row r="134" spans="1:15" hidden="1">
      <c r="A134" s="831" t="s">
        <v>232</v>
      </c>
      <c r="B134" s="831" t="s">
        <v>1854</v>
      </c>
      <c r="C134" s="834">
        <v>25</v>
      </c>
      <c r="D134" s="835">
        <v>50</v>
      </c>
      <c r="E134" s="835">
        <v>0</v>
      </c>
      <c r="F134" s="835">
        <v>0</v>
      </c>
      <c r="G134" s="835">
        <v>25</v>
      </c>
      <c r="H134" s="833">
        <v>0</v>
      </c>
      <c r="I134" s="833">
        <v>88</v>
      </c>
      <c r="J134" s="835">
        <v>5</v>
      </c>
      <c r="K134" s="833">
        <f t="shared" si="2"/>
        <v>93</v>
      </c>
      <c r="L134" s="835">
        <v>0</v>
      </c>
      <c r="M134" s="835">
        <v>0</v>
      </c>
      <c r="N134" s="835">
        <v>0</v>
      </c>
      <c r="O134" s="835">
        <v>0</v>
      </c>
    </row>
    <row r="135" spans="1:15" hidden="1">
      <c r="A135" s="831" t="s">
        <v>232</v>
      </c>
      <c r="B135" s="831" t="s">
        <v>1855</v>
      </c>
      <c r="C135" s="834">
        <v>25</v>
      </c>
      <c r="D135" s="835">
        <v>50</v>
      </c>
      <c r="E135" s="835">
        <v>0</v>
      </c>
      <c r="F135" s="835">
        <v>0</v>
      </c>
      <c r="G135" s="835">
        <v>25</v>
      </c>
      <c r="H135" s="833">
        <v>0</v>
      </c>
      <c r="I135" s="833">
        <v>88</v>
      </c>
      <c r="J135" s="835">
        <v>5</v>
      </c>
      <c r="K135" s="833">
        <f t="shared" si="2"/>
        <v>93</v>
      </c>
      <c r="L135" s="835">
        <v>0</v>
      </c>
      <c r="M135" s="835">
        <v>0</v>
      </c>
      <c r="N135" s="835">
        <v>0</v>
      </c>
      <c r="O135" s="835">
        <v>0</v>
      </c>
    </row>
    <row r="136" spans="1:15" hidden="1">
      <c r="A136" s="831" t="s">
        <v>232</v>
      </c>
      <c r="B136" s="831" t="s">
        <v>1856</v>
      </c>
      <c r="C136" s="834">
        <v>25</v>
      </c>
      <c r="D136" s="835">
        <v>50</v>
      </c>
      <c r="E136" s="835">
        <v>0</v>
      </c>
      <c r="F136" s="835">
        <v>0</v>
      </c>
      <c r="G136" s="835">
        <v>25</v>
      </c>
      <c r="H136" s="833">
        <v>0</v>
      </c>
      <c r="I136" s="833">
        <v>97</v>
      </c>
      <c r="J136" s="835">
        <v>5</v>
      </c>
      <c r="K136" s="833">
        <f t="shared" si="2"/>
        <v>102</v>
      </c>
      <c r="L136" s="835">
        <v>0</v>
      </c>
      <c r="M136" s="835">
        <v>0</v>
      </c>
      <c r="N136" s="835">
        <v>0</v>
      </c>
      <c r="O136" s="835">
        <v>0</v>
      </c>
    </row>
    <row r="137" spans="1:15" hidden="1">
      <c r="A137" s="831" t="s">
        <v>232</v>
      </c>
      <c r="B137" s="831" t="s">
        <v>1857</v>
      </c>
      <c r="C137" s="834">
        <v>25</v>
      </c>
      <c r="D137" s="835">
        <v>50</v>
      </c>
      <c r="E137" s="835">
        <v>0</v>
      </c>
      <c r="F137" s="835">
        <v>0</v>
      </c>
      <c r="G137" s="835">
        <v>25</v>
      </c>
      <c r="H137" s="833">
        <v>0</v>
      </c>
      <c r="I137" s="833">
        <v>83</v>
      </c>
      <c r="J137" s="835">
        <v>5</v>
      </c>
      <c r="K137" s="833">
        <f t="shared" si="2"/>
        <v>88</v>
      </c>
      <c r="L137" s="835">
        <v>0</v>
      </c>
      <c r="M137" s="835">
        <v>0</v>
      </c>
      <c r="N137" s="835">
        <v>0</v>
      </c>
      <c r="O137" s="835">
        <v>0</v>
      </c>
    </row>
    <row r="138" spans="1:15" hidden="1">
      <c r="A138" s="831" t="s">
        <v>232</v>
      </c>
      <c r="B138" s="831" t="s">
        <v>1858</v>
      </c>
      <c r="C138" s="834">
        <v>25</v>
      </c>
      <c r="D138" s="835">
        <v>50</v>
      </c>
      <c r="E138" s="835">
        <v>0</v>
      </c>
      <c r="F138" s="835">
        <v>0</v>
      </c>
      <c r="G138" s="835">
        <v>25</v>
      </c>
      <c r="H138" s="833">
        <v>0</v>
      </c>
      <c r="I138" s="833">
        <v>57</v>
      </c>
      <c r="J138" s="835">
        <v>5</v>
      </c>
      <c r="K138" s="833">
        <f t="shared" si="2"/>
        <v>62</v>
      </c>
      <c r="L138" s="835">
        <v>0</v>
      </c>
      <c r="M138" s="835">
        <v>0</v>
      </c>
      <c r="N138" s="835">
        <v>0</v>
      </c>
      <c r="O138" s="835">
        <v>0</v>
      </c>
    </row>
    <row r="139" spans="1:15" hidden="1">
      <c r="A139" s="831" t="s">
        <v>232</v>
      </c>
      <c r="B139" s="831" t="s">
        <v>1859</v>
      </c>
      <c r="C139" s="834">
        <v>25</v>
      </c>
      <c r="D139" s="835">
        <v>50</v>
      </c>
      <c r="E139" s="835">
        <v>0</v>
      </c>
      <c r="F139" s="835">
        <v>0</v>
      </c>
      <c r="G139" s="835">
        <v>25</v>
      </c>
      <c r="H139" s="833">
        <v>0</v>
      </c>
      <c r="I139" s="833">
        <v>218</v>
      </c>
      <c r="J139" s="835">
        <v>5</v>
      </c>
      <c r="K139" s="833">
        <f t="shared" si="2"/>
        <v>223</v>
      </c>
      <c r="L139" s="835">
        <v>0</v>
      </c>
      <c r="M139" s="835">
        <v>0</v>
      </c>
      <c r="N139" s="835">
        <v>0</v>
      </c>
      <c r="O139" s="835">
        <v>0</v>
      </c>
    </row>
    <row r="140" spans="1:15" hidden="1">
      <c r="A140" s="831" t="s">
        <v>232</v>
      </c>
      <c r="B140" s="831" t="s">
        <v>1860</v>
      </c>
      <c r="C140" s="834">
        <v>25</v>
      </c>
      <c r="D140" s="835">
        <v>50</v>
      </c>
      <c r="E140" s="835">
        <v>0</v>
      </c>
      <c r="F140" s="835">
        <v>0</v>
      </c>
      <c r="G140" s="835">
        <v>25</v>
      </c>
      <c r="H140" s="833">
        <v>0</v>
      </c>
      <c r="I140" s="833">
        <v>148</v>
      </c>
      <c r="J140" s="835">
        <v>5</v>
      </c>
      <c r="K140" s="833">
        <f t="shared" si="2"/>
        <v>153</v>
      </c>
      <c r="L140" s="835">
        <v>0</v>
      </c>
      <c r="M140" s="835">
        <v>6</v>
      </c>
      <c r="N140" s="835">
        <v>0</v>
      </c>
      <c r="O140" s="835">
        <v>0</v>
      </c>
    </row>
    <row r="141" spans="1:15" hidden="1">
      <c r="A141" s="831" t="s">
        <v>232</v>
      </c>
      <c r="B141" s="831" t="s">
        <v>1861</v>
      </c>
      <c r="C141" s="834">
        <v>25</v>
      </c>
      <c r="D141" s="835">
        <v>50</v>
      </c>
      <c r="E141" s="835">
        <v>0</v>
      </c>
      <c r="F141" s="835">
        <v>0</v>
      </c>
      <c r="G141" s="835">
        <v>25</v>
      </c>
      <c r="H141" s="833">
        <v>0</v>
      </c>
      <c r="I141" s="833">
        <v>144</v>
      </c>
      <c r="J141" s="835">
        <v>5</v>
      </c>
      <c r="K141" s="833">
        <f t="shared" si="2"/>
        <v>149</v>
      </c>
      <c r="L141" s="835">
        <v>0</v>
      </c>
      <c r="M141" s="835">
        <v>0</v>
      </c>
      <c r="N141" s="835">
        <v>0</v>
      </c>
      <c r="O141" s="835">
        <v>0</v>
      </c>
    </row>
    <row r="142" spans="1:15" hidden="1">
      <c r="A142" s="831" t="s">
        <v>232</v>
      </c>
      <c r="B142" s="831" t="s">
        <v>1862</v>
      </c>
      <c r="C142" s="834">
        <v>25</v>
      </c>
      <c r="D142" s="835">
        <v>50</v>
      </c>
      <c r="E142" s="835">
        <v>0</v>
      </c>
      <c r="F142" s="835">
        <v>0</v>
      </c>
      <c r="G142" s="835">
        <v>25</v>
      </c>
      <c r="H142" s="833">
        <v>0</v>
      </c>
      <c r="I142" s="833">
        <v>99</v>
      </c>
      <c r="J142" s="835">
        <v>5</v>
      </c>
      <c r="K142" s="833">
        <f t="shared" si="2"/>
        <v>104</v>
      </c>
      <c r="L142" s="835">
        <v>0</v>
      </c>
      <c r="M142" s="835">
        <v>6</v>
      </c>
      <c r="N142" s="835">
        <v>0</v>
      </c>
      <c r="O142" s="835">
        <v>0</v>
      </c>
    </row>
    <row r="143" spans="1:15" hidden="1">
      <c r="A143" s="831" t="s">
        <v>232</v>
      </c>
      <c r="B143" s="831" t="s">
        <v>1309</v>
      </c>
      <c r="C143" s="834">
        <v>25</v>
      </c>
      <c r="D143" s="835">
        <v>50</v>
      </c>
      <c r="E143" s="835">
        <v>0</v>
      </c>
      <c r="F143" s="835">
        <v>0</v>
      </c>
      <c r="G143" s="835">
        <v>25</v>
      </c>
      <c r="H143" s="833">
        <v>0</v>
      </c>
      <c r="I143" s="833">
        <v>99</v>
      </c>
      <c r="J143" s="835">
        <v>5</v>
      </c>
      <c r="K143" s="833">
        <f t="shared" si="2"/>
        <v>104</v>
      </c>
      <c r="L143" s="835">
        <v>0</v>
      </c>
      <c r="M143" s="835">
        <v>6</v>
      </c>
      <c r="N143" s="835">
        <v>0</v>
      </c>
      <c r="O143" s="835">
        <v>0</v>
      </c>
    </row>
    <row r="144" spans="1:15" hidden="1">
      <c r="A144" s="831" t="s">
        <v>232</v>
      </c>
      <c r="B144" s="831" t="s">
        <v>1863</v>
      </c>
      <c r="C144" s="834">
        <v>25</v>
      </c>
      <c r="D144" s="835">
        <v>50</v>
      </c>
      <c r="E144" s="835">
        <v>0</v>
      </c>
      <c r="F144" s="835">
        <v>0</v>
      </c>
      <c r="G144" s="835">
        <v>25</v>
      </c>
      <c r="H144" s="833">
        <v>0</v>
      </c>
      <c r="I144" s="833">
        <v>173</v>
      </c>
      <c r="J144" s="835">
        <v>5</v>
      </c>
      <c r="K144" s="833">
        <f t="shared" si="2"/>
        <v>178</v>
      </c>
      <c r="L144" s="835">
        <v>6</v>
      </c>
      <c r="M144" s="835">
        <v>0</v>
      </c>
      <c r="N144" s="835">
        <v>6</v>
      </c>
      <c r="O144" s="835">
        <v>0</v>
      </c>
    </row>
    <row r="145" spans="1:15">
      <c r="A145" s="831" t="s">
        <v>232</v>
      </c>
      <c r="B145" s="831" t="s">
        <v>199</v>
      </c>
      <c r="C145" s="834">
        <v>25</v>
      </c>
      <c r="D145" s="835">
        <v>50</v>
      </c>
      <c r="E145" s="835">
        <v>0</v>
      </c>
      <c r="F145" s="835">
        <v>0</v>
      </c>
      <c r="G145" s="835">
        <v>25</v>
      </c>
      <c r="H145" s="833">
        <v>0</v>
      </c>
      <c r="I145" s="833">
        <v>116</v>
      </c>
      <c r="J145" s="835">
        <v>5</v>
      </c>
      <c r="K145" s="833">
        <f t="shared" si="2"/>
        <v>121</v>
      </c>
      <c r="L145" s="835">
        <v>0</v>
      </c>
      <c r="M145" s="835">
        <v>6</v>
      </c>
      <c r="N145" s="835">
        <v>0</v>
      </c>
      <c r="O145" s="835">
        <v>0</v>
      </c>
    </row>
    <row r="146" spans="1:15" hidden="1">
      <c r="A146" s="831" t="s">
        <v>232</v>
      </c>
      <c r="B146" s="831" t="s">
        <v>1864</v>
      </c>
      <c r="C146" s="834">
        <v>25</v>
      </c>
      <c r="D146" s="835">
        <v>50</v>
      </c>
      <c r="E146" s="835">
        <v>0</v>
      </c>
      <c r="F146" s="835">
        <v>0</v>
      </c>
      <c r="G146" s="835">
        <v>25</v>
      </c>
      <c r="H146" s="833">
        <v>0</v>
      </c>
      <c r="I146" s="833">
        <v>155</v>
      </c>
      <c r="J146" s="835">
        <v>5</v>
      </c>
      <c r="K146" s="833">
        <f t="shared" si="2"/>
        <v>160</v>
      </c>
      <c r="L146" s="835">
        <v>0</v>
      </c>
      <c r="M146" s="835">
        <v>0</v>
      </c>
      <c r="N146" s="835">
        <v>0</v>
      </c>
      <c r="O146" s="835">
        <v>0</v>
      </c>
    </row>
    <row r="147" spans="1:15" hidden="1">
      <c r="A147" s="831" t="s">
        <v>232</v>
      </c>
      <c r="B147" s="831" t="s">
        <v>1865</v>
      </c>
      <c r="C147" s="834">
        <v>25</v>
      </c>
      <c r="D147" s="835">
        <v>50</v>
      </c>
      <c r="E147" s="835">
        <v>0</v>
      </c>
      <c r="F147" s="835">
        <v>0</v>
      </c>
      <c r="G147" s="835">
        <v>25</v>
      </c>
      <c r="H147" s="833">
        <v>0</v>
      </c>
      <c r="I147" s="833">
        <v>97</v>
      </c>
      <c r="J147" s="835">
        <v>5</v>
      </c>
      <c r="K147" s="833">
        <f t="shared" si="2"/>
        <v>102</v>
      </c>
      <c r="L147" s="835">
        <v>0</v>
      </c>
      <c r="M147" s="835">
        <v>0</v>
      </c>
      <c r="N147" s="835">
        <v>0</v>
      </c>
      <c r="O147" s="835">
        <v>0</v>
      </c>
    </row>
    <row r="148" spans="1:15" hidden="1">
      <c r="A148" s="831" t="s">
        <v>225</v>
      </c>
      <c r="B148" s="831" t="s">
        <v>1403</v>
      </c>
      <c r="C148" s="834">
        <v>25</v>
      </c>
      <c r="D148" s="835">
        <v>50</v>
      </c>
      <c r="E148" s="835">
        <v>0</v>
      </c>
      <c r="F148" s="835">
        <v>0</v>
      </c>
      <c r="G148" s="835">
        <v>25</v>
      </c>
      <c r="H148" s="833">
        <v>0</v>
      </c>
      <c r="I148" s="833">
        <v>51</v>
      </c>
      <c r="J148" s="835">
        <v>5</v>
      </c>
      <c r="K148" s="833">
        <f t="shared" si="2"/>
        <v>56</v>
      </c>
      <c r="L148" s="835">
        <v>0</v>
      </c>
      <c r="M148" s="835">
        <v>0</v>
      </c>
      <c r="N148" s="835">
        <v>0</v>
      </c>
      <c r="O148" s="835">
        <v>0</v>
      </c>
    </row>
    <row r="149" spans="1:15" hidden="1">
      <c r="A149" s="831" t="s">
        <v>225</v>
      </c>
      <c r="B149" s="831" t="s">
        <v>1845</v>
      </c>
      <c r="C149" s="834">
        <v>25</v>
      </c>
      <c r="D149" s="835">
        <v>50</v>
      </c>
      <c r="E149" s="835">
        <v>0</v>
      </c>
      <c r="F149" s="835">
        <v>0</v>
      </c>
      <c r="G149" s="835">
        <v>25</v>
      </c>
      <c r="H149" s="833">
        <v>0</v>
      </c>
      <c r="I149" s="833">
        <v>143</v>
      </c>
      <c r="J149" s="835">
        <v>5</v>
      </c>
      <c r="K149" s="833">
        <f t="shared" si="2"/>
        <v>148</v>
      </c>
      <c r="L149" s="835">
        <v>0</v>
      </c>
      <c r="M149" s="835">
        <v>0</v>
      </c>
      <c r="N149" s="835">
        <v>0</v>
      </c>
      <c r="O149" s="835">
        <v>0</v>
      </c>
    </row>
    <row r="150" spans="1:15" hidden="1">
      <c r="A150" s="831" t="s">
        <v>225</v>
      </c>
      <c r="B150" s="831" t="s">
        <v>1846</v>
      </c>
      <c r="C150" s="834">
        <v>25</v>
      </c>
      <c r="D150" s="835">
        <v>50</v>
      </c>
      <c r="E150" s="835">
        <v>0</v>
      </c>
      <c r="F150" s="835">
        <v>0</v>
      </c>
      <c r="G150" s="835">
        <v>25</v>
      </c>
      <c r="H150" s="833">
        <v>0</v>
      </c>
      <c r="I150" s="833">
        <v>127</v>
      </c>
      <c r="J150" s="835">
        <v>5</v>
      </c>
      <c r="K150" s="833">
        <f t="shared" si="2"/>
        <v>132</v>
      </c>
      <c r="L150" s="835">
        <v>0</v>
      </c>
      <c r="M150" s="835">
        <v>0</v>
      </c>
      <c r="N150" s="835">
        <v>0</v>
      </c>
      <c r="O150" s="835">
        <v>0</v>
      </c>
    </row>
    <row r="151" spans="1:15" hidden="1">
      <c r="A151" s="831" t="s">
        <v>225</v>
      </c>
      <c r="B151" s="831" t="s">
        <v>1847</v>
      </c>
      <c r="C151" s="834">
        <v>25</v>
      </c>
      <c r="D151" s="835">
        <v>50</v>
      </c>
      <c r="E151" s="835">
        <v>0</v>
      </c>
      <c r="F151" s="835">
        <v>0</v>
      </c>
      <c r="G151" s="835">
        <v>25</v>
      </c>
      <c r="H151" s="833">
        <v>0</v>
      </c>
      <c r="I151" s="833">
        <v>176</v>
      </c>
      <c r="J151" s="835">
        <v>5</v>
      </c>
      <c r="K151" s="833">
        <f t="shared" si="2"/>
        <v>181</v>
      </c>
      <c r="L151" s="835">
        <v>0</v>
      </c>
      <c r="M151" s="835">
        <v>0</v>
      </c>
      <c r="N151" s="835">
        <v>0</v>
      </c>
      <c r="O151" s="835">
        <v>0</v>
      </c>
    </row>
    <row r="152" spans="1:15" hidden="1">
      <c r="A152" s="831" t="s">
        <v>225</v>
      </c>
      <c r="B152" s="831" t="s">
        <v>1848</v>
      </c>
      <c r="C152" s="834">
        <v>25</v>
      </c>
      <c r="D152" s="835">
        <v>50</v>
      </c>
      <c r="E152" s="835">
        <v>0</v>
      </c>
      <c r="F152" s="835">
        <v>0</v>
      </c>
      <c r="G152" s="835">
        <v>25</v>
      </c>
      <c r="H152" s="833">
        <v>0</v>
      </c>
      <c r="I152" s="833">
        <v>183</v>
      </c>
      <c r="J152" s="835">
        <v>5</v>
      </c>
      <c r="K152" s="833">
        <f t="shared" si="2"/>
        <v>188</v>
      </c>
      <c r="L152" s="835">
        <v>0</v>
      </c>
      <c r="M152" s="835">
        <v>0</v>
      </c>
      <c r="N152" s="835">
        <v>0</v>
      </c>
      <c r="O152" s="835">
        <v>0</v>
      </c>
    </row>
    <row r="153" spans="1:15" hidden="1">
      <c r="A153" s="831" t="s">
        <v>225</v>
      </c>
      <c r="B153" s="831" t="s">
        <v>1849</v>
      </c>
      <c r="C153" s="834">
        <v>25</v>
      </c>
      <c r="D153" s="835">
        <v>50</v>
      </c>
      <c r="E153" s="835">
        <v>0</v>
      </c>
      <c r="F153" s="835">
        <v>0</v>
      </c>
      <c r="G153" s="835">
        <v>25</v>
      </c>
      <c r="H153" s="833">
        <v>0</v>
      </c>
      <c r="I153" s="833">
        <v>193</v>
      </c>
      <c r="J153" s="835">
        <v>5</v>
      </c>
      <c r="K153" s="833">
        <f t="shared" si="2"/>
        <v>198</v>
      </c>
      <c r="L153" s="835">
        <v>0</v>
      </c>
      <c r="M153" s="835">
        <v>0</v>
      </c>
      <c r="N153" s="835">
        <v>0</v>
      </c>
      <c r="O153" s="835">
        <v>0</v>
      </c>
    </row>
    <row r="154" spans="1:15" hidden="1">
      <c r="A154" s="831" t="s">
        <v>225</v>
      </c>
      <c r="B154" s="831" t="s">
        <v>1850</v>
      </c>
      <c r="C154" s="834">
        <v>25</v>
      </c>
      <c r="D154" s="835">
        <v>50</v>
      </c>
      <c r="E154" s="835">
        <v>0</v>
      </c>
      <c r="F154" s="835">
        <v>0</v>
      </c>
      <c r="G154" s="835">
        <v>25</v>
      </c>
      <c r="H154" s="833">
        <v>0</v>
      </c>
      <c r="I154" s="833">
        <v>70</v>
      </c>
      <c r="J154" s="835">
        <v>5</v>
      </c>
      <c r="K154" s="833">
        <f t="shared" si="2"/>
        <v>75</v>
      </c>
      <c r="L154" s="835">
        <v>0</v>
      </c>
      <c r="M154" s="835">
        <v>0</v>
      </c>
      <c r="N154" s="835">
        <v>0</v>
      </c>
      <c r="O154" s="835">
        <v>0</v>
      </c>
    </row>
    <row r="155" spans="1:15" hidden="1">
      <c r="A155" s="831" t="s">
        <v>225</v>
      </c>
      <c r="B155" s="831" t="s">
        <v>1851</v>
      </c>
      <c r="C155" s="834">
        <v>25</v>
      </c>
      <c r="D155" s="835">
        <v>50</v>
      </c>
      <c r="E155" s="835">
        <v>0</v>
      </c>
      <c r="F155" s="835">
        <v>0</v>
      </c>
      <c r="G155" s="835">
        <v>25</v>
      </c>
      <c r="H155" s="833">
        <v>0</v>
      </c>
      <c r="I155" s="833">
        <v>73</v>
      </c>
      <c r="J155" s="835">
        <v>5</v>
      </c>
      <c r="K155" s="833">
        <f t="shared" si="2"/>
        <v>78</v>
      </c>
      <c r="L155" s="835">
        <v>0</v>
      </c>
      <c r="M155" s="835">
        <v>0</v>
      </c>
      <c r="N155" s="835">
        <v>0</v>
      </c>
      <c r="O155" s="835">
        <v>0</v>
      </c>
    </row>
    <row r="156" spans="1:15" hidden="1">
      <c r="A156" s="831" t="s">
        <v>225</v>
      </c>
      <c r="B156" s="831" t="s">
        <v>1852</v>
      </c>
      <c r="C156" s="834">
        <v>25</v>
      </c>
      <c r="D156" s="835">
        <v>50</v>
      </c>
      <c r="E156" s="835">
        <v>0</v>
      </c>
      <c r="F156" s="835">
        <v>0</v>
      </c>
      <c r="G156" s="835">
        <v>25</v>
      </c>
      <c r="H156" s="835">
        <v>15</v>
      </c>
      <c r="I156" s="833">
        <v>212</v>
      </c>
      <c r="J156" s="835">
        <v>5</v>
      </c>
      <c r="K156" s="833">
        <f t="shared" si="2"/>
        <v>217</v>
      </c>
      <c r="L156" s="835">
        <v>0</v>
      </c>
      <c r="M156" s="835">
        <v>0</v>
      </c>
      <c r="N156" s="835">
        <v>0</v>
      </c>
      <c r="O156" s="835">
        <v>4</v>
      </c>
    </row>
    <row r="157" spans="1:15" hidden="1">
      <c r="A157" s="831" t="s">
        <v>225</v>
      </c>
      <c r="B157" s="831" t="s">
        <v>1853</v>
      </c>
      <c r="C157" s="834">
        <v>25</v>
      </c>
      <c r="D157" s="835">
        <v>50</v>
      </c>
      <c r="E157" s="835">
        <v>0</v>
      </c>
      <c r="F157" s="835">
        <v>0</v>
      </c>
      <c r="G157" s="835">
        <v>25</v>
      </c>
      <c r="H157" s="833">
        <v>0</v>
      </c>
      <c r="I157" s="833">
        <v>86</v>
      </c>
      <c r="J157" s="835">
        <v>5</v>
      </c>
      <c r="K157" s="833">
        <f t="shared" si="2"/>
        <v>91</v>
      </c>
      <c r="L157" s="835">
        <v>0</v>
      </c>
      <c r="M157" s="835">
        <v>0</v>
      </c>
      <c r="N157" s="835">
        <v>0</v>
      </c>
      <c r="O157" s="835">
        <v>0</v>
      </c>
    </row>
    <row r="158" spans="1:15" hidden="1">
      <c r="A158" s="831" t="s">
        <v>225</v>
      </c>
      <c r="B158" s="831" t="s">
        <v>1854</v>
      </c>
      <c r="C158" s="834">
        <v>25</v>
      </c>
      <c r="D158" s="835">
        <v>50</v>
      </c>
      <c r="E158" s="835">
        <v>0</v>
      </c>
      <c r="F158" s="835">
        <v>0</v>
      </c>
      <c r="G158" s="835">
        <v>25</v>
      </c>
      <c r="H158" s="833">
        <v>0</v>
      </c>
      <c r="I158" s="833">
        <v>63</v>
      </c>
      <c r="J158" s="835">
        <v>5</v>
      </c>
      <c r="K158" s="833">
        <f t="shared" si="2"/>
        <v>68</v>
      </c>
      <c r="L158" s="835">
        <v>0</v>
      </c>
      <c r="M158" s="835">
        <v>0</v>
      </c>
      <c r="N158" s="835">
        <v>0</v>
      </c>
      <c r="O158" s="835">
        <v>0</v>
      </c>
    </row>
    <row r="159" spans="1:15" hidden="1">
      <c r="A159" s="831" t="s">
        <v>225</v>
      </c>
      <c r="B159" s="831" t="s">
        <v>1855</v>
      </c>
      <c r="C159" s="834">
        <v>25</v>
      </c>
      <c r="D159" s="835">
        <v>50</v>
      </c>
      <c r="E159" s="835">
        <v>0</v>
      </c>
      <c r="F159" s="835">
        <v>0</v>
      </c>
      <c r="G159" s="835">
        <v>25</v>
      </c>
      <c r="H159" s="833">
        <v>0</v>
      </c>
      <c r="I159" s="833">
        <v>63</v>
      </c>
      <c r="J159" s="835">
        <v>5</v>
      </c>
      <c r="K159" s="833">
        <f t="shared" si="2"/>
        <v>68</v>
      </c>
      <c r="L159" s="835">
        <v>0</v>
      </c>
      <c r="M159" s="835">
        <v>0</v>
      </c>
      <c r="N159" s="835">
        <v>0</v>
      </c>
      <c r="O159" s="835">
        <v>0</v>
      </c>
    </row>
    <row r="160" spans="1:15" hidden="1">
      <c r="A160" s="831" t="s">
        <v>225</v>
      </c>
      <c r="B160" s="831" t="s">
        <v>1856</v>
      </c>
      <c r="C160" s="834">
        <v>25</v>
      </c>
      <c r="D160" s="835">
        <v>50</v>
      </c>
      <c r="E160" s="835">
        <v>0</v>
      </c>
      <c r="F160" s="835">
        <v>0</v>
      </c>
      <c r="G160" s="835">
        <v>25</v>
      </c>
      <c r="H160" s="833">
        <v>0</v>
      </c>
      <c r="I160" s="833">
        <v>78</v>
      </c>
      <c r="J160" s="835">
        <v>5</v>
      </c>
      <c r="K160" s="833">
        <f t="shared" si="2"/>
        <v>83</v>
      </c>
      <c r="L160" s="835">
        <v>0</v>
      </c>
      <c r="M160" s="835">
        <v>0</v>
      </c>
      <c r="N160" s="835">
        <v>0</v>
      </c>
      <c r="O160" s="835">
        <v>0</v>
      </c>
    </row>
    <row r="161" spans="1:15" hidden="1">
      <c r="A161" s="831" t="s">
        <v>225</v>
      </c>
      <c r="B161" s="831" t="s">
        <v>1857</v>
      </c>
      <c r="C161" s="834">
        <v>25</v>
      </c>
      <c r="D161" s="835">
        <v>50</v>
      </c>
      <c r="E161" s="835">
        <v>0</v>
      </c>
      <c r="F161" s="835">
        <v>0</v>
      </c>
      <c r="G161" s="835">
        <v>25</v>
      </c>
      <c r="H161" s="833">
        <v>0</v>
      </c>
      <c r="I161" s="833">
        <v>76</v>
      </c>
      <c r="J161" s="835">
        <v>5</v>
      </c>
      <c r="K161" s="833">
        <f t="shared" si="2"/>
        <v>81</v>
      </c>
      <c r="L161" s="835">
        <v>0</v>
      </c>
      <c r="M161" s="835">
        <v>0</v>
      </c>
      <c r="N161" s="835">
        <v>0</v>
      </c>
      <c r="O161" s="835">
        <v>0</v>
      </c>
    </row>
    <row r="162" spans="1:15" hidden="1">
      <c r="A162" s="831" t="s">
        <v>225</v>
      </c>
      <c r="B162" s="831" t="s">
        <v>1858</v>
      </c>
      <c r="C162" s="834">
        <v>25</v>
      </c>
      <c r="D162" s="835">
        <v>50</v>
      </c>
      <c r="E162" s="835">
        <v>0</v>
      </c>
      <c r="F162" s="835">
        <v>0</v>
      </c>
      <c r="G162" s="835">
        <v>25</v>
      </c>
      <c r="H162" s="833">
        <v>0</v>
      </c>
      <c r="I162" s="833">
        <v>36</v>
      </c>
      <c r="J162" s="835">
        <v>5</v>
      </c>
      <c r="K162" s="833">
        <f t="shared" si="2"/>
        <v>41</v>
      </c>
      <c r="L162" s="835">
        <v>0</v>
      </c>
      <c r="M162" s="835">
        <v>0</v>
      </c>
      <c r="N162" s="835">
        <v>0</v>
      </c>
      <c r="O162" s="835">
        <v>0</v>
      </c>
    </row>
    <row r="163" spans="1:15" hidden="1">
      <c r="A163" s="831" t="s">
        <v>225</v>
      </c>
      <c r="B163" s="831" t="s">
        <v>1859</v>
      </c>
      <c r="C163" s="834">
        <v>25</v>
      </c>
      <c r="D163" s="835">
        <v>50</v>
      </c>
      <c r="E163" s="835">
        <v>0</v>
      </c>
      <c r="F163" s="835">
        <v>0</v>
      </c>
      <c r="G163" s="835">
        <v>25</v>
      </c>
      <c r="H163" s="833">
        <v>0</v>
      </c>
      <c r="I163" s="833">
        <v>189</v>
      </c>
      <c r="J163" s="835">
        <v>5</v>
      </c>
      <c r="K163" s="833">
        <f t="shared" si="2"/>
        <v>194</v>
      </c>
      <c r="L163" s="835">
        <v>0</v>
      </c>
      <c r="M163" s="835">
        <v>0</v>
      </c>
      <c r="N163" s="835">
        <v>0</v>
      </c>
      <c r="O163" s="835">
        <v>0</v>
      </c>
    </row>
    <row r="164" spans="1:15" hidden="1">
      <c r="A164" s="831" t="s">
        <v>225</v>
      </c>
      <c r="B164" s="831" t="s">
        <v>1860</v>
      </c>
      <c r="C164" s="834">
        <v>25</v>
      </c>
      <c r="D164" s="835">
        <v>50</v>
      </c>
      <c r="E164" s="835">
        <v>0</v>
      </c>
      <c r="F164" s="835">
        <v>0</v>
      </c>
      <c r="G164" s="835">
        <v>25</v>
      </c>
      <c r="H164" s="833">
        <v>0</v>
      </c>
      <c r="I164" s="833">
        <v>121</v>
      </c>
      <c r="J164" s="835">
        <v>5</v>
      </c>
      <c r="K164" s="833">
        <f t="shared" si="2"/>
        <v>126</v>
      </c>
      <c r="L164" s="835">
        <v>0</v>
      </c>
      <c r="M164" s="835">
        <v>6</v>
      </c>
      <c r="N164" s="835">
        <v>0</v>
      </c>
      <c r="O164" s="835">
        <v>0</v>
      </c>
    </row>
    <row r="165" spans="1:15" hidden="1">
      <c r="A165" s="831" t="s">
        <v>225</v>
      </c>
      <c r="B165" s="831" t="s">
        <v>1861</v>
      </c>
      <c r="C165" s="834">
        <v>25</v>
      </c>
      <c r="D165" s="835">
        <v>50</v>
      </c>
      <c r="E165" s="835">
        <v>0</v>
      </c>
      <c r="F165" s="835">
        <v>0</v>
      </c>
      <c r="G165" s="835">
        <v>25</v>
      </c>
      <c r="H165" s="833">
        <v>0</v>
      </c>
      <c r="I165" s="833">
        <v>135</v>
      </c>
      <c r="J165" s="835">
        <v>5</v>
      </c>
      <c r="K165" s="833">
        <f t="shared" si="2"/>
        <v>140</v>
      </c>
      <c r="L165" s="835">
        <v>0</v>
      </c>
      <c r="M165" s="835">
        <v>0</v>
      </c>
      <c r="N165" s="835">
        <v>0</v>
      </c>
      <c r="O165" s="835">
        <v>0</v>
      </c>
    </row>
    <row r="166" spans="1:15" hidden="1">
      <c r="A166" s="831" t="s">
        <v>225</v>
      </c>
      <c r="B166" s="831" t="s">
        <v>1862</v>
      </c>
      <c r="C166" s="834">
        <v>25</v>
      </c>
      <c r="D166" s="835">
        <v>50</v>
      </c>
      <c r="E166" s="835">
        <v>0</v>
      </c>
      <c r="F166" s="835">
        <v>0</v>
      </c>
      <c r="G166" s="835">
        <v>25</v>
      </c>
      <c r="H166" s="833">
        <v>0</v>
      </c>
      <c r="I166" s="833">
        <v>63</v>
      </c>
      <c r="J166" s="835">
        <v>5</v>
      </c>
      <c r="K166" s="833">
        <f t="shared" si="2"/>
        <v>68</v>
      </c>
      <c r="L166" s="835">
        <v>0</v>
      </c>
      <c r="M166" s="835">
        <v>6</v>
      </c>
      <c r="N166" s="835">
        <v>0</v>
      </c>
      <c r="O166" s="835">
        <v>0</v>
      </c>
    </row>
    <row r="167" spans="1:15" hidden="1">
      <c r="A167" s="831" t="s">
        <v>225</v>
      </c>
      <c r="B167" s="831" t="s">
        <v>1309</v>
      </c>
      <c r="C167" s="834">
        <v>25</v>
      </c>
      <c r="D167" s="835">
        <v>50</v>
      </c>
      <c r="E167" s="835">
        <v>0</v>
      </c>
      <c r="F167" s="835">
        <v>0</v>
      </c>
      <c r="G167" s="835">
        <v>25</v>
      </c>
      <c r="H167" s="833">
        <v>0</v>
      </c>
      <c r="I167" s="833">
        <v>63</v>
      </c>
      <c r="J167" s="835">
        <v>5</v>
      </c>
      <c r="K167" s="833">
        <f t="shared" si="2"/>
        <v>68</v>
      </c>
      <c r="L167" s="835">
        <v>0</v>
      </c>
      <c r="M167" s="835">
        <v>6</v>
      </c>
      <c r="N167" s="835">
        <v>0</v>
      </c>
      <c r="O167" s="835">
        <v>0</v>
      </c>
    </row>
    <row r="168" spans="1:15" hidden="1">
      <c r="A168" s="831" t="s">
        <v>225</v>
      </c>
      <c r="B168" s="831" t="s">
        <v>1863</v>
      </c>
      <c r="C168" s="834">
        <v>25</v>
      </c>
      <c r="D168" s="835">
        <v>50</v>
      </c>
      <c r="E168" s="835">
        <v>0</v>
      </c>
      <c r="F168" s="835">
        <v>0</v>
      </c>
      <c r="G168" s="835">
        <v>25</v>
      </c>
      <c r="H168" s="833">
        <v>0</v>
      </c>
      <c r="I168" s="833">
        <v>165</v>
      </c>
      <c r="J168" s="835">
        <v>5</v>
      </c>
      <c r="K168" s="833">
        <f t="shared" si="2"/>
        <v>170</v>
      </c>
      <c r="L168" s="835">
        <v>0</v>
      </c>
      <c r="M168" s="835">
        <v>6</v>
      </c>
      <c r="N168" s="835">
        <v>6</v>
      </c>
      <c r="O168" s="835">
        <v>0</v>
      </c>
    </row>
    <row r="169" spans="1:15">
      <c r="A169" s="831" t="s">
        <v>225</v>
      </c>
      <c r="B169" s="831" t="s">
        <v>199</v>
      </c>
      <c r="C169" s="834">
        <v>25</v>
      </c>
      <c r="D169" s="835">
        <v>50</v>
      </c>
      <c r="E169" s="835">
        <v>0</v>
      </c>
      <c r="F169" s="835">
        <v>0</v>
      </c>
      <c r="G169" s="835">
        <v>25</v>
      </c>
      <c r="H169" s="833">
        <v>0</v>
      </c>
      <c r="I169" s="833">
        <v>113</v>
      </c>
      <c r="J169" s="835">
        <v>5</v>
      </c>
      <c r="K169" s="833">
        <f t="shared" si="2"/>
        <v>118</v>
      </c>
      <c r="L169" s="835">
        <v>0</v>
      </c>
      <c r="M169" s="835">
        <v>6</v>
      </c>
      <c r="N169" s="835">
        <v>0</v>
      </c>
      <c r="O169" s="835">
        <v>0</v>
      </c>
    </row>
    <row r="170" spans="1:15" hidden="1">
      <c r="A170" s="831" t="s">
        <v>225</v>
      </c>
      <c r="B170" s="831" t="s">
        <v>1864</v>
      </c>
      <c r="C170" s="834">
        <v>25</v>
      </c>
      <c r="D170" s="835">
        <v>50</v>
      </c>
      <c r="E170" s="835">
        <v>0</v>
      </c>
      <c r="F170" s="835">
        <v>0</v>
      </c>
      <c r="G170" s="835">
        <v>25</v>
      </c>
      <c r="H170" s="833">
        <v>0</v>
      </c>
      <c r="I170" s="833">
        <v>125</v>
      </c>
      <c r="J170" s="835">
        <v>5</v>
      </c>
      <c r="K170" s="833">
        <f t="shared" si="2"/>
        <v>130</v>
      </c>
      <c r="L170" s="835">
        <v>0</v>
      </c>
      <c r="M170" s="835">
        <v>0</v>
      </c>
      <c r="N170" s="835">
        <v>0</v>
      </c>
      <c r="O170" s="835">
        <v>0</v>
      </c>
    </row>
    <row r="171" spans="1:15" hidden="1">
      <c r="A171" s="831" t="s">
        <v>225</v>
      </c>
      <c r="B171" s="831" t="s">
        <v>1865</v>
      </c>
      <c r="C171" s="834">
        <v>25</v>
      </c>
      <c r="D171" s="835">
        <v>50</v>
      </c>
      <c r="E171" s="835">
        <v>0</v>
      </c>
      <c r="F171" s="835">
        <v>0</v>
      </c>
      <c r="G171" s="835">
        <v>25</v>
      </c>
      <c r="H171" s="833">
        <v>0</v>
      </c>
      <c r="I171" s="833">
        <v>76</v>
      </c>
      <c r="J171" s="835">
        <v>5</v>
      </c>
      <c r="K171" s="833">
        <f t="shared" si="2"/>
        <v>81</v>
      </c>
      <c r="L171" s="835">
        <v>0</v>
      </c>
      <c r="M171" s="835">
        <v>0</v>
      </c>
      <c r="N171" s="835">
        <v>0</v>
      </c>
      <c r="O171" s="835">
        <v>0</v>
      </c>
    </row>
    <row r="172" spans="1:15" hidden="1">
      <c r="A172" s="831" t="s">
        <v>234</v>
      </c>
      <c r="B172" s="831" t="s">
        <v>1403</v>
      </c>
      <c r="C172" s="834">
        <v>25</v>
      </c>
      <c r="D172" s="835">
        <v>50</v>
      </c>
      <c r="E172" s="835">
        <v>0</v>
      </c>
      <c r="F172" s="835">
        <v>0</v>
      </c>
      <c r="G172" s="835">
        <v>25</v>
      </c>
      <c r="H172" s="833">
        <v>0</v>
      </c>
      <c r="I172" s="833">
        <v>75</v>
      </c>
      <c r="J172" s="835">
        <v>5</v>
      </c>
      <c r="K172" s="833">
        <f t="shared" si="2"/>
        <v>80</v>
      </c>
      <c r="L172" s="835">
        <v>0</v>
      </c>
      <c r="M172" s="835">
        <v>0</v>
      </c>
      <c r="N172" s="835">
        <v>0</v>
      </c>
      <c r="O172" s="835">
        <v>0</v>
      </c>
    </row>
    <row r="173" spans="1:15" hidden="1">
      <c r="A173" s="831" t="s">
        <v>234</v>
      </c>
      <c r="B173" s="831" t="s">
        <v>1845</v>
      </c>
      <c r="C173" s="834">
        <v>25</v>
      </c>
      <c r="D173" s="835">
        <v>50</v>
      </c>
      <c r="E173" s="835">
        <v>0</v>
      </c>
      <c r="F173" s="835">
        <v>0</v>
      </c>
      <c r="G173" s="835">
        <v>25</v>
      </c>
      <c r="H173" s="833">
        <v>0</v>
      </c>
      <c r="I173" s="833">
        <v>181</v>
      </c>
      <c r="J173" s="835">
        <v>5</v>
      </c>
      <c r="K173" s="833">
        <f t="shared" si="2"/>
        <v>186</v>
      </c>
      <c r="L173" s="835">
        <v>0</v>
      </c>
      <c r="M173" s="835">
        <v>0</v>
      </c>
      <c r="N173" s="835">
        <v>0</v>
      </c>
      <c r="O173" s="835">
        <v>0</v>
      </c>
    </row>
    <row r="174" spans="1:15" hidden="1">
      <c r="A174" s="831" t="s">
        <v>234</v>
      </c>
      <c r="B174" s="831" t="s">
        <v>1846</v>
      </c>
      <c r="C174" s="834">
        <v>25</v>
      </c>
      <c r="D174" s="835">
        <v>50</v>
      </c>
      <c r="E174" s="835">
        <v>0</v>
      </c>
      <c r="F174" s="835">
        <v>0</v>
      </c>
      <c r="G174" s="835">
        <v>25</v>
      </c>
      <c r="H174" s="833">
        <v>0</v>
      </c>
      <c r="I174" s="833">
        <v>158</v>
      </c>
      <c r="J174" s="835">
        <v>5</v>
      </c>
      <c r="K174" s="833">
        <f t="shared" si="2"/>
        <v>163</v>
      </c>
      <c r="L174" s="835">
        <v>0</v>
      </c>
      <c r="M174" s="835">
        <v>0</v>
      </c>
      <c r="N174" s="835">
        <v>0</v>
      </c>
      <c r="O174" s="835">
        <v>0</v>
      </c>
    </row>
    <row r="175" spans="1:15" hidden="1">
      <c r="A175" s="831" t="s">
        <v>234</v>
      </c>
      <c r="B175" s="831" t="s">
        <v>1847</v>
      </c>
      <c r="C175" s="834">
        <v>25</v>
      </c>
      <c r="D175" s="835">
        <v>50</v>
      </c>
      <c r="E175" s="835">
        <v>0</v>
      </c>
      <c r="F175" s="835">
        <v>0</v>
      </c>
      <c r="G175" s="835">
        <v>25</v>
      </c>
      <c r="H175" s="833">
        <v>0</v>
      </c>
      <c r="I175" s="833">
        <v>205</v>
      </c>
      <c r="J175" s="835">
        <v>5</v>
      </c>
      <c r="K175" s="833">
        <f t="shared" si="2"/>
        <v>210</v>
      </c>
      <c r="L175" s="835">
        <v>0</v>
      </c>
      <c r="M175" s="835">
        <v>0</v>
      </c>
      <c r="N175" s="835">
        <v>0</v>
      </c>
      <c r="O175" s="835">
        <v>0</v>
      </c>
    </row>
    <row r="176" spans="1:15" hidden="1">
      <c r="A176" s="831" t="s">
        <v>234</v>
      </c>
      <c r="B176" s="831" t="s">
        <v>1848</v>
      </c>
      <c r="C176" s="834">
        <v>25</v>
      </c>
      <c r="D176" s="835">
        <v>50</v>
      </c>
      <c r="E176" s="835">
        <v>0</v>
      </c>
      <c r="F176" s="835">
        <v>0</v>
      </c>
      <c r="G176" s="835">
        <v>25</v>
      </c>
      <c r="H176" s="833">
        <v>0</v>
      </c>
      <c r="I176" s="833">
        <v>197</v>
      </c>
      <c r="J176" s="835">
        <v>5</v>
      </c>
      <c r="K176" s="833">
        <f t="shared" si="2"/>
        <v>202</v>
      </c>
      <c r="L176" s="835">
        <v>0</v>
      </c>
      <c r="M176" s="835">
        <v>0</v>
      </c>
      <c r="N176" s="835">
        <v>0</v>
      </c>
      <c r="O176" s="835">
        <v>0</v>
      </c>
    </row>
    <row r="177" spans="1:15" hidden="1">
      <c r="A177" s="831" t="s">
        <v>234</v>
      </c>
      <c r="B177" s="831" t="s">
        <v>1849</v>
      </c>
      <c r="C177" s="834">
        <v>25</v>
      </c>
      <c r="D177" s="835">
        <v>50</v>
      </c>
      <c r="E177" s="835">
        <v>0</v>
      </c>
      <c r="F177" s="835">
        <v>0</v>
      </c>
      <c r="G177" s="835">
        <v>25</v>
      </c>
      <c r="H177" s="833">
        <v>0</v>
      </c>
      <c r="I177" s="833">
        <v>214</v>
      </c>
      <c r="J177" s="835">
        <v>5</v>
      </c>
      <c r="K177" s="833">
        <f t="shared" si="2"/>
        <v>219</v>
      </c>
      <c r="L177" s="835">
        <v>0</v>
      </c>
      <c r="M177" s="835">
        <v>0</v>
      </c>
      <c r="N177" s="835">
        <v>0</v>
      </c>
      <c r="O177" s="835">
        <v>0</v>
      </c>
    </row>
    <row r="178" spans="1:15" hidden="1">
      <c r="A178" s="831" t="s">
        <v>234</v>
      </c>
      <c r="B178" s="831" t="s">
        <v>1850</v>
      </c>
      <c r="C178" s="834">
        <v>25</v>
      </c>
      <c r="D178" s="835">
        <v>50</v>
      </c>
      <c r="E178" s="835">
        <v>0</v>
      </c>
      <c r="F178" s="835">
        <v>0</v>
      </c>
      <c r="G178" s="835">
        <v>25</v>
      </c>
      <c r="H178" s="833">
        <v>0</v>
      </c>
      <c r="I178" s="833">
        <v>90</v>
      </c>
      <c r="J178" s="835">
        <v>5</v>
      </c>
      <c r="K178" s="833">
        <f t="shared" si="2"/>
        <v>95</v>
      </c>
      <c r="L178" s="835">
        <v>0</v>
      </c>
      <c r="M178" s="835">
        <v>0</v>
      </c>
      <c r="N178" s="835">
        <v>0</v>
      </c>
      <c r="O178" s="835">
        <v>0</v>
      </c>
    </row>
    <row r="179" spans="1:15" hidden="1">
      <c r="A179" s="831" t="s">
        <v>234</v>
      </c>
      <c r="B179" s="831" t="s">
        <v>1851</v>
      </c>
      <c r="C179" s="834">
        <v>25</v>
      </c>
      <c r="D179" s="835">
        <v>50</v>
      </c>
      <c r="E179" s="835">
        <v>0</v>
      </c>
      <c r="F179" s="835">
        <v>0</v>
      </c>
      <c r="G179" s="835">
        <v>25</v>
      </c>
      <c r="H179" s="833">
        <v>0</v>
      </c>
      <c r="I179" s="833">
        <v>87</v>
      </c>
      <c r="J179" s="835">
        <v>5</v>
      </c>
      <c r="K179" s="833">
        <f t="shared" si="2"/>
        <v>92</v>
      </c>
      <c r="L179" s="835">
        <v>0</v>
      </c>
      <c r="M179" s="835">
        <v>0</v>
      </c>
      <c r="N179" s="835">
        <v>0</v>
      </c>
      <c r="O179" s="835">
        <v>0</v>
      </c>
    </row>
    <row r="180" spans="1:15" hidden="1">
      <c r="A180" s="831" t="s">
        <v>234</v>
      </c>
      <c r="B180" s="831" t="s">
        <v>1852</v>
      </c>
      <c r="C180" s="834">
        <v>25</v>
      </c>
      <c r="D180" s="835">
        <v>50</v>
      </c>
      <c r="E180" s="835">
        <v>0</v>
      </c>
      <c r="F180" s="835">
        <v>0</v>
      </c>
      <c r="G180" s="835">
        <v>25</v>
      </c>
      <c r="H180" s="835">
        <v>15</v>
      </c>
      <c r="I180" s="833">
        <v>146</v>
      </c>
      <c r="J180" s="835">
        <v>5</v>
      </c>
      <c r="K180" s="833">
        <f t="shared" si="2"/>
        <v>151</v>
      </c>
      <c r="L180" s="835">
        <v>0</v>
      </c>
      <c r="M180" s="835">
        <v>0</v>
      </c>
      <c r="N180" s="835">
        <v>0</v>
      </c>
      <c r="O180" s="835">
        <v>4</v>
      </c>
    </row>
    <row r="181" spans="1:15" hidden="1">
      <c r="A181" s="831" t="s">
        <v>234</v>
      </c>
      <c r="B181" s="831" t="s">
        <v>1853</v>
      </c>
      <c r="C181" s="834">
        <v>25</v>
      </c>
      <c r="D181" s="835">
        <v>50</v>
      </c>
      <c r="E181" s="835">
        <v>0</v>
      </c>
      <c r="F181" s="835">
        <v>0</v>
      </c>
      <c r="G181" s="835">
        <v>25</v>
      </c>
      <c r="H181" s="833">
        <v>0</v>
      </c>
      <c r="I181" s="833">
        <v>125</v>
      </c>
      <c r="J181" s="835">
        <v>5</v>
      </c>
      <c r="K181" s="833">
        <f t="shared" si="2"/>
        <v>130</v>
      </c>
      <c r="L181" s="835">
        <v>0</v>
      </c>
      <c r="M181" s="835">
        <v>0</v>
      </c>
      <c r="N181" s="835">
        <v>0</v>
      </c>
      <c r="O181" s="835">
        <v>0</v>
      </c>
    </row>
    <row r="182" spans="1:15" hidden="1">
      <c r="A182" s="831" t="s">
        <v>234</v>
      </c>
      <c r="B182" s="831" t="s">
        <v>1854</v>
      </c>
      <c r="C182" s="834">
        <v>25</v>
      </c>
      <c r="D182" s="835">
        <v>50</v>
      </c>
      <c r="E182" s="835">
        <v>0</v>
      </c>
      <c r="F182" s="835">
        <v>0</v>
      </c>
      <c r="G182" s="835">
        <v>25</v>
      </c>
      <c r="H182" s="833">
        <v>0</v>
      </c>
      <c r="I182" s="833">
        <v>109</v>
      </c>
      <c r="J182" s="835">
        <v>5</v>
      </c>
      <c r="K182" s="833">
        <f t="shared" si="2"/>
        <v>114</v>
      </c>
      <c r="L182" s="835">
        <v>0</v>
      </c>
      <c r="M182" s="835">
        <v>0</v>
      </c>
      <c r="N182" s="835">
        <v>0</v>
      </c>
      <c r="O182" s="835">
        <v>0</v>
      </c>
    </row>
    <row r="183" spans="1:15" hidden="1">
      <c r="A183" s="831" t="s">
        <v>234</v>
      </c>
      <c r="B183" s="831" t="s">
        <v>1855</v>
      </c>
      <c r="C183" s="834">
        <v>25</v>
      </c>
      <c r="D183" s="835">
        <v>50</v>
      </c>
      <c r="E183" s="835">
        <v>0</v>
      </c>
      <c r="F183" s="835">
        <v>0</v>
      </c>
      <c r="G183" s="835">
        <v>25</v>
      </c>
      <c r="H183" s="833">
        <v>0</v>
      </c>
      <c r="I183" s="833">
        <v>109</v>
      </c>
      <c r="J183" s="835">
        <v>5</v>
      </c>
      <c r="K183" s="833">
        <f t="shared" si="2"/>
        <v>114</v>
      </c>
      <c r="L183" s="835">
        <v>0</v>
      </c>
      <c r="M183" s="835">
        <v>0</v>
      </c>
      <c r="N183" s="835">
        <v>0</v>
      </c>
      <c r="O183" s="835">
        <v>0</v>
      </c>
    </row>
    <row r="184" spans="1:15" hidden="1">
      <c r="A184" s="831" t="s">
        <v>234</v>
      </c>
      <c r="B184" s="831" t="s">
        <v>1856</v>
      </c>
      <c r="C184" s="834">
        <v>25</v>
      </c>
      <c r="D184" s="835">
        <v>50</v>
      </c>
      <c r="E184" s="835">
        <v>0</v>
      </c>
      <c r="F184" s="835">
        <v>0</v>
      </c>
      <c r="G184" s="835">
        <v>25</v>
      </c>
      <c r="H184" s="833">
        <v>0</v>
      </c>
      <c r="I184" s="833">
        <v>102</v>
      </c>
      <c r="J184" s="835">
        <v>5</v>
      </c>
      <c r="K184" s="833">
        <f t="shared" si="2"/>
        <v>107</v>
      </c>
      <c r="L184" s="835">
        <v>0</v>
      </c>
      <c r="M184" s="835">
        <v>0</v>
      </c>
      <c r="N184" s="835">
        <v>0</v>
      </c>
      <c r="O184" s="835">
        <v>0</v>
      </c>
    </row>
    <row r="185" spans="1:15" hidden="1">
      <c r="A185" s="831" t="s">
        <v>234</v>
      </c>
      <c r="B185" s="831" t="s">
        <v>1857</v>
      </c>
      <c r="C185" s="834">
        <v>25</v>
      </c>
      <c r="D185" s="835">
        <v>50</v>
      </c>
      <c r="E185" s="835">
        <v>0</v>
      </c>
      <c r="F185" s="835">
        <v>0</v>
      </c>
      <c r="G185" s="835">
        <v>25</v>
      </c>
      <c r="H185" s="833">
        <v>0</v>
      </c>
      <c r="I185" s="833">
        <v>87</v>
      </c>
      <c r="J185" s="835">
        <v>5</v>
      </c>
      <c r="K185" s="833">
        <f t="shared" si="2"/>
        <v>92</v>
      </c>
      <c r="L185" s="835">
        <v>0</v>
      </c>
      <c r="M185" s="835">
        <v>0</v>
      </c>
      <c r="N185" s="835">
        <v>0</v>
      </c>
      <c r="O185" s="835">
        <v>0</v>
      </c>
    </row>
    <row r="186" spans="1:15" hidden="1">
      <c r="A186" s="831" t="s">
        <v>234</v>
      </c>
      <c r="B186" s="831" t="s">
        <v>1858</v>
      </c>
      <c r="C186" s="834">
        <v>25</v>
      </c>
      <c r="D186" s="835">
        <v>50</v>
      </c>
      <c r="E186" s="835">
        <v>0</v>
      </c>
      <c r="F186" s="835">
        <v>0</v>
      </c>
      <c r="G186" s="835">
        <v>25</v>
      </c>
      <c r="H186" s="833">
        <v>0</v>
      </c>
      <c r="I186" s="833">
        <v>63</v>
      </c>
      <c r="J186" s="835">
        <v>5</v>
      </c>
      <c r="K186" s="833">
        <f t="shared" si="2"/>
        <v>68</v>
      </c>
      <c r="L186" s="835">
        <v>0</v>
      </c>
      <c r="M186" s="835">
        <v>0</v>
      </c>
      <c r="N186" s="835">
        <v>0</v>
      </c>
      <c r="O186" s="835">
        <v>0</v>
      </c>
    </row>
    <row r="187" spans="1:15" hidden="1">
      <c r="A187" s="831" t="s">
        <v>234</v>
      </c>
      <c r="B187" s="831" t="s">
        <v>1859</v>
      </c>
      <c r="C187" s="834">
        <v>25</v>
      </c>
      <c r="D187" s="835">
        <v>50</v>
      </c>
      <c r="E187" s="835">
        <v>0</v>
      </c>
      <c r="F187" s="835">
        <v>0</v>
      </c>
      <c r="G187" s="835">
        <v>25</v>
      </c>
      <c r="H187" s="833">
        <v>0</v>
      </c>
      <c r="I187" s="833">
        <v>218</v>
      </c>
      <c r="J187" s="835">
        <v>5</v>
      </c>
      <c r="K187" s="833">
        <f t="shared" si="2"/>
        <v>223</v>
      </c>
      <c r="L187" s="835">
        <v>0</v>
      </c>
      <c r="M187" s="835">
        <v>0</v>
      </c>
      <c r="N187" s="835">
        <v>0</v>
      </c>
      <c r="O187" s="835">
        <v>0</v>
      </c>
    </row>
    <row r="188" spans="1:15" hidden="1">
      <c r="A188" s="831" t="s">
        <v>234</v>
      </c>
      <c r="B188" s="831" t="s">
        <v>1860</v>
      </c>
      <c r="C188" s="834">
        <v>25</v>
      </c>
      <c r="D188" s="835">
        <v>50</v>
      </c>
      <c r="E188" s="835">
        <v>0</v>
      </c>
      <c r="F188" s="835">
        <v>0</v>
      </c>
      <c r="G188" s="835">
        <v>25</v>
      </c>
      <c r="H188" s="833">
        <v>0</v>
      </c>
      <c r="I188" s="833">
        <v>148</v>
      </c>
      <c r="J188" s="835">
        <v>5</v>
      </c>
      <c r="K188" s="833">
        <f t="shared" si="2"/>
        <v>153</v>
      </c>
      <c r="L188" s="835">
        <v>0</v>
      </c>
      <c r="M188" s="835">
        <v>6</v>
      </c>
      <c r="N188" s="835">
        <v>0</v>
      </c>
      <c r="O188" s="835">
        <v>0</v>
      </c>
    </row>
    <row r="189" spans="1:15" hidden="1">
      <c r="A189" s="831" t="s">
        <v>234</v>
      </c>
      <c r="B189" s="831" t="s">
        <v>1861</v>
      </c>
      <c r="C189" s="834">
        <v>25</v>
      </c>
      <c r="D189" s="835">
        <v>50</v>
      </c>
      <c r="E189" s="835">
        <v>0</v>
      </c>
      <c r="F189" s="835">
        <v>0</v>
      </c>
      <c r="G189" s="835">
        <v>25</v>
      </c>
      <c r="H189" s="833">
        <v>0</v>
      </c>
      <c r="I189" s="833">
        <v>144</v>
      </c>
      <c r="J189" s="835">
        <v>5</v>
      </c>
      <c r="K189" s="833">
        <f t="shared" si="2"/>
        <v>149</v>
      </c>
      <c r="L189" s="835">
        <v>0</v>
      </c>
      <c r="M189" s="835">
        <v>0</v>
      </c>
      <c r="N189" s="835">
        <v>0</v>
      </c>
      <c r="O189" s="835">
        <v>0</v>
      </c>
    </row>
    <row r="190" spans="1:15" hidden="1">
      <c r="A190" s="831" t="s">
        <v>234</v>
      </c>
      <c r="B190" s="831" t="s">
        <v>1862</v>
      </c>
      <c r="C190" s="834">
        <v>25</v>
      </c>
      <c r="D190" s="835">
        <v>50</v>
      </c>
      <c r="E190" s="835">
        <v>0</v>
      </c>
      <c r="F190" s="835">
        <v>0</v>
      </c>
      <c r="G190" s="835">
        <v>25</v>
      </c>
      <c r="H190" s="833">
        <v>0</v>
      </c>
      <c r="I190" s="833">
        <v>99</v>
      </c>
      <c r="J190" s="835">
        <v>5</v>
      </c>
      <c r="K190" s="833">
        <f t="shared" si="2"/>
        <v>104</v>
      </c>
      <c r="L190" s="835">
        <v>0</v>
      </c>
      <c r="M190" s="835">
        <v>6</v>
      </c>
      <c r="N190" s="835">
        <v>0</v>
      </c>
      <c r="O190" s="835">
        <v>0</v>
      </c>
    </row>
    <row r="191" spans="1:15" hidden="1">
      <c r="A191" s="831" t="s">
        <v>234</v>
      </c>
      <c r="B191" s="831" t="s">
        <v>1309</v>
      </c>
      <c r="C191" s="834">
        <v>25</v>
      </c>
      <c r="D191" s="835">
        <v>50</v>
      </c>
      <c r="E191" s="835">
        <v>0</v>
      </c>
      <c r="F191" s="835">
        <v>0</v>
      </c>
      <c r="G191" s="835">
        <v>25</v>
      </c>
      <c r="H191" s="833">
        <v>0</v>
      </c>
      <c r="I191" s="833">
        <v>99</v>
      </c>
      <c r="J191" s="835">
        <v>5</v>
      </c>
      <c r="K191" s="833">
        <f t="shared" si="2"/>
        <v>104</v>
      </c>
      <c r="L191" s="835">
        <v>0</v>
      </c>
      <c r="M191" s="835">
        <v>6</v>
      </c>
      <c r="N191" s="835">
        <v>0</v>
      </c>
      <c r="O191" s="835">
        <v>0</v>
      </c>
    </row>
    <row r="192" spans="1:15" hidden="1">
      <c r="A192" s="831" t="s">
        <v>234</v>
      </c>
      <c r="B192" s="831" t="s">
        <v>1863</v>
      </c>
      <c r="C192" s="834">
        <v>25</v>
      </c>
      <c r="D192" s="835">
        <v>50</v>
      </c>
      <c r="E192" s="835">
        <v>0</v>
      </c>
      <c r="F192" s="835">
        <v>0</v>
      </c>
      <c r="G192" s="835">
        <v>25</v>
      </c>
      <c r="H192" s="833">
        <v>0</v>
      </c>
      <c r="I192" s="833">
        <v>152</v>
      </c>
      <c r="J192" s="835">
        <v>5</v>
      </c>
      <c r="K192" s="833">
        <f t="shared" si="2"/>
        <v>157</v>
      </c>
      <c r="L192" s="835">
        <v>6</v>
      </c>
      <c r="M192" s="835">
        <v>0</v>
      </c>
      <c r="N192" s="835">
        <v>6</v>
      </c>
      <c r="O192" s="835">
        <v>0</v>
      </c>
    </row>
    <row r="193" spans="1:15">
      <c r="A193" s="831" t="s">
        <v>234</v>
      </c>
      <c r="B193" s="831" t="s">
        <v>199</v>
      </c>
      <c r="C193" s="834">
        <v>25</v>
      </c>
      <c r="D193" s="835">
        <v>50</v>
      </c>
      <c r="E193" s="835">
        <v>0</v>
      </c>
      <c r="F193" s="835">
        <v>0</v>
      </c>
      <c r="G193" s="835">
        <v>25</v>
      </c>
      <c r="H193" s="833">
        <v>0</v>
      </c>
      <c r="I193" s="833">
        <v>107</v>
      </c>
      <c r="J193" s="835">
        <v>5</v>
      </c>
      <c r="K193" s="833">
        <f t="shared" si="2"/>
        <v>112</v>
      </c>
      <c r="L193" s="835">
        <v>0</v>
      </c>
      <c r="M193" s="835">
        <v>6</v>
      </c>
      <c r="N193" s="835">
        <v>0</v>
      </c>
      <c r="O193" s="835">
        <v>0</v>
      </c>
    </row>
    <row r="194" spans="1:15" hidden="1">
      <c r="A194" s="831" t="s">
        <v>234</v>
      </c>
      <c r="B194" s="831" t="s">
        <v>1864</v>
      </c>
      <c r="C194" s="834">
        <v>25</v>
      </c>
      <c r="D194" s="835">
        <v>50</v>
      </c>
      <c r="E194" s="835">
        <v>0</v>
      </c>
      <c r="F194" s="835">
        <v>0</v>
      </c>
      <c r="G194" s="835">
        <v>25</v>
      </c>
      <c r="H194" s="833">
        <v>0</v>
      </c>
      <c r="I194" s="833">
        <v>162</v>
      </c>
      <c r="J194" s="835">
        <v>5</v>
      </c>
      <c r="K194" s="833">
        <f t="shared" si="2"/>
        <v>167</v>
      </c>
      <c r="L194" s="835">
        <v>0</v>
      </c>
      <c r="M194" s="835">
        <v>0</v>
      </c>
      <c r="N194" s="835">
        <v>0</v>
      </c>
      <c r="O194" s="835">
        <v>0</v>
      </c>
    </row>
    <row r="195" spans="1:15" hidden="1">
      <c r="A195" s="831" t="s">
        <v>234</v>
      </c>
      <c r="B195" s="831" t="s">
        <v>1865</v>
      </c>
      <c r="C195" s="834">
        <v>25</v>
      </c>
      <c r="D195" s="835">
        <v>50</v>
      </c>
      <c r="E195" s="835">
        <v>0</v>
      </c>
      <c r="F195" s="835">
        <v>0</v>
      </c>
      <c r="G195" s="835">
        <v>25</v>
      </c>
      <c r="H195" s="833">
        <v>0</v>
      </c>
      <c r="I195" s="833">
        <v>107</v>
      </c>
      <c r="J195" s="835">
        <v>5</v>
      </c>
      <c r="K195" s="833">
        <f t="shared" si="2"/>
        <v>112</v>
      </c>
      <c r="L195" s="835">
        <v>0</v>
      </c>
      <c r="M195" s="835">
        <v>0</v>
      </c>
      <c r="N195" s="835">
        <v>0</v>
      </c>
      <c r="O195" s="835">
        <v>0</v>
      </c>
    </row>
    <row r="196" spans="1:15" hidden="1">
      <c r="A196" s="831" t="s">
        <v>230</v>
      </c>
      <c r="B196" s="831" t="s">
        <v>1403</v>
      </c>
      <c r="C196" s="834">
        <v>25</v>
      </c>
      <c r="D196" s="835">
        <v>50</v>
      </c>
      <c r="E196" s="835">
        <v>0</v>
      </c>
      <c r="F196" s="835">
        <v>0</v>
      </c>
      <c r="G196" s="835">
        <v>25</v>
      </c>
      <c r="H196" s="833">
        <v>0</v>
      </c>
      <c r="I196" s="833">
        <v>87</v>
      </c>
      <c r="J196" s="835">
        <v>5</v>
      </c>
      <c r="K196" s="833">
        <f t="shared" si="2"/>
        <v>92</v>
      </c>
      <c r="L196" s="835">
        <v>0</v>
      </c>
      <c r="M196" s="835">
        <v>0</v>
      </c>
      <c r="N196" s="835">
        <v>0</v>
      </c>
      <c r="O196" s="835">
        <v>0</v>
      </c>
    </row>
    <row r="197" spans="1:15" hidden="1">
      <c r="A197" s="831" t="s">
        <v>230</v>
      </c>
      <c r="B197" s="831" t="s">
        <v>1845</v>
      </c>
      <c r="C197" s="834">
        <v>25</v>
      </c>
      <c r="D197" s="835">
        <v>50</v>
      </c>
      <c r="E197" s="835">
        <v>0</v>
      </c>
      <c r="F197" s="835">
        <v>0</v>
      </c>
      <c r="G197" s="835">
        <v>25</v>
      </c>
      <c r="H197" s="833">
        <v>0</v>
      </c>
      <c r="I197" s="833">
        <v>181</v>
      </c>
      <c r="J197" s="835">
        <v>5</v>
      </c>
      <c r="K197" s="833">
        <f t="shared" ref="K197:K260" si="3">+I197+J197</f>
        <v>186</v>
      </c>
      <c r="L197" s="835">
        <v>0</v>
      </c>
      <c r="M197" s="835">
        <v>0</v>
      </c>
      <c r="N197" s="835">
        <v>0</v>
      </c>
      <c r="O197" s="835">
        <v>0</v>
      </c>
    </row>
    <row r="198" spans="1:15" hidden="1">
      <c r="A198" s="831" t="s">
        <v>230</v>
      </c>
      <c r="B198" s="831" t="s">
        <v>1846</v>
      </c>
      <c r="C198" s="834">
        <v>25</v>
      </c>
      <c r="D198" s="835">
        <v>50</v>
      </c>
      <c r="E198" s="835">
        <v>0</v>
      </c>
      <c r="F198" s="835">
        <v>0</v>
      </c>
      <c r="G198" s="835">
        <v>25</v>
      </c>
      <c r="H198" s="833">
        <v>0</v>
      </c>
      <c r="I198" s="833">
        <v>158</v>
      </c>
      <c r="J198" s="835">
        <v>5</v>
      </c>
      <c r="K198" s="833">
        <f t="shared" si="3"/>
        <v>163</v>
      </c>
      <c r="L198" s="835">
        <v>0</v>
      </c>
      <c r="M198" s="835">
        <v>0</v>
      </c>
      <c r="N198" s="835">
        <v>0</v>
      </c>
      <c r="O198" s="835">
        <v>0</v>
      </c>
    </row>
    <row r="199" spans="1:15" hidden="1">
      <c r="A199" s="831" t="s">
        <v>230</v>
      </c>
      <c r="B199" s="831" t="s">
        <v>1847</v>
      </c>
      <c r="C199" s="834">
        <v>25</v>
      </c>
      <c r="D199" s="835">
        <v>50</v>
      </c>
      <c r="E199" s="835">
        <v>0</v>
      </c>
      <c r="F199" s="835">
        <v>0</v>
      </c>
      <c r="G199" s="835">
        <v>25</v>
      </c>
      <c r="H199" s="833">
        <v>0</v>
      </c>
      <c r="I199" s="833">
        <v>207</v>
      </c>
      <c r="J199" s="835">
        <v>5</v>
      </c>
      <c r="K199" s="833">
        <f t="shared" si="3"/>
        <v>212</v>
      </c>
      <c r="L199" s="835">
        <v>0</v>
      </c>
      <c r="M199" s="835">
        <v>0</v>
      </c>
      <c r="N199" s="835">
        <v>0</v>
      </c>
      <c r="O199" s="835">
        <v>0</v>
      </c>
    </row>
    <row r="200" spans="1:15" hidden="1">
      <c r="A200" s="831" t="s">
        <v>230</v>
      </c>
      <c r="B200" s="831" t="s">
        <v>1848</v>
      </c>
      <c r="C200" s="834">
        <v>25</v>
      </c>
      <c r="D200" s="835">
        <v>50</v>
      </c>
      <c r="E200" s="835">
        <v>0</v>
      </c>
      <c r="F200" s="835">
        <v>0</v>
      </c>
      <c r="G200" s="835">
        <v>25</v>
      </c>
      <c r="H200" s="833">
        <v>0</v>
      </c>
      <c r="I200" s="833">
        <v>199</v>
      </c>
      <c r="J200" s="835">
        <v>5</v>
      </c>
      <c r="K200" s="833">
        <f t="shared" si="3"/>
        <v>204</v>
      </c>
      <c r="L200" s="835">
        <v>0</v>
      </c>
      <c r="M200" s="835">
        <v>0</v>
      </c>
      <c r="N200" s="835">
        <v>0</v>
      </c>
      <c r="O200" s="835">
        <v>0</v>
      </c>
    </row>
    <row r="201" spans="1:15" hidden="1">
      <c r="A201" s="831" t="s">
        <v>230</v>
      </c>
      <c r="B201" s="831" t="s">
        <v>1849</v>
      </c>
      <c r="C201" s="834">
        <v>25</v>
      </c>
      <c r="D201" s="835">
        <v>50</v>
      </c>
      <c r="E201" s="835">
        <v>0</v>
      </c>
      <c r="F201" s="835">
        <v>0</v>
      </c>
      <c r="G201" s="835">
        <v>25</v>
      </c>
      <c r="H201" s="833">
        <v>0</v>
      </c>
      <c r="I201" s="833">
        <v>216</v>
      </c>
      <c r="J201" s="835">
        <v>5</v>
      </c>
      <c r="K201" s="833">
        <f t="shared" si="3"/>
        <v>221</v>
      </c>
      <c r="L201" s="835">
        <v>0</v>
      </c>
      <c r="M201" s="835">
        <v>0</v>
      </c>
      <c r="N201" s="835">
        <v>0</v>
      </c>
      <c r="O201" s="835">
        <v>0</v>
      </c>
    </row>
    <row r="202" spans="1:15" hidden="1">
      <c r="A202" s="831" t="s">
        <v>230</v>
      </c>
      <c r="B202" s="831" t="s">
        <v>1850</v>
      </c>
      <c r="C202" s="834">
        <v>25</v>
      </c>
      <c r="D202" s="835">
        <v>50</v>
      </c>
      <c r="E202" s="835">
        <v>0</v>
      </c>
      <c r="F202" s="835">
        <v>0</v>
      </c>
      <c r="G202" s="835">
        <v>25</v>
      </c>
      <c r="H202" s="833">
        <v>0</v>
      </c>
      <c r="I202" s="833">
        <v>95</v>
      </c>
      <c r="J202" s="835">
        <v>5</v>
      </c>
      <c r="K202" s="833">
        <f t="shared" si="3"/>
        <v>100</v>
      </c>
      <c r="L202" s="835">
        <v>0</v>
      </c>
      <c r="M202" s="835">
        <v>0</v>
      </c>
      <c r="N202" s="835">
        <v>0</v>
      </c>
      <c r="O202" s="835">
        <v>0</v>
      </c>
    </row>
    <row r="203" spans="1:15" hidden="1">
      <c r="A203" s="831" t="s">
        <v>230</v>
      </c>
      <c r="B203" s="831" t="s">
        <v>1851</v>
      </c>
      <c r="C203" s="834">
        <v>25</v>
      </c>
      <c r="D203" s="835">
        <v>50</v>
      </c>
      <c r="E203" s="835">
        <v>0</v>
      </c>
      <c r="F203" s="835">
        <v>0</v>
      </c>
      <c r="G203" s="835">
        <v>25</v>
      </c>
      <c r="H203" s="833">
        <v>0</v>
      </c>
      <c r="I203" s="833">
        <v>89</v>
      </c>
      <c r="J203" s="835">
        <v>5</v>
      </c>
      <c r="K203" s="833">
        <f t="shared" si="3"/>
        <v>94</v>
      </c>
      <c r="L203" s="835">
        <v>0</v>
      </c>
      <c r="M203" s="835">
        <v>0</v>
      </c>
      <c r="N203" s="835">
        <v>0</v>
      </c>
      <c r="O203" s="835">
        <v>0</v>
      </c>
    </row>
    <row r="204" spans="1:15" hidden="1">
      <c r="A204" s="831" t="s">
        <v>230</v>
      </c>
      <c r="B204" s="831" t="s">
        <v>1852</v>
      </c>
      <c r="C204" s="834">
        <v>25</v>
      </c>
      <c r="D204" s="835">
        <v>50</v>
      </c>
      <c r="E204" s="835">
        <v>0</v>
      </c>
      <c r="F204" s="835">
        <v>0</v>
      </c>
      <c r="G204" s="835">
        <v>25</v>
      </c>
      <c r="H204" s="835">
        <v>15</v>
      </c>
      <c r="I204" s="833">
        <v>210</v>
      </c>
      <c r="J204" s="835">
        <v>5</v>
      </c>
      <c r="K204" s="833">
        <f t="shared" si="3"/>
        <v>215</v>
      </c>
      <c r="L204" s="835">
        <v>0</v>
      </c>
      <c r="M204" s="835">
        <v>0</v>
      </c>
      <c r="N204" s="835">
        <v>0</v>
      </c>
      <c r="O204" s="835">
        <v>4</v>
      </c>
    </row>
    <row r="205" spans="1:15" hidden="1">
      <c r="A205" s="831" t="s">
        <v>230</v>
      </c>
      <c r="B205" s="831" t="s">
        <v>1853</v>
      </c>
      <c r="C205" s="834">
        <v>25</v>
      </c>
      <c r="D205" s="835">
        <v>50</v>
      </c>
      <c r="E205" s="835">
        <v>0</v>
      </c>
      <c r="F205" s="835">
        <v>0</v>
      </c>
      <c r="G205" s="835">
        <v>25</v>
      </c>
      <c r="H205" s="833">
        <v>0</v>
      </c>
      <c r="I205" s="833">
        <v>109</v>
      </c>
      <c r="J205" s="835">
        <v>5</v>
      </c>
      <c r="K205" s="833">
        <f t="shared" si="3"/>
        <v>114</v>
      </c>
      <c r="L205" s="835">
        <v>0</v>
      </c>
      <c r="M205" s="835">
        <v>0</v>
      </c>
      <c r="N205" s="835">
        <v>0</v>
      </c>
      <c r="O205" s="835">
        <v>0</v>
      </c>
    </row>
    <row r="206" spans="1:15" hidden="1">
      <c r="A206" s="831" t="s">
        <v>230</v>
      </c>
      <c r="B206" s="831" t="s">
        <v>1854</v>
      </c>
      <c r="C206" s="834">
        <v>25</v>
      </c>
      <c r="D206" s="835">
        <v>50</v>
      </c>
      <c r="E206" s="835">
        <v>0</v>
      </c>
      <c r="F206" s="835">
        <v>0</v>
      </c>
      <c r="G206" s="835">
        <v>25</v>
      </c>
      <c r="H206" s="833">
        <v>0</v>
      </c>
      <c r="I206" s="833">
        <v>109</v>
      </c>
      <c r="J206" s="835">
        <v>5</v>
      </c>
      <c r="K206" s="833">
        <f t="shared" si="3"/>
        <v>114</v>
      </c>
      <c r="L206" s="835">
        <v>0</v>
      </c>
      <c r="M206" s="835">
        <v>0</v>
      </c>
      <c r="N206" s="835">
        <v>0</v>
      </c>
      <c r="O206" s="835">
        <v>0</v>
      </c>
    </row>
    <row r="207" spans="1:15" hidden="1">
      <c r="A207" s="831" t="s">
        <v>230</v>
      </c>
      <c r="B207" s="831" t="s">
        <v>1855</v>
      </c>
      <c r="C207" s="834">
        <v>25</v>
      </c>
      <c r="D207" s="835">
        <v>50</v>
      </c>
      <c r="E207" s="835">
        <v>0</v>
      </c>
      <c r="F207" s="835">
        <v>0</v>
      </c>
      <c r="G207" s="835">
        <v>25</v>
      </c>
      <c r="H207" s="833">
        <v>0</v>
      </c>
      <c r="I207" s="833">
        <v>109</v>
      </c>
      <c r="J207" s="835">
        <v>5</v>
      </c>
      <c r="K207" s="833">
        <f t="shared" si="3"/>
        <v>114</v>
      </c>
      <c r="L207" s="835">
        <v>0</v>
      </c>
      <c r="M207" s="835">
        <v>0</v>
      </c>
      <c r="N207" s="835">
        <v>0</v>
      </c>
      <c r="O207" s="835">
        <v>0</v>
      </c>
    </row>
    <row r="208" spans="1:15" hidden="1">
      <c r="A208" s="831" t="s">
        <v>230</v>
      </c>
      <c r="B208" s="831" t="s">
        <v>1856</v>
      </c>
      <c r="C208" s="834">
        <v>25</v>
      </c>
      <c r="D208" s="835">
        <v>50</v>
      </c>
      <c r="E208" s="835">
        <v>0</v>
      </c>
      <c r="F208" s="835">
        <v>0</v>
      </c>
      <c r="G208" s="835">
        <v>25</v>
      </c>
      <c r="H208" s="833">
        <v>0</v>
      </c>
      <c r="I208" s="833">
        <v>105</v>
      </c>
      <c r="J208" s="835">
        <v>5</v>
      </c>
      <c r="K208" s="833">
        <f t="shared" si="3"/>
        <v>110</v>
      </c>
      <c r="L208" s="835">
        <v>0</v>
      </c>
      <c r="M208" s="835">
        <v>0</v>
      </c>
      <c r="N208" s="835">
        <v>0</v>
      </c>
      <c r="O208" s="835">
        <v>0</v>
      </c>
    </row>
    <row r="209" spans="1:15" hidden="1">
      <c r="A209" s="831" t="s">
        <v>230</v>
      </c>
      <c r="B209" s="831" t="s">
        <v>1857</v>
      </c>
      <c r="C209" s="834">
        <v>25</v>
      </c>
      <c r="D209" s="835">
        <v>50</v>
      </c>
      <c r="E209" s="835">
        <v>0</v>
      </c>
      <c r="F209" s="835">
        <v>0</v>
      </c>
      <c r="G209" s="835">
        <v>25</v>
      </c>
      <c r="H209" s="833">
        <v>0</v>
      </c>
      <c r="I209" s="833">
        <v>92</v>
      </c>
      <c r="J209" s="835">
        <v>5</v>
      </c>
      <c r="K209" s="833">
        <f t="shared" si="3"/>
        <v>97</v>
      </c>
      <c r="L209" s="835">
        <v>0</v>
      </c>
      <c r="M209" s="835">
        <v>0</v>
      </c>
      <c r="N209" s="835">
        <v>0</v>
      </c>
      <c r="O209" s="835">
        <v>0</v>
      </c>
    </row>
    <row r="210" spans="1:15" hidden="1">
      <c r="A210" s="831" t="s">
        <v>230</v>
      </c>
      <c r="B210" s="831" t="s">
        <v>1858</v>
      </c>
      <c r="C210" s="834">
        <v>25</v>
      </c>
      <c r="D210" s="835">
        <v>50</v>
      </c>
      <c r="E210" s="835">
        <v>0</v>
      </c>
      <c r="F210" s="835">
        <v>0</v>
      </c>
      <c r="G210" s="835">
        <v>25</v>
      </c>
      <c r="H210" s="833">
        <v>0</v>
      </c>
      <c r="I210" s="833">
        <v>63</v>
      </c>
      <c r="J210" s="835">
        <v>5</v>
      </c>
      <c r="K210" s="833">
        <f t="shared" si="3"/>
        <v>68</v>
      </c>
      <c r="L210" s="835">
        <v>0</v>
      </c>
      <c r="M210" s="835">
        <v>0</v>
      </c>
      <c r="N210" s="835">
        <v>0</v>
      </c>
      <c r="O210" s="835">
        <v>0</v>
      </c>
    </row>
    <row r="211" spans="1:15" hidden="1">
      <c r="A211" s="831" t="s">
        <v>230</v>
      </c>
      <c r="B211" s="831" t="s">
        <v>1859</v>
      </c>
      <c r="C211" s="834">
        <v>25</v>
      </c>
      <c r="D211" s="835">
        <v>50</v>
      </c>
      <c r="E211" s="835">
        <v>0</v>
      </c>
      <c r="F211" s="835">
        <v>0</v>
      </c>
      <c r="G211" s="835">
        <v>25</v>
      </c>
      <c r="H211" s="833">
        <v>0</v>
      </c>
      <c r="I211" s="833">
        <v>232</v>
      </c>
      <c r="J211" s="835">
        <v>5</v>
      </c>
      <c r="K211" s="833">
        <f t="shared" si="3"/>
        <v>237</v>
      </c>
      <c r="L211" s="835">
        <v>0</v>
      </c>
      <c r="M211" s="835">
        <v>0</v>
      </c>
      <c r="N211" s="835">
        <v>0</v>
      </c>
      <c r="O211" s="835">
        <v>0</v>
      </c>
    </row>
    <row r="212" spans="1:15" hidden="1">
      <c r="A212" s="831" t="s">
        <v>230</v>
      </c>
      <c r="B212" s="831" t="s">
        <v>1860</v>
      </c>
      <c r="C212" s="834">
        <v>25</v>
      </c>
      <c r="D212" s="835">
        <v>50</v>
      </c>
      <c r="E212" s="835">
        <v>0</v>
      </c>
      <c r="F212" s="835">
        <v>0</v>
      </c>
      <c r="G212" s="835">
        <v>25</v>
      </c>
      <c r="H212" s="833">
        <v>0</v>
      </c>
      <c r="I212" s="833">
        <v>143</v>
      </c>
      <c r="J212" s="835">
        <v>5</v>
      </c>
      <c r="K212" s="833">
        <f t="shared" si="3"/>
        <v>148</v>
      </c>
      <c r="L212" s="835">
        <v>0</v>
      </c>
      <c r="M212" s="835">
        <v>6</v>
      </c>
      <c r="N212" s="835">
        <v>0</v>
      </c>
      <c r="O212" s="835">
        <v>0</v>
      </c>
    </row>
    <row r="213" spans="1:15" hidden="1">
      <c r="A213" s="831" t="s">
        <v>230</v>
      </c>
      <c r="B213" s="831" t="s">
        <v>1861</v>
      </c>
      <c r="C213" s="834">
        <v>25</v>
      </c>
      <c r="D213" s="835">
        <v>50</v>
      </c>
      <c r="E213" s="835">
        <v>0</v>
      </c>
      <c r="F213" s="835">
        <v>0</v>
      </c>
      <c r="G213" s="835">
        <v>25</v>
      </c>
      <c r="H213" s="833">
        <v>0</v>
      </c>
      <c r="I213" s="833">
        <v>154</v>
      </c>
      <c r="J213" s="835">
        <v>5</v>
      </c>
      <c r="K213" s="833">
        <f t="shared" si="3"/>
        <v>159</v>
      </c>
      <c r="L213" s="835">
        <v>0</v>
      </c>
      <c r="M213" s="835">
        <v>0</v>
      </c>
      <c r="N213" s="835">
        <v>0</v>
      </c>
      <c r="O213" s="835">
        <v>0</v>
      </c>
    </row>
    <row r="214" spans="1:15" hidden="1">
      <c r="A214" s="831" t="s">
        <v>230</v>
      </c>
      <c r="B214" s="831" t="s">
        <v>1862</v>
      </c>
      <c r="C214" s="834">
        <v>25</v>
      </c>
      <c r="D214" s="835">
        <v>50</v>
      </c>
      <c r="E214" s="835">
        <v>0</v>
      </c>
      <c r="F214" s="835">
        <v>0</v>
      </c>
      <c r="G214" s="835">
        <v>25</v>
      </c>
      <c r="H214" s="833">
        <v>0</v>
      </c>
      <c r="I214" s="833">
        <v>109</v>
      </c>
      <c r="J214" s="835">
        <v>5</v>
      </c>
      <c r="K214" s="833">
        <f t="shared" si="3"/>
        <v>114</v>
      </c>
      <c r="L214" s="835">
        <v>0</v>
      </c>
      <c r="M214" s="835">
        <v>6</v>
      </c>
      <c r="N214" s="835">
        <v>0</v>
      </c>
      <c r="O214" s="835">
        <v>0</v>
      </c>
    </row>
    <row r="215" spans="1:15" hidden="1">
      <c r="A215" s="831" t="s">
        <v>230</v>
      </c>
      <c r="B215" s="831" t="s">
        <v>1309</v>
      </c>
      <c r="C215" s="834">
        <v>25</v>
      </c>
      <c r="D215" s="835">
        <v>50</v>
      </c>
      <c r="E215" s="835">
        <v>0</v>
      </c>
      <c r="F215" s="835">
        <v>0</v>
      </c>
      <c r="G215" s="835">
        <v>25</v>
      </c>
      <c r="H215" s="833">
        <v>0</v>
      </c>
      <c r="I215" s="833">
        <v>109</v>
      </c>
      <c r="J215" s="835">
        <v>5</v>
      </c>
      <c r="K215" s="833">
        <f t="shared" si="3"/>
        <v>114</v>
      </c>
      <c r="L215" s="835">
        <v>0</v>
      </c>
      <c r="M215" s="835">
        <v>6</v>
      </c>
      <c r="N215" s="835">
        <v>0</v>
      </c>
      <c r="O215" s="835">
        <v>0</v>
      </c>
    </row>
    <row r="216" spans="1:15" hidden="1">
      <c r="A216" s="831" t="s">
        <v>230</v>
      </c>
      <c r="B216" s="831" t="s">
        <v>1863</v>
      </c>
      <c r="C216" s="834">
        <v>25</v>
      </c>
      <c r="D216" s="835">
        <v>50</v>
      </c>
      <c r="E216" s="835">
        <v>0</v>
      </c>
      <c r="F216" s="835">
        <v>0</v>
      </c>
      <c r="G216" s="835">
        <v>25</v>
      </c>
      <c r="H216" s="833">
        <v>0</v>
      </c>
      <c r="I216" s="833">
        <v>152</v>
      </c>
      <c r="J216" s="835">
        <v>5</v>
      </c>
      <c r="K216" s="833">
        <f t="shared" si="3"/>
        <v>157</v>
      </c>
      <c r="L216" s="835">
        <v>6</v>
      </c>
      <c r="M216" s="835">
        <v>0</v>
      </c>
      <c r="N216" s="835">
        <v>6</v>
      </c>
      <c r="O216" s="835">
        <v>0</v>
      </c>
    </row>
    <row r="217" spans="1:15">
      <c r="A217" s="831" t="s">
        <v>230</v>
      </c>
      <c r="B217" s="831" t="s">
        <v>199</v>
      </c>
      <c r="C217" s="834">
        <v>25</v>
      </c>
      <c r="D217" s="835">
        <v>50</v>
      </c>
      <c r="E217" s="835">
        <v>0</v>
      </c>
      <c r="F217" s="835">
        <v>0</v>
      </c>
      <c r="G217" s="835">
        <v>25</v>
      </c>
      <c r="H217" s="833">
        <v>0</v>
      </c>
      <c r="I217" s="833">
        <v>106</v>
      </c>
      <c r="J217" s="835">
        <v>5</v>
      </c>
      <c r="K217" s="833">
        <f t="shared" si="3"/>
        <v>111</v>
      </c>
      <c r="L217" s="835">
        <v>0</v>
      </c>
      <c r="M217" s="835">
        <v>6</v>
      </c>
      <c r="N217" s="835">
        <v>0</v>
      </c>
      <c r="O217" s="835">
        <v>0</v>
      </c>
    </row>
    <row r="218" spans="1:15" hidden="1">
      <c r="A218" s="831" t="s">
        <v>230</v>
      </c>
      <c r="B218" s="831" t="s">
        <v>1864</v>
      </c>
      <c r="C218" s="834">
        <v>25</v>
      </c>
      <c r="D218" s="835">
        <v>50</v>
      </c>
      <c r="E218" s="835">
        <v>0</v>
      </c>
      <c r="F218" s="835">
        <v>0</v>
      </c>
      <c r="G218" s="835">
        <v>25</v>
      </c>
      <c r="H218" s="833">
        <v>0</v>
      </c>
      <c r="I218" s="833">
        <v>153</v>
      </c>
      <c r="J218" s="835">
        <v>5</v>
      </c>
      <c r="K218" s="833">
        <f t="shared" si="3"/>
        <v>158</v>
      </c>
      <c r="L218" s="835">
        <v>0</v>
      </c>
      <c r="M218" s="835">
        <v>0</v>
      </c>
      <c r="N218" s="835">
        <v>0</v>
      </c>
      <c r="O218" s="835">
        <v>0</v>
      </c>
    </row>
    <row r="219" spans="1:15" hidden="1">
      <c r="A219" s="831" t="s">
        <v>230</v>
      </c>
      <c r="B219" s="831" t="s">
        <v>1865</v>
      </c>
      <c r="C219" s="834">
        <v>25</v>
      </c>
      <c r="D219" s="835">
        <v>50</v>
      </c>
      <c r="E219" s="835">
        <v>0</v>
      </c>
      <c r="F219" s="835">
        <v>0</v>
      </c>
      <c r="G219" s="835">
        <v>25</v>
      </c>
      <c r="H219" s="833">
        <v>0</v>
      </c>
      <c r="I219" s="833">
        <v>100</v>
      </c>
      <c r="J219" s="835">
        <v>5</v>
      </c>
      <c r="K219" s="833">
        <f t="shared" si="3"/>
        <v>105</v>
      </c>
      <c r="L219" s="835">
        <v>0</v>
      </c>
      <c r="M219" s="835">
        <v>0</v>
      </c>
      <c r="N219" s="835">
        <v>0</v>
      </c>
      <c r="O219" s="835">
        <v>0</v>
      </c>
    </row>
    <row r="220" spans="1:15" hidden="1">
      <c r="A220" s="831" t="s">
        <v>236</v>
      </c>
      <c r="B220" s="831" t="s">
        <v>1403</v>
      </c>
      <c r="C220" s="834">
        <v>25</v>
      </c>
      <c r="D220" s="835">
        <v>50</v>
      </c>
      <c r="E220" s="835">
        <v>0</v>
      </c>
      <c r="F220" s="835">
        <v>0</v>
      </c>
      <c r="G220" s="835">
        <v>25</v>
      </c>
      <c r="H220" s="833">
        <v>0</v>
      </c>
      <c r="I220" s="833">
        <v>62</v>
      </c>
      <c r="J220" s="835">
        <v>5</v>
      </c>
      <c r="K220" s="833">
        <f t="shared" si="3"/>
        <v>67</v>
      </c>
      <c r="L220" s="835">
        <v>0</v>
      </c>
      <c r="M220" s="835">
        <v>0</v>
      </c>
      <c r="N220" s="835">
        <v>0</v>
      </c>
      <c r="O220" s="835">
        <v>0</v>
      </c>
    </row>
    <row r="221" spans="1:15" hidden="1">
      <c r="A221" s="831" t="s">
        <v>236</v>
      </c>
      <c r="B221" s="831" t="s">
        <v>1845</v>
      </c>
      <c r="C221" s="834">
        <v>25</v>
      </c>
      <c r="D221" s="835">
        <v>50</v>
      </c>
      <c r="E221" s="835">
        <v>0</v>
      </c>
      <c r="F221" s="835">
        <v>0</v>
      </c>
      <c r="G221" s="835">
        <v>25</v>
      </c>
      <c r="H221" s="833">
        <v>0</v>
      </c>
      <c r="I221" s="833">
        <v>183</v>
      </c>
      <c r="J221" s="835">
        <v>5</v>
      </c>
      <c r="K221" s="833">
        <f t="shared" si="3"/>
        <v>188</v>
      </c>
      <c r="L221" s="835">
        <v>0</v>
      </c>
      <c r="M221" s="835">
        <v>0</v>
      </c>
      <c r="N221" s="835">
        <v>0</v>
      </c>
      <c r="O221" s="835">
        <v>0</v>
      </c>
    </row>
    <row r="222" spans="1:15" hidden="1">
      <c r="A222" s="831" t="s">
        <v>236</v>
      </c>
      <c r="B222" s="831" t="s">
        <v>1846</v>
      </c>
      <c r="C222" s="834">
        <v>25</v>
      </c>
      <c r="D222" s="835">
        <v>50</v>
      </c>
      <c r="E222" s="835">
        <v>0</v>
      </c>
      <c r="F222" s="835">
        <v>0</v>
      </c>
      <c r="G222" s="835">
        <v>25</v>
      </c>
      <c r="H222" s="833">
        <v>0</v>
      </c>
      <c r="I222" s="833">
        <v>160</v>
      </c>
      <c r="J222" s="835">
        <v>5</v>
      </c>
      <c r="K222" s="833">
        <f t="shared" si="3"/>
        <v>165</v>
      </c>
      <c r="L222" s="835">
        <v>0</v>
      </c>
      <c r="M222" s="835">
        <v>0</v>
      </c>
      <c r="N222" s="835">
        <v>0</v>
      </c>
      <c r="O222" s="835">
        <v>0</v>
      </c>
    </row>
    <row r="223" spans="1:15" hidden="1">
      <c r="A223" s="831" t="s">
        <v>236</v>
      </c>
      <c r="B223" s="831" t="s">
        <v>1847</v>
      </c>
      <c r="C223" s="834">
        <v>25</v>
      </c>
      <c r="D223" s="835">
        <v>50</v>
      </c>
      <c r="E223" s="835">
        <v>0</v>
      </c>
      <c r="F223" s="835">
        <v>0</v>
      </c>
      <c r="G223" s="835">
        <v>25</v>
      </c>
      <c r="H223" s="833">
        <v>0</v>
      </c>
      <c r="I223" s="833">
        <v>201</v>
      </c>
      <c r="J223" s="835">
        <v>5</v>
      </c>
      <c r="K223" s="833">
        <f t="shared" si="3"/>
        <v>206</v>
      </c>
      <c r="L223" s="835">
        <v>0</v>
      </c>
      <c r="M223" s="835">
        <v>0</v>
      </c>
      <c r="N223" s="835">
        <v>0</v>
      </c>
      <c r="O223" s="835">
        <v>0</v>
      </c>
    </row>
    <row r="224" spans="1:15" hidden="1">
      <c r="A224" s="831" t="s">
        <v>236</v>
      </c>
      <c r="B224" s="831" t="s">
        <v>1848</v>
      </c>
      <c r="C224" s="834">
        <v>25</v>
      </c>
      <c r="D224" s="835">
        <v>50</v>
      </c>
      <c r="E224" s="835">
        <v>0</v>
      </c>
      <c r="F224" s="835">
        <v>0</v>
      </c>
      <c r="G224" s="835">
        <v>25</v>
      </c>
      <c r="H224" s="833">
        <v>0</v>
      </c>
      <c r="I224" s="833">
        <v>193</v>
      </c>
      <c r="J224" s="835">
        <v>5</v>
      </c>
      <c r="K224" s="833">
        <f t="shared" si="3"/>
        <v>198</v>
      </c>
      <c r="L224" s="835">
        <v>0</v>
      </c>
      <c r="M224" s="835">
        <v>0</v>
      </c>
      <c r="N224" s="835">
        <v>0</v>
      </c>
      <c r="O224" s="835">
        <v>0</v>
      </c>
    </row>
    <row r="225" spans="1:15" hidden="1">
      <c r="A225" s="831" t="s">
        <v>236</v>
      </c>
      <c r="B225" s="831" t="s">
        <v>1849</v>
      </c>
      <c r="C225" s="834">
        <v>25</v>
      </c>
      <c r="D225" s="835">
        <v>50</v>
      </c>
      <c r="E225" s="835">
        <v>0</v>
      </c>
      <c r="F225" s="835">
        <v>0</v>
      </c>
      <c r="G225" s="835">
        <v>25</v>
      </c>
      <c r="H225" s="833">
        <v>0</v>
      </c>
      <c r="I225" s="833">
        <v>207</v>
      </c>
      <c r="J225" s="835">
        <v>5</v>
      </c>
      <c r="K225" s="833">
        <f t="shared" si="3"/>
        <v>212</v>
      </c>
      <c r="L225" s="835">
        <v>0</v>
      </c>
      <c r="M225" s="835">
        <v>0</v>
      </c>
      <c r="N225" s="835">
        <v>0</v>
      </c>
      <c r="O225" s="835">
        <v>0</v>
      </c>
    </row>
    <row r="226" spans="1:15" hidden="1">
      <c r="A226" s="831" t="s">
        <v>236</v>
      </c>
      <c r="B226" s="831" t="s">
        <v>1850</v>
      </c>
      <c r="C226" s="834">
        <v>25</v>
      </c>
      <c r="D226" s="835">
        <v>50</v>
      </c>
      <c r="E226" s="835">
        <v>0</v>
      </c>
      <c r="F226" s="835">
        <v>0</v>
      </c>
      <c r="G226" s="835">
        <v>25</v>
      </c>
      <c r="H226" s="833">
        <v>0</v>
      </c>
      <c r="I226" s="833">
        <v>74</v>
      </c>
      <c r="J226" s="835">
        <v>5</v>
      </c>
      <c r="K226" s="833">
        <f t="shared" si="3"/>
        <v>79</v>
      </c>
      <c r="L226" s="835">
        <v>0</v>
      </c>
      <c r="M226" s="835">
        <v>0</v>
      </c>
      <c r="N226" s="835">
        <v>0</v>
      </c>
      <c r="O226" s="835">
        <v>0</v>
      </c>
    </row>
    <row r="227" spans="1:15" hidden="1">
      <c r="A227" s="831" t="s">
        <v>236</v>
      </c>
      <c r="B227" s="831" t="s">
        <v>1851</v>
      </c>
      <c r="C227" s="834">
        <v>25</v>
      </c>
      <c r="D227" s="835">
        <v>50</v>
      </c>
      <c r="E227" s="835">
        <v>0</v>
      </c>
      <c r="F227" s="835">
        <v>0</v>
      </c>
      <c r="G227" s="835">
        <v>25</v>
      </c>
      <c r="H227" s="833">
        <v>0</v>
      </c>
      <c r="I227" s="833">
        <v>100</v>
      </c>
      <c r="J227" s="835">
        <v>5</v>
      </c>
      <c r="K227" s="833">
        <f t="shared" si="3"/>
        <v>105</v>
      </c>
      <c r="L227" s="835">
        <v>0</v>
      </c>
      <c r="M227" s="835">
        <v>0</v>
      </c>
      <c r="N227" s="835">
        <v>0</v>
      </c>
      <c r="O227" s="835">
        <v>0</v>
      </c>
    </row>
    <row r="228" spans="1:15" hidden="1">
      <c r="A228" s="831" t="s">
        <v>236</v>
      </c>
      <c r="B228" s="831" t="s">
        <v>1852</v>
      </c>
      <c r="C228" s="834">
        <v>25</v>
      </c>
      <c r="D228" s="835">
        <v>50</v>
      </c>
      <c r="E228" s="835">
        <v>0</v>
      </c>
      <c r="F228" s="835">
        <v>0</v>
      </c>
      <c r="G228" s="835">
        <v>25</v>
      </c>
      <c r="H228" s="835">
        <v>15</v>
      </c>
      <c r="I228" s="833">
        <v>137</v>
      </c>
      <c r="J228" s="835">
        <v>5</v>
      </c>
      <c r="K228" s="833">
        <f t="shared" si="3"/>
        <v>142</v>
      </c>
      <c r="L228" s="835">
        <v>0</v>
      </c>
      <c r="M228" s="835">
        <v>0</v>
      </c>
      <c r="N228" s="835">
        <v>0</v>
      </c>
      <c r="O228" s="835">
        <v>4</v>
      </c>
    </row>
    <row r="229" spans="1:15" hidden="1">
      <c r="A229" s="831" t="s">
        <v>236</v>
      </c>
      <c r="B229" s="831" t="s">
        <v>1853</v>
      </c>
      <c r="C229" s="834">
        <v>25</v>
      </c>
      <c r="D229" s="835">
        <v>50</v>
      </c>
      <c r="E229" s="835">
        <v>0</v>
      </c>
      <c r="F229" s="835">
        <v>0</v>
      </c>
      <c r="G229" s="835">
        <v>25</v>
      </c>
      <c r="H229" s="833">
        <v>0</v>
      </c>
      <c r="I229" s="833">
        <v>121</v>
      </c>
      <c r="J229" s="835">
        <v>5</v>
      </c>
      <c r="K229" s="833">
        <f t="shared" si="3"/>
        <v>126</v>
      </c>
      <c r="L229" s="835">
        <v>0</v>
      </c>
      <c r="M229" s="835">
        <v>0</v>
      </c>
      <c r="N229" s="835">
        <v>0</v>
      </c>
      <c r="O229" s="835">
        <v>0</v>
      </c>
    </row>
    <row r="230" spans="1:15" hidden="1">
      <c r="A230" s="831" t="s">
        <v>236</v>
      </c>
      <c r="B230" s="831" t="s">
        <v>1854</v>
      </c>
      <c r="C230" s="834">
        <v>25</v>
      </c>
      <c r="D230" s="835">
        <v>50</v>
      </c>
      <c r="E230" s="835">
        <v>0</v>
      </c>
      <c r="F230" s="835">
        <v>0</v>
      </c>
      <c r="G230" s="835">
        <v>25</v>
      </c>
      <c r="H230" s="833">
        <v>0</v>
      </c>
      <c r="I230" s="833">
        <v>62</v>
      </c>
      <c r="J230" s="835">
        <v>5</v>
      </c>
      <c r="K230" s="833">
        <f t="shared" si="3"/>
        <v>67</v>
      </c>
      <c r="L230" s="835">
        <v>0</v>
      </c>
      <c r="M230" s="835">
        <v>0</v>
      </c>
      <c r="N230" s="835">
        <v>0</v>
      </c>
      <c r="O230" s="835">
        <v>0</v>
      </c>
    </row>
    <row r="231" spans="1:15" hidden="1">
      <c r="A231" s="831" t="s">
        <v>236</v>
      </c>
      <c r="B231" s="831" t="s">
        <v>1855</v>
      </c>
      <c r="C231" s="834">
        <v>25</v>
      </c>
      <c r="D231" s="835">
        <v>50</v>
      </c>
      <c r="E231" s="835">
        <v>0</v>
      </c>
      <c r="F231" s="835">
        <v>0</v>
      </c>
      <c r="G231" s="835">
        <v>25</v>
      </c>
      <c r="H231" s="833">
        <v>0</v>
      </c>
      <c r="I231" s="833">
        <v>62</v>
      </c>
      <c r="J231" s="835">
        <v>5</v>
      </c>
      <c r="K231" s="833">
        <f t="shared" si="3"/>
        <v>67</v>
      </c>
      <c r="L231" s="835">
        <v>0</v>
      </c>
      <c r="M231" s="835">
        <v>0</v>
      </c>
      <c r="N231" s="835">
        <v>0</v>
      </c>
      <c r="O231" s="835">
        <v>0</v>
      </c>
    </row>
    <row r="232" spans="1:15" hidden="1">
      <c r="A232" s="831" t="s">
        <v>236</v>
      </c>
      <c r="B232" s="831" t="s">
        <v>1856</v>
      </c>
      <c r="C232" s="834">
        <v>25</v>
      </c>
      <c r="D232" s="835">
        <v>50</v>
      </c>
      <c r="E232" s="835">
        <v>0</v>
      </c>
      <c r="F232" s="835">
        <v>0</v>
      </c>
      <c r="G232" s="835">
        <v>25</v>
      </c>
      <c r="H232" s="833">
        <v>0</v>
      </c>
      <c r="I232" s="833">
        <v>105</v>
      </c>
      <c r="J232" s="835">
        <v>5</v>
      </c>
      <c r="K232" s="833">
        <f t="shared" si="3"/>
        <v>110</v>
      </c>
      <c r="L232" s="835">
        <v>0</v>
      </c>
      <c r="M232" s="835">
        <v>0</v>
      </c>
      <c r="N232" s="835">
        <v>0</v>
      </c>
      <c r="O232" s="835">
        <v>0</v>
      </c>
    </row>
    <row r="233" spans="1:15" hidden="1">
      <c r="A233" s="831" t="s">
        <v>236</v>
      </c>
      <c r="B233" s="831" t="s">
        <v>1857</v>
      </c>
      <c r="C233" s="834">
        <v>25</v>
      </c>
      <c r="D233" s="835">
        <v>50</v>
      </c>
      <c r="E233" s="835">
        <v>0</v>
      </c>
      <c r="F233" s="835">
        <v>0</v>
      </c>
      <c r="G233" s="835">
        <v>25</v>
      </c>
      <c r="H233" s="833">
        <v>0</v>
      </c>
      <c r="I233" s="833">
        <v>61</v>
      </c>
      <c r="J233" s="835">
        <v>5</v>
      </c>
      <c r="K233" s="833">
        <f t="shared" si="3"/>
        <v>66</v>
      </c>
      <c r="L233" s="835">
        <v>0</v>
      </c>
      <c r="M233" s="835">
        <v>0</v>
      </c>
      <c r="N233" s="835">
        <v>0</v>
      </c>
      <c r="O233" s="835">
        <v>0</v>
      </c>
    </row>
    <row r="234" spans="1:15" hidden="1">
      <c r="A234" s="831" t="s">
        <v>236</v>
      </c>
      <c r="B234" s="831" t="s">
        <v>1858</v>
      </c>
      <c r="C234" s="834">
        <v>25</v>
      </c>
      <c r="D234" s="835">
        <v>50</v>
      </c>
      <c r="E234" s="835">
        <v>0</v>
      </c>
      <c r="F234" s="835">
        <v>0</v>
      </c>
      <c r="G234" s="835">
        <v>25</v>
      </c>
      <c r="H234" s="833">
        <v>0</v>
      </c>
      <c r="I234" s="833">
        <v>46</v>
      </c>
      <c r="J234" s="835">
        <v>5</v>
      </c>
      <c r="K234" s="833">
        <f t="shared" si="3"/>
        <v>51</v>
      </c>
      <c r="L234" s="835">
        <v>0</v>
      </c>
      <c r="M234" s="835">
        <v>0</v>
      </c>
      <c r="N234" s="835">
        <v>0</v>
      </c>
      <c r="O234" s="835">
        <v>0</v>
      </c>
    </row>
    <row r="235" spans="1:15" hidden="1">
      <c r="A235" s="831" t="s">
        <v>236</v>
      </c>
      <c r="B235" s="831" t="s">
        <v>1859</v>
      </c>
      <c r="C235" s="834">
        <v>25</v>
      </c>
      <c r="D235" s="835">
        <v>50</v>
      </c>
      <c r="E235" s="835">
        <v>0</v>
      </c>
      <c r="F235" s="835">
        <v>0</v>
      </c>
      <c r="G235" s="835">
        <v>25</v>
      </c>
      <c r="H235" s="833">
        <v>0</v>
      </c>
      <c r="I235" s="833">
        <v>224</v>
      </c>
      <c r="J235" s="835">
        <v>5</v>
      </c>
      <c r="K235" s="833">
        <f t="shared" si="3"/>
        <v>229</v>
      </c>
      <c r="L235" s="835">
        <v>0</v>
      </c>
      <c r="M235" s="835">
        <v>0</v>
      </c>
      <c r="N235" s="835">
        <v>0</v>
      </c>
      <c r="O235" s="835">
        <v>0</v>
      </c>
    </row>
    <row r="236" spans="1:15" hidden="1">
      <c r="A236" s="831" t="s">
        <v>236</v>
      </c>
      <c r="B236" s="831" t="s">
        <v>1860</v>
      </c>
      <c r="C236" s="834">
        <v>25</v>
      </c>
      <c r="D236" s="835">
        <v>50</v>
      </c>
      <c r="E236" s="835">
        <v>0</v>
      </c>
      <c r="F236" s="835">
        <v>0</v>
      </c>
      <c r="G236" s="835">
        <v>25</v>
      </c>
      <c r="H236" s="833">
        <v>0</v>
      </c>
      <c r="I236" s="833">
        <v>139</v>
      </c>
      <c r="J236" s="835">
        <v>5</v>
      </c>
      <c r="K236" s="833">
        <f t="shared" si="3"/>
        <v>144</v>
      </c>
      <c r="L236" s="835">
        <v>0</v>
      </c>
      <c r="M236" s="835">
        <v>6</v>
      </c>
      <c r="N236" s="835">
        <v>0</v>
      </c>
      <c r="O236" s="835">
        <v>0</v>
      </c>
    </row>
    <row r="237" spans="1:15" hidden="1">
      <c r="A237" s="831" t="s">
        <v>236</v>
      </c>
      <c r="B237" s="831" t="s">
        <v>1861</v>
      </c>
      <c r="C237" s="834">
        <v>25</v>
      </c>
      <c r="D237" s="835">
        <v>50</v>
      </c>
      <c r="E237" s="835">
        <v>0</v>
      </c>
      <c r="F237" s="835">
        <v>0</v>
      </c>
      <c r="G237" s="835">
        <v>25</v>
      </c>
      <c r="H237" s="833">
        <v>0</v>
      </c>
      <c r="I237" s="833">
        <v>164</v>
      </c>
      <c r="J237" s="835">
        <v>5</v>
      </c>
      <c r="K237" s="833">
        <f t="shared" si="3"/>
        <v>169</v>
      </c>
      <c r="L237" s="835">
        <v>0</v>
      </c>
      <c r="M237" s="835">
        <v>0</v>
      </c>
      <c r="N237" s="835">
        <v>0</v>
      </c>
      <c r="O237" s="835">
        <v>0</v>
      </c>
    </row>
    <row r="238" spans="1:15" hidden="1">
      <c r="A238" s="831" t="s">
        <v>236</v>
      </c>
      <c r="B238" s="831" t="s">
        <v>1862</v>
      </c>
      <c r="C238" s="834">
        <v>25</v>
      </c>
      <c r="D238" s="835">
        <v>50</v>
      </c>
      <c r="E238" s="835">
        <v>0</v>
      </c>
      <c r="F238" s="835">
        <v>0</v>
      </c>
      <c r="G238" s="835">
        <v>25</v>
      </c>
      <c r="H238" s="833">
        <v>0</v>
      </c>
      <c r="I238" s="833">
        <v>22</v>
      </c>
      <c r="J238" s="835">
        <v>5</v>
      </c>
      <c r="K238" s="833">
        <f t="shared" si="3"/>
        <v>27</v>
      </c>
      <c r="L238" s="835">
        <v>0</v>
      </c>
      <c r="M238" s="835">
        <v>6</v>
      </c>
      <c r="N238" s="835">
        <v>0</v>
      </c>
      <c r="O238" s="835">
        <v>0</v>
      </c>
    </row>
    <row r="239" spans="1:15" hidden="1">
      <c r="A239" s="831" t="s">
        <v>236</v>
      </c>
      <c r="B239" s="831" t="s">
        <v>1309</v>
      </c>
      <c r="C239" s="834">
        <v>25</v>
      </c>
      <c r="D239" s="835">
        <v>50</v>
      </c>
      <c r="E239" s="835">
        <v>0</v>
      </c>
      <c r="F239" s="835">
        <v>0</v>
      </c>
      <c r="G239" s="835">
        <v>25</v>
      </c>
      <c r="H239" s="833">
        <v>0</v>
      </c>
      <c r="I239" s="833">
        <v>22</v>
      </c>
      <c r="J239" s="835">
        <v>5</v>
      </c>
      <c r="K239" s="833">
        <f t="shared" si="3"/>
        <v>27</v>
      </c>
      <c r="L239" s="835">
        <v>0</v>
      </c>
      <c r="M239" s="835">
        <v>6</v>
      </c>
      <c r="N239" s="835">
        <v>0</v>
      </c>
      <c r="O239" s="835">
        <v>0</v>
      </c>
    </row>
    <row r="240" spans="1:15" hidden="1">
      <c r="A240" s="831" t="s">
        <v>236</v>
      </c>
      <c r="B240" s="831" t="s">
        <v>1863</v>
      </c>
      <c r="C240" s="834">
        <v>25</v>
      </c>
      <c r="D240" s="835">
        <v>50</v>
      </c>
      <c r="E240" s="835">
        <v>0</v>
      </c>
      <c r="F240" s="835">
        <v>0</v>
      </c>
      <c r="G240" s="835">
        <v>25</v>
      </c>
      <c r="H240" s="833">
        <v>0</v>
      </c>
      <c r="I240" s="833">
        <v>144</v>
      </c>
      <c r="J240" s="835">
        <v>5</v>
      </c>
      <c r="K240" s="833">
        <f t="shared" si="3"/>
        <v>149</v>
      </c>
      <c r="L240" s="835">
        <v>6</v>
      </c>
      <c r="M240" s="835">
        <v>6</v>
      </c>
      <c r="N240" s="835">
        <v>6</v>
      </c>
      <c r="O240" s="835">
        <v>0</v>
      </c>
    </row>
    <row r="241" spans="1:15">
      <c r="A241" s="831" t="s">
        <v>236</v>
      </c>
      <c r="B241" s="831" t="s">
        <v>199</v>
      </c>
      <c r="C241" s="834">
        <v>25</v>
      </c>
      <c r="D241" s="835">
        <v>50</v>
      </c>
      <c r="E241" s="835">
        <v>0</v>
      </c>
      <c r="F241" s="835">
        <v>0</v>
      </c>
      <c r="G241" s="835">
        <v>25</v>
      </c>
      <c r="H241" s="833">
        <v>0</v>
      </c>
      <c r="I241" s="833">
        <v>143</v>
      </c>
      <c r="J241" s="835">
        <v>5</v>
      </c>
      <c r="K241" s="833">
        <f t="shared" si="3"/>
        <v>148</v>
      </c>
      <c r="L241" s="835">
        <v>0</v>
      </c>
      <c r="M241" s="835">
        <v>6</v>
      </c>
      <c r="N241" s="835">
        <v>0</v>
      </c>
      <c r="O241" s="835">
        <v>0</v>
      </c>
    </row>
    <row r="242" spans="1:15" hidden="1">
      <c r="A242" s="831" t="s">
        <v>236</v>
      </c>
      <c r="B242" s="831" t="s">
        <v>1864</v>
      </c>
      <c r="C242" s="834">
        <v>25</v>
      </c>
      <c r="D242" s="835">
        <v>50</v>
      </c>
      <c r="E242" s="835">
        <v>0</v>
      </c>
      <c r="F242" s="835">
        <v>0</v>
      </c>
      <c r="G242" s="835">
        <v>25</v>
      </c>
      <c r="H242" s="833">
        <v>0</v>
      </c>
      <c r="I242" s="833">
        <v>143</v>
      </c>
      <c r="J242" s="835">
        <v>5</v>
      </c>
      <c r="K242" s="833">
        <f t="shared" si="3"/>
        <v>148</v>
      </c>
      <c r="L242" s="835">
        <v>0</v>
      </c>
      <c r="M242" s="835">
        <v>0</v>
      </c>
      <c r="N242" s="835">
        <v>0</v>
      </c>
      <c r="O242" s="835">
        <v>0</v>
      </c>
    </row>
    <row r="243" spans="1:15" hidden="1">
      <c r="A243" s="831" t="s">
        <v>236</v>
      </c>
      <c r="B243" s="831" t="s">
        <v>1865</v>
      </c>
      <c r="C243" s="834">
        <v>25</v>
      </c>
      <c r="D243" s="835">
        <v>50</v>
      </c>
      <c r="E243" s="835">
        <v>0</v>
      </c>
      <c r="F243" s="835">
        <v>0</v>
      </c>
      <c r="G243" s="835">
        <v>25</v>
      </c>
      <c r="H243" s="833">
        <v>0</v>
      </c>
      <c r="I243" s="833">
        <v>113</v>
      </c>
      <c r="J243" s="835">
        <v>5</v>
      </c>
      <c r="K243" s="833">
        <f t="shared" si="3"/>
        <v>118</v>
      </c>
      <c r="L243" s="835">
        <v>0</v>
      </c>
      <c r="M243" s="835">
        <v>0</v>
      </c>
      <c r="N243" s="835">
        <v>0</v>
      </c>
      <c r="O243" s="835">
        <v>0</v>
      </c>
    </row>
    <row r="244" spans="1:15" hidden="1">
      <c r="A244" s="831" t="s">
        <v>239</v>
      </c>
      <c r="B244" s="831" t="s">
        <v>1403</v>
      </c>
      <c r="C244" s="834">
        <v>25</v>
      </c>
      <c r="D244" s="835">
        <v>50</v>
      </c>
      <c r="E244" s="835">
        <v>0</v>
      </c>
      <c r="F244" s="835">
        <v>0</v>
      </c>
      <c r="G244" s="835">
        <v>25</v>
      </c>
      <c r="H244" s="833">
        <v>0</v>
      </c>
      <c r="I244" s="833">
        <v>65</v>
      </c>
      <c r="J244" s="835">
        <v>5</v>
      </c>
      <c r="K244" s="833">
        <f t="shared" si="3"/>
        <v>70</v>
      </c>
      <c r="L244" s="835">
        <v>0</v>
      </c>
      <c r="M244" s="835">
        <v>0</v>
      </c>
      <c r="N244" s="835">
        <v>0</v>
      </c>
      <c r="O244" s="835">
        <v>0</v>
      </c>
    </row>
    <row r="245" spans="1:15" hidden="1">
      <c r="A245" s="831" t="s">
        <v>239</v>
      </c>
      <c r="B245" s="831" t="s">
        <v>1845</v>
      </c>
      <c r="C245" s="834">
        <v>25</v>
      </c>
      <c r="D245" s="835">
        <v>50</v>
      </c>
      <c r="E245" s="835">
        <v>0</v>
      </c>
      <c r="F245" s="835">
        <v>0</v>
      </c>
      <c r="G245" s="835">
        <v>25</v>
      </c>
      <c r="H245" s="833">
        <v>0</v>
      </c>
      <c r="I245" s="833">
        <v>183</v>
      </c>
      <c r="J245" s="835">
        <v>5</v>
      </c>
      <c r="K245" s="833">
        <f t="shared" si="3"/>
        <v>188</v>
      </c>
      <c r="L245" s="835">
        <v>0</v>
      </c>
      <c r="M245" s="835">
        <v>0</v>
      </c>
      <c r="N245" s="835">
        <v>0</v>
      </c>
      <c r="O245" s="835">
        <v>0</v>
      </c>
    </row>
    <row r="246" spans="1:15" hidden="1">
      <c r="A246" s="831" t="s">
        <v>239</v>
      </c>
      <c r="B246" s="831" t="s">
        <v>1846</v>
      </c>
      <c r="C246" s="834">
        <v>25</v>
      </c>
      <c r="D246" s="835">
        <v>50</v>
      </c>
      <c r="E246" s="835">
        <v>0</v>
      </c>
      <c r="F246" s="835">
        <v>0</v>
      </c>
      <c r="G246" s="835">
        <v>25</v>
      </c>
      <c r="H246" s="833">
        <v>0</v>
      </c>
      <c r="I246" s="833">
        <v>152</v>
      </c>
      <c r="J246" s="835">
        <v>5</v>
      </c>
      <c r="K246" s="833">
        <f t="shared" si="3"/>
        <v>157</v>
      </c>
      <c r="L246" s="835">
        <v>0</v>
      </c>
      <c r="M246" s="835">
        <v>0</v>
      </c>
      <c r="N246" s="835">
        <v>0</v>
      </c>
      <c r="O246" s="835">
        <v>0</v>
      </c>
    </row>
    <row r="247" spans="1:15" hidden="1">
      <c r="A247" s="831" t="s">
        <v>239</v>
      </c>
      <c r="B247" s="831" t="s">
        <v>1847</v>
      </c>
      <c r="C247" s="834">
        <v>25</v>
      </c>
      <c r="D247" s="835">
        <v>50</v>
      </c>
      <c r="E247" s="835">
        <v>0</v>
      </c>
      <c r="F247" s="835">
        <v>0</v>
      </c>
      <c r="G247" s="835">
        <v>25</v>
      </c>
      <c r="H247" s="833">
        <v>0</v>
      </c>
      <c r="I247" s="833">
        <v>205</v>
      </c>
      <c r="J247" s="835">
        <v>5</v>
      </c>
      <c r="K247" s="833">
        <f t="shared" si="3"/>
        <v>210</v>
      </c>
      <c r="L247" s="835">
        <v>0</v>
      </c>
      <c r="M247" s="835">
        <v>0</v>
      </c>
      <c r="N247" s="835">
        <v>0</v>
      </c>
      <c r="O247" s="835">
        <v>0</v>
      </c>
    </row>
    <row r="248" spans="1:15" hidden="1">
      <c r="A248" s="831" t="s">
        <v>239</v>
      </c>
      <c r="B248" s="831" t="s">
        <v>1848</v>
      </c>
      <c r="C248" s="834">
        <v>25</v>
      </c>
      <c r="D248" s="835">
        <v>50</v>
      </c>
      <c r="E248" s="835">
        <v>0</v>
      </c>
      <c r="F248" s="835">
        <v>0</v>
      </c>
      <c r="G248" s="835">
        <v>25</v>
      </c>
      <c r="H248" s="833">
        <v>0</v>
      </c>
      <c r="I248" s="833">
        <v>215</v>
      </c>
      <c r="J248" s="835">
        <v>5</v>
      </c>
      <c r="K248" s="833">
        <f t="shared" si="3"/>
        <v>220</v>
      </c>
      <c r="L248" s="835">
        <v>0</v>
      </c>
      <c r="M248" s="835">
        <v>0</v>
      </c>
      <c r="N248" s="835">
        <v>0</v>
      </c>
      <c r="O248" s="835">
        <v>0</v>
      </c>
    </row>
    <row r="249" spans="1:15" hidden="1">
      <c r="A249" s="831" t="s">
        <v>239</v>
      </c>
      <c r="B249" s="831" t="s">
        <v>1849</v>
      </c>
      <c r="C249" s="834">
        <v>25</v>
      </c>
      <c r="D249" s="835">
        <v>50</v>
      </c>
      <c r="E249" s="835">
        <v>0</v>
      </c>
      <c r="F249" s="835">
        <v>0</v>
      </c>
      <c r="G249" s="835">
        <v>25</v>
      </c>
      <c r="H249" s="833">
        <v>0</v>
      </c>
      <c r="I249" s="833">
        <v>214</v>
      </c>
      <c r="J249" s="835">
        <v>5</v>
      </c>
      <c r="K249" s="833">
        <f t="shared" si="3"/>
        <v>219</v>
      </c>
      <c r="L249" s="835">
        <v>0</v>
      </c>
      <c r="M249" s="835">
        <v>0</v>
      </c>
      <c r="N249" s="835">
        <v>0</v>
      </c>
      <c r="O249" s="835">
        <v>0</v>
      </c>
    </row>
    <row r="250" spans="1:15" hidden="1">
      <c r="A250" s="831" t="s">
        <v>239</v>
      </c>
      <c r="B250" s="831" t="s">
        <v>1850</v>
      </c>
      <c r="C250" s="834">
        <v>25</v>
      </c>
      <c r="D250" s="835">
        <v>50</v>
      </c>
      <c r="E250" s="835">
        <v>0</v>
      </c>
      <c r="F250" s="835">
        <v>0</v>
      </c>
      <c r="G250" s="835">
        <v>25</v>
      </c>
      <c r="H250" s="833">
        <v>0</v>
      </c>
      <c r="I250" s="833">
        <v>86</v>
      </c>
      <c r="J250" s="835">
        <v>5</v>
      </c>
      <c r="K250" s="833">
        <f t="shared" si="3"/>
        <v>91</v>
      </c>
      <c r="L250" s="835">
        <v>0</v>
      </c>
      <c r="M250" s="835">
        <v>0</v>
      </c>
      <c r="N250" s="835">
        <v>0</v>
      </c>
      <c r="O250" s="835">
        <v>0</v>
      </c>
    </row>
    <row r="251" spans="1:15" hidden="1">
      <c r="A251" s="831" t="s">
        <v>239</v>
      </c>
      <c r="B251" s="831" t="s">
        <v>1851</v>
      </c>
      <c r="C251" s="834">
        <v>25</v>
      </c>
      <c r="D251" s="835">
        <v>50</v>
      </c>
      <c r="E251" s="835">
        <v>0</v>
      </c>
      <c r="F251" s="835">
        <v>0</v>
      </c>
      <c r="G251" s="835">
        <v>25</v>
      </c>
      <c r="H251" s="833">
        <v>0</v>
      </c>
      <c r="I251" s="833">
        <v>83</v>
      </c>
      <c r="J251" s="835">
        <v>5</v>
      </c>
      <c r="K251" s="833">
        <f t="shared" si="3"/>
        <v>88</v>
      </c>
      <c r="L251" s="835">
        <v>0</v>
      </c>
      <c r="M251" s="835">
        <v>0</v>
      </c>
      <c r="N251" s="835">
        <v>0</v>
      </c>
      <c r="O251" s="835">
        <v>0</v>
      </c>
    </row>
    <row r="252" spans="1:15" hidden="1">
      <c r="A252" s="831" t="s">
        <v>239</v>
      </c>
      <c r="B252" s="831" t="s">
        <v>1852</v>
      </c>
      <c r="C252" s="834">
        <v>25</v>
      </c>
      <c r="D252" s="835">
        <v>50</v>
      </c>
      <c r="E252" s="835">
        <v>0</v>
      </c>
      <c r="F252" s="835">
        <v>0</v>
      </c>
      <c r="G252" s="835">
        <v>25</v>
      </c>
      <c r="H252" s="835">
        <v>15</v>
      </c>
      <c r="I252" s="833">
        <v>143</v>
      </c>
      <c r="J252" s="835">
        <v>5</v>
      </c>
      <c r="K252" s="833">
        <f t="shared" si="3"/>
        <v>148</v>
      </c>
      <c r="L252" s="835">
        <v>0</v>
      </c>
      <c r="M252" s="835">
        <v>0</v>
      </c>
      <c r="N252" s="835">
        <v>0</v>
      </c>
      <c r="O252" s="835">
        <v>4</v>
      </c>
    </row>
    <row r="253" spans="1:15" hidden="1">
      <c r="A253" s="831" t="s">
        <v>239</v>
      </c>
      <c r="B253" s="831" t="s">
        <v>1853</v>
      </c>
      <c r="C253" s="834">
        <v>25</v>
      </c>
      <c r="D253" s="835">
        <v>50</v>
      </c>
      <c r="E253" s="835">
        <v>0</v>
      </c>
      <c r="F253" s="835">
        <v>0</v>
      </c>
      <c r="G253" s="835">
        <v>25</v>
      </c>
      <c r="H253" s="833">
        <v>0</v>
      </c>
      <c r="I253" s="833">
        <v>116</v>
      </c>
      <c r="J253" s="835">
        <v>5</v>
      </c>
      <c r="K253" s="833">
        <f t="shared" si="3"/>
        <v>121</v>
      </c>
      <c r="L253" s="835">
        <v>0</v>
      </c>
      <c r="M253" s="835">
        <v>0</v>
      </c>
      <c r="N253" s="835">
        <v>0</v>
      </c>
      <c r="O253" s="835">
        <v>0</v>
      </c>
    </row>
    <row r="254" spans="1:15" hidden="1">
      <c r="A254" s="831" t="s">
        <v>239</v>
      </c>
      <c r="B254" s="831" t="s">
        <v>1854</v>
      </c>
      <c r="C254" s="834">
        <v>25</v>
      </c>
      <c r="D254" s="835">
        <v>50</v>
      </c>
      <c r="E254" s="835">
        <v>0</v>
      </c>
      <c r="F254" s="835">
        <v>0</v>
      </c>
      <c r="G254" s="835">
        <v>25</v>
      </c>
      <c r="H254" s="833">
        <v>0</v>
      </c>
      <c r="I254" s="833">
        <v>107</v>
      </c>
      <c r="J254" s="835">
        <v>5</v>
      </c>
      <c r="K254" s="833">
        <f t="shared" si="3"/>
        <v>112</v>
      </c>
      <c r="L254" s="835">
        <v>0</v>
      </c>
      <c r="M254" s="835">
        <v>0</v>
      </c>
      <c r="N254" s="835">
        <v>0</v>
      </c>
      <c r="O254" s="835">
        <v>0</v>
      </c>
    </row>
    <row r="255" spans="1:15" hidden="1">
      <c r="A255" s="831" t="s">
        <v>239</v>
      </c>
      <c r="B255" s="831" t="s">
        <v>1855</v>
      </c>
      <c r="C255" s="834">
        <v>25</v>
      </c>
      <c r="D255" s="835">
        <v>50</v>
      </c>
      <c r="E255" s="835">
        <v>0</v>
      </c>
      <c r="F255" s="835">
        <v>0</v>
      </c>
      <c r="G255" s="835">
        <v>25</v>
      </c>
      <c r="H255" s="833">
        <v>0</v>
      </c>
      <c r="I255" s="833">
        <v>107</v>
      </c>
      <c r="J255" s="835">
        <v>5</v>
      </c>
      <c r="K255" s="833">
        <f t="shared" si="3"/>
        <v>112</v>
      </c>
      <c r="L255" s="835">
        <v>0</v>
      </c>
      <c r="M255" s="835">
        <v>0</v>
      </c>
      <c r="N255" s="835">
        <v>0</v>
      </c>
      <c r="O255" s="835">
        <v>0</v>
      </c>
    </row>
    <row r="256" spans="1:15" hidden="1">
      <c r="A256" s="831" t="s">
        <v>239</v>
      </c>
      <c r="B256" s="831" t="s">
        <v>1856</v>
      </c>
      <c r="C256" s="834">
        <v>25</v>
      </c>
      <c r="D256" s="835">
        <v>50</v>
      </c>
      <c r="E256" s="835">
        <v>0</v>
      </c>
      <c r="F256" s="835">
        <v>0</v>
      </c>
      <c r="G256" s="835">
        <v>25</v>
      </c>
      <c r="H256" s="833">
        <v>0</v>
      </c>
      <c r="I256" s="833">
        <v>95</v>
      </c>
      <c r="J256" s="835">
        <v>5</v>
      </c>
      <c r="K256" s="833">
        <f t="shared" si="3"/>
        <v>100</v>
      </c>
      <c r="L256" s="835">
        <v>0</v>
      </c>
      <c r="M256" s="835">
        <v>0</v>
      </c>
      <c r="N256" s="835">
        <v>0</v>
      </c>
      <c r="O256" s="835">
        <v>0</v>
      </c>
    </row>
    <row r="257" spans="1:15" hidden="1">
      <c r="A257" s="831" t="s">
        <v>239</v>
      </c>
      <c r="B257" s="831" t="s">
        <v>1857</v>
      </c>
      <c r="C257" s="834">
        <v>25</v>
      </c>
      <c r="D257" s="835">
        <v>50</v>
      </c>
      <c r="E257" s="835">
        <v>0</v>
      </c>
      <c r="F257" s="835">
        <v>0</v>
      </c>
      <c r="G257" s="835">
        <v>25</v>
      </c>
      <c r="H257" s="833">
        <v>0</v>
      </c>
      <c r="I257" s="833">
        <v>83</v>
      </c>
      <c r="J257" s="835">
        <v>5</v>
      </c>
      <c r="K257" s="833">
        <f t="shared" si="3"/>
        <v>88</v>
      </c>
      <c r="L257" s="835">
        <v>0</v>
      </c>
      <c r="M257" s="835">
        <v>0</v>
      </c>
      <c r="N257" s="835">
        <v>0</v>
      </c>
      <c r="O257" s="835">
        <v>0</v>
      </c>
    </row>
    <row r="258" spans="1:15" hidden="1">
      <c r="A258" s="831" t="s">
        <v>239</v>
      </c>
      <c r="B258" s="831" t="s">
        <v>1858</v>
      </c>
      <c r="C258" s="834">
        <v>25</v>
      </c>
      <c r="D258" s="835">
        <v>50</v>
      </c>
      <c r="E258" s="835">
        <v>0</v>
      </c>
      <c r="F258" s="835">
        <v>0</v>
      </c>
      <c r="G258" s="835">
        <v>25</v>
      </c>
      <c r="H258" s="833">
        <v>0</v>
      </c>
      <c r="I258" s="833">
        <v>67</v>
      </c>
      <c r="J258" s="835">
        <v>5</v>
      </c>
      <c r="K258" s="833">
        <f t="shared" si="3"/>
        <v>72</v>
      </c>
      <c r="L258" s="835">
        <v>0</v>
      </c>
      <c r="M258" s="835">
        <v>0</v>
      </c>
      <c r="N258" s="835">
        <v>0</v>
      </c>
      <c r="O258" s="835">
        <v>0</v>
      </c>
    </row>
    <row r="259" spans="1:15" hidden="1">
      <c r="A259" s="831" t="s">
        <v>239</v>
      </c>
      <c r="B259" s="831" t="s">
        <v>1859</v>
      </c>
      <c r="C259" s="834">
        <v>25</v>
      </c>
      <c r="D259" s="835">
        <v>50</v>
      </c>
      <c r="E259" s="835">
        <v>0</v>
      </c>
      <c r="F259" s="835">
        <v>0</v>
      </c>
      <c r="G259" s="835">
        <v>25</v>
      </c>
      <c r="H259" s="833">
        <v>0</v>
      </c>
      <c r="I259" s="833">
        <v>218</v>
      </c>
      <c r="J259" s="835">
        <v>5</v>
      </c>
      <c r="K259" s="833">
        <f t="shared" si="3"/>
        <v>223</v>
      </c>
      <c r="L259" s="835">
        <v>0</v>
      </c>
      <c r="M259" s="835">
        <v>0</v>
      </c>
      <c r="N259" s="835">
        <v>0</v>
      </c>
      <c r="O259" s="835">
        <v>0</v>
      </c>
    </row>
    <row r="260" spans="1:15" hidden="1">
      <c r="A260" s="831" t="s">
        <v>239</v>
      </c>
      <c r="B260" s="831" t="s">
        <v>1860</v>
      </c>
      <c r="C260" s="834">
        <v>25</v>
      </c>
      <c r="D260" s="835">
        <v>50</v>
      </c>
      <c r="E260" s="835">
        <v>0</v>
      </c>
      <c r="F260" s="835">
        <v>0</v>
      </c>
      <c r="G260" s="835">
        <v>25</v>
      </c>
      <c r="H260" s="833">
        <v>0</v>
      </c>
      <c r="I260" s="833">
        <v>148</v>
      </c>
      <c r="J260" s="835">
        <v>5</v>
      </c>
      <c r="K260" s="833">
        <f t="shared" si="3"/>
        <v>153</v>
      </c>
      <c r="L260" s="835">
        <v>0</v>
      </c>
      <c r="M260" s="835">
        <v>6</v>
      </c>
      <c r="N260" s="835">
        <v>0</v>
      </c>
      <c r="O260" s="835">
        <v>0</v>
      </c>
    </row>
    <row r="261" spans="1:15" hidden="1">
      <c r="A261" s="831" t="s">
        <v>239</v>
      </c>
      <c r="B261" s="831" t="s">
        <v>1861</v>
      </c>
      <c r="C261" s="834">
        <v>25</v>
      </c>
      <c r="D261" s="835">
        <v>50</v>
      </c>
      <c r="E261" s="835">
        <v>0</v>
      </c>
      <c r="F261" s="835">
        <v>0</v>
      </c>
      <c r="G261" s="835">
        <v>25</v>
      </c>
      <c r="H261" s="833">
        <v>0</v>
      </c>
      <c r="I261" s="833">
        <v>144</v>
      </c>
      <c r="J261" s="835">
        <v>5</v>
      </c>
      <c r="K261" s="833">
        <f t="shared" ref="K261:K324" si="4">+I261+J261</f>
        <v>149</v>
      </c>
      <c r="L261" s="835">
        <v>0</v>
      </c>
      <c r="M261" s="835">
        <v>0</v>
      </c>
      <c r="N261" s="835">
        <v>0</v>
      </c>
      <c r="O261" s="835">
        <v>0</v>
      </c>
    </row>
    <row r="262" spans="1:15" hidden="1">
      <c r="A262" s="831" t="s">
        <v>239</v>
      </c>
      <c r="B262" s="831" t="s">
        <v>1862</v>
      </c>
      <c r="C262" s="834">
        <v>25</v>
      </c>
      <c r="D262" s="835">
        <v>50</v>
      </c>
      <c r="E262" s="835">
        <v>0</v>
      </c>
      <c r="F262" s="835">
        <v>0</v>
      </c>
      <c r="G262" s="835">
        <v>25</v>
      </c>
      <c r="H262" s="833">
        <v>0</v>
      </c>
      <c r="I262" s="833">
        <v>88</v>
      </c>
      <c r="J262" s="835">
        <v>5</v>
      </c>
      <c r="K262" s="833">
        <f t="shared" si="4"/>
        <v>93</v>
      </c>
      <c r="L262" s="835">
        <v>0</v>
      </c>
      <c r="M262" s="835">
        <v>6</v>
      </c>
      <c r="N262" s="835">
        <v>0</v>
      </c>
      <c r="O262" s="835">
        <v>0</v>
      </c>
    </row>
    <row r="263" spans="1:15" hidden="1">
      <c r="A263" s="831" t="s">
        <v>239</v>
      </c>
      <c r="B263" s="831" t="s">
        <v>1309</v>
      </c>
      <c r="C263" s="834">
        <v>25</v>
      </c>
      <c r="D263" s="835">
        <v>50</v>
      </c>
      <c r="E263" s="835">
        <v>0</v>
      </c>
      <c r="F263" s="835">
        <v>0</v>
      </c>
      <c r="G263" s="835">
        <v>25</v>
      </c>
      <c r="H263" s="833">
        <v>0</v>
      </c>
      <c r="I263" s="833">
        <v>88</v>
      </c>
      <c r="J263" s="835">
        <v>5</v>
      </c>
      <c r="K263" s="833">
        <f t="shared" si="4"/>
        <v>93</v>
      </c>
      <c r="L263" s="835">
        <v>0</v>
      </c>
      <c r="M263" s="835">
        <v>6</v>
      </c>
      <c r="N263" s="835">
        <v>0</v>
      </c>
      <c r="O263" s="835">
        <v>0</v>
      </c>
    </row>
    <row r="264" spans="1:15" hidden="1">
      <c r="A264" s="831" t="s">
        <v>239</v>
      </c>
      <c r="B264" s="831" t="s">
        <v>1863</v>
      </c>
      <c r="C264" s="834">
        <v>25</v>
      </c>
      <c r="D264" s="835">
        <v>50</v>
      </c>
      <c r="E264" s="835">
        <v>0</v>
      </c>
      <c r="F264" s="835">
        <v>0</v>
      </c>
      <c r="G264" s="835">
        <v>25</v>
      </c>
      <c r="H264" s="833">
        <v>0</v>
      </c>
      <c r="I264" s="833">
        <v>173</v>
      </c>
      <c r="J264" s="835">
        <v>5</v>
      </c>
      <c r="K264" s="833">
        <f t="shared" si="4"/>
        <v>178</v>
      </c>
      <c r="L264" s="835">
        <v>6</v>
      </c>
      <c r="M264" s="835">
        <v>0</v>
      </c>
      <c r="N264" s="835">
        <v>6</v>
      </c>
      <c r="O264" s="835">
        <v>0</v>
      </c>
    </row>
    <row r="265" spans="1:15">
      <c r="A265" s="831" t="s">
        <v>239</v>
      </c>
      <c r="B265" s="831" t="s">
        <v>199</v>
      </c>
      <c r="C265" s="834">
        <v>25</v>
      </c>
      <c r="D265" s="835">
        <v>50</v>
      </c>
      <c r="E265" s="835">
        <v>0</v>
      </c>
      <c r="F265" s="835">
        <v>0</v>
      </c>
      <c r="G265" s="835">
        <v>25</v>
      </c>
      <c r="H265" s="833">
        <v>0</v>
      </c>
      <c r="I265" s="833">
        <v>122</v>
      </c>
      <c r="J265" s="835">
        <v>5</v>
      </c>
      <c r="K265" s="833">
        <f t="shared" si="4"/>
        <v>127</v>
      </c>
      <c r="L265" s="835">
        <v>0</v>
      </c>
      <c r="M265" s="835">
        <v>6</v>
      </c>
      <c r="N265" s="835">
        <v>0</v>
      </c>
      <c r="O265" s="835">
        <v>0</v>
      </c>
    </row>
    <row r="266" spans="1:15" hidden="1">
      <c r="A266" s="831" t="s">
        <v>239</v>
      </c>
      <c r="B266" s="831" t="s">
        <v>1864</v>
      </c>
      <c r="C266" s="834">
        <v>25</v>
      </c>
      <c r="D266" s="835">
        <v>50</v>
      </c>
      <c r="E266" s="835">
        <v>0</v>
      </c>
      <c r="F266" s="835">
        <v>0</v>
      </c>
      <c r="G266" s="835">
        <v>25</v>
      </c>
      <c r="H266" s="833">
        <v>0</v>
      </c>
      <c r="I266" s="833">
        <v>152</v>
      </c>
      <c r="J266" s="835">
        <v>5</v>
      </c>
      <c r="K266" s="833">
        <f t="shared" si="4"/>
        <v>157</v>
      </c>
      <c r="L266" s="835">
        <v>0</v>
      </c>
      <c r="M266" s="835">
        <v>0</v>
      </c>
      <c r="N266" s="835">
        <v>0</v>
      </c>
      <c r="O266" s="835">
        <v>0</v>
      </c>
    </row>
    <row r="267" spans="1:15" hidden="1">
      <c r="A267" s="831" t="s">
        <v>239</v>
      </c>
      <c r="B267" s="831" t="s">
        <v>1865</v>
      </c>
      <c r="C267" s="834">
        <v>25</v>
      </c>
      <c r="D267" s="835">
        <v>50</v>
      </c>
      <c r="E267" s="835">
        <v>0</v>
      </c>
      <c r="F267" s="835">
        <v>0</v>
      </c>
      <c r="G267" s="835">
        <v>25</v>
      </c>
      <c r="H267" s="833">
        <v>0</v>
      </c>
      <c r="I267" s="833">
        <v>107</v>
      </c>
      <c r="J267" s="835">
        <v>5</v>
      </c>
      <c r="K267" s="833">
        <f t="shared" si="4"/>
        <v>112</v>
      </c>
      <c r="L267" s="835">
        <v>0</v>
      </c>
      <c r="M267" s="835">
        <v>0</v>
      </c>
      <c r="N267" s="835">
        <v>0</v>
      </c>
      <c r="O267" s="835">
        <v>0</v>
      </c>
    </row>
    <row r="268" spans="1:15" hidden="1">
      <c r="A268" s="831" t="s">
        <v>241</v>
      </c>
      <c r="B268" s="831" t="s">
        <v>1403</v>
      </c>
      <c r="C268" s="834">
        <v>25</v>
      </c>
      <c r="D268" s="835">
        <v>50</v>
      </c>
      <c r="E268" s="835">
        <v>0</v>
      </c>
      <c r="F268" s="835">
        <v>0</v>
      </c>
      <c r="G268" s="835">
        <v>25</v>
      </c>
      <c r="H268" s="833">
        <v>0</v>
      </c>
      <c r="I268" s="833">
        <v>29</v>
      </c>
      <c r="J268" s="835">
        <v>5</v>
      </c>
      <c r="K268" s="833">
        <f t="shared" si="4"/>
        <v>34</v>
      </c>
      <c r="L268" s="835">
        <v>0</v>
      </c>
      <c r="M268" s="835">
        <v>0</v>
      </c>
      <c r="N268" s="835">
        <v>0</v>
      </c>
      <c r="O268" s="835">
        <v>0</v>
      </c>
    </row>
    <row r="269" spans="1:15" hidden="1">
      <c r="A269" s="831" t="s">
        <v>241</v>
      </c>
      <c r="B269" s="831" t="s">
        <v>1845</v>
      </c>
      <c r="C269" s="834">
        <v>25</v>
      </c>
      <c r="D269" s="835">
        <v>50</v>
      </c>
      <c r="E269" s="835">
        <v>0</v>
      </c>
      <c r="F269" s="835">
        <v>0</v>
      </c>
      <c r="G269" s="835">
        <v>25</v>
      </c>
      <c r="H269" s="833">
        <v>0</v>
      </c>
      <c r="I269" s="833">
        <v>164</v>
      </c>
      <c r="J269" s="835">
        <v>5</v>
      </c>
      <c r="K269" s="833">
        <f t="shared" si="4"/>
        <v>169</v>
      </c>
      <c r="L269" s="835">
        <v>0</v>
      </c>
      <c r="M269" s="835">
        <v>0</v>
      </c>
      <c r="N269" s="835">
        <v>0</v>
      </c>
      <c r="O269" s="835">
        <v>0</v>
      </c>
    </row>
    <row r="270" spans="1:15" hidden="1">
      <c r="A270" s="831" t="s">
        <v>241</v>
      </c>
      <c r="B270" s="831" t="s">
        <v>1846</v>
      </c>
      <c r="C270" s="834">
        <v>25</v>
      </c>
      <c r="D270" s="835">
        <v>50</v>
      </c>
      <c r="E270" s="835">
        <v>0</v>
      </c>
      <c r="F270" s="835">
        <v>0</v>
      </c>
      <c r="G270" s="835">
        <v>25</v>
      </c>
      <c r="H270" s="833">
        <v>0</v>
      </c>
      <c r="I270" s="833">
        <v>141</v>
      </c>
      <c r="J270" s="835">
        <v>5</v>
      </c>
      <c r="K270" s="833">
        <f t="shared" si="4"/>
        <v>146</v>
      </c>
      <c r="L270" s="835">
        <v>0</v>
      </c>
      <c r="M270" s="835">
        <v>0</v>
      </c>
      <c r="N270" s="835">
        <v>0</v>
      </c>
      <c r="O270" s="835">
        <v>0</v>
      </c>
    </row>
    <row r="271" spans="1:15" hidden="1">
      <c r="A271" s="831" t="s">
        <v>241</v>
      </c>
      <c r="B271" s="831" t="s">
        <v>1847</v>
      </c>
      <c r="C271" s="834">
        <v>25</v>
      </c>
      <c r="D271" s="835">
        <v>50</v>
      </c>
      <c r="E271" s="835">
        <v>0</v>
      </c>
      <c r="F271" s="835">
        <v>0</v>
      </c>
      <c r="G271" s="835">
        <v>25</v>
      </c>
      <c r="H271" s="833">
        <v>0</v>
      </c>
      <c r="I271" s="833">
        <v>188</v>
      </c>
      <c r="J271" s="835">
        <v>5</v>
      </c>
      <c r="K271" s="833">
        <f t="shared" si="4"/>
        <v>193</v>
      </c>
      <c r="L271" s="835">
        <v>0</v>
      </c>
      <c r="M271" s="835">
        <v>0</v>
      </c>
      <c r="N271" s="835">
        <v>0</v>
      </c>
      <c r="O271" s="835">
        <v>0</v>
      </c>
    </row>
    <row r="272" spans="1:15" hidden="1">
      <c r="A272" s="831" t="s">
        <v>241</v>
      </c>
      <c r="B272" s="831" t="s">
        <v>1848</v>
      </c>
      <c r="C272" s="834">
        <v>25</v>
      </c>
      <c r="D272" s="835">
        <v>50</v>
      </c>
      <c r="E272" s="835">
        <v>0</v>
      </c>
      <c r="F272" s="835">
        <v>0</v>
      </c>
      <c r="G272" s="835">
        <v>25</v>
      </c>
      <c r="H272" s="833">
        <v>0</v>
      </c>
      <c r="I272" s="833">
        <v>177</v>
      </c>
      <c r="J272" s="835">
        <v>5</v>
      </c>
      <c r="K272" s="833">
        <f t="shared" si="4"/>
        <v>182</v>
      </c>
      <c r="L272" s="835">
        <v>0</v>
      </c>
      <c r="M272" s="835">
        <v>0</v>
      </c>
      <c r="N272" s="835">
        <v>0</v>
      </c>
      <c r="O272" s="835">
        <v>0</v>
      </c>
    </row>
    <row r="273" spans="1:15" hidden="1">
      <c r="A273" s="831" t="s">
        <v>241</v>
      </c>
      <c r="B273" s="831" t="s">
        <v>1849</v>
      </c>
      <c r="C273" s="834">
        <v>25</v>
      </c>
      <c r="D273" s="835">
        <v>50</v>
      </c>
      <c r="E273" s="835">
        <v>0</v>
      </c>
      <c r="F273" s="835">
        <v>0</v>
      </c>
      <c r="G273" s="835">
        <v>25</v>
      </c>
      <c r="H273" s="833">
        <v>0</v>
      </c>
      <c r="I273" s="833">
        <v>190</v>
      </c>
      <c r="J273" s="835">
        <v>5</v>
      </c>
      <c r="K273" s="833">
        <f t="shared" si="4"/>
        <v>195</v>
      </c>
      <c r="L273" s="835">
        <v>0</v>
      </c>
      <c r="M273" s="835">
        <v>0</v>
      </c>
      <c r="N273" s="835">
        <v>0</v>
      </c>
      <c r="O273" s="835">
        <v>0</v>
      </c>
    </row>
    <row r="274" spans="1:15" hidden="1">
      <c r="A274" s="831" t="s">
        <v>241</v>
      </c>
      <c r="B274" s="831" t="s">
        <v>1850</v>
      </c>
      <c r="C274" s="834">
        <v>25</v>
      </c>
      <c r="D274" s="835">
        <v>50</v>
      </c>
      <c r="E274" s="835">
        <v>0</v>
      </c>
      <c r="F274" s="835">
        <v>0</v>
      </c>
      <c r="G274" s="835">
        <v>25</v>
      </c>
      <c r="H274" s="833">
        <v>0</v>
      </c>
      <c r="I274" s="833">
        <v>46</v>
      </c>
      <c r="J274" s="835">
        <v>5</v>
      </c>
      <c r="K274" s="833">
        <f t="shared" si="4"/>
        <v>51</v>
      </c>
      <c r="L274" s="835">
        <v>0</v>
      </c>
      <c r="M274" s="835">
        <v>0</v>
      </c>
      <c r="N274" s="835">
        <v>0</v>
      </c>
      <c r="O274" s="835">
        <v>0</v>
      </c>
    </row>
    <row r="275" spans="1:15" hidden="1">
      <c r="A275" s="831" t="s">
        <v>241</v>
      </c>
      <c r="B275" s="831" t="s">
        <v>1851</v>
      </c>
      <c r="C275" s="834">
        <v>25</v>
      </c>
      <c r="D275" s="835">
        <v>50</v>
      </c>
      <c r="E275" s="835">
        <v>0</v>
      </c>
      <c r="F275" s="835">
        <v>0</v>
      </c>
      <c r="G275" s="835">
        <v>25</v>
      </c>
      <c r="H275" s="833">
        <v>0</v>
      </c>
      <c r="I275" s="833">
        <v>57</v>
      </c>
      <c r="J275" s="835">
        <v>5</v>
      </c>
      <c r="K275" s="833">
        <f t="shared" si="4"/>
        <v>62</v>
      </c>
      <c r="L275" s="835">
        <v>0</v>
      </c>
      <c r="M275" s="835">
        <v>0</v>
      </c>
      <c r="N275" s="835">
        <v>0</v>
      </c>
      <c r="O275" s="835">
        <v>0</v>
      </c>
    </row>
    <row r="276" spans="1:15" hidden="1">
      <c r="A276" s="831" t="s">
        <v>241</v>
      </c>
      <c r="B276" s="831" t="s">
        <v>1852</v>
      </c>
      <c r="C276" s="834">
        <v>25</v>
      </c>
      <c r="D276" s="835">
        <v>50</v>
      </c>
      <c r="E276" s="835">
        <v>0</v>
      </c>
      <c r="F276" s="835">
        <v>0</v>
      </c>
      <c r="G276" s="835">
        <v>25</v>
      </c>
      <c r="H276" s="835">
        <v>15</v>
      </c>
      <c r="I276" s="833">
        <v>101</v>
      </c>
      <c r="J276" s="835">
        <v>5</v>
      </c>
      <c r="K276" s="833">
        <f t="shared" si="4"/>
        <v>106</v>
      </c>
      <c r="L276" s="835">
        <v>0</v>
      </c>
      <c r="M276" s="835">
        <v>0</v>
      </c>
      <c r="N276" s="835">
        <v>0</v>
      </c>
      <c r="O276" s="835">
        <v>4</v>
      </c>
    </row>
    <row r="277" spans="1:15" hidden="1">
      <c r="A277" s="831" t="s">
        <v>241</v>
      </c>
      <c r="B277" s="831" t="s">
        <v>1853</v>
      </c>
      <c r="C277" s="834">
        <v>25</v>
      </c>
      <c r="D277" s="835">
        <v>50</v>
      </c>
      <c r="E277" s="835">
        <v>0</v>
      </c>
      <c r="F277" s="835">
        <v>0</v>
      </c>
      <c r="G277" s="835">
        <v>25</v>
      </c>
      <c r="H277" s="833">
        <v>0</v>
      </c>
      <c r="I277" s="833">
        <v>111</v>
      </c>
      <c r="J277" s="835">
        <v>5</v>
      </c>
      <c r="K277" s="833">
        <f t="shared" si="4"/>
        <v>116</v>
      </c>
      <c r="L277" s="835">
        <v>0</v>
      </c>
      <c r="M277" s="835">
        <v>0</v>
      </c>
      <c r="N277" s="835">
        <v>0</v>
      </c>
      <c r="O277" s="835">
        <v>0</v>
      </c>
    </row>
    <row r="278" spans="1:15" hidden="1">
      <c r="A278" s="831" t="s">
        <v>241</v>
      </c>
      <c r="B278" s="831" t="s">
        <v>1854</v>
      </c>
      <c r="C278" s="834">
        <v>25</v>
      </c>
      <c r="D278" s="835">
        <v>50</v>
      </c>
      <c r="E278" s="835">
        <v>0</v>
      </c>
      <c r="F278" s="835">
        <v>0</v>
      </c>
      <c r="G278" s="835">
        <v>25</v>
      </c>
      <c r="H278" s="833">
        <v>0</v>
      </c>
      <c r="I278" s="833">
        <v>50</v>
      </c>
      <c r="J278" s="835">
        <v>5</v>
      </c>
      <c r="K278" s="833">
        <f t="shared" si="4"/>
        <v>55</v>
      </c>
      <c r="L278" s="835">
        <v>0</v>
      </c>
      <c r="M278" s="835">
        <v>0</v>
      </c>
      <c r="N278" s="835">
        <v>0</v>
      </c>
      <c r="O278" s="835">
        <v>0</v>
      </c>
    </row>
    <row r="279" spans="1:15" hidden="1">
      <c r="A279" s="831" t="s">
        <v>241</v>
      </c>
      <c r="B279" s="831" t="s">
        <v>1855</v>
      </c>
      <c r="C279" s="834">
        <v>25</v>
      </c>
      <c r="D279" s="835">
        <v>50</v>
      </c>
      <c r="E279" s="835">
        <v>0</v>
      </c>
      <c r="F279" s="835">
        <v>0</v>
      </c>
      <c r="G279" s="835">
        <v>25</v>
      </c>
      <c r="H279" s="833">
        <v>0</v>
      </c>
      <c r="I279" s="833">
        <v>50</v>
      </c>
      <c r="J279" s="835">
        <v>5</v>
      </c>
      <c r="K279" s="833">
        <f t="shared" si="4"/>
        <v>55</v>
      </c>
      <c r="L279" s="835">
        <v>0</v>
      </c>
      <c r="M279" s="835">
        <v>0</v>
      </c>
      <c r="N279" s="835">
        <v>0</v>
      </c>
      <c r="O279" s="835">
        <v>0</v>
      </c>
    </row>
    <row r="280" spans="1:15" hidden="1">
      <c r="A280" s="831" t="s">
        <v>241</v>
      </c>
      <c r="B280" s="831" t="s">
        <v>1856</v>
      </c>
      <c r="C280" s="834">
        <v>25</v>
      </c>
      <c r="D280" s="835">
        <v>50</v>
      </c>
      <c r="E280" s="835">
        <v>0</v>
      </c>
      <c r="F280" s="835">
        <v>0</v>
      </c>
      <c r="G280" s="835">
        <v>25</v>
      </c>
      <c r="H280" s="833">
        <v>0</v>
      </c>
      <c r="I280" s="833">
        <v>88</v>
      </c>
      <c r="J280" s="835">
        <v>5</v>
      </c>
      <c r="K280" s="833">
        <f t="shared" si="4"/>
        <v>93</v>
      </c>
      <c r="L280" s="835">
        <v>0</v>
      </c>
      <c r="M280" s="835">
        <v>0</v>
      </c>
      <c r="N280" s="835">
        <v>0</v>
      </c>
      <c r="O280" s="835">
        <v>0</v>
      </c>
    </row>
    <row r="281" spans="1:15" hidden="1">
      <c r="A281" s="831" t="s">
        <v>241</v>
      </c>
      <c r="B281" s="831" t="s">
        <v>1857</v>
      </c>
      <c r="C281" s="834">
        <v>25</v>
      </c>
      <c r="D281" s="835">
        <v>50</v>
      </c>
      <c r="E281" s="835">
        <v>0</v>
      </c>
      <c r="F281" s="835">
        <v>0</v>
      </c>
      <c r="G281" s="835">
        <v>25</v>
      </c>
      <c r="H281" s="833">
        <v>0</v>
      </c>
      <c r="I281" s="833">
        <v>26</v>
      </c>
      <c r="J281" s="835">
        <v>5</v>
      </c>
      <c r="K281" s="833">
        <f t="shared" si="4"/>
        <v>31</v>
      </c>
      <c r="L281" s="835">
        <v>0</v>
      </c>
      <c r="M281" s="835">
        <v>0</v>
      </c>
      <c r="N281" s="835">
        <v>0</v>
      </c>
      <c r="O281" s="835">
        <v>0</v>
      </c>
    </row>
    <row r="282" spans="1:15" hidden="1">
      <c r="A282" s="831" t="s">
        <v>241</v>
      </c>
      <c r="B282" s="831" t="s">
        <v>1858</v>
      </c>
      <c r="C282" s="834">
        <v>25</v>
      </c>
      <c r="D282" s="835">
        <v>50</v>
      </c>
      <c r="E282" s="835">
        <v>0</v>
      </c>
      <c r="F282" s="835">
        <v>0</v>
      </c>
      <c r="G282" s="835">
        <v>25</v>
      </c>
      <c r="H282" s="833">
        <v>0</v>
      </c>
      <c r="I282" s="833">
        <v>15</v>
      </c>
      <c r="J282" s="835">
        <v>5</v>
      </c>
      <c r="K282" s="833">
        <f t="shared" si="4"/>
        <v>20</v>
      </c>
      <c r="L282" s="835">
        <v>0</v>
      </c>
      <c r="M282" s="835">
        <v>0</v>
      </c>
      <c r="N282" s="835">
        <v>0</v>
      </c>
      <c r="O282" s="835">
        <v>0</v>
      </c>
    </row>
    <row r="283" spans="1:15" hidden="1">
      <c r="A283" s="831" t="s">
        <v>241</v>
      </c>
      <c r="B283" s="831" t="s">
        <v>1859</v>
      </c>
      <c r="C283" s="834">
        <v>25</v>
      </c>
      <c r="D283" s="835">
        <v>50</v>
      </c>
      <c r="E283" s="835">
        <v>0</v>
      </c>
      <c r="F283" s="835">
        <v>0</v>
      </c>
      <c r="G283" s="835">
        <v>25</v>
      </c>
      <c r="H283" s="833">
        <v>0</v>
      </c>
      <c r="I283" s="833">
        <v>160</v>
      </c>
      <c r="J283" s="835">
        <v>5</v>
      </c>
      <c r="K283" s="833">
        <f t="shared" si="4"/>
        <v>165</v>
      </c>
      <c r="L283" s="835">
        <v>0</v>
      </c>
      <c r="M283" s="835">
        <v>0</v>
      </c>
      <c r="N283" s="835">
        <v>0</v>
      </c>
      <c r="O283" s="835">
        <v>0</v>
      </c>
    </row>
    <row r="284" spans="1:15" hidden="1">
      <c r="A284" s="831" t="s">
        <v>241</v>
      </c>
      <c r="B284" s="831" t="s">
        <v>1860</v>
      </c>
      <c r="C284" s="834">
        <v>25</v>
      </c>
      <c r="D284" s="835">
        <v>50</v>
      </c>
      <c r="E284" s="835">
        <v>0</v>
      </c>
      <c r="F284" s="835">
        <v>0</v>
      </c>
      <c r="G284" s="835">
        <v>25</v>
      </c>
      <c r="H284" s="833">
        <v>0</v>
      </c>
      <c r="I284" s="833">
        <v>125</v>
      </c>
      <c r="J284" s="835">
        <v>5</v>
      </c>
      <c r="K284" s="833">
        <f t="shared" si="4"/>
        <v>130</v>
      </c>
      <c r="L284" s="835">
        <v>0</v>
      </c>
      <c r="M284" s="835">
        <v>6</v>
      </c>
      <c r="N284" s="835">
        <v>0</v>
      </c>
      <c r="O284" s="835">
        <v>0</v>
      </c>
    </row>
    <row r="285" spans="1:15" hidden="1">
      <c r="A285" s="831" t="s">
        <v>241</v>
      </c>
      <c r="B285" s="831" t="s">
        <v>1861</v>
      </c>
      <c r="C285" s="834">
        <v>25</v>
      </c>
      <c r="D285" s="835">
        <v>50</v>
      </c>
      <c r="E285" s="835">
        <v>0</v>
      </c>
      <c r="F285" s="835">
        <v>0</v>
      </c>
      <c r="G285" s="835">
        <v>25</v>
      </c>
      <c r="H285" s="833">
        <v>0</v>
      </c>
      <c r="I285" s="833">
        <v>128</v>
      </c>
      <c r="J285" s="835">
        <v>5</v>
      </c>
      <c r="K285" s="833">
        <f t="shared" si="4"/>
        <v>133</v>
      </c>
      <c r="L285" s="835">
        <v>0</v>
      </c>
      <c r="M285" s="835">
        <v>0</v>
      </c>
      <c r="N285" s="835">
        <v>0</v>
      </c>
      <c r="O285" s="835">
        <v>0</v>
      </c>
    </row>
    <row r="286" spans="1:15" hidden="1">
      <c r="A286" s="831" t="s">
        <v>241</v>
      </c>
      <c r="B286" s="831" t="s">
        <v>1862</v>
      </c>
      <c r="C286" s="834">
        <v>25</v>
      </c>
      <c r="D286" s="835">
        <v>50</v>
      </c>
      <c r="E286" s="835">
        <v>0</v>
      </c>
      <c r="F286" s="835">
        <v>0</v>
      </c>
      <c r="G286" s="835">
        <v>25</v>
      </c>
      <c r="H286" s="833">
        <v>0</v>
      </c>
      <c r="I286" s="833">
        <v>47</v>
      </c>
      <c r="J286" s="835">
        <v>5</v>
      </c>
      <c r="K286" s="833">
        <f t="shared" si="4"/>
        <v>52</v>
      </c>
      <c r="L286" s="835">
        <v>0</v>
      </c>
      <c r="M286" s="835">
        <v>6</v>
      </c>
      <c r="N286" s="835">
        <v>0</v>
      </c>
      <c r="O286" s="835">
        <v>0</v>
      </c>
    </row>
    <row r="287" spans="1:15" hidden="1">
      <c r="A287" s="831" t="s">
        <v>241</v>
      </c>
      <c r="B287" s="831" t="s">
        <v>1309</v>
      </c>
      <c r="C287" s="834">
        <v>25</v>
      </c>
      <c r="D287" s="835">
        <v>50</v>
      </c>
      <c r="E287" s="835">
        <v>0</v>
      </c>
      <c r="F287" s="835">
        <v>0</v>
      </c>
      <c r="G287" s="835">
        <v>25</v>
      </c>
      <c r="H287" s="833">
        <v>0</v>
      </c>
      <c r="I287" s="833">
        <v>47</v>
      </c>
      <c r="J287" s="835">
        <v>5</v>
      </c>
      <c r="K287" s="833">
        <f t="shared" si="4"/>
        <v>52</v>
      </c>
      <c r="L287" s="835">
        <v>0</v>
      </c>
      <c r="M287" s="835">
        <v>6</v>
      </c>
      <c r="N287" s="835">
        <v>0</v>
      </c>
      <c r="O287" s="835">
        <v>0</v>
      </c>
    </row>
    <row r="288" spans="1:15" hidden="1">
      <c r="A288" s="831" t="s">
        <v>241</v>
      </c>
      <c r="B288" s="831" t="s">
        <v>1863</v>
      </c>
      <c r="C288" s="834">
        <v>25</v>
      </c>
      <c r="D288" s="835">
        <v>50</v>
      </c>
      <c r="E288" s="835">
        <v>0</v>
      </c>
      <c r="F288" s="835">
        <v>0</v>
      </c>
      <c r="G288" s="835">
        <v>25</v>
      </c>
      <c r="H288" s="833">
        <v>0</v>
      </c>
      <c r="I288" s="833">
        <v>112</v>
      </c>
      <c r="J288" s="835">
        <v>5</v>
      </c>
      <c r="K288" s="833">
        <f t="shared" si="4"/>
        <v>117</v>
      </c>
      <c r="L288" s="835">
        <v>6</v>
      </c>
      <c r="M288" s="835">
        <v>6</v>
      </c>
      <c r="N288" s="835">
        <v>6</v>
      </c>
      <c r="O288" s="835">
        <v>0</v>
      </c>
    </row>
    <row r="289" spans="1:15">
      <c r="A289" s="831" t="s">
        <v>241</v>
      </c>
      <c r="B289" s="831" t="s">
        <v>199</v>
      </c>
      <c r="C289" s="834">
        <v>25</v>
      </c>
      <c r="D289" s="835">
        <v>50</v>
      </c>
      <c r="E289" s="835">
        <v>0</v>
      </c>
      <c r="F289" s="835">
        <v>0</v>
      </c>
      <c r="G289" s="835">
        <v>25</v>
      </c>
      <c r="H289" s="833">
        <v>0</v>
      </c>
      <c r="I289" s="833">
        <v>129</v>
      </c>
      <c r="J289" s="835">
        <v>5</v>
      </c>
      <c r="K289" s="833">
        <f t="shared" si="4"/>
        <v>134</v>
      </c>
      <c r="L289" s="835">
        <v>0</v>
      </c>
      <c r="M289" s="835">
        <v>6</v>
      </c>
      <c r="N289" s="835">
        <v>0</v>
      </c>
      <c r="O289" s="835">
        <v>0</v>
      </c>
    </row>
    <row r="290" spans="1:15" hidden="1">
      <c r="A290" s="831" t="s">
        <v>241</v>
      </c>
      <c r="B290" s="831" t="s">
        <v>1864</v>
      </c>
      <c r="C290" s="834">
        <v>25</v>
      </c>
      <c r="D290" s="835">
        <v>50</v>
      </c>
      <c r="E290" s="835">
        <v>0</v>
      </c>
      <c r="F290" s="835">
        <v>0</v>
      </c>
      <c r="G290" s="835">
        <v>25</v>
      </c>
      <c r="H290" s="833">
        <v>0</v>
      </c>
      <c r="I290" s="833">
        <v>134</v>
      </c>
      <c r="J290" s="835">
        <v>5</v>
      </c>
      <c r="K290" s="833">
        <f t="shared" si="4"/>
        <v>139</v>
      </c>
      <c r="L290" s="835">
        <v>0</v>
      </c>
      <c r="M290" s="835">
        <v>0</v>
      </c>
      <c r="N290" s="835">
        <v>0</v>
      </c>
      <c r="O290" s="835">
        <v>0</v>
      </c>
    </row>
    <row r="291" spans="1:15" hidden="1">
      <c r="A291" s="831" t="s">
        <v>241</v>
      </c>
      <c r="B291" s="831" t="s">
        <v>1865</v>
      </c>
      <c r="C291" s="834">
        <v>25</v>
      </c>
      <c r="D291" s="835">
        <v>50</v>
      </c>
      <c r="E291" s="835">
        <v>0</v>
      </c>
      <c r="F291" s="835">
        <v>0</v>
      </c>
      <c r="G291" s="835">
        <v>25</v>
      </c>
      <c r="H291" s="833">
        <v>0</v>
      </c>
      <c r="I291" s="833">
        <v>94</v>
      </c>
      <c r="J291" s="835">
        <v>5</v>
      </c>
      <c r="K291" s="833">
        <f t="shared" si="4"/>
        <v>99</v>
      </c>
      <c r="L291" s="835">
        <v>0</v>
      </c>
      <c r="M291" s="835">
        <v>0</v>
      </c>
      <c r="N291" s="835">
        <v>0</v>
      </c>
      <c r="O291" s="835">
        <v>0</v>
      </c>
    </row>
    <row r="292" spans="1:15" hidden="1">
      <c r="A292" s="831" t="s">
        <v>243</v>
      </c>
      <c r="B292" s="831" t="s">
        <v>1403</v>
      </c>
      <c r="C292" s="834">
        <v>25</v>
      </c>
      <c r="D292" s="835">
        <v>50</v>
      </c>
      <c r="E292" s="835">
        <v>0</v>
      </c>
      <c r="F292" s="835">
        <v>0</v>
      </c>
      <c r="G292" s="835">
        <v>25</v>
      </c>
      <c r="H292" s="833">
        <v>0</v>
      </c>
      <c r="I292" s="833">
        <v>76</v>
      </c>
      <c r="J292" s="835">
        <v>5</v>
      </c>
      <c r="K292" s="833">
        <f t="shared" si="4"/>
        <v>81</v>
      </c>
      <c r="L292" s="835">
        <v>0</v>
      </c>
      <c r="M292" s="835">
        <v>0</v>
      </c>
      <c r="N292" s="835">
        <v>0</v>
      </c>
      <c r="O292" s="835">
        <v>0</v>
      </c>
    </row>
    <row r="293" spans="1:15" hidden="1">
      <c r="A293" s="831" t="s">
        <v>243</v>
      </c>
      <c r="B293" s="831" t="s">
        <v>1845</v>
      </c>
      <c r="C293" s="834">
        <v>25</v>
      </c>
      <c r="D293" s="835">
        <v>50</v>
      </c>
      <c r="E293" s="835">
        <v>0</v>
      </c>
      <c r="F293" s="835">
        <v>0</v>
      </c>
      <c r="G293" s="835">
        <v>25</v>
      </c>
      <c r="H293" s="833">
        <v>0</v>
      </c>
      <c r="I293" s="833">
        <v>181</v>
      </c>
      <c r="J293" s="835">
        <v>5</v>
      </c>
      <c r="K293" s="833">
        <f t="shared" si="4"/>
        <v>186</v>
      </c>
      <c r="L293" s="835">
        <v>0</v>
      </c>
      <c r="M293" s="835">
        <v>0</v>
      </c>
      <c r="N293" s="835">
        <v>0</v>
      </c>
      <c r="O293" s="835">
        <v>0</v>
      </c>
    </row>
    <row r="294" spans="1:15" hidden="1">
      <c r="A294" s="831" t="s">
        <v>243</v>
      </c>
      <c r="B294" s="831" t="s">
        <v>1846</v>
      </c>
      <c r="C294" s="834">
        <v>25</v>
      </c>
      <c r="D294" s="835">
        <v>50</v>
      </c>
      <c r="E294" s="835">
        <v>0</v>
      </c>
      <c r="F294" s="835">
        <v>0</v>
      </c>
      <c r="G294" s="835">
        <v>25</v>
      </c>
      <c r="H294" s="833">
        <v>0</v>
      </c>
      <c r="I294" s="833">
        <v>158</v>
      </c>
      <c r="J294" s="835">
        <v>5</v>
      </c>
      <c r="K294" s="833">
        <f t="shared" si="4"/>
        <v>163</v>
      </c>
      <c r="L294" s="835">
        <v>0</v>
      </c>
      <c r="M294" s="835">
        <v>0</v>
      </c>
      <c r="N294" s="835">
        <v>0</v>
      </c>
      <c r="O294" s="835">
        <v>0</v>
      </c>
    </row>
    <row r="295" spans="1:15" hidden="1">
      <c r="A295" s="831" t="s">
        <v>243</v>
      </c>
      <c r="B295" s="831" t="s">
        <v>1847</v>
      </c>
      <c r="C295" s="834">
        <v>25</v>
      </c>
      <c r="D295" s="835">
        <v>50</v>
      </c>
      <c r="E295" s="835">
        <v>0</v>
      </c>
      <c r="F295" s="835">
        <v>0</v>
      </c>
      <c r="G295" s="835">
        <v>25</v>
      </c>
      <c r="H295" s="833">
        <v>0</v>
      </c>
      <c r="I295" s="833">
        <v>231</v>
      </c>
      <c r="J295" s="835">
        <v>5</v>
      </c>
      <c r="K295" s="833">
        <f t="shared" si="4"/>
        <v>236</v>
      </c>
      <c r="L295" s="835">
        <v>0</v>
      </c>
      <c r="M295" s="835">
        <v>0</v>
      </c>
      <c r="N295" s="835">
        <v>0</v>
      </c>
      <c r="O295" s="835">
        <v>0</v>
      </c>
    </row>
    <row r="296" spans="1:15" hidden="1">
      <c r="A296" s="831" t="s">
        <v>243</v>
      </c>
      <c r="B296" s="831" t="s">
        <v>1848</v>
      </c>
      <c r="C296" s="834">
        <v>25</v>
      </c>
      <c r="D296" s="835">
        <v>50</v>
      </c>
      <c r="E296" s="835">
        <v>0</v>
      </c>
      <c r="F296" s="835">
        <v>0</v>
      </c>
      <c r="G296" s="835">
        <v>25</v>
      </c>
      <c r="H296" s="833">
        <v>0</v>
      </c>
      <c r="I296" s="833">
        <v>222</v>
      </c>
      <c r="J296" s="835">
        <v>5</v>
      </c>
      <c r="K296" s="833">
        <f t="shared" si="4"/>
        <v>227</v>
      </c>
      <c r="L296" s="835">
        <v>0</v>
      </c>
      <c r="M296" s="835">
        <v>0</v>
      </c>
      <c r="N296" s="835">
        <v>0</v>
      </c>
      <c r="O296" s="835">
        <v>0</v>
      </c>
    </row>
    <row r="297" spans="1:15" hidden="1">
      <c r="A297" s="831" t="s">
        <v>243</v>
      </c>
      <c r="B297" s="831" t="s">
        <v>1849</v>
      </c>
      <c r="C297" s="834">
        <v>25</v>
      </c>
      <c r="D297" s="835">
        <v>50</v>
      </c>
      <c r="E297" s="835">
        <v>0</v>
      </c>
      <c r="F297" s="835">
        <v>0</v>
      </c>
      <c r="G297" s="835">
        <v>25</v>
      </c>
      <c r="H297" s="833">
        <v>0</v>
      </c>
      <c r="I297" s="833">
        <v>241</v>
      </c>
      <c r="J297" s="835">
        <v>5</v>
      </c>
      <c r="K297" s="833">
        <f t="shared" si="4"/>
        <v>246</v>
      </c>
      <c r="L297" s="835">
        <v>0</v>
      </c>
      <c r="M297" s="835">
        <v>0</v>
      </c>
      <c r="N297" s="835">
        <v>0</v>
      </c>
      <c r="O297" s="835">
        <v>0</v>
      </c>
    </row>
    <row r="298" spans="1:15" hidden="1">
      <c r="A298" s="831" t="s">
        <v>243</v>
      </c>
      <c r="B298" s="831" t="s">
        <v>1850</v>
      </c>
      <c r="C298" s="834">
        <v>25</v>
      </c>
      <c r="D298" s="835">
        <v>50</v>
      </c>
      <c r="E298" s="835">
        <v>0</v>
      </c>
      <c r="F298" s="835">
        <v>0</v>
      </c>
      <c r="G298" s="835">
        <v>25</v>
      </c>
      <c r="H298" s="833">
        <v>0</v>
      </c>
      <c r="I298" s="833">
        <v>90</v>
      </c>
      <c r="J298" s="835">
        <v>5</v>
      </c>
      <c r="K298" s="833">
        <f t="shared" si="4"/>
        <v>95</v>
      </c>
      <c r="L298" s="835">
        <v>0</v>
      </c>
      <c r="M298" s="835">
        <v>0</v>
      </c>
      <c r="N298" s="835">
        <v>0</v>
      </c>
      <c r="O298" s="835">
        <v>0</v>
      </c>
    </row>
    <row r="299" spans="1:15" hidden="1">
      <c r="A299" s="831" t="s">
        <v>243</v>
      </c>
      <c r="B299" s="831" t="s">
        <v>1851</v>
      </c>
      <c r="C299" s="834">
        <v>25</v>
      </c>
      <c r="D299" s="835">
        <v>50</v>
      </c>
      <c r="E299" s="835">
        <v>0</v>
      </c>
      <c r="F299" s="835">
        <v>0</v>
      </c>
      <c r="G299" s="835">
        <v>25</v>
      </c>
      <c r="H299" s="833">
        <v>0</v>
      </c>
      <c r="I299" s="833">
        <v>87</v>
      </c>
      <c r="J299" s="835">
        <v>5</v>
      </c>
      <c r="K299" s="833">
        <f t="shared" si="4"/>
        <v>92</v>
      </c>
      <c r="L299" s="835">
        <v>0</v>
      </c>
      <c r="M299" s="835">
        <v>0</v>
      </c>
      <c r="N299" s="835">
        <v>0</v>
      </c>
      <c r="O299" s="835">
        <v>0</v>
      </c>
    </row>
    <row r="300" spans="1:15" hidden="1">
      <c r="A300" s="831" t="s">
        <v>243</v>
      </c>
      <c r="B300" s="831" t="s">
        <v>1852</v>
      </c>
      <c r="C300" s="834">
        <v>25</v>
      </c>
      <c r="D300" s="835">
        <v>50</v>
      </c>
      <c r="E300" s="835">
        <v>0</v>
      </c>
      <c r="F300" s="835">
        <v>0</v>
      </c>
      <c r="G300" s="835">
        <v>25</v>
      </c>
      <c r="H300" s="835">
        <v>15</v>
      </c>
      <c r="I300" s="833">
        <v>240</v>
      </c>
      <c r="J300" s="835">
        <v>5</v>
      </c>
      <c r="K300" s="833">
        <f t="shared" si="4"/>
        <v>245</v>
      </c>
      <c r="L300" s="835">
        <v>0</v>
      </c>
      <c r="M300" s="835">
        <v>0</v>
      </c>
      <c r="N300" s="835">
        <v>0</v>
      </c>
      <c r="O300" s="835">
        <v>4</v>
      </c>
    </row>
    <row r="301" spans="1:15" hidden="1">
      <c r="A301" s="831" t="s">
        <v>243</v>
      </c>
      <c r="B301" s="831" t="s">
        <v>1853</v>
      </c>
      <c r="C301" s="834">
        <v>25</v>
      </c>
      <c r="D301" s="835">
        <v>50</v>
      </c>
      <c r="E301" s="835">
        <v>0</v>
      </c>
      <c r="F301" s="835">
        <v>0</v>
      </c>
      <c r="G301" s="835">
        <v>25</v>
      </c>
      <c r="H301" s="833">
        <v>0</v>
      </c>
      <c r="I301" s="833">
        <v>117</v>
      </c>
      <c r="J301" s="835">
        <v>5</v>
      </c>
      <c r="K301" s="833">
        <f t="shared" si="4"/>
        <v>122</v>
      </c>
      <c r="L301" s="835">
        <v>0</v>
      </c>
      <c r="M301" s="835">
        <v>0</v>
      </c>
      <c r="N301" s="835">
        <v>0</v>
      </c>
      <c r="O301" s="835">
        <v>0</v>
      </c>
    </row>
    <row r="302" spans="1:15" hidden="1">
      <c r="A302" s="831" t="s">
        <v>243</v>
      </c>
      <c r="B302" s="831" t="s">
        <v>1854</v>
      </c>
      <c r="C302" s="834">
        <v>25</v>
      </c>
      <c r="D302" s="835">
        <v>50</v>
      </c>
      <c r="E302" s="835">
        <v>0</v>
      </c>
      <c r="F302" s="835">
        <v>0</v>
      </c>
      <c r="G302" s="835">
        <v>25</v>
      </c>
      <c r="H302" s="833">
        <v>0</v>
      </c>
      <c r="I302" s="833">
        <v>113</v>
      </c>
      <c r="J302" s="835">
        <v>5</v>
      </c>
      <c r="K302" s="833">
        <f t="shared" si="4"/>
        <v>118</v>
      </c>
      <c r="L302" s="835">
        <v>0</v>
      </c>
      <c r="M302" s="835">
        <v>0</v>
      </c>
      <c r="N302" s="835">
        <v>0</v>
      </c>
      <c r="O302" s="835">
        <v>0</v>
      </c>
    </row>
    <row r="303" spans="1:15" hidden="1">
      <c r="A303" s="831" t="s">
        <v>243</v>
      </c>
      <c r="B303" s="831" t="s">
        <v>1855</v>
      </c>
      <c r="C303" s="834">
        <v>25</v>
      </c>
      <c r="D303" s="835">
        <v>50</v>
      </c>
      <c r="E303" s="835">
        <v>0</v>
      </c>
      <c r="F303" s="835">
        <v>0</v>
      </c>
      <c r="G303" s="835">
        <v>25</v>
      </c>
      <c r="H303" s="833">
        <v>0</v>
      </c>
      <c r="I303" s="833">
        <v>113</v>
      </c>
      <c r="J303" s="835">
        <v>5</v>
      </c>
      <c r="K303" s="833">
        <f t="shared" si="4"/>
        <v>118</v>
      </c>
      <c r="L303" s="835">
        <v>0</v>
      </c>
      <c r="M303" s="835">
        <v>0</v>
      </c>
      <c r="N303" s="835">
        <v>0</v>
      </c>
      <c r="O303" s="835">
        <v>0</v>
      </c>
    </row>
    <row r="304" spans="1:15" hidden="1">
      <c r="A304" s="831" t="s">
        <v>243</v>
      </c>
      <c r="B304" s="831" t="s">
        <v>1856</v>
      </c>
      <c r="C304" s="834">
        <v>25</v>
      </c>
      <c r="D304" s="835">
        <v>50</v>
      </c>
      <c r="E304" s="835">
        <v>0</v>
      </c>
      <c r="F304" s="835">
        <v>0</v>
      </c>
      <c r="G304" s="835">
        <v>25</v>
      </c>
      <c r="H304" s="833">
        <v>0</v>
      </c>
      <c r="I304" s="833">
        <v>105</v>
      </c>
      <c r="J304" s="835">
        <v>5</v>
      </c>
      <c r="K304" s="833">
        <f t="shared" si="4"/>
        <v>110</v>
      </c>
      <c r="L304" s="835">
        <v>0</v>
      </c>
      <c r="M304" s="835">
        <v>0</v>
      </c>
      <c r="N304" s="835">
        <v>0</v>
      </c>
      <c r="O304" s="835">
        <v>0</v>
      </c>
    </row>
    <row r="305" spans="1:15" hidden="1">
      <c r="A305" s="831" t="s">
        <v>243</v>
      </c>
      <c r="B305" s="831" t="s">
        <v>1857</v>
      </c>
      <c r="C305" s="834">
        <v>25</v>
      </c>
      <c r="D305" s="835">
        <v>50</v>
      </c>
      <c r="E305" s="835">
        <v>0</v>
      </c>
      <c r="F305" s="835">
        <v>0</v>
      </c>
      <c r="G305" s="835">
        <v>25</v>
      </c>
      <c r="H305" s="833">
        <v>0</v>
      </c>
      <c r="I305" s="833">
        <v>87</v>
      </c>
      <c r="J305" s="835">
        <v>5</v>
      </c>
      <c r="K305" s="833">
        <f t="shared" si="4"/>
        <v>92</v>
      </c>
      <c r="L305" s="835">
        <v>0</v>
      </c>
      <c r="M305" s="835">
        <v>0</v>
      </c>
      <c r="N305" s="835">
        <v>0</v>
      </c>
      <c r="O305" s="835">
        <v>0</v>
      </c>
    </row>
    <row r="306" spans="1:15" hidden="1">
      <c r="A306" s="831" t="s">
        <v>243</v>
      </c>
      <c r="B306" s="831" t="s">
        <v>1858</v>
      </c>
      <c r="C306" s="834">
        <v>25</v>
      </c>
      <c r="D306" s="835">
        <v>50</v>
      </c>
      <c r="E306" s="835">
        <v>0</v>
      </c>
      <c r="F306" s="835">
        <v>0</v>
      </c>
      <c r="G306" s="835">
        <v>25</v>
      </c>
      <c r="H306" s="833">
        <v>0</v>
      </c>
      <c r="I306" s="833">
        <v>63</v>
      </c>
      <c r="J306" s="835">
        <v>5</v>
      </c>
      <c r="K306" s="833">
        <f t="shared" si="4"/>
        <v>68</v>
      </c>
      <c r="L306" s="835">
        <v>0</v>
      </c>
      <c r="M306" s="835">
        <v>0</v>
      </c>
      <c r="N306" s="835">
        <v>0</v>
      </c>
      <c r="O306" s="835">
        <v>0</v>
      </c>
    </row>
    <row r="307" spans="1:15" hidden="1">
      <c r="A307" s="831" t="s">
        <v>243</v>
      </c>
      <c r="B307" s="831" t="s">
        <v>1859</v>
      </c>
      <c r="C307" s="834">
        <v>25</v>
      </c>
      <c r="D307" s="835">
        <v>50</v>
      </c>
      <c r="E307" s="835">
        <v>0</v>
      </c>
      <c r="F307" s="835">
        <v>0</v>
      </c>
      <c r="G307" s="835">
        <v>25</v>
      </c>
      <c r="H307" s="833">
        <v>0</v>
      </c>
      <c r="I307" s="833">
        <v>222</v>
      </c>
      <c r="J307" s="835">
        <v>5</v>
      </c>
      <c r="K307" s="833">
        <f t="shared" si="4"/>
        <v>227</v>
      </c>
      <c r="L307" s="835">
        <v>0</v>
      </c>
      <c r="M307" s="835">
        <v>0</v>
      </c>
      <c r="N307" s="835">
        <v>0</v>
      </c>
      <c r="O307" s="835">
        <v>0</v>
      </c>
    </row>
    <row r="308" spans="1:15" hidden="1">
      <c r="A308" s="831" t="s">
        <v>243</v>
      </c>
      <c r="B308" s="831" t="s">
        <v>1860</v>
      </c>
      <c r="C308" s="834">
        <v>25</v>
      </c>
      <c r="D308" s="835">
        <v>50</v>
      </c>
      <c r="E308" s="835">
        <v>0</v>
      </c>
      <c r="F308" s="835">
        <v>0</v>
      </c>
      <c r="G308" s="835">
        <v>25</v>
      </c>
      <c r="H308" s="833">
        <v>0</v>
      </c>
      <c r="I308" s="833">
        <v>148</v>
      </c>
      <c r="J308" s="835">
        <v>5</v>
      </c>
      <c r="K308" s="833">
        <f t="shared" si="4"/>
        <v>153</v>
      </c>
      <c r="L308" s="835">
        <v>0</v>
      </c>
      <c r="M308" s="835">
        <v>6</v>
      </c>
      <c r="N308" s="835">
        <v>0</v>
      </c>
      <c r="O308" s="835">
        <v>0</v>
      </c>
    </row>
    <row r="309" spans="1:15" hidden="1">
      <c r="A309" s="831" t="s">
        <v>243</v>
      </c>
      <c r="B309" s="831" t="s">
        <v>1861</v>
      </c>
      <c r="C309" s="834">
        <v>25</v>
      </c>
      <c r="D309" s="835">
        <v>50</v>
      </c>
      <c r="E309" s="835">
        <v>0</v>
      </c>
      <c r="F309" s="835">
        <v>0</v>
      </c>
      <c r="G309" s="835">
        <v>25</v>
      </c>
      <c r="H309" s="833">
        <v>0</v>
      </c>
      <c r="I309" s="833">
        <v>144</v>
      </c>
      <c r="J309" s="835">
        <v>5</v>
      </c>
      <c r="K309" s="833">
        <f t="shared" si="4"/>
        <v>149</v>
      </c>
      <c r="L309" s="835">
        <v>0</v>
      </c>
      <c r="M309" s="835">
        <v>0</v>
      </c>
      <c r="N309" s="835">
        <v>0</v>
      </c>
      <c r="O309" s="835">
        <v>0</v>
      </c>
    </row>
    <row r="310" spans="1:15" hidden="1">
      <c r="A310" s="831" t="s">
        <v>243</v>
      </c>
      <c r="B310" s="831" t="s">
        <v>1862</v>
      </c>
      <c r="C310" s="834">
        <v>25</v>
      </c>
      <c r="D310" s="835">
        <v>50</v>
      </c>
      <c r="E310" s="835">
        <v>0</v>
      </c>
      <c r="F310" s="835">
        <v>0</v>
      </c>
      <c r="G310" s="835">
        <v>25</v>
      </c>
      <c r="H310" s="833">
        <v>0</v>
      </c>
      <c r="I310" s="833">
        <v>81</v>
      </c>
      <c r="J310" s="835">
        <v>5</v>
      </c>
      <c r="K310" s="833">
        <f t="shared" si="4"/>
        <v>86</v>
      </c>
      <c r="L310" s="835">
        <v>0</v>
      </c>
      <c r="M310" s="835">
        <v>6</v>
      </c>
      <c r="N310" s="835">
        <v>0</v>
      </c>
      <c r="O310" s="835">
        <v>0</v>
      </c>
    </row>
    <row r="311" spans="1:15" hidden="1">
      <c r="A311" s="831" t="s">
        <v>243</v>
      </c>
      <c r="B311" s="831" t="s">
        <v>1309</v>
      </c>
      <c r="C311" s="834">
        <v>25</v>
      </c>
      <c r="D311" s="835">
        <v>50</v>
      </c>
      <c r="E311" s="835">
        <v>0</v>
      </c>
      <c r="F311" s="835">
        <v>0</v>
      </c>
      <c r="G311" s="835">
        <v>25</v>
      </c>
      <c r="H311" s="833">
        <v>0</v>
      </c>
      <c r="I311" s="833">
        <v>81</v>
      </c>
      <c r="J311" s="835">
        <v>5</v>
      </c>
      <c r="K311" s="833">
        <f t="shared" si="4"/>
        <v>86</v>
      </c>
      <c r="L311" s="835">
        <v>0</v>
      </c>
      <c r="M311" s="835">
        <v>6</v>
      </c>
      <c r="N311" s="835">
        <v>0</v>
      </c>
      <c r="O311" s="835">
        <v>0</v>
      </c>
    </row>
    <row r="312" spans="1:15" hidden="1">
      <c r="A312" s="831" t="s">
        <v>243</v>
      </c>
      <c r="B312" s="831" t="s">
        <v>1863</v>
      </c>
      <c r="C312" s="834">
        <v>25</v>
      </c>
      <c r="D312" s="835">
        <v>50</v>
      </c>
      <c r="E312" s="835">
        <v>0</v>
      </c>
      <c r="F312" s="835">
        <v>0</v>
      </c>
      <c r="G312" s="835">
        <v>25</v>
      </c>
      <c r="H312" s="833">
        <v>0</v>
      </c>
      <c r="I312" s="833">
        <v>200</v>
      </c>
      <c r="J312" s="835">
        <v>5</v>
      </c>
      <c r="K312" s="833">
        <f t="shared" si="4"/>
        <v>205</v>
      </c>
      <c r="L312" s="835">
        <v>6</v>
      </c>
      <c r="M312" s="835">
        <v>0</v>
      </c>
      <c r="N312" s="835">
        <v>6</v>
      </c>
      <c r="O312" s="835">
        <v>0</v>
      </c>
    </row>
    <row r="313" spans="1:15">
      <c r="A313" s="831" t="s">
        <v>243</v>
      </c>
      <c r="B313" s="831" t="s">
        <v>199</v>
      </c>
      <c r="C313" s="834">
        <v>25</v>
      </c>
      <c r="D313" s="835">
        <v>50</v>
      </c>
      <c r="E313" s="835">
        <v>0</v>
      </c>
      <c r="F313" s="835">
        <v>0</v>
      </c>
      <c r="G313" s="835">
        <v>25</v>
      </c>
      <c r="H313" s="833">
        <v>0</v>
      </c>
      <c r="I313" s="833">
        <v>126</v>
      </c>
      <c r="J313" s="835">
        <v>5</v>
      </c>
      <c r="K313" s="833">
        <f t="shared" si="4"/>
        <v>131</v>
      </c>
      <c r="L313" s="835">
        <v>0</v>
      </c>
      <c r="M313" s="835">
        <v>6</v>
      </c>
      <c r="N313" s="835">
        <v>0</v>
      </c>
      <c r="O313" s="835">
        <v>0</v>
      </c>
    </row>
    <row r="314" spans="1:15" hidden="1">
      <c r="A314" s="831" t="s">
        <v>243</v>
      </c>
      <c r="B314" s="831" t="s">
        <v>1864</v>
      </c>
      <c r="C314" s="834">
        <v>25</v>
      </c>
      <c r="D314" s="835">
        <v>50</v>
      </c>
      <c r="E314" s="835">
        <v>0</v>
      </c>
      <c r="F314" s="835">
        <v>0</v>
      </c>
      <c r="G314" s="835">
        <v>25</v>
      </c>
      <c r="H314" s="833">
        <v>0</v>
      </c>
      <c r="I314" s="833">
        <v>162</v>
      </c>
      <c r="J314" s="835">
        <v>5</v>
      </c>
      <c r="K314" s="833">
        <f t="shared" si="4"/>
        <v>167</v>
      </c>
      <c r="L314" s="835">
        <v>0</v>
      </c>
      <c r="M314" s="835">
        <v>0</v>
      </c>
      <c r="N314" s="835">
        <v>0</v>
      </c>
      <c r="O314" s="835">
        <v>0</v>
      </c>
    </row>
    <row r="315" spans="1:15" hidden="1">
      <c r="A315" s="831" t="s">
        <v>243</v>
      </c>
      <c r="B315" s="831" t="s">
        <v>1865</v>
      </c>
      <c r="C315" s="834">
        <v>25</v>
      </c>
      <c r="D315" s="835">
        <v>50</v>
      </c>
      <c r="E315" s="835">
        <v>0</v>
      </c>
      <c r="F315" s="835">
        <v>0</v>
      </c>
      <c r="G315" s="835">
        <v>25</v>
      </c>
      <c r="H315" s="833">
        <v>0</v>
      </c>
      <c r="I315" s="833">
        <v>107</v>
      </c>
      <c r="J315" s="835">
        <v>5</v>
      </c>
      <c r="K315" s="833">
        <f t="shared" si="4"/>
        <v>112</v>
      </c>
      <c r="L315" s="835">
        <v>0</v>
      </c>
      <c r="M315" s="835">
        <v>0</v>
      </c>
      <c r="N315" s="835">
        <v>0</v>
      </c>
      <c r="O315" s="835">
        <v>0</v>
      </c>
    </row>
    <row r="316" spans="1:15" hidden="1">
      <c r="A316" s="831" t="s">
        <v>247</v>
      </c>
      <c r="B316" s="831" t="s">
        <v>1403</v>
      </c>
      <c r="C316" s="834">
        <v>25</v>
      </c>
      <c r="D316" s="835">
        <v>50</v>
      </c>
      <c r="E316" s="835">
        <v>5</v>
      </c>
      <c r="F316" s="835">
        <v>5</v>
      </c>
      <c r="G316" s="835">
        <v>25</v>
      </c>
      <c r="H316" s="833">
        <v>0</v>
      </c>
      <c r="I316" s="833">
        <v>83</v>
      </c>
      <c r="J316" s="835">
        <v>5</v>
      </c>
      <c r="K316" s="833">
        <f t="shared" si="4"/>
        <v>88</v>
      </c>
      <c r="L316" s="835">
        <v>0</v>
      </c>
      <c r="M316" s="835">
        <v>0</v>
      </c>
      <c r="N316" s="835">
        <v>0</v>
      </c>
      <c r="O316" s="835">
        <v>0</v>
      </c>
    </row>
    <row r="317" spans="1:15" hidden="1">
      <c r="A317" s="831" t="s">
        <v>247</v>
      </c>
      <c r="B317" s="831" t="s">
        <v>1845</v>
      </c>
      <c r="C317" s="834">
        <v>25</v>
      </c>
      <c r="D317" s="835">
        <v>50</v>
      </c>
      <c r="E317" s="835">
        <v>5</v>
      </c>
      <c r="F317" s="835">
        <v>5</v>
      </c>
      <c r="G317" s="835">
        <v>25</v>
      </c>
      <c r="H317" s="833">
        <v>0</v>
      </c>
      <c r="I317" s="833">
        <v>189</v>
      </c>
      <c r="J317" s="835">
        <v>5</v>
      </c>
      <c r="K317" s="833">
        <f t="shared" si="4"/>
        <v>194</v>
      </c>
      <c r="L317" s="835">
        <v>0</v>
      </c>
      <c r="M317" s="835">
        <v>0</v>
      </c>
      <c r="N317" s="835">
        <v>0</v>
      </c>
      <c r="O317" s="835">
        <v>0</v>
      </c>
    </row>
    <row r="318" spans="1:15" hidden="1">
      <c r="A318" s="831" t="s">
        <v>247</v>
      </c>
      <c r="B318" s="831" t="s">
        <v>1846</v>
      </c>
      <c r="C318" s="834">
        <v>25</v>
      </c>
      <c r="D318" s="835">
        <v>50</v>
      </c>
      <c r="E318" s="835">
        <v>5</v>
      </c>
      <c r="F318" s="835">
        <v>5</v>
      </c>
      <c r="G318" s="835">
        <v>25</v>
      </c>
      <c r="H318" s="833">
        <v>0</v>
      </c>
      <c r="I318" s="833">
        <v>163</v>
      </c>
      <c r="J318" s="835">
        <v>5</v>
      </c>
      <c r="K318" s="833">
        <f t="shared" si="4"/>
        <v>168</v>
      </c>
      <c r="L318" s="835">
        <v>0</v>
      </c>
      <c r="M318" s="835">
        <v>0</v>
      </c>
      <c r="N318" s="835">
        <v>0</v>
      </c>
      <c r="O318" s="835">
        <v>0</v>
      </c>
    </row>
    <row r="319" spans="1:15" hidden="1">
      <c r="A319" s="831" t="s">
        <v>247</v>
      </c>
      <c r="B319" s="831" t="s">
        <v>1847</v>
      </c>
      <c r="C319" s="834">
        <v>25</v>
      </c>
      <c r="D319" s="835">
        <v>50</v>
      </c>
      <c r="E319" s="835">
        <v>5</v>
      </c>
      <c r="F319" s="835">
        <v>5</v>
      </c>
      <c r="G319" s="835">
        <v>25</v>
      </c>
      <c r="H319" s="833">
        <v>0</v>
      </c>
      <c r="I319" s="833">
        <v>217</v>
      </c>
      <c r="J319" s="835">
        <v>5</v>
      </c>
      <c r="K319" s="833">
        <f t="shared" si="4"/>
        <v>222</v>
      </c>
      <c r="L319" s="835">
        <v>0</v>
      </c>
      <c r="M319" s="835">
        <v>0</v>
      </c>
      <c r="N319" s="835">
        <v>0</v>
      </c>
      <c r="O319" s="835">
        <v>0</v>
      </c>
    </row>
    <row r="320" spans="1:15" hidden="1">
      <c r="A320" s="831" t="s">
        <v>247</v>
      </c>
      <c r="B320" s="831" t="s">
        <v>1848</v>
      </c>
      <c r="C320" s="834">
        <v>25</v>
      </c>
      <c r="D320" s="835">
        <v>50</v>
      </c>
      <c r="E320" s="835">
        <v>5</v>
      </c>
      <c r="F320" s="835">
        <v>5</v>
      </c>
      <c r="G320" s="835">
        <v>25</v>
      </c>
      <c r="H320" s="833">
        <v>0</v>
      </c>
      <c r="I320" s="833">
        <v>213</v>
      </c>
      <c r="J320" s="835">
        <v>5</v>
      </c>
      <c r="K320" s="833">
        <f t="shared" si="4"/>
        <v>218</v>
      </c>
      <c r="L320" s="835">
        <v>0</v>
      </c>
      <c r="M320" s="835">
        <v>0</v>
      </c>
      <c r="N320" s="835">
        <v>0</v>
      </c>
      <c r="O320" s="835">
        <v>0</v>
      </c>
    </row>
    <row r="321" spans="1:15" hidden="1">
      <c r="A321" s="831" t="s">
        <v>247</v>
      </c>
      <c r="B321" s="831" t="s">
        <v>1849</v>
      </c>
      <c r="C321" s="834">
        <v>25</v>
      </c>
      <c r="D321" s="835">
        <v>50</v>
      </c>
      <c r="E321" s="835">
        <v>5</v>
      </c>
      <c r="F321" s="835">
        <v>5</v>
      </c>
      <c r="G321" s="835">
        <v>25</v>
      </c>
      <c r="H321" s="833">
        <v>0</v>
      </c>
      <c r="I321" s="833">
        <v>217</v>
      </c>
      <c r="J321" s="835">
        <v>5</v>
      </c>
      <c r="K321" s="833">
        <f t="shared" si="4"/>
        <v>222</v>
      </c>
      <c r="L321" s="835">
        <v>0</v>
      </c>
      <c r="M321" s="835">
        <v>0</v>
      </c>
      <c r="N321" s="835">
        <v>0</v>
      </c>
      <c r="O321" s="835">
        <v>0</v>
      </c>
    </row>
    <row r="322" spans="1:15" hidden="1">
      <c r="A322" s="831" t="s">
        <v>247</v>
      </c>
      <c r="B322" s="831" t="s">
        <v>1850</v>
      </c>
      <c r="C322" s="834">
        <v>25</v>
      </c>
      <c r="D322" s="835">
        <v>50</v>
      </c>
      <c r="E322" s="835">
        <v>5</v>
      </c>
      <c r="F322" s="835">
        <v>5</v>
      </c>
      <c r="G322" s="835">
        <v>25</v>
      </c>
      <c r="H322" s="833">
        <v>0</v>
      </c>
      <c r="I322" s="833">
        <v>98</v>
      </c>
      <c r="J322" s="835">
        <v>5</v>
      </c>
      <c r="K322" s="833">
        <f t="shared" si="4"/>
        <v>103</v>
      </c>
      <c r="L322" s="835">
        <v>0</v>
      </c>
      <c r="M322" s="835">
        <v>0</v>
      </c>
      <c r="N322" s="835">
        <v>0</v>
      </c>
      <c r="O322" s="835">
        <v>0</v>
      </c>
    </row>
    <row r="323" spans="1:15" hidden="1">
      <c r="A323" s="831" t="s">
        <v>247</v>
      </c>
      <c r="B323" s="831" t="s">
        <v>1851</v>
      </c>
      <c r="C323" s="834">
        <v>25</v>
      </c>
      <c r="D323" s="835">
        <v>50</v>
      </c>
      <c r="E323" s="835">
        <v>5</v>
      </c>
      <c r="F323" s="835">
        <v>5</v>
      </c>
      <c r="G323" s="835">
        <v>25</v>
      </c>
      <c r="H323" s="833">
        <v>0</v>
      </c>
      <c r="I323" s="833">
        <v>98</v>
      </c>
      <c r="J323" s="835">
        <v>5</v>
      </c>
      <c r="K323" s="833">
        <f t="shared" si="4"/>
        <v>103</v>
      </c>
      <c r="L323" s="835">
        <v>0</v>
      </c>
      <c r="M323" s="835">
        <v>0</v>
      </c>
      <c r="N323" s="835">
        <v>0</v>
      </c>
      <c r="O323" s="835">
        <v>0</v>
      </c>
    </row>
    <row r="324" spans="1:15" hidden="1">
      <c r="A324" s="831" t="s">
        <v>247</v>
      </c>
      <c r="B324" s="831" t="s">
        <v>1852</v>
      </c>
      <c r="C324" s="834">
        <v>25</v>
      </c>
      <c r="D324" s="835">
        <v>50</v>
      </c>
      <c r="E324" s="835">
        <v>5</v>
      </c>
      <c r="F324" s="835">
        <v>5</v>
      </c>
      <c r="G324" s="835">
        <v>25</v>
      </c>
      <c r="H324" s="835">
        <v>15</v>
      </c>
      <c r="I324" s="833">
        <v>206</v>
      </c>
      <c r="J324" s="835">
        <v>5</v>
      </c>
      <c r="K324" s="833">
        <f t="shared" si="4"/>
        <v>211</v>
      </c>
      <c r="L324" s="835">
        <v>0</v>
      </c>
      <c r="M324" s="835">
        <v>0</v>
      </c>
      <c r="N324" s="835">
        <v>0</v>
      </c>
      <c r="O324" s="835">
        <v>4</v>
      </c>
    </row>
    <row r="325" spans="1:15" hidden="1">
      <c r="A325" s="831" t="s">
        <v>247</v>
      </c>
      <c r="B325" s="831" t="s">
        <v>1853</v>
      </c>
      <c r="C325" s="834">
        <v>25</v>
      </c>
      <c r="D325" s="835">
        <v>50</v>
      </c>
      <c r="E325" s="835">
        <v>5</v>
      </c>
      <c r="F325" s="835">
        <v>5</v>
      </c>
      <c r="G325" s="835">
        <v>25</v>
      </c>
      <c r="H325" s="833">
        <v>0</v>
      </c>
      <c r="I325" s="833">
        <v>103</v>
      </c>
      <c r="J325" s="835">
        <v>5</v>
      </c>
      <c r="K325" s="833">
        <f t="shared" ref="K325:K388" si="5">+I325+J325</f>
        <v>108</v>
      </c>
      <c r="L325" s="835">
        <v>0</v>
      </c>
      <c r="M325" s="835">
        <v>0</v>
      </c>
      <c r="N325" s="835">
        <v>0</v>
      </c>
      <c r="O325" s="835">
        <v>0</v>
      </c>
    </row>
    <row r="326" spans="1:15" hidden="1">
      <c r="A326" s="831" t="s">
        <v>247</v>
      </c>
      <c r="B326" s="831" t="s">
        <v>1854</v>
      </c>
      <c r="C326" s="834">
        <v>25</v>
      </c>
      <c r="D326" s="835">
        <v>50</v>
      </c>
      <c r="E326" s="835">
        <v>5</v>
      </c>
      <c r="F326" s="835">
        <v>5</v>
      </c>
      <c r="G326" s="835">
        <v>25</v>
      </c>
      <c r="H326" s="833">
        <v>0</v>
      </c>
      <c r="I326" s="833">
        <v>110</v>
      </c>
      <c r="J326" s="835">
        <v>5</v>
      </c>
      <c r="K326" s="833">
        <f t="shared" si="5"/>
        <v>115</v>
      </c>
      <c r="L326" s="835">
        <v>0</v>
      </c>
      <c r="M326" s="835">
        <v>0</v>
      </c>
      <c r="N326" s="835">
        <v>0</v>
      </c>
      <c r="O326" s="835">
        <v>0</v>
      </c>
    </row>
    <row r="327" spans="1:15" hidden="1">
      <c r="A327" s="831" t="s">
        <v>247</v>
      </c>
      <c r="B327" s="831" t="s">
        <v>1855</v>
      </c>
      <c r="C327" s="834">
        <v>25</v>
      </c>
      <c r="D327" s="835">
        <v>50</v>
      </c>
      <c r="E327" s="835">
        <v>5</v>
      </c>
      <c r="F327" s="835">
        <v>5</v>
      </c>
      <c r="G327" s="835">
        <v>25</v>
      </c>
      <c r="H327" s="833">
        <v>0</v>
      </c>
      <c r="I327" s="833">
        <v>110</v>
      </c>
      <c r="J327" s="835">
        <v>5</v>
      </c>
      <c r="K327" s="833">
        <f t="shared" si="5"/>
        <v>115</v>
      </c>
      <c r="L327" s="835">
        <v>0</v>
      </c>
      <c r="M327" s="835">
        <v>0</v>
      </c>
      <c r="N327" s="835">
        <v>0</v>
      </c>
      <c r="O327" s="835">
        <v>0</v>
      </c>
    </row>
    <row r="328" spans="1:15" hidden="1">
      <c r="A328" s="831" t="s">
        <v>247</v>
      </c>
      <c r="B328" s="831" t="s">
        <v>1856</v>
      </c>
      <c r="C328" s="834">
        <v>25</v>
      </c>
      <c r="D328" s="835">
        <v>50</v>
      </c>
      <c r="E328" s="835">
        <v>5</v>
      </c>
      <c r="F328" s="835">
        <v>5</v>
      </c>
      <c r="G328" s="835">
        <v>25</v>
      </c>
      <c r="H328" s="833">
        <v>0</v>
      </c>
      <c r="I328" s="833">
        <v>108</v>
      </c>
      <c r="J328" s="835">
        <v>5</v>
      </c>
      <c r="K328" s="833">
        <f t="shared" si="5"/>
        <v>113</v>
      </c>
      <c r="L328" s="835">
        <v>0</v>
      </c>
      <c r="M328" s="835">
        <v>0</v>
      </c>
      <c r="N328" s="835">
        <v>0</v>
      </c>
      <c r="O328" s="835">
        <v>0</v>
      </c>
    </row>
    <row r="329" spans="1:15" hidden="1">
      <c r="A329" s="831" t="s">
        <v>247</v>
      </c>
      <c r="B329" s="831" t="s">
        <v>1857</v>
      </c>
      <c r="C329" s="834">
        <v>25</v>
      </c>
      <c r="D329" s="835">
        <v>50</v>
      </c>
      <c r="E329" s="835">
        <v>5</v>
      </c>
      <c r="F329" s="835">
        <v>5</v>
      </c>
      <c r="G329" s="835">
        <v>25</v>
      </c>
      <c r="H329" s="833">
        <v>0</v>
      </c>
      <c r="I329" s="833">
        <v>83</v>
      </c>
      <c r="J329" s="835">
        <v>5</v>
      </c>
      <c r="K329" s="833">
        <f t="shared" si="5"/>
        <v>88</v>
      </c>
      <c r="L329" s="835">
        <v>0</v>
      </c>
      <c r="M329" s="835">
        <v>0</v>
      </c>
      <c r="N329" s="835">
        <v>0</v>
      </c>
      <c r="O329" s="835">
        <v>0</v>
      </c>
    </row>
    <row r="330" spans="1:15" hidden="1">
      <c r="A330" s="831" t="s">
        <v>247</v>
      </c>
      <c r="B330" s="831" t="s">
        <v>1858</v>
      </c>
      <c r="C330" s="834">
        <v>25</v>
      </c>
      <c r="D330" s="835">
        <v>50</v>
      </c>
      <c r="E330" s="835">
        <v>5</v>
      </c>
      <c r="F330" s="835">
        <v>5</v>
      </c>
      <c r="G330" s="835">
        <v>25</v>
      </c>
      <c r="H330" s="833">
        <v>0</v>
      </c>
      <c r="I330" s="833">
        <v>69</v>
      </c>
      <c r="J330" s="835">
        <v>5</v>
      </c>
      <c r="K330" s="833">
        <f t="shared" si="5"/>
        <v>74</v>
      </c>
      <c r="L330" s="835">
        <v>0</v>
      </c>
      <c r="M330" s="835">
        <v>0</v>
      </c>
      <c r="N330" s="835">
        <v>0</v>
      </c>
      <c r="O330" s="835">
        <v>0</v>
      </c>
    </row>
    <row r="331" spans="1:15" hidden="1">
      <c r="A331" s="831" t="s">
        <v>247</v>
      </c>
      <c r="B331" s="831" t="s">
        <v>1859</v>
      </c>
      <c r="C331" s="834">
        <v>25</v>
      </c>
      <c r="D331" s="835">
        <v>50</v>
      </c>
      <c r="E331" s="835">
        <v>5</v>
      </c>
      <c r="F331" s="835">
        <v>5</v>
      </c>
      <c r="G331" s="835">
        <v>25</v>
      </c>
      <c r="H331" s="833">
        <v>0</v>
      </c>
      <c r="I331" s="833">
        <v>139</v>
      </c>
      <c r="J331" s="835">
        <v>5</v>
      </c>
      <c r="K331" s="833">
        <f t="shared" si="5"/>
        <v>144</v>
      </c>
      <c r="L331" s="835">
        <v>0</v>
      </c>
      <c r="M331" s="835">
        <v>0</v>
      </c>
      <c r="N331" s="835">
        <v>0</v>
      </c>
      <c r="O331" s="835">
        <v>0</v>
      </c>
    </row>
    <row r="332" spans="1:15" hidden="1">
      <c r="A332" s="831" t="s">
        <v>247</v>
      </c>
      <c r="B332" s="831" t="s">
        <v>1860</v>
      </c>
      <c r="C332" s="834">
        <v>25</v>
      </c>
      <c r="D332" s="835">
        <v>50</v>
      </c>
      <c r="E332" s="835">
        <v>5</v>
      </c>
      <c r="F332" s="835">
        <v>5</v>
      </c>
      <c r="G332" s="835">
        <v>25</v>
      </c>
      <c r="H332" s="833">
        <v>0</v>
      </c>
      <c r="I332" s="833">
        <v>143</v>
      </c>
      <c r="J332" s="835">
        <v>5</v>
      </c>
      <c r="K332" s="833">
        <f t="shared" si="5"/>
        <v>148</v>
      </c>
      <c r="L332" s="835">
        <v>0</v>
      </c>
      <c r="M332" s="835">
        <v>6</v>
      </c>
      <c r="N332" s="835">
        <v>0</v>
      </c>
      <c r="O332" s="835">
        <v>0</v>
      </c>
    </row>
    <row r="333" spans="1:15" hidden="1">
      <c r="A333" s="831" t="s">
        <v>247</v>
      </c>
      <c r="B333" s="831" t="s">
        <v>1861</v>
      </c>
      <c r="C333" s="834">
        <v>25</v>
      </c>
      <c r="D333" s="835">
        <v>50</v>
      </c>
      <c r="E333" s="835">
        <v>5</v>
      </c>
      <c r="F333" s="835">
        <v>5</v>
      </c>
      <c r="G333" s="835">
        <v>25</v>
      </c>
      <c r="H333" s="833">
        <v>0</v>
      </c>
      <c r="I333" s="833">
        <v>97</v>
      </c>
      <c r="J333" s="835">
        <v>5</v>
      </c>
      <c r="K333" s="833">
        <f t="shared" si="5"/>
        <v>102</v>
      </c>
      <c r="L333" s="835">
        <v>0</v>
      </c>
      <c r="M333" s="835">
        <v>0</v>
      </c>
      <c r="N333" s="835">
        <v>0</v>
      </c>
      <c r="O333" s="835">
        <v>0</v>
      </c>
    </row>
    <row r="334" spans="1:15" hidden="1">
      <c r="A334" s="831" t="s">
        <v>247</v>
      </c>
      <c r="B334" s="831" t="s">
        <v>1862</v>
      </c>
      <c r="C334" s="834">
        <v>25</v>
      </c>
      <c r="D334" s="835">
        <v>50</v>
      </c>
      <c r="E334" s="835">
        <v>5</v>
      </c>
      <c r="F334" s="835">
        <v>5</v>
      </c>
      <c r="G334" s="835">
        <v>25</v>
      </c>
      <c r="H334" s="833">
        <v>0</v>
      </c>
      <c r="I334" s="833">
        <v>36</v>
      </c>
      <c r="J334" s="835">
        <v>5</v>
      </c>
      <c r="K334" s="833">
        <f t="shared" si="5"/>
        <v>41</v>
      </c>
      <c r="L334" s="835">
        <v>0</v>
      </c>
      <c r="M334" s="835">
        <v>0</v>
      </c>
      <c r="N334" s="835">
        <v>0</v>
      </c>
      <c r="O334" s="835">
        <v>0</v>
      </c>
    </row>
    <row r="335" spans="1:15" hidden="1">
      <c r="A335" s="831" t="s">
        <v>247</v>
      </c>
      <c r="B335" s="831" t="s">
        <v>1309</v>
      </c>
      <c r="C335" s="834">
        <v>25</v>
      </c>
      <c r="D335" s="835">
        <v>50</v>
      </c>
      <c r="E335" s="835">
        <v>5</v>
      </c>
      <c r="F335" s="835">
        <v>5</v>
      </c>
      <c r="G335" s="835">
        <v>25</v>
      </c>
      <c r="H335" s="833">
        <v>0</v>
      </c>
      <c r="I335" s="833">
        <v>36</v>
      </c>
      <c r="J335" s="835">
        <v>5</v>
      </c>
      <c r="K335" s="833">
        <f t="shared" si="5"/>
        <v>41</v>
      </c>
      <c r="L335" s="835">
        <v>0</v>
      </c>
      <c r="M335" s="835">
        <v>0</v>
      </c>
      <c r="N335" s="835">
        <v>0</v>
      </c>
      <c r="O335" s="835">
        <v>0</v>
      </c>
    </row>
    <row r="336" spans="1:15" hidden="1">
      <c r="A336" s="831" t="s">
        <v>247</v>
      </c>
      <c r="B336" s="831" t="s">
        <v>1863</v>
      </c>
      <c r="C336" s="834">
        <v>25</v>
      </c>
      <c r="D336" s="835">
        <v>50</v>
      </c>
      <c r="E336" s="835">
        <v>5</v>
      </c>
      <c r="F336" s="835">
        <v>5</v>
      </c>
      <c r="G336" s="835">
        <v>25</v>
      </c>
      <c r="H336" s="833">
        <v>0</v>
      </c>
      <c r="I336" s="833">
        <v>90</v>
      </c>
      <c r="J336" s="835">
        <v>5</v>
      </c>
      <c r="K336" s="833">
        <f t="shared" si="5"/>
        <v>95</v>
      </c>
      <c r="L336" s="835">
        <v>6</v>
      </c>
      <c r="M336" s="835">
        <v>0</v>
      </c>
      <c r="N336" s="835">
        <v>6</v>
      </c>
      <c r="O336" s="835">
        <v>0</v>
      </c>
    </row>
    <row r="337" spans="1:15">
      <c r="A337" s="831" t="s">
        <v>247</v>
      </c>
      <c r="B337" s="831" t="s">
        <v>199</v>
      </c>
      <c r="C337" s="834">
        <v>25</v>
      </c>
      <c r="D337" s="835">
        <v>50</v>
      </c>
      <c r="E337" s="835">
        <v>5</v>
      </c>
      <c r="F337" s="835">
        <v>5</v>
      </c>
      <c r="G337" s="835">
        <v>25</v>
      </c>
      <c r="H337" s="833">
        <v>0</v>
      </c>
      <c r="I337" s="833">
        <v>32</v>
      </c>
      <c r="J337" s="835">
        <v>5</v>
      </c>
      <c r="K337" s="833">
        <f t="shared" si="5"/>
        <v>37</v>
      </c>
      <c r="L337" s="835">
        <v>0</v>
      </c>
      <c r="M337" s="835">
        <v>0</v>
      </c>
      <c r="N337" s="835">
        <v>0</v>
      </c>
      <c r="O337" s="835">
        <v>0</v>
      </c>
    </row>
    <row r="338" spans="1:15" hidden="1">
      <c r="A338" s="831" t="s">
        <v>247</v>
      </c>
      <c r="B338" s="831" t="s">
        <v>1864</v>
      </c>
      <c r="C338" s="834">
        <v>25</v>
      </c>
      <c r="D338" s="835">
        <v>50</v>
      </c>
      <c r="E338" s="835">
        <v>5</v>
      </c>
      <c r="F338" s="835">
        <v>5</v>
      </c>
      <c r="G338" s="835">
        <v>25</v>
      </c>
      <c r="H338" s="833">
        <v>0</v>
      </c>
      <c r="I338" s="833">
        <v>159</v>
      </c>
      <c r="J338" s="835">
        <v>5</v>
      </c>
      <c r="K338" s="833">
        <f t="shared" si="5"/>
        <v>164</v>
      </c>
      <c r="L338" s="835">
        <v>0</v>
      </c>
      <c r="M338" s="835">
        <v>0</v>
      </c>
      <c r="N338" s="835">
        <v>0</v>
      </c>
      <c r="O338" s="835">
        <v>0</v>
      </c>
    </row>
    <row r="339" spans="1:15" hidden="1">
      <c r="A339" s="831" t="s">
        <v>247</v>
      </c>
      <c r="B339" s="831" t="s">
        <v>1865</v>
      </c>
      <c r="C339" s="834">
        <v>25</v>
      </c>
      <c r="D339" s="835">
        <v>50</v>
      </c>
      <c r="E339" s="835">
        <v>5</v>
      </c>
      <c r="F339" s="835">
        <v>5</v>
      </c>
      <c r="G339" s="835">
        <v>25</v>
      </c>
      <c r="H339" s="833">
        <v>0</v>
      </c>
      <c r="I339" s="833">
        <v>108</v>
      </c>
      <c r="J339" s="835">
        <v>5</v>
      </c>
      <c r="K339" s="833">
        <f t="shared" si="5"/>
        <v>113</v>
      </c>
      <c r="L339" s="835">
        <v>0</v>
      </c>
      <c r="M339" s="835">
        <v>0</v>
      </c>
      <c r="N339" s="835">
        <v>0</v>
      </c>
      <c r="O339" s="835">
        <v>0</v>
      </c>
    </row>
    <row r="340" spans="1:15" hidden="1">
      <c r="A340" s="831" t="s">
        <v>249</v>
      </c>
      <c r="B340" s="831" t="s">
        <v>1403</v>
      </c>
      <c r="C340" s="834">
        <v>25</v>
      </c>
      <c r="D340" s="835">
        <v>50</v>
      </c>
      <c r="E340" s="835">
        <v>0</v>
      </c>
      <c r="F340" s="835">
        <v>0</v>
      </c>
      <c r="G340" s="835">
        <v>25</v>
      </c>
      <c r="H340" s="833">
        <v>0</v>
      </c>
      <c r="I340" s="833">
        <v>45</v>
      </c>
      <c r="J340" s="835">
        <v>5</v>
      </c>
      <c r="K340" s="833">
        <f t="shared" si="5"/>
        <v>50</v>
      </c>
      <c r="L340" s="835">
        <v>0</v>
      </c>
      <c r="M340" s="835">
        <v>0</v>
      </c>
      <c r="N340" s="835">
        <v>0</v>
      </c>
      <c r="O340" s="835">
        <v>0</v>
      </c>
    </row>
    <row r="341" spans="1:15" hidden="1">
      <c r="A341" s="831" t="s">
        <v>249</v>
      </c>
      <c r="B341" s="831" t="s">
        <v>1845</v>
      </c>
      <c r="C341" s="834">
        <v>25</v>
      </c>
      <c r="D341" s="835">
        <v>50</v>
      </c>
      <c r="E341" s="835">
        <v>0</v>
      </c>
      <c r="F341" s="835">
        <v>0</v>
      </c>
      <c r="G341" s="835">
        <v>25</v>
      </c>
      <c r="H341" s="833">
        <v>0</v>
      </c>
      <c r="I341" s="833">
        <v>157</v>
      </c>
      <c r="J341" s="835">
        <v>5</v>
      </c>
      <c r="K341" s="833">
        <f t="shared" si="5"/>
        <v>162</v>
      </c>
      <c r="L341" s="835">
        <v>0</v>
      </c>
      <c r="M341" s="835">
        <v>0</v>
      </c>
      <c r="N341" s="835">
        <v>0</v>
      </c>
      <c r="O341" s="835">
        <v>0</v>
      </c>
    </row>
    <row r="342" spans="1:15" hidden="1">
      <c r="A342" s="831" t="s">
        <v>249</v>
      </c>
      <c r="B342" s="831" t="s">
        <v>1846</v>
      </c>
      <c r="C342" s="834">
        <v>25</v>
      </c>
      <c r="D342" s="835">
        <v>50</v>
      </c>
      <c r="E342" s="835">
        <v>0</v>
      </c>
      <c r="F342" s="835">
        <v>0</v>
      </c>
      <c r="G342" s="835">
        <v>25</v>
      </c>
      <c r="H342" s="833">
        <v>0</v>
      </c>
      <c r="I342" s="833">
        <v>141</v>
      </c>
      <c r="J342" s="835">
        <v>5</v>
      </c>
      <c r="K342" s="833">
        <f t="shared" si="5"/>
        <v>146</v>
      </c>
      <c r="L342" s="835">
        <v>0</v>
      </c>
      <c r="M342" s="835">
        <v>0</v>
      </c>
      <c r="N342" s="835">
        <v>0</v>
      </c>
      <c r="O342" s="835">
        <v>0</v>
      </c>
    </row>
    <row r="343" spans="1:15" hidden="1">
      <c r="A343" s="831" t="s">
        <v>249</v>
      </c>
      <c r="B343" s="831" t="s">
        <v>1847</v>
      </c>
      <c r="C343" s="834">
        <v>25</v>
      </c>
      <c r="D343" s="835">
        <v>50</v>
      </c>
      <c r="E343" s="835">
        <v>0</v>
      </c>
      <c r="F343" s="835">
        <v>0</v>
      </c>
      <c r="G343" s="835">
        <v>25</v>
      </c>
      <c r="H343" s="833">
        <v>0</v>
      </c>
      <c r="I343" s="833">
        <v>185</v>
      </c>
      <c r="J343" s="835">
        <v>5</v>
      </c>
      <c r="K343" s="833">
        <f t="shared" si="5"/>
        <v>190</v>
      </c>
      <c r="L343" s="835">
        <v>0</v>
      </c>
      <c r="M343" s="835">
        <v>0</v>
      </c>
      <c r="N343" s="835">
        <v>0</v>
      </c>
      <c r="O343" s="835">
        <v>0</v>
      </c>
    </row>
    <row r="344" spans="1:15" hidden="1">
      <c r="A344" s="831" t="s">
        <v>249</v>
      </c>
      <c r="B344" s="831" t="s">
        <v>1848</v>
      </c>
      <c r="C344" s="834">
        <v>25</v>
      </c>
      <c r="D344" s="835">
        <v>50</v>
      </c>
      <c r="E344" s="835">
        <v>0</v>
      </c>
      <c r="F344" s="835">
        <v>0</v>
      </c>
      <c r="G344" s="835">
        <v>25</v>
      </c>
      <c r="H344" s="833">
        <v>0</v>
      </c>
      <c r="I344" s="833">
        <v>176</v>
      </c>
      <c r="J344" s="835">
        <v>5</v>
      </c>
      <c r="K344" s="833">
        <f t="shared" si="5"/>
        <v>181</v>
      </c>
      <c r="L344" s="835">
        <v>0</v>
      </c>
      <c r="M344" s="835">
        <v>0</v>
      </c>
      <c r="N344" s="835">
        <v>0</v>
      </c>
      <c r="O344" s="835">
        <v>0</v>
      </c>
    </row>
    <row r="345" spans="1:15" hidden="1">
      <c r="A345" s="831" t="s">
        <v>249</v>
      </c>
      <c r="B345" s="831" t="s">
        <v>1849</v>
      </c>
      <c r="C345" s="834">
        <v>25</v>
      </c>
      <c r="D345" s="835">
        <v>50</v>
      </c>
      <c r="E345" s="835">
        <v>0</v>
      </c>
      <c r="F345" s="835">
        <v>0</v>
      </c>
      <c r="G345" s="835">
        <v>25</v>
      </c>
      <c r="H345" s="833">
        <v>0</v>
      </c>
      <c r="I345" s="833">
        <v>193</v>
      </c>
      <c r="J345" s="835">
        <v>5</v>
      </c>
      <c r="K345" s="833">
        <f t="shared" si="5"/>
        <v>198</v>
      </c>
      <c r="L345" s="835">
        <v>0</v>
      </c>
      <c r="M345" s="835">
        <v>0</v>
      </c>
      <c r="N345" s="835">
        <v>0</v>
      </c>
      <c r="O345" s="835">
        <v>0</v>
      </c>
    </row>
    <row r="346" spans="1:15" hidden="1">
      <c r="A346" s="831" t="s">
        <v>249</v>
      </c>
      <c r="B346" s="831" t="s">
        <v>1850</v>
      </c>
      <c r="C346" s="834">
        <v>25</v>
      </c>
      <c r="D346" s="835">
        <v>50</v>
      </c>
      <c r="E346" s="835">
        <v>0</v>
      </c>
      <c r="F346" s="835">
        <v>0</v>
      </c>
      <c r="G346" s="835">
        <v>25</v>
      </c>
      <c r="H346" s="833">
        <v>0</v>
      </c>
      <c r="I346" s="833">
        <v>76</v>
      </c>
      <c r="J346" s="835">
        <v>5</v>
      </c>
      <c r="K346" s="833">
        <f t="shared" si="5"/>
        <v>81</v>
      </c>
      <c r="L346" s="835">
        <v>0</v>
      </c>
      <c r="M346" s="835">
        <v>0</v>
      </c>
      <c r="N346" s="835">
        <v>0</v>
      </c>
      <c r="O346" s="835">
        <v>0</v>
      </c>
    </row>
    <row r="347" spans="1:15" hidden="1">
      <c r="A347" s="831" t="s">
        <v>249</v>
      </c>
      <c r="B347" s="831" t="s">
        <v>1851</v>
      </c>
      <c r="C347" s="834">
        <v>25</v>
      </c>
      <c r="D347" s="835">
        <v>50</v>
      </c>
      <c r="E347" s="835">
        <v>0</v>
      </c>
      <c r="F347" s="835">
        <v>0</v>
      </c>
      <c r="G347" s="835">
        <v>25</v>
      </c>
      <c r="H347" s="833">
        <v>0</v>
      </c>
      <c r="I347" s="833">
        <v>91</v>
      </c>
      <c r="J347" s="835">
        <v>5</v>
      </c>
      <c r="K347" s="833">
        <f t="shared" si="5"/>
        <v>96</v>
      </c>
      <c r="L347" s="835">
        <v>0</v>
      </c>
      <c r="M347" s="835">
        <v>0</v>
      </c>
      <c r="N347" s="835">
        <v>0</v>
      </c>
      <c r="O347" s="835">
        <v>0</v>
      </c>
    </row>
    <row r="348" spans="1:15" hidden="1">
      <c r="A348" s="831" t="s">
        <v>249</v>
      </c>
      <c r="B348" s="831" t="s">
        <v>1852</v>
      </c>
      <c r="C348" s="834">
        <v>25</v>
      </c>
      <c r="D348" s="835">
        <v>50</v>
      </c>
      <c r="E348" s="835">
        <v>0</v>
      </c>
      <c r="F348" s="835">
        <v>0</v>
      </c>
      <c r="G348" s="835">
        <v>25</v>
      </c>
      <c r="H348" s="835">
        <v>15</v>
      </c>
      <c r="I348" s="833">
        <v>186</v>
      </c>
      <c r="J348" s="835">
        <v>5</v>
      </c>
      <c r="K348" s="833">
        <f t="shared" si="5"/>
        <v>191</v>
      </c>
      <c r="L348" s="835">
        <v>0</v>
      </c>
      <c r="M348" s="835">
        <v>0</v>
      </c>
      <c r="N348" s="835">
        <v>0</v>
      </c>
      <c r="O348" s="835">
        <v>4</v>
      </c>
    </row>
    <row r="349" spans="1:15" hidden="1">
      <c r="A349" s="831" t="s">
        <v>249</v>
      </c>
      <c r="B349" s="831" t="s">
        <v>1853</v>
      </c>
      <c r="C349" s="834">
        <v>25</v>
      </c>
      <c r="D349" s="835">
        <v>50</v>
      </c>
      <c r="E349" s="835">
        <v>0</v>
      </c>
      <c r="F349" s="835">
        <v>0</v>
      </c>
      <c r="G349" s="835">
        <v>25</v>
      </c>
      <c r="H349" s="833">
        <v>0</v>
      </c>
      <c r="I349" s="833">
        <v>86</v>
      </c>
      <c r="J349" s="835">
        <v>5</v>
      </c>
      <c r="K349" s="833">
        <f t="shared" si="5"/>
        <v>91</v>
      </c>
      <c r="L349" s="835">
        <v>0</v>
      </c>
      <c r="M349" s="835">
        <v>0</v>
      </c>
      <c r="N349" s="835">
        <v>0</v>
      </c>
      <c r="O349" s="835">
        <v>0</v>
      </c>
    </row>
    <row r="350" spans="1:15" hidden="1">
      <c r="A350" s="831" t="s">
        <v>249</v>
      </c>
      <c r="B350" s="831" t="s">
        <v>1854</v>
      </c>
      <c r="C350" s="834">
        <v>25</v>
      </c>
      <c r="D350" s="835">
        <v>50</v>
      </c>
      <c r="E350" s="835">
        <v>0</v>
      </c>
      <c r="F350" s="835">
        <v>0</v>
      </c>
      <c r="G350" s="835">
        <v>25</v>
      </c>
      <c r="H350" s="833">
        <v>0</v>
      </c>
      <c r="I350" s="833">
        <v>37</v>
      </c>
      <c r="J350" s="835">
        <v>5</v>
      </c>
      <c r="K350" s="833">
        <f t="shared" si="5"/>
        <v>42</v>
      </c>
      <c r="L350" s="835">
        <v>0</v>
      </c>
      <c r="M350" s="835">
        <v>0</v>
      </c>
      <c r="N350" s="835">
        <v>0</v>
      </c>
      <c r="O350" s="835">
        <v>0</v>
      </c>
    </row>
    <row r="351" spans="1:15" hidden="1">
      <c r="A351" s="831" t="s">
        <v>249</v>
      </c>
      <c r="B351" s="831" t="s">
        <v>1855</v>
      </c>
      <c r="C351" s="834">
        <v>25</v>
      </c>
      <c r="D351" s="835">
        <v>50</v>
      </c>
      <c r="E351" s="835">
        <v>0</v>
      </c>
      <c r="F351" s="835">
        <v>0</v>
      </c>
      <c r="G351" s="835">
        <v>25</v>
      </c>
      <c r="H351" s="833">
        <v>0</v>
      </c>
      <c r="I351" s="833">
        <v>37</v>
      </c>
      <c r="J351" s="835">
        <v>5</v>
      </c>
      <c r="K351" s="833">
        <f t="shared" si="5"/>
        <v>42</v>
      </c>
      <c r="L351" s="835">
        <v>0</v>
      </c>
      <c r="M351" s="835">
        <v>0</v>
      </c>
      <c r="N351" s="835">
        <v>0</v>
      </c>
      <c r="O351" s="835">
        <v>0</v>
      </c>
    </row>
    <row r="352" spans="1:15" hidden="1">
      <c r="A352" s="831" t="s">
        <v>249</v>
      </c>
      <c r="B352" s="831" t="s">
        <v>1856</v>
      </c>
      <c r="C352" s="834">
        <v>25</v>
      </c>
      <c r="D352" s="835">
        <v>50</v>
      </c>
      <c r="E352" s="835">
        <v>0</v>
      </c>
      <c r="F352" s="835">
        <v>0</v>
      </c>
      <c r="G352" s="835">
        <v>25</v>
      </c>
      <c r="H352" s="833">
        <v>0</v>
      </c>
      <c r="I352" s="833">
        <v>88</v>
      </c>
      <c r="J352" s="835">
        <v>5</v>
      </c>
      <c r="K352" s="833">
        <f t="shared" si="5"/>
        <v>93</v>
      </c>
      <c r="L352" s="835">
        <v>0</v>
      </c>
      <c r="M352" s="835">
        <v>0</v>
      </c>
      <c r="N352" s="835">
        <v>0</v>
      </c>
      <c r="O352" s="835">
        <v>0</v>
      </c>
    </row>
    <row r="353" spans="1:15" hidden="1">
      <c r="A353" s="831" t="s">
        <v>249</v>
      </c>
      <c r="B353" s="831" t="s">
        <v>1857</v>
      </c>
      <c r="C353" s="834">
        <v>25</v>
      </c>
      <c r="D353" s="835">
        <v>50</v>
      </c>
      <c r="E353" s="835">
        <v>0</v>
      </c>
      <c r="F353" s="835">
        <v>0</v>
      </c>
      <c r="G353" s="835">
        <v>25</v>
      </c>
      <c r="H353" s="833">
        <v>0</v>
      </c>
      <c r="I353" s="833">
        <v>91</v>
      </c>
      <c r="J353" s="835">
        <v>5</v>
      </c>
      <c r="K353" s="833">
        <f t="shared" si="5"/>
        <v>96</v>
      </c>
      <c r="L353" s="835">
        <v>0</v>
      </c>
      <c r="M353" s="835">
        <v>0</v>
      </c>
      <c r="N353" s="835">
        <v>0</v>
      </c>
      <c r="O353" s="835">
        <v>0</v>
      </c>
    </row>
    <row r="354" spans="1:15" hidden="1">
      <c r="A354" s="831" t="s">
        <v>249</v>
      </c>
      <c r="B354" s="831" t="s">
        <v>1858</v>
      </c>
      <c r="C354" s="834">
        <v>25</v>
      </c>
      <c r="D354" s="835">
        <v>50</v>
      </c>
      <c r="E354" s="835">
        <v>0</v>
      </c>
      <c r="F354" s="835">
        <v>0</v>
      </c>
      <c r="G354" s="835">
        <v>25</v>
      </c>
      <c r="H354" s="833">
        <v>0</v>
      </c>
      <c r="I354" s="833">
        <v>41</v>
      </c>
      <c r="J354" s="835">
        <v>5</v>
      </c>
      <c r="K354" s="833">
        <f t="shared" si="5"/>
        <v>46</v>
      </c>
      <c r="L354" s="835">
        <v>0</v>
      </c>
      <c r="M354" s="835">
        <v>0</v>
      </c>
      <c r="N354" s="835">
        <v>0</v>
      </c>
      <c r="O354" s="835">
        <v>0</v>
      </c>
    </row>
    <row r="355" spans="1:15" hidden="1">
      <c r="A355" s="831" t="s">
        <v>249</v>
      </c>
      <c r="B355" s="831" t="s">
        <v>1859</v>
      </c>
      <c r="C355" s="834">
        <v>25</v>
      </c>
      <c r="D355" s="835">
        <v>50</v>
      </c>
      <c r="E355" s="835">
        <v>0</v>
      </c>
      <c r="F355" s="835">
        <v>0</v>
      </c>
      <c r="G355" s="835">
        <v>25</v>
      </c>
      <c r="H355" s="833">
        <v>0</v>
      </c>
      <c r="I355" s="833">
        <v>209</v>
      </c>
      <c r="J355" s="835">
        <v>5</v>
      </c>
      <c r="K355" s="833">
        <f t="shared" si="5"/>
        <v>214</v>
      </c>
      <c r="L355" s="835">
        <v>0</v>
      </c>
      <c r="M355" s="835">
        <v>0</v>
      </c>
      <c r="N355" s="835">
        <v>0</v>
      </c>
      <c r="O355" s="835">
        <v>0</v>
      </c>
    </row>
    <row r="356" spans="1:15" hidden="1">
      <c r="A356" s="831" t="s">
        <v>249</v>
      </c>
      <c r="B356" s="831" t="s">
        <v>1860</v>
      </c>
      <c r="C356" s="834">
        <v>25</v>
      </c>
      <c r="D356" s="835">
        <v>50</v>
      </c>
      <c r="E356" s="835">
        <v>0</v>
      </c>
      <c r="F356" s="835">
        <v>0</v>
      </c>
      <c r="G356" s="835">
        <v>25</v>
      </c>
      <c r="H356" s="833">
        <v>0</v>
      </c>
      <c r="I356" s="833">
        <v>121</v>
      </c>
      <c r="J356" s="835">
        <v>5</v>
      </c>
      <c r="K356" s="833">
        <f t="shared" si="5"/>
        <v>126</v>
      </c>
      <c r="L356" s="835">
        <v>0</v>
      </c>
      <c r="M356" s="835">
        <v>6</v>
      </c>
      <c r="N356" s="835">
        <v>0</v>
      </c>
      <c r="O356" s="835">
        <v>0</v>
      </c>
    </row>
    <row r="357" spans="1:15" hidden="1">
      <c r="A357" s="831" t="s">
        <v>249</v>
      </c>
      <c r="B357" s="831" t="s">
        <v>1861</v>
      </c>
      <c r="C357" s="834">
        <v>25</v>
      </c>
      <c r="D357" s="835">
        <v>50</v>
      </c>
      <c r="E357" s="835">
        <v>0</v>
      </c>
      <c r="F357" s="835">
        <v>0</v>
      </c>
      <c r="G357" s="835">
        <v>25</v>
      </c>
      <c r="H357" s="833">
        <v>0</v>
      </c>
      <c r="I357" s="833">
        <v>150</v>
      </c>
      <c r="J357" s="835">
        <v>5</v>
      </c>
      <c r="K357" s="833">
        <f t="shared" si="5"/>
        <v>155</v>
      </c>
      <c r="L357" s="835">
        <v>0</v>
      </c>
      <c r="M357" s="835">
        <v>0</v>
      </c>
      <c r="N357" s="835">
        <v>0</v>
      </c>
      <c r="O357" s="835">
        <v>0</v>
      </c>
    </row>
    <row r="358" spans="1:15" hidden="1">
      <c r="A358" s="831" t="s">
        <v>249</v>
      </c>
      <c r="B358" s="831" t="s">
        <v>1862</v>
      </c>
      <c r="C358" s="834">
        <v>25</v>
      </c>
      <c r="D358" s="835">
        <v>50</v>
      </c>
      <c r="E358" s="835">
        <v>0</v>
      </c>
      <c r="F358" s="835">
        <v>0</v>
      </c>
      <c r="G358" s="835">
        <v>25</v>
      </c>
      <c r="H358" s="833">
        <v>0</v>
      </c>
      <c r="I358" s="833">
        <v>68</v>
      </c>
      <c r="J358" s="835">
        <v>5</v>
      </c>
      <c r="K358" s="833">
        <f t="shared" si="5"/>
        <v>73</v>
      </c>
      <c r="L358" s="835">
        <v>0</v>
      </c>
      <c r="M358" s="835">
        <v>6</v>
      </c>
      <c r="N358" s="835">
        <v>0</v>
      </c>
      <c r="O358" s="835">
        <v>0</v>
      </c>
    </row>
    <row r="359" spans="1:15" hidden="1">
      <c r="A359" s="831" t="s">
        <v>249</v>
      </c>
      <c r="B359" s="831" t="s">
        <v>1309</v>
      </c>
      <c r="C359" s="834">
        <v>25</v>
      </c>
      <c r="D359" s="835">
        <v>50</v>
      </c>
      <c r="E359" s="835">
        <v>0</v>
      </c>
      <c r="F359" s="835">
        <v>0</v>
      </c>
      <c r="G359" s="835">
        <v>25</v>
      </c>
      <c r="H359" s="833">
        <v>0</v>
      </c>
      <c r="I359" s="833">
        <v>68</v>
      </c>
      <c r="J359" s="835">
        <v>5</v>
      </c>
      <c r="K359" s="833">
        <f t="shared" si="5"/>
        <v>73</v>
      </c>
      <c r="L359" s="835">
        <v>0</v>
      </c>
      <c r="M359" s="835">
        <v>6</v>
      </c>
      <c r="N359" s="835">
        <v>0</v>
      </c>
      <c r="O359" s="835">
        <v>0</v>
      </c>
    </row>
    <row r="360" spans="1:15" hidden="1">
      <c r="A360" s="831" t="s">
        <v>249</v>
      </c>
      <c r="B360" s="831" t="s">
        <v>1863</v>
      </c>
      <c r="C360" s="834">
        <v>25</v>
      </c>
      <c r="D360" s="835">
        <v>50</v>
      </c>
      <c r="E360" s="835">
        <v>0</v>
      </c>
      <c r="F360" s="835">
        <v>0</v>
      </c>
      <c r="G360" s="835">
        <v>25</v>
      </c>
      <c r="H360" s="833">
        <v>0</v>
      </c>
      <c r="I360" s="833">
        <v>149</v>
      </c>
      <c r="J360" s="835">
        <v>5</v>
      </c>
      <c r="K360" s="833">
        <f t="shared" si="5"/>
        <v>154</v>
      </c>
      <c r="L360" s="835">
        <v>0</v>
      </c>
      <c r="M360" s="835">
        <v>6</v>
      </c>
      <c r="N360" s="835">
        <v>6</v>
      </c>
      <c r="O360" s="835">
        <v>0</v>
      </c>
    </row>
    <row r="361" spans="1:15">
      <c r="A361" s="831" t="s">
        <v>249</v>
      </c>
      <c r="B361" s="831" t="s">
        <v>199</v>
      </c>
      <c r="C361" s="834">
        <v>25</v>
      </c>
      <c r="D361" s="835">
        <v>50</v>
      </c>
      <c r="E361" s="835">
        <v>0</v>
      </c>
      <c r="F361" s="835">
        <v>0</v>
      </c>
      <c r="G361" s="835">
        <v>25</v>
      </c>
      <c r="H361" s="833">
        <v>0</v>
      </c>
      <c r="I361" s="833">
        <v>127</v>
      </c>
      <c r="J361" s="835">
        <v>5</v>
      </c>
      <c r="K361" s="833">
        <f t="shared" si="5"/>
        <v>132</v>
      </c>
      <c r="L361" s="835">
        <v>0</v>
      </c>
      <c r="M361" s="835">
        <v>6</v>
      </c>
      <c r="N361" s="835">
        <v>0</v>
      </c>
      <c r="O361" s="835">
        <v>0</v>
      </c>
    </row>
    <row r="362" spans="1:15" hidden="1">
      <c r="A362" s="831" t="s">
        <v>249</v>
      </c>
      <c r="B362" s="831" t="s">
        <v>1864</v>
      </c>
      <c r="C362" s="834">
        <v>25</v>
      </c>
      <c r="D362" s="835">
        <v>50</v>
      </c>
      <c r="E362" s="835">
        <v>0</v>
      </c>
      <c r="F362" s="835">
        <v>0</v>
      </c>
      <c r="G362" s="835">
        <v>25</v>
      </c>
      <c r="H362" s="833">
        <v>0</v>
      </c>
      <c r="I362" s="833">
        <v>144</v>
      </c>
      <c r="J362" s="835">
        <v>5</v>
      </c>
      <c r="K362" s="833">
        <f t="shared" si="5"/>
        <v>149</v>
      </c>
      <c r="L362" s="835">
        <v>0</v>
      </c>
      <c r="M362" s="835">
        <v>0</v>
      </c>
      <c r="N362" s="835">
        <v>0</v>
      </c>
      <c r="O362" s="835">
        <v>0</v>
      </c>
    </row>
    <row r="363" spans="1:15" hidden="1">
      <c r="A363" s="831" t="s">
        <v>249</v>
      </c>
      <c r="B363" s="831" t="s">
        <v>1865</v>
      </c>
      <c r="C363" s="834">
        <v>25</v>
      </c>
      <c r="D363" s="835">
        <v>50</v>
      </c>
      <c r="E363" s="835">
        <v>0</v>
      </c>
      <c r="F363" s="835">
        <v>0</v>
      </c>
      <c r="G363" s="835">
        <v>25</v>
      </c>
      <c r="H363" s="833">
        <v>0</v>
      </c>
      <c r="I363" s="833">
        <v>91</v>
      </c>
      <c r="J363" s="835">
        <v>5</v>
      </c>
      <c r="K363" s="833">
        <f t="shared" si="5"/>
        <v>96</v>
      </c>
      <c r="L363" s="835">
        <v>0</v>
      </c>
      <c r="M363" s="835">
        <v>0</v>
      </c>
      <c r="N363" s="835">
        <v>0</v>
      </c>
      <c r="O363" s="835">
        <v>0</v>
      </c>
    </row>
    <row r="364" spans="1:15" hidden="1">
      <c r="A364" s="831" t="s">
        <v>255</v>
      </c>
      <c r="B364" s="831" t="s">
        <v>1403</v>
      </c>
      <c r="C364" s="834">
        <v>25</v>
      </c>
      <c r="D364" s="835">
        <v>50</v>
      </c>
      <c r="E364" s="835">
        <v>0</v>
      </c>
      <c r="F364" s="835">
        <v>0</v>
      </c>
      <c r="G364" s="835">
        <v>25</v>
      </c>
      <c r="H364" s="833">
        <v>0</v>
      </c>
      <c r="I364" s="833">
        <v>91</v>
      </c>
      <c r="J364" s="835">
        <v>5</v>
      </c>
      <c r="K364" s="833">
        <f t="shared" si="5"/>
        <v>96</v>
      </c>
      <c r="L364" s="835">
        <v>0</v>
      </c>
      <c r="M364" s="835">
        <v>0</v>
      </c>
      <c r="N364" s="835">
        <v>0</v>
      </c>
      <c r="O364" s="835">
        <v>0</v>
      </c>
    </row>
    <row r="365" spans="1:15" hidden="1">
      <c r="A365" s="831" t="s">
        <v>255</v>
      </c>
      <c r="B365" s="831" t="s">
        <v>1845</v>
      </c>
      <c r="C365" s="834">
        <v>25</v>
      </c>
      <c r="D365" s="835">
        <v>50</v>
      </c>
      <c r="E365" s="835">
        <v>0</v>
      </c>
      <c r="F365" s="835">
        <v>0</v>
      </c>
      <c r="G365" s="835">
        <v>25</v>
      </c>
      <c r="H365" s="833">
        <v>0</v>
      </c>
      <c r="I365" s="833">
        <v>190</v>
      </c>
      <c r="J365" s="835">
        <v>5</v>
      </c>
      <c r="K365" s="833">
        <f t="shared" si="5"/>
        <v>195</v>
      </c>
      <c r="L365" s="835">
        <v>0</v>
      </c>
      <c r="M365" s="835">
        <v>0</v>
      </c>
      <c r="N365" s="835">
        <v>0</v>
      </c>
      <c r="O365" s="835">
        <v>0</v>
      </c>
    </row>
    <row r="366" spans="1:15" hidden="1">
      <c r="A366" s="831" t="s">
        <v>255</v>
      </c>
      <c r="B366" s="831" t="s">
        <v>1846</v>
      </c>
      <c r="C366" s="834">
        <v>25</v>
      </c>
      <c r="D366" s="835">
        <v>50</v>
      </c>
      <c r="E366" s="835">
        <v>0</v>
      </c>
      <c r="F366" s="835">
        <v>0</v>
      </c>
      <c r="G366" s="835">
        <v>25</v>
      </c>
      <c r="H366" s="833">
        <v>0</v>
      </c>
      <c r="I366" s="833">
        <v>166</v>
      </c>
      <c r="J366" s="835">
        <v>5</v>
      </c>
      <c r="K366" s="833">
        <f t="shared" si="5"/>
        <v>171</v>
      </c>
      <c r="L366" s="835">
        <v>0</v>
      </c>
      <c r="M366" s="835">
        <v>0</v>
      </c>
      <c r="N366" s="835">
        <v>0</v>
      </c>
      <c r="O366" s="835">
        <v>0</v>
      </c>
    </row>
    <row r="367" spans="1:15" hidden="1">
      <c r="A367" s="831" t="s">
        <v>255</v>
      </c>
      <c r="B367" s="831" t="s">
        <v>1847</v>
      </c>
      <c r="C367" s="834">
        <v>25</v>
      </c>
      <c r="D367" s="835">
        <v>50</v>
      </c>
      <c r="E367" s="835">
        <v>0</v>
      </c>
      <c r="F367" s="835">
        <v>0</v>
      </c>
      <c r="G367" s="835">
        <v>25</v>
      </c>
      <c r="H367" s="833">
        <v>0</v>
      </c>
      <c r="I367" s="833">
        <v>217</v>
      </c>
      <c r="J367" s="835">
        <v>5</v>
      </c>
      <c r="K367" s="833">
        <f t="shared" si="5"/>
        <v>222</v>
      </c>
      <c r="L367" s="835">
        <v>0</v>
      </c>
      <c r="M367" s="835">
        <v>0</v>
      </c>
      <c r="N367" s="835">
        <v>0</v>
      </c>
      <c r="O367" s="835">
        <v>0</v>
      </c>
    </row>
    <row r="368" spans="1:15" hidden="1">
      <c r="A368" s="831" t="s">
        <v>255</v>
      </c>
      <c r="B368" s="831" t="s">
        <v>1848</v>
      </c>
      <c r="C368" s="834">
        <v>25</v>
      </c>
      <c r="D368" s="835">
        <v>50</v>
      </c>
      <c r="E368" s="835">
        <v>0</v>
      </c>
      <c r="F368" s="835">
        <v>0</v>
      </c>
      <c r="G368" s="835">
        <v>25</v>
      </c>
      <c r="H368" s="833">
        <v>0</v>
      </c>
      <c r="I368" s="833">
        <v>210</v>
      </c>
      <c r="J368" s="835">
        <v>5</v>
      </c>
      <c r="K368" s="833">
        <f t="shared" si="5"/>
        <v>215</v>
      </c>
      <c r="L368" s="835">
        <v>0</v>
      </c>
      <c r="M368" s="835">
        <v>0</v>
      </c>
      <c r="N368" s="835">
        <v>0</v>
      </c>
      <c r="O368" s="835">
        <v>0</v>
      </c>
    </row>
    <row r="369" spans="1:15" hidden="1">
      <c r="A369" s="831" t="s">
        <v>255</v>
      </c>
      <c r="B369" s="831" t="s">
        <v>1849</v>
      </c>
      <c r="C369" s="834">
        <v>25</v>
      </c>
      <c r="D369" s="835">
        <v>50</v>
      </c>
      <c r="E369" s="835">
        <v>0</v>
      </c>
      <c r="F369" s="835">
        <v>0</v>
      </c>
      <c r="G369" s="835">
        <v>25</v>
      </c>
      <c r="H369" s="833">
        <v>0</v>
      </c>
      <c r="I369" s="833">
        <v>217</v>
      </c>
      <c r="J369" s="835">
        <v>5</v>
      </c>
      <c r="K369" s="833">
        <f t="shared" si="5"/>
        <v>222</v>
      </c>
      <c r="L369" s="835">
        <v>0</v>
      </c>
      <c r="M369" s="835">
        <v>0</v>
      </c>
      <c r="N369" s="835">
        <v>0</v>
      </c>
      <c r="O369" s="835">
        <v>0</v>
      </c>
    </row>
    <row r="370" spans="1:15" hidden="1">
      <c r="A370" s="831" t="s">
        <v>255</v>
      </c>
      <c r="B370" s="831" t="s">
        <v>1850</v>
      </c>
      <c r="C370" s="834">
        <v>25</v>
      </c>
      <c r="D370" s="835">
        <v>50</v>
      </c>
      <c r="E370" s="835">
        <v>0</v>
      </c>
      <c r="F370" s="835">
        <v>0</v>
      </c>
      <c r="G370" s="835">
        <v>25</v>
      </c>
      <c r="H370" s="833">
        <v>0</v>
      </c>
      <c r="I370" s="833">
        <v>95</v>
      </c>
      <c r="J370" s="835">
        <v>5</v>
      </c>
      <c r="K370" s="833">
        <f t="shared" si="5"/>
        <v>100</v>
      </c>
      <c r="L370" s="835">
        <v>0</v>
      </c>
      <c r="M370" s="835">
        <v>0</v>
      </c>
      <c r="N370" s="835">
        <v>0</v>
      </c>
      <c r="O370" s="835">
        <v>0</v>
      </c>
    </row>
    <row r="371" spans="1:15" hidden="1">
      <c r="A371" s="831" t="s">
        <v>255</v>
      </c>
      <c r="B371" s="831" t="s">
        <v>1851</v>
      </c>
      <c r="C371" s="834">
        <v>25</v>
      </c>
      <c r="D371" s="835">
        <v>50</v>
      </c>
      <c r="E371" s="835">
        <v>0</v>
      </c>
      <c r="F371" s="835">
        <v>0</v>
      </c>
      <c r="G371" s="835">
        <v>25</v>
      </c>
      <c r="H371" s="833">
        <v>0</v>
      </c>
      <c r="I371" s="833">
        <v>95</v>
      </c>
      <c r="J371" s="835">
        <v>5</v>
      </c>
      <c r="K371" s="833">
        <f t="shared" si="5"/>
        <v>100</v>
      </c>
      <c r="L371" s="835">
        <v>0</v>
      </c>
      <c r="M371" s="835">
        <v>0</v>
      </c>
      <c r="N371" s="835">
        <v>0</v>
      </c>
      <c r="O371" s="835">
        <v>0</v>
      </c>
    </row>
    <row r="372" spans="1:15" hidden="1">
      <c r="A372" s="831" t="s">
        <v>255</v>
      </c>
      <c r="B372" s="831" t="s">
        <v>1852</v>
      </c>
      <c r="C372" s="834">
        <v>25</v>
      </c>
      <c r="D372" s="835">
        <v>50</v>
      </c>
      <c r="E372" s="835">
        <v>0</v>
      </c>
      <c r="F372" s="835">
        <v>0</v>
      </c>
      <c r="G372" s="835">
        <v>25</v>
      </c>
      <c r="H372" s="835">
        <v>15</v>
      </c>
      <c r="I372" s="833">
        <v>146</v>
      </c>
      <c r="J372" s="835">
        <v>5</v>
      </c>
      <c r="K372" s="833">
        <f t="shared" si="5"/>
        <v>151</v>
      </c>
      <c r="L372" s="835">
        <v>0</v>
      </c>
      <c r="M372" s="835">
        <v>0</v>
      </c>
      <c r="N372" s="835">
        <v>0</v>
      </c>
      <c r="O372" s="835">
        <v>4</v>
      </c>
    </row>
    <row r="373" spans="1:15" hidden="1">
      <c r="A373" s="831" t="s">
        <v>255</v>
      </c>
      <c r="B373" s="831" t="s">
        <v>1853</v>
      </c>
      <c r="C373" s="834">
        <v>25</v>
      </c>
      <c r="D373" s="835">
        <v>50</v>
      </c>
      <c r="E373" s="835">
        <v>0</v>
      </c>
      <c r="F373" s="835">
        <v>0</v>
      </c>
      <c r="G373" s="835">
        <v>25</v>
      </c>
      <c r="H373" s="833">
        <v>0</v>
      </c>
      <c r="I373" s="833">
        <v>132</v>
      </c>
      <c r="J373" s="835">
        <v>5</v>
      </c>
      <c r="K373" s="833">
        <f t="shared" si="5"/>
        <v>137</v>
      </c>
      <c r="L373" s="835">
        <v>0</v>
      </c>
      <c r="M373" s="835">
        <v>0</v>
      </c>
      <c r="N373" s="835">
        <v>0</v>
      </c>
      <c r="O373" s="835">
        <v>0</v>
      </c>
    </row>
    <row r="374" spans="1:15" hidden="1">
      <c r="A374" s="831" t="s">
        <v>255</v>
      </c>
      <c r="B374" s="831" t="s">
        <v>1854</v>
      </c>
      <c r="C374" s="834">
        <v>25</v>
      </c>
      <c r="D374" s="835">
        <v>50</v>
      </c>
      <c r="E374" s="835">
        <v>0</v>
      </c>
      <c r="F374" s="835">
        <v>0</v>
      </c>
      <c r="G374" s="835">
        <v>25</v>
      </c>
      <c r="H374" s="833">
        <v>0</v>
      </c>
      <c r="I374" s="833">
        <v>114</v>
      </c>
      <c r="J374" s="835">
        <v>5</v>
      </c>
      <c r="K374" s="833">
        <f t="shared" si="5"/>
        <v>119</v>
      </c>
      <c r="L374" s="835">
        <v>0</v>
      </c>
      <c r="M374" s="835">
        <v>0</v>
      </c>
      <c r="N374" s="835">
        <v>0</v>
      </c>
      <c r="O374" s="835">
        <v>0</v>
      </c>
    </row>
    <row r="375" spans="1:15" hidden="1">
      <c r="A375" s="831" t="s">
        <v>255</v>
      </c>
      <c r="B375" s="831" t="s">
        <v>1855</v>
      </c>
      <c r="C375" s="834">
        <v>25</v>
      </c>
      <c r="D375" s="835">
        <v>50</v>
      </c>
      <c r="E375" s="835">
        <v>0</v>
      </c>
      <c r="F375" s="835">
        <v>0</v>
      </c>
      <c r="G375" s="835">
        <v>25</v>
      </c>
      <c r="H375" s="833">
        <v>0</v>
      </c>
      <c r="I375" s="833">
        <v>114</v>
      </c>
      <c r="J375" s="835">
        <v>5</v>
      </c>
      <c r="K375" s="833">
        <f t="shared" si="5"/>
        <v>119</v>
      </c>
      <c r="L375" s="835">
        <v>0</v>
      </c>
      <c r="M375" s="835">
        <v>0</v>
      </c>
      <c r="N375" s="835">
        <v>0</v>
      </c>
      <c r="O375" s="835">
        <v>0</v>
      </c>
    </row>
    <row r="376" spans="1:15" hidden="1">
      <c r="A376" s="831" t="s">
        <v>255</v>
      </c>
      <c r="B376" s="831" t="s">
        <v>1856</v>
      </c>
      <c r="C376" s="834">
        <v>25</v>
      </c>
      <c r="D376" s="835">
        <v>50</v>
      </c>
      <c r="E376" s="835">
        <v>0</v>
      </c>
      <c r="F376" s="835">
        <v>0</v>
      </c>
      <c r="G376" s="835">
        <v>25</v>
      </c>
      <c r="H376" s="833">
        <v>0</v>
      </c>
      <c r="I376" s="833">
        <v>105</v>
      </c>
      <c r="J376" s="835">
        <v>5</v>
      </c>
      <c r="K376" s="833">
        <f t="shared" si="5"/>
        <v>110</v>
      </c>
      <c r="L376" s="835">
        <v>0</v>
      </c>
      <c r="M376" s="835">
        <v>0</v>
      </c>
      <c r="N376" s="835">
        <v>0</v>
      </c>
      <c r="O376" s="835">
        <v>0</v>
      </c>
    </row>
    <row r="377" spans="1:15" hidden="1">
      <c r="A377" s="831" t="s">
        <v>255</v>
      </c>
      <c r="B377" s="831" t="s">
        <v>1857</v>
      </c>
      <c r="C377" s="834">
        <v>25</v>
      </c>
      <c r="D377" s="835">
        <v>50</v>
      </c>
      <c r="E377" s="835">
        <v>0</v>
      </c>
      <c r="F377" s="835">
        <v>0</v>
      </c>
      <c r="G377" s="835">
        <v>25</v>
      </c>
      <c r="H377" s="833">
        <v>0</v>
      </c>
      <c r="I377" s="833">
        <v>92</v>
      </c>
      <c r="J377" s="835">
        <v>5</v>
      </c>
      <c r="K377" s="833">
        <f t="shared" si="5"/>
        <v>97</v>
      </c>
      <c r="L377" s="835">
        <v>0</v>
      </c>
      <c r="M377" s="835">
        <v>0</v>
      </c>
      <c r="N377" s="835">
        <v>0</v>
      </c>
      <c r="O377" s="835">
        <v>0</v>
      </c>
    </row>
    <row r="378" spans="1:15" hidden="1">
      <c r="A378" s="831" t="s">
        <v>255</v>
      </c>
      <c r="B378" s="831" t="s">
        <v>1858</v>
      </c>
      <c r="C378" s="834">
        <v>25</v>
      </c>
      <c r="D378" s="835">
        <v>50</v>
      </c>
      <c r="E378" s="835">
        <v>0</v>
      </c>
      <c r="F378" s="835">
        <v>0</v>
      </c>
      <c r="G378" s="835">
        <v>25</v>
      </c>
      <c r="H378" s="833">
        <v>0</v>
      </c>
      <c r="I378" s="833">
        <v>63</v>
      </c>
      <c r="J378" s="835">
        <v>5</v>
      </c>
      <c r="K378" s="833">
        <f t="shared" si="5"/>
        <v>68</v>
      </c>
      <c r="L378" s="835">
        <v>0</v>
      </c>
      <c r="M378" s="835">
        <v>0</v>
      </c>
      <c r="N378" s="835">
        <v>0</v>
      </c>
      <c r="O378" s="835">
        <v>0</v>
      </c>
    </row>
    <row r="379" spans="1:15" hidden="1">
      <c r="A379" s="831" t="s">
        <v>255</v>
      </c>
      <c r="B379" s="831" t="s">
        <v>1859</v>
      </c>
      <c r="C379" s="834">
        <v>25</v>
      </c>
      <c r="D379" s="835">
        <v>50</v>
      </c>
      <c r="E379" s="835">
        <v>0</v>
      </c>
      <c r="F379" s="835">
        <v>0</v>
      </c>
      <c r="G379" s="835">
        <v>25</v>
      </c>
      <c r="H379" s="833">
        <v>0</v>
      </c>
      <c r="I379" s="833">
        <v>237</v>
      </c>
      <c r="J379" s="835">
        <v>5</v>
      </c>
      <c r="K379" s="833">
        <f t="shared" si="5"/>
        <v>242</v>
      </c>
      <c r="L379" s="835">
        <v>0</v>
      </c>
      <c r="M379" s="835">
        <v>0</v>
      </c>
      <c r="N379" s="835">
        <v>0</v>
      </c>
      <c r="O379" s="835">
        <v>0</v>
      </c>
    </row>
    <row r="380" spans="1:15" hidden="1">
      <c r="A380" s="831" t="s">
        <v>255</v>
      </c>
      <c r="B380" s="831" t="s">
        <v>1860</v>
      </c>
      <c r="C380" s="834">
        <v>25</v>
      </c>
      <c r="D380" s="835">
        <v>50</v>
      </c>
      <c r="E380" s="835">
        <v>0</v>
      </c>
      <c r="F380" s="835">
        <v>0</v>
      </c>
      <c r="G380" s="835">
        <v>25</v>
      </c>
      <c r="H380" s="833">
        <v>0</v>
      </c>
      <c r="I380" s="833">
        <v>151</v>
      </c>
      <c r="J380" s="835">
        <v>5</v>
      </c>
      <c r="K380" s="833">
        <f t="shared" si="5"/>
        <v>156</v>
      </c>
      <c r="L380" s="835">
        <v>0</v>
      </c>
      <c r="M380" s="835">
        <v>6</v>
      </c>
      <c r="N380" s="835">
        <v>0</v>
      </c>
      <c r="O380" s="835">
        <v>0</v>
      </c>
    </row>
    <row r="381" spans="1:15" hidden="1">
      <c r="A381" s="831" t="s">
        <v>255</v>
      </c>
      <c r="B381" s="831" t="s">
        <v>1861</v>
      </c>
      <c r="C381" s="834">
        <v>25</v>
      </c>
      <c r="D381" s="835">
        <v>50</v>
      </c>
      <c r="E381" s="835">
        <v>0</v>
      </c>
      <c r="F381" s="835">
        <v>0</v>
      </c>
      <c r="G381" s="835">
        <v>25</v>
      </c>
      <c r="H381" s="833">
        <v>0</v>
      </c>
      <c r="I381" s="833">
        <v>159</v>
      </c>
      <c r="J381" s="835">
        <v>5</v>
      </c>
      <c r="K381" s="833">
        <f t="shared" si="5"/>
        <v>164</v>
      </c>
      <c r="L381" s="835">
        <v>0</v>
      </c>
      <c r="M381" s="835">
        <v>0</v>
      </c>
      <c r="N381" s="835">
        <v>0</v>
      </c>
      <c r="O381" s="835">
        <v>0</v>
      </c>
    </row>
    <row r="382" spans="1:15" hidden="1">
      <c r="A382" s="831" t="s">
        <v>255</v>
      </c>
      <c r="B382" s="831" t="s">
        <v>1862</v>
      </c>
      <c r="C382" s="834">
        <v>25</v>
      </c>
      <c r="D382" s="835">
        <v>50</v>
      </c>
      <c r="E382" s="835">
        <v>0</v>
      </c>
      <c r="F382" s="835">
        <v>0</v>
      </c>
      <c r="G382" s="835">
        <v>25</v>
      </c>
      <c r="H382" s="833">
        <v>0</v>
      </c>
      <c r="I382" s="833">
        <v>113</v>
      </c>
      <c r="J382" s="835">
        <v>5</v>
      </c>
      <c r="K382" s="833">
        <f t="shared" si="5"/>
        <v>118</v>
      </c>
      <c r="L382" s="835">
        <v>0</v>
      </c>
      <c r="M382" s="835">
        <v>6</v>
      </c>
      <c r="N382" s="835">
        <v>0</v>
      </c>
      <c r="O382" s="835">
        <v>0</v>
      </c>
    </row>
    <row r="383" spans="1:15" hidden="1">
      <c r="A383" s="831" t="s">
        <v>255</v>
      </c>
      <c r="B383" s="831" t="s">
        <v>1309</v>
      </c>
      <c r="C383" s="834">
        <v>25</v>
      </c>
      <c r="D383" s="835">
        <v>50</v>
      </c>
      <c r="E383" s="835">
        <v>0</v>
      </c>
      <c r="F383" s="835">
        <v>0</v>
      </c>
      <c r="G383" s="835">
        <v>25</v>
      </c>
      <c r="H383" s="833">
        <v>0</v>
      </c>
      <c r="I383" s="833">
        <v>113</v>
      </c>
      <c r="J383" s="835">
        <v>5</v>
      </c>
      <c r="K383" s="833">
        <f t="shared" si="5"/>
        <v>118</v>
      </c>
      <c r="L383" s="835">
        <v>0</v>
      </c>
      <c r="M383" s="835">
        <v>6</v>
      </c>
      <c r="N383" s="835">
        <v>0</v>
      </c>
      <c r="O383" s="835">
        <v>0</v>
      </c>
    </row>
    <row r="384" spans="1:15" hidden="1">
      <c r="A384" s="831" t="s">
        <v>255</v>
      </c>
      <c r="B384" s="831" t="s">
        <v>1863</v>
      </c>
      <c r="C384" s="834">
        <v>25</v>
      </c>
      <c r="D384" s="835">
        <v>50</v>
      </c>
      <c r="E384" s="835">
        <v>0</v>
      </c>
      <c r="F384" s="835">
        <v>0</v>
      </c>
      <c r="G384" s="835">
        <v>25</v>
      </c>
      <c r="H384" s="833">
        <v>0</v>
      </c>
      <c r="I384" s="833">
        <v>152</v>
      </c>
      <c r="J384" s="835">
        <v>5</v>
      </c>
      <c r="K384" s="833">
        <f t="shared" si="5"/>
        <v>157</v>
      </c>
      <c r="L384" s="835">
        <v>6</v>
      </c>
      <c r="M384" s="835">
        <v>0</v>
      </c>
      <c r="N384" s="835">
        <v>6</v>
      </c>
      <c r="O384" s="835">
        <v>0</v>
      </c>
    </row>
    <row r="385" spans="1:15">
      <c r="A385" s="831" t="s">
        <v>255</v>
      </c>
      <c r="B385" s="831" t="s">
        <v>199</v>
      </c>
      <c r="C385" s="834">
        <v>25</v>
      </c>
      <c r="D385" s="835">
        <v>50</v>
      </c>
      <c r="E385" s="835">
        <v>0</v>
      </c>
      <c r="F385" s="835">
        <v>0</v>
      </c>
      <c r="G385" s="835">
        <v>25</v>
      </c>
      <c r="H385" s="833">
        <v>0</v>
      </c>
      <c r="I385" s="833">
        <v>125</v>
      </c>
      <c r="J385" s="835">
        <v>5</v>
      </c>
      <c r="K385" s="833">
        <f t="shared" si="5"/>
        <v>130</v>
      </c>
      <c r="L385" s="835">
        <v>0</v>
      </c>
      <c r="M385" s="835">
        <v>6</v>
      </c>
      <c r="N385" s="835">
        <v>0</v>
      </c>
      <c r="O385" s="835">
        <v>0</v>
      </c>
    </row>
    <row r="386" spans="1:15" hidden="1">
      <c r="A386" s="831" t="s">
        <v>255</v>
      </c>
      <c r="B386" s="831" t="s">
        <v>1864</v>
      </c>
      <c r="C386" s="834">
        <v>25</v>
      </c>
      <c r="D386" s="835">
        <v>50</v>
      </c>
      <c r="E386" s="835">
        <v>0</v>
      </c>
      <c r="F386" s="835">
        <v>0</v>
      </c>
      <c r="G386" s="835">
        <v>25</v>
      </c>
      <c r="H386" s="833">
        <v>0</v>
      </c>
      <c r="I386" s="833">
        <v>162</v>
      </c>
      <c r="J386" s="835">
        <v>5</v>
      </c>
      <c r="K386" s="833">
        <f t="shared" si="5"/>
        <v>167</v>
      </c>
      <c r="L386" s="835">
        <v>0</v>
      </c>
      <c r="M386" s="835">
        <v>0</v>
      </c>
      <c r="N386" s="835">
        <v>0</v>
      </c>
      <c r="O386" s="835">
        <v>0</v>
      </c>
    </row>
    <row r="387" spans="1:15" hidden="1">
      <c r="A387" s="831" t="s">
        <v>255</v>
      </c>
      <c r="B387" s="831" t="s">
        <v>1865</v>
      </c>
      <c r="C387" s="834">
        <v>25</v>
      </c>
      <c r="D387" s="835">
        <v>50</v>
      </c>
      <c r="E387" s="835">
        <v>0</v>
      </c>
      <c r="F387" s="835">
        <v>0</v>
      </c>
      <c r="G387" s="835">
        <v>25</v>
      </c>
      <c r="H387" s="833">
        <v>0</v>
      </c>
      <c r="I387" s="833">
        <v>114</v>
      </c>
      <c r="J387" s="835">
        <v>5</v>
      </c>
      <c r="K387" s="833">
        <f t="shared" si="5"/>
        <v>119</v>
      </c>
      <c r="L387" s="835">
        <v>0</v>
      </c>
      <c r="M387" s="835">
        <v>0</v>
      </c>
      <c r="N387" s="835">
        <v>0</v>
      </c>
      <c r="O387" s="835">
        <v>0</v>
      </c>
    </row>
    <row r="388" spans="1:15" hidden="1">
      <c r="A388" s="831" t="s">
        <v>251</v>
      </c>
      <c r="B388" s="831" t="s">
        <v>1403</v>
      </c>
      <c r="C388" s="834">
        <v>25</v>
      </c>
      <c r="D388" s="835">
        <v>50</v>
      </c>
      <c r="E388" s="835">
        <v>0</v>
      </c>
      <c r="F388" s="835">
        <v>0</v>
      </c>
      <c r="G388" s="835">
        <v>25</v>
      </c>
      <c r="H388" s="833">
        <v>0</v>
      </c>
      <c r="I388" s="833">
        <v>15</v>
      </c>
      <c r="J388" s="835">
        <v>5</v>
      </c>
      <c r="K388" s="833">
        <f t="shared" si="5"/>
        <v>20</v>
      </c>
      <c r="L388" s="835">
        <v>0</v>
      </c>
      <c r="M388" s="835">
        <v>0</v>
      </c>
      <c r="N388" s="835">
        <v>0</v>
      </c>
      <c r="O388" s="835">
        <v>0</v>
      </c>
    </row>
    <row r="389" spans="1:15" hidden="1">
      <c r="A389" s="831" t="s">
        <v>251</v>
      </c>
      <c r="B389" s="831" t="s">
        <v>1845</v>
      </c>
      <c r="C389" s="834">
        <v>25</v>
      </c>
      <c r="D389" s="835">
        <v>50</v>
      </c>
      <c r="E389" s="835">
        <v>0</v>
      </c>
      <c r="F389" s="835">
        <v>0</v>
      </c>
      <c r="G389" s="835">
        <v>25</v>
      </c>
      <c r="H389" s="833">
        <v>0</v>
      </c>
      <c r="I389" s="833">
        <v>95</v>
      </c>
      <c r="J389" s="835">
        <v>5</v>
      </c>
      <c r="K389" s="833">
        <f t="shared" ref="K389:K452" si="6">+I389+J389</f>
        <v>100</v>
      </c>
      <c r="L389" s="835">
        <v>0</v>
      </c>
      <c r="M389" s="835">
        <v>0</v>
      </c>
      <c r="N389" s="835">
        <v>0</v>
      </c>
      <c r="O389" s="835">
        <v>0</v>
      </c>
    </row>
    <row r="390" spans="1:15" hidden="1">
      <c r="A390" s="831" t="s">
        <v>251</v>
      </c>
      <c r="B390" s="831" t="s">
        <v>1846</v>
      </c>
      <c r="C390" s="834">
        <v>25</v>
      </c>
      <c r="D390" s="835">
        <v>50</v>
      </c>
      <c r="E390" s="835">
        <v>0</v>
      </c>
      <c r="F390" s="835">
        <v>0</v>
      </c>
      <c r="G390" s="835">
        <v>25</v>
      </c>
      <c r="H390" s="833">
        <v>0</v>
      </c>
      <c r="I390" s="833">
        <v>70</v>
      </c>
      <c r="J390" s="835">
        <v>5</v>
      </c>
      <c r="K390" s="833">
        <f t="shared" si="6"/>
        <v>75</v>
      </c>
      <c r="L390" s="835">
        <v>0</v>
      </c>
      <c r="M390" s="835">
        <v>0</v>
      </c>
      <c r="N390" s="835">
        <v>0</v>
      </c>
      <c r="O390" s="835">
        <v>0</v>
      </c>
    </row>
    <row r="391" spans="1:15" hidden="1">
      <c r="A391" s="831" t="s">
        <v>251</v>
      </c>
      <c r="B391" s="831" t="s">
        <v>1847</v>
      </c>
      <c r="C391" s="834">
        <v>25</v>
      </c>
      <c r="D391" s="835">
        <v>50</v>
      </c>
      <c r="E391" s="835">
        <v>0</v>
      </c>
      <c r="F391" s="835">
        <v>0</v>
      </c>
      <c r="G391" s="835">
        <v>25</v>
      </c>
      <c r="H391" s="833">
        <v>0</v>
      </c>
      <c r="I391" s="833">
        <v>108</v>
      </c>
      <c r="J391" s="835">
        <v>5</v>
      </c>
      <c r="K391" s="833">
        <f t="shared" si="6"/>
        <v>113</v>
      </c>
      <c r="L391" s="835">
        <v>0</v>
      </c>
      <c r="M391" s="835">
        <v>0</v>
      </c>
      <c r="N391" s="835">
        <v>0</v>
      </c>
      <c r="O391" s="835">
        <v>0</v>
      </c>
    </row>
    <row r="392" spans="1:15" hidden="1">
      <c r="A392" s="831" t="s">
        <v>251</v>
      </c>
      <c r="B392" s="831" t="s">
        <v>1848</v>
      </c>
      <c r="C392" s="834">
        <v>25</v>
      </c>
      <c r="D392" s="835">
        <v>50</v>
      </c>
      <c r="E392" s="835">
        <v>0</v>
      </c>
      <c r="F392" s="835">
        <v>0</v>
      </c>
      <c r="G392" s="835">
        <v>25</v>
      </c>
      <c r="H392" s="833">
        <v>0</v>
      </c>
      <c r="I392" s="833">
        <v>100</v>
      </c>
      <c r="J392" s="835">
        <v>5</v>
      </c>
      <c r="K392" s="833">
        <f t="shared" si="6"/>
        <v>105</v>
      </c>
      <c r="L392" s="835">
        <v>0</v>
      </c>
      <c r="M392" s="835">
        <v>0</v>
      </c>
      <c r="N392" s="835">
        <v>0</v>
      </c>
      <c r="O392" s="835">
        <v>0</v>
      </c>
    </row>
    <row r="393" spans="1:15" hidden="1">
      <c r="A393" s="831" t="s">
        <v>251</v>
      </c>
      <c r="B393" s="831" t="s">
        <v>1849</v>
      </c>
      <c r="C393" s="834">
        <v>25</v>
      </c>
      <c r="D393" s="835">
        <v>50</v>
      </c>
      <c r="E393" s="835">
        <v>0</v>
      </c>
      <c r="F393" s="835">
        <v>0</v>
      </c>
      <c r="G393" s="835">
        <v>25</v>
      </c>
      <c r="H393" s="833">
        <v>0</v>
      </c>
      <c r="I393" s="833">
        <v>117</v>
      </c>
      <c r="J393" s="835">
        <v>5</v>
      </c>
      <c r="K393" s="833">
        <f t="shared" si="6"/>
        <v>122</v>
      </c>
      <c r="L393" s="835">
        <v>0</v>
      </c>
      <c r="M393" s="835">
        <v>0</v>
      </c>
      <c r="N393" s="835">
        <v>0</v>
      </c>
      <c r="O393" s="835">
        <v>0</v>
      </c>
    </row>
    <row r="394" spans="1:15" hidden="1">
      <c r="A394" s="831" t="s">
        <v>251</v>
      </c>
      <c r="B394" s="831" t="s">
        <v>1850</v>
      </c>
      <c r="C394" s="834">
        <v>25</v>
      </c>
      <c r="D394" s="835">
        <v>50</v>
      </c>
      <c r="E394" s="835">
        <v>0</v>
      </c>
      <c r="F394" s="835">
        <v>0</v>
      </c>
      <c r="G394" s="835">
        <v>25</v>
      </c>
      <c r="H394" s="833">
        <v>0</v>
      </c>
      <c r="I394" s="833">
        <v>38</v>
      </c>
      <c r="J394" s="835">
        <v>5</v>
      </c>
      <c r="K394" s="833">
        <f t="shared" si="6"/>
        <v>43</v>
      </c>
      <c r="L394" s="835">
        <v>0</v>
      </c>
      <c r="M394" s="835">
        <v>0</v>
      </c>
      <c r="N394" s="835">
        <v>0</v>
      </c>
      <c r="O394" s="835">
        <v>0</v>
      </c>
    </row>
    <row r="395" spans="1:15" hidden="1">
      <c r="A395" s="831" t="s">
        <v>251</v>
      </c>
      <c r="B395" s="831" t="s">
        <v>1851</v>
      </c>
      <c r="C395" s="834">
        <v>25</v>
      </c>
      <c r="D395" s="835">
        <v>50</v>
      </c>
      <c r="E395" s="835">
        <v>0</v>
      </c>
      <c r="F395" s="835">
        <v>0</v>
      </c>
      <c r="G395" s="835">
        <v>25</v>
      </c>
      <c r="H395" s="833">
        <v>0</v>
      </c>
      <c r="I395" s="833">
        <v>6</v>
      </c>
      <c r="J395" s="835">
        <v>5</v>
      </c>
      <c r="K395" s="833">
        <f t="shared" si="6"/>
        <v>11</v>
      </c>
      <c r="L395" s="835">
        <v>0</v>
      </c>
      <c r="M395" s="835">
        <v>0</v>
      </c>
      <c r="N395" s="835">
        <v>0</v>
      </c>
      <c r="O395" s="835">
        <v>0</v>
      </c>
    </row>
    <row r="396" spans="1:15" hidden="1">
      <c r="A396" s="831" t="s">
        <v>251</v>
      </c>
      <c r="B396" s="831" t="s">
        <v>1852</v>
      </c>
      <c r="C396" s="834">
        <v>25</v>
      </c>
      <c r="D396" s="835">
        <v>50</v>
      </c>
      <c r="E396" s="835">
        <v>0</v>
      </c>
      <c r="F396" s="835">
        <v>0</v>
      </c>
      <c r="G396" s="835">
        <v>25</v>
      </c>
      <c r="H396" s="835">
        <v>15</v>
      </c>
      <c r="I396" s="833">
        <v>130</v>
      </c>
      <c r="J396" s="835">
        <v>5</v>
      </c>
      <c r="K396" s="833">
        <f t="shared" si="6"/>
        <v>135</v>
      </c>
      <c r="L396" s="835">
        <v>0</v>
      </c>
      <c r="M396" s="835">
        <v>0</v>
      </c>
      <c r="N396" s="835">
        <v>0</v>
      </c>
      <c r="O396" s="835">
        <v>4</v>
      </c>
    </row>
    <row r="397" spans="1:15" hidden="1">
      <c r="A397" s="831" t="s">
        <v>251</v>
      </c>
      <c r="B397" s="831" t="s">
        <v>1853</v>
      </c>
      <c r="C397" s="834">
        <v>25</v>
      </c>
      <c r="D397" s="835">
        <v>50</v>
      </c>
      <c r="E397" s="835">
        <v>0</v>
      </c>
      <c r="F397" s="835">
        <v>0</v>
      </c>
      <c r="G397" s="835">
        <v>25</v>
      </c>
      <c r="H397" s="833">
        <v>0</v>
      </c>
      <c r="I397" s="833">
        <v>15</v>
      </c>
      <c r="J397" s="835">
        <v>5</v>
      </c>
      <c r="K397" s="833">
        <f t="shared" si="6"/>
        <v>20</v>
      </c>
      <c r="L397" s="835">
        <v>0</v>
      </c>
      <c r="M397" s="835">
        <v>0</v>
      </c>
      <c r="N397" s="835">
        <v>0</v>
      </c>
      <c r="O397" s="835">
        <v>0</v>
      </c>
    </row>
    <row r="398" spans="1:15" hidden="1">
      <c r="A398" s="831" t="s">
        <v>251</v>
      </c>
      <c r="B398" s="831" t="s">
        <v>1854</v>
      </c>
      <c r="C398" s="834">
        <v>25</v>
      </c>
      <c r="D398" s="835">
        <v>50</v>
      </c>
      <c r="E398" s="835">
        <v>0</v>
      </c>
      <c r="F398" s="835">
        <v>0</v>
      </c>
      <c r="G398" s="835">
        <v>25</v>
      </c>
      <c r="H398" s="833">
        <v>0</v>
      </c>
      <c r="I398" s="833">
        <v>31</v>
      </c>
      <c r="J398" s="835">
        <v>5</v>
      </c>
      <c r="K398" s="833">
        <f t="shared" si="6"/>
        <v>36</v>
      </c>
      <c r="L398" s="835">
        <v>0</v>
      </c>
      <c r="M398" s="835">
        <v>0</v>
      </c>
      <c r="N398" s="835">
        <v>0</v>
      </c>
      <c r="O398" s="835">
        <v>0</v>
      </c>
    </row>
    <row r="399" spans="1:15" hidden="1">
      <c r="A399" s="831" t="s">
        <v>251</v>
      </c>
      <c r="B399" s="831" t="s">
        <v>1855</v>
      </c>
      <c r="C399" s="834">
        <v>25</v>
      </c>
      <c r="D399" s="835">
        <v>50</v>
      </c>
      <c r="E399" s="835">
        <v>0</v>
      </c>
      <c r="F399" s="835">
        <v>0</v>
      </c>
      <c r="G399" s="835">
        <v>25</v>
      </c>
      <c r="H399" s="833">
        <v>0</v>
      </c>
      <c r="I399" s="833">
        <v>31</v>
      </c>
      <c r="J399" s="835">
        <v>5</v>
      </c>
      <c r="K399" s="833">
        <f t="shared" si="6"/>
        <v>36</v>
      </c>
      <c r="L399" s="835">
        <v>0</v>
      </c>
      <c r="M399" s="835">
        <v>0</v>
      </c>
      <c r="N399" s="835">
        <v>0</v>
      </c>
      <c r="O399" s="835">
        <v>0</v>
      </c>
    </row>
    <row r="400" spans="1:15" hidden="1">
      <c r="A400" s="831" t="s">
        <v>251</v>
      </c>
      <c r="B400" s="831" t="s">
        <v>1856</v>
      </c>
      <c r="C400" s="834">
        <v>25</v>
      </c>
      <c r="D400" s="835">
        <v>50</v>
      </c>
      <c r="E400" s="835">
        <v>0</v>
      </c>
      <c r="F400" s="835">
        <v>0</v>
      </c>
      <c r="G400" s="835">
        <v>25</v>
      </c>
      <c r="H400" s="833">
        <v>0</v>
      </c>
      <c r="I400" s="833">
        <v>15</v>
      </c>
      <c r="J400" s="835">
        <v>5</v>
      </c>
      <c r="K400" s="833">
        <f t="shared" si="6"/>
        <v>20</v>
      </c>
      <c r="L400" s="835">
        <v>0</v>
      </c>
      <c r="M400" s="835">
        <v>0</v>
      </c>
      <c r="N400" s="835">
        <v>0</v>
      </c>
      <c r="O400" s="835">
        <v>0</v>
      </c>
    </row>
    <row r="401" spans="1:15" hidden="1">
      <c r="A401" s="831" t="s">
        <v>251</v>
      </c>
      <c r="B401" s="831" t="s">
        <v>1857</v>
      </c>
      <c r="C401" s="834">
        <v>25</v>
      </c>
      <c r="D401" s="835">
        <v>50</v>
      </c>
      <c r="E401" s="835">
        <v>0</v>
      </c>
      <c r="F401" s="835">
        <v>0</v>
      </c>
      <c r="G401" s="835">
        <v>25</v>
      </c>
      <c r="H401" s="833">
        <v>0</v>
      </c>
      <c r="I401" s="833">
        <v>20</v>
      </c>
      <c r="J401" s="835">
        <v>5</v>
      </c>
      <c r="K401" s="833">
        <f t="shared" si="6"/>
        <v>25</v>
      </c>
      <c r="L401" s="835">
        <v>0</v>
      </c>
      <c r="M401" s="835">
        <v>0</v>
      </c>
      <c r="N401" s="835">
        <v>0</v>
      </c>
      <c r="O401" s="835">
        <v>0</v>
      </c>
    </row>
    <row r="402" spans="1:15" hidden="1">
      <c r="A402" s="831" t="s">
        <v>251</v>
      </c>
      <c r="B402" s="831" t="s">
        <v>1858</v>
      </c>
      <c r="C402" s="834">
        <v>25</v>
      </c>
      <c r="D402" s="835">
        <v>50</v>
      </c>
      <c r="E402" s="835">
        <v>0</v>
      </c>
      <c r="F402" s="835">
        <v>0</v>
      </c>
      <c r="G402" s="835">
        <v>25</v>
      </c>
      <c r="H402" s="833">
        <v>0</v>
      </c>
      <c r="I402" s="833">
        <v>10</v>
      </c>
      <c r="J402" s="835">
        <v>5</v>
      </c>
      <c r="K402" s="833">
        <f t="shared" si="6"/>
        <v>15</v>
      </c>
      <c r="L402" s="835">
        <v>0</v>
      </c>
      <c r="M402" s="835">
        <v>0</v>
      </c>
      <c r="N402" s="835">
        <v>0</v>
      </c>
      <c r="O402" s="835">
        <v>0</v>
      </c>
    </row>
    <row r="403" spans="1:15" hidden="1">
      <c r="A403" s="831" t="s">
        <v>251</v>
      </c>
      <c r="B403" s="831" t="s">
        <v>1859</v>
      </c>
      <c r="C403" s="834">
        <v>25</v>
      </c>
      <c r="D403" s="835">
        <v>50</v>
      </c>
      <c r="E403" s="835">
        <v>0</v>
      </c>
      <c r="F403" s="835">
        <v>0</v>
      </c>
      <c r="G403" s="835">
        <v>25</v>
      </c>
      <c r="H403" s="833">
        <v>0</v>
      </c>
      <c r="I403" s="833">
        <v>107</v>
      </c>
      <c r="J403" s="835">
        <v>5</v>
      </c>
      <c r="K403" s="833">
        <f t="shared" si="6"/>
        <v>112</v>
      </c>
      <c r="L403" s="835">
        <v>0</v>
      </c>
      <c r="M403" s="835">
        <v>0</v>
      </c>
      <c r="N403" s="835">
        <v>0</v>
      </c>
      <c r="O403" s="835">
        <v>0</v>
      </c>
    </row>
    <row r="404" spans="1:15" hidden="1">
      <c r="A404" s="831" t="s">
        <v>251</v>
      </c>
      <c r="B404" s="831" t="s">
        <v>1860</v>
      </c>
      <c r="C404" s="834">
        <v>25</v>
      </c>
      <c r="D404" s="835">
        <v>50</v>
      </c>
      <c r="E404" s="835">
        <v>0</v>
      </c>
      <c r="F404" s="835">
        <v>0</v>
      </c>
      <c r="G404" s="835">
        <v>25</v>
      </c>
      <c r="H404" s="833">
        <v>0</v>
      </c>
      <c r="I404" s="833">
        <v>39</v>
      </c>
      <c r="J404" s="835">
        <v>5</v>
      </c>
      <c r="K404" s="833">
        <f t="shared" si="6"/>
        <v>44</v>
      </c>
      <c r="L404" s="835">
        <v>0</v>
      </c>
      <c r="M404" s="835">
        <v>6</v>
      </c>
      <c r="N404" s="835">
        <v>0</v>
      </c>
      <c r="O404" s="835">
        <v>0</v>
      </c>
    </row>
    <row r="405" spans="1:15" hidden="1">
      <c r="A405" s="831" t="s">
        <v>251</v>
      </c>
      <c r="B405" s="831" t="s">
        <v>1861</v>
      </c>
      <c r="C405" s="834">
        <v>25</v>
      </c>
      <c r="D405" s="835">
        <v>50</v>
      </c>
      <c r="E405" s="835">
        <v>0</v>
      </c>
      <c r="F405" s="835">
        <v>0</v>
      </c>
      <c r="G405" s="835">
        <v>25</v>
      </c>
      <c r="H405" s="833">
        <v>0</v>
      </c>
      <c r="I405" s="833">
        <v>78</v>
      </c>
      <c r="J405" s="835">
        <v>5</v>
      </c>
      <c r="K405" s="833">
        <f t="shared" si="6"/>
        <v>83</v>
      </c>
      <c r="L405" s="835">
        <v>0</v>
      </c>
      <c r="M405" s="835">
        <v>0</v>
      </c>
      <c r="N405" s="835">
        <v>0</v>
      </c>
      <c r="O405" s="835">
        <v>0</v>
      </c>
    </row>
    <row r="406" spans="1:15" hidden="1">
      <c r="A406" s="831" t="s">
        <v>251</v>
      </c>
      <c r="B406" s="831" t="s">
        <v>1862</v>
      </c>
      <c r="C406" s="834">
        <v>25</v>
      </c>
      <c r="D406" s="835">
        <v>50</v>
      </c>
      <c r="E406" s="835">
        <v>0</v>
      </c>
      <c r="F406" s="835">
        <v>0</v>
      </c>
      <c r="G406" s="835">
        <v>25</v>
      </c>
      <c r="H406" s="833">
        <v>0</v>
      </c>
      <c r="I406" s="833">
        <v>26</v>
      </c>
      <c r="J406" s="835">
        <v>5</v>
      </c>
      <c r="K406" s="833">
        <f t="shared" si="6"/>
        <v>31</v>
      </c>
      <c r="L406" s="835">
        <v>0</v>
      </c>
      <c r="M406" s="835">
        <v>6</v>
      </c>
      <c r="N406" s="835">
        <v>0</v>
      </c>
      <c r="O406" s="835">
        <v>0</v>
      </c>
    </row>
    <row r="407" spans="1:15" hidden="1">
      <c r="A407" s="831" t="s">
        <v>251</v>
      </c>
      <c r="B407" s="831" t="s">
        <v>1309</v>
      </c>
      <c r="C407" s="834">
        <v>25</v>
      </c>
      <c r="D407" s="835">
        <v>50</v>
      </c>
      <c r="E407" s="835">
        <v>0</v>
      </c>
      <c r="F407" s="835">
        <v>0</v>
      </c>
      <c r="G407" s="835">
        <v>25</v>
      </c>
      <c r="H407" s="833">
        <v>0</v>
      </c>
      <c r="I407" s="833">
        <v>26</v>
      </c>
      <c r="J407" s="835">
        <v>5</v>
      </c>
      <c r="K407" s="833">
        <f t="shared" si="6"/>
        <v>31</v>
      </c>
      <c r="L407" s="835">
        <v>0</v>
      </c>
      <c r="M407" s="835">
        <v>6</v>
      </c>
      <c r="N407" s="835">
        <v>0</v>
      </c>
      <c r="O407" s="835">
        <v>0</v>
      </c>
    </row>
    <row r="408" spans="1:15" hidden="1">
      <c r="A408" s="831" t="s">
        <v>251</v>
      </c>
      <c r="B408" s="831" t="s">
        <v>1863</v>
      </c>
      <c r="C408" s="834">
        <v>25</v>
      </c>
      <c r="D408" s="835">
        <v>50</v>
      </c>
      <c r="E408" s="835">
        <v>0</v>
      </c>
      <c r="F408" s="835">
        <v>0</v>
      </c>
      <c r="G408" s="835">
        <v>25</v>
      </c>
      <c r="H408" s="833">
        <v>0</v>
      </c>
      <c r="I408" s="833">
        <v>58</v>
      </c>
      <c r="J408" s="835">
        <v>5</v>
      </c>
      <c r="K408" s="833">
        <f t="shared" si="6"/>
        <v>63</v>
      </c>
      <c r="L408" s="835">
        <v>0</v>
      </c>
      <c r="M408" s="835">
        <v>6</v>
      </c>
      <c r="N408" s="835">
        <v>6</v>
      </c>
      <c r="O408" s="835">
        <v>0</v>
      </c>
    </row>
    <row r="409" spans="1:15">
      <c r="A409" s="831" t="s">
        <v>251</v>
      </c>
      <c r="B409" s="831" t="s">
        <v>199</v>
      </c>
      <c r="C409" s="834">
        <v>25</v>
      </c>
      <c r="D409" s="835">
        <v>50</v>
      </c>
      <c r="E409" s="835">
        <v>0</v>
      </c>
      <c r="F409" s="835">
        <v>0</v>
      </c>
      <c r="G409" s="835">
        <v>25</v>
      </c>
      <c r="H409" s="833">
        <v>0</v>
      </c>
      <c r="I409" s="833">
        <v>33</v>
      </c>
      <c r="J409" s="835">
        <v>5</v>
      </c>
      <c r="K409" s="833">
        <f t="shared" si="6"/>
        <v>38</v>
      </c>
      <c r="L409" s="835">
        <v>0</v>
      </c>
      <c r="M409" s="835">
        <v>6</v>
      </c>
      <c r="N409" s="835">
        <v>0</v>
      </c>
      <c r="O409" s="835">
        <v>0</v>
      </c>
    </row>
    <row r="410" spans="1:15" hidden="1">
      <c r="A410" s="831" t="s">
        <v>251</v>
      </c>
      <c r="B410" s="831" t="s">
        <v>1864</v>
      </c>
      <c r="C410" s="834">
        <v>25</v>
      </c>
      <c r="D410" s="835">
        <v>50</v>
      </c>
      <c r="E410" s="835">
        <v>0</v>
      </c>
      <c r="F410" s="835">
        <v>0</v>
      </c>
      <c r="G410" s="835">
        <v>25</v>
      </c>
      <c r="H410" s="833">
        <v>0</v>
      </c>
      <c r="I410" s="833">
        <v>59</v>
      </c>
      <c r="J410" s="835">
        <v>5</v>
      </c>
      <c r="K410" s="833">
        <f t="shared" si="6"/>
        <v>64</v>
      </c>
      <c r="L410" s="835">
        <v>0</v>
      </c>
      <c r="M410" s="835">
        <v>0</v>
      </c>
      <c r="N410" s="835">
        <v>0</v>
      </c>
      <c r="O410" s="835">
        <v>0</v>
      </c>
    </row>
    <row r="411" spans="1:15" hidden="1">
      <c r="A411" s="831" t="s">
        <v>251</v>
      </c>
      <c r="B411" s="831" t="s">
        <v>1865</v>
      </c>
      <c r="C411" s="834">
        <v>25</v>
      </c>
      <c r="D411" s="835">
        <v>50</v>
      </c>
      <c r="E411" s="835">
        <v>0</v>
      </c>
      <c r="F411" s="835">
        <v>0</v>
      </c>
      <c r="G411" s="835">
        <v>25</v>
      </c>
      <c r="H411" s="833">
        <v>0</v>
      </c>
      <c r="I411" s="833">
        <v>16</v>
      </c>
      <c r="J411" s="835">
        <v>5</v>
      </c>
      <c r="K411" s="833">
        <f t="shared" si="6"/>
        <v>21</v>
      </c>
      <c r="L411" s="835">
        <v>0</v>
      </c>
      <c r="M411" s="835">
        <v>0</v>
      </c>
      <c r="N411" s="835">
        <v>0</v>
      </c>
      <c r="O411" s="835">
        <v>0</v>
      </c>
    </row>
    <row r="412" spans="1:15" hidden="1">
      <c r="A412" s="831" t="s">
        <v>245</v>
      </c>
      <c r="B412" s="831" t="s">
        <v>1403</v>
      </c>
      <c r="C412" s="834">
        <v>25</v>
      </c>
      <c r="D412" s="835">
        <v>50</v>
      </c>
      <c r="E412" s="835">
        <v>0</v>
      </c>
      <c r="F412" s="835">
        <v>0</v>
      </c>
      <c r="G412" s="835">
        <v>25</v>
      </c>
      <c r="H412" s="833">
        <v>0</v>
      </c>
      <c r="I412" s="833">
        <v>78</v>
      </c>
      <c r="J412" s="835">
        <v>5</v>
      </c>
      <c r="K412" s="833">
        <f t="shared" si="6"/>
        <v>83</v>
      </c>
      <c r="L412" s="835">
        <v>0</v>
      </c>
      <c r="M412" s="835">
        <v>0</v>
      </c>
      <c r="N412" s="835">
        <v>0</v>
      </c>
      <c r="O412" s="835">
        <v>0</v>
      </c>
    </row>
    <row r="413" spans="1:15" hidden="1">
      <c r="A413" s="831" t="s">
        <v>245</v>
      </c>
      <c r="B413" s="831" t="s">
        <v>1845</v>
      </c>
      <c r="C413" s="834">
        <v>25</v>
      </c>
      <c r="D413" s="835">
        <v>50</v>
      </c>
      <c r="E413" s="835">
        <v>0</v>
      </c>
      <c r="F413" s="835">
        <v>0</v>
      </c>
      <c r="G413" s="835">
        <v>25</v>
      </c>
      <c r="H413" s="833">
        <v>0</v>
      </c>
      <c r="I413" s="833">
        <v>199</v>
      </c>
      <c r="J413" s="835">
        <v>5</v>
      </c>
      <c r="K413" s="833">
        <f t="shared" si="6"/>
        <v>204</v>
      </c>
      <c r="L413" s="835">
        <v>0</v>
      </c>
      <c r="M413" s="835">
        <v>0</v>
      </c>
      <c r="N413" s="835">
        <v>0</v>
      </c>
      <c r="O413" s="835">
        <v>0</v>
      </c>
    </row>
    <row r="414" spans="1:15" hidden="1">
      <c r="A414" s="831" t="s">
        <v>245</v>
      </c>
      <c r="B414" s="831" t="s">
        <v>1846</v>
      </c>
      <c r="C414" s="834">
        <v>25</v>
      </c>
      <c r="D414" s="835">
        <v>50</v>
      </c>
      <c r="E414" s="835">
        <v>0</v>
      </c>
      <c r="F414" s="835">
        <v>0</v>
      </c>
      <c r="G414" s="835">
        <v>25</v>
      </c>
      <c r="H414" s="833">
        <v>0</v>
      </c>
      <c r="I414" s="833">
        <v>166</v>
      </c>
      <c r="J414" s="835">
        <v>5</v>
      </c>
      <c r="K414" s="833">
        <f t="shared" si="6"/>
        <v>171</v>
      </c>
      <c r="L414" s="835">
        <v>0</v>
      </c>
      <c r="M414" s="835">
        <v>0</v>
      </c>
      <c r="N414" s="835">
        <v>0</v>
      </c>
      <c r="O414" s="835">
        <v>0</v>
      </c>
    </row>
    <row r="415" spans="1:15" hidden="1">
      <c r="A415" s="831" t="s">
        <v>245</v>
      </c>
      <c r="B415" s="831" t="s">
        <v>1847</v>
      </c>
      <c r="C415" s="834">
        <v>25</v>
      </c>
      <c r="D415" s="835">
        <v>50</v>
      </c>
      <c r="E415" s="835">
        <v>0</v>
      </c>
      <c r="F415" s="835">
        <v>0</v>
      </c>
      <c r="G415" s="835">
        <v>25</v>
      </c>
      <c r="H415" s="833">
        <v>0</v>
      </c>
      <c r="I415" s="833">
        <v>231</v>
      </c>
      <c r="J415" s="835">
        <v>5</v>
      </c>
      <c r="K415" s="833">
        <f t="shared" si="6"/>
        <v>236</v>
      </c>
      <c r="L415" s="835">
        <v>0</v>
      </c>
      <c r="M415" s="835">
        <v>0</v>
      </c>
      <c r="N415" s="835">
        <v>0</v>
      </c>
      <c r="O415" s="835">
        <v>0</v>
      </c>
    </row>
    <row r="416" spans="1:15" hidden="1">
      <c r="A416" s="831" t="s">
        <v>245</v>
      </c>
      <c r="B416" s="831" t="s">
        <v>1848</v>
      </c>
      <c r="C416" s="834">
        <v>25</v>
      </c>
      <c r="D416" s="835">
        <v>50</v>
      </c>
      <c r="E416" s="835">
        <v>0</v>
      </c>
      <c r="F416" s="835">
        <v>0</v>
      </c>
      <c r="G416" s="835">
        <v>25</v>
      </c>
      <c r="H416" s="833">
        <v>0</v>
      </c>
      <c r="I416" s="833">
        <v>222</v>
      </c>
      <c r="J416" s="835">
        <v>5</v>
      </c>
      <c r="K416" s="833">
        <f t="shared" si="6"/>
        <v>227</v>
      </c>
      <c r="L416" s="835">
        <v>0</v>
      </c>
      <c r="M416" s="835">
        <v>0</v>
      </c>
      <c r="N416" s="835">
        <v>0</v>
      </c>
      <c r="O416" s="835">
        <v>0</v>
      </c>
    </row>
    <row r="417" spans="1:15" hidden="1">
      <c r="A417" s="831" t="s">
        <v>245</v>
      </c>
      <c r="B417" s="831" t="s">
        <v>1849</v>
      </c>
      <c r="C417" s="834">
        <v>25</v>
      </c>
      <c r="D417" s="835">
        <v>50</v>
      </c>
      <c r="E417" s="835">
        <v>0</v>
      </c>
      <c r="F417" s="835">
        <v>0</v>
      </c>
      <c r="G417" s="835">
        <v>25</v>
      </c>
      <c r="H417" s="833">
        <v>0</v>
      </c>
      <c r="I417" s="833">
        <v>241</v>
      </c>
      <c r="J417" s="835">
        <v>5</v>
      </c>
      <c r="K417" s="833">
        <f t="shared" si="6"/>
        <v>246</v>
      </c>
      <c r="L417" s="835">
        <v>0</v>
      </c>
      <c r="M417" s="835">
        <v>0</v>
      </c>
      <c r="N417" s="835">
        <v>0</v>
      </c>
      <c r="O417" s="835">
        <v>0</v>
      </c>
    </row>
    <row r="418" spans="1:15" hidden="1">
      <c r="A418" s="831" t="s">
        <v>245</v>
      </c>
      <c r="B418" s="831" t="s">
        <v>1850</v>
      </c>
      <c r="C418" s="834">
        <v>25</v>
      </c>
      <c r="D418" s="835">
        <v>50</v>
      </c>
      <c r="E418" s="835">
        <v>0</v>
      </c>
      <c r="F418" s="835">
        <v>0</v>
      </c>
      <c r="G418" s="835">
        <v>25</v>
      </c>
      <c r="H418" s="833">
        <v>0</v>
      </c>
      <c r="I418" s="833">
        <v>93</v>
      </c>
      <c r="J418" s="835">
        <v>5</v>
      </c>
      <c r="K418" s="833">
        <f t="shared" si="6"/>
        <v>98</v>
      </c>
      <c r="L418" s="835">
        <v>0</v>
      </c>
      <c r="M418" s="835">
        <v>0</v>
      </c>
      <c r="N418" s="835">
        <v>0</v>
      </c>
      <c r="O418" s="835">
        <v>0</v>
      </c>
    </row>
    <row r="419" spans="1:15" hidden="1">
      <c r="A419" s="831" t="s">
        <v>245</v>
      </c>
      <c r="B419" s="831" t="s">
        <v>1851</v>
      </c>
      <c r="C419" s="834">
        <v>25</v>
      </c>
      <c r="D419" s="835">
        <v>50</v>
      </c>
      <c r="E419" s="835">
        <v>0</v>
      </c>
      <c r="F419" s="835">
        <v>0</v>
      </c>
      <c r="G419" s="835">
        <v>25</v>
      </c>
      <c r="H419" s="833">
        <v>0</v>
      </c>
      <c r="I419" s="833">
        <v>90</v>
      </c>
      <c r="J419" s="835">
        <v>5</v>
      </c>
      <c r="K419" s="833">
        <f t="shared" si="6"/>
        <v>95</v>
      </c>
      <c r="L419" s="835">
        <v>0</v>
      </c>
      <c r="M419" s="835">
        <v>0</v>
      </c>
      <c r="N419" s="835">
        <v>0</v>
      </c>
      <c r="O419" s="835">
        <v>0</v>
      </c>
    </row>
    <row r="420" spans="1:15" hidden="1">
      <c r="A420" s="831" t="s">
        <v>245</v>
      </c>
      <c r="B420" s="831" t="s">
        <v>1852</v>
      </c>
      <c r="C420" s="834">
        <v>25</v>
      </c>
      <c r="D420" s="835">
        <v>50</v>
      </c>
      <c r="E420" s="835">
        <v>0</v>
      </c>
      <c r="F420" s="835">
        <v>0</v>
      </c>
      <c r="G420" s="835">
        <v>25</v>
      </c>
      <c r="H420" s="835">
        <v>15</v>
      </c>
      <c r="I420" s="833">
        <v>207</v>
      </c>
      <c r="J420" s="835">
        <v>5</v>
      </c>
      <c r="K420" s="833">
        <f t="shared" si="6"/>
        <v>212</v>
      </c>
      <c r="L420" s="835">
        <v>0</v>
      </c>
      <c r="M420" s="835">
        <v>0</v>
      </c>
      <c r="N420" s="835">
        <v>0</v>
      </c>
      <c r="O420" s="835">
        <v>4</v>
      </c>
    </row>
    <row r="421" spans="1:15" hidden="1">
      <c r="A421" s="831" t="s">
        <v>245</v>
      </c>
      <c r="B421" s="831" t="s">
        <v>1853</v>
      </c>
      <c r="C421" s="834">
        <v>25</v>
      </c>
      <c r="D421" s="835">
        <v>50</v>
      </c>
      <c r="E421" s="835">
        <v>0</v>
      </c>
      <c r="F421" s="835">
        <v>0</v>
      </c>
      <c r="G421" s="835">
        <v>25</v>
      </c>
      <c r="H421" s="833">
        <v>0</v>
      </c>
      <c r="I421" s="833">
        <v>102</v>
      </c>
      <c r="J421" s="835">
        <v>5</v>
      </c>
      <c r="K421" s="833">
        <f t="shared" si="6"/>
        <v>107</v>
      </c>
      <c r="L421" s="835">
        <v>0</v>
      </c>
      <c r="M421" s="835">
        <v>0</v>
      </c>
      <c r="N421" s="835">
        <v>0</v>
      </c>
      <c r="O421" s="835">
        <v>0</v>
      </c>
    </row>
    <row r="422" spans="1:15" hidden="1">
      <c r="A422" s="831" t="s">
        <v>245</v>
      </c>
      <c r="B422" s="831" t="s">
        <v>1854</v>
      </c>
      <c r="C422" s="834">
        <v>25</v>
      </c>
      <c r="D422" s="835">
        <v>50</v>
      </c>
      <c r="E422" s="835">
        <v>0</v>
      </c>
      <c r="F422" s="835">
        <v>0</v>
      </c>
      <c r="G422" s="835">
        <v>25</v>
      </c>
      <c r="H422" s="833">
        <v>0</v>
      </c>
      <c r="I422" s="833">
        <v>118</v>
      </c>
      <c r="J422" s="835">
        <v>5</v>
      </c>
      <c r="K422" s="833">
        <f t="shared" si="6"/>
        <v>123</v>
      </c>
      <c r="L422" s="835">
        <v>0</v>
      </c>
      <c r="M422" s="835">
        <v>0</v>
      </c>
      <c r="N422" s="835">
        <v>0</v>
      </c>
      <c r="O422" s="835">
        <v>0</v>
      </c>
    </row>
    <row r="423" spans="1:15" hidden="1">
      <c r="A423" s="831" t="s">
        <v>245</v>
      </c>
      <c r="B423" s="831" t="s">
        <v>1855</v>
      </c>
      <c r="C423" s="834">
        <v>25</v>
      </c>
      <c r="D423" s="835">
        <v>50</v>
      </c>
      <c r="E423" s="835">
        <v>0</v>
      </c>
      <c r="F423" s="835">
        <v>0</v>
      </c>
      <c r="G423" s="835">
        <v>25</v>
      </c>
      <c r="H423" s="833">
        <v>0</v>
      </c>
      <c r="I423" s="833">
        <v>118</v>
      </c>
      <c r="J423" s="835">
        <v>5</v>
      </c>
      <c r="K423" s="833">
        <f t="shared" si="6"/>
        <v>123</v>
      </c>
      <c r="L423" s="835">
        <v>0</v>
      </c>
      <c r="M423" s="835">
        <v>0</v>
      </c>
      <c r="N423" s="835">
        <v>0</v>
      </c>
      <c r="O423" s="835">
        <v>0</v>
      </c>
    </row>
    <row r="424" spans="1:15" hidden="1">
      <c r="A424" s="831" t="s">
        <v>245</v>
      </c>
      <c r="B424" s="831" t="s">
        <v>1856</v>
      </c>
      <c r="C424" s="834">
        <v>25</v>
      </c>
      <c r="D424" s="835">
        <v>50</v>
      </c>
      <c r="E424" s="835">
        <v>0</v>
      </c>
      <c r="F424" s="835">
        <v>0</v>
      </c>
      <c r="G424" s="835">
        <v>25</v>
      </c>
      <c r="H424" s="833">
        <v>0</v>
      </c>
      <c r="I424" s="833">
        <v>99</v>
      </c>
      <c r="J424" s="835">
        <v>5</v>
      </c>
      <c r="K424" s="833">
        <f t="shared" si="6"/>
        <v>104</v>
      </c>
      <c r="L424" s="835">
        <v>0</v>
      </c>
      <c r="M424" s="835">
        <v>0</v>
      </c>
      <c r="N424" s="835">
        <v>0</v>
      </c>
      <c r="O424" s="835">
        <v>0</v>
      </c>
    </row>
    <row r="425" spans="1:15" hidden="1">
      <c r="A425" s="831" t="s">
        <v>245</v>
      </c>
      <c r="B425" s="831" t="s">
        <v>1857</v>
      </c>
      <c r="C425" s="834">
        <v>25</v>
      </c>
      <c r="D425" s="835">
        <v>50</v>
      </c>
      <c r="E425" s="835">
        <v>0</v>
      </c>
      <c r="F425" s="835">
        <v>0</v>
      </c>
      <c r="G425" s="835">
        <v>25</v>
      </c>
      <c r="H425" s="833">
        <v>0</v>
      </c>
      <c r="I425" s="833">
        <v>86</v>
      </c>
      <c r="J425" s="835">
        <v>5</v>
      </c>
      <c r="K425" s="833">
        <f t="shared" si="6"/>
        <v>91</v>
      </c>
      <c r="L425" s="835">
        <v>0</v>
      </c>
      <c r="M425" s="835">
        <v>0</v>
      </c>
      <c r="N425" s="835">
        <v>0</v>
      </c>
      <c r="O425" s="835">
        <v>0</v>
      </c>
    </row>
    <row r="426" spans="1:15" hidden="1">
      <c r="A426" s="831" t="s">
        <v>245</v>
      </c>
      <c r="B426" s="831" t="s">
        <v>1858</v>
      </c>
      <c r="C426" s="834">
        <v>25</v>
      </c>
      <c r="D426" s="835">
        <v>50</v>
      </c>
      <c r="E426" s="835">
        <v>0</v>
      </c>
      <c r="F426" s="835">
        <v>0</v>
      </c>
      <c r="G426" s="835">
        <v>25</v>
      </c>
      <c r="H426" s="833">
        <v>0</v>
      </c>
      <c r="I426" s="833">
        <v>67</v>
      </c>
      <c r="J426" s="835">
        <v>5</v>
      </c>
      <c r="K426" s="833">
        <f t="shared" si="6"/>
        <v>72</v>
      </c>
      <c r="L426" s="835">
        <v>0</v>
      </c>
      <c r="M426" s="835">
        <v>0</v>
      </c>
      <c r="N426" s="835">
        <v>0</v>
      </c>
      <c r="O426" s="835">
        <v>0</v>
      </c>
    </row>
    <row r="427" spans="1:15" hidden="1">
      <c r="A427" s="831" t="s">
        <v>245</v>
      </c>
      <c r="B427" s="831" t="s">
        <v>1859</v>
      </c>
      <c r="C427" s="834">
        <v>25</v>
      </c>
      <c r="D427" s="835">
        <v>50</v>
      </c>
      <c r="E427" s="835">
        <v>0</v>
      </c>
      <c r="F427" s="835">
        <v>0</v>
      </c>
      <c r="G427" s="835">
        <v>25</v>
      </c>
      <c r="H427" s="833">
        <v>0</v>
      </c>
      <c r="I427" s="833">
        <v>225</v>
      </c>
      <c r="J427" s="835">
        <v>5</v>
      </c>
      <c r="K427" s="833">
        <f t="shared" si="6"/>
        <v>230</v>
      </c>
      <c r="L427" s="835">
        <v>0</v>
      </c>
      <c r="M427" s="835">
        <v>0</v>
      </c>
      <c r="N427" s="835">
        <v>0</v>
      </c>
      <c r="O427" s="835">
        <v>0</v>
      </c>
    </row>
    <row r="428" spans="1:15" hidden="1">
      <c r="A428" s="831" t="s">
        <v>245</v>
      </c>
      <c r="B428" s="831" t="s">
        <v>1860</v>
      </c>
      <c r="C428" s="834">
        <v>25</v>
      </c>
      <c r="D428" s="835">
        <v>50</v>
      </c>
      <c r="E428" s="835">
        <v>0</v>
      </c>
      <c r="F428" s="835">
        <v>0</v>
      </c>
      <c r="G428" s="835">
        <v>25</v>
      </c>
      <c r="H428" s="833">
        <v>0</v>
      </c>
      <c r="I428" s="833">
        <v>138</v>
      </c>
      <c r="J428" s="835">
        <v>5</v>
      </c>
      <c r="K428" s="833">
        <f t="shared" si="6"/>
        <v>143</v>
      </c>
      <c r="L428" s="835">
        <v>0</v>
      </c>
      <c r="M428" s="835">
        <v>6</v>
      </c>
      <c r="N428" s="835">
        <v>0</v>
      </c>
      <c r="O428" s="835">
        <v>0</v>
      </c>
    </row>
    <row r="429" spans="1:15" hidden="1">
      <c r="A429" s="831" t="s">
        <v>245</v>
      </c>
      <c r="B429" s="831" t="s">
        <v>1861</v>
      </c>
      <c r="C429" s="834">
        <v>25</v>
      </c>
      <c r="D429" s="835">
        <v>50</v>
      </c>
      <c r="E429" s="835">
        <v>0</v>
      </c>
      <c r="F429" s="835">
        <v>0</v>
      </c>
      <c r="G429" s="835">
        <v>25</v>
      </c>
      <c r="H429" s="833">
        <v>0</v>
      </c>
      <c r="I429" s="833">
        <v>153</v>
      </c>
      <c r="J429" s="835">
        <v>5</v>
      </c>
      <c r="K429" s="833">
        <f t="shared" si="6"/>
        <v>158</v>
      </c>
      <c r="L429" s="835">
        <v>0</v>
      </c>
      <c r="M429" s="835">
        <v>0</v>
      </c>
      <c r="N429" s="835">
        <v>0</v>
      </c>
      <c r="O429" s="835">
        <v>0</v>
      </c>
    </row>
    <row r="430" spans="1:15" hidden="1">
      <c r="A430" s="831" t="s">
        <v>245</v>
      </c>
      <c r="B430" s="831" t="s">
        <v>1862</v>
      </c>
      <c r="C430" s="834">
        <v>25</v>
      </c>
      <c r="D430" s="835">
        <v>50</v>
      </c>
      <c r="E430" s="835">
        <v>0</v>
      </c>
      <c r="F430" s="835">
        <v>0</v>
      </c>
      <c r="G430" s="835">
        <v>25</v>
      </c>
      <c r="H430" s="833">
        <v>0</v>
      </c>
      <c r="I430" s="833">
        <v>104</v>
      </c>
      <c r="J430" s="835">
        <v>5</v>
      </c>
      <c r="K430" s="833">
        <f t="shared" si="6"/>
        <v>109</v>
      </c>
      <c r="L430" s="835">
        <v>0</v>
      </c>
      <c r="M430" s="835">
        <v>6</v>
      </c>
      <c r="N430" s="835">
        <v>0</v>
      </c>
      <c r="O430" s="835">
        <v>0</v>
      </c>
    </row>
    <row r="431" spans="1:15" hidden="1">
      <c r="A431" s="831" t="s">
        <v>245</v>
      </c>
      <c r="B431" s="831" t="s">
        <v>1309</v>
      </c>
      <c r="C431" s="834">
        <v>25</v>
      </c>
      <c r="D431" s="835">
        <v>50</v>
      </c>
      <c r="E431" s="835">
        <v>0</v>
      </c>
      <c r="F431" s="835">
        <v>0</v>
      </c>
      <c r="G431" s="835">
        <v>25</v>
      </c>
      <c r="H431" s="833">
        <v>0</v>
      </c>
      <c r="I431" s="833">
        <v>104</v>
      </c>
      <c r="J431" s="835">
        <v>5</v>
      </c>
      <c r="K431" s="833">
        <f t="shared" si="6"/>
        <v>109</v>
      </c>
      <c r="L431" s="835">
        <v>0</v>
      </c>
      <c r="M431" s="835">
        <v>6</v>
      </c>
      <c r="N431" s="835">
        <v>0</v>
      </c>
      <c r="O431" s="835">
        <v>0</v>
      </c>
    </row>
    <row r="432" spans="1:15" hidden="1">
      <c r="A432" s="831" t="s">
        <v>245</v>
      </c>
      <c r="B432" s="831" t="s">
        <v>1863</v>
      </c>
      <c r="C432" s="834">
        <v>25</v>
      </c>
      <c r="D432" s="835">
        <v>50</v>
      </c>
      <c r="E432" s="835">
        <v>0</v>
      </c>
      <c r="F432" s="835">
        <v>0</v>
      </c>
      <c r="G432" s="835">
        <v>25</v>
      </c>
      <c r="H432" s="833">
        <v>0</v>
      </c>
      <c r="I432" s="833">
        <v>176</v>
      </c>
      <c r="J432" s="835">
        <v>5</v>
      </c>
      <c r="K432" s="833">
        <f t="shared" si="6"/>
        <v>181</v>
      </c>
      <c r="L432" s="835">
        <v>6</v>
      </c>
      <c r="M432" s="835">
        <v>0</v>
      </c>
      <c r="N432" s="835">
        <v>6</v>
      </c>
      <c r="O432" s="835">
        <v>0</v>
      </c>
    </row>
    <row r="433" spans="1:15">
      <c r="A433" s="831" t="s">
        <v>245</v>
      </c>
      <c r="B433" s="831" t="s">
        <v>199</v>
      </c>
      <c r="C433" s="834">
        <v>25</v>
      </c>
      <c r="D433" s="835">
        <v>50</v>
      </c>
      <c r="E433" s="835">
        <v>0</v>
      </c>
      <c r="F433" s="835">
        <v>0</v>
      </c>
      <c r="G433" s="835">
        <v>25</v>
      </c>
      <c r="H433" s="833">
        <v>0</v>
      </c>
      <c r="I433" s="833">
        <v>145</v>
      </c>
      <c r="J433" s="835">
        <v>5</v>
      </c>
      <c r="K433" s="833">
        <f t="shared" si="6"/>
        <v>150</v>
      </c>
      <c r="L433" s="835">
        <v>0</v>
      </c>
      <c r="M433" s="835">
        <v>6</v>
      </c>
      <c r="N433" s="835">
        <v>0</v>
      </c>
      <c r="O433" s="835">
        <v>0</v>
      </c>
    </row>
    <row r="434" spans="1:15" hidden="1">
      <c r="A434" s="831" t="s">
        <v>245</v>
      </c>
      <c r="B434" s="831" t="s">
        <v>1864</v>
      </c>
      <c r="C434" s="834">
        <v>25</v>
      </c>
      <c r="D434" s="835">
        <v>50</v>
      </c>
      <c r="E434" s="835">
        <v>0</v>
      </c>
      <c r="F434" s="835">
        <v>0</v>
      </c>
      <c r="G434" s="835">
        <v>25</v>
      </c>
      <c r="H434" s="833">
        <v>0</v>
      </c>
      <c r="I434" s="833">
        <v>164</v>
      </c>
      <c r="J434" s="835">
        <v>5</v>
      </c>
      <c r="K434" s="833">
        <f t="shared" si="6"/>
        <v>169</v>
      </c>
      <c r="L434" s="835">
        <v>0</v>
      </c>
      <c r="M434" s="835">
        <v>0</v>
      </c>
      <c r="N434" s="835">
        <v>0</v>
      </c>
      <c r="O434" s="835">
        <v>0</v>
      </c>
    </row>
    <row r="435" spans="1:15" hidden="1">
      <c r="A435" s="831" t="s">
        <v>245</v>
      </c>
      <c r="B435" s="831" t="s">
        <v>1865</v>
      </c>
      <c r="C435" s="834">
        <v>25</v>
      </c>
      <c r="D435" s="835">
        <v>50</v>
      </c>
      <c r="E435" s="835">
        <v>0</v>
      </c>
      <c r="F435" s="835">
        <v>0</v>
      </c>
      <c r="G435" s="835">
        <v>25</v>
      </c>
      <c r="H435" s="833">
        <v>0</v>
      </c>
      <c r="I435" s="833">
        <v>106</v>
      </c>
      <c r="J435" s="835">
        <v>5</v>
      </c>
      <c r="K435" s="833">
        <f t="shared" si="6"/>
        <v>111</v>
      </c>
      <c r="L435" s="835">
        <v>0</v>
      </c>
      <c r="M435" s="835">
        <v>0</v>
      </c>
      <c r="N435" s="835">
        <v>0</v>
      </c>
      <c r="O435" s="835">
        <v>0</v>
      </c>
    </row>
    <row r="436" spans="1:15" hidden="1">
      <c r="A436" s="831" t="s">
        <v>253</v>
      </c>
      <c r="B436" s="831" t="s">
        <v>1403</v>
      </c>
      <c r="C436" s="834">
        <v>25</v>
      </c>
      <c r="D436" s="835">
        <v>50</v>
      </c>
      <c r="E436" s="835">
        <v>0</v>
      </c>
      <c r="F436" s="835">
        <v>0</v>
      </c>
      <c r="G436" s="835">
        <v>25</v>
      </c>
      <c r="H436" s="833">
        <v>0</v>
      </c>
      <c r="I436" s="833">
        <v>74</v>
      </c>
      <c r="J436" s="835">
        <v>5</v>
      </c>
      <c r="K436" s="833">
        <f t="shared" si="6"/>
        <v>79</v>
      </c>
      <c r="L436" s="835">
        <v>0</v>
      </c>
      <c r="M436" s="835">
        <v>0</v>
      </c>
      <c r="N436" s="835">
        <v>0</v>
      </c>
      <c r="O436" s="835">
        <v>0</v>
      </c>
    </row>
    <row r="437" spans="1:15" hidden="1">
      <c r="A437" s="831" t="s">
        <v>253</v>
      </c>
      <c r="B437" s="831" t="s">
        <v>1845</v>
      </c>
      <c r="C437" s="834">
        <v>25</v>
      </c>
      <c r="D437" s="835">
        <v>50</v>
      </c>
      <c r="E437" s="835">
        <v>0</v>
      </c>
      <c r="F437" s="835">
        <v>0</v>
      </c>
      <c r="G437" s="835">
        <v>25</v>
      </c>
      <c r="H437" s="833">
        <v>0</v>
      </c>
      <c r="I437" s="833">
        <v>192</v>
      </c>
      <c r="J437" s="835">
        <v>5</v>
      </c>
      <c r="K437" s="833">
        <f t="shared" si="6"/>
        <v>197</v>
      </c>
      <c r="L437" s="835">
        <v>0</v>
      </c>
      <c r="M437" s="835">
        <v>0</v>
      </c>
      <c r="N437" s="835">
        <v>0</v>
      </c>
      <c r="O437" s="835">
        <v>0</v>
      </c>
    </row>
    <row r="438" spans="1:15" hidden="1">
      <c r="A438" s="831" t="s">
        <v>253</v>
      </c>
      <c r="B438" s="831" t="s">
        <v>1846</v>
      </c>
      <c r="C438" s="834">
        <v>25</v>
      </c>
      <c r="D438" s="835">
        <v>50</v>
      </c>
      <c r="E438" s="835">
        <v>0</v>
      </c>
      <c r="F438" s="835">
        <v>0</v>
      </c>
      <c r="G438" s="835">
        <v>25</v>
      </c>
      <c r="H438" s="833">
        <v>0</v>
      </c>
      <c r="I438" s="833">
        <v>159</v>
      </c>
      <c r="J438" s="835">
        <v>5</v>
      </c>
      <c r="K438" s="833">
        <f t="shared" si="6"/>
        <v>164</v>
      </c>
      <c r="L438" s="835">
        <v>0</v>
      </c>
      <c r="M438" s="835">
        <v>0</v>
      </c>
      <c r="N438" s="835">
        <v>0</v>
      </c>
      <c r="O438" s="835">
        <v>0</v>
      </c>
    </row>
    <row r="439" spans="1:15" hidden="1">
      <c r="A439" s="831" t="s">
        <v>253</v>
      </c>
      <c r="B439" s="831" t="s">
        <v>1847</v>
      </c>
      <c r="C439" s="834">
        <v>25</v>
      </c>
      <c r="D439" s="835">
        <v>50</v>
      </c>
      <c r="E439" s="835">
        <v>0</v>
      </c>
      <c r="F439" s="835">
        <v>0</v>
      </c>
      <c r="G439" s="835">
        <v>25</v>
      </c>
      <c r="H439" s="833">
        <v>0</v>
      </c>
      <c r="I439" s="833">
        <v>205</v>
      </c>
      <c r="J439" s="835">
        <v>5</v>
      </c>
      <c r="K439" s="833">
        <f t="shared" si="6"/>
        <v>210</v>
      </c>
      <c r="L439" s="835">
        <v>0</v>
      </c>
      <c r="M439" s="835">
        <v>0</v>
      </c>
      <c r="N439" s="835">
        <v>0</v>
      </c>
      <c r="O439" s="835">
        <v>0</v>
      </c>
    </row>
    <row r="440" spans="1:15" hidden="1">
      <c r="A440" s="831" t="s">
        <v>253</v>
      </c>
      <c r="B440" s="831" t="s">
        <v>1848</v>
      </c>
      <c r="C440" s="834">
        <v>25</v>
      </c>
      <c r="D440" s="835">
        <v>50</v>
      </c>
      <c r="E440" s="835">
        <v>0</v>
      </c>
      <c r="F440" s="835">
        <v>0</v>
      </c>
      <c r="G440" s="835">
        <v>25</v>
      </c>
      <c r="H440" s="833">
        <v>0</v>
      </c>
      <c r="I440" s="833">
        <v>197</v>
      </c>
      <c r="J440" s="835">
        <v>5</v>
      </c>
      <c r="K440" s="833">
        <f t="shared" si="6"/>
        <v>202</v>
      </c>
      <c r="L440" s="835">
        <v>0</v>
      </c>
      <c r="M440" s="835">
        <v>0</v>
      </c>
      <c r="N440" s="835">
        <v>0</v>
      </c>
      <c r="O440" s="835">
        <v>0</v>
      </c>
    </row>
    <row r="441" spans="1:15" hidden="1">
      <c r="A441" s="831" t="s">
        <v>253</v>
      </c>
      <c r="B441" s="831" t="s">
        <v>1849</v>
      </c>
      <c r="C441" s="834">
        <v>25</v>
      </c>
      <c r="D441" s="835">
        <v>50</v>
      </c>
      <c r="E441" s="835">
        <v>0</v>
      </c>
      <c r="F441" s="835">
        <v>0</v>
      </c>
      <c r="G441" s="835">
        <v>25</v>
      </c>
      <c r="H441" s="833">
        <v>0</v>
      </c>
      <c r="I441" s="833">
        <v>214</v>
      </c>
      <c r="J441" s="835">
        <v>5</v>
      </c>
      <c r="K441" s="833">
        <f t="shared" si="6"/>
        <v>219</v>
      </c>
      <c r="L441" s="835">
        <v>0</v>
      </c>
      <c r="M441" s="835">
        <v>0</v>
      </c>
      <c r="N441" s="835">
        <v>0</v>
      </c>
      <c r="O441" s="835">
        <v>0</v>
      </c>
    </row>
    <row r="442" spans="1:15" hidden="1">
      <c r="A442" s="831" t="s">
        <v>253</v>
      </c>
      <c r="B442" s="831" t="s">
        <v>1850</v>
      </c>
      <c r="C442" s="834">
        <v>25</v>
      </c>
      <c r="D442" s="835">
        <v>50</v>
      </c>
      <c r="E442" s="835">
        <v>0</v>
      </c>
      <c r="F442" s="835">
        <v>0</v>
      </c>
      <c r="G442" s="835">
        <v>25</v>
      </c>
      <c r="H442" s="833">
        <v>0</v>
      </c>
      <c r="I442" s="833">
        <v>86</v>
      </c>
      <c r="J442" s="835">
        <v>5</v>
      </c>
      <c r="K442" s="833">
        <f t="shared" si="6"/>
        <v>91</v>
      </c>
      <c r="L442" s="835">
        <v>0</v>
      </c>
      <c r="M442" s="835">
        <v>0</v>
      </c>
      <c r="N442" s="835">
        <v>0</v>
      </c>
      <c r="O442" s="835">
        <v>0</v>
      </c>
    </row>
    <row r="443" spans="1:15" hidden="1">
      <c r="A443" s="831" t="s">
        <v>253</v>
      </c>
      <c r="B443" s="831" t="s">
        <v>1851</v>
      </c>
      <c r="C443" s="834">
        <v>25</v>
      </c>
      <c r="D443" s="835">
        <v>50</v>
      </c>
      <c r="E443" s="835">
        <v>0</v>
      </c>
      <c r="F443" s="835">
        <v>0</v>
      </c>
      <c r="G443" s="835">
        <v>25</v>
      </c>
      <c r="H443" s="833">
        <v>0</v>
      </c>
      <c r="I443" s="833">
        <v>88</v>
      </c>
      <c r="J443" s="835">
        <v>5</v>
      </c>
      <c r="K443" s="833">
        <f t="shared" si="6"/>
        <v>93</v>
      </c>
      <c r="L443" s="835">
        <v>0</v>
      </c>
      <c r="M443" s="835">
        <v>0</v>
      </c>
      <c r="N443" s="835">
        <v>0</v>
      </c>
      <c r="O443" s="835">
        <v>0</v>
      </c>
    </row>
    <row r="444" spans="1:15" hidden="1">
      <c r="A444" s="831" t="s">
        <v>253</v>
      </c>
      <c r="B444" s="831" t="s">
        <v>1852</v>
      </c>
      <c r="C444" s="834">
        <v>25</v>
      </c>
      <c r="D444" s="835">
        <v>50</v>
      </c>
      <c r="E444" s="835">
        <v>0</v>
      </c>
      <c r="F444" s="835">
        <v>0</v>
      </c>
      <c r="G444" s="835">
        <v>25</v>
      </c>
      <c r="H444" s="835">
        <v>15</v>
      </c>
      <c r="I444" s="833">
        <v>123</v>
      </c>
      <c r="J444" s="835">
        <v>5</v>
      </c>
      <c r="K444" s="833">
        <f t="shared" si="6"/>
        <v>128</v>
      </c>
      <c r="L444" s="835">
        <v>0</v>
      </c>
      <c r="M444" s="835">
        <v>0</v>
      </c>
      <c r="N444" s="835">
        <v>0</v>
      </c>
      <c r="O444" s="835">
        <v>4</v>
      </c>
    </row>
    <row r="445" spans="1:15" hidden="1">
      <c r="A445" s="831" t="s">
        <v>253</v>
      </c>
      <c r="B445" s="831" t="s">
        <v>1853</v>
      </c>
      <c r="C445" s="834">
        <v>25</v>
      </c>
      <c r="D445" s="835">
        <v>50</v>
      </c>
      <c r="E445" s="835">
        <v>0</v>
      </c>
      <c r="F445" s="835">
        <v>0</v>
      </c>
      <c r="G445" s="835">
        <v>25</v>
      </c>
      <c r="H445" s="833">
        <v>0</v>
      </c>
      <c r="I445" s="833">
        <v>107</v>
      </c>
      <c r="J445" s="835">
        <v>5</v>
      </c>
      <c r="K445" s="833">
        <f t="shared" si="6"/>
        <v>112</v>
      </c>
      <c r="L445" s="835">
        <v>0</v>
      </c>
      <c r="M445" s="835">
        <v>0</v>
      </c>
      <c r="N445" s="835">
        <v>0</v>
      </c>
      <c r="O445" s="835">
        <v>0</v>
      </c>
    </row>
    <row r="446" spans="1:15" hidden="1">
      <c r="A446" s="831" t="s">
        <v>253</v>
      </c>
      <c r="B446" s="831" t="s">
        <v>1854</v>
      </c>
      <c r="C446" s="834">
        <v>25</v>
      </c>
      <c r="D446" s="835">
        <v>50</v>
      </c>
      <c r="E446" s="835">
        <v>0</v>
      </c>
      <c r="F446" s="835">
        <v>0</v>
      </c>
      <c r="G446" s="835">
        <v>25</v>
      </c>
      <c r="H446" s="833">
        <v>0</v>
      </c>
      <c r="I446" s="833">
        <v>112</v>
      </c>
      <c r="J446" s="835">
        <v>5</v>
      </c>
      <c r="K446" s="833">
        <f t="shared" si="6"/>
        <v>117</v>
      </c>
      <c r="L446" s="835">
        <v>0</v>
      </c>
      <c r="M446" s="835">
        <v>0</v>
      </c>
      <c r="N446" s="835">
        <v>0</v>
      </c>
      <c r="O446" s="835">
        <v>0</v>
      </c>
    </row>
    <row r="447" spans="1:15" hidden="1">
      <c r="A447" s="831" t="s">
        <v>253</v>
      </c>
      <c r="B447" s="831" t="s">
        <v>1855</v>
      </c>
      <c r="C447" s="834">
        <v>25</v>
      </c>
      <c r="D447" s="835">
        <v>50</v>
      </c>
      <c r="E447" s="835">
        <v>0</v>
      </c>
      <c r="F447" s="835">
        <v>0</v>
      </c>
      <c r="G447" s="835">
        <v>25</v>
      </c>
      <c r="H447" s="833">
        <v>0</v>
      </c>
      <c r="I447" s="833">
        <v>112</v>
      </c>
      <c r="J447" s="835">
        <v>5</v>
      </c>
      <c r="K447" s="833">
        <f t="shared" si="6"/>
        <v>117</v>
      </c>
      <c r="L447" s="835">
        <v>0</v>
      </c>
      <c r="M447" s="835">
        <v>0</v>
      </c>
      <c r="N447" s="835">
        <v>0</v>
      </c>
      <c r="O447" s="835">
        <v>0</v>
      </c>
    </row>
    <row r="448" spans="1:15" hidden="1">
      <c r="A448" s="831" t="s">
        <v>253</v>
      </c>
      <c r="B448" s="831" t="s">
        <v>1856</v>
      </c>
      <c r="C448" s="834">
        <v>25</v>
      </c>
      <c r="D448" s="835">
        <v>50</v>
      </c>
      <c r="E448" s="835">
        <v>0</v>
      </c>
      <c r="F448" s="835">
        <v>0</v>
      </c>
      <c r="G448" s="835">
        <v>25</v>
      </c>
      <c r="H448" s="833">
        <v>0</v>
      </c>
      <c r="I448" s="833">
        <v>101</v>
      </c>
      <c r="J448" s="835">
        <v>5</v>
      </c>
      <c r="K448" s="833">
        <f t="shared" si="6"/>
        <v>106</v>
      </c>
      <c r="L448" s="835">
        <v>0</v>
      </c>
      <c r="M448" s="835">
        <v>0</v>
      </c>
      <c r="N448" s="835">
        <v>0</v>
      </c>
      <c r="O448" s="835">
        <v>0</v>
      </c>
    </row>
    <row r="449" spans="1:15" hidden="1">
      <c r="A449" s="831" t="s">
        <v>253</v>
      </c>
      <c r="B449" s="831" t="s">
        <v>1857</v>
      </c>
      <c r="C449" s="834">
        <v>25</v>
      </c>
      <c r="D449" s="835">
        <v>50</v>
      </c>
      <c r="E449" s="835">
        <v>0</v>
      </c>
      <c r="F449" s="835">
        <v>0</v>
      </c>
      <c r="G449" s="835">
        <v>25</v>
      </c>
      <c r="H449" s="833">
        <v>0</v>
      </c>
      <c r="I449" s="833">
        <v>83</v>
      </c>
      <c r="J449" s="835">
        <v>5</v>
      </c>
      <c r="K449" s="833">
        <f t="shared" si="6"/>
        <v>88</v>
      </c>
      <c r="L449" s="835">
        <v>0</v>
      </c>
      <c r="M449" s="835">
        <v>0</v>
      </c>
      <c r="N449" s="835">
        <v>0</v>
      </c>
      <c r="O449" s="835">
        <v>0</v>
      </c>
    </row>
    <row r="450" spans="1:15" hidden="1">
      <c r="A450" s="831" t="s">
        <v>253</v>
      </c>
      <c r="B450" s="831" t="s">
        <v>1858</v>
      </c>
      <c r="C450" s="834">
        <v>25</v>
      </c>
      <c r="D450" s="835">
        <v>50</v>
      </c>
      <c r="E450" s="835">
        <v>0</v>
      </c>
      <c r="F450" s="835">
        <v>0</v>
      </c>
      <c r="G450" s="835">
        <v>25</v>
      </c>
      <c r="H450" s="833">
        <v>0</v>
      </c>
      <c r="I450" s="833">
        <v>59</v>
      </c>
      <c r="J450" s="835">
        <v>5</v>
      </c>
      <c r="K450" s="833">
        <f t="shared" si="6"/>
        <v>64</v>
      </c>
      <c r="L450" s="835">
        <v>0</v>
      </c>
      <c r="M450" s="835">
        <v>0</v>
      </c>
      <c r="N450" s="835">
        <v>0</v>
      </c>
      <c r="O450" s="835">
        <v>0</v>
      </c>
    </row>
    <row r="451" spans="1:15" hidden="1">
      <c r="A451" s="831" t="s">
        <v>253</v>
      </c>
      <c r="B451" s="831" t="s">
        <v>1859</v>
      </c>
      <c r="C451" s="834">
        <v>25</v>
      </c>
      <c r="D451" s="835">
        <v>50</v>
      </c>
      <c r="E451" s="835">
        <v>0</v>
      </c>
      <c r="F451" s="835">
        <v>0</v>
      </c>
      <c r="G451" s="835">
        <v>25</v>
      </c>
      <c r="H451" s="833">
        <v>0</v>
      </c>
      <c r="I451" s="833">
        <v>200</v>
      </c>
      <c r="J451" s="835">
        <v>5</v>
      </c>
      <c r="K451" s="833">
        <f t="shared" si="6"/>
        <v>205</v>
      </c>
      <c r="L451" s="835">
        <v>0</v>
      </c>
      <c r="M451" s="835">
        <v>0</v>
      </c>
      <c r="N451" s="835">
        <v>0</v>
      </c>
      <c r="O451" s="835">
        <v>0</v>
      </c>
    </row>
    <row r="452" spans="1:15" hidden="1">
      <c r="A452" s="831" t="s">
        <v>253</v>
      </c>
      <c r="B452" s="831" t="s">
        <v>1860</v>
      </c>
      <c r="C452" s="834">
        <v>25</v>
      </c>
      <c r="D452" s="835">
        <v>50</v>
      </c>
      <c r="E452" s="835">
        <v>0</v>
      </c>
      <c r="F452" s="835">
        <v>0</v>
      </c>
      <c r="G452" s="835">
        <v>25</v>
      </c>
      <c r="H452" s="833">
        <v>0</v>
      </c>
      <c r="I452" s="833">
        <v>143</v>
      </c>
      <c r="J452" s="835">
        <v>5</v>
      </c>
      <c r="K452" s="833">
        <f t="shared" si="6"/>
        <v>148</v>
      </c>
      <c r="L452" s="835">
        <v>0</v>
      </c>
      <c r="M452" s="835">
        <v>6</v>
      </c>
      <c r="N452" s="835">
        <v>0</v>
      </c>
      <c r="O452" s="835">
        <v>0</v>
      </c>
    </row>
    <row r="453" spans="1:15" hidden="1">
      <c r="A453" s="831" t="s">
        <v>253</v>
      </c>
      <c r="B453" s="831" t="s">
        <v>1861</v>
      </c>
      <c r="C453" s="834">
        <v>25</v>
      </c>
      <c r="D453" s="835">
        <v>50</v>
      </c>
      <c r="E453" s="835">
        <v>0</v>
      </c>
      <c r="F453" s="835">
        <v>0</v>
      </c>
      <c r="G453" s="835">
        <v>25</v>
      </c>
      <c r="H453" s="833">
        <v>0</v>
      </c>
      <c r="I453" s="833">
        <v>144</v>
      </c>
      <c r="J453" s="835">
        <v>5</v>
      </c>
      <c r="K453" s="833">
        <f t="shared" ref="K453:K516" si="7">+I453+J453</f>
        <v>149</v>
      </c>
      <c r="L453" s="835">
        <v>0</v>
      </c>
      <c r="M453" s="835">
        <v>0</v>
      </c>
      <c r="N453" s="835">
        <v>0</v>
      </c>
      <c r="O453" s="835">
        <v>0</v>
      </c>
    </row>
    <row r="454" spans="1:15" hidden="1">
      <c r="A454" s="831" t="s">
        <v>253</v>
      </c>
      <c r="B454" s="831" t="s">
        <v>1862</v>
      </c>
      <c r="C454" s="834">
        <v>25</v>
      </c>
      <c r="D454" s="835">
        <v>50</v>
      </c>
      <c r="E454" s="835">
        <v>0</v>
      </c>
      <c r="F454" s="835">
        <v>0</v>
      </c>
      <c r="G454" s="835">
        <v>25</v>
      </c>
      <c r="H454" s="833">
        <v>0</v>
      </c>
      <c r="I454" s="833">
        <v>92</v>
      </c>
      <c r="J454" s="835">
        <v>5</v>
      </c>
      <c r="K454" s="833">
        <f t="shared" si="7"/>
        <v>97</v>
      </c>
      <c r="L454" s="835">
        <v>0</v>
      </c>
      <c r="M454" s="835">
        <v>6</v>
      </c>
      <c r="N454" s="835">
        <v>0</v>
      </c>
      <c r="O454" s="835">
        <v>0</v>
      </c>
    </row>
    <row r="455" spans="1:15" hidden="1">
      <c r="A455" s="831" t="s">
        <v>253</v>
      </c>
      <c r="B455" s="831" t="s">
        <v>1309</v>
      </c>
      <c r="C455" s="834">
        <v>25</v>
      </c>
      <c r="D455" s="835">
        <v>50</v>
      </c>
      <c r="E455" s="835">
        <v>0</v>
      </c>
      <c r="F455" s="835">
        <v>0</v>
      </c>
      <c r="G455" s="835">
        <v>25</v>
      </c>
      <c r="H455" s="833">
        <v>0</v>
      </c>
      <c r="I455" s="833">
        <v>92</v>
      </c>
      <c r="J455" s="835">
        <v>5</v>
      </c>
      <c r="K455" s="833">
        <f t="shared" si="7"/>
        <v>97</v>
      </c>
      <c r="L455" s="835">
        <v>0</v>
      </c>
      <c r="M455" s="835">
        <v>6</v>
      </c>
      <c r="N455" s="835">
        <v>0</v>
      </c>
      <c r="O455" s="835">
        <v>0</v>
      </c>
    </row>
    <row r="456" spans="1:15" hidden="1">
      <c r="A456" s="831" t="s">
        <v>253</v>
      </c>
      <c r="B456" s="831" t="s">
        <v>1863</v>
      </c>
      <c r="C456" s="834">
        <v>25</v>
      </c>
      <c r="D456" s="835">
        <v>50</v>
      </c>
      <c r="E456" s="835">
        <v>0</v>
      </c>
      <c r="F456" s="835">
        <v>0</v>
      </c>
      <c r="G456" s="835">
        <v>25</v>
      </c>
      <c r="H456" s="833">
        <v>0</v>
      </c>
      <c r="I456" s="833">
        <v>173</v>
      </c>
      <c r="J456" s="835">
        <v>5</v>
      </c>
      <c r="K456" s="833">
        <f t="shared" si="7"/>
        <v>178</v>
      </c>
      <c r="L456" s="835">
        <v>6</v>
      </c>
      <c r="M456" s="835">
        <v>0</v>
      </c>
      <c r="N456" s="835">
        <v>6</v>
      </c>
      <c r="O456" s="835">
        <v>0</v>
      </c>
    </row>
    <row r="457" spans="1:15">
      <c r="A457" s="831" t="s">
        <v>253</v>
      </c>
      <c r="B457" s="831" t="s">
        <v>199</v>
      </c>
      <c r="C457" s="834">
        <v>25</v>
      </c>
      <c r="D457" s="835">
        <v>50</v>
      </c>
      <c r="E457" s="835">
        <v>0</v>
      </c>
      <c r="F457" s="835">
        <v>0</v>
      </c>
      <c r="G457" s="835">
        <v>25</v>
      </c>
      <c r="H457" s="833">
        <v>0</v>
      </c>
      <c r="I457" s="833">
        <v>104</v>
      </c>
      <c r="J457" s="835">
        <v>5</v>
      </c>
      <c r="K457" s="833">
        <f t="shared" si="7"/>
        <v>109</v>
      </c>
      <c r="L457" s="835">
        <v>0</v>
      </c>
      <c r="M457" s="835">
        <v>6</v>
      </c>
      <c r="N457" s="835">
        <v>0</v>
      </c>
      <c r="O457" s="835">
        <v>0</v>
      </c>
    </row>
    <row r="458" spans="1:15" hidden="1">
      <c r="A458" s="831" t="s">
        <v>253</v>
      </c>
      <c r="B458" s="831" t="s">
        <v>1864</v>
      </c>
      <c r="C458" s="834">
        <v>25</v>
      </c>
      <c r="D458" s="835">
        <v>50</v>
      </c>
      <c r="E458" s="835">
        <v>0</v>
      </c>
      <c r="F458" s="835">
        <v>0</v>
      </c>
      <c r="G458" s="835">
        <v>25</v>
      </c>
      <c r="H458" s="833">
        <v>0</v>
      </c>
      <c r="I458" s="833">
        <v>145</v>
      </c>
      <c r="J458" s="835">
        <v>5</v>
      </c>
      <c r="K458" s="833">
        <f t="shared" si="7"/>
        <v>150</v>
      </c>
      <c r="L458" s="835">
        <v>0</v>
      </c>
      <c r="M458" s="835">
        <v>0</v>
      </c>
      <c r="N458" s="835">
        <v>0</v>
      </c>
      <c r="O458" s="835">
        <v>0</v>
      </c>
    </row>
    <row r="459" spans="1:15" hidden="1">
      <c r="A459" s="831" t="s">
        <v>253</v>
      </c>
      <c r="B459" s="831" t="s">
        <v>1865</v>
      </c>
      <c r="C459" s="834">
        <v>25</v>
      </c>
      <c r="D459" s="835">
        <v>50</v>
      </c>
      <c r="E459" s="835">
        <v>0</v>
      </c>
      <c r="F459" s="835">
        <v>0</v>
      </c>
      <c r="G459" s="835">
        <v>25</v>
      </c>
      <c r="H459" s="833">
        <v>0</v>
      </c>
      <c r="I459" s="833">
        <v>99</v>
      </c>
      <c r="J459" s="835">
        <v>5</v>
      </c>
      <c r="K459" s="833">
        <f t="shared" si="7"/>
        <v>104</v>
      </c>
      <c r="L459" s="835">
        <v>0</v>
      </c>
      <c r="M459" s="835">
        <v>0</v>
      </c>
      <c r="N459" s="835">
        <v>0</v>
      </c>
      <c r="O459" s="835">
        <v>0</v>
      </c>
    </row>
    <row r="460" spans="1:15" hidden="1">
      <c r="A460" s="831" t="s">
        <v>257</v>
      </c>
      <c r="B460" s="831" t="s">
        <v>1403</v>
      </c>
      <c r="C460" s="834">
        <v>25</v>
      </c>
      <c r="D460" s="835">
        <v>50</v>
      </c>
      <c r="E460" s="835">
        <v>0</v>
      </c>
      <c r="F460" s="835">
        <v>0</v>
      </c>
      <c r="G460" s="835">
        <v>25</v>
      </c>
      <c r="H460" s="833">
        <v>0</v>
      </c>
      <c r="I460" s="833">
        <v>66</v>
      </c>
      <c r="J460" s="835">
        <v>5</v>
      </c>
      <c r="K460" s="833">
        <f t="shared" si="7"/>
        <v>71</v>
      </c>
      <c r="L460" s="835">
        <v>0</v>
      </c>
      <c r="M460" s="835">
        <v>0</v>
      </c>
      <c r="N460" s="835">
        <v>0</v>
      </c>
      <c r="O460" s="835">
        <v>0</v>
      </c>
    </row>
    <row r="461" spans="1:15" hidden="1">
      <c r="A461" s="831" t="s">
        <v>257</v>
      </c>
      <c r="B461" s="831" t="s">
        <v>1845</v>
      </c>
      <c r="C461" s="834">
        <v>25</v>
      </c>
      <c r="D461" s="835">
        <v>50</v>
      </c>
      <c r="E461" s="835">
        <v>0</v>
      </c>
      <c r="F461" s="835">
        <v>0</v>
      </c>
      <c r="G461" s="835">
        <v>25</v>
      </c>
      <c r="H461" s="833">
        <v>0</v>
      </c>
      <c r="I461" s="833">
        <v>192</v>
      </c>
      <c r="J461" s="835">
        <v>5</v>
      </c>
      <c r="K461" s="833">
        <f t="shared" si="7"/>
        <v>197</v>
      </c>
      <c r="L461" s="835">
        <v>0</v>
      </c>
      <c r="M461" s="835">
        <v>0</v>
      </c>
      <c r="N461" s="835">
        <v>0</v>
      </c>
      <c r="O461" s="835">
        <v>0</v>
      </c>
    </row>
    <row r="462" spans="1:15" hidden="1">
      <c r="A462" s="831" t="s">
        <v>257</v>
      </c>
      <c r="B462" s="831" t="s">
        <v>1846</v>
      </c>
      <c r="C462" s="834">
        <v>25</v>
      </c>
      <c r="D462" s="835">
        <v>50</v>
      </c>
      <c r="E462" s="835">
        <v>0</v>
      </c>
      <c r="F462" s="835">
        <v>0</v>
      </c>
      <c r="G462" s="835">
        <v>25</v>
      </c>
      <c r="H462" s="833">
        <v>0</v>
      </c>
      <c r="I462" s="833">
        <v>170</v>
      </c>
      <c r="J462" s="835">
        <v>5</v>
      </c>
      <c r="K462" s="833">
        <f t="shared" si="7"/>
        <v>175</v>
      </c>
      <c r="L462" s="835">
        <v>0</v>
      </c>
      <c r="M462" s="835">
        <v>0</v>
      </c>
      <c r="N462" s="835">
        <v>0</v>
      </c>
      <c r="O462" s="835">
        <v>0</v>
      </c>
    </row>
    <row r="463" spans="1:15" hidden="1">
      <c r="A463" s="831" t="s">
        <v>257</v>
      </c>
      <c r="B463" s="831" t="s">
        <v>1847</v>
      </c>
      <c r="C463" s="834">
        <v>25</v>
      </c>
      <c r="D463" s="835">
        <v>50</v>
      </c>
      <c r="E463" s="835">
        <v>0</v>
      </c>
      <c r="F463" s="835">
        <v>0</v>
      </c>
      <c r="G463" s="835">
        <v>25</v>
      </c>
      <c r="H463" s="833">
        <v>0</v>
      </c>
      <c r="I463" s="833">
        <v>236</v>
      </c>
      <c r="J463" s="835">
        <v>5</v>
      </c>
      <c r="K463" s="833">
        <f t="shared" si="7"/>
        <v>241</v>
      </c>
      <c r="L463" s="835">
        <v>0</v>
      </c>
      <c r="M463" s="835">
        <v>0</v>
      </c>
      <c r="N463" s="835">
        <v>0</v>
      </c>
      <c r="O463" s="835">
        <v>0</v>
      </c>
    </row>
    <row r="464" spans="1:15" hidden="1">
      <c r="A464" s="831" t="s">
        <v>257</v>
      </c>
      <c r="B464" s="831" t="s">
        <v>1848</v>
      </c>
      <c r="C464" s="834">
        <v>25</v>
      </c>
      <c r="D464" s="835">
        <v>50</v>
      </c>
      <c r="E464" s="835">
        <v>0</v>
      </c>
      <c r="F464" s="835">
        <v>0</v>
      </c>
      <c r="G464" s="835">
        <v>25</v>
      </c>
      <c r="H464" s="833">
        <v>0</v>
      </c>
      <c r="I464" s="833">
        <v>224</v>
      </c>
      <c r="J464" s="835">
        <v>5</v>
      </c>
      <c r="K464" s="833">
        <f t="shared" si="7"/>
        <v>229</v>
      </c>
      <c r="L464" s="835">
        <v>0</v>
      </c>
      <c r="M464" s="835">
        <v>0</v>
      </c>
      <c r="N464" s="835">
        <v>0</v>
      </c>
      <c r="O464" s="835">
        <v>0</v>
      </c>
    </row>
    <row r="465" spans="1:15" hidden="1">
      <c r="A465" s="831" t="s">
        <v>257</v>
      </c>
      <c r="B465" s="831" t="s">
        <v>1849</v>
      </c>
      <c r="C465" s="834">
        <v>25</v>
      </c>
      <c r="D465" s="835">
        <v>50</v>
      </c>
      <c r="E465" s="835">
        <v>0</v>
      </c>
      <c r="F465" s="835">
        <v>0</v>
      </c>
      <c r="G465" s="835">
        <v>25</v>
      </c>
      <c r="H465" s="833">
        <v>0</v>
      </c>
      <c r="I465" s="833">
        <v>238</v>
      </c>
      <c r="J465" s="835">
        <v>5</v>
      </c>
      <c r="K465" s="833">
        <f t="shared" si="7"/>
        <v>243</v>
      </c>
      <c r="L465" s="835">
        <v>0</v>
      </c>
      <c r="M465" s="835">
        <v>0</v>
      </c>
      <c r="N465" s="835">
        <v>0</v>
      </c>
      <c r="O465" s="835">
        <v>0</v>
      </c>
    </row>
    <row r="466" spans="1:15" hidden="1">
      <c r="A466" s="831" t="s">
        <v>257</v>
      </c>
      <c r="B466" s="831" t="s">
        <v>1850</v>
      </c>
      <c r="C466" s="834">
        <v>25</v>
      </c>
      <c r="D466" s="835">
        <v>50</v>
      </c>
      <c r="E466" s="835">
        <v>0</v>
      </c>
      <c r="F466" s="835">
        <v>0</v>
      </c>
      <c r="G466" s="835">
        <v>25</v>
      </c>
      <c r="H466" s="833">
        <v>0</v>
      </c>
      <c r="I466" s="833">
        <v>91</v>
      </c>
      <c r="J466" s="835">
        <v>5</v>
      </c>
      <c r="K466" s="833">
        <f t="shared" si="7"/>
        <v>96</v>
      </c>
      <c r="L466" s="835">
        <v>0</v>
      </c>
      <c r="M466" s="835">
        <v>0</v>
      </c>
      <c r="N466" s="835">
        <v>0</v>
      </c>
      <c r="O466" s="835">
        <v>0</v>
      </c>
    </row>
    <row r="467" spans="1:15" hidden="1">
      <c r="A467" s="831" t="s">
        <v>257</v>
      </c>
      <c r="B467" s="831" t="s">
        <v>1851</v>
      </c>
      <c r="C467" s="834">
        <v>25</v>
      </c>
      <c r="D467" s="835">
        <v>50</v>
      </c>
      <c r="E467" s="835">
        <v>0</v>
      </c>
      <c r="F467" s="835">
        <v>0</v>
      </c>
      <c r="G467" s="835">
        <v>25</v>
      </c>
      <c r="H467" s="833">
        <v>0</v>
      </c>
      <c r="I467" s="833">
        <v>93</v>
      </c>
      <c r="J467" s="835">
        <v>5</v>
      </c>
      <c r="K467" s="833">
        <f t="shared" si="7"/>
        <v>98</v>
      </c>
      <c r="L467" s="835">
        <v>0</v>
      </c>
      <c r="M467" s="835">
        <v>0</v>
      </c>
      <c r="N467" s="835">
        <v>0</v>
      </c>
      <c r="O467" s="835">
        <v>0</v>
      </c>
    </row>
    <row r="468" spans="1:15" hidden="1">
      <c r="A468" s="831" t="s">
        <v>257</v>
      </c>
      <c r="B468" s="831" t="s">
        <v>1852</v>
      </c>
      <c r="C468" s="834">
        <v>25</v>
      </c>
      <c r="D468" s="835">
        <v>50</v>
      </c>
      <c r="E468" s="835">
        <v>0</v>
      </c>
      <c r="F468" s="835">
        <v>0</v>
      </c>
      <c r="G468" s="835">
        <v>25</v>
      </c>
      <c r="H468" s="835">
        <v>15</v>
      </c>
      <c r="I468" s="833">
        <v>154</v>
      </c>
      <c r="J468" s="835">
        <v>5</v>
      </c>
      <c r="K468" s="833">
        <f t="shared" si="7"/>
        <v>159</v>
      </c>
      <c r="L468" s="835">
        <v>0</v>
      </c>
      <c r="M468" s="835">
        <v>0</v>
      </c>
      <c r="N468" s="835">
        <v>0</v>
      </c>
      <c r="O468" s="835">
        <v>4</v>
      </c>
    </row>
    <row r="469" spans="1:15" hidden="1">
      <c r="A469" s="831" t="s">
        <v>257</v>
      </c>
      <c r="B469" s="831" t="s">
        <v>1853</v>
      </c>
      <c r="C469" s="834">
        <v>25</v>
      </c>
      <c r="D469" s="835">
        <v>50</v>
      </c>
      <c r="E469" s="835">
        <v>0</v>
      </c>
      <c r="F469" s="835">
        <v>0</v>
      </c>
      <c r="G469" s="835">
        <v>25</v>
      </c>
      <c r="H469" s="833">
        <v>0</v>
      </c>
      <c r="I469" s="833">
        <v>129</v>
      </c>
      <c r="J469" s="835">
        <v>5</v>
      </c>
      <c r="K469" s="833">
        <f t="shared" si="7"/>
        <v>134</v>
      </c>
      <c r="L469" s="835">
        <v>0</v>
      </c>
      <c r="M469" s="835">
        <v>0</v>
      </c>
      <c r="N469" s="835">
        <v>0</v>
      </c>
      <c r="O469" s="835">
        <v>0</v>
      </c>
    </row>
    <row r="470" spans="1:15" hidden="1">
      <c r="A470" s="831" t="s">
        <v>257</v>
      </c>
      <c r="B470" s="831" t="s">
        <v>1854</v>
      </c>
      <c r="C470" s="834">
        <v>25</v>
      </c>
      <c r="D470" s="835">
        <v>50</v>
      </c>
      <c r="E470" s="835">
        <v>0</v>
      </c>
      <c r="F470" s="835">
        <v>0</v>
      </c>
      <c r="G470" s="835">
        <v>25</v>
      </c>
      <c r="H470" s="833">
        <v>0</v>
      </c>
      <c r="I470" s="833">
        <v>80</v>
      </c>
      <c r="J470" s="835">
        <v>5</v>
      </c>
      <c r="K470" s="833">
        <f t="shared" si="7"/>
        <v>85</v>
      </c>
      <c r="L470" s="835">
        <v>0</v>
      </c>
      <c r="M470" s="835">
        <v>0</v>
      </c>
      <c r="N470" s="835">
        <v>0</v>
      </c>
      <c r="O470" s="835">
        <v>0</v>
      </c>
    </row>
    <row r="471" spans="1:15" hidden="1">
      <c r="A471" s="831" t="s">
        <v>257</v>
      </c>
      <c r="B471" s="831" t="s">
        <v>1855</v>
      </c>
      <c r="C471" s="834">
        <v>25</v>
      </c>
      <c r="D471" s="835">
        <v>50</v>
      </c>
      <c r="E471" s="835">
        <v>0</v>
      </c>
      <c r="F471" s="835">
        <v>0</v>
      </c>
      <c r="G471" s="835">
        <v>25</v>
      </c>
      <c r="H471" s="833">
        <v>0</v>
      </c>
      <c r="I471" s="833">
        <v>80</v>
      </c>
      <c r="J471" s="835">
        <v>5</v>
      </c>
      <c r="K471" s="833">
        <f t="shared" si="7"/>
        <v>85</v>
      </c>
      <c r="L471" s="835">
        <v>0</v>
      </c>
      <c r="M471" s="835">
        <v>0</v>
      </c>
      <c r="N471" s="835">
        <v>0</v>
      </c>
      <c r="O471" s="835">
        <v>0</v>
      </c>
    </row>
    <row r="472" spans="1:15" hidden="1">
      <c r="A472" s="831" t="s">
        <v>257</v>
      </c>
      <c r="B472" s="831" t="s">
        <v>1856</v>
      </c>
      <c r="C472" s="834">
        <v>25</v>
      </c>
      <c r="D472" s="835">
        <v>50</v>
      </c>
      <c r="E472" s="835">
        <v>0</v>
      </c>
      <c r="F472" s="835">
        <v>0</v>
      </c>
      <c r="G472" s="835">
        <v>25</v>
      </c>
      <c r="H472" s="833">
        <v>0</v>
      </c>
      <c r="I472" s="833">
        <v>126</v>
      </c>
      <c r="J472" s="835">
        <v>5</v>
      </c>
      <c r="K472" s="833">
        <f t="shared" si="7"/>
        <v>131</v>
      </c>
      <c r="L472" s="835">
        <v>0</v>
      </c>
      <c r="M472" s="835">
        <v>0</v>
      </c>
      <c r="N472" s="835">
        <v>0</v>
      </c>
      <c r="O472" s="835">
        <v>0</v>
      </c>
    </row>
    <row r="473" spans="1:15" hidden="1">
      <c r="A473" s="831" t="s">
        <v>257</v>
      </c>
      <c r="B473" s="831" t="s">
        <v>1857</v>
      </c>
      <c r="C473" s="834">
        <v>25</v>
      </c>
      <c r="D473" s="835">
        <v>50</v>
      </c>
      <c r="E473" s="835">
        <v>0</v>
      </c>
      <c r="F473" s="835">
        <v>0</v>
      </c>
      <c r="G473" s="835">
        <v>25</v>
      </c>
      <c r="H473" s="833">
        <v>0</v>
      </c>
      <c r="I473" s="833">
        <v>71</v>
      </c>
      <c r="J473" s="835">
        <v>5</v>
      </c>
      <c r="K473" s="833">
        <f t="shared" si="7"/>
        <v>76</v>
      </c>
      <c r="L473" s="835">
        <v>0</v>
      </c>
      <c r="M473" s="835">
        <v>0</v>
      </c>
      <c r="N473" s="835">
        <v>0</v>
      </c>
      <c r="O473" s="835">
        <v>0</v>
      </c>
    </row>
    <row r="474" spans="1:15" hidden="1">
      <c r="A474" s="831" t="s">
        <v>257</v>
      </c>
      <c r="B474" s="831" t="s">
        <v>1858</v>
      </c>
      <c r="C474" s="834">
        <v>25</v>
      </c>
      <c r="D474" s="835">
        <v>50</v>
      </c>
      <c r="E474" s="835">
        <v>0</v>
      </c>
      <c r="F474" s="835">
        <v>0</v>
      </c>
      <c r="G474" s="835">
        <v>25</v>
      </c>
      <c r="H474" s="833">
        <v>0</v>
      </c>
      <c r="I474" s="833">
        <v>66</v>
      </c>
      <c r="J474" s="835">
        <v>5</v>
      </c>
      <c r="K474" s="833">
        <f t="shared" si="7"/>
        <v>71</v>
      </c>
      <c r="L474" s="835">
        <v>0</v>
      </c>
      <c r="M474" s="835">
        <v>0</v>
      </c>
      <c r="N474" s="835">
        <v>0</v>
      </c>
      <c r="O474" s="835">
        <v>0</v>
      </c>
    </row>
    <row r="475" spans="1:15" hidden="1">
      <c r="A475" s="831" t="s">
        <v>257</v>
      </c>
      <c r="B475" s="831" t="s">
        <v>1859</v>
      </c>
      <c r="C475" s="834">
        <v>25</v>
      </c>
      <c r="D475" s="835">
        <v>50</v>
      </c>
      <c r="E475" s="835">
        <v>0</v>
      </c>
      <c r="F475" s="835">
        <v>0</v>
      </c>
      <c r="G475" s="835">
        <v>25</v>
      </c>
      <c r="H475" s="833">
        <v>0</v>
      </c>
      <c r="I475" s="833">
        <v>227</v>
      </c>
      <c r="J475" s="835">
        <v>5</v>
      </c>
      <c r="K475" s="833">
        <f t="shared" si="7"/>
        <v>232</v>
      </c>
      <c r="L475" s="835">
        <v>0</v>
      </c>
      <c r="M475" s="835">
        <v>0</v>
      </c>
      <c r="N475" s="835">
        <v>0</v>
      </c>
      <c r="O475" s="835">
        <v>0</v>
      </c>
    </row>
    <row r="476" spans="1:15" hidden="1">
      <c r="A476" s="831" t="s">
        <v>257</v>
      </c>
      <c r="B476" s="831" t="s">
        <v>1860</v>
      </c>
      <c r="C476" s="834">
        <v>25</v>
      </c>
      <c r="D476" s="835">
        <v>50</v>
      </c>
      <c r="E476" s="835">
        <v>0</v>
      </c>
      <c r="F476" s="835">
        <v>0</v>
      </c>
      <c r="G476" s="835">
        <v>25</v>
      </c>
      <c r="H476" s="833">
        <v>0</v>
      </c>
      <c r="I476" s="833">
        <v>150</v>
      </c>
      <c r="J476" s="835">
        <v>5</v>
      </c>
      <c r="K476" s="833">
        <f t="shared" si="7"/>
        <v>155</v>
      </c>
      <c r="L476" s="835">
        <v>0</v>
      </c>
      <c r="M476" s="835">
        <v>6</v>
      </c>
      <c r="N476" s="835">
        <v>0</v>
      </c>
      <c r="O476" s="835">
        <v>0</v>
      </c>
    </row>
    <row r="477" spans="1:15" hidden="1">
      <c r="A477" s="831" t="s">
        <v>257</v>
      </c>
      <c r="B477" s="831" t="s">
        <v>1861</v>
      </c>
      <c r="C477" s="834">
        <v>25</v>
      </c>
      <c r="D477" s="835">
        <v>50</v>
      </c>
      <c r="E477" s="835">
        <v>0</v>
      </c>
      <c r="F477" s="835">
        <v>0</v>
      </c>
      <c r="G477" s="835">
        <v>25</v>
      </c>
      <c r="H477" s="833">
        <v>0</v>
      </c>
      <c r="I477" s="833">
        <v>169</v>
      </c>
      <c r="J477" s="835">
        <v>5</v>
      </c>
      <c r="K477" s="833">
        <f t="shared" si="7"/>
        <v>174</v>
      </c>
      <c r="L477" s="835">
        <v>0</v>
      </c>
      <c r="M477" s="835">
        <v>0</v>
      </c>
      <c r="N477" s="835">
        <v>0</v>
      </c>
      <c r="O477" s="835">
        <v>0</v>
      </c>
    </row>
    <row r="478" spans="1:15" hidden="1">
      <c r="A478" s="831" t="s">
        <v>257</v>
      </c>
      <c r="B478" s="831" t="s">
        <v>1862</v>
      </c>
      <c r="C478" s="834">
        <v>25</v>
      </c>
      <c r="D478" s="835">
        <v>50</v>
      </c>
      <c r="E478" s="835">
        <v>0</v>
      </c>
      <c r="F478" s="835">
        <v>0</v>
      </c>
      <c r="G478" s="835">
        <v>25</v>
      </c>
      <c r="H478" s="833">
        <v>0</v>
      </c>
      <c r="I478" s="833">
        <v>90</v>
      </c>
      <c r="J478" s="835">
        <v>5</v>
      </c>
      <c r="K478" s="833">
        <f t="shared" si="7"/>
        <v>95</v>
      </c>
      <c r="L478" s="835">
        <v>0</v>
      </c>
      <c r="M478" s="835">
        <v>6</v>
      </c>
      <c r="N478" s="835">
        <v>0</v>
      </c>
      <c r="O478" s="835">
        <v>0</v>
      </c>
    </row>
    <row r="479" spans="1:15" hidden="1">
      <c r="A479" s="831" t="s">
        <v>257</v>
      </c>
      <c r="B479" s="831" t="s">
        <v>1309</v>
      </c>
      <c r="C479" s="834">
        <v>25</v>
      </c>
      <c r="D479" s="835">
        <v>50</v>
      </c>
      <c r="E479" s="835">
        <v>0</v>
      </c>
      <c r="F479" s="835">
        <v>0</v>
      </c>
      <c r="G479" s="835">
        <v>25</v>
      </c>
      <c r="H479" s="833">
        <v>0</v>
      </c>
      <c r="I479" s="833">
        <v>90</v>
      </c>
      <c r="J479" s="835">
        <v>5</v>
      </c>
      <c r="K479" s="833">
        <f t="shared" si="7"/>
        <v>95</v>
      </c>
      <c r="L479" s="835">
        <v>0</v>
      </c>
      <c r="M479" s="835">
        <v>6</v>
      </c>
      <c r="N479" s="835">
        <v>0</v>
      </c>
      <c r="O479" s="835">
        <v>0</v>
      </c>
    </row>
    <row r="480" spans="1:15" hidden="1">
      <c r="A480" s="831" t="s">
        <v>257</v>
      </c>
      <c r="B480" s="831" t="s">
        <v>1863</v>
      </c>
      <c r="C480" s="834">
        <v>25</v>
      </c>
      <c r="D480" s="835">
        <v>50</v>
      </c>
      <c r="E480" s="835">
        <v>0</v>
      </c>
      <c r="F480" s="835">
        <v>0</v>
      </c>
      <c r="G480" s="835">
        <v>25</v>
      </c>
      <c r="H480" s="833">
        <v>0</v>
      </c>
      <c r="I480" s="833">
        <v>173</v>
      </c>
      <c r="J480" s="835">
        <v>5</v>
      </c>
      <c r="K480" s="833">
        <f t="shared" si="7"/>
        <v>178</v>
      </c>
      <c r="L480" s="835">
        <v>6</v>
      </c>
      <c r="M480" s="835">
        <v>6</v>
      </c>
      <c r="N480" s="835">
        <v>6</v>
      </c>
      <c r="O480" s="835">
        <v>0</v>
      </c>
    </row>
    <row r="481" spans="1:15">
      <c r="A481" s="831" t="s">
        <v>257</v>
      </c>
      <c r="B481" s="831" t="s">
        <v>199</v>
      </c>
      <c r="C481" s="834">
        <v>25</v>
      </c>
      <c r="D481" s="835">
        <v>50</v>
      </c>
      <c r="E481" s="835">
        <v>0</v>
      </c>
      <c r="F481" s="835">
        <v>0</v>
      </c>
      <c r="G481" s="835">
        <v>25</v>
      </c>
      <c r="H481" s="833">
        <v>0</v>
      </c>
      <c r="I481" s="833">
        <v>165</v>
      </c>
      <c r="J481" s="835">
        <v>5</v>
      </c>
      <c r="K481" s="833">
        <f t="shared" si="7"/>
        <v>170</v>
      </c>
      <c r="L481" s="835">
        <v>0</v>
      </c>
      <c r="M481" s="835">
        <v>6</v>
      </c>
      <c r="N481" s="835">
        <v>0</v>
      </c>
      <c r="O481" s="835">
        <v>0</v>
      </c>
    </row>
    <row r="482" spans="1:15" hidden="1">
      <c r="A482" s="831" t="s">
        <v>257</v>
      </c>
      <c r="B482" s="831" t="s">
        <v>1864</v>
      </c>
      <c r="C482" s="834">
        <v>25</v>
      </c>
      <c r="D482" s="835">
        <v>50</v>
      </c>
      <c r="E482" s="835">
        <v>0</v>
      </c>
      <c r="F482" s="835">
        <v>0</v>
      </c>
      <c r="G482" s="835">
        <v>25</v>
      </c>
      <c r="H482" s="833">
        <v>0</v>
      </c>
      <c r="I482" s="833">
        <v>168</v>
      </c>
      <c r="J482" s="835">
        <v>5</v>
      </c>
      <c r="K482" s="833">
        <f t="shared" si="7"/>
        <v>173</v>
      </c>
      <c r="L482" s="835">
        <v>0</v>
      </c>
      <c r="M482" s="835">
        <v>0</v>
      </c>
      <c r="N482" s="835">
        <v>0</v>
      </c>
      <c r="O482" s="835">
        <v>0</v>
      </c>
    </row>
    <row r="483" spans="1:15" hidden="1">
      <c r="A483" s="831" t="s">
        <v>257</v>
      </c>
      <c r="B483" s="831" t="s">
        <v>1865</v>
      </c>
      <c r="C483" s="834">
        <v>25</v>
      </c>
      <c r="D483" s="835">
        <v>50</v>
      </c>
      <c r="E483" s="835">
        <v>0</v>
      </c>
      <c r="F483" s="835">
        <v>0</v>
      </c>
      <c r="G483" s="835">
        <v>25</v>
      </c>
      <c r="H483" s="833">
        <v>0</v>
      </c>
      <c r="I483" s="833">
        <v>118</v>
      </c>
      <c r="J483" s="835">
        <v>5</v>
      </c>
      <c r="K483" s="833">
        <f t="shared" si="7"/>
        <v>123</v>
      </c>
      <c r="L483" s="835">
        <v>0</v>
      </c>
      <c r="M483" s="835">
        <v>0</v>
      </c>
      <c r="N483" s="835">
        <v>0</v>
      </c>
      <c r="O483" s="835">
        <v>0</v>
      </c>
    </row>
    <row r="484" spans="1:15" hidden="1">
      <c r="A484" s="831" t="s">
        <v>259</v>
      </c>
      <c r="B484" s="831" t="s">
        <v>1403</v>
      </c>
      <c r="C484" s="834">
        <v>25</v>
      </c>
      <c r="D484" s="835">
        <v>50</v>
      </c>
      <c r="E484" s="835">
        <v>0</v>
      </c>
      <c r="F484" s="835">
        <v>0</v>
      </c>
      <c r="G484" s="835">
        <v>25</v>
      </c>
      <c r="H484" s="833">
        <v>0</v>
      </c>
      <c r="I484" s="833">
        <v>23</v>
      </c>
      <c r="J484" s="835">
        <v>5</v>
      </c>
      <c r="K484" s="833">
        <f t="shared" si="7"/>
        <v>28</v>
      </c>
      <c r="L484" s="835">
        <v>0</v>
      </c>
      <c r="M484" s="835">
        <v>0</v>
      </c>
      <c r="N484" s="835">
        <v>0</v>
      </c>
      <c r="O484" s="835">
        <v>0</v>
      </c>
    </row>
    <row r="485" spans="1:15" hidden="1">
      <c r="A485" s="831" t="s">
        <v>259</v>
      </c>
      <c r="B485" s="831" t="s">
        <v>1845</v>
      </c>
      <c r="C485" s="834">
        <v>25</v>
      </c>
      <c r="D485" s="835">
        <v>50</v>
      </c>
      <c r="E485" s="835">
        <v>0</v>
      </c>
      <c r="F485" s="835">
        <v>0</v>
      </c>
      <c r="G485" s="835">
        <v>25</v>
      </c>
      <c r="H485" s="833">
        <v>0</v>
      </c>
      <c r="I485" s="833">
        <v>113</v>
      </c>
      <c r="J485" s="835">
        <v>5</v>
      </c>
      <c r="K485" s="833">
        <f t="shared" si="7"/>
        <v>118</v>
      </c>
      <c r="L485" s="835">
        <v>0</v>
      </c>
      <c r="M485" s="835">
        <v>0</v>
      </c>
      <c r="N485" s="835">
        <v>0</v>
      </c>
      <c r="O485" s="835">
        <v>0</v>
      </c>
    </row>
    <row r="486" spans="1:15" hidden="1">
      <c r="A486" s="831" t="s">
        <v>259</v>
      </c>
      <c r="B486" s="831" t="s">
        <v>1846</v>
      </c>
      <c r="C486" s="834">
        <v>25</v>
      </c>
      <c r="D486" s="835">
        <v>50</v>
      </c>
      <c r="E486" s="835">
        <v>0</v>
      </c>
      <c r="F486" s="835">
        <v>0</v>
      </c>
      <c r="G486" s="835">
        <v>25</v>
      </c>
      <c r="H486" s="833">
        <v>0</v>
      </c>
      <c r="I486" s="833">
        <v>78</v>
      </c>
      <c r="J486" s="835">
        <v>5</v>
      </c>
      <c r="K486" s="833">
        <f t="shared" si="7"/>
        <v>83</v>
      </c>
      <c r="L486" s="835">
        <v>0</v>
      </c>
      <c r="M486" s="835">
        <v>0</v>
      </c>
      <c r="N486" s="835">
        <v>0</v>
      </c>
      <c r="O486" s="835">
        <v>0</v>
      </c>
    </row>
    <row r="487" spans="1:15" hidden="1">
      <c r="A487" s="831" t="s">
        <v>259</v>
      </c>
      <c r="B487" s="831" t="s">
        <v>1847</v>
      </c>
      <c r="C487" s="834">
        <v>25</v>
      </c>
      <c r="D487" s="835">
        <v>50</v>
      </c>
      <c r="E487" s="835">
        <v>0</v>
      </c>
      <c r="F487" s="835">
        <v>0</v>
      </c>
      <c r="G487" s="835">
        <v>25</v>
      </c>
      <c r="H487" s="833">
        <v>0</v>
      </c>
      <c r="I487" s="833">
        <v>182</v>
      </c>
      <c r="J487" s="835">
        <v>5</v>
      </c>
      <c r="K487" s="833">
        <f t="shared" si="7"/>
        <v>187</v>
      </c>
      <c r="L487" s="835">
        <v>0</v>
      </c>
      <c r="M487" s="835">
        <v>0</v>
      </c>
      <c r="N487" s="835">
        <v>0</v>
      </c>
      <c r="O487" s="835">
        <v>0</v>
      </c>
    </row>
    <row r="488" spans="1:15" hidden="1">
      <c r="A488" s="831" t="s">
        <v>259</v>
      </c>
      <c r="B488" s="831" t="s">
        <v>1848</v>
      </c>
      <c r="C488" s="834">
        <v>25</v>
      </c>
      <c r="D488" s="835">
        <v>50</v>
      </c>
      <c r="E488" s="835">
        <v>0</v>
      </c>
      <c r="F488" s="835">
        <v>0</v>
      </c>
      <c r="G488" s="835">
        <v>25</v>
      </c>
      <c r="H488" s="833">
        <v>0</v>
      </c>
      <c r="I488" s="833">
        <v>180</v>
      </c>
      <c r="J488" s="835">
        <v>5</v>
      </c>
      <c r="K488" s="833">
        <f t="shared" si="7"/>
        <v>185</v>
      </c>
      <c r="L488" s="835">
        <v>0</v>
      </c>
      <c r="M488" s="835">
        <v>0</v>
      </c>
      <c r="N488" s="835">
        <v>0</v>
      </c>
      <c r="O488" s="835">
        <v>0</v>
      </c>
    </row>
    <row r="489" spans="1:15" hidden="1">
      <c r="A489" s="831" t="s">
        <v>259</v>
      </c>
      <c r="B489" s="831" t="s">
        <v>1849</v>
      </c>
      <c r="C489" s="834">
        <v>25</v>
      </c>
      <c r="D489" s="835">
        <v>50</v>
      </c>
      <c r="E489" s="835">
        <v>0</v>
      </c>
      <c r="F489" s="835">
        <v>0</v>
      </c>
      <c r="G489" s="835">
        <v>25</v>
      </c>
      <c r="H489" s="833">
        <v>0</v>
      </c>
      <c r="I489" s="833">
        <v>198</v>
      </c>
      <c r="J489" s="835">
        <v>5</v>
      </c>
      <c r="K489" s="833">
        <f t="shared" si="7"/>
        <v>203</v>
      </c>
      <c r="L489" s="835">
        <v>0</v>
      </c>
      <c r="M489" s="835">
        <v>0</v>
      </c>
      <c r="N489" s="835">
        <v>0</v>
      </c>
      <c r="O489" s="835">
        <v>0</v>
      </c>
    </row>
    <row r="490" spans="1:15" hidden="1">
      <c r="A490" s="831" t="s">
        <v>259</v>
      </c>
      <c r="B490" s="831" t="s">
        <v>1850</v>
      </c>
      <c r="C490" s="834">
        <v>25</v>
      </c>
      <c r="D490" s="835">
        <v>50</v>
      </c>
      <c r="E490" s="835">
        <v>0</v>
      </c>
      <c r="F490" s="835">
        <v>0</v>
      </c>
      <c r="G490" s="835">
        <v>25</v>
      </c>
      <c r="H490" s="833">
        <v>0</v>
      </c>
      <c r="I490" s="833">
        <v>41</v>
      </c>
      <c r="J490" s="835">
        <v>5</v>
      </c>
      <c r="K490" s="833">
        <f t="shared" si="7"/>
        <v>46</v>
      </c>
      <c r="L490" s="835">
        <v>0</v>
      </c>
      <c r="M490" s="835">
        <v>0</v>
      </c>
      <c r="N490" s="835">
        <v>0</v>
      </c>
      <c r="O490" s="835">
        <v>0</v>
      </c>
    </row>
    <row r="491" spans="1:15" hidden="1">
      <c r="A491" s="831" t="s">
        <v>259</v>
      </c>
      <c r="B491" s="831" t="s">
        <v>1851</v>
      </c>
      <c r="C491" s="834">
        <v>25</v>
      </c>
      <c r="D491" s="835">
        <v>50</v>
      </c>
      <c r="E491" s="835">
        <v>0</v>
      </c>
      <c r="F491" s="835">
        <v>0</v>
      </c>
      <c r="G491" s="835">
        <v>25</v>
      </c>
      <c r="H491" s="833">
        <v>0</v>
      </c>
      <c r="I491" s="833">
        <v>16</v>
      </c>
      <c r="J491" s="835">
        <v>5</v>
      </c>
      <c r="K491" s="833">
        <f t="shared" si="7"/>
        <v>21</v>
      </c>
      <c r="L491" s="835">
        <v>0</v>
      </c>
      <c r="M491" s="835">
        <v>0</v>
      </c>
      <c r="N491" s="835">
        <v>0</v>
      </c>
      <c r="O491" s="835">
        <v>0</v>
      </c>
    </row>
    <row r="492" spans="1:15" hidden="1">
      <c r="A492" s="831" t="s">
        <v>259</v>
      </c>
      <c r="B492" s="831" t="s">
        <v>1852</v>
      </c>
      <c r="C492" s="834">
        <v>25</v>
      </c>
      <c r="D492" s="835">
        <v>50</v>
      </c>
      <c r="E492" s="835">
        <v>0</v>
      </c>
      <c r="F492" s="835">
        <v>0</v>
      </c>
      <c r="G492" s="835">
        <v>25</v>
      </c>
      <c r="H492" s="835">
        <v>15</v>
      </c>
      <c r="I492" s="833">
        <v>177</v>
      </c>
      <c r="J492" s="835">
        <v>5</v>
      </c>
      <c r="K492" s="833">
        <f t="shared" si="7"/>
        <v>182</v>
      </c>
      <c r="L492" s="835">
        <v>0</v>
      </c>
      <c r="M492" s="835">
        <v>0</v>
      </c>
      <c r="N492" s="835">
        <v>0</v>
      </c>
      <c r="O492" s="835">
        <v>4</v>
      </c>
    </row>
    <row r="493" spans="1:15" hidden="1">
      <c r="A493" s="831" t="s">
        <v>259</v>
      </c>
      <c r="B493" s="831" t="s">
        <v>1853</v>
      </c>
      <c r="C493" s="834">
        <v>25</v>
      </c>
      <c r="D493" s="835">
        <v>50</v>
      </c>
      <c r="E493" s="835">
        <v>0</v>
      </c>
      <c r="F493" s="835">
        <v>0</v>
      </c>
      <c r="G493" s="835">
        <v>25</v>
      </c>
      <c r="H493" s="833">
        <v>0</v>
      </c>
      <c r="I493" s="833">
        <v>103</v>
      </c>
      <c r="J493" s="835">
        <v>5</v>
      </c>
      <c r="K493" s="833">
        <f t="shared" si="7"/>
        <v>108</v>
      </c>
      <c r="L493" s="835">
        <v>0</v>
      </c>
      <c r="M493" s="835">
        <v>0</v>
      </c>
      <c r="N493" s="835">
        <v>0</v>
      </c>
      <c r="O493" s="835">
        <v>0</v>
      </c>
    </row>
    <row r="494" spans="1:15" hidden="1">
      <c r="A494" s="831" t="s">
        <v>259</v>
      </c>
      <c r="B494" s="831" t="s">
        <v>1854</v>
      </c>
      <c r="C494" s="834">
        <v>25</v>
      </c>
      <c r="D494" s="835">
        <v>50</v>
      </c>
      <c r="E494" s="835">
        <v>0</v>
      </c>
      <c r="F494" s="835">
        <v>0</v>
      </c>
      <c r="G494" s="835">
        <v>25</v>
      </c>
      <c r="H494" s="833">
        <v>0</v>
      </c>
      <c r="I494" s="833">
        <v>37</v>
      </c>
      <c r="J494" s="835">
        <v>5</v>
      </c>
      <c r="K494" s="833">
        <f t="shared" si="7"/>
        <v>42</v>
      </c>
      <c r="L494" s="835">
        <v>0</v>
      </c>
      <c r="M494" s="835">
        <v>0</v>
      </c>
      <c r="N494" s="835">
        <v>0</v>
      </c>
      <c r="O494" s="835">
        <v>0</v>
      </c>
    </row>
    <row r="495" spans="1:15" hidden="1">
      <c r="A495" s="831" t="s">
        <v>259</v>
      </c>
      <c r="B495" s="831" t="s">
        <v>1855</v>
      </c>
      <c r="C495" s="834">
        <v>25</v>
      </c>
      <c r="D495" s="835">
        <v>50</v>
      </c>
      <c r="E495" s="835">
        <v>0</v>
      </c>
      <c r="F495" s="835">
        <v>0</v>
      </c>
      <c r="G495" s="835">
        <v>25</v>
      </c>
      <c r="H495" s="833">
        <v>0</v>
      </c>
      <c r="I495" s="833">
        <v>37</v>
      </c>
      <c r="J495" s="835">
        <v>5</v>
      </c>
      <c r="K495" s="833">
        <f t="shared" si="7"/>
        <v>42</v>
      </c>
      <c r="L495" s="835">
        <v>0</v>
      </c>
      <c r="M495" s="835">
        <v>0</v>
      </c>
      <c r="N495" s="835">
        <v>0</v>
      </c>
      <c r="O495" s="835">
        <v>0</v>
      </c>
    </row>
    <row r="496" spans="1:15" hidden="1">
      <c r="A496" s="831" t="s">
        <v>259</v>
      </c>
      <c r="B496" s="831" t="s">
        <v>1856</v>
      </c>
      <c r="C496" s="834">
        <v>25</v>
      </c>
      <c r="D496" s="835">
        <v>50</v>
      </c>
      <c r="E496" s="835">
        <v>0</v>
      </c>
      <c r="F496" s="835">
        <v>0</v>
      </c>
      <c r="G496" s="835">
        <v>25</v>
      </c>
      <c r="H496" s="833">
        <v>0</v>
      </c>
      <c r="I496" s="833">
        <v>65</v>
      </c>
      <c r="J496" s="835">
        <v>5</v>
      </c>
      <c r="K496" s="833">
        <f t="shared" si="7"/>
        <v>70</v>
      </c>
      <c r="L496" s="835">
        <v>0</v>
      </c>
      <c r="M496" s="835">
        <v>0</v>
      </c>
      <c r="N496" s="835">
        <v>0</v>
      </c>
      <c r="O496" s="835">
        <v>0</v>
      </c>
    </row>
    <row r="497" spans="1:15" hidden="1">
      <c r="A497" s="831" t="s">
        <v>259</v>
      </c>
      <c r="B497" s="831" t="s">
        <v>1857</v>
      </c>
      <c r="C497" s="834">
        <v>25</v>
      </c>
      <c r="D497" s="835">
        <v>50</v>
      </c>
      <c r="E497" s="835">
        <v>0</v>
      </c>
      <c r="F497" s="835">
        <v>0</v>
      </c>
      <c r="G497" s="835">
        <v>25</v>
      </c>
      <c r="H497" s="833">
        <v>0</v>
      </c>
      <c r="I497" s="833">
        <v>18</v>
      </c>
      <c r="J497" s="835">
        <v>5</v>
      </c>
      <c r="K497" s="833">
        <f t="shared" si="7"/>
        <v>23</v>
      </c>
      <c r="L497" s="835">
        <v>0</v>
      </c>
      <c r="M497" s="835">
        <v>0</v>
      </c>
      <c r="N497" s="835">
        <v>0</v>
      </c>
      <c r="O497" s="835">
        <v>0</v>
      </c>
    </row>
    <row r="498" spans="1:15" hidden="1">
      <c r="A498" s="831" t="s">
        <v>259</v>
      </c>
      <c r="B498" s="831" t="s">
        <v>1858</v>
      </c>
      <c r="C498" s="834">
        <v>25</v>
      </c>
      <c r="D498" s="835">
        <v>50</v>
      </c>
      <c r="E498" s="835">
        <v>0</v>
      </c>
      <c r="F498" s="835">
        <v>0</v>
      </c>
      <c r="G498" s="835">
        <v>25</v>
      </c>
      <c r="H498" s="833">
        <v>0</v>
      </c>
      <c r="I498" s="833">
        <v>16</v>
      </c>
      <c r="J498" s="835">
        <v>5</v>
      </c>
      <c r="K498" s="833">
        <f t="shared" si="7"/>
        <v>21</v>
      </c>
      <c r="L498" s="835">
        <v>0</v>
      </c>
      <c r="M498" s="835">
        <v>0</v>
      </c>
      <c r="N498" s="835">
        <v>0</v>
      </c>
      <c r="O498" s="835">
        <v>0</v>
      </c>
    </row>
    <row r="499" spans="1:15" hidden="1">
      <c r="A499" s="831" t="s">
        <v>259</v>
      </c>
      <c r="B499" s="831" t="s">
        <v>1859</v>
      </c>
      <c r="C499" s="834">
        <v>25</v>
      </c>
      <c r="D499" s="835">
        <v>50</v>
      </c>
      <c r="E499" s="835">
        <v>0</v>
      </c>
      <c r="F499" s="835">
        <v>0</v>
      </c>
      <c r="G499" s="835">
        <v>25</v>
      </c>
      <c r="H499" s="833">
        <v>0</v>
      </c>
      <c r="I499" s="833">
        <v>142</v>
      </c>
      <c r="J499" s="835">
        <v>5</v>
      </c>
      <c r="K499" s="833">
        <f t="shared" si="7"/>
        <v>147</v>
      </c>
      <c r="L499" s="835">
        <v>0</v>
      </c>
      <c r="M499" s="835">
        <v>0</v>
      </c>
      <c r="N499" s="835">
        <v>0</v>
      </c>
      <c r="O499" s="835">
        <v>0</v>
      </c>
    </row>
    <row r="500" spans="1:15" hidden="1">
      <c r="A500" s="831" t="s">
        <v>259</v>
      </c>
      <c r="B500" s="831" t="s">
        <v>1860</v>
      </c>
      <c r="C500" s="834">
        <v>25</v>
      </c>
      <c r="D500" s="835">
        <v>50</v>
      </c>
      <c r="E500" s="835">
        <v>0</v>
      </c>
      <c r="F500" s="835">
        <v>0</v>
      </c>
      <c r="G500" s="835">
        <v>25</v>
      </c>
      <c r="H500" s="833">
        <v>0</v>
      </c>
      <c r="I500" s="833">
        <v>133</v>
      </c>
      <c r="J500" s="835">
        <v>5</v>
      </c>
      <c r="K500" s="833">
        <f t="shared" si="7"/>
        <v>138</v>
      </c>
      <c r="L500" s="835">
        <v>0</v>
      </c>
      <c r="M500" s="835">
        <v>6</v>
      </c>
      <c r="N500" s="835">
        <v>0</v>
      </c>
      <c r="O500" s="835">
        <v>0</v>
      </c>
    </row>
    <row r="501" spans="1:15" hidden="1">
      <c r="A501" s="831" t="s">
        <v>259</v>
      </c>
      <c r="B501" s="831" t="s">
        <v>1861</v>
      </c>
      <c r="C501" s="834">
        <v>25</v>
      </c>
      <c r="D501" s="835">
        <v>50</v>
      </c>
      <c r="E501" s="835">
        <v>0</v>
      </c>
      <c r="F501" s="835">
        <v>0</v>
      </c>
      <c r="G501" s="835">
        <v>25</v>
      </c>
      <c r="H501" s="833">
        <v>0</v>
      </c>
      <c r="I501" s="833">
        <v>98</v>
      </c>
      <c r="J501" s="835">
        <v>5</v>
      </c>
      <c r="K501" s="833">
        <f t="shared" si="7"/>
        <v>103</v>
      </c>
      <c r="L501" s="835">
        <v>0</v>
      </c>
      <c r="M501" s="835">
        <v>0</v>
      </c>
      <c r="N501" s="835">
        <v>0</v>
      </c>
      <c r="O501" s="835">
        <v>0</v>
      </c>
    </row>
    <row r="502" spans="1:15" hidden="1">
      <c r="A502" s="831" t="s">
        <v>259</v>
      </c>
      <c r="B502" s="831" t="s">
        <v>1862</v>
      </c>
      <c r="C502" s="834">
        <v>25</v>
      </c>
      <c r="D502" s="835">
        <v>50</v>
      </c>
      <c r="E502" s="835">
        <v>0</v>
      </c>
      <c r="F502" s="835">
        <v>0</v>
      </c>
      <c r="G502" s="835">
        <v>25</v>
      </c>
      <c r="H502" s="833">
        <v>0</v>
      </c>
      <c r="I502" s="833">
        <v>39</v>
      </c>
      <c r="J502" s="835">
        <v>5</v>
      </c>
      <c r="K502" s="833">
        <f t="shared" si="7"/>
        <v>44</v>
      </c>
      <c r="L502" s="835">
        <v>0</v>
      </c>
      <c r="M502" s="835">
        <v>6</v>
      </c>
      <c r="N502" s="835">
        <v>0</v>
      </c>
      <c r="O502" s="835">
        <v>0</v>
      </c>
    </row>
    <row r="503" spans="1:15" hidden="1">
      <c r="A503" s="831" t="s">
        <v>259</v>
      </c>
      <c r="B503" s="831" t="s">
        <v>1309</v>
      </c>
      <c r="C503" s="834">
        <v>25</v>
      </c>
      <c r="D503" s="835">
        <v>50</v>
      </c>
      <c r="E503" s="835">
        <v>0</v>
      </c>
      <c r="F503" s="835">
        <v>0</v>
      </c>
      <c r="G503" s="835">
        <v>25</v>
      </c>
      <c r="H503" s="833">
        <v>0</v>
      </c>
      <c r="I503" s="833">
        <v>39</v>
      </c>
      <c r="J503" s="835">
        <v>5</v>
      </c>
      <c r="K503" s="833">
        <f t="shared" si="7"/>
        <v>44</v>
      </c>
      <c r="L503" s="835">
        <v>0</v>
      </c>
      <c r="M503" s="835">
        <v>6</v>
      </c>
      <c r="N503" s="835">
        <v>0</v>
      </c>
      <c r="O503" s="835">
        <v>0</v>
      </c>
    </row>
    <row r="504" spans="1:15" hidden="1">
      <c r="A504" s="831" t="s">
        <v>259</v>
      </c>
      <c r="B504" s="831" t="s">
        <v>1863</v>
      </c>
      <c r="C504" s="834">
        <v>25</v>
      </c>
      <c r="D504" s="835">
        <v>50</v>
      </c>
      <c r="E504" s="835">
        <v>0</v>
      </c>
      <c r="F504" s="835">
        <v>0</v>
      </c>
      <c r="G504" s="835">
        <v>25</v>
      </c>
      <c r="H504" s="833">
        <v>0</v>
      </c>
      <c r="I504" s="833">
        <v>148</v>
      </c>
      <c r="J504" s="835">
        <v>5</v>
      </c>
      <c r="K504" s="833">
        <f t="shared" si="7"/>
        <v>153</v>
      </c>
      <c r="L504" s="835">
        <v>0</v>
      </c>
      <c r="M504" s="835">
        <v>6</v>
      </c>
      <c r="N504" s="835">
        <v>6</v>
      </c>
      <c r="O504" s="835">
        <v>0</v>
      </c>
    </row>
    <row r="505" spans="1:15">
      <c r="A505" s="831" t="s">
        <v>259</v>
      </c>
      <c r="B505" s="831" t="s">
        <v>199</v>
      </c>
      <c r="C505" s="834">
        <v>25</v>
      </c>
      <c r="D505" s="835">
        <v>50</v>
      </c>
      <c r="E505" s="835">
        <v>0</v>
      </c>
      <c r="F505" s="835">
        <v>0</v>
      </c>
      <c r="G505" s="835">
        <v>25</v>
      </c>
      <c r="H505" s="833">
        <v>0</v>
      </c>
      <c r="I505" s="833">
        <v>29</v>
      </c>
      <c r="J505" s="835">
        <v>5</v>
      </c>
      <c r="K505" s="833">
        <f t="shared" si="7"/>
        <v>34</v>
      </c>
      <c r="L505" s="835">
        <v>0</v>
      </c>
      <c r="M505" s="835">
        <v>6</v>
      </c>
      <c r="N505" s="835">
        <v>0</v>
      </c>
      <c r="O505" s="835">
        <v>0</v>
      </c>
    </row>
    <row r="506" spans="1:15" hidden="1">
      <c r="A506" s="831" t="s">
        <v>259</v>
      </c>
      <c r="B506" s="831" t="s">
        <v>1864</v>
      </c>
      <c r="C506" s="834">
        <v>25</v>
      </c>
      <c r="D506" s="835">
        <v>50</v>
      </c>
      <c r="E506" s="835">
        <v>0</v>
      </c>
      <c r="F506" s="835">
        <v>0</v>
      </c>
      <c r="G506" s="835">
        <v>25</v>
      </c>
      <c r="H506" s="833">
        <v>0</v>
      </c>
      <c r="I506" s="833">
        <v>139</v>
      </c>
      <c r="J506" s="835">
        <v>5</v>
      </c>
      <c r="K506" s="833">
        <f t="shared" si="7"/>
        <v>144</v>
      </c>
      <c r="L506" s="835">
        <v>0</v>
      </c>
      <c r="M506" s="835">
        <v>0</v>
      </c>
      <c r="N506" s="835">
        <v>0</v>
      </c>
      <c r="O506" s="835">
        <v>0</v>
      </c>
    </row>
    <row r="507" spans="1:15" hidden="1">
      <c r="A507" s="831" t="s">
        <v>259</v>
      </c>
      <c r="B507" s="831" t="s">
        <v>1865</v>
      </c>
      <c r="C507" s="834">
        <v>25</v>
      </c>
      <c r="D507" s="835">
        <v>50</v>
      </c>
      <c r="E507" s="835">
        <v>0</v>
      </c>
      <c r="F507" s="835">
        <v>0</v>
      </c>
      <c r="G507" s="835">
        <v>25</v>
      </c>
      <c r="H507" s="833">
        <v>0</v>
      </c>
      <c r="I507" s="833">
        <v>24</v>
      </c>
      <c r="J507" s="835">
        <v>5</v>
      </c>
      <c r="K507" s="833">
        <f t="shared" si="7"/>
        <v>29</v>
      </c>
      <c r="L507" s="835">
        <v>0</v>
      </c>
      <c r="M507" s="835">
        <v>0</v>
      </c>
      <c r="N507" s="835">
        <v>0</v>
      </c>
      <c r="O507" s="835">
        <v>0</v>
      </c>
    </row>
    <row r="508" spans="1:15" hidden="1">
      <c r="A508" s="831" t="s">
        <v>261</v>
      </c>
      <c r="B508" s="831" t="s">
        <v>1403</v>
      </c>
      <c r="C508" s="834">
        <v>25</v>
      </c>
      <c r="D508" s="835">
        <v>50</v>
      </c>
      <c r="E508" s="835">
        <v>0</v>
      </c>
      <c r="F508" s="835">
        <v>0</v>
      </c>
      <c r="G508" s="835">
        <v>25</v>
      </c>
      <c r="H508" s="833">
        <v>0</v>
      </c>
      <c r="I508" s="833">
        <v>43</v>
      </c>
      <c r="J508" s="835">
        <v>5</v>
      </c>
      <c r="K508" s="833">
        <f t="shared" si="7"/>
        <v>48</v>
      </c>
      <c r="L508" s="835">
        <v>0</v>
      </c>
      <c r="M508" s="835">
        <v>0</v>
      </c>
      <c r="N508" s="835">
        <v>0</v>
      </c>
      <c r="O508" s="835">
        <v>0</v>
      </c>
    </row>
    <row r="509" spans="1:15" hidden="1">
      <c r="A509" s="831" t="s">
        <v>261</v>
      </c>
      <c r="B509" s="831" t="s">
        <v>1845</v>
      </c>
      <c r="C509" s="834">
        <v>25</v>
      </c>
      <c r="D509" s="835">
        <v>50</v>
      </c>
      <c r="E509" s="835">
        <v>0</v>
      </c>
      <c r="F509" s="835">
        <v>0</v>
      </c>
      <c r="G509" s="835">
        <v>25</v>
      </c>
      <c r="H509" s="833">
        <v>0</v>
      </c>
      <c r="I509" s="833">
        <v>143</v>
      </c>
      <c r="J509" s="835">
        <v>5</v>
      </c>
      <c r="K509" s="833">
        <f t="shared" si="7"/>
        <v>148</v>
      </c>
      <c r="L509" s="835">
        <v>0</v>
      </c>
      <c r="M509" s="835">
        <v>0</v>
      </c>
      <c r="N509" s="835">
        <v>0</v>
      </c>
      <c r="O509" s="835">
        <v>0</v>
      </c>
    </row>
    <row r="510" spans="1:15" hidden="1">
      <c r="A510" s="831" t="s">
        <v>261</v>
      </c>
      <c r="B510" s="831" t="s">
        <v>1846</v>
      </c>
      <c r="C510" s="834">
        <v>25</v>
      </c>
      <c r="D510" s="835">
        <v>50</v>
      </c>
      <c r="E510" s="835">
        <v>0</v>
      </c>
      <c r="F510" s="835">
        <v>0</v>
      </c>
      <c r="G510" s="835">
        <v>25</v>
      </c>
      <c r="H510" s="833">
        <v>0</v>
      </c>
      <c r="I510" s="833">
        <v>108</v>
      </c>
      <c r="J510" s="835">
        <v>5</v>
      </c>
      <c r="K510" s="833">
        <f t="shared" si="7"/>
        <v>113</v>
      </c>
      <c r="L510" s="835">
        <v>0</v>
      </c>
      <c r="M510" s="835">
        <v>0</v>
      </c>
      <c r="N510" s="835">
        <v>0</v>
      </c>
      <c r="O510" s="835">
        <v>0</v>
      </c>
    </row>
    <row r="511" spans="1:15" hidden="1">
      <c r="A511" s="831" t="s">
        <v>261</v>
      </c>
      <c r="B511" s="831" t="s">
        <v>1847</v>
      </c>
      <c r="C511" s="834">
        <v>25</v>
      </c>
      <c r="D511" s="835">
        <v>50</v>
      </c>
      <c r="E511" s="835">
        <v>0</v>
      </c>
      <c r="F511" s="835">
        <v>0</v>
      </c>
      <c r="G511" s="835">
        <v>25</v>
      </c>
      <c r="H511" s="833">
        <v>0</v>
      </c>
      <c r="I511" s="833">
        <v>236</v>
      </c>
      <c r="J511" s="835">
        <v>5</v>
      </c>
      <c r="K511" s="833">
        <f t="shared" si="7"/>
        <v>241</v>
      </c>
      <c r="L511" s="835">
        <v>0</v>
      </c>
      <c r="M511" s="835">
        <v>0</v>
      </c>
      <c r="N511" s="835">
        <v>0</v>
      </c>
      <c r="O511" s="835">
        <v>0</v>
      </c>
    </row>
    <row r="512" spans="1:15" hidden="1">
      <c r="A512" s="831" t="s">
        <v>261</v>
      </c>
      <c r="B512" s="831" t="s">
        <v>1848</v>
      </c>
      <c r="C512" s="834">
        <v>25</v>
      </c>
      <c r="D512" s="835">
        <v>50</v>
      </c>
      <c r="E512" s="835">
        <v>0</v>
      </c>
      <c r="F512" s="835">
        <v>0</v>
      </c>
      <c r="G512" s="835">
        <v>25</v>
      </c>
      <c r="H512" s="833">
        <v>0</v>
      </c>
      <c r="I512" s="833">
        <v>232</v>
      </c>
      <c r="J512" s="835">
        <v>5</v>
      </c>
      <c r="K512" s="833">
        <f t="shared" si="7"/>
        <v>237</v>
      </c>
      <c r="L512" s="835">
        <v>0</v>
      </c>
      <c r="M512" s="835">
        <v>0</v>
      </c>
      <c r="N512" s="835">
        <v>0</v>
      </c>
      <c r="O512" s="835">
        <v>0</v>
      </c>
    </row>
    <row r="513" spans="1:15" hidden="1">
      <c r="A513" s="831" t="s">
        <v>261</v>
      </c>
      <c r="B513" s="831" t="s">
        <v>1849</v>
      </c>
      <c r="C513" s="834">
        <v>25</v>
      </c>
      <c r="D513" s="835">
        <v>50</v>
      </c>
      <c r="E513" s="835">
        <v>0</v>
      </c>
      <c r="F513" s="835">
        <v>0</v>
      </c>
      <c r="G513" s="835">
        <v>25</v>
      </c>
      <c r="H513" s="833">
        <v>0</v>
      </c>
      <c r="I513" s="833">
        <v>236</v>
      </c>
      <c r="J513" s="835">
        <v>5</v>
      </c>
      <c r="K513" s="833">
        <f t="shared" si="7"/>
        <v>241</v>
      </c>
      <c r="L513" s="835">
        <v>0</v>
      </c>
      <c r="M513" s="835">
        <v>0</v>
      </c>
      <c r="N513" s="835">
        <v>0</v>
      </c>
      <c r="O513" s="835">
        <v>0</v>
      </c>
    </row>
    <row r="514" spans="1:15" hidden="1">
      <c r="A514" s="831" t="s">
        <v>261</v>
      </c>
      <c r="B514" s="831" t="s">
        <v>1850</v>
      </c>
      <c r="C514" s="834">
        <v>25</v>
      </c>
      <c r="D514" s="835">
        <v>50</v>
      </c>
      <c r="E514" s="835">
        <v>0</v>
      </c>
      <c r="F514" s="835">
        <v>0</v>
      </c>
      <c r="G514" s="835">
        <v>25</v>
      </c>
      <c r="H514" s="833">
        <v>0</v>
      </c>
      <c r="I514" s="833">
        <v>73</v>
      </c>
      <c r="J514" s="835">
        <v>5</v>
      </c>
      <c r="K514" s="833">
        <f t="shared" si="7"/>
        <v>78</v>
      </c>
      <c r="L514" s="835">
        <v>0</v>
      </c>
      <c r="M514" s="835">
        <v>0</v>
      </c>
      <c r="N514" s="835">
        <v>0</v>
      </c>
      <c r="O514" s="835">
        <v>0</v>
      </c>
    </row>
    <row r="515" spans="1:15" hidden="1">
      <c r="A515" s="831" t="s">
        <v>261</v>
      </c>
      <c r="B515" s="831" t="s">
        <v>1851</v>
      </c>
      <c r="C515" s="834">
        <v>25</v>
      </c>
      <c r="D515" s="835">
        <v>50</v>
      </c>
      <c r="E515" s="835">
        <v>0</v>
      </c>
      <c r="F515" s="835">
        <v>0</v>
      </c>
      <c r="G515" s="835">
        <v>25</v>
      </c>
      <c r="H515" s="833">
        <v>0</v>
      </c>
      <c r="I515" s="833">
        <v>68</v>
      </c>
      <c r="J515" s="835">
        <v>5</v>
      </c>
      <c r="K515" s="833">
        <f t="shared" si="7"/>
        <v>73</v>
      </c>
      <c r="L515" s="835">
        <v>0</v>
      </c>
      <c r="M515" s="835">
        <v>0</v>
      </c>
      <c r="N515" s="835">
        <v>0</v>
      </c>
      <c r="O515" s="835">
        <v>0</v>
      </c>
    </row>
    <row r="516" spans="1:15" hidden="1">
      <c r="A516" s="831" t="s">
        <v>261</v>
      </c>
      <c r="B516" s="831" t="s">
        <v>1852</v>
      </c>
      <c r="C516" s="834">
        <v>25</v>
      </c>
      <c r="D516" s="835">
        <v>50</v>
      </c>
      <c r="E516" s="835">
        <v>0</v>
      </c>
      <c r="F516" s="835">
        <v>0</v>
      </c>
      <c r="G516" s="835">
        <v>25</v>
      </c>
      <c r="H516" s="835">
        <v>15</v>
      </c>
      <c r="I516" s="833">
        <v>186</v>
      </c>
      <c r="J516" s="835">
        <v>5</v>
      </c>
      <c r="K516" s="833">
        <f t="shared" si="7"/>
        <v>191</v>
      </c>
      <c r="L516" s="835">
        <v>0</v>
      </c>
      <c r="M516" s="835">
        <v>0</v>
      </c>
      <c r="N516" s="835">
        <v>0</v>
      </c>
      <c r="O516" s="835">
        <v>4</v>
      </c>
    </row>
    <row r="517" spans="1:15" hidden="1">
      <c r="A517" s="831" t="s">
        <v>261</v>
      </c>
      <c r="B517" s="831" t="s">
        <v>1853</v>
      </c>
      <c r="C517" s="834">
        <v>25</v>
      </c>
      <c r="D517" s="835">
        <v>50</v>
      </c>
      <c r="E517" s="835">
        <v>0</v>
      </c>
      <c r="F517" s="835">
        <v>0</v>
      </c>
      <c r="G517" s="835">
        <v>25</v>
      </c>
      <c r="H517" s="833">
        <v>0</v>
      </c>
      <c r="I517" s="833">
        <v>147</v>
      </c>
      <c r="J517" s="835">
        <v>5</v>
      </c>
      <c r="K517" s="833">
        <f t="shared" ref="K517:K580" si="8">+I517+J517</f>
        <v>152</v>
      </c>
      <c r="L517" s="835">
        <v>0</v>
      </c>
      <c r="M517" s="835">
        <v>0</v>
      </c>
      <c r="N517" s="835">
        <v>0</v>
      </c>
      <c r="O517" s="835">
        <v>0</v>
      </c>
    </row>
    <row r="518" spans="1:15" hidden="1">
      <c r="A518" s="831" t="s">
        <v>261</v>
      </c>
      <c r="B518" s="831" t="s">
        <v>1854</v>
      </c>
      <c r="C518" s="834">
        <v>25</v>
      </c>
      <c r="D518" s="835">
        <v>50</v>
      </c>
      <c r="E518" s="835">
        <v>0</v>
      </c>
      <c r="F518" s="835">
        <v>0</v>
      </c>
      <c r="G518" s="835">
        <v>25</v>
      </c>
      <c r="H518" s="833">
        <v>0</v>
      </c>
      <c r="I518" s="833">
        <v>108</v>
      </c>
      <c r="J518" s="835">
        <v>5</v>
      </c>
      <c r="K518" s="833">
        <f t="shared" si="8"/>
        <v>113</v>
      </c>
      <c r="L518" s="835">
        <v>0</v>
      </c>
      <c r="M518" s="835">
        <v>0</v>
      </c>
      <c r="N518" s="835">
        <v>0</v>
      </c>
      <c r="O518" s="835">
        <v>0</v>
      </c>
    </row>
    <row r="519" spans="1:15" hidden="1">
      <c r="A519" s="831" t="s">
        <v>261</v>
      </c>
      <c r="B519" s="831" t="s">
        <v>1855</v>
      </c>
      <c r="C519" s="834">
        <v>25</v>
      </c>
      <c r="D519" s="835">
        <v>50</v>
      </c>
      <c r="E519" s="835">
        <v>0</v>
      </c>
      <c r="F519" s="835">
        <v>0</v>
      </c>
      <c r="G519" s="835">
        <v>25</v>
      </c>
      <c r="H519" s="833">
        <v>0</v>
      </c>
      <c r="I519" s="833">
        <v>108</v>
      </c>
      <c r="J519" s="835">
        <v>5</v>
      </c>
      <c r="K519" s="833">
        <f t="shared" si="8"/>
        <v>113</v>
      </c>
      <c r="L519" s="835">
        <v>0</v>
      </c>
      <c r="M519" s="835">
        <v>0</v>
      </c>
      <c r="N519" s="835">
        <v>0</v>
      </c>
      <c r="O519" s="835">
        <v>0</v>
      </c>
    </row>
    <row r="520" spans="1:15" hidden="1">
      <c r="A520" s="831" t="s">
        <v>261</v>
      </c>
      <c r="B520" s="831" t="s">
        <v>1856</v>
      </c>
      <c r="C520" s="834">
        <v>25</v>
      </c>
      <c r="D520" s="835">
        <v>50</v>
      </c>
      <c r="E520" s="835">
        <v>0</v>
      </c>
      <c r="F520" s="835">
        <v>0</v>
      </c>
      <c r="G520" s="835">
        <v>25</v>
      </c>
      <c r="H520" s="833">
        <v>0</v>
      </c>
      <c r="I520" s="833">
        <v>110</v>
      </c>
      <c r="J520" s="835">
        <v>5</v>
      </c>
      <c r="K520" s="833">
        <f t="shared" si="8"/>
        <v>115</v>
      </c>
      <c r="L520" s="835">
        <v>0</v>
      </c>
      <c r="M520" s="835">
        <v>0</v>
      </c>
      <c r="N520" s="835">
        <v>0</v>
      </c>
      <c r="O520" s="835">
        <v>0</v>
      </c>
    </row>
    <row r="521" spans="1:15" hidden="1">
      <c r="A521" s="831" t="s">
        <v>261</v>
      </c>
      <c r="B521" s="831" t="s">
        <v>1857</v>
      </c>
      <c r="C521" s="834">
        <v>25</v>
      </c>
      <c r="D521" s="835">
        <v>50</v>
      </c>
      <c r="E521" s="835">
        <v>0</v>
      </c>
      <c r="F521" s="835">
        <v>0</v>
      </c>
      <c r="G521" s="835">
        <v>25</v>
      </c>
      <c r="H521" s="833">
        <v>0</v>
      </c>
      <c r="I521" s="833">
        <v>68</v>
      </c>
      <c r="J521" s="835">
        <v>5</v>
      </c>
      <c r="K521" s="833">
        <f t="shared" si="8"/>
        <v>73</v>
      </c>
      <c r="L521" s="835">
        <v>0</v>
      </c>
      <c r="M521" s="835">
        <v>0</v>
      </c>
      <c r="N521" s="835">
        <v>0</v>
      </c>
      <c r="O521" s="835">
        <v>0</v>
      </c>
    </row>
    <row r="522" spans="1:15" hidden="1">
      <c r="A522" s="831" t="s">
        <v>261</v>
      </c>
      <c r="B522" s="831" t="s">
        <v>1858</v>
      </c>
      <c r="C522" s="834">
        <v>25</v>
      </c>
      <c r="D522" s="835">
        <v>50</v>
      </c>
      <c r="E522" s="835">
        <v>0</v>
      </c>
      <c r="F522" s="835">
        <v>0</v>
      </c>
      <c r="G522" s="835">
        <v>25</v>
      </c>
      <c r="H522" s="833">
        <v>0</v>
      </c>
      <c r="I522" s="833">
        <v>48</v>
      </c>
      <c r="J522" s="835">
        <v>5</v>
      </c>
      <c r="K522" s="833">
        <f t="shared" si="8"/>
        <v>53</v>
      </c>
      <c r="L522" s="835">
        <v>0</v>
      </c>
      <c r="M522" s="835">
        <v>0</v>
      </c>
      <c r="N522" s="835">
        <v>0</v>
      </c>
      <c r="O522" s="835">
        <v>0</v>
      </c>
    </row>
    <row r="523" spans="1:15" hidden="1">
      <c r="A523" s="831" t="s">
        <v>261</v>
      </c>
      <c r="B523" s="831" t="s">
        <v>1859</v>
      </c>
      <c r="C523" s="834">
        <v>25</v>
      </c>
      <c r="D523" s="835">
        <v>50</v>
      </c>
      <c r="E523" s="835">
        <v>0</v>
      </c>
      <c r="F523" s="835">
        <v>0</v>
      </c>
      <c r="G523" s="835">
        <v>25</v>
      </c>
      <c r="H523" s="833">
        <v>0</v>
      </c>
      <c r="I523" s="833">
        <v>235</v>
      </c>
      <c r="J523" s="835">
        <v>5</v>
      </c>
      <c r="K523" s="833">
        <f t="shared" si="8"/>
        <v>240</v>
      </c>
      <c r="L523" s="835">
        <v>0</v>
      </c>
      <c r="M523" s="835">
        <v>0</v>
      </c>
      <c r="N523" s="835">
        <v>0</v>
      </c>
      <c r="O523" s="835">
        <v>0</v>
      </c>
    </row>
    <row r="524" spans="1:15" hidden="1">
      <c r="A524" s="831" t="s">
        <v>261</v>
      </c>
      <c r="B524" s="831" t="s">
        <v>1860</v>
      </c>
      <c r="C524" s="834">
        <v>25</v>
      </c>
      <c r="D524" s="835">
        <v>50</v>
      </c>
      <c r="E524" s="835">
        <v>0</v>
      </c>
      <c r="F524" s="835">
        <v>0</v>
      </c>
      <c r="G524" s="835">
        <v>25</v>
      </c>
      <c r="H524" s="833">
        <v>0</v>
      </c>
      <c r="I524" s="833">
        <v>187</v>
      </c>
      <c r="J524" s="835">
        <v>5</v>
      </c>
      <c r="K524" s="833">
        <f t="shared" si="8"/>
        <v>192</v>
      </c>
      <c r="L524" s="835">
        <v>0</v>
      </c>
      <c r="M524" s="835">
        <v>6</v>
      </c>
      <c r="N524" s="835">
        <v>0</v>
      </c>
      <c r="O524" s="835">
        <v>0</v>
      </c>
    </row>
    <row r="525" spans="1:15" hidden="1">
      <c r="A525" s="831" t="s">
        <v>261</v>
      </c>
      <c r="B525" s="831" t="s">
        <v>1861</v>
      </c>
      <c r="C525" s="834">
        <v>25</v>
      </c>
      <c r="D525" s="835">
        <v>50</v>
      </c>
      <c r="E525" s="835">
        <v>0</v>
      </c>
      <c r="F525" s="835">
        <v>0</v>
      </c>
      <c r="G525" s="835">
        <v>25</v>
      </c>
      <c r="H525" s="833">
        <v>0</v>
      </c>
      <c r="I525" s="833">
        <v>149</v>
      </c>
      <c r="J525" s="835">
        <v>5</v>
      </c>
      <c r="K525" s="833">
        <f t="shared" si="8"/>
        <v>154</v>
      </c>
      <c r="L525" s="835">
        <v>0</v>
      </c>
      <c r="M525" s="835">
        <v>0</v>
      </c>
      <c r="N525" s="835">
        <v>0</v>
      </c>
      <c r="O525" s="835">
        <v>0</v>
      </c>
    </row>
    <row r="526" spans="1:15" hidden="1">
      <c r="A526" s="831" t="s">
        <v>261</v>
      </c>
      <c r="B526" s="831" t="s">
        <v>1862</v>
      </c>
      <c r="C526" s="834">
        <v>25</v>
      </c>
      <c r="D526" s="835">
        <v>50</v>
      </c>
      <c r="E526" s="835">
        <v>0</v>
      </c>
      <c r="F526" s="835">
        <v>0</v>
      </c>
      <c r="G526" s="835">
        <v>25</v>
      </c>
      <c r="H526" s="833">
        <v>0</v>
      </c>
      <c r="I526" s="833">
        <v>85</v>
      </c>
      <c r="J526" s="835">
        <v>5</v>
      </c>
      <c r="K526" s="833">
        <f t="shared" si="8"/>
        <v>90</v>
      </c>
      <c r="L526" s="835">
        <v>0</v>
      </c>
      <c r="M526" s="835">
        <v>6</v>
      </c>
      <c r="N526" s="835">
        <v>0</v>
      </c>
      <c r="O526" s="835">
        <v>0</v>
      </c>
    </row>
    <row r="527" spans="1:15" hidden="1">
      <c r="A527" s="831" t="s">
        <v>261</v>
      </c>
      <c r="B527" s="831" t="s">
        <v>1309</v>
      </c>
      <c r="C527" s="834">
        <v>25</v>
      </c>
      <c r="D527" s="835">
        <v>50</v>
      </c>
      <c r="E527" s="835">
        <v>0</v>
      </c>
      <c r="F527" s="835">
        <v>0</v>
      </c>
      <c r="G527" s="835">
        <v>25</v>
      </c>
      <c r="H527" s="833">
        <v>0</v>
      </c>
      <c r="I527" s="833">
        <v>85</v>
      </c>
      <c r="J527" s="835">
        <v>5</v>
      </c>
      <c r="K527" s="833">
        <f t="shared" si="8"/>
        <v>90</v>
      </c>
      <c r="L527" s="835">
        <v>0</v>
      </c>
      <c r="M527" s="835">
        <v>6</v>
      </c>
      <c r="N527" s="835">
        <v>0</v>
      </c>
      <c r="O527" s="835">
        <v>0</v>
      </c>
    </row>
    <row r="528" spans="1:15" hidden="1">
      <c r="A528" s="831" t="s">
        <v>261</v>
      </c>
      <c r="B528" s="831" t="s">
        <v>1863</v>
      </c>
      <c r="C528" s="834">
        <v>25</v>
      </c>
      <c r="D528" s="835">
        <v>50</v>
      </c>
      <c r="E528" s="835">
        <v>0</v>
      </c>
      <c r="F528" s="835">
        <v>0</v>
      </c>
      <c r="G528" s="835">
        <v>25</v>
      </c>
      <c r="H528" s="833">
        <v>0</v>
      </c>
      <c r="I528" s="833">
        <v>182</v>
      </c>
      <c r="J528" s="835">
        <v>5</v>
      </c>
      <c r="K528" s="833">
        <f t="shared" si="8"/>
        <v>187</v>
      </c>
      <c r="L528" s="835">
        <v>0</v>
      </c>
      <c r="M528" s="835">
        <v>6</v>
      </c>
      <c r="N528" s="835">
        <v>6</v>
      </c>
      <c r="O528" s="835">
        <v>0</v>
      </c>
    </row>
    <row r="529" spans="1:15">
      <c r="A529" s="831" t="s">
        <v>261</v>
      </c>
      <c r="B529" s="831" t="s">
        <v>199</v>
      </c>
      <c r="C529" s="834">
        <v>25</v>
      </c>
      <c r="D529" s="835">
        <v>50</v>
      </c>
      <c r="E529" s="835">
        <v>0</v>
      </c>
      <c r="F529" s="835">
        <v>0</v>
      </c>
      <c r="G529" s="835">
        <v>25</v>
      </c>
      <c r="H529" s="833">
        <v>0</v>
      </c>
      <c r="I529" s="833">
        <v>95</v>
      </c>
      <c r="J529" s="835">
        <v>5</v>
      </c>
      <c r="K529" s="833">
        <f t="shared" si="8"/>
        <v>100</v>
      </c>
      <c r="L529" s="835">
        <v>0</v>
      </c>
      <c r="M529" s="835">
        <v>6</v>
      </c>
      <c r="N529" s="835">
        <v>0</v>
      </c>
      <c r="O529" s="835">
        <v>0</v>
      </c>
    </row>
    <row r="530" spans="1:15" hidden="1">
      <c r="A530" s="831" t="s">
        <v>261</v>
      </c>
      <c r="B530" s="831" t="s">
        <v>1864</v>
      </c>
      <c r="C530" s="834">
        <v>25</v>
      </c>
      <c r="D530" s="835">
        <v>50</v>
      </c>
      <c r="E530" s="835">
        <v>0</v>
      </c>
      <c r="F530" s="835">
        <v>0</v>
      </c>
      <c r="G530" s="835">
        <v>25</v>
      </c>
      <c r="H530" s="833">
        <v>0</v>
      </c>
      <c r="I530" s="833">
        <v>177</v>
      </c>
      <c r="J530" s="835">
        <v>5</v>
      </c>
      <c r="K530" s="833">
        <f t="shared" si="8"/>
        <v>182</v>
      </c>
      <c r="L530" s="835">
        <v>0</v>
      </c>
      <c r="M530" s="835">
        <v>0</v>
      </c>
      <c r="N530" s="835">
        <v>0</v>
      </c>
      <c r="O530" s="835">
        <v>0</v>
      </c>
    </row>
    <row r="531" spans="1:15" hidden="1">
      <c r="A531" s="831" t="s">
        <v>261</v>
      </c>
      <c r="B531" s="831" t="s">
        <v>1865</v>
      </c>
      <c r="C531" s="834">
        <v>25</v>
      </c>
      <c r="D531" s="835">
        <v>50</v>
      </c>
      <c r="E531" s="835">
        <v>0</v>
      </c>
      <c r="F531" s="835">
        <v>0</v>
      </c>
      <c r="G531" s="835">
        <v>25</v>
      </c>
      <c r="H531" s="833">
        <v>0</v>
      </c>
      <c r="I531" s="833">
        <v>53</v>
      </c>
      <c r="J531" s="835">
        <v>5</v>
      </c>
      <c r="K531" s="833">
        <f t="shared" si="8"/>
        <v>58</v>
      </c>
      <c r="L531" s="835">
        <v>0</v>
      </c>
      <c r="M531" s="835">
        <v>0</v>
      </c>
      <c r="N531" s="835">
        <v>0</v>
      </c>
      <c r="O531" s="835">
        <v>0</v>
      </c>
    </row>
    <row r="532" spans="1:15" hidden="1">
      <c r="A532" s="831" t="s">
        <v>265</v>
      </c>
      <c r="B532" s="831" t="s">
        <v>1403</v>
      </c>
      <c r="C532" s="834">
        <v>25</v>
      </c>
      <c r="D532" s="835">
        <v>50</v>
      </c>
      <c r="E532" s="835">
        <v>0</v>
      </c>
      <c r="F532" s="835">
        <v>0</v>
      </c>
      <c r="G532" s="835">
        <v>25</v>
      </c>
      <c r="H532" s="833">
        <v>0</v>
      </c>
      <c r="I532" s="833">
        <v>100</v>
      </c>
      <c r="J532" s="835">
        <v>5</v>
      </c>
      <c r="K532" s="833">
        <f t="shared" si="8"/>
        <v>105</v>
      </c>
      <c r="L532" s="835">
        <v>0</v>
      </c>
      <c r="M532" s="835">
        <v>0</v>
      </c>
      <c r="N532" s="835">
        <v>0</v>
      </c>
      <c r="O532" s="835">
        <v>0</v>
      </c>
    </row>
    <row r="533" spans="1:15" hidden="1">
      <c r="A533" s="831" t="s">
        <v>265</v>
      </c>
      <c r="B533" s="831" t="s">
        <v>1845</v>
      </c>
      <c r="C533" s="834">
        <v>25</v>
      </c>
      <c r="D533" s="835">
        <v>50</v>
      </c>
      <c r="E533" s="835">
        <v>0</v>
      </c>
      <c r="F533" s="835">
        <v>0</v>
      </c>
      <c r="G533" s="835">
        <v>25</v>
      </c>
      <c r="H533" s="833">
        <v>0</v>
      </c>
      <c r="I533" s="833">
        <v>212</v>
      </c>
      <c r="J533" s="835">
        <v>5</v>
      </c>
      <c r="K533" s="833">
        <f t="shared" si="8"/>
        <v>217</v>
      </c>
      <c r="L533" s="835">
        <v>0</v>
      </c>
      <c r="M533" s="835">
        <v>0</v>
      </c>
      <c r="N533" s="835">
        <v>0</v>
      </c>
      <c r="O533" s="835">
        <v>0</v>
      </c>
    </row>
    <row r="534" spans="1:15" hidden="1">
      <c r="A534" s="831" t="s">
        <v>265</v>
      </c>
      <c r="B534" s="831" t="s">
        <v>1846</v>
      </c>
      <c r="C534" s="834">
        <v>25</v>
      </c>
      <c r="D534" s="835">
        <v>50</v>
      </c>
      <c r="E534" s="835">
        <v>0</v>
      </c>
      <c r="F534" s="835">
        <v>0</v>
      </c>
      <c r="G534" s="835">
        <v>25</v>
      </c>
      <c r="H534" s="833">
        <v>0</v>
      </c>
      <c r="I534" s="833">
        <v>188</v>
      </c>
      <c r="J534" s="835">
        <v>5</v>
      </c>
      <c r="K534" s="833">
        <f t="shared" si="8"/>
        <v>193</v>
      </c>
      <c r="L534" s="835">
        <v>0</v>
      </c>
      <c r="M534" s="835">
        <v>0</v>
      </c>
      <c r="N534" s="835">
        <v>0</v>
      </c>
      <c r="O534" s="835">
        <v>0</v>
      </c>
    </row>
    <row r="535" spans="1:15" hidden="1">
      <c r="A535" s="831" t="s">
        <v>265</v>
      </c>
      <c r="B535" s="831" t="s">
        <v>1847</v>
      </c>
      <c r="C535" s="834">
        <v>25</v>
      </c>
      <c r="D535" s="835">
        <v>50</v>
      </c>
      <c r="E535" s="835">
        <v>0</v>
      </c>
      <c r="F535" s="835">
        <v>0</v>
      </c>
      <c r="G535" s="835">
        <v>25</v>
      </c>
      <c r="H535" s="833">
        <v>0</v>
      </c>
      <c r="I535" s="833">
        <v>255</v>
      </c>
      <c r="J535" s="835">
        <v>5</v>
      </c>
      <c r="K535" s="833">
        <f t="shared" si="8"/>
        <v>260</v>
      </c>
      <c r="L535" s="835">
        <v>0</v>
      </c>
      <c r="M535" s="835">
        <v>0</v>
      </c>
      <c r="N535" s="835">
        <v>0</v>
      </c>
      <c r="O535" s="835">
        <v>0</v>
      </c>
    </row>
    <row r="536" spans="1:15" hidden="1">
      <c r="A536" s="831" t="s">
        <v>265</v>
      </c>
      <c r="B536" s="831" t="s">
        <v>1848</v>
      </c>
      <c r="C536" s="834">
        <v>25</v>
      </c>
      <c r="D536" s="835">
        <v>50</v>
      </c>
      <c r="E536" s="835">
        <v>0</v>
      </c>
      <c r="F536" s="835">
        <v>0</v>
      </c>
      <c r="G536" s="835">
        <v>25</v>
      </c>
      <c r="H536" s="833">
        <v>0</v>
      </c>
      <c r="I536" s="833">
        <v>248</v>
      </c>
      <c r="J536" s="835">
        <v>5</v>
      </c>
      <c r="K536" s="833">
        <f t="shared" si="8"/>
        <v>253</v>
      </c>
      <c r="L536" s="835">
        <v>0</v>
      </c>
      <c r="M536" s="835">
        <v>0</v>
      </c>
      <c r="N536" s="835">
        <v>0</v>
      </c>
      <c r="O536" s="835">
        <v>0</v>
      </c>
    </row>
    <row r="537" spans="1:15" hidden="1">
      <c r="A537" s="831" t="s">
        <v>265</v>
      </c>
      <c r="B537" s="831" t="s">
        <v>1849</v>
      </c>
      <c r="C537" s="834">
        <v>25</v>
      </c>
      <c r="D537" s="835">
        <v>50</v>
      </c>
      <c r="E537" s="835">
        <v>0</v>
      </c>
      <c r="F537" s="835">
        <v>0</v>
      </c>
      <c r="G537" s="835">
        <v>25</v>
      </c>
      <c r="H537" s="833">
        <v>0</v>
      </c>
      <c r="I537" s="833">
        <v>268</v>
      </c>
      <c r="J537" s="835">
        <v>5</v>
      </c>
      <c r="K537" s="833">
        <f t="shared" si="8"/>
        <v>273</v>
      </c>
      <c r="L537" s="835">
        <v>0</v>
      </c>
      <c r="M537" s="835">
        <v>0</v>
      </c>
      <c r="N537" s="835">
        <v>0</v>
      </c>
      <c r="O537" s="835">
        <v>0</v>
      </c>
    </row>
    <row r="538" spans="1:15" hidden="1">
      <c r="A538" s="831" t="s">
        <v>265</v>
      </c>
      <c r="B538" s="831" t="s">
        <v>1850</v>
      </c>
      <c r="C538" s="834">
        <v>25</v>
      </c>
      <c r="D538" s="835">
        <v>50</v>
      </c>
      <c r="E538" s="835">
        <v>0</v>
      </c>
      <c r="F538" s="835">
        <v>0</v>
      </c>
      <c r="G538" s="835">
        <v>25</v>
      </c>
      <c r="H538" s="833">
        <v>0</v>
      </c>
      <c r="I538" s="833">
        <v>129</v>
      </c>
      <c r="J538" s="835">
        <v>5</v>
      </c>
      <c r="K538" s="833">
        <f t="shared" si="8"/>
        <v>134</v>
      </c>
      <c r="L538" s="835">
        <v>0</v>
      </c>
      <c r="M538" s="835">
        <v>0</v>
      </c>
      <c r="N538" s="835">
        <v>0</v>
      </c>
      <c r="O538" s="835">
        <v>0</v>
      </c>
    </row>
    <row r="539" spans="1:15" hidden="1">
      <c r="A539" s="831" t="s">
        <v>265</v>
      </c>
      <c r="B539" s="831" t="s">
        <v>1851</v>
      </c>
      <c r="C539" s="834">
        <v>25</v>
      </c>
      <c r="D539" s="835">
        <v>50</v>
      </c>
      <c r="E539" s="835">
        <v>0</v>
      </c>
      <c r="F539" s="835">
        <v>0</v>
      </c>
      <c r="G539" s="835">
        <v>25</v>
      </c>
      <c r="H539" s="833">
        <v>0</v>
      </c>
      <c r="I539" s="833">
        <v>78</v>
      </c>
      <c r="J539" s="835">
        <v>5</v>
      </c>
      <c r="K539" s="833">
        <f t="shared" si="8"/>
        <v>83</v>
      </c>
      <c r="L539" s="835">
        <v>0</v>
      </c>
      <c r="M539" s="835">
        <v>0</v>
      </c>
      <c r="N539" s="835">
        <v>0</v>
      </c>
      <c r="O539" s="835">
        <v>0</v>
      </c>
    </row>
    <row r="540" spans="1:15" hidden="1">
      <c r="A540" s="831" t="s">
        <v>265</v>
      </c>
      <c r="B540" s="831" t="s">
        <v>1852</v>
      </c>
      <c r="C540" s="834">
        <v>25</v>
      </c>
      <c r="D540" s="835">
        <v>50</v>
      </c>
      <c r="E540" s="835">
        <v>0</v>
      </c>
      <c r="F540" s="835">
        <v>0</v>
      </c>
      <c r="G540" s="835">
        <v>25</v>
      </c>
      <c r="H540" s="835">
        <v>15</v>
      </c>
      <c r="I540" s="833">
        <v>303</v>
      </c>
      <c r="J540" s="835">
        <v>5</v>
      </c>
      <c r="K540" s="833">
        <f t="shared" si="8"/>
        <v>308</v>
      </c>
      <c r="L540" s="835">
        <v>0</v>
      </c>
      <c r="M540" s="835">
        <v>0</v>
      </c>
      <c r="N540" s="835">
        <v>0</v>
      </c>
      <c r="O540" s="835">
        <v>4</v>
      </c>
    </row>
    <row r="541" spans="1:15" hidden="1">
      <c r="A541" s="831" t="s">
        <v>265</v>
      </c>
      <c r="B541" s="831" t="s">
        <v>1853</v>
      </c>
      <c r="C541" s="834">
        <v>25</v>
      </c>
      <c r="D541" s="835">
        <v>50</v>
      </c>
      <c r="E541" s="835">
        <v>0</v>
      </c>
      <c r="F541" s="835">
        <v>0</v>
      </c>
      <c r="G541" s="835">
        <v>25</v>
      </c>
      <c r="H541" s="833">
        <v>0</v>
      </c>
      <c r="I541" s="833">
        <v>184</v>
      </c>
      <c r="J541" s="835">
        <v>5</v>
      </c>
      <c r="K541" s="833">
        <f t="shared" si="8"/>
        <v>189</v>
      </c>
      <c r="L541" s="835">
        <v>0</v>
      </c>
      <c r="M541" s="835">
        <v>0</v>
      </c>
      <c r="N541" s="835">
        <v>0</v>
      </c>
      <c r="O541" s="835">
        <v>0</v>
      </c>
    </row>
    <row r="542" spans="1:15" hidden="1">
      <c r="A542" s="831" t="s">
        <v>265</v>
      </c>
      <c r="B542" s="831" t="s">
        <v>1854</v>
      </c>
      <c r="C542" s="834">
        <v>25</v>
      </c>
      <c r="D542" s="835">
        <v>50</v>
      </c>
      <c r="E542" s="835">
        <v>0</v>
      </c>
      <c r="F542" s="835">
        <v>0</v>
      </c>
      <c r="G542" s="835">
        <v>25</v>
      </c>
      <c r="H542" s="833">
        <v>0</v>
      </c>
      <c r="I542" s="833">
        <v>113</v>
      </c>
      <c r="J542" s="835">
        <v>5</v>
      </c>
      <c r="K542" s="833">
        <f t="shared" si="8"/>
        <v>118</v>
      </c>
      <c r="L542" s="835">
        <v>0</v>
      </c>
      <c r="M542" s="835">
        <v>0</v>
      </c>
      <c r="N542" s="835">
        <v>0</v>
      </c>
      <c r="O542" s="835">
        <v>0</v>
      </c>
    </row>
    <row r="543" spans="1:15" hidden="1">
      <c r="A543" s="831" t="s">
        <v>265</v>
      </c>
      <c r="B543" s="831" t="s">
        <v>1855</v>
      </c>
      <c r="C543" s="834">
        <v>25</v>
      </c>
      <c r="D543" s="835">
        <v>50</v>
      </c>
      <c r="E543" s="835">
        <v>0</v>
      </c>
      <c r="F543" s="835">
        <v>0</v>
      </c>
      <c r="G543" s="835">
        <v>25</v>
      </c>
      <c r="H543" s="833">
        <v>0</v>
      </c>
      <c r="I543" s="833">
        <v>113</v>
      </c>
      <c r="J543" s="835">
        <v>5</v>
      </c>
      <c r="K543" s="833">
        <f t="shared" si="8"/>
        <v>118</v>
      </c>
      <c r="L543" s="835">
        <v>0</v>
      </c>
      <c r="M543" s="835">
        <v>0</v>
      </c>
      <c r="N543" s="835">
        <v>0</v>
      </c>
      <c r="O543" s="835">
        <v>0</v>
      </c>
    </row>
    <row r="544" spans="1:15" hidden="1">
      <c r="A544" s="831" t="s">
        <v>265</v>
      </c>
      <c r="B544" s="831" t="s">
        <v>1856</v>
      </c>
      <c r="C544" s="834">
        <v>25</v>
      </c>
      <c r="D544" s="835">
        <v>50</v>
      </c>
      <c r="E544" s="835">
        <v>0</v>
      </c>
      <c r="F544" s="835">
        <v>0</v>
      </c>
      <c r="G544" s="835">
        <v>25</v>
      </c>
      <c r="H544" s="833">
        <v>0</v>
      </c>
      <c r="I544" s="833">
        <v>152</v>
      </c>
      <c r="J544" s="835">
        <v>5</v>
      </c>
      <c r="K544" s="833">
        <f t="shared" si="8"/>
        <v>157</v>
      </c>
      <c r="L544" s="835">
        <v>0</v>
      </c>
      <c r="M544" s="835">
        <v>0</v>
      </c>
      <c r="N544" s="835">
        <v>0</v>
      </c>
      <c r="O544" s="835">
        <v>0</v>
      </c>
    </row>
    <row r="545" spans="1:15" hidden="1">
      <c r="A545" s="831" t="s">
        <v>265</v>
      </c>
      <c r="B545" s="831" t="s">
        <v>1857</v>
      </c>
      <c r="C545" s="834">
        <v>25</v>
      </c>
      <c r="D545" s="835">
        <v>50</v>
      </c>
      <c r="E545" s="835">
        <v>0</v>
      </c>
      <c r="F545" s="835">
        <v>0</v>
      </c>
      <c r="G545" s="835">
        <v>25</v>
      </c>
      <c r="H545" s="833">
        <v>0</v>
      </c>
      <c r="I545" s="833">
        <v>118</v>
      </c>
      <c r="J545" s="835">
        <v>5</v>
      </c>
      <c r="K545" s="833">
        <f t="shared" si="8"/>
        <v>123</v>
      </c>
      <c r="L545" s="835">
        <v>0</v>
      </c>
      <c r="M545" s="835">
        <v>0</v>
      </c>
      <c r="N545" s="835">
        <v>0</v>
      </c>
      <c r="O545" s="835">
        <v>0</v>
      </c>
    </row>
    <row r="546" spans="1:15" hidden="1">
      <c r="A546" s="831" t="s">
        <v>265</v>
      </c>
      <c r="B546" s="831" t="s">
        <v>1858</v>
      </c>
      <c r="C546" s="834">
        <v>25</v>
      </c>
      <c r="D546" s="835">
        <v>50</v>
      </c>
      <c r="E546" s="835">
        <v>0</v>
      </c>
      <c r="F546" s="835">
        <v>0</v>
      </c>
      <c r="G546" s="835">
        <v>25</v>
      </c>
      <c r="H546" s="833">
        <v>0</v>
      </c>
      <c r="I546" s="833">
        <v>104</v>
      </c>
      <c r="J546" s="835">
        <v>5</v>
      </c>
      <c r="K546" s="833">
        <f t="shared" si="8"/>
        <v>109</v>
      </c>
      <c r="L546" s="835">
        <v>0</v>
      </c>
      <c r="M546" s="835">
        <v>0</v>
      </c>
      <c r="N546" s="835">
        <v>0</v>
      </c>
      <c r="O546" s="835">
        <v>0</v>
      </c>
    </row>
    <row r="547" spans="1:15" hidden="1">
      <c r="A547" s="831" t="s">
        <v>265</v>
      </c>
      <c r="B547" s="831" t="s">
        <v>1859</v>
      </c>
      <c r="C547" s="834">
        <v>25</v>
      </c>
      <c r="D547" s="835">
        <v>50</v>
      </c>
      <c r="E547" s="835">
        <v>0</v>
      </c>
      <c r="F547" s="835">
        <v>0</v>
      </c>
      <c r="G547" s="835">
        <v>25</v>
      </c>
      <c r="H547" s="833">
        <v>0</v>
      </c>
      <c r="I547" s="833">
        <v>218</v>
      </c>
      <c r="J547" s="835">
        <v>5</v>
      </c>
      <c r="K547" s="833">
        <f t="shared" si="8"/>
        <v>223</v>
      </c>
      <c r="L547" s="835">
        <v>0</v>
      </c>
      <c r="M547" s="835">
        <v>0</v>
      </c>
      <c r="N547" s="835">
        <v>0</v>
      </c>
      <c r="O547" s="835">
        <v>0</v>
      </c>
    </row>
    <row r="548" spans="1:15" hidden="1">
      <c r="A548" s="831" t="s">
        <v>265</v>
      </c>
      <c r="B548" s="831" t="s">
        <v>1860</v>
      </c>
      <c r="C548" s="834">
        <v>25</v>
      </c>
      <c r="D548" s="835">
        <v>50</v>
      </c>
      <c r="E548" s="835">
        <v>0</v>
      </c>
      <c r="F548" s="835">
        <v>0</v>
      </c>
      <c r="G548" s="835">
        <v>25</v>
      </c>
      <c r="H548" s="833">
        <v>0</v>
      </c>
      <c r="I548" s="833">
        <v>196</v>
      </c>
      <c r="J548" s="835">
        <v>5</v>
      </c>
      <c r="K548" s="833">
        <f t="shared" si="8"/>
        <v>201</v>
      </c>
      <c r="L548" s="835">
        <v>0</v>
      </c>
      <c r="M548" s="835">
        <v>6</v>
      </c>
      <c r="N548" s="835">
        <v>0</v>
      </c>
      <c r="O548" s="835">
        <v>0</v>
      </c>
    </row>
    <row r="549" spans="1:15" hidden="1">
      <c r="A549" s="831" t="s">
        <v>265</v>
      </c>
      <c r="B549" s="831" t="s">
        <v>1861</v>
      </c>
      <c r="C549" s="834">
        <v>25</v>
      </c>
      <c r="D549" s="835">
        <v>50</v>
      </c>
      <c r="E549" s="835">
        <v>0</v>
      </c>
      <c r="F549" s="835">
        <v>0</v>
      </c>
      <c r="G549" s="835">
        <v>25</v>
      </c>
      <c r="H549" s="833">
        <v>0</v>
      </c>
      <c r="I549" s="833">
        <v>138</v>
      </c>
      <c r="J549" s="835">
        <v>5</v>
      </c>
      <c r="K549" s="833">
        <f t="shared" si="8"/>
        <v>143</v>
      </c>
      <c r="L549" s="835">
        <v>0</v>
      </c>
      <c r="M549" s="835">
        <v>0</v>
      </c>
      <c r="N549" s="835">
        <v>0</v>
      </c>
      <c r="O549" s="835">
        <v>0</v>
      </c>
    </row>
    <row r="550" spans="1:15" hidden="1">
      <c r="A550" s="831" t="s">
        <v>265</v>
      </c>
      <c r="B550" s="831" t="s">
        <v>1862</v>
      </c>
      <c r="C550" s="834">
        <v>25</v>
      </c>
      <c r="D550" s="835">
        <v>50</v>
      </c>
      <c r="E550" s="835">
        <v>0</v>
      </c>
      <c r="F550" s="835">
        <v>0</v>
      </c>
      <c r="G550" s="835">
        <v>25</v>
      </c>
      <c r="H550" s="833">
        <v>0</v>
      </c>
      <c r="I550" s="833">
        <v>95</v>
      </c>
      <c r="J550" s="835">
        <v>5</v>
      </c>
      <c r="K550" s="833">
        <f t="shared" si="8"/>
        <v>100</v>
      </c>
      <c r="L550" s="835">
        <v>0</v>
      </c>
      <c r="M550" s="835">
        <v>0</v>
      </c>
      <c r="N550" s="835">
        <v>0</v>
      </c>
      <c r="O550" s="835">
        <v>0</v>
      </c>
    </row>
    <row r="551" spans="1:15" hidden="1">
      <c r="A551" s="831" t="s">
        <v>265</v>
      </c>
      <c r="B551" s="831" t="s">
        <v>1309</v>
      </c>
      <c r="C551" s="834">
        <v>25</v>
      </c>
      <c r="D551" s="835">
        <v>50</v>
      </c>
      <c r="E551" s="835">
        <v>0</v>
      </c>
      <c r="F551" s="835">
        <v>0</v>
      </c>
      <c r="G551" s="835">
        <v>25</v>
      </c>
      <c r="H551" s="833">
        <v>0</v>
      </c>
      <c r="I551" s="833">
        <v>95</v>
      </c>
      <c r="J551" s="835">
        <v>5</v>
      </c>
      <c r="K551" s="833">
        <f t="shared" si="8"/>
        <v>100</v>
      </c>
      <c r="L551" s="835">
        <v>0</v>
      </c>
      <c r="M551" s="835">
        <v>0</v>
      </c>
      <c r="N551" s="835">
        <v>0</v>
      </c>
      <c r="O551" s="835">
        <v>0</v>
      </c>
    </row>
    <row r="552" spans="1:15" hidden="1">
      <c r="A552" s="831" t="s">
        <v>265</v>
      </c>
      <c r="B552" s="831" t="s">
        <v>1863</v>
      </c>
      <c r="C552" s="834">
        <v>25</v>
      </c>
      <c r="D552" s="835">
        <v>50</v>
      </c>
      <c r="E552" s="835">
        <v>0</v>
      </c>
      <c r="F552" s="835">
        <v>0</v>
      </c>
      <c r="G552" s="835">
        <v>25</v>
      </c>
      <c r="H552" s="833">
        <v>0</v>
      </c>
      <c r="I552" s="833">
        <v>146</v>
      </c>
      <c r="J552" s="835">
        <v>5</v>
      </c>
      <c r="K552" s="833">
        <f t="shared" si="8"/>
        <v>151</v>
      </c>
      <c r="L552" s="835">
        <v>6</v>
      </c>
      <c r="M552" s="835">
        <v>0</v>
      </c>
      <c r="N552" s="835">
        <v>6</v>
      </c>
      <c r="O552" s="835">
        <v>0</v>
      </c>
    </row>
    <row r="553" spans="1:15">
      <c r="A553" s="831" t="s">
        <v>265</v>
      </c>
      <c r="B553" s="831" t="s">
        <v>199</v>
      </c>
      <c r="C553" s="834">
        <v>25</v>
      </c>
      <c r="D553" s="835">
        <v>50</v>
      </c>
      <c r="E553" s="835">
        <v>0</v>
      </c>
      <c r="F553" s="835">
        <v>0</v>
      </c>
      <c r="G553" s="835">
        <v>25</v>
      </c>
      <c r="H553" s="833">
        <v>0</v>
      </c>
      <c r="I553" s="833">
        <v>98</v>
      </c>
      <c r="J553" s="835">
        <v>5</v>
      </c>
      <c r="K553" s="833">
        <f t="shared" si="8"/>
        <v>103</v>
      </c>
      <c r="L553" s="835">
        <v>0</v>
      </c>
      <c r="M553" s="835">
        <v>0</v>
      </c>
      <c r="N553" s="835">
        <v>0</v>
      </c>
      <c r="O553" s="835">
        <v>0</v>
      </c>
    </row>
    <row r="554" spans="1:15" hidden="1">
      <c r="A554" s="831" t="s">
        <v>265</v>
      </c>
      <c r="B554" s="831" t="s">
        <v>1864</v>
      </c>
      <c r="C554" s="834">
        <v>25</v>
      </c>
      <c r="D554" s="835">
        <v>50</v>
      </c>
      <c r="E554" s="835">
        <v>0</v>
      </c>
      <c r="F554" s="835">
        <v>0</v>
      </c>
      <c r="G554" s="835">
        <v>25</v>
      </c>
      <c r="H554" s="833">
        <v>0</v>
      </c>
      <c r="I554" s="833">
        <v>193</v>
      </c>
      <c r="J554" s="835">
        <v>5</v>
      </c>
      <c r="K554" s="833">
        <f t="shared" si="8"/>
        <v>198</v>
      </c>
      <c r="L554" s="835">
        <v>0</v>
      </c>
      <c r="M554" s="835">
        <v>0</v>
      </c>
      <c r="N554" s="835">
        <v>0</v>
      </c>
      <c r="O554" s="835">
        <v>0</v>
      </c>
    </row>
    <row r="555" spans="1:15" hidden="1">
      <c r="A555" s="831" t="s">
        <v>265</v>
      </c>
      <c r="B555" s="831" t="s">
        <v>1865</v>
      </c>
      <c r="C555" s="834">
        <v>25</v>
      </c>
      <c r="D555" s="835">
        <v>50</v>
      </c>
      <c r="E555" s="835">
        <v>0</v>
      </c>
      <c r="F555" s="835">
        <v>0</v>
      </c>
      <c r="G555" s="835">
        <v>25</v>
      </c>
      <c r="H555" s="833">
        <v>0</v>
      </c>
      <c r="I555" s="833">
        <v>130</v>
      </c>
      <c r="J555" s="835">
        <v>5</v>
      </c>
      <c r="K555" s="833">
        <f t="shared" si="8"/>
        <v>135</v>
      </c>
      <c r="L555" s="835">
        <v>0</v>
      </c>
      <c r="M555" s="835">
        <v>0</v>
      </c>
      <c r="N555" s="835">
        <v>0</v>
      </c>
      <c r="O555" s="835">
        <v>0</v>
      </c>
    </row>
    <row r="556" spans="1:15" hidden="1">
      <c r="A556" s="831" t="s">
        <v>263</v>
      </c>
      <c r="B556" s="831" t="s">
        <v>1403</v>
      </c>
      <c r="C556" s="834">
        <v>25</v>
      </c>
      <c r="D556" s="835">
        <v>50</v>
      </c>
      <c r="E556" s="835">
        <v>0</v>
      </c>
      <c r="F556" s="835">
        <v>0</v>
      </c>
      <c r="G556" s="835">
        <v>25</v>
      </c>
      <c r="H556" s="833">
        <v>0</v>
      </c>
      <c r="I556" s="833">
        <v>33</v>
      </c>
      <c r="J556" s="835">
        <v>5</v>
      </c>
      <c r="K556" s="833">
        <f t="shared" si="8"/>
        <v>38</v>
      </c>
      <c r="L556" s="835">
        <v>0</v>
      </c>
      <c r="M556" s="835">
        <v>0</v>
      </c>
      <c r="N556" s="835">
        <v>0</v>
      </c>
      <c r="O556" s="835">
        <v>0</v>
      </c>
    </row>
    <row r="557" spans="1:15" hidden="1">
      <c r="A557" s="831" t="s">
        <v>263</v>
      </c>
      <c r="B557" s="831" t="s">
        <v>1845</v>
      </c>
      <c r="C557" s="834">
        <v>25</v>
      </c>
      <c r="D557" s="835">
        <v>50</v>
      </c>
      <c r="E557" s="835">
        <v>0</v>
      </c>
      <c r="F557" s="835">
        <v>0</v>
      </c>
      <c r="G557" s="835">
        <v>25</v>
      </c>
      <c r="H557" s="833">
        <v>0</v>
      </c>
      <c r="I557" s="833">
        <v>133</v>
      </c>
      <c r="J557" s="835">
        <v>5</v>
      </c>
      <c r="K557" s="833">
        <f t="shared" si="8"/>
        <v>138</v>
      </c>
      <c r="L557" s="835">
        <v>0</v>
      </c>
      <c r="M557" s="835">
        <v>0</v>
      </c>
      <c r="N557" s="835">
        <v>0</v>
      </c>
      <c r="O557" s="835">
        <v>0</v>
      </c>
    </row>
    <row r="558" spans="1:15" hidden="1">
      <c r="A558" s="831" t="s">
        <v>263</v>
      </c>
      <c r="B558" s="831" t="s">
        <v>1846</v>
      </c>
      <c r="C558" s="834">
        <v>25</v>
      </c>
      <c r="D558" s="835">
        <v>50</v>
      </c>
      <c r="E558" s="835">
        <v>0</v>
      </c>
      <c r="F558" s="835">
        <v>0</v>
      </c>
      <c r="G558" s="835">
        <v>25</v>
      </c>
      <c r="H558" s="833">
        <v>0</v>
      </c>
      <c r="I558" s="833">
        <v>98</v>
      </c>
      <c r="J558" s="835">
        <v>5</v>
      </c>
      <c r="K558" s="833">
        <f t="shared" si="8"/>
        <v>103</v>
      </c>
      <c r="L558" s="835">
        <v>0</v>
      </c>
      <c r="M558" s="835">
        <v>0</v>
      </c>
      <c r="N558" s="835">
        <v>0</v>
      </c>
      <c r="O558" s="835">
        <v>0</v>
      </c>
    </row>
    <row r="559" spans="1:15" hidden="1">
      <c r="A559" s="831" t="s">
        <v>263</v>
      </c>
      <c r="B559" s="831" t="s">
        <v>1847</v>
      </c>
      <c r="C559" s="834">
        <v>25</v>
      </c>
      <c r="D559" s="835">
        <v>50</v>
      </c>
      <c r="E559" s="835">
        <v>0</v>
      </c>
      <c r="F559" s="835">
        <v>0</v>
      </c>
      <c r="G559" s="835">
        <v>25</v>
      </c>
      <c r="H559" s="833">
        <v>0</v>
      </c>
      <c r="I559" s="833">
        <v>217</v>
      </c>
      <c r="J559" s="835">
        <v>5</v>
      </c>
      <c r="K559" s="833">
        <f t="shared" si="8"/>
        <v>222</v>
      </c>
      <c r="L559" s="835">
        <v>0</v>
      </c>
      <c r="M559" s="835">
        <v>0</v>
      </c>
      <c r="N559" s="835">
        <v>0</v>
      </c>
      <c r="O559" s="835">
        <v>0</v>
      </c>
    </row>
    <row r="560" spans="1:15" hidden="1">
      <c r="A560" s="831" t="s">
        <v>263</v>
      </c>
      <c r="B560" s="831" t="s">
        <v>1848</v>
      </c>
      <c r="C560" s="834">
        <v>25</v>
      </c>
      <c r="D560" s="835">
        <v>50</v>
      </c>
      <c r="E560" s="835">
        <v>0</v>
      </c>
      <c r="F560" s="835">
        <v>0</v>
      </c>
      <c r="G560" s="835">
        <v>25</v>
      </c>
      <c r="H560" s="833">
        <v>0</v>
      </c>
      <c r="I560" s="833">
        <v>215</v>
      </c>
      <c r="J560" s="835">
        <v>5</v>
      </c>
      <c r="K560" s="833">
        <f t="shared" si="8"/>
        <v>220</v>
      </c>
      <c r="L560" s="835">
        <v>0</v>
      </c>
      <c r="M560" s="835">
        <v>0</v>
      </c>
      <c r="N560" s="835">
        <v>0</v>
      </c>
      <c r="O560" s="835">
        <v>0</v>
      </c>
    </row>
    <row r="561" spans="1:15" hidden="1">
      <c r="A561" s="831" t="s">
        <v>263</v>
      </c>
      <c r="B561" s="831" t="s">
        <v>1849</v>
      </c>
      <c r="C561" s="834">
        <v>25</v>
      </c>
      <c r="D561" s="835">
        <v>50</v>
      </c>
      <c r="E561" s="835">
        <v>0</v>
      </c>
      <c r="F561" s="835">
        <v>0</v>
      </c>
      <c r="G561" s="835">
        <v>25</v>
      </c>
      <c r="H561" s="833">
        <v>0</v>
      </c>
      <c r="I561" s="833">
        <v>217</v>
      </c>
      <c r="J561" s="835">
        <v>5</v>
      </c>
      <c r="K561" s="833">
        <f t="shared" si="8"/>
        <v>222</v>
      </c>
      <c r="L561" s="835">
        <v>0</v>
      </c>
      <c r="M561" s="835">
        <v>0</v>
      </c>
      <c r="N561" s="835">
        <v>0</v>
      </c>
      <c r="O561" s="835">
        <v>0</v>
      </c>
    </row>
    <row r="562" spans="1:15" hidden="1">
      <c r="A562" s="831" t="s">
        <v>263</v>
      </c>
      <c r="B562" s="831" t="s">
        <v>1850</v>
      </c>
      <c r="C562" s="834">
        <v>25</v>
      </c>
      <c r="D562" s="835">
        <v>50</v>
      </c>
      <c r="E562" s="835">
        <v>0</v>
      </c>
      <c r="F562" s="835">
        <v>0</v>
      </c>
      <c r="G562" s="835">
        <v>25</v>
      </c>
      <c r="H562" s="833">
        <v>0</v>
      </c>
      <c r="I562" s="833">
        <v>63</v>
      </c>
      <c r="J562" s="835">
        <v>5</v>
      </c>
      <c r="K562" s="833">
        <f t="shared" si="8"/>
        <v>68</v>
      </c>
      <c r="L562" s="835">
        <v>0</v>
      </c>
      <c r="M562" s="835">
        <v>0</v>
      </c>
      <c r="N562" s="835">
        <v>0</v>
      </c>
      <c r="O562" s="835">
        <v>0</v>
      </c>
    </row>
    <row r="563" spans="1:15" hidden="1">
      <c r="A563" s="831" t="s">
        <v>263</v>
      </c>
      <c r="B563" s="831" t="s">
        <v>1851</v>
      </c>
      <c r="C563" s="834">
        <v>25</v>
      </c>
      <c r="D563" s="835">
        <v>50</v>
      </c>
      <c r="E563" s="835">
        <v>0</v>
      </c>
      <c r="F563" s="835">
        <v>0</v>
      </c>
      <c r="G563" s="835">
        <v>25</v>
      </c>
      <c r="H563" s="833">
        <v>0</v>
      </c>
      <c r="I563" s="833">
        <v>54</v>
      </c>
      <c r="J563" s="835">
        <v>5</v>
      </c>
      <c r="K563" s="833">
        <f t="shared" si="8"/>
        <v>59</v>
      </c>
      <c r="L563" s="835">
        <v>0</v>
      </c>
      <c r="M563" s="835">
        <v>0</v>
      </c>
      <c r="N563" s="835">
        <v>0</v>
      </c>
      <c r="O563" s="835">
        <v>0</v>
      </c>
    </row>
    <row r="564" spans="1:15" hidden="1">
      <c r="A564" s="831" t="s">
        <v>263</v>
      </c>
      <c r="B564" s="831" t="s">
        <v>1852</v>
      </c>
      <c r="C564" s="834">
        <v>25</v>
      </c>
      <c r="D564" s="835">
        <v>50</v>
      </c>
      <c r="E564" s="835">
        <v>0</v>
      </c>
      <c r="F564" s="835">
        <v>0</v>
      </c>
      <c r="G564" s="835">
        <v>25</v>
      </c>
      <c r="H564" s="835">
        <v>15</v>
      </c>
      <c r="I564" s="833">
        <v>163</v>
      </c>
      <c r="J564" s="835">
        <v>5</v>
      </c>
      <c r="K564" s="833">
        <f t="shared" si="8"/>
        <v>168</v>
      </c>
      <c r="L564" s="835">
        <v>0</v>
      </c>
      <c r="M564" s="835">
        <v>0</v>
      </c>
      <c r="N564" s="835">
        <v>0</v>
      </c>
      <c r="O564" s="835">
        <v>4</v>
      </c>
    </row>
    <row r="565" spans="1:15" hidden="1">
      <c r="A565" s="831" t="s">
        <v>263</v>
      </c>
      <c r="B565" s="831" t="s">
        <v>1853</v>
      </c>
      <c r="C565" s="834">
        <v>25</v>
      </c>
      <c r="D565" s="835">
        <v>50</v>
      </c>
      <c r="E565" s="835">
        <v>0</v>
      </c>
      <c r="F565" s="835">
        <v>0</v>
      </c>
      <c r="G565" s="835">
        <v>25</v>
      </c>
      <c r="H565" s="833">
        <v>0</v>
      </c>
      <c r="I565" s="833">
        <v>103</v>
      </c>
      <c r="J565" s="835">
        <v>5</v>
      </c>
      <c r="K565" s="833">
        <f t="shared" si="8"/>
        <v>108</v>
      </c>
      <c r="L565" s="835">
        <v>0</v>
      </c>
      <c r="M565" s="835">
        <v>0</v>
      </c>
      <c r="N565" s="835">
        <v>0</v>
      </c>
      <c r="O565" s="835">
        <v>0</v>
      </c>
    </row>
    <row r="566" spans="1:15" hidden="1">
      <c r="A566" s="831" t="s">
        <v>263</v>
      </c>
      <c r="B566" s="831" t="s">
        <v>1854</v>
      </c>
      <c r="C566" s="834">
        <v>25</v>
      </c>
      <c r="D566" s="835">
        <v>50</v>
      </c>
      <c r="E566" s="835">
        <v>0</v>
      </c>
      <c r="F566" s="835">
        <v>0</v>
      </c>
      <c r="G566" s="835">
        <v>25</v>
      </c>
      <c r="H566" s="833">
        <v>0</v>
      </c>
      <c r="I566" s="833">
        <v>69</v>
      </c>
      <c r="J566" s="835">
        <v>5</v>
      </c>
      <c r="K566" s="833">
        <f t="shared" si="8"/>
        <v>74</v>
      </c>
      <c r="L566" s="835">
        <v>0</v>
      </c>
      <c r="M566" s="835">
        <v>0</v>
      </c>
      <c r="N566" s="835">
        <v>0</v>
      </c>
      <c r="O566" s="835">
        <v>0</v>
      </c>
    </row>
    <row r="567" spans="1:15" hidden="1">
      <c r="A567" s="831" t="s">
        <v>263</v>
      </c>
      <c r="B567" s="831" t="s">
        <v>1855</v>
      </c>
      <c r="C567" s="834">
        <v>25</v>
      </c>
      <c r="D567" s="835">
        <v>50</v>
      </c>
      <c r="E567" s="835">
        <v>0</v>
      </c>
      <c r="F567" s="835">
        <v>0</v>
      </c>
      <c r="G567" s="835">
        <v>25</v>
      </c>
      <c r="H567" s="833">
        <v>0</v>
      </c>
      <c r="I567" s="833">
        <v>69</v>
      </c>
      <c r="J567" s="835">
        <v>5</v>
      </c>
      <c r="K567" s="833">
        <f t="shared" si="8"/>
        <v>74</v>
      </c>
      <c r="L567" s="835">
        <v>0</v>
      </c>
      <c r="M567" s="835">
        <v>0</v>
      </c>
      <c r="N567" s="835">
        <v>0</v>
      </c>
      <c r="O567" s="835">
        <v>0</v>
      </c>
    </row>
    <row r="568" spans="1:15" hidden="1">
      <c r="A568" s="831" t="s">
        <v>263</v>
      </c>
      <c r="B568" s="831" t="s">
        <v>1856</v>
      </c>
      <c r="C568" s="834">
        <v>25</v>
      </c>
      <c r="D568" s="835">
        <v>50</v>
      </c>
      <c r="E568" s="835">
        <v>0</v>
      </c>
      <c r="F568" s="835">
        <v>0</v>
      </c>
      <c r="G568" s="835">
        <v>25</v>
      </c>
      <c r="H568" s="833">
        <v>0</v>
      </c>
      <c r="I568" s="833">
        <v>69</v>
      </c>
      <c r="J568" s="835">
        <v>5</v>
      </c>
      <c r="K568" s="833">
        <f t="shared" si="8"/>
        <v>74</v>
      </c>
      <c r="L568" s="835">
        <v>0</v>
      </c>
      <c r="M568" s="835">
        <v>0</v>
      </c>
      <c r="N568" s="835">
        <v>0</v>
      </c>
      <c r="O568" s="835">
        <v>0</v>
      </c>
    </row>
    <row r="569" spans="1:15" hidden="1">
      <c r="A569" s="831" t="s">
        <v>263</v>
      </c>
      <c r="B569" s="831" t="s">
        <v>1857</v>
      </c>
      <c r="C569" s="834">
        <v>25</v>
      </c>
      <c r="D569" s="835">
        <v>50</v>
      </c>
      <c r="E569" s="835">
        <v>0</v>
      </c>
      <c r="F569" s="835">
        <v>0</v>
      </c>
      <c r="G569" s="835">
        <v>25</v>
      </c>
      <c r="H569" s="833">
        <v>0</v>
      </c>
      <c r="I569" s="833">
        <v>54</v>
      </c>
      <c r="J569" s="835">
        <v>5</v>
      </c>
      <c r="K569" s="833">
        <f t="shared" si="8"/>
        <v>59</v>
      </c>
      <c r="L569" s="835">
        <v>0</v>
      </c>
      <c r="M569" s="835">
        <v>0</v>
      </c>
      <c r="N569" s="835">
        <v>0</v>
      </c>
      <c r="O569" s="835">
        <v>0</v>
      </c>
    </row>
    <row r="570" spans="1:15" hidden="1">
      <c r="A570" s="831" t="s">
        <v>263</v>
      </c>
      <c r="B570" s="831" t="s">
        <v>1858</v>
      </c>
      <c r="C570" s="834">
        <v>25</v>
      </c>
      <c r="D570" s="835">
        <v>50</v>
      </c>
      <c r="E570" s="835">
        <v>0</v>
      </c>
      <c r="F570" s="835">
        <v>0</v>
      </c>
      <c r="G570" s="835">
        <v>25</v>
      </c>
      <c r="H570" s="833">
        <v>0</v>
      </c>
      <c r="I570" s="833">
        <v>38</v>
      </c>
      <c r="J570" s="835">
        <v>5</v>
      </c>
      <c r="K570" s="833">
        <f t="shared" si="8"/>
        <v>43</v>
      </c>
      <c r="L570" s="835">
        <v>0</v>
      </c>
      <c r="M570" s="835">
        <v>0</v>
      </c>
      <c r="N570" s="835">
        <v>0</v>
      </c>
      <c r="O570" s="835">
        <v>0</v>
      </c>
    </row>
    <row r="571" spans="1:15" hidden="1">
      <c r="A571" s="831" t="s">
        <v>263</v>
      </c>
      <c r="B571" s="831" t="s">
        <v>1859</v>
      </c>
      <c r="C571" s="834">
        <v>25</v>
      </c>
      <c r="D571" s="835">
        <v>50</v>
      </c>
      <c r="E571" s="835">
        <v>0</v>
      </c>
      <c r="F571" s="835">
        <v>0</v>
      </c>
      <c r="G571" s="835">
        <v>25</v>
      </c>
      <c r="H571" s="833">
        <v>0</v>
      </c>
      <c r="I571" s="833">
        <v>191</v>
      </c>
      <c r="J571" s="835">
        <v>5</v>
      </c>
      <c r="K571" s="833">
        <f t="shared" si="8"/>
        <v>196</v>
      </c>
      <c r="L571" s="835">
        <v>0</v>
      </c>
      <c r="M571" s="835">
        <v>0</v>
      </c>
      <c r="N571" s="835">
        <v>0</v>
      </c>
      <c r="O571" s="835">
        <v>0</v>
      </c>
    </row>
    <row r="572" spans="1:15" hidden="1">
      <c r="A572" s="831" t="s">
        <v>263</v>
      </c>
      <c r="B572" s="831" t="s">
        <v>1860</v>
      </c>
      <c r="C572" s="834">
        <v>25</v>
      </c>
      <c r="D572" s="835">
        <v>50</v>
      </c>
      <c r="E572" s="835">
        <v>0</v>
      </c>
      <c r="F572" s="835">
        <v>0</v>
      </c>
      <c r="G572" s="835">
        <v>25</v>
      </c>
      <c r="H572" s="833">
        <v>0</v>
      </c>
      <c r="I572" s="833">
        <v>169</v>
      </c>
      <c r="J572" s="835">
        <v>5</v>
      </c>
      <c r="K572" s="833">
        <f t="shared" si="8"/>
        <v>174</v>
      </c>
      <c r="L572" s="835">
        <v>0</v>
      </c>
      <c r="M572" s="835">
        <v>6</v>
      </c>
      <c r="N572" s="835">
        <v>0</v>
      </c>
      <c r="O572" s="835">
        <v>0</v>
      </c>
    </row>
    <row r="573" spans="1:15" hidden="1">
      <c r="A573" s="831" t="s">
        <v>263</v>
      </c>
      <c r="B573" s="831" t="s">
        <v>1861</v>
      </c>
      <c r="C573" s="834">
        <v>25</v>
      </c>
      <c r="D573" s="835">
        <v>50</v>
      </c>
      <c r="E573" s="835">
        <v>0</v>
      </c>
      <c r="F573" s="835">
        <v>0</v>
      </c>
      <c r="G573" s="835">
        <v>25</v>
      </c>
      <c r="H573" s="833">
        <v>0</v>
      </c>
      <c r="I573" s="833">
        <v>132</v>
      </c>
      <c r="J573" s="835">
        <v>5</v>
      </c>
      <c r="K573" s="833">
        <f t="shared" si="8"/>
        <v>137</v>
      </c>
      <c r="L573" s="835">
        <v>0</v>
      </c>
      <c r="M573" s="835">
        <v>0</v>
      </c>
      <c r="N573" s="835">
        <v>0</v>
      </c>
      <c r="O573" s="835">
        <v>0</v>
      </c>
    </row>
    <row r="574" spans="1:15" hidden="1">
      <c r="A574" s="831" t="s">
        <v>263</v>
      </c>
      <c r="B574" s="831" t="s">
        <v>1862</v>
      </c>
      <c r="C574" s="834">
        <v>25</v>
      </c>
      <c r="D574" s="835">
        <v>50</v>
      </c>
      <c r="E574" s="835">
        <v>0</v>
      </c>
      <c r="F574" s="835">
        <v>0</v>
      </c>
      <c r="G574" s="835">
        <v>25</v>
      </c>
      <c r="H574" s="833">
        <v>0</v>
      </c>
      <c r="I574" s="833">
        <v>65</v>
      </c>
      <c r="J574" s="835">
        <v>5</v>
      </c>
      <c r="K574" s="833">
        <f t="shared" si="8"/>
        <v>70</v>
      </c>
      <c r="L574" s="835">
        <v>0</v>
      </c>
      <c r="M574" s="835">
        <v>6</v>
      </c>
      <c r="N574" s="835">
        <v>0</v>
      </c>
      <c r="O574" s="835">
        <v>0</v>
      </c>
    </row>
    <row r="575" spans="1:15" hidden="1">
      <c r="A575" s="831" t="s">
        <v>263</v>
      </c>
      <c r="B575" s="831" t="s">
        <v>1309</v>
      </c>
      <c r="C575" s="834">
        <v>25</v>
      </c>
      <c r="D575" s="835">
        <v>50</v>
      </c>
      <c r="E575" s="835">
        <v>0</v>
      </c>
      <c r="F575" s="835">
        <v>0</v>
      </c>
      <c r="G575" s="835">
        <v>25</v>
      </c>
      <c r="H575" s="833">
        <v>0</v>
      </c>
      <c r="I575" s="833">
        <v>65</v>
      </c>
      <c r="J575" s="835">
        <v>5</v>
      </c>
      <c r="K575" s="833">
        <f t="shared" si="8"/>
        <v>70</v>
      </c>
      <c r="L575" s="835">
        <v>0</v>
      </c>
      <c r="M575" s="835">
        <v>6</v>
      </c>
      <c r="N575" s="835">
        <v>0</v>
      </c>
      <c r="O575" s="835">
        <v>0</v>
      </c>
    </row>
    <row r="576" spans="1:15" hidden="1">
      <c r="A576" s="831" t="s">
        <v>263</v>
      </c>
      <c r="B576" s="831" t="s">
        <v>1863</v>
      </c>
      <c r="C576" s="834">
        <v>25</v>
      </c>
      <c r="D576" s="835">
        <v>50</v>
      </c>
      <c r="E576" s="835">
        <v>0</v>
      </c>
      <c r="F576" s="835">
        <v>0</v>
      </c>
      <c r="G576" s="835">
        <v>25</v>
      </c>
      <c r="H576" s="833">
        <v>0</v>
      </c>
      <c r="I576" s="833">
        <v>168</v>
      </c>
      <c r="J576" s="835">
        <v>5</v>
      </c>
      <c r="K576" s="833">
        <f t="shared" si="8"/>
        <v>173</v>
      </c>
      <c r="L576" s="835">
        <v>0</v>
      </c>
      <c r="M576" s="835">
        <v>6</v>
      </c>
      <c r="N576" s="835">
        <v>6</v>
      </c>
      <c r="O576" s="835">
        <v>0</v>
      </c>
    </row>
    <row r="577" spans="1:15">
      <c r="A577" s="831" t="s">
        <v>263</v>
      </c>
      <c r="B577" s="831" t="s">
        <v>199</v>
      </c>
      <c r="C577" s="834">
        <v>25</v>
      </c>
      <c r="D577" s="835">
        <v>50</v>
      </c>
      <c r="E577" s="835">
        <v>0</v>
      </c>
      <c r="F577" s="835">
        <v>0</v>
      </c>
      <c r="G577" s="835">
        <v>25</v>
      </c>
      <c r="H577" s="833">
        <v>0</v>
      </c>
      <c r="I577" s="833">
        <v>75</v>
      </c>
      <c r="J577" s="835">
        <v>5</v>
      </c>
      <c r="K577" s="833">
        <f t="shared" si="8"/>
        <v>80</v>
      </c>
      <c r="L577" s="835">
        <v>0</v>
      </c>
      <c r="M577" s="835">
        <v>6</v>
      </c>
      <c r="N577" s="835">
        <v>0</v>
      </c>
      <c r="O577" s="835">
        <v>0</v>
      </c>
    </row>
    <row r="578" spans="1:15" hidden="1">
      <c r="A578" s="831" t="s">
        <v>263</v>
      </c>
      <c r="B578" s="831" t="s">
        <v>1864</v>
      </c>
      <c r="C578" s="834">
        <v>25</v>
      </c>
      <c r="D578" s="835">
        <v>50</v>
      </c>
      <c r="E578" s="835">
        <v>0</v>
      </c>
      <c r="F578" s="835">
        <v>0</v>
      </c>
      <c r="G578" s="835">
        <v>25</v>
      </c>
      <c r="H578" s="833">
        <v>0</v>
      </c>
      <c r="I578" s="833">
        <v>156</v>
      </c>
      <c r="J578" s="835">
        <v>5</v>
      </c>
      <c r="K578" s="833">
        <f t="shared" si="8"/>
        <v>161</v>
      </c>
      <c r="L578" s="835">
        <v>0</v>
      </c>
      <c r="M578" s="835">
        <v>0</v>
      </c>
      <c r="N578" s="835">
        <v>0</v>
      </c>
      <c r="O578" s="835">
        <v>0</v>
      </c>
    </row>
    <row r="579" spans="1:15" hidden="1">
      <c r="A579" s="831" t="s">
        <v>263</v>
      </c>
      <c r="B579" s="831" t="s">
        <v>1865</v>
      </c>
      <c r="C579" s="834">
        <v>25</v>
      </c>
      <c r="D579" s="835">
        <v>50</v>
      </c>
      <c r="E579" s="835">
        <v>0</v>
      </c>
      <c r="F579" s="835">
        <v>0</v>
      </c>
      <c r="G579" s="835">
        <v>25</v>
      </c>
      <c r="H579" s="833">
        <v>0</v>
      </c>
      <c r="I579" s="833">
        <v>43</v>
      </c>
      <c r="J579" s="835">
        <v>5</v>
      </c>
      <c r="K579" s="833">
        <f t="shared" si="8"/>
        <v>48</v>
      </c>
      <c r="L579" s="835">
        <v>0</v>
      </c>
      <c r="M579" s="835">
        <v>0</v>
      </c>
      <c r="N579" s="835">
        <v>0</v>
      </c>
      <c r="O579" s="835">
        <v>0</v>
      </c>
    </row>
    <row r="580" spans="1:15" hidden="1">
      <c r="A580" s="831" t="s">
        <v>270</v>
      </c>
      <c r="B580" s="831" t="s">
        <v>1403</v>
      </c>
      <c r="C580" s="834">
        <v>25</v>
      </c>
      <c r="D580" s="835">
        <v>50</v>
      </c>
      <c r="E580" s="835">
        <v>0</v>
      </c>
      <c r="F580" s="835">
        <v>0</v>
      </c>
      <c r="G580" s="835">
        <v>25</v>
      </c>
      <c r="H580" s="833">
        <v>0</v>
      </c>
      <c r="I580" s="833">
        <v>110</v>
      </c>
      <c r="J580" s="835">
        <v>5</v>
      </c>
      <c r="K580" s="833">
        <f t="shared" si="8"/>
        <v>115</v>
      </c>
      <c r="L580" s="835">
        <v>0</v>
      </c>
      <c r="M580" s="835">
        <v>0</v>
      </c>
      <c r="N580" s="835">
        <v>0</v>
      </c>
      <c r="O580" s="835">
        <v>0</v>
      </c>
    </row>
    <row r="581" spans="1:15" hidden="1">
      <c r="A581" s="831" t="s">
        <v>270</v>
      </c>
      <c r="B581" s="831" t="s">
        <v>1845</v>
      </c>
      <c r="C581" s="834">
        <v>25</v>
      </c>
      <c r="D581" s="835">
        <v>50</v>
      </c>
      <c r="E581" s="835">
        <v>0</v>
      </c>
      <c r="F581" s="835">
        <v>0</v>
      </c>
      <c r="G581" s="835">
        <v>25</v>
      </c>
      <c r="H581" s="833">
        <v>0</v>
      </c>
      <c r="I581" s="833">
        <v>212</v>
      </c>
      <c r="J581" s="835">
        <v>5</v>
      </c>
      <c r="K581" s="833">
        <f t="shared" ref="K581:K644" si="9">+I581+J581</f>
        <v>217</v>
      </c>
      <c r="L581" s="835">
        <v>0</v>
      </c>
      <c r="M581" s="835">
        <v>0</v>
      </c>
      <c r="N581" s="835">
        <v>0</v>
      </c>
      <c r="O581" s="835">
        <v>0</v>
      </c>
    </row>
    <row r="582" spans="1:15" hidden="1">
      <c r="A582" s="831" t="s">
        <v>270</v>
      </c>
      <c r="B582" s="831" t="s">
        <v>1846</v>
      </c>
      <c r="C582" s="834">
        <v>25</v>
      </c>
      <c r="D582" s="835">
        <v>50</v>
      </c>
      <c r="E582" s="835">
        <v>0</v>
      </c>
      <c r="F582" s="835">
        <v>0</v>
      </c>
      <c r="G582" s="835">
        <v>25</v>
      </c>
      <c r="H582" s="833">
        <v>0</v>
      </c>
      <c r="I582" s="833">
        <v>188</v>
      </c>
      <c r="J582" s="835">
        <v>5</v>
      </c>
      <c r="K582" s="833">
        <f t="shared" si="9"/>
        <v>193</v>
      </c>
      <c r="L582" s="835">
        <v>0</v>
      </c>
      <c r="M582" s="835">
        <v>0</v>
      </c>
      <c r="N582" s="835">
        <v>0</v>
      </c>
      <c r="O582" s="835">
        <v>0</v>
      </c>
    </row>
    <row r="583" spans="1:15" hidden="1">
      <c r="A583" s="831" t="s">
        <v>270</v>
      </c>
      <c r="B583" s="831" t="s">
        <v>1847</v>
      </c>
      <c r="C583" s="834">
        <v>25</v>
      </c>
      <c r="D583" s="835">
        <v>50</v>
      </c>
      <c r="E583" s="835">
        <v>0</v>
      </c>
      <c r="F583" s="835">
        <v>0</v>
      </c>
      <c r="G583" s="835">
        <v>25</v>
      </c>
      <c r="H583" s="833">
        <v>0</v>
      </c>
      <c r="I583" s="833">
        <v>255</v>
      </c>
      <c r="J583" s="835">
        <v>5</v>
      </c>
      <c r="K583" s="833">
        <f t="shared" si="9"/>
        <v>260</v>
      </c>
      <c r="L583" s="835">
        <v>0</v>
      </c>
      <c r="M583" s="835">
        <v>0</v>
      </c>
      <c r="N583" s="835">
        <v>0</v>
      </c>
      <c r="O583" s="835">
        <v>0</v>
      </c>
    </row>
    <row r="584" spans="1:15" hidden="1">
      <c r="A584" s="831" t="s">
        <v>270</v>
      </c>
      <c r="B584" s="831" t="s">
        <v>1848</v>
      </c>
      <c r="C584" s="834">
        <v>25</v>
      </c>
      <c r="D584" s="835">
        <v>50</v>
      </c>
      <c r="E584" s="835">
        <v>0</v>
      </c>
      <c r="F584" s="835">
        <v>0</v>
      </c>
      <c r="G584" s="835">
        <v>25</v>
      </c>
      <c r="H584" s="833">
        <v>0</v>
      </c>
      <c r="I584" s="833">
        <v>248</v>
      </c>
      <c r="J584" s="835">
        <v>5</v>
      </c>
      <c r="K584" s="833">
        <f t="shared" si="9"/>
        <v>253</v>
      </c>
      <c r="L584" s="835">
        <v>0</v>
      </c>
      <c r="M584" s="835">
        <v>0</v>
      </c>
      <c r="N584" s="835">
        <v>0</v>
      </c>
      <c r="O584" s="835">
        <v>0</v>
      </c>
    </row>
    <row r="585" spans="1:15" hidden="1">
      <c r="A585" s="831" t="s">
        <v>270</v>
      </c>
      <c r="B585" s="831" t="s">
        <v>1849</v>
      </c>
      <c r="C585" s="834">
        <v>25</v>
      </c>
      <c r="D585" s="835">
        <v>50</v>
      </c>
      <c r="E585" s="835">
        <v>0</v>
      </c>
      <c r="F585" s="835">
        <v>0</v>
      </c>
      <c r="G585" s="835">
        <v>25</v>
      </c>
      <c r="H585" s="833">
        <v>0</v>
      </c>
      <c r="I585" s="833">
        <v>268</v>
      </c>
      <c r="J585" s="835">
        <v>5</v>
      </c>
      <c r="K585" s="833">
        <f t="shared" si="9"/>
        <v>273</v>
      </c>
      <c r="L585" s="835">
        <v>0</v>
      </c>
      <c r="M585" s="835">
        <v>0</v>
      </c>
      <c r="N585" s="835">
        <v>0</v>
      </c>
      <c r="O585" s="835">
        <v>0</v>
      </c>
    </row>
    <row r="586" spans="1:15" hidden="1">
      <c r="A586" s="831" t="s">
        <v>270</v>
      </c>
      <c r="B586" s="831" t="s">
        <v>1850</v>
      </c>
      <c r="C586" s="834">
        <v>25</v>
      </c>
      <c r="D586" s="835">
        <v>50</v>
      </c>
      <c r="E586" s="835">
        <v>0</v>
      </c>
      <c r="F586" s="835">
        <v>0</v>
      </c>
      <c r="G586" s="835">
        <v>25</v>
      </c>
      <c r="H586" s="833">
        <v>0</v>
      </c>
      <c r="I586" s="833">
        <v>129</v>
      </c>
      <c r="J586" s="835">
        <v>5</v>
      </c>
      <c r="K586" s="833">
        <f t="shared" si="9"/>
        <v>134</v>
      </c>
      <c r="L586" s="835">
        <v>0</v>
      </c>
      <c r="M586" s="835">
        <v>0</v>
      </c>
      <c r="N586" s="835">
        <v>0</v>
      </c>
      <c r="O586" s="835">
        <v>0</v>
      </c>
    </row>
    <row r="587" spans="1:15" hidden="1">
      <c r="A587" s="831" t="s">
        <v>270</v>
      </c>
      <c r="B587" s="831" t="s">
        <v>1851</v>
      </c>
      <c r="C587" s="834">
        <v>25</v>
      </c>
      <c r="D587" s="835">
        <v>50</v>
      </c>
      <c r="E587" s="835">
        <v>0</v>
      </c>
      <c r="F587" s="835">
        <v>0</v>
      </c>
      <c r="G587" s="835">
        <v>25</v>
      </c>
      <c r="H587" s="833">
        <v>0</v>
      </c>
      <c r="I587" s="833">
        <v>113</v>
      </c>
      <c r="J587" s="835">
        <v>5</v>
      </c>
      <c r="K587" s="833">
        <f t="shared" si="9"/>
        <v>118</v>
      </c>
      <c r="L587" s="835">
        <v>0</v>
      </c>
      <c r="M587" s="835">
        <v>0</v>
      </c>
      <c r="N587" s="835">
        <v>0</v>
      </c>
      <c r="O587" s="835">
        <v>0</v>
      </c>
    </row>
    <row r="588" spans="1:15" hidden="1">
      <c r="A588" s="831" t="s">
        <v>270</v>
      </c>
      <c r="B588" s="831" t="s">
        <v>1852</v>
      </c>
      <c r="C588" s="834">
        <v>25</v>
      </c>
      <c r="D588" s="835">
        <v>50</v>
      </c>
      <c r="E588" s="835">
        <v>0</v>
      </c>
      <c r="F588" s="835">
        <v>0</v>
      </c>
      <c r="G588" s="835">
        <v>25</v>
      </c>
      <c r="H588" s="835">
        <v>15</v>
      </c>
      <c r="I588" s="833">
        <v>281</v>
      </c>
      <c r="J588" s="835">
        <v>5</v>
      </c>
      <c r="K588" s="833">
        <f t="shared" si="9"/>
        <v>286</v>
      </c>
      <c r="L588" s="835">
        <v>0</v>
      </c>
      <c r="M588" s="835">
        <v>0</v>
      </c>
      <c r="N588" s="835">
        <v>0</v>
      </c>
      <c r="O588" s="835">
        <v>4</v>
      </c>
    </row>
    <row r="589" spans="1:15" hidden="1">
      <c r="A589" s="831" t="s">
        <v>270</v>
      </c>
      <c r="B589" s="831" t="s">
        <v>1853</v>
      </c>
      <c r="C589" s="834">
        <v>25</v>
      </c>
      <c r="D589" s="835">
        <v>50</v>
      </c>
      <c r="E589" s="835">
        <v>0</v>
      </c>
      <c r="F589" s="835">
        <v>0</v>
      </c>
      <c r="G589" s="835">
        <v>25</v>
      </c>
      <c r="H589" s="833">
        <v>0</v>
      </c>
      <c r="I589" s="833">
        <v>159</v>
      </c>
      <c r="J589" s="835">
        <v>5</v>
      </c>
      <c r="K589" s="833">
        <f t="shared" si="9"/>
        <v>164</v>
      </c>
      <c r="L589" s="835">
        <v>0</v>
      </c>
      <c r="M589" s="835">
        <v>0</v>
      </c>
      <c r="N589" s="835">
        <v>0</v>
      </c>
      <c r="O589" s="835">
        <v>0</v>
      </c>
    </row>
    <row r="590" spans="1:15" hidden="1">
      <c r="A590" s="831" t="s">
        <v>270</v>
      </c>
      <c r="B590" s="831" t="s">
        <v>1854</v>
      </c>
      <c r="C590" s="834">
        <v>25</v>
      </c>
      <c r="D590" s="835">
        <v>50</v>
      </c>
      <c r="E590" s="835">
        <v>0</v>
      </c>
      <c r="F590" s="835">
        <v>0</v>
      </c>
      <c r="G590" s="835">
        <v>25</v>
      </c>
      <c r="H590" s="833">
        <v>0</v>
      </c>
      <c r="I590" s="833">
        <v>113</v>
      </c>
      <c r="J590" s="835">
        <v>5</v>
      </c>
      <c r="K590" s="833">
        <f t="shared" si="9"/>
        <v>118</v>
      </c>
      <c r="L590" s="835">
        <v>0</v>
      </c>
      <c r="M590" s="835">
        <v>0</v>
      </c>
      <c r="N590" s="835">
        <v>0</v>
      </c>
      <c r="O590" s="835">
        <v>0</v>
      </c>
    </row>
    <row r="591" spans="1:15" hidden="1">
      <c r="A591" s="831" t="s">
        <v>270</v>
      </c>
      <c r="B591" s="831" t="s">
        <v>1855</v>
      </c>
      <c r="C591" s="834">
        <v>25</v>
      </c>
      <c r="D591" s="835">
        <v>50</v>
      </c>
      <c r="E591" s="835">
        <v>0</v>
      </c>
      <c r="F591" s="835">
        <v>0</v>
      </c>
      <c r="G591" s="835">
        <v>25</v>
      </c>
      <c r="H591" s="833">
        <v>0</v>
      </c>
      <c r="I591" s="833">
        <v>113</v>
      </c>
      <c r="J591" s="835">
        <v>5</v>
      </c>
      <c r="K591" s="833">
        <f t="shared" si="9"/>
        <v>118</v>
      </c>
      <c r="L591" s="835">
        <v>0</v>
      </c>
      <c r="M591" s="835">
        <v>0</v>
      </c>
      <c r="N591" s="835">
        <v>0</v>
      </c>
      <c r="O591" s="835">
        <v>0</v>
      </c>
    </row>
    <row r="592" spans="1:15" hidden="1">
      <c r="A592" s="831" t="s">
        <v>270</v>
      </c>
      <c r="B592" s="831" t="s">
        <v>1856</v>
      </c>
      <c r="C592" s="834">
        <v>25</v>
      </c>
      <c r="D592" s="835">
        <v>50</v>
      </c>
      <c r="E592" s="835">
        <v>0</v>
      </c>
      <c r="F592" s="835">
        <v>0</v>
      </c>
      <c r="G592" s="835">
        <v>25</v>
      </c>
      <c r="H592" s="833">
        <v>0</v>
      </c>
      <c r="I592" s="833">
        <v>152</v>
      </c>
      <c r="J592" s="835">
        <v>5</v>
      </c>
      <c r="K592" s="833">
        <f t="shared" si="9"/>
        <v>157</v>
      </c>
      <c r="L592" s="835">
        <v>0</v>
      </c>
      <c r="M592" s="835">
        <v>0</v>
      </c>
      <c r="N592" s="835">
        <v>0</v>
      </c>
      <c r="O592" s="835">
        <v>0</v>
      </c>
    </row>
    <row r="593" spans="1:15" hidden="1">
      <c r="A593" s="831" t="s">
        <v>270</v>
      </c>
      <c r="B593" s="831" t="s">
        <v>1857</v>
      </c>
      <c r="C593" s="834">
        <v>25</v>
      </c>
      <c r="D593" s="835">
        <v>50</v>
      </c>
      <c r="E593" s="835">
        <v>0</v>
      </c>
      <c r="F593" s="835">
        <v>0</v>
      </c>
      <c r="G593" s="835">
        <v>25</v>
      </c>
      <c r="H593" s="833">
        <v>0</v>
      </c>
      <c r="I593" s="833">
        <v>118</v>
      </c>
      <c r="J593" s="835">
        <v>5</v>
      </c>
      <c r="K593" s="833">
        <f t="shared" si="9"/>
        <v>123</v>
      </c>
      <c r="L593" s="835">
        <v>0</v>
      </c>
      <c r="M593" s="835">
        <v>0</v>
      </c>
      <c r="N593" s="835">
        <v>0</v>
      </c>
      <c r="O593" s="835">
        <v>0</v>
      </c>
    </row>
    <row r="594" spans="1:15" hidden="1">
      <c r="A594" s="831" t="s">
        <v>270</v>
      </c>
      <c r="B594" s="831" t="s">
        <v>1858</v>
      </c>
      <c r="C594" s="834">
        <v>25</v>
      </c>
      <c r="D594" s="835">
        <v>50</v>
      </c>
      <c r="E594" s="835">
        <v>0</v>
      </c>
      <c r="F594" s="835">
        <v>0</v>
      </c>
      <c r="G594" s="835">
        <v>25</v>
      </c>
      <c r="H594" s="833">
        <v>0</v>
      </c>
      <c r="I594" s="833">
        <v>104</v>
      </c>
      <c r="J594" s="835">
        <v>5</v>
      </c>
      <c r="K594" s="833">
        <f t="shared" si="9"/>
        <v>109</v>
      </c>
      <c r="L594" s="835">
        <v>0</v>
      </c>
      <c r="M594" s="835">
        <v>0</v>
      </c>
      <c r="N594" s="835">
        <v>0</v>
      </c>
      <c r="O594" s="835">
        <v>0</v>
      </c>
    </row>
    <row r="595" spans="1:15" hidden="1">
      <c r="A595" s="831" t="s">
        <v>270</v>
      </c>
      <c r="B595" s="831" t="s">
        <v>1859</v>
      </c>
      <c r="C595" s="834">
        <v>25</v>
      </c>
      <c r="D595" s="835">
        <v>50</v>
      </c>
      <c r="E595" s="835">
        <v>0</v>
      </c>
      <c r="F595" s="835">
        <v>0</v>
      </c>
      <c r="G595" s="835">
        <v>25</v>
      </c>
      <c r="H595" s="833">
        <v>0</v>
      </c>
      <c r="I595" s="833">
        <v>218</v>
      </c>
      <c r="J595" s="835">
        <v>5</v>
      </c>
      <c r="K595" s="833">
        <f t="shared" si="9"/>
        <v>223</v>
      </c>
      <c r="L595" s="835">
        <v>0</v>
      </c>
      <c r="M595" s="835">
        <v>0</v>
      </c>
      <c r="N595" s="835">
        <v>0</v>
      </c>
      <c r="O595" s="835">
        <v>0</v>
      </c>
    </row>
    <row r="596" spans="1:15" hidden="1">
      <c r="A596" s="831" t="s">
        <v>270</v>
      </c>
      <c r="B596" s="831" t="s">
        <v>1860</v>
      </c>
      <c r="C596" s="834">
        <v>25</v>
      </c>
      <c r="D596" s="835">
        <v>50</v>
      </c>
      <c r="E596" s="835">
        <v>0</v>
      </c>
      <c r="F596" s="835">
        <v>0</v>
      </c>
      <c r="G596" s="835">
        <v>25</v>
      </c>
      <c r="H596" s="833">
        <v>0</v>
      </c>
      <c r="I596" s="833">
        <v>196</v>
      </c>
      <c r="J596" s="835">
        <v>5</v>
      </c>
      <c r="K596" s="833">
        <f t="shared" si="9"/>
        <v>201</v>
      </c>
      <c r="L596" s="835">
        <v>0</v>
      </c>
      <c r="M596" s="835">
        <v>6</v>
      </c>
      <c r="N596" s="835">
        <v>0</v>
      </c>
      <c r="O596" s="835">
        <v>0</v>
      </c>
    </row>
    <row r="597" spans="1:15" hidden="1">
      <c r="A597" s="831" t="s">
        <v>270</v>
      </c>
      <c r="B597" s="831" t="s">
        <v>1861</v>
      </c>
      <c r="C597" s="834">
        <v>25</v>
      </c>
      <c r="D597" s="835">
        <v>50</v>
      </c>
      <c r="E597" s="835">
        <v>0</v>
      </c>
      <c r="F597" s="835">
        <v>0</v>
      </c>
      <c r="G597" s="835">
        <v>25</v>
      </c>
      <c r="H597" s="833">
        <v>0</v>
      </c>
      <c r="I597" s="833">
        <v>139</v>
      </c>
      <c r="J597" s="835">
        <v>5</v>
      </c>
      <c r="K597" s="833">
        <f t="shared" si="9"/>
        <v>144</v>
      </c>
      <c r="L597" s="835">
        <v>0</v>
      </c>
      <c r="M597" s="835">
        <v>0</v>
      </c>
      <c r="N597" s="835">
        <v>0</v>
      </c>
      <c r="O597" s="835">
        <v>0</v>
      </c>
    </row>
    <row r="598" spans="1:15" hidden="1">
      <c r="A598" s="831" t="s">
        <v>270</v>
      </c>
      <c r="B598" s="831" t="s">
        <v>1862</v>
      </c>
      <c r="C598" s="834">
        <v>25</v>
      </c>
      <c r="D598" s="835">
        <v>50</v>
      </c>
      <c r="E598" s="835">
        <v>0</v>
      </c>
      <c r="F598" s="835">
        <v>0</v>
      </c>
      <c r="G598" s="835">
        <v>25</v>
      </c>
      <c r="H598" s="833">
        <v>0</v>
      </c>
      <c r="I598" s="833">
        <v>94</v>
      </c>
      <c r="J598" s="835">
        <v>5</v>
      </c>
      <c r="K598" s="833">
        <f t="shared" si="9"/>
        <v>99</v>
      </c>
      <c r="L598" s="835">
        <v>0</v>
      </c>
      <c r="M598" s="835">
        <v>0</v>
      </c>
      <c r="N598" s="835">
        <v>0</v>
      </c>
      <c r="O598" s="835">
        <v>0</v>
      </c>
    </row>
    <row r="599" spans="1:15" hidden="1">
      <c r="A599" s="831" t="s">
        <v>270</v>
      </c>
      <c r="B599" s="831" t="s">
        <v>1309</v>
      </c>
      <c r="C599" s="834">
        <v>25</v>
      </c>
      <c r="D599" s="835">
        <v>50</v>
      </c>
      <c r="E599" s="835">
        <v>0</v>
      </c>
      <c r="F599" s="835">
        <v>0</v>
      </c>
      <c r="G599" s="835">
        <v>25</v>
      </c>
      <c r="H599" s="833">
        <v>0</v>
      </c>
      <c r="I599" s="833">
        <v>94</v>
      </c>
      <c r="J599" s="835">
        <v>5</v>
      </c>
      <c r="K599" s="833">
        <f t="shared" si="9"/>
        <v>99</v>
      </c>
      <c r="L599" s="835">
        <v>0</v>
      </c>
      <c r="M599" s="835">
        <v>0</v>
      </c>
      <c r="N599" s="835">
        <v>0</v>
      </c>
      <c r="O599" s="835">
        <v>0</v>
      </c>
    </row>
    <row r="600" spans="1:15" hidden="1">
      <c r="A600" s="831" t="s">
        <v>270</v>
      </c>
      <c r="B600" s="831" t="s">
        <v>1863</v>
      </c>
      <c r="C600" s="834">
        <v>25</v>
      </c>
      <c r="D600" s="835">
        <v>50</v>
      </c>
      <c r="E600" s="835">
        <v>0</v>
      </c>
      <c r="F600" s="835">
        <v>0</v>
      </c>
      <c r="G600" s="835">
        <v>25</v>
      </c>
      <c r="H600" s="833">
        <v>0</v>
      </c>
      <c r="I600" s="833">
        <v>136</v>
      </c>
      <c r="J600" s="835">
        <v>5</v>
      </c>
      <c r="K600" s="833">
        <f t="shared" si="9"/>
        <v>141</v>
      </c>
      <c r="L600" s="835">
        <v>0</v>
      </c>
      <c r="M600" s="835">
        <v>0</v>
      </c>
      <c r="N600" s="835">
        <v>6</v>
      </c>
      <c r="O600" s="835">
        <v>0</v>
      </c>
    </row>
    <row r="601" spans="1:15">
      <c r="A601" s="831" t="s">
        <v>270</v>
      </c>
      <c r="B601" s="831" t="s">
        <v>199</v>
      </c>
      <c r="C601" s="834">
        <v>25</v>
      </c>
      <c r="D601" s="835">
        <v>50</v>
      </c>
      <c r="E601" s="835">
        <v>0</v>
      </c>
      <c r="F601" s="835">
        <v>0</v>
      </c>
      <c r="G601" s="835">
        <v>25</v>
      </c>
      <c r="H601" s="833">
        <v>0</v>
      </c>
      <c r="I601" s="833">
        <v>95</v>
      </c>
      <c r="J601" s="835">
        <v>5</v>
      </c>
      <c r="K601" s="833">
        <f t="shared" si="9"/>
        <v>100</v>
      </c>
      <c r="L601" s="835">
        <v>0</v>
      </c>
      <c r="M601" s="835">
        <v>0</v>
      </c>
      <c r="N601" s="835">
        <v>0</v>
      </c>
      <c r="O601" s="835">
        <v>0</v>
      </c>
    </row>
    <row r="602" spans="1:15" hidden="1">
      <c r="A602" s="831" t="s">
        <v>270</v>
      </c>
      <c r="B602" s="831" t="s">
        <v>1864</v>
      </c>
      <c r="C602" s="834">
        <v>25</v>
      </c>
      <c r="D602" s="835">
        <v>50</v>
      </c>
      <c r="E602" s="835">
        <v>0</v>
      </c>
      <c r="F602" s="835">
        <v>0</v>
      </c>
      <c r="G602" s="835">
        <v>25</v>
      </c>
      <c r="H602" s="833">
        <v>0</v>
      </c>
      <c r="I602" s="833">
        <v>193</v>
      </c>
      <c r="J602" s="835">
        <v>5</v>
      </c>
      <c r="K602" s="833">
        <f t="shared" si="9"/>
        <v>198</v>
      </c>
      <c r="L602" s="835">
        <v>0</v>
      </c>
      <c r="M602" s="835">
        <v>0</v>
      </c>
      <c r="N602" s="835">
        <v>0</v>
      </c>
      <c r="O602" s="835">
        <v>0</v>
      </c>
    </row>
    <row r="603" spans="1:15" hidden="1">
      <c r="A603" s="831" t="s">
        <v>270</v>
      </c>
      <c r="B603" s="831" t="s">
        <v>1865</v>
      </c>
      <c r="C603" s="834">
        <v>25</v>
      </c>
      <c r="D603" s="835">
        <v>50</v>
      </c>
      <c r="E603" s="835">
        <v>0</v>
      </c>
      <c r="F603" s="835">
        <v>0</v>
      </c>
      <c r="G603" s="835">
        <v>25</v>
      </c>
      <c r="H603" s="833">
        <v>0</v>
      </c>
      <c r="I603" s="833">
        <v>130</v>
      </c>
      <c r="J603" s="835">
        <v>5</v>
      </c>
      <c r="K603" s="833">
        <f t="shared" si="9"/>
        <v>135</v>
      </c>
      <c r="L603" s="835">
        <v>0</v>
      </c>
      <c r="M603" s="835">
        <v>0</v>
      </c>
      <c r="N603" s="835">
        <v>0</v>
      </c>
      <c r="O603" s="835">
        <v>0</v>
      </c>
    </row>
    <row r="604" spans="1:15" hidden="1">
      <c r="A604" s="831" t="s">
        <v>268</v>
      </c>
      <c r="B604" s="831" t="s">
        <v>1403</v>
      </c>
      <c r="C604" s="834">
        <v>25</v>
      </c>
      <c r="D604" s="835">
        <v>50</v>
      </c>
      <c r="E604" s="835">
        <v>0</v>
      </c>
      <c r="F604" s="835">
        <v>0</v>
      </c>
      <c r="G604" s="835">
        <v>25</v>
      </c>
      <c r="H604" s="833">
        <v>0</v>
      </c>
      <c r="I604" s="833">
        <v>98</v>
      </c>
      <c r="J604" s="835">
        <v>5</v>
      </c>
      <c r="K604" s="833">
        <f t="shared" si="9"/>
        <v>103</v>
      </c>
      <c r="L604" s="835">
        <v>0</v>
      </c>
      <c r="M604" s="835">
        <v>0</v>
      </c>
      <c r="N604" s="835">
        <v>0</v>
      </c>
      <c r="O604" s="835">
        <v>0</v>
      </c>
    </row>
    <row r="605" spans="1:15" hidden="1">
      <c r="A605" s="831" t="s">
        <v>268</v>
      </c>
      <c r="B605" s="831" t="s">
        <v>1845</v>
      </c>
      <c r="C605" s="834">
        <v>25</v>
      </c>
      <c r="D605" s="835">
        <v>50</v>
      </c>
      <c r="E605" s="835">
        <v>0</v>
      </c>
      <c r="F605" s="835">
        <v>0</v>
      </c>
      <c r="G605" s="835">
        <v>25</v>
      </c>
      <c r="H605" s="833">
        <v>0</v>
      </c>
      <c r="I605" s="833">
        <v>208</v>
      </c>
      <c r="J605" s="835">
        <v>5</v>
      </c>
      <c r="K605" s="833">
        <f t="shared" si="9"/>
        <v>213</v>
      </c>
      <c r="L605" s="835">
        <v>0</v>
      </c>
      <c r="M605" s="835">
        <v>0</v>
      </c>
      <c r="N605" s="835">
        <v>0</v>
      </c>
      <c r="O605" s="835">
        <v>0</v>
      </c>
    </row>
    <row r="606" spans="1:15" hidden="1">
      <c r="A606" s="831" t="s">
        <v>268</v>
      </c>
      <c r="B606" s="831" t="s">
        <v>1846</v>
      </c>
      <c r="C606" s="834">
        <v>25</v>
      </c>
      <c r="D606" s="835">
        <v>50</v>
      </c>
      <c r="E606" s="835">
        <v>0</v>
      </c>
      <c r="F606" s="835">
        <v>0</v>
      </c>
      <c r="G606" s="835">
        <v>25</v>
      </c>
      <c r="H606" s="833">
        <v>0</v>
      </c>
      <c r="I606" s="833">
        <v>173</v>
      </c>
      <c r="J606" s="835">
        <v>5</v>
      </c>
      <c r="K606" s="833">
        <f t="shared" si="9"/>
        <v>178</v>
      </c>
      <c r="L606" s="835">
        <v>0</v>
      </c>
      <c r="M606" s="835">
        <v>0</v>
      </c>
      <c r="N606" s="835">
        <v>0</v>
      </c>
      <c r="O606" s="835">
        <v>0</v>
      </c>
    </row>
    <row r="607" spans="1:15" hidden="1">
      <c r="A607" s="831" t="s">
        <v>268</v>
      </c>
      <c r="B607" s="831" t="s">
        <v>1847</v>
      </c>
      <c r="C607" s="834">
        <v>25</v>
      </c>
      <c r="D607" s="835">
        <v>50</v>
      </c>
      <c r="E607" s="835">
        <v>0</v>
      </c>
      <c r="F607" s="835">
        <v>0</v>
      </c>
      <c r="G607" s="835">
        <v>25</v>
      </c>
      <c r="H607" s="833">
        <v>0</v>
      </c>
      <c r="I607" s="833">
        <v>233</v>
      </c>
      <c r="J607" s="835">
        <v>5</v>
      </c>
      <c r="K607" s="833">
        <f t="shared" si="9"/>
        <v>238</v>
      </c>
      <c r="L607" s="835">
        <v>0</v>
      </c>
      <c r="M607" s="835">
        <v>0</v>
      </c>
      <c r="N607" s="835">
        <v>0</v>
      </c>
      <c r="O607" s="835">
        <v>0</v>
      </c>
    </row>
    <row r="608" spans="1:15" hidden="1">
      <c r="A608" s="831" t="s">
        <v>268</v>
      </c>
      <c r="B608" s="831" t="s">
        <v>1848</v>
      </c>
      <c r="C608" s="834">
        <v>25</v>
      </c>
      <c r="D608" s="835">
        <v>50</v>
      </c>
      <c r="E608" s="835">
        <v>0</v>
      </c>
      <c r="F608" s="835">
        <v>0</v>
      </c>
      <c r="G608" s="835">
        <v>25</v>
      </c>
      <c r="H608" s="833">
        <v>0</v>
      </c>
      <c r="I608" s="833">
        <v>223</v>
      </c>
      <c r="J608" s="835">
        <v>5</v>
      </c>
      <c r="K608" s="833">
        <f t="shared" si="9"/>
        <v>228</v>
      </c>
      <c r="L608" s="835">
        <v>0</v>
      </c>
      <c r="M608" s="835">
        <v>0</v>
      </c>
      <c r="N608" s="835">
        <v>0</v>
      </c>
      <c r="O608" s="835">
        <v>0</v>
      </c>
    </row>
    <row r="609" spans="1:15" hidden="1">
      <c r="A609" s="831" t="s">
        <v>268</v>
      </c>
      <c r="B609" s="831" t="s">
        <v>1849</v>
      </c>
      <c r="C609" s="834">
        <v>25</v>
      </c>
      <c r="D609" s="835">
        <v>50</v>
      </c>
      <c r="E609" s="835">
        <v>0</v>
      </c>
      <c r="F609" s="835">
        <v>0</v>
      </c>
      <c r="G609" s="835">
        <v>25</v>
      </c>
      <c r="H609" s="833">
        <v>0</v>
      </c>
      <c r="I609" s="833">
        <v>238</v>
      </c>
      <c r="J609" s="835">
        <v>5</v>
      </c>
      <c r="K609" s="833">
        <f t="shared" si="9"/>
        <v>243</v>
      </c>
      <c r="L609" s="835">
        <v>0</v>
      </c>
      <c r="M609" s="835">
        <v>0</v>
      </c>
      <c r="N609" s="835">
        <v>0</v>
      </c>
      <c r="O609" s="835">
        <v>0</v>
      </c>
    </row>
    <row r="610" spans="1:15" hidden="1">
      <c r="A610" s="831" t="s">
        <v>268</v>
      </c>
      <c r="B610" s="831" t="s">
        <v>1850</v>
      </c>
      <c r="C610" s="834">
        <v>25</v>
      </c>
      <c r="D610" s="835">
        <v>50</v>
      </c>
      <c r="E610" s="835">
        <v>0</v>
      </c>
      <c r="F610" s="835">
        <v>0</v>
      </c>
      <c r="G610" s="835">
        <v>25</v>
      </c>
      <c r="H610" s="833">
        <v>0</v>
      </c>
      <c r="I610" s="833">
        <v>113</v>
      </c>
      <c r="J610" s="835">
        <v>5</v>
      </c>
      <c r="K610" s="833">
        <f t="shared" si="9"/>
        <v>118</v>
      </c>
      <c r="L610" s="835">
        <v>0</v>
      </c>
      <c r="M610" s="835">
        <v>0</v>
      </c>
      <c r="N610" s="835">
        <v>0</v>
      </c>
      <c r="O610" s="835">
        <v>0</v>
      </c>
    </row>
    <row r="611" spans="1:15" hidden="1">
      <c r="A611" s="831" t="s">
        <v>268</v>
      </c>
      <c r="B611" s="831" t="s">
        <v>1851</v>
      </c>
      <c r="C611" s="834">
        <v>25</v>
      </c>
      <c r="D611" s="835">
        <v>50</v>
      </c>
      <c r="E611" s="835">
        <v>0</v>
      </c>
      <c r="F611" s="835">
        <v>0</v>
      </c>
      <c r="G611" s="835">
        <v>25</v>
      </c>
      <c r="H611" s="833">
        <v>0</v>
      </c>
      <c r="I611" s="833">
        <v>118</v>
      </c>
      <c r="J611" s="835">
        <v>5</v>
      </c>
      <c r="K611" s="833">
        <f t="shared" si="9"/>
        <v>123</v>
      </c>
      <c r="L611" s="835">
        <v>0</v>
      </c>
      <c r="M611" s="835">
        <v>0</v>
      </c>
      <c r="N611" s="835">
        <v>0</v>
      </c>
      <c r="O611" s="835">
        <v>0</v>
      </c>
    </row>
    <row r="612" spans="1:15" hidden="1">
      <c r="A612" s="831" t="s">
        <v>268</v>
      </c>
      <c r="B612" s="831" t="s">
        <v>1852</v>
      </c>
      <c r="C612" s="834">
        <v>25</v>
      </c>
      <c r="D612" s="835">
        <v>50</v>
      </c>
      <c r="E612" s="835">
        <v>0</v>
      </c>
      <c r="F612" s="835">
        <v>0</v>
      </c>
      <c r="G612" s="835">
        <v>25</v>
      </c>
      <c r="H612" s="835">
        <v>15</v>
      </c>
      <c r="I612" s="833">
        <v>255</v>
      </c>
      <c r="J612" s="835">
        <v>5</v>
      </c>
      <c r="K612" s="833">
        <f t="shared" si="9"/>
        <v>260</v>
      </c>
      <c r="L612" s="835">
        <v>0</v>
      </c>
      <c r="M612" s="835">
        <v>0</v>
      </c>
      <c r="N612" s="835">
        <v>0</v>
      </c>
      <c r="O612" s="835">
        <v>4</v>
      </c>
    </row>
    <row r="613" spans="1:15" hidden="1">
      <c r="A613" s="831" t="s">
        <v>268</v>
      </c>
      <c r="B613" s="831" t="s">
        <v>1853</v>
      </c>
      <c r="C613" s="834">
        <v>25</v>
      </c>
      <c r="D613" s="835">
        <v>50</v>
      </c>
      <c r="E613" s="835">
        <v>0</v>
      </c>
      <c r="F613" s="835">
        <v>0</v>
      </c>
      <c r="G613" s="835">
        <v>25</v>
      </c>
      <c r="H613" s="833">
        <v>0</v>
      </c>
      <c r="I613" s="833">
        <v>142</v>
      </c>
      <c r="J613" s="835">
        <v>5</v>
      </c>
      <c r="K613" s="833">
        <f t="shared" si="9"/>
        <v>147</v>
      </c>
      <c r="L613" s="835">
        <v>0</v>
      </c>
      <c r="M613" s="835">
        <v>0</v>
      </c>
      <c r="N613" s="835">
        <v>0</v>
      </c>
      <c r="O613" s="835">
        <v>0</v>
      </c>
    </row>
    <row r="614" spans="1:15" hidden="1">
      <c r="A614" s="831" t="s">
        <v>268</v>
      </c>
      <c r="B614" s="831" t="s">
        <v>1854</v>
      </c>
      <c r="C614" s="834">
        <v>25</v>
      </c>
      <c r="D614" s="835">
        <v>50</v>
      </c>
      <c r="E614" s="835">
        <v>0</v>
      </c>
      <c r="F614" s="835">
        <v>0</v>
      </c>
      <c r="G614" s="835">
        <v>25</v>
      </c>
      <c r="H614" s="833">
        <v>0</v>
      </c>
      <c r="I614" s="833">
        <v>129</v>
      </c>
      <c r="J614" s="835">
        <v>5</v>
      </c>
      <c r="K614" s="833">
        <f t="shared" si="9"/>
        <v>134</v>
      </c>
      <c r="L614" s="835">
        <v>0</v>
      </c>
      <c r="M614" s="835">
        <v>0</v>
      </c>
      <c r="N614" s="835">
        <v>0</v>
      </c>
      <c r="O614" s="835">
        <v>0</v>
      </c>
    </row>
    <row r="615" spans="1:15" hidden="1">
      <c r="A615" s="831" t="s">
        <v>268</v>
      </c>
      <c r="B615" s="831" t="s">
        <v>1855</v>
      </c>
      <c r="C615" s="834">
        <v>25</v>
      </c>
      <c r="D615" s="835">
        <v>50</v>
      </c>
      <c r="E615" s="835">
        <v>0</v>
      </c>
      <c r="F615" s="835">
        <v>0</v>
      </c>
      <c r="G615" s="835">
        <v>25</v>
      </c>
      <c r="H615" s="833">
        <v>0</v>
      </c>
      <c r="I615" s="833">
        <v>129</v>
      </c>
      <c r="J615" s="835">
        <v>5</v>
      </c>
      <c r="K615" s="833">
        <f t="shared" si="9"/>
        <v>134</v>
      </c>
      <c r="L615" s="835">
        <v>0</v>
      </c>
      <c r="M615" s="835">
        <v>0</v>
      </c>
      <c r="N615" s="835">
        <v>0</v>
      </c>
      <c r="O615" s="835">
        <v>0</v>
      </c>
    </row>
    <row r="616" spans="1:15" hidden="1">
      <c r="A616" s="831" t="s">
        <v>268</v>
      </c>
      <c r="B616" s="831" t="s">
        <v>1856</v>
      </c>
      <c r="C616" s="834">
        <v>25</v>
      </c>
      <c r="D616" s="835">
        <v>50</v>
      </c>
      <c r="E616" s="835">
        <v>0</v>
      </c>
      <c r="F616" s="835">
        <v>0</v>
      </c>
      <c r="G616" s="835">
        <v>25</v>
      </c>
      <c r="H616" s="833">
        <v>0</v>
      </c>
      <c r="I616" s="833">
        <v>128</v>
      </c>
      <c r="J616" s="835">
        <v>5</v>
      </c>
      <c r="K616" s="833">
        <f t="shared" si="9"/>
        <v>133</v>
      </c>
      <c r="L616" s="835">
        <v>0</v>
      </c>
      <c r="M616" s="835">
        <v>0</v>
      </c>
      <c r="N616" s="835">
        <v>0</v>
      </c>
      <c r="O616" s="835">
        <v>0</v>
      </c>
    </row>
    <row r="617" spans="1:15" hidden="1">
      <c r="A617" s="831" t="s">
        <v>268</v>
      </c>
      <c r="B617" s="831" t="s">
        <v>1857</v>
      </c>
      <c r="C617" s="834">
        <v>25</v>
      </c>
      <c r="D617" s="835">
        <v>50</v>
      </c>
      <c r="E617" s="835">
        <v>0</v>
      </c>
      <c r="F617" s="835">
        <v>0</v>
      </c>
      <c r="G617" s="835">
        <v>25</v>
      </c>
      <c r="H617" s="833">
        <v>0</v>
      </c>
      <c r="I617" s="833">
        <v>103</v>
      </c>
      <c r="J617" s="835">
        <v>5</v>
      </c>
      <c r="K617" s="833">
        <f t="shared" si="9"/>
        <v>108</v>
      </c>
      <c r="L617" s="835">
        <v>0</v>
      </c>
      <c r="M617" s="835">
        <v>0</v>
      </c>
      <c r="N617" s="835">
        <v>0</v>
      </c>
      <c r="O617" s="835">
        <v>0</v>
      </c>
    </row>
    <row r="618" spans="1:15" hidden="1">
      <c r="A618" s="831" t="s">
        <v>268</v>
      </c>
      <c r="B618" s="831" t="s">
        <v>1858</v>
      </c>
      <c r="C618" s="834">
        <v>25</v>
      </c>
      <c r="D618" s="835">
        <v>50</v>
      </c>
      <c r="E618" s="835">
        <v>0</v>
      </c>
      <c r="F618" s="835">
        <v>0</v>
      </c>
      <c r="G618" s="835">
        <v>25</v>
      </c>
      <c r="H618" s="833">
        <v>0</v>
      </c>
      <c r="I618" s="833">
        <v>82</v>
      </c>
      <c r="J618" s="835">
        <v>5</v>
      </c>
      <c r="K618" s="833">
        <f t="shared" si="9"/>
        <v>87</v>
      </c>
      <c r="L618" s="835">
        <v>0</v>
      </c>
      <c r="M618" s="835">
        <v>0</v>
      </c>
      <c r="N618" s="835">
        <v>0</v>
      </c>
      <c r="O618" s="835">
        <v>0</v>
      </c>
    </row>
    <row r="619" spans="1:15" hidden="1">
      <c r="A619" s="831" t="s">
        <v>268</v>
      </c>
      <c r="B619" s="831" t="s">
        <v>1859</v>
      </c>
      <c r="C619" s="834">
        <v>25</v>
      </c>
      <c r="D619" s="835">
        <v>50</v>
      </c>
      <c r="E619" s="835">
        <v>0</v>
      </c>
      <c r="F619" s="835">
        <v>0</v>
      </c>
      <c r="G619" s="835">
        <v>25</v>
      </c>
      <c r="H619" s="833">
        <v>0</v>
      </c>
      <c r="I619" s="833">
        <v>184</v>
      </c>
      <c r="J619" s="835">
        <v>5</v>
      </c>
      <c r="K619" s="833">
        <f t="shared" si="9"/>
        <v>189</v>
      </c>
      <c r="L619" s="835">
        <v>0</v>
      </c>
      <c r="M619" s="835">
        <v>0</v>
      </c>
      <c r="N619" s="835">
        <v>0</v>
      </c>
      <c r="O619" s="835">
        <v>0</v>
      </c>
    </row>
    <row r="620" spans="1:15" hidden="1">
      <c r="A620" s="831" t="s">
        <v>268</v>
      </c>
      <c r="B620" s="831" t="s">
        <v>1860</v>
      </c>
      <c r="C620" s="834">
        <v>25</v>
      </c>
      <c r="D620" s="835">
        <v>50</v>
      </c>
      <c r="E620" s="835">
        <v>0</v>
      </c>
      <c r="F620" s="835">
        <v>0</v>
      </c>
      <c r="G620" s="835">
        <v>25</v>
      </c>
      <c r="H620" s="833">
        <v>0</v>
      </c>
      <c r="I620" s="833">
        <v>173</v>
      </c>
      <c r="J620" s="835">
        <v>5</v>
      </c>
      <c r="K620" s="833">
        <f t="shared" si="9"/>
        <v>178</v>
      </c>
      <c r="L620" s="835">
        <v>0</v>
      </c>
      <c r="M620" s="835">
        <v>6</v>
      </c>
      <c r="N620" s="835">
        <v>0</v>
      </c>
      <c r="O620" s="835">
        <v>0</v>
      </c>
    </row>
    <row r="621" spans="1:15" hidden="1">
      <c r="A621" s="831" t="s">
        <v>268</v>
      </c>
      <c r="B621" s="831" t="s">
        <v>1861</v>
      </c>
      <c r="C621" s="834">
        <v>25</v>
      </c>
      <c r="D621" s="835">
        <v>50</v>
      </c>
      <c r="E621" s="835">
        <v>0</v>
      </c>
      <c r="F621" s="835">
        <v>0</v>
      </c>
      <c r="G621" s="835">
        <v>25</v>
      </c>
      <c r="H621" s="833">
        <v>0</v>
      </c>
      <c r="I621" s="833">
        <v>114</v>
      </c>
      <c r="J621" s="835">
        <v>5</v>
      </c>
      <c r="K621" s="833">
        <f t="shared" si="9"/>
        <v>119</v>
      </c>
      <c r="L621" s="835">
        <v>0</v>
      </c>
      <c r="M621" s="835">
        <v>0</v>
      </c>
      <c r="N621" s="835">
        <v>0</v>
      </c>
      <c r="O621" s="835">
        <v>0</v>
      </c>
    </row>
    <row r="622" spans="1:15" hidden="1">
      <c r="A622" s="831" t="s">
        <v>268</v>
      </c>
      <c r="B622" s="831" t="s">
        <v>1862</v>
      </c>
      <c r="C622" s="834">
        <v>25</v>
      </c>
      <c r="D622" s="835">
        <v>50</v>
      </c>
      <c r="E622" s="835">
        <v>0</v>
      </c>
      <c r="F622" s="835">
        <v>0</v>
      </c>
      <c r="G622" s="835">
        <v>25</v>
      </c>
      <c r="H622" s="833">
        <v>0</v>
      </c>
      <c r="I622" s="833">
        <v>46</v>
      </c>
      <c r="J622" s="835">
        <v>5</v>
      </c>
      <c r="K622" s="833">
        <f t="shared" si="9"/>
        <v>51</v>
      </c>
      <c r="L622" s="835">
        <v>0</v>
      </c>
      <c r="M622" s="835">
        <v>0</v>
      </c>
      <c r="N622" s="835">
        <v>0</v>
      </c>
      <c r="O622" s="835">
        <v>0</v>
      </c>
    </row>
    <row r="623" spans="1:15" hidden="1">
      <c r="A623" s="831" t="s">
        <v>268</v>
      </c>
      <c r="B623" s="831" t="s">
        <v>1309</v>
      </c>
      <c r="C623" s="834">
        <v>25</v>
      </c>
      <c r="D623" s="835">
        <v>50</v>
      </c>
      <c r="E623" s="835">
        <v>0</v>
      </c>
      <c r="F623" s="835">
        <v>0</v>
      </c>
      <c r="G623" s="835">
        <v>25</v>
      </c>
      <c r="H623" s="833">
        <v>0</v>
      </c>
      <c r="I623" s="833">
        <v>46</v>
      </c>
      <c r="J623" s="835">
        <v>5</v>
      </c>
      <c r="K623" s="833">
        <f t="shared" si="9"/>
        <v>51</v>
      </c>
      <c r="L623" s="835">
        <v>0</v>
      </c>
      <c r="M623" s="835">
        <v>0</v>
      </c>
      <c r="N623" s="835">
        <v>0</v>
      </c>
      <c r="O623" s="835">
        <v>0</v>
      </c>
    </row>
    <row r="624" spans="1:15" hidden="1">
      <c r="A624" s="831" t="s">
        <v>268</v>
      </c>
      <c r="B624" s="831" t="s">
        <v>1863</v>
      </c>
      <c r="C624" s="834">
        <v>25</v>
      </c>
      <c r="D624" s="835">
        <v>50</v>
      </c>
      <c r="E624" s="835">
        <v>0</v>
      </c>
      <c r="F624" s="835">
        <v>0</v>
      </c>
      <c r="G624" s="835">
        <v>25</v>
      </c>
      <c r="H624" s="833">
        <v>0</v>
      </c>
      <c r="I624" s="833">
        <v>122</v>
      </c>
      <c r="J624" s="835">
        <v>5</v>
      </c>
      <c r="K624" s="833">
        <f t="shared" si="9"/>
        <v>127</v>
      </c>
      <c r="L624" s="835">
        <v>6</v>
      </c>
      <c r="M624" s="835">
        <v>0</v>
      </c>
      <c r="N624" s="835">
        <v>6</v>
      </c>
      <c r="O624" s="835">
        <v>0</v>
      </c>
    </row>
    <row r="625" spans="1:15">
      <c r="A625" s="831" t="s">
        <v>268</v>
      </c>
      <c r="B625" s="831" t="s">
        <v>199</v>
      </c>
      <c r="C625" s="834">
        <v>25</v>
      </c>
      <c r="D625" s="835">
        <v>50</v>
      </c>
      <c r="E625" s="835">
        <v>0</v>
      </c>
      <c r="F625" s="835">
        <v>0</v>
      </c>
      <c r="G625" s="835">
        <v>25</v>
      </c>
      <c r="H625" s="833">
        <v>0</v>
      </c>
      <c r="I625" s="833">
        <v>63</v>
      </c>
      <c r="J625" s="835">
        <v>5</v>
      </c>
      <c r="K625" s="833">
        <f t="shared" si="9"/>
        <v>68</v>
      </c>
      <c r="L625" s="835">
        <v>0</v>
      </c>
      <c r="M625" s="835">
        <v>0</v>
      </c>
      <c r="N625" s="835">
        <v>0</v>
      </c>
      <c r="O625" s="835">
        <v>0</v>
      </c>
    </row>
    <row r="626" spans="1:15" hidden="1">
      <c r="A626" s="831" t="s">
        <v>268</v>
      </c>
      <c r="B626" s="831" t="s">
        <v>1864</v>
      </c>
      <c r="C626" s="834">
        <v>25</v>
      </c>
      <c r="D626" s="835">
        <v>50</v>
      </c>
      <c r="E626" s="835">
        <v>0</v>
      </c>
      <c r="F626" s="835">
        <v>0</v>
      </c>
      <c r="G626" s="835">
        <v>25</v>
      </c>
      <c r="H626" s="833">
        <v>0</v>
      </c>
      <c r="I626" s="833">
        <v>158</v>
      </c>
      <c r="J626" s="835">
        <v>5</v>
      </c>
      <c r="K626" s="833">
        <f t="shared" si="9"/>
        <v>163</v>
      </c>
      <c r="L626" s="835">
        <v>0</v>
      </c>
      <c r="M626" s="835">
        <v>0</v>
      </c>
      <c r="N626" s="835">
        <v>0</v>
      </c>
      <c r="O626" s="835">
        <v>0</v>
      </c>
    </row>
    <row r="627" spans="1:15" hidden="1">
      <c r="A627" s="831" t="s">
        <v>268</v>
      </c>
      <c r="B627" s="831" t="s">
        <v>1865</v>
      </c>
      <c r="C627" s="834">
        <v>25</v>
      </c>
      <c r="D627" s="835">
        <v>50</v>
      </c>
      <c r="E627" s="835">
        <v>0</v>
      </c>
      <c r="F627" s="835">
        <v>0</v>
      </c>
      <c r="G627" s="835">
        <v>25</v>
      </c>
      <c r="H627" s="833">
        <v>0</v>
      </c>
      <c r="I627" s="833">
        <v>118</v>
      </c>
      <c r="J627" s="835">
        <v>5</v>
      </c>
      <c r="K627" s="833">
        <f t="shared" si="9"/>
        <v>123</v>
      </c>
      <c r="L627" s="835">
        <v>0</v>
      </c>
      <c r="M627" s="835">
        <v>0</v>
      </c>
      <c r="N627" s="835">
        <v>0</v>
      </c>
      <c r="O627" s="835">
        <v>0</v>
      </c>
    </row>
    <row r="628" spans="1:15" hidden="1">
      <c r="A628" s="831" t="s">
        <v>196</v>
      </c>
      <c r="B628" s="831" t="s">
        <v>1866</v>
      </c>
      <c r="C628" s="834">
        <v>25</v>
      </c>
      <c r="D628" s="835">
        <v>50</v>
      </c>
      <c r="E628" s="835">
        <v>0</v>
      </c>
      <c r="F628" s="835">
        <v>0</v>
      </c>
      <c r="G628" s="835">
        <v>25</v>
      </c>
      <c r="H628" s="833">
        <v>0</v>
      </c>
      <c r="I628" s="833">
        <v>112</v>
      </c>
      <c r="J628" s="835">
        <v>5</v>
      </c>
      <c r="K628" s="833">
        <f t="shared" si="9"/>
        <v>117</v>
      </c>
      <c r="L628" s="835">
        <v>0</v>
      </c>
      <c r="M628" s="835">
        <v>0</v>
      </c>
      <c r="N628" s="835">
        <v>0</v>
      </c>
      <c r="O628" s="835">
        <v>0</v>
      </c>
    </row>
    <row r="629" spans="1:15" hidden="1">
      <c r="A629" s="831" t="s">
        <v>196</v>
      </c>
      <c r="B629" s="831" t="s">
        <v>1867</v>
      </c>
      <c r="C629" s="834">
        <v>25</v>
      </c>
      <c r="D629" s="835">
        <v>50</v>
      </c>
      <c r="E629" s="835">
        <v>0</v>
      </c>
      <c r="F629" s="835">
        <v>0</v>
      </c>
      <c r="G629" s="835">
        <v>25</v>
      </c>
      <c r="H629" s="833">
        <v>0</v>
      </c>
      <c r="I629" s="833">
        <v>91</v>
      </c>
      <c r="J629" s="835">
        <v>5</v>
      </c>
      <c r="K629" s="833">
        <f t="shared" si="9"/>
        <v>96</v>
      </c>
      <c r="L629" s="835">
        <v>0</v>
      </c>
      <c r="M629" s="835">
        <v>6</v>
      </c>
      <c r="N629" s="835">
        <v>0</v>
      </c>
      <c r="O629" s="835">
        <v>0</v>
      </c>
    </row>
    <row r="630" spans="1:15" hidden="1">
      <c r="A630" s="831" t="s">
        <v>196</v>
      </c>
      <c r="B630" s="831" t="s">
        <v>1868</v>
      </c>
      <c r="C630" s="834">
        <v>25</v>
      </c>
      <c r="D630" s="835">
        <v>50</v>
      </c>
      <c r="E630" s="835">
        <v>0</v>
      </c>
      <c r="F630" s="835">
        <v>0</v>
      </c>
      <c r="G630" s="835">
        <v>25</v>
      </c>
      <c r="H630" s="833">
        <v>0</v>
      </c>
      <c r="I630" s="833">
        <v>72</v>
      </c>
      <c r="J630" s="835">
        <v>5</v>
      </c>
      <c r="K630" s="833">
        <f t="shared" si="9"/>
        <v>77</v>
      </c>
      <c r="L630" s="835">
        <v>0</v>
      </c>
      <c r="M630" s="835">
        <v>0</v>
      </c>
      <c r="N630" s="835">
        <v>0</v>
      </c>
      <c r="O630" s="835">
        <v>0</v>
      </c>
    </row>
    <row r="631" spans="1:15" hidden="1">
      <c r="A631" s="831" t="s">
        <v>217</v>
      </c>
      <c r="B631" s="831" t="s">
        <v>1866</v>
      </c>
      <c r="C631" s="834">
        <v>25</v>
      </c>
      <c r="D631" s="835">
        <v>50</v>
      </c>
      <c r="E631" s="835">
        <v>0</v>
      </c>
      <c r="F631" s="835">
        <v>0</v>
      </c>
      <c r="G631" s="835">
        <v>25</v>
      </c>
      <c r="H631" s="833">
        <v>0</v>
      </c>
      <c r="I631" s="833">
        <v>157</v>
      </c>
      <c r="J631" s="835">
        <v>5</v>
      </c>
      <c r="K631" s="833">
        <f t="shared" si="9"/>
        <v>162</v>
      </c>
      <c r="L631" s="835">
        <v>0</v>
      </c>
      <c r="M631" s="835">
        <v>0</v>
      </c>
      <c r="N631" s="835">
        <v>0</v>
      </c>
      <c r="O631" s="835">
        <v>0</v>
      </c>
    </row>
    <row r="632" spans="1:15" hidden="1">
      <c r="A632" s="831" t="s">
        <v>217</v>
      </c>
      <c r="B632" s="831" t="s">
        <v>1867</v>
      </c>
      <c r="C632" s="834">
        <v>25</v>
      </c>
      <c r="D632" s="835">
        <v>50</v>
      </c>
      <c r="E632" s="835">
        <v>0</v>
      </c>
      <c r="F632" s="835">
        <v>0</v>
      </c>
      <c r="G632" s="835">
        <v>25</v>
      </c>
      <c r="H632" s="833">
        <v>0</v>
      </c>
      <c r="I632" s="833">
        <v>143</v>
      </c>
      <c r="J632" s="835">
        <v>5</v>
      </c>
      <c r="K632" s="833">
        <f t="shared" si="9"/>
        <v>148</v>
      </c>
      <c r="L632" s="835">
        <v>0</v>
      </c>
      <c r="M632" s="835">
        <v>6</v>
      </c>
      <c r="N632" s="835">
        <v>0</v>
      </c>
      <c r="O632" s="835">
        <v>0</v>
      </c>
    </row>
    <row r="633" spans="1:15" hidden="1">
      <c r="A633" s="831" t="s">
        <v>217</v>
      </c>
      <c r="B633" s="831" t="s">
        <v>1868</v>
      </c>
      <c r="C633" s="834">
        <v>25</v>
      </c>
      <c r="D633" s="835">
        <v>50</v>
      </c>
      <c r="E633" s="835">
        <v>0</v>
      </c>
      <c r="F633" s="835">
        <v>0</v>
      </c>
      <c r="G633" s="835">
        <v>25</v>
      </c>
      <c r="H633" s="833">
        <v>0</v>
      </c>
      <c r="I633" s="833">
        <v>64</v>
      </c>
      <c r="J633" s="835">
        <v>5</v>
      </c>
      <c r="K633" s="833">
        <f t="shared" si="9"/>
        <v>69</v>
      </c>
      <c r="L633" s="835">
        <v>0</v>
      </c>
      <c r="M633" s="835">
        <v>0</v>
      </c>
      <c r="N633" s="835">
        <v>0</v>
      </c>
      <c r="O633" s="835">
        <v>0</v>
      </c>
    </row>
    <row r="634" spans="1:15" hidden="1">
      <c r="A634" s="831" t="s">
        <v>220</v>
      </c>
      <c r="B634" s="831" t="s">
        <v>1866</v>
      </c>
      <c r="C634" s="834">
        <v>25</v>
      </c>
      <c r="D634" s="835">
        <v>50</v>
      </c>
      <c r="E634" s="835">
        <v>0</v>
      </c>
      <c r="F634" s="835">
        <v>0</v>
      </c>
      <c r="G634" s="835">
        <v>25</v>
      </c>
      <c r="H634" s="833">
        <v>0</v>
      </c>
      <c r="I634" s="833">
        <v>150</v>
      </c>
      <c r="J634" s="835">
        <v>5</v>
      </c>
      <c r="K634" s="833">
        <f t="shared" si="9"/>
        <v>155</v>
      </c>
      <c r="L634" s="835">
        <v>0</v>
      </c>
      <c r="M634" s="835">
        <v>0</v>
      </c>
      <c r="N634" s="835">
        <v>0</v>
      </c>
      <c r="O634" s="835">
        <v>0</v>
      </c>
    </row>
    <row r="635" spans="1:15" hidden="1">
      <c r="A635" s="831" t="s">
        <v>220</v>
      </c>
      <c r="B635" s="831" t="s">
        <v>1867</v>
      </c>
      <c r="C635" s="834">
        <v>25</v>
      </c>
      <c r="D635" s="835">
        <v>50</v>
      </c>
      <c r="E635" s="835">
        <v>0</v>
      </c>
      <c r="F635" s="835">
        <v>0</v>
      </c>
      <c r="G635" s="835">
        <v>25</v>
      </c>
      <c r="H635" s="833">
        <v>0</v>
      </c>
      <c r="I635" s="833">
        <v>143</v>
      </c>
      <c r="J635" s="835">
        <v>5</v>
      </c>
      <c r="K635" s="833">
        <f t="shared" si="9"/>
        <v>148</v>
      </c>
      <c r="L635" s="835">
        <v>0</v>
      </c>
      <c r="M635" s="835">
        <v>6</v>
      </c>
      <c r="N635" s="835">
        <v>0</v>
      </c>
      <c r="O635" s="835">
        <v>0</v>
      </c>
    </row>
    <row r="636" spans="1:15" hidden="1">
      <c r="A636" s="831" t="s">
        <v>220</v>
      </c>
      <c r="B636" s="831" t="s">
        <v>1868</v>
      </c>
      <c r="C636" s="834">
        <v>25</v>
      </c>
      <c r="D636" s="835">
        <v>50</v>
      </c>
      <c r="E636" s="835">
        <v>0</v>
      </c>
      <c r="F636" s="835">
        <v>0</v>
      </c>
      <c r="G636" s="835">
        <v>25</v>
      </c>
      <c r="H636" s="833">
        <v>0</v>
      </c>
      <c r="I636" s="833">
        <v>35</v>
      </c>
      <c r="J636" s="835">
        <v>5</v>
      </c>
      <c r="K636" s="833">
        <f t="shared" si="9"/>
        <v>40</v>
      </c>
      <c r="L636" s="835">
        <v>0</v>
      </c>
      <c r="M636" s="835">
        <v>0</v>
      </c>
      <c r="N636" s="835">
        <v>0</v>
      </c>
      <c r="O636" s="835">
        <v>0</v>
      </c>
    </row>
    <row r="637" spans="1:15" hidden="1">
      <c r="A637" s="831" t="s">
        <v>227</v>
      </c>
      <c r="B637" s="831" t="s">
        <v>1866</v>
      </c>
      <c r="C637" s="834">
        <v>25</v>
      </c>
      <c r="D637" s="835">
        <v>50</v>
      </c>
      <c r="E637" s="835">
        <v>0</v>
      </c>
      <c r="F637" s="835">
        <v>0</v>
      </c>
      <c r="G637" s="835">
        <v>25</v>
      </c>
      <c r="H637" s="833">
        <v>0</v>
      </c>
      <c r="I637" s="833">
        <v>133</v>
      </c>
      <c r="J637" s="835">
        <v>5</v>
      </c>
      <c r="K637" s="833">
        <f t="shared" si="9"/>
        <v>138</v>
      </c>
      <c r="L637" s="835">
        <v>0</v>
      </c>
      <c r="M637" s="835">
        <v>0</v>
      </c>
      <c r="N637" s="835">
        <v>0</v>
      </c>
      <c r="O637" s="835">
        <v>0</v>
      </c>
    </row>
    <row r="638" spans="1:15" hidden="1">
      <c r="A638" s="831" t="s">
        <v>227</v>
      </c>
      <c r="B638" s="831" t="s">
        <v>1867</v>
      </c>
      <c r="C638" s="834">
        <v>25</v>
      </c>
      <c r="D638" s="835">
        <v>50</v>
      </c>
      <c r="E638" s="835">
        <v>0</v>
      </c>
      <c r="F638" s="835">
        <v>0</v>
      </c>
      <c r="G638" s="835">
        <v>25</v>
      </c>
      <c r="H638" s="833">
        <v>0</v>
      </c>
      <c r="I638" s="833">
        <v>108</v>
      </c>
      <c r="J638" s="835">
        <v>5</v>
      </c>
      <c r="K638" s="833">
        <f t="shared" si="9"/>
        <v>113</v>
      </c>
      <c r="L638" s="835">
        <v>0</v>
      </c>
      <c r="M638" s="835">
        <v>6</v>
      </c>
      <c r="N638" s="835">
        <v>0</v>
      </c>
      <c r="O638" s="835">
        <v>0</v>
      </c>
    </row>
    <row r="639" spans="1:15" hidden="1">
      <c r="A639" s="831" t="s">
        <v>227</v>
      </c>
      <c r="B639" s="831" t="s">
        <v>1868</v>
      </c>
      <c r="C639" s="834">
        <v>25</v>
      </c>
      <c r="D639" s="835">
        <v>50</v>
      </c>
      <c r="E639" s="835">
        <v>0</v>
      </c>
      <c r="F639" s="835">
        <v>0</v>
      </c>
      <c r="G639" s="835">
        <v>25</v>
      </c>
      <c r="H639" s="833">
        <v>0</v>
      </c>
      <c r="I639" s="833">
        <v>75</v>
      </c>
      <c r="J639" s="835">
        <v>5</v>
      </c>
      <c r="K639" s="833">
        <f t="shared" si="9"/>
        <v>80</v>
      </c>
      <c r="L639" s="835">
        <v>0</v>
      </c>
      <c r="M639" s="835">
        <v>0</v>
      </c>
      <c r="N639" s="835">
        <v>0</v>
      </c>
      <c r="O639" s="835">
        <v>0</v>
      </c>
    </row>
    <row r="640" spans="1:15" hidden="1">
      <c r="A640" s="831" t="s">
        <v>223</v>
      </c>
      <c r="B640" s="831" t="s">
        <v>1866</v>
      </c>
      <c r="C640" s="834">
        <v>25</v>
      </c>
      <c r="D640" s="835">
        <v>50</v>
      </c>
      <c r="E640" s="835">
        <v>0</v>
      </c>
      <c r="F640" s="835">
        <v>0</v>
      </c>
      <c r="G640" s="835">
        <v>25</v>
      </c>
      <c r="H640" s="833">
        <v>0</v>
      </c>
      <c r="I640" s="833">
        <v>151</v>
      </c>
      <c r="J640" s="835">
        <v>5</v>
      </c>
      <c r="K640" s="833">
        <f t="shared" si="9"/>
        <v>156</v>
      </c>
      <c r="L640" s="835">
        <v>0</v>
      </c>
      <c r="M640" s="835">
        <v>0</v>
      </c>
      <c r="N640" s="835">
        <v>0</v>
      </c>
      <c r="O640" s="835">
        <v>0</v>
      </c>
    </row>
    <row r="641" spans="1:15" hidden="1">
      <c r="A641" s="831" t="s">
        <v>223</v>
      </c>
      <c r="B641" s="831" t="s">
        <v>1867</v>
      </c>
      <c r="C641" s="834">
        <v>25</v>
      </c>
      <c r="D641" s="835">
        <v>50</v>
      </c>
      <c r="E641" s="835">
        <v>0</v>
      </c>
      <c r="F641" s="835">
        <v>0</v>
      </c>
      <c r="G641" s="835">
        <v>25</v>
      </c>
      <c r="H641" s="833">
        <v>0</v>
      </c>
      <c r="I641" s="833">
        <v>115</v>
      </c>
      <c r="J641" s="835">
        <v>5</v>
      </c>
      <c r="K641" s="833">
        <f t="shared" si="9"/>
        <v>120</v>
      </c>
      <c r="L641" s="835">
        <v>0</v>
      </c>
      <c r="M641" s="835">
        <v>6</v>
      </c>
      <c r="N641" s="835">
        <v>0</v>
      </c>
      <c r="O641" s="835">
        <v>0</v>
      </c>
    </row>
    <row r="642" spans="1:15" hidden="1">
      <c r="A642" s="831" t="s">
        <v>223</v>
      </c>
      <c r="B642" s="831" t="s">
        <v>1868</v>
      </c>
      <c r="C642" s="834">
        <v>25</v>
      </c>
      <c r="D642" s="835">
        <v>50</v>
      </c>
      <c r="E642" s="835">
        <v>0</v>
      </c>
      <c r="F642" s="835">
        <v>0</v>
      </c>
      <c r="G642" s="835">
        <v>25</v>
      </c>
      <c r="H642" s="833">
        <v>0</v>
      </c>
      <c r="I642" s="833">
        <v>99</v>
      </c>
      <c r="J642" s="835">
        <v>5</v>
      </c>
      <c r="K642" s="833">
        <f t="shared" si="9"/>
        <v>104</v>
      </c>
      <c r="L642" s="835">
        <v>0</v>
      </c>
      <c r="M642" s="835">
        <v>0</v>
      </c>
      <c r="N642" s="835">
        <v>0</v>
      </c>
      <c r="O642" s="835">
        <v>0</v>
      </c>
    </row>
    <row r="643" spans="1:15" hidden="1">
      <c r="A643" s="831" t="s">
        <v>232</v>
      </c>
      <c r="B643" s="831" t="s">
        <v>1866</v>
      </c>
      <c r="C643" s="834">
        <v>25</v>
      </c>
      <c r="D643" s="835">
        <v>50</v>
      </c>
      <c r="E643" s="835">
        <v>0</v>
      </c>
      <c r="F643" s="835">
        <v>0</v>
      </c>
      <c r="G643" s="835">
        <v>25</v>
      </c>
      <c r="H643" s="833">
        <v>0</v>
      </c>
      <c r="I643" s="833">
        <v>144</v>
      </c>
      <c r="J643" s="835">
        <v>5</v>
      </c>
      <c r="K643" s="833">
        <f t="shared" si="9"/>
        <v>149</v>
      </c>
      <c r="L643" s="835">
        <v>0</v>
      </c>
      <c r="M643" s="835">
        <v>0</v>
      </c>
      <c r="N643" s="835">
        <v>0</v>
      </c>
      <c r="O643" s="835">
        <v>0</v>
      </c>
    </row>
    <row r="644" spans="1:15" hidden="1">
      <c r="A644" s="831" t="s">
        <v>232</v>
      </c>
      <c r="B644" s="831" t="s">
        <v>1867</v>
      </c>
      <c r="C644" s="834">
        <v>25</v>
      </c>
      <c r="D644" s="835">
        <v>50</v>
      </c>
      <c r="E644" s="835">
        <v>0</v>
      </c>
      <c r="F644" s="835">
        <v>0</v>
      </c>
      <c r="G644" s="835">
        <v>25</v>
      </c>
      <c r="H644" s="833">
        <v>0</v>
      </c>
      <c r="I644" s="833">
        <v>133</v>
      </c>
      <c r="J644" s="835">
        <v>5</v>
      </c>
      <c r="K644" s="833">
        <f t="shared" si="9"/>
        <v>138</v>
      </c>
      <c r="L644" s="835">
        <v>0</v>
      </c>
      <c r="M644" s="835">
        <v>6</v>
      </c>
      <c r="N644" s="835">
        <v>0</v>
      </c>
      <c r="O644" s="835">
        <v>0</v>
      </c>
    </row>
    <row r="645" spans="1:15" hidden="1">
      <c r="A645" s="831" t="s">
        <v>232</v>
      </c>
      <c r="B645" s="831" t="s">
        <v>1868</v>
      </c>
      <c r="C645" s="834">
        <v>25</v>
      </c>
      <c r="D645" s="835">
        <v>50</v>
      </c>
      <c r="E645" s="835">
        <v>0</v>
      </c>
      <c r="F645" s="835">
        <v>0</v>
      </c>
      <c r="G645" s="835">
        <v>25</v>
      </c>
      <c r="H645" s="833">
        <v>0</v>
      </c>
      <c r="I645" s="833">
        <v>95</v>
      </c>
      <c r="J645" s="835">
        <v>5</v>
      </c>
      <c r="K645" s="833">
        <f t="shared" ref="K645:K705" si="10">+I645+J645</f>
        <v>100</v>
      </c>
      <c r="L645" s="835">
        <v>0</v>
      </c>
      <c r="M645" s="835">
        <v>0</v>
      </c>
      <c r="N645" s="835">
        <v>0</v>
      </c>
      <c r="O645" s="835">
        <v>0</v>
      </c>
    </row>
    <row r="646" spans="1:15" hidden="1">
      <c r="A646" s="831" t="s">
        <v>225</v>
      </c>
      <c r="B646" s="831" t="s">
        <v>1866</v>
      </c>
      <c r="C646" s="834">
        <v>25</v>
      </c>
      <c r="D646" s="835">
        <v>50</v>
      </c>
      <c r="E646" s="835">
        <v>0</v>
      </c>
      <c r="F646" s="835">
        <v>0</v>
      </c>
      <c r="G646" s="835">
        <v>25</v>
      </c>
      <c r="H646" s="833">
        <v>0</v>
      </c>
      <c r="I646" s="833">
        <v>142</v>
      </c>
      <c r="J646" s="835">
        <v>5</v>
      </c>
      <c r="K646" s="833">
        <f t="shared" si="10"/>
        <v>147</v>
      </c>
      <c r="L646" s="835">
        <v>0</v>
      </c>
      <c r="M646" s="835">
        <v>0</v>
      </c>
      <c r="N646" s="835">
        <v>0</v>
      </c>
      <c r="O646" s="835">
        <v>0</v>
      </c>
    </row>
    <row r="647" spans="1:15" hidden="1">
      <c r="A647" s="831" t="s">
        <v>225</v>
      </c>
      <c r="B647" s="831" t="s">
        <v>1867</v>
      </c>
      <c r="C647" s="834">
        <v>25</v>
      </c>
      <c r="D647" s="835">
        <v>50</v>
      </c>
      <c r="E647" s="835">
        <v>0</v>
      </c>
      <c r="F647" s="835">
        <v>0</v>
      </c>
      <c r="G647" s="835">
        <v>25</v>
      </c>
      <c r="H647" s="833">
        <v>0</v>
      </c>
      <c r="I647" s="833">
        <v>100</v>
      </c>
      <c r="J647" s="835">
        <v>5</v>
      </c>
      <c r="K647" s="833">
        <f t="shared" si="10"/>
        <v>105</v>
      </c>
      <c r="L647" s="835">
        <v>0</v>
      </c>
      <c r="M647" s="835">
        <v>6</v>
      </c>
      <c r="N647" s="835">
        <v>0</v>
      </c>
      <c r="O647" s="835">
        <v>0</v>
      </c>
    </row>
    <row r="648" spans="1:15" hidden="1">
      <c r="A648" s="831" t="s">
        <v>225</v>
      </c>
      <c r="B648" s="831" t="s">
        <v>1868</v>
      </c>
      <c r="C648" s="834">
        <v>25</v>
      </c>
      <c r="D648" s="835">
        <v>50</v>
      </c>
      <c r="E648" s="835">
        <v>0</v>
      </c>
      <c r="F648" s="835">
        <v>0</v>
      </c>
      <c r="G648" s="835">
        <v>25</v>
      </c>
      <c r="H648" s="833">
        <v>0</v>
      </c>
      <c r="I648" s="833">
        <v>94</v>
      </c>
      <c r="J648" s="835">
        <v>5</v>
      </c>
      <c r="K648" s="833">
        <f t="shared" si="10"/>
        <v>99</v>
      </c>
      <c r="L648" s="835">
        <v>0</v>
      </c>
      <c r="M648" s="835">
        <v>0</v>
      </c>
      <c r="N648" s="835">
        <v>0</v>
      </c>
      <c r="O648" s="835">
        <v>0</v>
      </c>
    </row>
    <row r="649" spans="1:15" hidden="1">
      <c r="A649" s="831" t="s">
        <v>234</v>
      </c>
      <c r="B649" s="831" t="s">
        <v>1866</v>
      </c>
      <c r="C649" s="834">
        <v>25</v>
      </c>
      <c r="D649" s="835">
        <v>50</v>
      </c>
      <c r="E649" s="835">
        <v>0</v>
      </c>
      <c r="F649" s="835">
        <v>0</v>
      </c>
      <c r="G649" s="835">
        <v>25</v>
      </c>
      <c r="H649" s="833">
        <v>0</v>
      </c>
      <c r="I649" s="833">
        <v>154</v>
      </c>
      <c r="J649" s="835">
        <v>5</v>
      </c>
      <c r="K649" s="833">
        <f t="shared" si="10"/>
        <v>159</v>
      </c>
      <c r="L649" s="835">
        <v>0</v>
      </c>
      <c r="M649" s="835">
        <v>0</v>
      </c>
      <c r="N649" s="835">
        <v>0</v>
      </c>
      <c r="O649" s="835">
        <v>0</v>
      </c>
    </row>
    <row r="650" spans="1:15" hidden="1">
      <c r="A650" s="831" t="s">
        <v>234</v>
      </c>
      <c r="B650" s="831" t="s">
        <v>1867</v>
      </c>
      <c r="C650" s="834">
        <v>25</v>
      </c>
      <c r="D650" s="835">
        <v>50</v>
      </c>
      <c r="E650" s="835">
        <v>0</v>
      </c>
      <c r="F650" s="835">
        <v>0</v>
      </c>
      <c r="G650" s="835">
        <v>25</v>
      </c>
      <c r="H650" s="833">
        <v>0</v>
      </c>
      <c r="I650" s="833">
        <v>135</v>
      </c>
      <c r="J650" s="835">
        <v>5</v>
      </c>
      <c r="K650" s="833">
        <f t="shared" si="10"/>
        <v>140</v>
      </c>
      <c r="L650" s="835">
        <v>0</v>
      </c>
      <c r="M650" s="835">
        <v>6</v>
      </c>
      <c r="N650" s="835">
        <v>0</v>
      </c>
      <c r="O650" s="835">
        <v>0</v>
      </c>
    </row>
    <row r="651" spans="1:15" hidden="1">
      <c r="A651" s="831" t="s">
        <v>234</v>
      </c>
      <c r="B651" s="831" t="s">
        <v>1868</v>
      </c>
      <c r="C651" s="834">
        <v>25</v>
      </c>
      <c r="D651" s="835">
        <v>50</v>
      </c>
      <c r="E651" s="835">
        <v>0</v>
      </c>
      <c r="F651" s="835">
        <v>0</v>
      </c>
      <c r="G651" s="835">
        <v>25</v>
      </c>
      <c r="H651" s="833">
        <v>0</v>
      </c>
      <c r="I651" s="833">
        <v>101</v>
      </c>
      <c r="J651" s="835">
        <v>5</v>
      </c>
      <c r="K651" s="833">
        <f t="shared" si="10"/>
        <v>106</v>
      </c>
      <c r="L651" s="835">
        <v>0</v>
      </c>
      <c r="M651" s="835">
        <v>0</v>
      </c>
      <c r="N651" s="835">
        <v>0</v>
      </c>
      <c r="O651" s="835">
        <v>0</v>
      </c>
    </row>
    <row r="652" spans="1:15" hidden="1">
      <c r="A652" s="831" t="s">
        <v>230</v>
      </c>
      <c r="B652" s="831" t="s">
        <v>1866</v>
      </c>
      <c r="C652" s="834">
        <v>25</v>
      </c>
      <c r="D652" s="835">
        <v>50</v>
      </c>
      <c r="E652" s="835">
        <v>0</v>
      </c>
      <c r="F652" s="835">
        <v>0</v>
      </c>
      <c r="G652" s="835">
        <v>25</v>
      </c>
      <c r="H652" s="833">
        <v>0</v>
      </c>
      <c r="I652" s="833">
        <v>154</v>
      </c>
      <c r="J652" s="835">
        <v>5</v>
      </c>
      <c r="K652" s="833">
        <f t="shared" si="10"/>
        <v>159</v>
      </c>
      <c r="L652" s="835">
        <v>0</v>
      </c>
      <c r="M652" s="835">
        <v>0</v>
      </c>
      <c r="N652" s="835">
        <v>0</v>
      </c>
      <c r="O652" s="835">
        <v>0</v>
      </c>
    </row>
    <row r="653" spans="1:15" hidden="1">
      <c r="A653" s="831" t="s">
        <v>230</v>
      </c>
      <c r="B653" s="831" t="s">
        <v>1867</v>
      </c>
      <c r="C653" s="834">
        <v>25</v>
      </c>
      <c r="D653" s="835">
        <v>50</v>
      </c>
      <c r="E653" s="835">
        <v>0</v>
      </c>
      <c r="F653" s="835">
        <v>0</v>
      </c>
      <c r="G653" s="835">
        <v>25</v>
      </c>
      <c r="H653" s="833">
        <v>0</v>
      </c>
      <c r="I653" s="833">
        <v>135</v>
      </c>
      <c r="J653" s="835">
        <v>5</v>
      </c>
      <c r="K653" s="833">
        <f t="shared" si="10"/>
        <v>140</v>
      </c>
      <c r="L653" s="835">
        <v>0</v>
      </c>
      <c r="M653" s="835">
        <v>6</v>
      </c>
      <c r="N653" s="835">
        <v>0</v>
      </c>
      <c r="O653" s="835">
        <v>0</v>
      </c>
    </row>
    <row r="654" spans="1:15" hidden="1">
      <c r="A654" s="831" t="s">
        <v>230</v>
      </c>
      <c r="B654" s="831" t="s">
        <v>1868</v>
      </c>
      <c r="C654" s="834">
        <v>25</v>
      </c>
      <c r="D654" s="835">
        <v>50</v>
      </c>
      <c r="E654" s="835">
        <v>0</v>
      </c>
      <c r="F654" s="835">
        <v>0</v>
      </c>
      <c r="G654" s="835">
        <v>25</v>
      </c>
      <c r="H654" s="833">
        <v>0</v>
      </c>
      <c r="I654" s="833">
        <v>96</v>
      </c>
      <c r="J654" s="835">
        <v>5</v>
      </c>
      <c r="K654" s="833">
        <f t="shared" si="10"/>
        <v>101</v>
      </c>
      <c r="L654" s="835">
        <v>0</v>
      </c>
      <c r="M654" s="835">
        <v>0</v>
      </c>
      <c r="N654" s="835">
        <v>0</v>
      </c>
      <c r="O654" s="835">
        <v>0</v>
      </c>
    </row>
    <row r="655" spans="1:15" hidden="1">
      <c r="A655" s="831" t="s">
        <v>236</v>
      </c>
      <c r="B655" s="831" t="s">
        <v>1866</v>
      </c>
      <c r="C655" s="834">
        <v>25</v>
      </c>
      <c r="D655" s="835">
        <v>50</v>
      </c>
      <c r="E655" s="835">
        <v>0</v>
      </c>
      <c r="F655" s="835">
        <v>0</v>
      </c>
      <c r="G655" s="835">
        <v>25</v>
      </c>
      <c r="H655" s="833">
        <v>0</v>
      </c>
      <c r="I655" s="833">
        <v>167</v>
      </c>
      <c r="J655" s="835">
        <v>5</v>
      </c>
      <c r="K655" s="833">
        <f t="shared" si="10"/>
        <v>172</v>
      </c>
      <c r="L655" s="835">
        <v>0</v>
      </c>
      <c r="M655" s="835">
        <v>0</v>
      </c>
      <c r="N655" s="835">
        <v>0</v>
      </c>
      <c r="O655" s="835">
        <v>0</v>
      </c>
    </row>
    <row r="656" spans="1:15" hidden="1">
      <c r="A656" s="831" t="s">
        <v>236</v>
      </c>
      <c r="B656" s="831" t="s">
        <v>1867</v>
      </c>
      <c r="C656" s="834">
        <v>25</v>
      </c>
      <c r="D656" s="835">
        <v>50</v>
      </c>
      <c r="E656" s="835">
        <v>0</v>
      </c>
      <c r="F656" s="835">
        <v>0</v>
      </c>
      <c r="G656" s="835">
        <v>25</v>
      </c>
      <c r="H656" s="833">
        <v>0</v>
      </c>
      <c r="I656" s="833">
        <v>132</v>
      </c>
      <c r="J656" s="835">
        <v>5</v>
      </c>
      <c r="K656" s="833">
        <f t="shared" si="10"/>
        <v>137</v>
      </c>
      <c r="L656" s="835">
        <v>0</v>
      </c>
      <c r="M656" s="835">
        <v>6</v>
      </c>
      <c r="N656" s="835">
        <v>0</v>
      </c>
      <c r="O656" s="835">
        <v>0</v>
      </c>
    </row>
    <row r="657" spans="1:15" hidden="1">
      <c r="A657" s="831" t="s">
        <v>236</v>
      </c>
      <c r="B657" s="831" t="s">
        <v>1868</v>
      </c>
      <c r="C657" s="834">
        <v>25</v>
      </c>
      <c r="D657" s="835">
        <v>50</v>
      </c>
      <c r="E657" s="835">
        <v>0</v>
      </c>
      <c r="F657" s="835">
        <v>0</v>
      </c>
      <c r="G657" s="835">
        <v>25</v>
      </c>
      <c r="H657" s="833">
        <v>0</v>
      </c>
      <c r="I657" s="833">
        <v>107</v>
      </c>
      <c r="J657" s="835">
        <v>5</v>
      </c>
      <c r="K657" s="833">
        <f t="shared" si="10"/>
        <v>112</v>
      </c>
      <c r="L657" s="835">
        <v>0</v>
      </c>
      <c r="M657" s="835">
        <v>0</v>
      </c>
      <c r="N657" s="835">
        <v>0</v>
      </c>
      <c r="O657" s="835">
        <v>0</v>
      </c>
    </row>
    <row r="658" spans="1:15" hidden="1">
      <c r="A658" s="831" t="s">
        <v>239</v>
      </c>
      <c r="B658" s="831" t="s">
        <v>1866</v>
      </c>
      <c r="C658" s="834">
        <v>25</v>
      </c>
      <c r="D658" s="835">
        <v>50</v>
      </c>
      <c r="E658" s="835">
        <v>0</v>
      </c>
      <c r="F658" s="835">
        <v>0</v>
      </c>
      <c r="G658" s="835">
        <v>25</v>
      </c>
      <c r="H658" s="833">
        <v>0</v>
      </c>
      <c r="I658" s="833">
        <v>167</v>
      </c>
      <c r="J658" s="835">
        <v>5</v>
      </c>
      <c r="K658" s="833">
        <f t="shared" si="10"/>
        <v>172</v>
      </c>
      <c r="L658" s="835">
        <v>0</v>
      </c>
      <c r="M658" s="835">
        <v>0</v>
      </c>
      <c r="N658" s="835">
        <v>0</v>
      </c>
      <c r="O658" s="835">
        <v>0</v>
      </c>
    </row>
    <row r="659" spans="1:15" hidden="1">
      <c r="A659" s="831" t="s">
        <v>239</v>
      </c>
      <c r="B659" s="831" t="s">
        <v>1867</v>
      </c>
      <c r="C659" s="834">
        <v>25</v>
      </c>
      <c r="D659" s="835">
        <v>50</v>
      </c>
      <c r="E659" s="835">
        <v>0</v>
      </c>
      <c r="F659" s="835">
        <v>0</v>
      </c>
      <c r="G659" s="835">
        <v>25</v>
      </c>
      <c r="H659" s="833">
        <v>0</v>
      </c>
      <c r="I659" s="833">
        <v>133</v>
      </c>
      <c r="J659" s="835">
        <v>5</v>
      </c>
      <c r="K659" s="833">
        <f t="shared" si="10"/>
        <v>138</v>
      </c>
      <c r="L659" s="835">
        <v>0</v>
      </c>
      <c r="M659" s="835">
        <v>6</v>
      </c>
      <c r="N659" s="835">
        <v>0</v>
      </c>
      <c r="O659" s="835">
        <v>0</v>
      </c>
    </row>
    <row r="660" spans="1:15" hidden="1">
      <c r="A660" s="831" t="s">
        <v>239</v>
      </c>
      <c r="B660" s="831" t="s">
        <v>1868</v>
      </c>
      <c r="C660" s="834">
        <v>25</v>
      </c>
      <c r="D660" s="835">
        <v>50</v>
      </c>
      <c r="E660" s="835">
        <v>0</v>
      </c>
      <c r="F660" s="835">
        <v>0</v>
      </c>
      <c r="G660" s="835">
        <v>25</v>
      </c>
      <c r="H660" s="833">
        <v>0</v>
      </c>
      <c r="I660" s="833">
        <v>95</v>
      </c>
      <c r="J660" s="835">
        <v>5</v>
      </c>
      <c r="K660" s="833">
        <f t="shared" si="10"/>
        <v>100</v>
      </c>
      <c r="L660" s="835">
        <v>0</v>
      </c>
      <c r="M660" s="835">
        <v>0</v>
      </c>
      <c r="N660" s="835">
        <v>0</v>
      </c>
      <c r="O660" s="835">
        <v>0</v>
      </c>
    </row>
    <row r="661" spans="1:15" hidden="1">
      <c r="A661" s="831" t="s">
        <v>241</v>
      </c>
      <c r="B661" s="831" t="s">
        <v>1866</v>
      </c>
      <c r="C661" s="834">
        <v>25</v>
      </c>
      <c r="D661" s="835">
        <v>50</v>
      </c>
      <c r="E661" s="835">
        <v>0</v>
      </c>
      <c r="F661" s="835">
        <v>0</v>
      </c>
      <c r="G661" s="835">
        <v>25</v>
      </c>
      <c r="H661" s="833">
        <v>0</v>
      </c>
      <c r="I661" s="833">
        <v>148</v>
      </c>
      <c r="J661" s="835">
        <v>5</v>
      </c>
      <c r="K661" s="833">
        <f t="shared" si="10"/>
        <v>153</v>
      </c>
      <c r="L661" s="835">
        <v>0</v>
      </c>
      <c r="M661" s="835">
        <v>0</v>
      </c>
      <c r="N661" s="835">
        <v>0</v>
      </c>
      <c r="O661" s="835">
        <v>0</v>
      </c>
    </row>
    <row r="662" spans="1:15" hidden="1">
      <c r="A662" s="831" t="s">
        <v>241</v>
      </c>
      <c r="B662" s="831" t="s">
        <v>1867</v>
      </c>
      <c r="C662" s="834">
        <v>25</v>
      </c>
      <c r="D662" s="835">
        <v>50</v>
      </c>
      <c r="E662" s="835">
        <v>0</v>
      </c>
      <c r="F662" s="835">
        <v>0</v>
      </c>
      <c r="G662" s="835">
        <v>25</v>
      </c>
      <c r="H662" s="833">
        <v>0</v>
      </c>
      <c r="I662" s="833">
        <v>122</v>
      </c>
      <c r="J662" s="835">
        <v>5</v>
      </c>
      <c r="K662" s="833">
        <f t="shared" si="10"/>
        <v>127</v>
      </c>
      <c r="L662" s="835">
        <v>0</v>
      </c>
      <c r="M662" s="835">
        <v>6</v>
      </c>
      <c r="N662" s="835">
        <v>0</v>
      </c>
      <c r="O662" s="835">
        <v>0</v>
      </c>
    </row>
    <row r="663" spans="1:15" hidden="1">
      <c r="A663" s="831" t="s">
        <v>241</v>
      </c>
      <c r="B663" s="831" t="s">
        <v>1868</v>
      </c>
      <c r="C663" s="834">
        <v>25</v>
      </c>
      <c r="D663" s="835">
        <v>50</v>
      </c>
      <c r="E663" s="835">
        <v>0</v>
      </c>
      <c r="F663" s="835">
        <v>0</v>
      </c>
      <c r="G663" s="835">
        <v>25</v>
      </c>
      <c r="H663" s="833">
        <v>0</v>
      </c>
      <c r="I663" s="833">
        <v>96</v>
      </c>
      <c r="J663" s="835">
        <v>5</v>
      </c>
      <c r="K663" s="833">
        <f t="shared" si="10"/>
        <v>101</v>
      </c>
      <c r="L663" s="835">
        <v>0</v>
      </c>
      <c r="M663" s="835">
        <v>0</v>
      </c>
      <c r="N663" s="835">
        <v>0</v>
      </c>
      <c r="O663" s="835">
        <v>0</v>
      </c>
    </row>
    <row r="664" spans="1:15" hidden="1">
      <c r="A664" s="831" t="s">
        <v>243</v>
      </c>
      <c r="B664" s="831" t="s">
        <v>1866</v>
      </c>
      <c r="C664" s="834">
        <v>25</v>
      </c>
      <c r="D664" s="835">
        <v>50</v>
      </c>
      <c r="E664" s="835">
        <v>0</v>
      </c>
      <c r="F664" s="835">
        <v>0</v>
      </c>
      <c r="G664" s="835">
        <v>25</v>
      </c>
      <c r="H664" s="833">
        <v>0</v>
      </c>
      <c r="I664" s="833">
        <v>159</v>
      </c>
      <c r="J664" s="835">
        <v>5</v>
      </c>
      <c r="K664" s="833">
        <f t="shared" si="10"/>
        <v>164</v>
      </c>
      <c r="L664" s="835">
        <v>0</v>
      </c>
      <c r="M664" s="835">
        <v>0</v>
      </c>
      <c r="N664" s="835">
        <v>0</v>
      </c>
      <c r="O664" s="835">
        <v>0</v>
      </c>
    </row>
    <row r="665" spans="1:15" hidden="1">
      <c r="A665" s="831" t="s">
        <v>243</v>
      </c>
      <c r="B665" s="831" t="s">
        <v>1867</v>
      </c>
      <c r="C665" s="834">
        <v>25</v>
      </c>
      <c r="D665" s="835">
        <v>50</v>
      </c>
      <c r="E665" s="835">
        <v>0</v>
      </c>
      <c r="F665" s="835">
        <v>0</v>
      </c>
      <c r="G665" s="835">
        <v>25</v>
      </c>
      <c r="H665" s="833">
        <v>0</v>
      </c>
      <c r="I665" s="833">
        <v>134</v>
      </c>
      <c r="J665" s="835">
        <v>5</v>
      </c>
      <c r="K665" s="833">
        <f t="shared" si="10"/>
        <v>139</v>
      </c>
      <c r="L665" s="835">
        <v>0</v>
      </c>
      <c r="M665" s="835">
        <v>6</v>
      </c>
      <c r="N665" s="835">
        <v>0</v>
      </c>
      <c r="O665" s="835">
        <v>0</v>
      </c>
    </row>
    <row r="666" spans="1:15" hidden="1">
      <c r="A666" s="831" t="s">
        <v>243</v>
      </c>
      <c r="B666" s="831" t="s">
        <v>1868</v>
      </c>
      <c r="C666" s="834">
        <v>25</v>
      </c>
      <c r="D666" s="835">
        <v>50</v>
      </c>
      <c r="E666" s="835">
        <v>0</v>
      </c>
      <c r="F666" s="835">
        <v>0</v>
      </c>
      <c r="G666" s="835">
        <v>25</v>
      </c>
      <c r="H666" s="833">
        <v>0</v>
      </c>
      <c r="I666" s="833">
        <v>116</v>
      </c>
      <c r="J666" s="835">
        <v>5</v>
      </c>
      <c r="K666" s="833">
        <f t="shared" si="10"/>
        <v>121</v>
      </c>
      <c r="L666" s="835">
        <v>0</v>
      </c>
      <c r="M666" s="835">
        <v>0</v>
      </c>
      <c r="N666" s="835">
        <v>0</v>
      </c>
      <c r="O666" s="835">
        <v>0</v>
      </c>
    </row>
    <row r="667" spans="1:15" hidden="1">
      <c r="A667" s="831" t="s">
        <v>247</v>
      </c>
      <c r="B667" s="831" t="s">
        <v>1866</v>
      </c>
      <c r="C667" s="834">
        <v>25</v>
      </c>
      <c r="D667" s="835">
        <v>50</v>
      </c>
      <c r="E667" s="835">
        <v>5</v>
      </c>
      <c r="F667" s="835">
        <v>5</v>
      </c>
      <c r="G667" s="835">
        <v>25</v>
      </c>
      <c r="H667" s="833">
        <v>0</v>
      </c>
      <c r="I667" s="833">
        <v>157</v>
      </c>
      <c r="J667" s="835">
        <v>5</v>
      </c>
      <c r="K667" s="833">
        <f t="shared" si="10"/>
        <v>162</v>
      </c>
      <c r="L667" s="835">
        <v>0</v>
      </c>
      <c r="M667" s="835">
        <v>0</v>
      </c>
      <c r="N667" s="835">
        <v>0</v>
      </c>
      <c r="O667" s="835">
        <v>0</v>
      </c>
    </row>
    <row r="668" spans="1:15" hidden="1">
      <c r="A668" s="831" t="s">
        <v>247</v>
      </c>
      <c r="B668" s="831" t="s">
        <v>1867</v>
      </c>
      <c r="C668" s="834">
        <v>25</v>
      </c>
      <c r="D668" s="835">
        <v>50</v>
      </c>
      <c r="E668" s="835">
        <v>5</v>
      </c>
      <c r="F668" s="835">
        <v>5</v>
      </c>
      <c r="G668" s="835">
        <v>25</v>
      </c>
      <c r="H668" s="833">
        <v>0</v>
      </c>
      <c r="I668" s="833">
        <v>133</v>
      </c>
      <c r="J668" s="835">
        <v>5</v>
      </c>
      <c r="K668" s="833">
        <f t="shared" si="10"/>
        <v>138</v>
      </c>
      <c r="L668" s="835">
        <v>0</v>
      </c>
      <c r="M668" s="835">
        <v>6</v>
      </c>
      <c r="N668" s="835">
        <v>0</v>
      </c>
      <c r="O668" s="835">
        <v>0</v>
      </c>
    </row>
    <row r="669" spans="1:15" hidden="1">
      <c r="A669" s="831" t="s">
        <v>247</v>
      </c>
      <c r="B669" s="831" t="s">
        <v>1868</v>
      </c>
      <c r="C669" s="834">
        <v>25</v>
      </c>
      <c r="D669" s="835">
        <v>50</v>
      </c>
      <c r="E669" s="835">
        <v>5</v>
      </c>
      <c r="F669" s="835">
        <v>5</v>
      </c>
      <c r="G669" s="835">
        <v>25</v>
      </c>
      <c r="H669" s="833">
        <v>0</v>
      </c>
      <c r="I669" s="833">
        <v>107</v>
      </c>
      <c r="J669" s="835">
        <v>5</v>
      </c>
      <c r="K669" s="833">
        <f t="shared" si="10"/>
        <v>112</v>
      </c>
      <c r="L669" s="835">
        <v>0</v>
      </c>
      <c r="M669" s="835">
        <v>0</v>
      </c>
      <c r="N669" s="835">
        <v>0</v>
      </c>
      <c r="O669" s="835">
        <v>0</v>
      </c>
    </row>
    <row r="670" spans="1:15" hidden="1">
      <c r="A670" s="831" t="s">
        <v>249</v>
      </c>
      <c r="B670" s="831" t="s">
        <v>1866</v>
      </c>
      <c r="C670" s="834">
        <v>25</v>
      </c>
      <c r="D670" s="835">
        <v>50</v>
      </c>
      <c r="E670" s="835">
        <v>0</v>
      </c>
      <c r="F670" s="835">
        <v>0</v>
      </c>
      <c r="G670" s="835">
        <v>25</v>
      </c>
      <c r="H670" s="833">
        <v>0</v>
      </c>
      <c r="I670" s="833">
        <v>134</v>
      </c>
      <c r="J670" s="835">
        <v>5</v>
      </c>
      <c r="K670" s="833">
        <f t="shared" si="10"/>
        <v>139</v>
      </c>
      <c r="L670" s="835">
        <v>0</v>
      </c>
      <c r="M670" s="835">
        <v>0</v>
      </c>
      <c r="N670" s="835">
        <v>0</v>
      </c>
      <c r="O670" s="835">
        <v>0</v>
      </c>
    </row>
    <row r="671" spans="1:15" hidden="1">
      <c r="A671" s="831" t="s">
        <v>249</v>
      </c>
      <c r="B671" s="831" t="s">
        <v>1867</v>
      </c>
      <c r="C671" s="834">
        <v>25</v>
      </c>
      <c r="D671" s="835">
        <v>50</v>
      </c>
      <c r="E671" s="835">
        <v>0</v>
      </c>
      <c r="F671" s="835">
        <v>0</v>
      </c>
      <c r="G671" s="835">
        <v>25</v>
      </c>
      <c r="H671" s="833">
        <v>0</v>
      </c>
      <c r="I671" s="833">
        <v>118</v>
      </c>
      <c r="J671" s="835">
        <v>5</v>
      </c>
      <c r="K671" s="833">
        <f t="shared" si="10"/>
        <v>123</v>
      </c>
      <c r="L671" s="835">
        <v>0</v>
      </c>
      <c r="M671" s="835">
        <v>6</v>
      </c>
      <c r="N671" s="835">
        <v>0</v>
      </c>
      <c r="O671" s="835">
        <v>0</v>
      </c>
    </row>
    <row r="672" spans="1:15" hidden="1">
      <c r="A672" s="831" t="s">
        <v>249</v>
      </c>
      <c r="B672" s="831" t="s">
        <v>1868</v>
      </c>
      <c r="C672" s="834">
        <v>25</v>
      </c>
      <c r="D672" s="835">
        <v>50</v>
      </c>
      <c r="E672" s="835">
        <v>0</v>
      </c>
      <c r="F672" s="835">
        <v>0</v>
      </c>
      <c r="G672" s="835">
        <v>25</v>
      </c>
      <c r="H672" s="833">
        <v>0</v>
      </c>
      <c r="I672" s="833">
        <v>101</v>
      </c>
      <c r="J672" s="835">
        <v>5</v>
      </c>
      <c r="K672" s="833">
        <f t="shared" si="10"/>
        <v>106</v>
      </c>
      <c r="L672" s="835">
        <v>0</v>
      </c>
      <c r="M672" s="835">
        <v>0</v>
      </c>
      <c r="N672" s="835">
        <v>0</v>
      </c>
      <c r="O672" s="835">
        <v>0</v>
      </c>
    </row>
    <row r="673" spans="1:15" hidden="1">
      <c r="A673" s="831" t="s">
        <v>255</v>
      </c>
      <c r="B673" s="831" t="s">
        <v>1866</v>
      </c>
      <c r="C673" s="834">
        <v>25</v>
      </c>
      <c r="D673" s="835">
        <v>50</v>
      </c>
      <c r="E673" s="835">
        <v>0</v>
      </c>
      <c r="F673" s="835">
        <v>0</v>
      </c>
      <c r="G673" s="835">
        <v>25</v>
      </c>
      <c r="H673" s="833">
        <v>0</v>
      </c>
      <c r="I673" s="833">
        <v>162</v>
      </c>
      <c r="J673" s="835">
        <v>5</v>
      </c>
      <c r="K673" s="833">
        <f t="shared" si="10"/>
        <v>167</v>
      </c>
      <c r="L673" s="835">
        <v>0</v>
      </c>
      <c r="M673" s="835">
        <v>0</v>
      </c>
      <c r="N673" s="835">
        <v>0</v>
      </c>
      <c r="O673" s="835">
        <v>0</v>
      </c>
    </row>
    <row r="674" spans="1:15" hidden="1">
      <c r="A674" s="831" t="s">
        <v>255</v>
      </c>
      <c r="B674" s="831" t="s">
        <v>1867</v>
      </c>
      <c r="C674" s="834">
        <v>25</v>
      </c>
      <c r="D674" s="835">
        <v>50</v>
      </c>
      <c r="E674" s="835">
        <v>0</v>
      </c>
      <c r="F674" s="835">
        <v>0</v>
      </c>
      <c r="G674" s="835">
        <v>25</v>
      </c>
      <c r="H674" s="833">
        <v>0</v>
      </c>
      <c r="I674" s="833">
        <v>135</v>
      </c>
      <c r="J674" s="835">
        <v>5</v>
      </c>
      <c r="K674" s="833">
        <f t="shared" si="10"/>
        <v>140</v>
      </c>
      <c r="L674" s="835">
        <v>0</v>
      </c>
      <c r="M674" s="835">
        <v>6</v>
      </c>
      <c r="N674" s="835">
        <v>0</v>
      </c>
      <c r="O674" s="835">
        <v>0</v>
      </c>
    </row>
    <row r="675" spans="1:15" hidden="1">
      <c r="A675" s="831" t="s">
        <v>255</v>
      </c>
      <c r="B675" s="831" t="s">
        <v>1868</v>
      </c>
      <c r="C675" s="834">
        <v>25</v>
      </c>
      <c r="D675" s="835">
        <v>50</v>
      </c>
      <c r="E675" s="835">
        <v>0</v>
      </c>
      <c r="F675" s="835">
        <v>0</v>
      </c>
      <c r="G675" s="835">
        <v>25</v>
      </c>
      <c r="H675" s="833">
        <v>0</v>
      </c>
      <c r="I675" s="833">
        <v>118</v>
      </c>
      <c r="J675" s="835">
        <v>5</v>
      </c>
      <c r="K675" s="833">
        <f t="shared" si="10"/>
        <v>123</v>
      </c>
      <c r="L675" s="835">
        <v>0</v>
      </c>
      <c r="M675" s="835">
        <v>0</v>
      </c>
      <c r="N675" s="835">
        <v>0</v>
      </c>
      <c r="O675" s="835">
        <v>0</v>
      </c>
    </row>
    <row r="676" spans="1:15" hidden="1">
      <c r="A676" s="831" t="s">
        <v>251</v>
      </c>
      <c r="B676" s="831" t="s">
        <v>1866</v>
      </c>
      <c r="C676" s="834">
        <v>25</v>
      </c>
      <c r="D676" s="835">
        <v>50</v>
      </c>
      <c r="E676" s="835">
        <v>0</v>
      </c>
      <c r="F676" s="835">
        <v>0</v>
      </c>
      <c r="G676" s="835">
        <v>25</v>
      </c>
      <c r="H676" s="833">
        <v>0</v>
      </c>
      <c r="I676" s="833">
        <v>74</v>
      </c>
      <c r="J676" s="835">
        <v>5</v>
      </c>
      <c r="K676" s="833">
        <f t="shared" si="10"/>
        <v>79</v>
      </c>
      <c r="L676" s="835">
        <v>0</v>
      </c>
      <c r="M676" s="835">
        <v>0</v>
      </c>
      <c r="N676" s="835">
        <v>0</v>
      </c>
      <c r="O676" s="835">
        <v>0</v>
      </c>
    </row>
    <row r="677" spans="1:15" hidden="1">
      <c r="A677" s="831" t="s">
        <v>251</v>
      </c>
      <c r="B677" s="831" t="s">
        <v>1867</v>
      </c>
      <c r="C677" s="834">
        <v>25</v>
      </c>
      <c r="D677" s="835">
        <v>50</v>
      </c>
      <c r="E677" s="835">
        <v>0</v>
      </c>
      <c r="F677" s="835">
        <v>0</v>
      </c>
      <c r="G677" s="835">
        <v>25</v>
      </c>
      <c r="H677" s="833">
        <v>0</v>
      </c>
      <c r="I677" s="833">
        <v>43</v>
      </c>
      <c r="J677" s="835">
        <v>5</v>
      </c>
      <c r="K677" s="833">
        <f t="shared" si="10"/>
        <v>48</v>
      </c>
      <c r="L677" s="835">
        <v>0</v>
      </c>
      <c r="M677" s="835">
        <v>6</v>
      </c>
      <c r="N677" s="835">
        <v>0</v>
      </c>
      <c r="O677" s="835">
        <v>0</v>
      </c>
    </row>
    <row r="678" spans="1:15" hidden="1">
      <c r="A678" s="831" t="s">
        <v>251</v>
      </c>
      <c r="B678" s="831" t="s">
        <v>1868</v>
      </c>
      <c r="C678" s="834">
        <v>25</v>
      </c>
      <c r="D678" s="835">
        <v>50</v>
      </c>
      <c r="E678" s="835">
        <v>0</v>
      </c>
      <c r="F678" s="835">
        <v>0</v>
      </c>
      <c r="G678" s="835">
        <v>25</v>
      </c>
      <c r="H678" s="833">
        <v>0</v>
      </c>
      <c r="I678" s="833">
        <v>17</v>
      </c>
      <c r="J678" s="835">
        <v>5</v>
      </c>
      <c r="K678" s="833">
        <f t="shared" si="10"/>
        <v>22</v>
      </c>
      <c r="L678" s="835">
        <v>0</v>
      </c>
      <c r="M678" s="835">
        <v>0</v>
      </c>
      <c r="N678" s="835">
        <v>0</v>
      </c>
      <c r="O678" s="835">
        <v>0</v>
      </c>
    </row>
    <row r="679" spans="1:15" hidden="1">
      <c r="A679" s="831" t="s">
        <v>245</v>
      </c>
      <c r="B679" s="831" t="s">
        <v>1866</v>
      </c>
      <c r="C679" s="834">
        <v>25</v>
      </c>
      <c r="D679" s="835">
        <v>50</v>
      </c>
      <c r="E679" s="835">
        <v>0</v>
      </c>
      <c r="F679" s="835">
        <v>0</v>
      </c>
      <c r="G679" s="835">
        <v>25</v>
      </c>
      <c r="H679" s="833">
        <v>0</v>
      </c>
      <c r="I679" s="833">
        <v>182</v>
      </c>
      <c r="J679" s="835">
        <v>5</v>
      </c>
      <c r="K679" s="833">
        <f t="shared" si="10"/>
        <v>187</v>
      </c>
      <c r="L679" s="835">
        <v>0</v>
      </c>
      <c r="M679" s="835">
        <v>0</v>
      </c>
      <c r="N679" s="835">
        <v>0</v>
      </c>
      <c r="O679" s="835">
        <v>0</v>
      </c>
    </row>
    <row r="680" spans="1:15" hidden="1">
      <c r="A680" s="831" t="s">
        <v>245</v>
      </c>
      <c r="B680" s="831" t="s">
        <v>1867</v>
      </c>
      <c r="C680" s="834">
        <v>25</v>
      </c>
      <c r="D680" s="835">
        <v>50</v>
      </c>
      <c r="E680" s="835">
        <v>0</v>
      </c>
      <c r="F680" s="835">
        <v>0</v>
      </c>
      <c r="G680" s="835">
        <v>25</v>
      </c>
      <c r="H680" s="833">
        <v>0</v>
      </c>
      <c r="I680" s="833">
        <v>139</v>
      </c>
      <c r="J680" s="835">
        <v>5</v>
      </c>
      <c r="K680" s="833">
        <f t="shared" si="10"/>
        <v>144</v>
      </c>
      <c r="L680" s="835">
        <v>0</v>
      </c>
      <c r="M680" s="835">
        <v>6</v>
      </c>
      <c r="N680" s="835">
        <v>0</v>
      </c>
      <c r="O680" s="835">
        <v>0</v>
      </c>
    </row>
    <row r="681" spans="1:15" hidden="1">
      <c r="A681" s="831" t="s">
        <v>245</v>
      </c>
      <c r="B681" s="831" t="s">
        <v>1868</v>
      </c>
      <c r="C681" s="834">
        <v>25</v>
      </c>
      <c r="D681" s="835">
        <v>50</v>
      </c>
      <c r="E681" s="835">
        <v>0</v>
      </c>
      <c r="F681" s="835">
        <v>0</v>
      </c>
      <c r="G681" s="835">
        <v>25</v>
      </c>
      <c r="H681" s="833">
        <v>0</v>
      </c>
      <c r="I681" s="833">
        <v>114</v>
      </c>
      <c r="J681" s="835">
        <v>5</v>
      </c>
      <c r="K681" s="833">
        <f t="shared" si="10"/>
        <v>119</v>
      </c>
      <c r="L681" s="835">
        <v>0</v>
      </c>
      <c r="M681" s="835">
        <v>0</v>
      </c>
      <c r="N681" s="835">
        <v>0</v>
      </c>
      <c r="O681" s="835">
        <v>0</v>
      </c>
    </row>
    <row r="682" spans="1:15" hidden="1">
      <c r="A682" s="831" t="s">
        <v>253</v>
      </c>
      <c r="B682" s="831" t="s">
        <v>1866</v>
      </c>
      <c r="C682" s="834">
        <v>25</v>
      </c>
      <c r="D682" s="835">
        <v>50</v>
      </c>
      <c r="E682" s="835">
        <v>0</v>
      </c>
      <c r="F682" s="835">
        <v>0</v>
      </c>
      <c r="G682" s="835">
        <v>25</v>
      </c>
      <c r="H682" s="833">
        <v>0</v>
      </c>
      <c r="I682" s="833">
        <v>171</v>
      </c>
      <c r="J682" s="835">
        <v>5</v>
      </c>
      <c r="K682" s="833">
        <f t="shared" si="10"/>
        <v>176</v>
      </c>
      <c r="L682" s="835">
        <v>0</v>
      </c>
      <c r="M682" s="835">
        <v>0</v>
      </c>
      <c r="N682" s="835">
        <v>0</v>
      </c>
      <c r="O682" s="835">
        <v>0</v>
      </c>
    </row>
    <row r="683" spans="1:15" hidden="1">
      <c r="A683" s="831" t="s">
        <v>253</v>
      </c>
      <c r="B683" s="831" t="s">
        <v>1867</v>
      </c>
      <c r="C683" s="834">
        <v>25</v>
      </c>
      <c r="D683" s="835">
        <v>50</v>
      </c>
      <c r="E683" s="835">
        <v>0</v>
      </c>
      <c r="F683" s="835">
        <v>0</v>
      </c>
      <c r="G683" s="835">
        <v>25</v>
      </c>
      <c r="H683" s="833">
        <v>0</v>
      </c>
      <c r="I683" s="833">
        <v>137</v>
      </c>
      <c r="J683" s="835">
        <v>5</v>
      </c>
      <c r="K683" s="833">
        <f t="shared" si="10"/>
        <v>142</v>
      </c>
      <c r="L683" s="835">
        <v>0</v>
      </c>
      <c r="M683" s="835">
        <v>6</v>
      </c>
      <c r="N683" s="835">
        <v>0</v>
      </c>
      <c r="O683" s="835">
        <v>0</v>
      </c>
    </row>
    <row r="684" spans="1:15" hidden="1">
      <c r="A684" s="831" t="s">
        <v>253</v>
      </c>
      <c r="B684" s="831" t="s">
        <v>1868</v>
      </c>
      <c r="C684" s="834">
        <v>25</v>
      </c>
      <c r="D684" s="835">
        <v>50</v>
      </c>
      <c r="E684" s="835">
        <v>0</v>
      </c>
      <c r="F684" s="835">
        <v>0</v>
      </c>
      <c r="G684" s="835">
        <v>25</v>
      </c>
      <c r="H684" s="833">
        <v>0</v>
      </c>
      <c r="I684" s="833">
        <v>95</v>
      </c>
      <c r="J684" s="835">
        <v>5</v>
      </c>
      <c r="K684" s="833">
        <f t="shared" si="10"/>
        <v>100</v>
      </c>
      <c r="L684" s="835">
        <v>0</v>
      </c>
      <c r="M684" s="835">
        <v>0</v>
      </c>
      <c r="N684" s="835">
        <v>0</v>
      </c>
      <c r="O684" s="835">
        <v>0</v>
      </c>
    </row>
    <row r="685" spans="1:15" hidden="1">
      <c r="A685" s="831" t="s">
        <v>257</v>
      </c>
      <c r="B685" s="831" t="s">
        <v>1866</v>
      </c>
      <c r="C685" s="834">
        <v>25</v>
      </c>
      <c r="D685" s="835">
        <v>50</v>
      </c>
      <c r="E685" s="835">
        <v>0</v>
      </c>
      <c r="F685" s="835">
        <v>0</v>
      </c>
      <c r="G685" s="835">
        <v>25</v>
      </c>
      <c r="H685" s="833">
        <v>0</v>
      </c>
      <c r="I685" s="833">
        <v>176</v>
      </c>
      <c r="J685" s="835">
        <v>5</v>
      </c>
      <c r="K685" s="833">
        <f t="shared" si="10"/>
        <v>181</v>
      </c>
      <c r="L685" s="835">
        <v>0</v>
      </c>
      <c r="M685" s="835">
        <v>0</v>
      </c>
      <c r="N685" s="835">
        <v>0</v>
      </c>
      <c r="O685" s="835">
        <v>0</v>
      </c>
    </row>
    <row r="686" spans="1:15" hidden="1">
      <c r="A686" s="831" t="s">
        <v>257</v>
      </c>
      <c r="B686" s="831" t="s">
        <v>1867</v>
      </c>
      <c r="C686" s="834">
        <v>25</v>
      </c>
      <c r="D686" s="835">
        <v>50</v>
      </c>
      <c r="E686" s="835">
        <v>0</v>
      </c>
      <c r="F686" s="835">
        <v>0</v>
      </c>
      <c r="G686" s="835">
        <v>25</v>
      </c>
      <c r="H686" s="833">
        <v>0</v>
      </c>
      <c r="I686" s="833">
        <v>154</v>
      </c>
      <c r="J686" s="835">
        <v>5</v>
      </c>
      <c r="K686" s="833">
        <f t="shared" si="10"/>
        <v>159</v>
      </c>
      <c r="L686" s="835">
        <v>0</v>
      </c>
      <c r="M686" s="835">
        <v>6</v>
      </c>
      <c r="N686" s="835">
        <v>0</v>
      </c>
      <c r="O686" s="835">
        <v>0</v>
      </c>
    </row>
    <row r="687" spans="1:15" hidden="1">
      <c r="A687" s="831" t="s">
        <v>257</v>
      </c>
      <c r="B687" s="831" t="s">
        <v>1868</v>
      </c>
      <c r="C687" s="834">
        <v>25</v>
      </c>
      <c r="D687" s="835">
        <v>50</v>
      </c>
      <c r="E687" s="835">
        <v>0</v>
      </c>
      <c r="F687" s="835">
        <v>0</v>
      </c>
      <c r="G687" s="835">
        <v>25</v>
      </c>
      <c r="H687" s="833">
        <v>0</v>
      </c>
      <c r="I687" s="833">
        <v>133</v>
      </c>
      <c r="J687" s="835">
        <v>5</v>
      </c>
      <c r="K687" s="833">
        <f t="shared" si="10"/>
        <v>138</v>
      </c>
      <c r="L687" s="835">
        <v>0</v>
      </c>
      <c r="M687" s="835">
        <v>0</v>
      </c>
      <c r="N687" s="835">
        <v>0</v>
      </c>
      <c r="O687" s="835">
        <v>0</v>
      </c>
    </row>
    <row r="688" spans="1:15" hidden="1">
      <c r="A688" s="831" t="s">
        <v>259</v>
      </c>
      <c r="B688" s="831" t="s">
        <v>1866</v>
      </c>
      <c r="C688" s="834">
        <v>25</v>
      </c>
      <c r="D688" s="835">
        <v>50</v>
      </c>
      <c r="E688" s="835">
        <v>0</v>
      </c>
      <c r="F688" s="835">
        <v>0</v>
      </c>
      <c r="G688" s="835">
        <v>25</v>
      </c>
      <c r="H688" s="833">
        <v>0</v>
      </c>
      <c r="I688" s="833">
        <v>132</v>
      </c>
      <c r="J688" s="835">
        <v>5</v>
      </c>
      <c r="K688" s="833">
        <f t="shared" si="10"/>
        <v>137</v>
      </c>
      <c r="L688" s="835">
        <v>0</v>
      </c>
      <c r="M688" s="835">
        <v>0</v>
      </c>
      <c r="N688" s="835">
        <v>0</v>
      </c>
      <c r="O688" s="835">
        <v>0</v>
      </c>
    </row>
    <row r="689" spans="1:15" hidden="1">
      <c r="A689" s="831" t="s">
        <v>259</v>
      </c>
      <c r="B689" s="831" t="s">
        <v>1867</v>
      </c>
      <c r="C689" s="834">
        <v>25</v>
      </c>
      <c r="D689" s="835">
        <v>50</v>
      </c>
      <c r="E689" s="835">
        <v>0</v>
      </c>
      <c r="F689" s="835">
        <v>0</v>
      </c>
      <c r="G689" s="835">
        <v>25</v>
      </c>
      <c r="H689" s="833">
        <v>0</v>
      </c>
      <c r="I689" s="833">
        <v>115</v>
      </c>
      <c r="J689" s="835">
        <v>5</v>
      </c>
      <c r="K689" s="833">
        <f t="shared" si="10"/>
        <v>120</v>
      </c>
      <c r="L689" s="835">
        <v>0</v>
      </c>
      <c r="M689" s="835">
        <v>6</v>
      </c>
      <c r="N689" s="835">
        <v>0</v>
      </c>
      <c r="O689" s="835">
        <v>0</v>
      </c>
    </row>
    <row r="690" spans="1:15" hidden="1">
      <c r="A690" s="831" t="s">
        <v>259</v>
      </c>
      <c r="B690" s="831" t="s">
        <v>1868</v>
      </c>
      <c r="C690" s="834">
        <v>25</v>
      </c>
      <c r="D690" s="835">
        <v>50</v>
      </c>
      <c r="E690" s="835">
        <v>0</v>
      </c>
      <c r="F690" s="835">
        <v>0</v>
      </c>
      <c r="G690" s="835">
        <v>25</v>
      </c>
      <c r="H690" s="833">
        <v>0</v>
      </c>
      <c r="I690" s="833">
        <v>22</v>
      </c>
      <c r="J690" s="835">
        <v>5</v>
      </c>
      <c r="K690" s="833">
        <f t="shared" si="10"/>
        <v>27</v>
      </c>
      <c r="L690" s="835">
        <v>0</v>
      </c>
      <c r="M690" s="835">
        <v>0</v>
      </c>
      <c r="N690" s="835">
        <v>0</v>
      </c>
      <c r="O690" s="835">
        <v>0</v>
      </c>
    </row>
    <row r="691" spans="1:15" hidden="1">
      <c r="A691" s="831" t="s">
        <v>261</v>
      </c>
      <c r="B691" s="831" t="s">
        <v>1866</v>
      </c>
      <c r="C691" s="834">
        <v>25</v>
      </c>
      <c r="D691" s="835">
        <v>50</v>
      </c>
      <c r="E691" s="835">
        <v>0</v>
      </c>
      <c r="F691" s="835">
        <v>0</v>
      </c>
      <c r="G691" s="835">
        <v>25</v>
      </c>
      <c r="H691" s="833">
        <v>0</v>
      </c>
      <c r="I691" s="833">
        <v>176</v>
      </c>
      <c r="J691" s="835">
        <v>5</v>
      </c>
      <c r="K691" s="833">
        <f t="shared" si="10"/>
        <v>181</v>
      </c>
      <c r="L691" s="835">
        <v>0</v>
      </c>
      <c r="M691" s="835">
        <v>0</v>
      </c>
      <c r="N691" s="835">
        <v>0</v>
      </c>
      <c r="O691" s="835">
        <v>0</v>
      </c>
    </row>
    <row r="692" spans="1:15" hidden="1">
      <c r="A692" s="831" t="s">
        <v>261</v>
      </c>
      <c r="B692" s="831" t="s">
        <v>1867</v>
      </c>
      <c r="C692" s="834">
        <v>25</v>
      </c>
      <c r="D692" s="835">
        <v>50</v>
      </c>
      <c r="E692" s="835">
        <v>0</v>
      </c>
      <c r="F692" s="835">
        <v>0</v>
      </c>
      <c r="G692" s="835">
        <v>25</v>
      </c>
      <c r="H692" s="833">
        <v>0</v>
      </c>
      <c r="I692" s="833">
        <v>162</v>
      </c>
      <c r="J692" s="835">
        <v>5</v>
      </c>
      <c r="K692" s="833">
        <f t="shared" si="10"/>
        <v>167</v>
      </c>
      <c r="L692" s="835">
        <v>0</v>
      </c>
      <c r="M692" s="835">
        <v>6</v>
      </c>
      <c r="N692" s="835">
        <v>0</v>
      </c>
      <c r="O692" s="835">
        <v>0</v>
      </c>
    </row>
    <row r="693" spans="1:15" hidden="1">
      <c r="A693" s="831" t="s">
        <v>261</v>
      </c>
      <c r="B693" s="831" t="s">
        <v>1868</v>
      </c>
      <c r="C693" s="834">
        <v>25</v>
      </c>
      <c r="D693" s="835">
        <v>50</v>
      </c>
      <c r="E693" s="835">
        <v>0</v>
      </c>
      <c r="F693" s="835">
        <v>0</v>
      </c>
      <c r="G693" s="835">
        <v>25</v>
      </c>
      <c r="H693" s="833">
        <v>0</v>
      </c>
      <c r="I693" s="833">
        <v>76</v>
      </c>
      <c r="J693" s="835">
        <v>5</v>
      </c>
      <c r="K693" s="833">
        <f t="shared" si="10"/>
        <v>81</v>
      </c>
      <c r="L693" s="835">
        <v>0</v>
      </c>
      <c r="M693" s="835">
        <v>0</v>
      </c>
      <c r="N693" s="835">
        <v>0</v>
      </c>
      <c r="O693" s="835">
        <v>0</v>
      </c>
    </row>
    <row r="694" spans="1:15" hidden="1">
      <c r="A694" s="831" t="s">
        <v>265</v>
      </c>
      <c r="B694" s="831" t="s">
        <v>1866</v>
      </c>
      <c r="C694" s="834">
        <v>25</v>
      </c>
      <c r="D694" s="835">
        <v>50</v>
      </c>
      <c r="E694" s="835">
        <v>0</v>
      </c>
      <c r="F694" s="835">
        <v>0</v>
      </c>
      <c r="G694" s="835">
        <v>25</v>
      </c>
      <c r="H694" s="833">
        <v>0</v>
      </c>
      <c r="I694" s="833">
        <v>201</v>
      </c>
      <c r="J694" s="835">
        <v>5</v>
      </c>
      <c r="K694" s="833">
        <f t="shared" si="10"/>
        <v>206</v>
      </c>
      <c r="L694" s="835">
        <v>0</v>
      </c>
      <c r="M694" s="835">
        <v>0</v>
      </c>
      <c r="N694" s="835">
        <v>0</v>
      </c>
      <c r="O694" s="835">
        <v>0</v>
      </c>
    </row>
    <row r="695" spans="1:15" hidden="1">
      <c r="A695" s="831" t="s">
        <v>265</v>
      </c>
      <c r="B695" s="831" t="s">
        <v>1867</v>
      </c>
      <c r="C695" s="834">
        <v>25</v>
      </c>
      <c r="D695" s="835">
        <v>50</v>
      </c>
      <c r="E695" s="835">
        <v>0</v>
      </c>
      <c r="F695" s="835">
        <v>0</v>
      </c>
      <c r="G695" s="835">
        <v>25</v>
      </c>
      <c r="H695" s="833">
        <v>0</v>
      </c>
      <c r="I695" s="833">
        <v>171</v>
      </c>
      <c r="J695" s="835">
        <v>5</v>
      </c>
      <c r="K695" s="833">
        <f t="shared" si="10"/>
        <v>176</v>
      </c>
      <c r="L695" s="835">
        <v>0</v>
      </c>
      <c r="M695" s="835">
        <v>6</v>
      </c>
      <c r="N695" s="835">
        <v>0</v>
      </c>
      <c r="O695" s="835">
        <v>0</v>
      </c>
    </row>
    <row r="696" spans="1:15" hidden="1">
      <c r="A696" s="831" t="s">
        <v>265</v>
      </c>
      <c r="B696" s="831" t="s">
        <v>1868</v>
      </c>
      <c r="C696" s="834">
        <v>25</v>
      </c>
      <c r="D696" s="835">
        <v>50</v>
      </c>
      <c r="E696" s="835">
        <v>0</v>
      </c>
      <c r="F696" s="835">
        <v>0</v>
      </c>
      <c r="G696" s="835">
        <v>25</v>
      </c>
      <c r="H696" s="833">
        <v>0</v>
      </c>
      <c r="I696" s="833">
        <v>141</v>
      </c>
      <c r="J696" s="835">
        <v>5</v>
      </c>
      <c r="K696" s="833">
        <f t="shared" si="10"/>
        <v>146</v>
      </c>
      <c r="L696" s="835">
        <v>0</v>
      </c>
      <c r="M696" s="835">
        <v>0</v>
      </c>
      <c r="N696" s="835">
        <v>0</v>
      </c>
      <c r="O696" s="835">
        <v>0</v>
      </c>
    </row>
    <row r="697" spans="1:15" hidden="1">
      <c r="A697" s="831" t="s">
        <v>263</v>
      </c>
      <c r="B697" s="831" t="s">
        <v>1866</v>
      </c>
      <c r="C697" s="834">
        <v>25</v>
      </c>
      <c r="D697" s="835">
        <v>50</v>
      </c>
      <c r="E697" s="835">
        <v>0</v>
      </c>
      <c r="F697" s="835">
        <v>0</v>
      </c>
      <c r="G697" s="835">
        <v>25</v>
      </c>
      <c r="H697" s="833">
        <v>0</v>
      </c>
      <c r="I697" s="833">
        <v>157</v>
      </c>
      <c r="J697" s="835">
        <v>5</v>
      </c>
      <c r="K697" s="833">
        <f t="shared" si="10"/>
        <v>162</v>
      </c>
      <c r="L697" s="835">
        <v>0</v>
      </c>
      <c r="M697" s="835">
        <v>0</v>
      </c>
      <c r="N697" s="835">
        <v>0</v>
      </c>
      <c r="O697" s="835">
        <v>0</v>
      </c>
    </row>
    <row r="698" spans="1:15" hidden="1">
      <c r="A698" s="831" t="s">
        <v>263</v>
      </c>
      <c r="B698" s="831" t="s">
        <v>1867</v>
      </c>
      <c r="C698" s="834">
        <v>25</v>
      </c>
      <c r="D698" s="835">
        <v>50</v>
      </c>
      <c r="E698" s="835">
        <v>0</v>
      </c>
      <c r="F698" s="835">
        <v>0</v>
      </c>
      <c r="G698" s="835">
        <v>25</v>
      </c>
      <c r="H698" s="833">
        <v>0</v>
      </c>
      <c r="I698" s="833">
        <v>143</v>
      </c>
      <c r="J698" s="835">
        <v>5</v>
      </c>
      <c r="K698" s="833">
        <f t="shared" si="10"/>
        <v>148</v>
      </c>
      <c r="L698" s="835">
        <v>0</v>
      </c>
      <c r="M698" s="835">
        <v>6</v>
      </c>
      <c r="N698" s="835">
        <v>0</v>
      </c>
      <c r="O698" s="835">
        <v>0</v>
      </c>
    </row>
    <row r="699" spans="1:15" hidden="1">
      <c r="A699" s="831" t="s">
        <v>263</v>
      </c>
      <c r="B699" s="831" t="s">
        <v>1868</v>
      </c>
      <c r="C699" s="834">
        <v>25</v>
      </c>
      <c r="D699" s="835">
        <v>50</v>
      </c>
      <c r="E699" s="835">
        <v>0</v>
      </c>
      <c r="F699" s="835">
        <v>0</v>
      </c>
      <c r="G699" s="835">
        <v>25</v>
      </c>
      <c r="H699" s="833">
        <v>0</v>
      </c>
      <c r="I699" s="833">
        <v>65</v>
      </c>
      <c r="J699" s="835">
        <v>5</v>
      </c>
      <c r="K699" s="833">
        <f t="shared" si="10"/>
        <v>70</v>
      </c>
      <c r="L699" s="835">
        <v>0</v>
      </c>
      <c r="M699" s="835">
        <v>0</v>
      </c>
      <c r="N699" s="835">
        <v>0</v>
      </c>
      <c r="O699" s="835">
        <v>0</v>
      </c>
    </row>
    <row r="700" spans="1:15" hidden="1">
      <c r="A700" s="831" t="s">
        <v>270</v>
      </c>
      <c r="B700" s="831" t="s">
        <v>1866</v>
      </c>
      <c r="C700" s="834">
        <v>25</v>
      </c>
      <c r="D700" s="835">
        <v>50</v>
      </c>
      <c r="E700" s="835">
        <v>0</v>
      </c>
      <c r="F700" s="835">
        <v>0</v>
      </c>
      <c r="G700" s="835">
        <v>25</v>
      </c>
      <c r="H700" s="833">
        <v>0</v>
      </c>
      <c r="I700" s="833">
        <v>201</v>
      </c>
      <c r="J700" s="835">
        <v>5</v>
      </c>
      <c r="K700" s="833">
        <f t="shared" si="10"/>
        <v>206</v>
      </c>
      <c r="L700" s="835">
        <v>0</v>
      </c>
      <c r="M700" s="835">
        <v>0</v>
      </c>
      <c r="N700" s="835">
        <v>0</v>
      </c>
      <c r="O700" s="835">
        <v>0</v>
      </c>
    </row>
    <row r="701" spans="1:15" hidden="1">
      <c r="A701" s="831" t="s">
        <v>270</v>
      </c>
      <c r="B701" s="831" t="s">
        <v>1867</v>
      </c>
      <c r="C701" s="834">
        <v>25</v>
      </c>
      <c r="D701" s="835">
        <v>50</v>
      </c>
      <c r="E701" s="835">
        <v>0</v>
      </c>
      <c r="F701" s="835">
        <v>0</v>
      </c>
      <c r="G701" s="835">
        <v>25</v>
      </c>
      <c r="H701" s="833">
        <v>0</v>
      </c>
      <c r="I701" s="833">
        <v>171</v>
      </c>
      <c r="J701" s="835">
        <v>5</v>
      </c>
      <c r="K701" s="833">
        <f t="shared" si="10"/>
        <v>176</v>
      </c>
      <c r="L701" s="835">
        <v>0</v>
      </c>
      <c r="M701" s="835">
        <v>6</v>
      </c>
      <c r="N701" s="835">
        <v>0</v>
      </c>
      <c r="O701" s="835">
        <v>0</v>
      </c>
    </row>
    <row r="702" spans="1:15" hidden="1">
      <c r="A702" s="831" t="s">
        <v>270</v>
      </c>
      <c r="B702" s="831" t="s">
        <v>1868</v>
      </c>
      <c r="C702" s="834">
        <v>25</v>
      </c>
      <c r="D702" s="835">
        <v>50</v>
      </c>
      <c r="E702" s="835">
        <v>0</v>
      </c>
      <c r="F702" s="835">
        <v>0</v>
      </c>
      <c r="G702" s="835">
        <v>25</v>
      </c>
      <c r="H702" s="833">
        <v>0</v>
      </c>
      <c r="I702" s="833">
        <v>141</v>
      </c>
      <c r="J702" s="835">
        <v>5</v>
      </c>
      <c r="K702" s="833">
        <f t="shared" si="10"/>
        <v>146</v>
      </c>
      <c r="L702" s="835">
        <v>0</v>
      </c>
      <c r="M702" s="835">
        <v>0</v>
      </c>
      <c r="N702" s="835">
        <v>0</v>
      </c>
      <c r="O702" s="835">
        <v>0</v>
      </c>
    </row>
    <row r="703" spans="1:15" hidden="1">
      <c r="A703" s="831" t="s">
        <v>268</v>
      </c>
      <c r="B703" s="831" t="s">
        <v>1866</v>
      </c>
      <c r="C703" s="834">
        <v>25</v>
      </c>
      <c r="D703" s="835">
        <v>50</v>
      </c>
      <c r="E703" s="835">
        <v>0</v>
      </c>
      <c r="F703" s="835">
        <v>0</v>
      </c>
      <c r="G703" s="835">
        <v>25</v>
      </c>
      <c r="H703" s="833">
        <v>0</v>
      </c>
      <c r="I703" s="833">
        <v>176</v>
      </c>
      <c r="J703" s="835">
        <v>5</v>
      </c>
      <c r="K703" s="833">
        <f t="shared" si="10"/>
        <v>181</v>
      </c>
      <c r="L703" s="835">
        <v>0</v>
      </c>
      <c r="M703" s="835">
        <v>0</v>
      </c>
      <c r="N703" s="835">
        <v>0</v>
      </c>
      <c r="O703" s="835">
        <v>0</v>
      </c>
    </row>
    <row r="704" spans="1:15" hidden="1">
      <c r="A704" s="831" t="s">
        <v>268</v>
      </c>
      <c r="B704" s="831" t="s">
        <v>1867</v>
      </c>
      <c r="C704" s="834">
        <v>25</v>
      </c>
      <c r="D704" s="835">
        <v>50</v>
      </c>
      <c r="E704" s="835">
        <v>0</v>
      </c>
      <c r="F704" s="835">
        <v>0</v>
      </c>
      <c r="G704" s="835">
        <v>25</v>
      </c>
      <c r="H704" s="833">
        <v>0</v>
      </c>
      <c r="I704" s="833">
        <v>152</v>
      </c>
      <c r="J704" s="835">
        <v>5</v>
      </c>
      <c r="K704" s="833">
        <f t="shared" si="10"/>
        <v>157</v>
      </c>
      <c r="L704" s="835">
        <v>0</v>
      </c>
      <c r="M704" s="835">
        <v>6</v>
      </c>
      <c r="N704" s="835">
        <v>0</v>
      </c>
      <c r="O704" s="835">
        <v>0</v>
      </c>
    </row>
    <row r="705" spans="1:15" hidden="1">
      <c r="A705" s="831" t="s">
        <v>268</v>
      </c>
      <c r="B705" s="831" t="s">
        <v>1868</v>
      </c>
      <c r="C705" s="834">
        <v>25</v>
      </c>
      <c r="D705" s="835">
        <v>50</v>
      </c>
      <c r="E705" s="835">
        <v>0</v>
      </c>
      <c r="F705" s="835">
        <v>0</v>
      </c>
      <c r="G705" s="835">
        <v>25</v>
      </c>
      <c r="H705" s="833">
        <v>0</v>
      </c>
      <c r="I705" s="833">
        <v>126</v>
      </c>
      <c r="J705" s="835">
        <v>5</v>
      </c>
      <c r="K705" s="833">
        <f t="shared" si="10"/>
        <v>131</v>
      </c>
      <c r="L705" s="835">
        <v>0</v>
      </c>
      <c r="M705" s="835">
        <v>0</v>
      </c>
      <c r="N705" s="835">
        <v>0</v>
      </c>
      <c r="O705" s="835">
        <v>0</v>
      </c>
    </row>
    <row r="706" spans="1:15" hidden="1">
      <c r="A706" s="831" t="s">
        <v>196</v>
      </c>
      <c r="B706" s="831" t="s">
        <v>1869</v>
      </c>
      <c r="C706" s="834">
        <v>25</v>
      </c>
      <c r="D706" s="835">
        <v>50</v>
      </c>
      <c r="E706" s="835">
        <v>0</v>
      </c>
      <c r="F706" s="835">
        <v>0</v>
      </c>
      <c r="G706" s="835">
        <v>25</v>
      </c>
      <c r="H706" s="833">
        <v>0</v>
      </c>
      <c r="I706" s="833">
        <v>63</v>
      </c>
      <c r="J706" s="835">
        <v>5</v>
      </c>
      <c r="K706" s="833">
        <v>68</v>
      </c>
      <c r="L706" s="835">
        <v>0</v>
      </c>
      <c r="M706" s="835">
        <v>0</v>
      </c>
      <c r="N706" s="835">
        <v>0</v>
      </c>
      <c r="O706" s="835">
        <v>0</v>
      </c>
    </row>
    <row r="707" spans="1:15" hidden="1">
      <c r="A707" s="831" t="s">
        <v>217</v>
      </c>
      <c r="B707" s="831" t="s">
        <v>1869</v>
      </c>
      <c r="C707" s="834">
        <v>25</v>
      </c>
      <c r="D707" s="835">
        <v>50</v>
      </c>
      <c r="E707" s="835">
        <v>0</v>
      </c>
      <c r="F707" s="835">
        <v>0</v>
      </c>
      <c r="G707" s="835">
        <v>25</v>
      </c>
      <c r="H707" s="833">
        <v>0</v>
      </c>
      <c r="I707" s="833">
        <v>58</v>
      </c>
      <c r="J707" s="835">
        <v>5</v>
      </c>
      <c r="K707" s="833">
        <v>63</v>
      </c>
      <c r="L707" s="835">
        <v>0</v>
      </c>
      <c r="M707" s="835">
        <v>0</v>
      </c>
      <c r="N707" s="835">
        <v>0</v>
      </c>
      <c r="O707" s="835">
        <v>0</v>
      </c>
    </row>
    <row r="708" spans="1:15" hidden="1">
      <c r="A708" s="831" t="s">
        <v>220</v>
      </c>
      <c r="B708" s="831" t="s">
        <v>1869</v>
      </c>
      <c r="C708" s="834">
        <v>25</v>
      </c>
      <c r="D708" s="835">
        <v>50</v>
      </c>
      <c r="E708" s="835">
        <v>0</v>
      </c>
      <c r="F708" s="835">
        <v>0</v>
      </c>
      <c r="G708" s="835">
        <v>25</v>
      </c>
      <c r="H708" s="833">
        <v>0</v>
      </c>
      <c r="I708" s="833">
        <v>29</v>
      </c>
      <c r="J708" s="835">
        <v>5</v>
      </c>
      <c r="K708" s="833">
        <v>34</v>
      </c>
      <c r="L708" s="835">
        <v>0</v>
      </c>
      <c r="M708" s="835">
        <v>0</v>
      </c>
      <c r="N708" s="835">
        <v>0</v>
      </c>
      <c r="O708" s="835">
        <v>0</v>
      </c>
    </row>
    <row r="709" spans="1:15" hidden="1">
      <c r="A709" s="831" t="s">
        <v>227</v>
      </c>
      <c r="B709" s="831" t="s">
        <v>1869</v>
      </c>
      <c r="C709" s="834">
        <v>25</v>
      </c>
      <c r="D709" s="835">
        <v>50</v>
      </c>
      <c r="E709" s="835">
        <v>0</v>
      </c>
      <c r="F709" s="835">
        <v>0</v>
      </c>
      <c r="G709" s="835">
        <v>25</v>
      </c>
      <c r="H709" s="833">
        <v>0</v>
      </c>
      <c r="I709" s="833">
        <v>64</v>
      </c>
      <c r="J709" s="835">
        <v>5</v>
      </c>
      <c r="K709" s="833">
        <v>69</v>
      </c>
      <c r="L709" s="835">
        <v>0</v>
      </c>
      <c r="M709" s="835">
        <v>0</v>
      </c>
      <c r="N709" s="835">
        <v>0</v>
      </c>
      <c r="O709" s="835">
        <v>0</v>
      </c>
    </row>
    <row r="710" spans="1:15" hidden="1">
      <c r="A710" s="831" t="s">
        <v>223</v>
      </c>
      <c r="B710" s="831" t="s">
        <v>1869</v>
      </c>
      <c r="C710" s="834">
        <v>25</v>
      </c>
      <c r="D710" s="835">
        <v>50</v>
      </c>
      <c r="E710" s="835">
        <v>0</v>
      </c>
      <c r="F710" s="835">
        <v>0</v>
      </c>
      <c r="G710" s="835">
        <v>25</v>
      </c>
      <c r="H710" s="833">
        <v>0</v>
      </c>
      <c r="I710" s="833">
        <v>77</v>
      </c>
      <c r="J710" s="835">
        <v>5</v>
      </c>
      <c r="K710" s="833">
        <v>82</v>
      </c>
      <c r="L710" s="835">
        <v>0</v>
      </c>
      <c r="M710" s="835">
        <v>0</v>
      </c>
      <c r="N710" s="835">
        <v>0</v>
      </c>
      <c r="O710" s="835">
        <v>0</v>
      </c>
    </row>
    <row r="711" spans="1:15" hidden="1">
      <c r="A711" s="831" t="s">
        <v>232</v>
      </c>
      <c r="B711" s="831" t="s">
        <v>1869</v>
      </c>
      <c r="C711" s="834">
        <v>25</v>
      </c>
      <c r="D711" s="835">
        <v>50</v>
      </c>
      <c r="E711" s="835">
        <v>0</v>
      </c>
      <c r="F711" s="835">
        <v>0</v>
      </c>
      <c r="G711" s="835">
        <v>25</v>
      </c>
      <c r="H711" s="833">
        <v>0</v>
      </c>
      <c r="I711" s="833">
        <v>83</v>
      </c>
      <c r="J711" s="835">
        <v>5</v>
      </c>
      <c r="K711" s="833">
        <v>88</v>
      </c>
      <c r="L711" s="835">
        <v>0</v>
      </c>
      <c r="M711" s="835">
        <v>0</v>
      </c>
      <c r="N711" s="835">
        <v>0</v>
      </c>
      <c r="O711" s="835">
        <v>0</v>
      </c>
    </row>
    <row r="712" spans="1:15" hidden="1">
      <c r="A712" s="831" t="s">
        <v>225</v>
      </c>
      <c r="B712" s="831" t="s">
        <v>1869</v>
      </c>
      <c r="C712" s="834">
        <v>25</v>
      </c>
      <c r="D712" s="835">
        <v>50</v>
      </c>
      <c r="E712" s="835">
        <v>0</v>
      </c>
      <c r="F712" s="835">
        <v>0</v>
      </c>
      <c r="G712" s="835">
        <v>25</v>
      </c>
      <c r="H712" s="833">
        <v>0</v>
      </c>
      <c r="I712" s="833">
        <v>73</v>
      </c>
      <c r="J712" s="835">
        <v>5</v>
      </c>
      <c r="K712" s="833">
        <v>78</v>
      </c>
      <c r="L712" s="835">
        <v>0</v>
      </c>
      <c r="M712" s="835">
        <v>0</v>
      </c>
      <c r="N712" s="835">
        <v>0</v>
      </c>
      <c r="O712" s="835">
        <v>0</v>
      </c>
    </row>
    <row r="713" spans="1:15" hidden="1">
      <c r="A713" s="831" t="s">
        <v>234</v>
      </c>
      <c r="B713" s="831" t="s">
        <v>1869</v>
      </c>
      <c r="C713" s="834">
        <v>25</v>
      </c>
      <c r="D713" s="835">
        <v>50</v>
      </c>
      <c r="E713" s="835">
        <v>0</v>
      </c>
      <c r="F713" s="835">
        <v>0</v>
      </c>
      <c r="G713" s="835">
        <v>25</v>
      </c>
      <c r="H713" s="833">
        <v>0</v>
      </c>
      <c r="I713" s="833">
        <v>87</v>
      </c>
      <c r="J713" s="835">
        <v>5</v>
      </c>
      <c r="K713" s="833">
        <v>92</v>
      </c>
      <c r="L713" s="835">
        <v>0</v>
      </c>
      <c r="M713" s="835">
        <v>0</v>
      </c>
      <c r="N713" s="835">
        <v>0</v>
      </c>
      <c r="O713" s="835">
        <v>0</v>
      </c>
    </row>
    <row r="714" spans="1:15" hidden="1">
      <c r="A714" s="831" t="s">
        <v>230</v>
      </c>
      <c r="B714" s="831" t="s">
        <v>1869</v>
      </c>
      <c r="C714" s="834">
        <v>25</v>
      </c>
      <c r="D714" s="835">
        <v>50</v>
      </c>
      <c r="E714" s="835">
        <v>0</v>
      </c>
      <c r="F714" s="835">
        <v>0</v>
      </c>
      <c r="G714" s="835">
        <v>25</v>
      </c>
      <c r="H714" s="833">
        <v>0</v>
      </c>
      <c r="I714" s="833">
        <v>89</v>
      </c>
      <c r="J714" s="835">
        <v>5</v>
      </c>
      <c r="K714" s="833">
        <v>94</v>
      </c>
      <c r="L714" s="835">
        <v>0</v>
      </c>
      <c r="M714" s="835">
        <v>0</v>
      </c>
      <c r="N714" s="835">
        <v>0</v>
      </c>
      <c r="O714" s="835">
        <v>0</v>
      </c>
    </row>
    <row r="715" spans="1:15" hidden="1">
      <c r="A715" s="831" t="s">
        <v>236</v>
      </c>
      <c r="B715" s="831" t="s">
        <v>1869</v>
      </c>
      <c r="C715" s="834">
        <v>25</v>
      </c>
      <c r="D715" s="835">
        <v>50</v>
      </c>
      <c r="E715" s="835">
        <v>0</v>
      </c>
      <c r="F715" s="835">
        <v>0</v>
      </c>
      <c r="G715" s="835">
        <v>25</v>
      </c>
      <c r="H715" s="833">
        <v>0</v>
      </c>
      <c r="I715" s="833">
        <v>100</v>
      </c>
      <c r="J715" s="835">
        <v>5</v>
      </c>
      <c r="K715" s="833">
        <v>105</v>
      </c>
      <c r="L715" s="835">
        <v>0</v>
      </c>
      <c r="M715" s="835">
        <v>0</v>
      </c>
      <c r="N715" s="835">
        <v>0</v>
      </c>
      <c r="O715" s="835">
        <v>0</v>
      </c>
    </row>
    <row r="716" spans="1:15" hidden="1">
      <c r="A716" s="831" t="s">
        <v>239</v>
      </c>
      <c r="B716" s="831" t="s">
        <v>1869</v>
      </c>
      <c r="C716" s="834">
        <v>25</v>
      </c>
      <c r="D716" s="835">
        <v>50</v>
      </c>
      <c r="E716" s="835">
        <v>0</v>
      </c>
      <c r="F716" s="835">
        <v>0</v>
      </c>
      <c r="G716" s="835">
        <v>25</v>
      </c>
      <c r="H716" s="833">
        <v>0</v>
      </c>
      <c r="I716" s="833">
        <v>83</v>
      </c>
      <c r="J716" s="835">
        <v>5</v>
      </c>
      <c r="K716" s="833">
        <v>88</v>
      </c>
      <c r="L716" s="835">
        <v>0</v>
      </c>
      <c r="M716" s="835">
        <v>0</v>
      </c>
      <c r="N716" s="835">
        <v>0</v>
      </c>
      <c r="O716" s="835">
        <v>0</v>
      </c>
    </row>
    <row r="717" spans="1:15" hidden="1">
      <c r="A717" s="831" t="s">
        <v>241</v>
      </c>
      <c r="B717" s="831" t="s">
        <v>1869</v>
      </c>
      <c r="C717" s="834">
        <v>25</v>
      </c>
      <c r="D717" s="835">
        <v>50</v>
      </c>
      <c r="E717" s="835">
        <v>0</v>
      </c>
      <c r="F717" s="835">
        <v>0</v>
      </c>
      <c r="G717" s="835">
        <v>25</v>
      </c>
      <c r="H717" s="833">
        <v>0</v>
      </c>
      <c r="I717" s="833">
        <v>57</v>
      </c>
      <c r="J717" s="835">
        <v>5</v>
      </c>
      <c r="K717" s="833">
        <v>62</v>
      </c>
      <c r="L717" s="835">
        <v>0</v>
      </c>
      <c r="M717" s="835">
        <v>0</v>
      </c>
      <c r="N717" s="835">
        <v>0</v>
      </c>
      <c r="O717" s="835">
        <v>0</v>
      </c>
    </row>
    <row r="718" spans="1:15" hidden="1">
      <c r="A718" s="831" t="s">
        <v>243</v>
      </c>
      <c r="B718" s="831" t="s">
        <v>1869</v>
      </c>
      <c r="C718" s="834">
        <v>25</v>
      </c>
      <c r="D718" s="835">
        <v>50</v>
      </c>
      <c r="E718" s="835">
        <v>0</v>
      </c>
      <c r="F718" s="835">
        <v>0</v>
      </c>
      <c r="G718" s="835">
        <v>25</v>
      </c>
      <c r="H718" s="833">
        <v>0</v>
      </c>
      <c r="I718" s="833">
        <v>87</v>
      </c>
      <c r="J718" s="835">
        <v>5</v>
      </c>
      <c r="K718" s="833">
        <v>92</v>
      </c>
      <c r="L718" s="835">
        <v>0</v>
      </c>
      <c r="M718" s="835">
        <v>0</v>
      </c>
      <c r="N718" s="835">
        <v>0</v>
      </c>
      <c r="O718" s="835">
        <v>0</v>
      </c>
    </row>
    <row r="719" spans="1:15" hidden="1">
      <c r="A719" s="831" t="s">
        <v>247</v>
      </c>
      <c r="B719" s="831" t="s">
        <v>1869</v>
      </c>
      <c r="C719" s="834">
        <v>25</v>
      </c>
      <c r="D719" s="835">
        <v>50</v>
      </c>
      <c r="E719" s="835">
        <v>5</v>
      </c>
      <c r="F719" s="835">
        <v>5</v>
      </c>
      <c r="G719" s="835">
        <v>25</v>
      </c>
      <c r="H719" s="833">
        <v>0</v>
      </c>
      <c r="I719" s="833">
        <v>98</v>
      </c>
      <c r="J719" s="835">
        <v>5</v>
      </c>
      <c r="K719" s="833">
        <v>103</v>
      </c>
      <c r="L719" s="835">
        <v>0</v>
      </c>
      <c r="M719" s="835">
        <v>0</v>
      </c>
      <c r="N719" s="835">
        <v>0</v>
      </c>
      <c r="O719" s="835">
        <v>0</v>
      </c>
    </row>
    <row r="720" spans="1:15" hidden="1">
      <c r="A720" s="831" t="s">
        <v>249</v>
      </c>
      <c r="B720" s="831" t="s">
        <v>1869</v>
      </c>
      <c r="C720" s="834">
        <v>25</v>
      </c>
      <c r="D720" s="835">
        <v>50</v>
      </c>
      <c r="E720" s="835">
        <v>0</v>
      </c>
      <c r="F720" s="835">
        <v>0</v>
      </c>
      <c r="G720" s="835">
        <v>25</v>
      </c>
      <c r="H720" s="833">
        <v>0</v>
      </c>
      <c r="I720" s="833">
        <v>91</v>
      </c>
      <c r="J720" s="835">
        <v>5</v>
      </c>
      <c r="K720" s="833">
        <v>96</v>
      </c>
      <c r="L720" s="835">
        <v>0</v>
      </c>
      <c r="M720" s="835">
        <v>0</v>
      </c>
      <c r="N720" s="835">
        <v>0</v>
      </c>
      <c r="O720" s="835">
        <v>0</v>
      </c>
    </row>
    <row r="721" spans="1:15" hidden="1">
      <c r="A721" s="831" t="s">
        <v>255</v>
      </c>
      <c r="B721" s="831" t="s">
        <v>1869</v>
      </c>
      <c r="C721" s="834">
        <v>25</v>
      </c>
      <c r="D721" s="835">
        <v>50</v>
      </c>
      <c r="E721" s="835">
        <v>0</v>
      </c>
      <c r="F721" s="835">
        <v>0</v>
      </c>
      <c r="G721" s="835">
        <v>25</v>
      </c>
      <c r="H721" s="833">
        <v>0</v>
      </c>
      <c r="I721" s="833">
        <v>95</v>
      </c>
      <c r="J721" s="835">
        <v>5</v>
      </c>
      <c r="K721" s="833">
        <v>100</v>
      </c>
      <c r="L721" s="835">
        <v>0</v>
      </c>
      <c r="M721" s="835">
        <v>0</v>
      </c>
      <c r="N721" s="835">
        <v>0</v>
      </c>
      <c r="O721" s="835">
        <v>0</v>
      </c>
    </row>
    <row r="722" spans="1:15" hidden="1">
      <c r="A722" s="831" t="s">
        <v>251</v>
      </c>
      <c r="B722" s="831" t="s">
        <v>1869</v>
      </c>
      <c r="C722" s="834">
        <v>25</v>
      </c>
      <c r="D722" s="835">
        <v>50</v>
      </c>
      <c r="E722" s="835">
        <v>0</v>
      </c>
      <c r="F722" s="835">
        <v>0</v>
      </c>
      <c r="G722" s="835">
        <v>25</v>
      </c>
      <c r="H722" s="833">
        <v>0</v>
      </c>
      <c r="I722" s="833">
        <v>6</v>
      </c>
      <c r="J722" s="835">
        <v>5</v>
      </c>
      <c r="K722" s="833">
        <v>11</v>
      </c>
      <c r="L722" s="835">
        <v>0</v>
      </c>
      <c r="M722" s="835">
        <v>0</v>
      </c>
      <c r="N722" s="835">
        <v>0</v>
      </c>
      <c r="O722" s="835">
        <v>0</v>
      </c>
    </row>
    <row r="723" spans="1:15" hidden="1">
      <c r="A723" s="831" t="s">
        <v>245</v>
      </c>
      <c r="B723" s="831" t="s">
        <v>1869</v>
      </c>
      <c r="C723" s="834">
        <v>25</v>
      </c>
      <c r="D723" s="835">
        <v>50</v>
      </c>
      <c r="E723" s="835">
        <v>0</v>
      </c>
      <c r="F723" s="835">
        <v>0</v>
      </c>
      <c r="G723" s="835">
        <v>25</v>
      </c>
      <c r="H723" s="833">
        <v>0</v>
      </c>
      <c r="I723" s="833">
        <v>90</v>
      </c>
      <c r="J723" s="835">
        <v>5</v>
      </c>
      <c r="K723" s="833">
        <v>95</v>
      </c>
      <c r="L723" s="835">
        <v>0</v>
      </c>
      <c r="M723" s="835">
        <v>0</v>
      </c>
      <c r="N723" s="835">
        <v>0</v>
      </c>
      <c r="O723" s="835">
        <v>0</v>
      </c>
    </row>
    <row r="724" spans="1:15" hidden="1">
      <c r="A724" s="831" t="s">
        <v>253</v>
      </c>
      <c r="B724" s="831" t="s">
        <v>1869</v>
      </c>
      <c r="C724" s="834">
        <v>25</v>
      </c>
      <c r="D724" s="835">
        <v>50</v>
      </c>
      <c r="E724" s="835">
        <v>0</v>
      </c>
      <c r="F724" s="835">
        <v>0</v>
      </c>
      <c r="G724" s="835">
        <v>25</v>
      </c>
      <c r="H724" s="833">
        <v>0</v>
      </c>
      <c r="I724" s="833">
        <v>88</v>
      </c>
      <c r="J724" s="835">
        <v>5</v>
      </c>
      <c r="K724" s="833">
        <v>93</v>
      </c>
      <c r="L724" s="835">
        <v>0</v>
      </c>
      <c r="M724" s="835">
        <v>0</v>
      </c>
      <c r="N724" s="835">
        <v>0</v>
      </c>
      <c r="O724" s="835">
        <v>0</v>
      </c>
    </row>
    <row r="725" spans="1:15" hidden="1">
      <c r="A725" s="831" t="s">
        <v>257</v>
      </c>
      <c r="B725" s="831" t="s">
        <v>1869</v>
      </c>
      <c r="C725" s="834">
        <v>25</v>
      </c>
      <c r="D725" s="835">
        <v>50</v>
      </c>
      <c r="E725" s="835">
        <v>0</v>
      </c>
      <c r="F725" s="835">
        <v>0</v>
      </c>
      <c r="G725" s="835">
        <v>25</v>
      </c>
      <c r="H725" s="833">
        <v>0</v>
      </c>
      <c r="I725" s="833">
        <v>93</v>
      </c>
      <c r="J725" s="835">
        <v>5</v>
      </c>
      <c r="K725" s="833">
        <v>98</v>
      </c>
      <c r="L725" s="835">
        <v>0</v>
      </c>
      <c r="M725" s="835">
        <v>0</v>
      </c>
      <c r="N725" s="835">
        <v>0</v>
      </c>
      <c r="O725" s="835">
        <v>0</v>
      </c>
    </row>
    <row r="726" spans="1:15" hidden="1">
      <c r="A726" s="831" t="s">
        <v>259</v>
      </c>
      <c r="B726" s="831" t="s">
        <v>1869</v>
      </c>
      <c r="C726" s="834">
        <v>25</v>
      </c>
      <c r="D726" s="835">
        <v>50</v>
      </c>
      <c r="E726" s="835">
        <v>0</v>
      </c>
      <c r="F726" s="835">
        <v>0</v>
      </c>
      <c r="G726" s="835">
        <v>25</v>
      </c>
      <c r="H726" s="833">
        <v>0</v>
      </c>
      <c r="I726" s="833">
        <v>16</v>
      </c>
      <c r="J726" s="835">
        <v>5</v>
      </c>
      <c r="K726" s="833">
        <v>21</v>
      </c>
      <c r="L726" s="835">
        <v>0</v>
      </c>
      <c r="M726" s="835">
        <v>0</v>
      </c>
      <c r="N726" s="835">
        <v>0</v>
      </c>
      <c r="O726" s="835">
        <v>0</v>
      </c>
    </row>
    <row r="727" spans="1:15" hidden="1">
      <c r="A727" s="831" t="s">
        <v>261</v>
      </c>
      <c r="B727" s="831" t="s">
        <v>1869</v>
      </c>
      <c r="C727" s="834">
        <v>25</v>
      </c>
      <c r="D727" s="835">
        <v>50</v>
      </c>
      <c r="E727" s="835">
        <v>0</v>
      </c>
      <c r="F727" s="835">
        <v>0</v>
      </c>
      <c r="G727" s="835">
        <v>25</v>
      </c>
      <c r="H727" s="833">
        <v>0</v>
      </c>
      <c r="I727" s="833">
        <v>68</v>
      </c>
      <c r="J727" s="835">
        <v>5</v>
      </c>
      <c r="K727" s="833">
        <v>73</v>
      </c>
      <c r="L727" s="835">
        <v>0</v>
      </c>
      <c r="M727" s="835">
        <v>0</v>
      </c>
      <c r="N727" s="835">
        <v>0</v>
      </c>
      <c r="O727" s="835">
        <v>0</v>
      </c>
    </row>
    <row r="728" spans="1:15" hidden="1">
      <c r="A728" s="831" t="s">
        <v>265</v>
      </c>
      <c r="B728" s="831" t="s">
        <v>1869</v>
      </c>
      <c r="C728" s="834">
        <v>25</v>
      </c>
      <c r="D728" s="835">
        <v>50</v>
      </c>
      <c r="E728" s="835">
        <v>0</v>
      </c>
      <c r="F728" s="835">
        <v>0</v>
      </c>
      <c r="G728" s="835">
        <v>25</v>
      </c>
      <c r="H728" s="833">
        <v>0</v>
      </c>
      <c r="I728" s="833">
        <v>78</v>
      </c>
      <c r="J728" s="835">
        <v>5</v>
      </c>
      <c r="K728" s="833">
        <v>83</v>
      </c>
      <c r="L728" s="835">
        <v>0</v>
      </c>
      <c r="M728" s="835">
        <v>0</v>
      </c>
      <c r="N728" s="835">
        <v>0</v>
      </c>
      <c r="O728" s="835">
        <v>0</v>
      </c>
    </row>
    <row r="729" spans="1:15" hidden="1">
      <c r="A729" s="831" t="s">
        <v>263</v>
      </c>
      <c r="B729" s="831" t="s">
        <v>1869</v>
      </c>
      <c r="C729" s="834">
        <v>25</v>
      </c>
      <c r="D729" s="835">
        <v>50</v>
      </c>
      <c r="E729" s="835">
        <v>0</v>
      </c>
      <c r="F729" s="835">
        <v>0</v>
      </c>
      <c r="G729" s="835">
        <v>25</v>
      </c>
      <c r="H729" s="833">
        <v>0</v>
      </c>
      <c r="I729" s="833">
        <v>54</v>
      </c>
      <c r="J729" s="835">
        <v>5</v>
      </c>
      <c r="K729" s="833">
        <v>59</v>
      </c>
      <c r="L729" s="835">
        <v>0</v>
      </c>
      <c r="M729" s="835">
        <v>0</v>
      </c>
      <c r="N729" s="835">
        <v>0</v>
      </c>
      <c r="O729" s="835">
        <v>0</v>
      </c>
    </row>
    <row r="730" spans="1:15" hidden="1">
      <c r="A730" s="831" t="s">
        <v>270</v>
      </c>
      <c r="B730" s="831" t="s">
        <v>1869</v>
      </c>
      <c r="C730" s="834">
        <v>25</v>
      </c>
      <c r="D730" s="835">
        <v>50</v>
      </c>
      <c r="E730" s="835">
        <v>0</v>
      </c>
      <c r="F730" s="835">
        <v>0</v>
      </c>
      <c r="G730" s="835">
        <v>25</v>
      </c>
      <c r="H730" s="833">
        <v>0</v>
      </c>
      <c r="I730" s="833">
        <v>113</v>
      </c>
      <c r="J730" s="835">
        <v>5</v>
      </c>
      <c r="K730" s="833">
        <v>118</v>
      </c>
      <c r="L730" s="835">
        <v>0</v>
      </c>
      <c r="M730" s="835">
        <v>0</v>
      </c>
      <c r="N730" s="835">
        <v>0</v>
      </c>
      <c r="O730" s="835">
        <v>0</v>
      </c>
    </row>
    <row r="731" spans="1:15" hidden="1">
      <c r="A731" s="831" t="s">
        <v>268</v>
      </c>
      <c r="B731" s="831" t="s">
        <v>1869</v>
      </c>
      <c r="C731" s="834">
        <v>25</v>
      </c>
      <c r="D731" s="835">
        <v>50</v>
      </c>
      <c r="E731" s="835">
        <v>0</v>
      </c>
      <c r="F731" s="835">
        <v>0</v>
      </c>
      <c r="G731" s="835">
        <v>25</v>
      </c>
      <c r="H731" s="833">
        <v>0</v>
      </c>
      <c r="I731" s="833">
        <v>118</v>
      </c>
      <c r="J731" s="835">
        <v>5</v>
      </c>
      <c r="K731" s="833">
        <v>123</v>
      </c>
      <c r="L731" s="835">
        <v>0</v>
      </c>
      <c r="M731" s="835">
        <v>0</v>
      </c>
      <c r="N731" s="835">
        <v>0</v>
      </c>
      <c r="O731" s="835">
        <v>0</v>
      </c>
    </row>
  </sheetData>
  <autoFilter ref="A3:O731">
    <filterColumn colId="1">
      <filters>
        <filter val="PECLL"/>
      </filters>
    </filterColumn>
  </autoFilter>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5"/>
  <sheetViews>
    <sheetView showGridLines="0" topLeftCell="A34" zoomScale="70" zoomScaleNormal="70" workbookViewId="0">
      <selection activeCell="G16" sqref="G16"/>
    </sheetView>
  </sheetViews>
  <sheetFormatPr baseColWidth="10" defaultColWidth="9.140625" defaultRowHeight="15"/>
  <cols>
    <col min="1" max="1" width="22" style="790" bestFit="1" customWidth="1" collapsed="1"/>
    <col min="2" max="2" width="20.140625" style="790" bestFit="1" customWidth="1" collapsed="1"/>
    <col min="3" max="3" width="21.140625" style="790" bestFit="1" customWidth="1" collapsed="1"/>
    <col min="4" max="4" width="18.85546875" style="790" bestFit="1" customWidth="1" collapsed="1"/>
    <col min="5" max="5" width="9.5703125" style="790" bestFit="1" customWidth="1" collapsed="1"/>
    <col min="6" max="6" width="17.7109375" style="790" bestFit="1" customWidth="1" collapsed="1"/>
    <col min="7" max="7" width="28.28515625" style="790" bestFit="1" customWidth="1" collapsed="1"/>
    <col min="8" max="8" width="26.7109375" style="790" bestFit="1" customWidth="1" collapsed="1"/>
    <col min="9" max="9" width="27.42578125" style="790" bestFit="1" customWidth="1" collapsed="1"/>
    <col min="10" max="10" width="22.5703125" style="790" bestFit="1" customWidth="1" collapsed="1"/>
    <col min="11" max="11" width="10.140625" style="790" bestFit="1" customWidth="1" collapsed="1"/>
    <col min="12" max="12" width="19.5703125" style="790" bestFit="1" customWidth="1" collapsed="1"/>
    <col min="13" max="13" width="25.85546875" style="790" bestFit="1" customWidth="1" collapsed="1"/>
    <col min="14" max="14" width="15.28515625" style="790" bestFit="1" customWidth="1" collapsed="1"/>
    <col min="15" max="15" width="10" style="790" bestFit="1" customWidth="1" collapsed="1"/>
    <col min="16" max="16" width="17.140625" style="790" bestFit="1" customWidth="1" collapsed="1"/>
    <col min="17" max="17" width="15.28515625" style="790" bestFit="1" customWidth="1" collapsed="1"/>
    <col min="18" max="18" width="16" style="790" bestFit="1" customWidth="1" collapsed="1"/>
    <col min="19" max="19" width="10.5703125" style="790" bestFit="1" customWidth="1" collapsed="1"/>
    <col min="20" max="20" width="7.42578125" style="790" bestFit="1" customWidth="1" collapsed="1"/>
    <col min="21" max="21" width="16.42578125" style="790" bestFit="1" customWidth="1" collapsed="1"/>
    <col min="22" max="22" width="20.5703125" style="790" bestFit="1" customWidth="1" collapsed="1"/>
    <col min="23" max="23" width="22.140625" style="790" bestFit="1" customWidth="1" collapsed="1"/>
    <col min="24" max="24" width="30.140625" style="790" bestFit="1" customWidth="1" collapsed="1"/>
    <col min="25" max="25" width="13.42578125" style="790" customWidth="1" collapsed="1"/>
    <col min="26" max="16384" width="9.140625" style="790"/>
  </cols>
  <sheetData>
    <row r="1" spans="1:24" ht="89.25" customHeight="1" thickBot="1">
      <c r="A1" s="789"/>
      <c r="B1" s="789"/>
      <c r="C1" s="789"/>
      <c r="D1" s="789"/>
      <c r="E1" s="789"/>
      <c r="F1" s="789"/>
      <c r="G1" s="789"/>
      <c r="H1" s="789"/>
      <c r="I1" s="789"/>
      <c r="J1" s="789"/>
      <c r="K1" s="789"/>
      <c r="L1" s="789"/>
      <c r="M1" s="789"/>
      <c r="N1" s="789"/>
      <c r="O1" s="789"/>
      <c r="P1" s="789"/>
      <c r="Q1" s="789"/>
      <c r="R1" s="789"/>
      <c r="S1" s="789"/>
      <c r="T1" s="789"/>
      <c r="U1" s="789"/>
      <c r="V1" s="789"/>
      <c r="W1" s="789"/>
      <c r="X1" s="789"/>
    </row>
    <row r="2" spans="1:24" ht="17.25" thickBot="1">
      <c r="A2" s="791" t="s">
        <v>173</v>
      </c>
      <c r="B2" s="791" t="s">
        <v>174</v>
      </c>
      <c r="C2" s="791" t="s">
        <v>175</v>
      </c>
      <c r="D2" s="791" t="s">
        <v>176</v>
      </c>
      <c r="E2" s="791" t="s">
        <v>25</v>
      </c>
      <c r="F2" s="791" t="s">
        <v>177</v>
      </c>
      <c r="G2" s="791" t="s">
        <v>178</v>
      </c>
      <c r="H2" s="791" t="s">
        <v>179</v>
      </c>
      <c r="I2" s="791" t="s">
        <v>180</v>
      </c>
      <c r="J2" s="791" t="s">
        <v>181</v>
      </c>
      <c r="K2" s="791" t="s">
        <v>182</v>
      </c>
      <c r="L2" s="791" t="s">
        <v>183</v>
      </c>
      <c r="M2" s="791" t="s">
        <v>184</v>
      </c>
      <c r="N2" s="791" t="s">
        <v>185</v>
      </c>
      <c r="O2" s="791" t="s">
        <v>186</v>
      </c>
      <c r="P2" s="791" t="s">
        <v>187</v>
      </c>
      <c r="Q2" s="791" t="s">
        <v>188</v>
      </c>
      <c r="R2" s="791" t="s">
        <v>189</v>
      </c>
      <c r="S2" s="791" t="s">
        <v>190</v>
      </c>
      <c r="T2" s="791" t="s">
        <v>191</v>
      </c>
      <c r="U2" s="791" t="s">
        <v>192</v>
      </c>
      <c r="V2" s="791" t="s">
        <v>193</v>
      </c>
      <c r="W2" s="791" t="s">
        <v>194</v>
      </c>
      <c r="X2" s="791" t="s">
        <v>195</v>
      </c>
    </row>
    <row r="3" spans="1:24">
      <c r="A3" s="790" t="s">
        <v>196</v>
      </c>
      <c r="B3" s="790" t="s">
        <v>197</v>
      </c>
      <c r="C3" s="790" t="s">
        <v>6</v>
      </c>
      <c r="D3" s="790" t="s">
        <v>198</v>
      </c>
      <c r="G3" s="790" t="s">
        <v>199</v>
      </c>
      <c r="H3" s="790" t="s">
        <v>200</v>
      </c>
      <c r="I3" s="790" t="s">
        <v>201</v>
      </c>
      <c r="J3" s="790" t="s">
        <v>202</v>
      </c>
      <c r="K3" s="790" t="s">
        <v>203</v>
      </c>
      <c r="L3" s="790" t="s">
        <v>274</v>
      </c>
      <c r="M3" s="790" t="s">
        <v>275</v>
      </c>
      <c r="N3" s="790" t="s">
        <v>40</v>
      </c>
      <c r="O3" s="790">
        <v>35</v>
      </c>
      <c r="P3" s="790" t="s">
        <v>1074</v>
      </c>
      <c r="Q3" s="790">
        <v>35</v>
      </c>
      <c r="S3" s="790">
        <v>1500</v>
      </c>
      <c r="T3" s="790">
        <v>1999</v>
      </c>
      <c r="V3" s="792">
        <v>45658</v>
      </c>
      <c r="W3" s="792">
        <v>46022</v>
      </c>
    </row>
    <row r="4" spans="1:24">
      <c r="A4" s="790" t="s">
        <v>196</v>
      </c>
      <c r="B4" s="790" t="s">
        <v>197</v>
      </c>
      <c r="C4" s="790" t="s">
        <v>6</v>
      </c>
      <c r="D4" s="790" t="s">
        <v>198</v>
      </c>
      <c r="G4" s="790" t="s">
        <v>199</v>
      </c>
      <c r="H4" s="790" t="s">
        <v>200</v>
      </c>
      <c r="I4" s="790" t="s">
        <v>201</v>
      </c>
      <c r="J4" s="790" t="s">
        <v>202</v>
      </c>
      <c r="K4" s="790" t="s">
        <v>203</v>
      </c>
      <c r="L4" s="790" t="s">
        <v>208</v>
      </c>
      <c r="M4" s="790" t="s">
        <v>209</v>
      </c>
      <c r="N4" s="790" t="s">
        <v>40</v>
      </c>
      <c r="O4" s="790">
        <v>15</v>
      </c>
      <c r="P4" s="790" t="s">
        <v>122</v>
      </c>
      <c r="Q4" s="790">
        <v>30</v>
      </c>
      <c r="R4" s="790">
        <v>75</v>
      </c>
      <c r="V4" s="792">
        <v>45748</v>
      </c>
      <c r="W4" s="792">
        <v>46022</v>
      </c>
    </row>
    <row r="5" spans="1:24">
      <c r="A5" s="790" t="s">
        <v>196</v>
      </c>
      <c r="B5" s="790" t="s">
        <v>197</v>
      </c>
      <c r="C5" s="790" t="s">
        <v>6</v>
      </c>
      <c r="D5" s="790" t="s">
        <v>198</v>
      </c>
      <c r="G5" s="790" t="s">
        <v>199</v>
      </c>
      <c r="H5" s="790" t="s">
        <v>200</v>
      </c>
      <c r="I5" s="790" t="s">
        <v>201</v>
      </c>
      <c r="J5" s="790" t="s">
        <v>202</v>
      </c>
      <c r="K5" s="790" t="s">
        <v>203</v>
      </c>
      <c r="L5" s="790" t="s">
        <v>211</v>
      </c>
      <c r="M5" s="790" t="s">
        <v>212</v>
      </c>
      <c r="N5" s="790" t="s">
        <v>40</v>
      </c>
      <c r="O5" s="790">
        <v>10</v>
      </c>
      <c r="P5" s="790" t="s">
        <v>122</v>
      </c>
      <c r="Q5" s="790">
        <v>10</v>
      </c>
      <c r="V5" s="792">
        <v>45748</v>
      </c>
      <c r="W5" s="792">
        <v>46022</v>
      </c>
    </row>
    <row r="6" spans="1:24">
      <c r="A6" s="790" t="s">
        <v>196</v>
      </c>
      <c r="B6" s="790" t="s">
        <v>197</v>
      </c>
      <c r="C6" s="790" t="s">
        <v>6</v>
      </c>
      <c r="D6" s="790" t="s">
        <v>198</v>
      </c>
      <c r="G6" s="790" t="s">
        <v>199</v>
      </c>
      <c r="H6" s="790" t="s">
        <v>200</v>
      </c>
      <c r="I6" s="790" t="s">
        <v>201</v>
      </c>
      <c r="J6" s="790" t="s">
        <v>202</v>
      </c>
      <c r="K6" s="790" t="s">
        <v>105</v>
      </c>
      <c r="L6" s="790" t="s">
        <v>213</v>
      </c>
      <c r="M6" s="790" t="s">
        <v>214</v>
      </c>
      <c r="N6" s="790" t="s">
        <v>40</v>
      </c>
      <c r="O6" s="790">
        <v>5</v>
      </c>
      <c r="P6" s="790" t="s">
        <v>122</v>
      </c>
      <c r="Q6" s="790">
        <v>5</v>
      </c>
      <c r="V6" s="792">
        <v>45748</v>
      </c>
      <c r="W6" s="792">
        <v>45991</v>
      </c>
    </row>
    <row r="7" spans="1:24">
      <c r="A7" s="790" t="s">
        <v>196</v>
      </c>
      <c r="B7" s="790" t="s">
        <v>197</v>
      </c>
      <c r="C7" s="790" t="s">
        <v>6</v>
      </c>
      <c r="D7" s="790" t="s">
        <v>198</v>
      </c>
      <c r="G7" s="790" t="s">
        <v>199</v>
      </c>
      <c r="H7" s="790" t="s">
        <v>200</v>
      </c>
      <c r="I7" s="790" t="s">
        <v>201</v>
      </c>
      <c r="J7" s="790" t="s">
        <v>202</v>
      </c>
      <c r="K7" s="790" t="s">
        <v>105</v>
      </c>
      <c r="L7" s="790" t="s">
        <v>105</v>
      </c>
      <c r="M7" s="790" t="s">
        <v>205</v>
      </c>
      <c r="N7" s="790" t="s">
        <v>40</v>
      </c>
      <c r="O7" s="790">
        <v>103</v>
      </c>
      <c r="P7" s="790" t="s">
        <v>122</v>
      </c>
      <c r="Q7" s="790">
        <v>103</v>
      </c>
      <c r="S7" s="790">
        <v>0</v>
      </c>
      <c r="T7" s="790">
        <v>999</v>
      </c>
      <c r="V7" s="792">
        <v>45839</v>
      </c>
      <c r="W7" s="792">
        <v>45991</v>
      </c>
    </row>
    <row r="8" spans="1:24">
      <c r="A8" s="790" t="s">
        <v>196</v>
      </c>
      <c r="B8" s="790" t="s">
        <v>197</v>
      </c>
      <c r="C8" s="790" t="s">
        <v>6</v>
      </c>
      <c r="D8" s="790" t="s">
        <v>198</v>
      </c>
      <c r="G8" s="790" t="s">
        <v>199</v>
      </c>
      <c r="H8" s="790" t="s">
        <v>200</v>
      </c>
      <c r="I8" s="790" t="s">
        <v>201</v>
      </c>
      <c r="J8" s="790" t="s">
        <v>202</v>
      </c>
      <c r="K8" s="790" t="s">
        <v>105</v>
      </c>
      <c r="L8" s="790" t="s">
        <v>1542</v>
      </c>
      <c r="M8" s="790" t="s">
        <v>1543</v>
      </c>
      <c r="N8" s="790" t="s">
        <v>40</v>
      </c>
      <c r="O8" s="790">
        <v>6</v>
      </c>
      <c r="P8" s="790" t="s">
        <v>122</v>
      </c>
      <c r="Q8" s="790">
        <v>6</v>
      </c>
      <c r="V8" s="792">
        <v>45748</v>
      </c>
      <c r="W8" s="792">
        <v>45991</v>
      </c>
    </row>
    <row r="9" spans="1:24">
      <c r="A9" s="790" t="s">
        <v>196</v>
      </c>
      <c r="B9" s="790" t="s">
        <v>197</v>
      </c>
      <c r="C9" s="790" t="s">
        <v>6</v>
      </c>
      <c r="D9" s="790" t="s">
        <v>198</v>
      </c>
      <c r="G9" s="790" t="s">
        <v>199</v>
      </c>
      <c r="H9" s="790" t="s">
        <v>200</v>
      </c>
      <c r="I9" s="790" t="s">
        <v>201</v>
      </c>
      <c r="J9" s="790" t="s">
        <v>202</v>
      </c>
      <c r="K9" s="790" t="s">
        <v>203</v>
      </c>
      <c r="L9" s="790" t="s">
        <v>1213</v>
      </c>
      <c r="M9" s="790" t="s">
        <v>210</v>
      </c>
      <c r="N9" s="790" t="s">
        <v>40</v>
      </c>
      <c r="O9" s="790">
        <v>50</v>
      </c>
      <c r="P9" s="790" t="s">
        <v>204</v>
      </c>
      <c r="Q9" s="790">
        <v>50</v>
      </c>
      <c r="V9" s="792">
        <v>45658</v>
      </c>
      <c r="W9" s="792">
        <v>46022</v>
      </c>
    </row>
    <row r="10" spans="1:24">
      <c r="A10" s="790" t="s">
        <v>196</v>
      </c>
      <c r="B10" s="790" t="s">
        <v>197</v>
      </c>
      <c r="C10" s="790" t="s">
        <v>6</v>
      </c>
      <c r="D10" s="790" t="s">
        <v>198</v>
      </c>
      <c r="G10" s="790" t="s">
        <v>199</v>
      </c>
      <c r="H10" s="790" t="s">
        <v>200</v>
      </c>
      <c r="I10" s="790" t="s">
        <v>201</v>
      </c>
      <c r="J10" s="790" t="s">
        <v>202</v>
      </c>
      <c r="K10" s="790" t="s">
        <v>203</v>
      </c>
      <c r="L10" s="790" t="s">
        <v>215</v>
      </c>
      <c r="M10" s="790" t="s">
        <v>216</v>
      </c>
      <c r="N10" s="790" t="s">
        <v>40</v>
      </c>
      <c r="O10" s="790">
        <v>10</v>
      </c>
      <c r="P10" s="790" t="s">
        <v>204</v>
      </c>
      <c r="Q10" s="790">
        <v>10</v>
      </c>
      <c r="V10" s="792">
        <v>45748</v>
      </c>
      <c r="W10" s="792">
        <v>46022</v>
      </c>
    </row>
    <row r="11" spans="1:24">
      <c r="A11" s="790" t="s">
        <v>196</v>
      </c>
      <c r="B11" s="790" t="s">
        <v>197</v>
      </c>
      <c r="C11" s="790" t="s">
        <v>6</v>
      </c>
      <c r="D11" s="790" t="s">
        <v>198</v>
      </c>
      <c r="G11" s="790" t="s">
        <v>199</v>
      </c>
      <c r="H11" s="790" t="s">
        <v>200</v>
      </c>
      <c r="I11" s="790" t="s">
        <v>201</v>
      </c>
      <c r="J11" s="790" t="s">
        <v>202</v>
      </c>
      <c r="K11" s="790" t="s">
        <v>105</v>
      </c>
      <c r="L11" s="790" t="s">
        <v>272</v>
      </c>
      <c r="M11" s="790" t="s">
        <v>273</v>
      </c>
      <c r="N11" s="790" t="s">
        <v>40</v>
      </c>
      <c r="O11" s="790">
        <v>40</v>
      </c>
      <c r="P11" s="790" t="s">
        <v>122</v>
      </c>
      <c r="Q11" s="790">
        <v>250</v>
      </c>
      <c r="V11" s="792">
        <v>45292</v>
      </c>
      <c r="W11" s="792">
        <v>45991</v>
      </c>
    </row>
    <row r="12" spans="1:24">
      <c r="A12" s="790" t="s">
        <v>196</v>
      </c>
      <c r="B12" s="790" t="s">
        <v>197</v>
      </c>
      <c r="C12" s="790" t="s">
        <v>6</v>
      </c>
      <c r="D12" s="790" t="s">
        <v>198</v>
      </c>
      <c r="G12" s="790" t="s">
        <v>199</v>
      </c>
      <c r="H12" s="790" t="s">
        <v>200</v>
      </c>
      <c r="I12" s="790" t="s">
        <v>201</v>
      </c>
      <c r="J12" s="790" t="s">
        <v>202</v>
      </c>
      <c r="K12" s="790" t="s">
        <v>203</v>
      </c>
      <c r="L12" s="790" t="s">
        <v>274</v>
      </c>
      <c r="M12" s="790" t="s">
        <v>275</v>
      </c>
      <c r="N12" s="790" t="s">
        <v>40</v>
      </c>
      <c r="O12" s="790">
        <v>20</v>
      </c>
      <c r="P12" s="790" t="s">
        <v>1074</v>
      </c>
      <c r="Q12" s="790">
        <v>20</v>
      </c>
      <c r="S12" s="790">
        <v>1000</v>
      </c>
      <c r="T12" s="790">
        <v>1499</v>
      </c>
      <c r="V12" s="792">
        <v>45658</v>
      </c>
      <c r="W12" s="792">
        <v>46022</v>
      </c>
    </row>
    <row r="13" spans="1:24">
      <c r="A13" s="790" t="s">
        <v>196</v>
      </c>
      <c r="B13" s="790" t="s">
        <v>197</v>
      </c>
      <c r="C13" s="790" t="s">
        <v>6</v>
      </c>
      <c r="D13" s="790" t="s">
        <v>198</v>
      </c>
      <c r="G13" s="790" t="s">
        <v>199</v>
      </c>
      <c r="H13" s="790" t="s">
        <v>200</v>
      </c>
      <c r="I13" s="790" t="s">
        <v>201</v>
      </c>
      <c r="J13" s="790" t="s">
        <v>202</v>
      </c>
      <c r="K13" s="790" t="s">
        <v>203</v>
      </c>
      <c r="L13" s="790" t="s">
        <v>206</v>
      </c>
      <c r="M13" s="790" t="s">
        <v>207</v>
      </c>
      <c r="N13" s="790" t="s">
        <v>40</v>
      </c>
      <c r="O13" s="790">
        <v>15</v>
      </c>
      <c r="P13" s="790" t="s">
        <v>204</v>
      </c>
      <c r="Q13" s="790">
        <v>15</v>
      </c>
      <c r="V13" s="792">
        <v>45748</v>
      </c>
      <c r="W13" s="792">
        <v>46022</v>
      </c>
    </row>
    <row r="14" spans="1:24">
      <c r="A14" s="790" t="s">
        <v>196</v>
      </c>
      <c r="B14" s="790" t="s">
        <v>197</v>
      </c>
      <c r="C14" s="790" t="s">
        <v>6</v>
      </c>
      <c r="D14" s="790" t="s">
        <v>198</v>
      </c>
      <c r="G14" s="790" t="s">
        <v>199</v>
      </c>
      <c r="H14" s="790" t="s">
        <v>200</v>
      </c>
      <c r="I14" s="790" t="s">
        <v>201</v>
      </c>
      <c r="J14" s="790" t="s">
        <v>202</v>
      </c>
      <c r="K14" s="790" t="s">
        <v>203</v>
      </c>
      <c r="L14" s="790" t="s">
        <v>274</v>
      </c>
      <c r="M14" s="790" t="s">
        <v>275</v>
      </c>
      <c r="N14" s="790" t="s">
        <v>40</v>
      </c>
      <c r="O14" s="790">
        <v>50</v>
      </c>
      <c r="P14" s="790" t="s">
        <v>1074</v>
      </c>
      <c r="Q14" s="790">
        <v>50</v>
      </c>
      <c r="S14" s="790">
        <v>2000</v>
      </c>
      <c r="T14" s="790">
        <v>9999</v>
      </c>
      <c r="V14" s="792">
        <v>45658</v>
      </c>
      <c r="W14" s="792">
        <v>46022</v>
      </c>
    </row>
    <row r="15" spans="1:24">
      <c r="A15" s="790" t="s">
        <v>217</v>
      </c>
      <c r="B15" s="790" t="s">
        <v>221</v>
      </c>
      <c r="C15" s="790" t="s">
        <v>6</v>
      </c>
      <c r="D15" s="790" t="s">
        <v>219</v>
      </c>
      <c r="G15" s="790" t="s">
        <v>199</v>
      </c>
      <c r="H15" s="790" t="s">
        <v>200</v>
      </c>
      <c r="I15" s="790" t="s">
        <v>201</v>
      </c>
      <c r="J15" s="790" t="s">
        <v>202</v>
      </c>
      <c r="K15" s="790" t="s">
        <v>105</v>
      </c>
      <c r="L15" s="790" t="s">
        <v>213</v>
      </c>
      <c r="M15" s="790" t="s">
        <v>214</v>
      </c>
      <c r="N15" s="790" t="s">
        <v>40</v>
      </c>
      <c r="O15" s="790">
        <v>5</v>
      </c>
      <c r="P15" s="790" t="s">
        <v>122</v>
      </c>
      <c r="Q15" s="790">
        <v>5</v>
      </c>
      <c r="V15" s="792">
        <v>45748</v>
      </c>
      <c r="W15" s="792">
        <v>45991</v>
      </c>
    </row>
    <row r="16" spans="1:24">
      <c r="A16" s="790" t="s">
        <v>217</v>
      </c>
      <c r="B16" s="790" t="s">
        <v>221</v>
      </c>
      <c r="C16" s="790" t="s">
        <v>6</v>
      </c>
      <c r="D16" s="790" t="s">
        <v>219</v>
      </c>
      <c r="G16" s="790" t="s">
        <v>199</v>
      </c>
      <c r="H16" s="790" t="s">
        <v>200</v>
      </c>
      <c r="I16" s="790" t="s">
        <v>201</v>
      </c>
      <c r="J16" s="790" t="s">
        <v>202</v>
      </c>
      <c r="K16" s="790" t="s">
        <v>203</v>
      </c>
      <c r="L16" s="790" t="s">
        <v>274</v>
      </c>
      <c r="M16" s="790" t="s">
        <v>275</v>
      </c>
      <c r="N16" s="790" t="s">
        <v>40</v>
      </c>
      <c r="O16" s="790">
        <v>35</v>
      </c>
      <c r="P16" s="790" t="s">
        <v>1074</v>
      </c>
      <c r="Q16" s="790">
        <v>35</v>
      </c>
      <c r="S16" s="790">
        <v>1500</v>
      </c>
      <c r="T16" s="790">
        <v>1999</v>
      </c>
      <c r="V16" s="792">
        <v>45658</v>
      </c>
      <c r="W16" s="792">
        <v>46022</v>
      </c>
    </row>
    <row r="17" spans="1:23">
      <c r="A17" s="790" t="s">
        <v>217</v>
      </c>
      <c r="B17" s="790" t="s">
        <v>221</v>
      </c>
      <c r="C17" s="790" t="s">
        <v>6</v>
      </c>
      <c r="D17" s="790" t="s">
        <v>219</v>
      </c>
      <c r="G17" s="790" t="s">
        <v>199</v>
      </c>
      <c r="H17" s="790" t="s">
        <v>200</v>
      </c>
      <c r="I17" s="790" t="s">
        <v>201</v>
      </c>
      <c r="J17" s="790" t="s">
        <v>202</v>
      </c>
      <c r="K17" s="790" t="s">
        <v>105</v>
      </c>
      <c r="L17" s="790" t="s">
        <v>105</v>
      </c>
      <c r="M17" s="790" t="s">
        <v>205</v>
      </c>
      <c r="N17" s="790" t="s">
        <v>40</v>
      </c>
      <c r="O17" s="790">
        <v>111</v>
      </c>
      <c r="P17" s="790" t="s">
        <v>122</v>
      </c>
      <c r="Q17" s="790">
        <v>111</v>
      </c>
      <c r="S17" s="790">
        <v>0</v>
      </c>
      <c r="T17" s="790">
        <v>999</v>
      </c>
      <c r="V17" s="792">
        <v>45839</v>
      </c>
      <c r="W17" s="792">
        <v>45991</v>
      </c>
    </row>
    <row r="18" spans="1:23">
      <c r="A18" s="790" t="s">
        <v>217</v>
      </c>
      <c r="B18" s="790" t="s">
        <v>221</v>
      </c>
      <c r="C18" s="790" t="s">
        <v>6</v>
      </c>
      <c r="D18" s="790" t="s">
        <v>219</v>
      </c>
      <c r="G18" s="790" t="s">
        <v>199</v>
      </c>
      <c r="H18" s="790" t="s">
        <v>200</v>
      </c>
      <c r="I18" s="790" t="s">
        <v>201</v>
      </c>
      <c r="J18" s="790" t="s">
        <v>202</v>
      </c>
      <c r="K18" s="790" t="s">
        <v>203</v>
      </c>
      <c r="L18" s="790" t="s">
        <v>208</v>
      </c>
      <c r="M18" s="790" t="s">
        <v>209</v>
      </c>
      <c r="N18" s="790" t="s">
        <v>40</v>
      </c>
      <c r="O18" s="790">
        <v>15</v>
      </c>
      <c r="P18" s="790" t="s">
        <v>122</v>
      </c>
      <c r="Q18" s="790">
        <v>30</v>
      </c>
      <c r="R18" s="790">
        <v>75</v>
      </c>
      <c r="V18" s="792">
        <v>45748</v>
      </c>
      <c r="W18" s="792">
        <v>46022</v>
      </c>
    </row>
    <row r="19" spans="1:23">
      <c r="A19" s="790" t="s">
        <v>217</v>
      </c>
      <c r="B19" s="790" t="s">
        <v>221</v>
      </c>
      <c r="C19" s="790" t="s">
        <v>6</v>
      </c>
      <c r="D19" s="790" t="s">
        <v>219</v>
      </c>
      <c r="G19" s="790" t="s">
        <v>199</v>
      </c>
      <c r="H19" s="790" t="s">
        <v>200</v>
      </c>
      <c r="I19" s="790" t="s">
        <v>201</v>
      </c>
      <c r="J19" s="790" t="s">
        <v>202</v>
      </c>
      <c r="K19" s="790" t="s">
        <v>203</v>
      </c>
      <c r="L19" s="790" t="s">
        <v>211</v>
      </c>
      <c r="M19" s="790" t="s">
        <v>212</v>
      </c>
      <c r="N19" s="790" t="s">
        <v>40</v>
      </c>
      <c r="O19" s="790">
        <v>10</v>
      </c>
      <c r="P19" s="790" t="s">
        <v>122</v>
      </c>
      <c r="Q19" s="790">
        <v>10</v>
      </c>
      <c r="V19" s="792">
        <v>45748</v>
      </c>
      <c r="W19" s="792">
        <v>46022</v>
      </c>
    </row>
    <row r="20" spans="1:23">
      <c r="A20" s="790" t="s">
        <v>217</v>
      </c>
      <c r="B20" s="790" t="s">
        <v>221</v>
      </c>
      <c r="C20" s="790" t="s">
        <v>6</v>
      </c>
      <c r="D20" s="790" t="s">
        <v>219</v>
      </c>
      <c r="G20" s="790" t="s">
        <v>199</v>
      </c>
      <c r="H20" s="790" t="s">
        <v>200</v>
      </c>
      <c r="I20" s="790" t="s">
        <v>201</v>
      </c>
      <c r="J20" s="790" t="s">
        <v>202</v>
      </c>
      <c r="K20" s="790" t="s">
        <v>203</v>
      </c>
      <c r="L20" s="790" t="s">
        <v>274</v>
      </c>
      <c r="M20" s="790" t="s">
        <v>275</v>
      </c>
      <c r="N20" s="790" t="s">
        <v>40</v>
      </c>
      <c r="O20" s="790">
        <v>20</v>
      </c>
      <c r="P20" s="790" t="s">
        <v>1074</v>
      </c>
      <c r="Q20" s="790">
        <v>20</v>
      </c>
      <c r="S20" s="790">
        <v>1000</v>
      </c>
      <c r="T20" s="790">
        <v>1499</v>
      </c>
      <c r="V20" s="792">
        <v>45658</v>
      </c>
      <c r="W20" s="792">
        <v>46022</v>
      </c>
    </row>
    <row r="21" spans="1:23">
      <c r="A21" s="790" t="s">
        <v>217</v>
      </c>
      <c r="B21" s="790" t="s">
        <v>221</v>
      </c>
      <c r="C21" s="790" t="s">
        <v>6</v>
      </c>
      <c r="D21" s="790" t="s">
        <v>219</v>
      </c>
      <c r="G21" s="790" t="s">
        <v>199</v>
      </c>
      <c r="H21" s="790" t="s">
        <v>200</v>
      </c>
      <c r="I21" s="790" t="s">
        <v>201</v>
      </c>
      <c r="J21" s="790" t="s">
        <v>202</v>
      </c>
      <c r="K21" s="790" t="s">
        <v>105</v>
      </c>
      <c r="L21" s="790" t="s">
        <v>272</v>
      </c>
      <c r="M21" s="790" t="s">
        <v>273</v>
      </c>
      <c r="N21" s="790" t="s">
        <v>40</v>
      </c>
      <c r="O21" s="790">
        <v>40</v>
      </c>
      <c r="P21" s="790" t="s">
        <v>122</v>
      </c>
      <c r="Q21" s="790">
        <v>250</v>
      </c>
      <c r="V21" s="792">
        <v>45292</v>
      </c>
      <c r="W21" s="792">
        <v>45991</v>
      </c>
    </row>
    <row r="22" spans="1:23">
      <c r="A22" s="790" t="s">
        <v>217</v>
      </c>
      <c r="B22" s="790" t="s">
        <v>221</v>
      </c>
      <c r="C22" s="790" t="s">
        <v>6</v>
      </c>
      <c r="D22" s="790" t="s">
        <v>219</v>
      </c>
      <c r="G22" s="790" t="s">
        <v>199</v>
      </c>
      <c r="H22" s="790" t="s">
        <v>200</v>
      </c>
      <c r="I22" s="790" t="s">
        <v>201</v>
      </c>
      <c r="J22" s="790" t="s">
        <v>202</v>
      </c>
      <c r="K22" s="790" t="s">
        <v>203</v>
      </c>
      <c r="L22" s="790" t="s">
        <v>1213</v>
      </c>
      <c r="M22" s="790" t="s">
        <v>210</v>
      </c>
      <c r="N22" s="790" t="s">
        <v>40</v>
      </c>
      <c r="O22" s="790">
        <v>50</v>
      </c>
      <c r="P22" s="790" t="s">
        <v>204</v>
      </c>
      <c r="Q22" s="790">
        <v>50</v>
      </c>
      <c r="V22" s="792">
        <v>45658</v>
      </c>
      <c r="W22" s="792">
        <v>46022</v>
      </c>
    </row>
    <row r="23" spans="1:23">
      <c r="A23" s="790" t="s">
        <v>217</v>
      </c>
      <c r="B23" s="790" t="s">
        <v>221</v>
      </c>
      <c r="C23" s="790" t="s">
        <v>6</v>
      </c>
      <c r="D23" s="790" t="s">
        <v>219</v>
      </c>
      <c r="G23" s="790" t="s">
        <v>199</v>
      </c>
      <c r="H23" s="790" t="s">
        <v>200</v>
      </c>
      <c r="I23" s="790" t="s">
        <v>201</v>
      </c>
      <c r="J23" s="790" t="s">
        <v>202</v>
      </c>
      <c r="K23" s="790" t="s">
        <v>203</v>
      </c>
      <c r="L23" s="790" t="s">
        <v>206</v>
      </c>
      <c r="M23" s="790" t="s">
        <v>207</v>
      </c>
      <c r="N23" s="790" t="s">
        <v>40</v>
      </c>
      <c r="O23" s="790">
        <v>15</v>
      </c>
      <c r="P23" s="790" t="s">
        <v>204</v>
      </c>
      <c r="Q23" s="790">
        <v>15</v>
      </c>
      <c r="V23" s="792">
        <v>45748</v>
      </c>
      <c r="W23" s="792">
        <v>46022</v>
      </c>
    </row>
    <row r="24" spans="1:23">
      <c r="A24" s="790" t="s">
        <v>217</v>
      </c>
      <c r="B24" s="790" t="s">
        <v>221</v>
      </c>
      <c r="C24" s="790" t="s">
        <v>6</v>
      </c>
      <c r="D24" s="790" t="s">
        <v>219</v>
      </c>
      <c r="G24" s="790" t="s">
        <v>199</v>
      </c>
      <c r="H24" s="790" t="s">
        <v>200</v>
      </c>
      <c r="I24" s="790" t="s">
        <v>201</v>
      </c>
      <c r="J24" s="790" t="s">
        <v>202</v>
      </c>
      <c r="K24" s="790" t="s">
        <v>203</v>
      </c>
      <c r="L24" s="790" t="s">
        <v>215</v>
      </c>
      <c r="M24" s="790" t="s">
        <v>216</v>
      </c>
      <c r="N24" s="790" t="s">
        <v>40</v>
      </c>
      <c r="O24" s="790">
        <v>10</v>
      </c>
      <c r="P24" s="790" t="s">
        <v>204</v>
      </c>
      <c r="Q24" s="790">
        <v>10</v>
      </c>
      <c r="V24" s="792">
        <v>45748</v>
      </c>
      <c r="W24" s="792">
        <v>46022</v>
      </c>
    </row>
    <row r="25" spans="1:23">
      <c r="A25" s="790" t="s">
        <v>217</v>
      </c>
      <c r="B25" s="790" t="s">
        <v>221</v>
      </c>
      <c r="C25" s="790" t="s">
        <v>6</v>
      </c>
      <c r="D25" s="790" t="s">
        <v>219</v>
      </c>
      <c r="G25" s="790" t="s">
        <v>199</v>
      </c>
      <c r="H25" s="790" t="s">
        <v>200</v>
      </c>
      <c r="I25" s="790" t="s">
        <v>201</v>
      </c>
      <c r="J25" s="790" t="s">
        <v>202</v>
      </c>
      <c r="K25" s="790" t="s">
        <v>105</v>
      </c>
      <c r="L25" s="790" t="s">
        <v>1542</v>
      </c>
      <c r="M25" s="790" t="s">
        <v>1543</v>
      </c>
      <c r="N25" s="790" t="s">
        <v>40</v>
      </c>
      <c r="O25" s="790">
        <v>6</v>
      </c>
      <c r="P25" s="790" t="s">
        <v>122</v>
      </c>
      <c r="Q25" s="790">
        <v>6</v>
      </c>
      <c r="V25" s="792">
        <v>45748</v>
      </c>
      <c r="W25" s="792">
        <v>45991</v>
      </c>
    </row>
    <row r="26" spans="1:23">
      <c r="A26" s="790" t="s">
        <v>217</v>
      </c>
      <c r="B26" s="790" t="s">
        <v>221</v>
      </c>
      <c r="C26" s="790" t="s">
        <v>6</v>
      </c>
      <c r="D26" s="790" t="s">
        <v>219</v>
      </c>
      <c r="G26" s="790" t="s">
        <v>199</v>
      </c>
      <c r="H26" s="790" t="s">
        <v>200</v>
      </c>
      <c r="I26" s="790" t="s">
        <v>201</v>
      </c>
      <c r="J26" s="790" t="s">
        <v>202</v>
      </c>
      <c r="K26" s="790" t="s">
        <v>203</v>
      </c>
      <c r="L26" s="790" t="s">
        <v>274</v>
      </c>
      <c r="M26" s="790" t="s">
        <v>275</v>
      </c>
      <c r="N26" s="790" t="s">
        <v>40</v>
      </c>
      <c r="O26" s="790">
        <v>50</v>
      </c>
      <c r="P26" s="790" t="s">
        <v>1074</v>
      </c>
      <c r="Q26" s="790">
        <v>50</v>
      </c>
      <c r="S26" s="790">
        <v>2000</v>
      </c>
      <c r="T26" s="790">
        <v>9999</v>
      </c>
      <c r="V26" s="792">
        <v>45658</v>
      </c>
      <c r="W26" s="792">
        <v>46022</v>
      </c>
    </row>
    <row r="27" spans="1:23">
      <c r="A27" s="790" t="s">
        <v>220</v>
      </c>
      <c r="B27" s="790" t="s">
        <v>221</v>
      </c>
      <c r="C27" s="790" t="s">
        <v>6</v>
      </c>
      <c r="D27" s="790" t="s">
        <v>222</v>
      </c>
      <c r="G27" s="790" t="s">
        <v>199</v>
      </c>
      <c r="H27" s="790" t="s">
        <v>200</v>
      </c>
      <c r="I27" s="790" t="s">
        <v>201</v>
      </c>
      <c r="J27" s="790" t="s">
        <v>202</v>
      </c>
      <c r="K27" s="790" t="s">
        <v>105</v>
      </c>
      <c r="L27" s="790" t="s">
        <v>272</v>
      </c>
      <c r="M27" s="790" t="s">
        <v>273</v>
      </c>
      <c r="N27" s="790" t="s">
        <v>40</v>
      </c>
      <c r="O27" s="790">
        <v>40</v>
      </c>
      <c r="P27" s="790" t="s">
        <v>122</v>
      </c>
      <c r="Q27" s="790">
        <v>250</v>
      </c>
      <c r="V27" s="792">
        <v>45292</v>
      </c>
      <c r="W27" s="792">
        <v>45991</v>
      </c>
    </row>
    <row r="28" spans="1:23">
      <c r="A28" s="790" t="s">
        <v>220</v>
      </c>
      <c r="B28" s="790" t="s">
        <v>221</v>
      </c>
      <c r="C28" s="790" t="s">
        <v>6</v>
      </c>
      <c r="D28" s="790" t="s">
        <v>222</v>
      </c>
      <c r="G28" s="790" t="s">
        <v>199</v>
      </c>
      <c r="H28" s="790" t="s">
        <v>200</v>
      </c>
      <c r="I28" s="790" t="s">
        <v>201</v>
      </c>
      <c r="J28" s="790" t="s">
        <v>202</v>
      </c>
      <c r="K28" s="790" t="s">
        <v>203</v>
      </c>
      <c r="L28" s="790" t="s">
        <v>208</v>
      </c>
      <c r="M28" s="790" t="s">
        <v>209</v>
      </c>
      <c r="N28" s="790" t="s">
        <v>40</v>
      </c>
      <c r="O28" s="790">
        <v>15</v>
      </c>
      <c r="P28" s="790" t="s">
        <v>122</v>
      </c>
      <c r="Q28" s="790">
        <v>30</v>
      </c>
      <c r="R28" s="790">
        <v>75</v>
      </c>
      <c r="V28" s="792">
        <v>45748</v>
      </c>
      <c r="W28" s="792">
        <v>46022</v>
      </c>
    </row>
    <row r="29" spans="1:23">
      <c r="A29" s="790" t="s">
        <v>220</v>
      </c>
      <c r="B29" s="790" t="s">
        <v>221</v>
      </c>
      <c r="C29" s="790" t="s">
        <v>6</v>
      </c>
      <c r="D29" s="790" t="s">
        <v>222</v>
      </c>
      <c r="G29" s="790" t="s">
        <v>199</v>
      </c>
      <c r="H29" s="790" t="s">
        <v>200</v>
      </c>
      <c r="I29" s="790" t="s">
        <v>201</v>
      </c>
      <c r="J29" s="790" t="s">
        <v>202</v>
      </c>
      <c r="K29" s="790" t="s">
        <v>203</v>
      </c>
      <c r="L29" s="790" t="s">
        <v>215</v>
      </c>
      <c r="M29" s="790" t="s">
        <v>216</v>
      </c>
      <c r="N29" s="790" t="s">
        <v>40</v>
      </c>
      <c r="O29" s="790">
        <v>10</v>
      </c>
      <c r="P29" s="790" t="s">
        <v>204</v>
      </c>
      <c r="Q29" s="790">
        <v>10</v>
      </c>
      <c r="V29" s="792">
        <v>45748</v>
      </c>
      <c r="W29" s="792">
        <v>46022</v>
      </c>
    </row>
    <row r="30" spans="1:23">
      <c r="A30" s="790" t="s">
        <v>220</v>
      </c>
      <c r="B30" s="790" t="s">
        <v>221</v>
      </c>
      <c r="C30" s="790" t="s">
        <v>6</v>
      </c>
      <c r="D30" s="790" t="s">
        <v>222</v>
      </c>
      <c r="G30" s="790" t="s">
        <v>199</v>
      </c>
      <c r="H30" s="790" t="s">
        <v>200</v>
      </c>
      <c r="I30" s="790" t="s">
        <v>201</v>
      </c>
      <c r="J30" s="790" t="s">
        <v>202</v>
      </c>
      <c r="K30" s="790" t="s">
        <v>105</v>
      </c>
      <c r="L30" s="790" t="s">
        <v>105</v>
      </c>
      <c r="M30" s="790" t="s">
        <v>205</v>
      </c>
      <c r="N30" s="790" t="s">
        <v>40</v>
      </c>
      <c r="O30" s="790">
        <v>63</v>
      </c>
      <c r="P30" s="790" t="s">
        <v>122</v>
      </c>
      <c r="Q30" s="790">
        <v>63</v>
      </c>
      <c r="S30" s="790">
        <v>0</v>
      </c>
      <c r="T30" s="790">
        <v>999</v>
      </c>
      <c r="V30" s="792">
        <v>45839</v>
      </c>
      <c r="W30" s="792">
        <v>45991</v>
      </c>
    </row>
    <row r="31" spans="1:23">
      <c r="A31" s="790" t="s">
        <v>220</v>
      </c>
      <c r="B31" s="790" t="s">
        <v>221</v>
      </c>
      <c r="C31" s="790" t="s">
        <v>6</v>
      </c>
      <c r="D31" s="790" t="s">
        <v>222</v>
      </c>
      <c r="G31" s="790" t="s">
        <v>199</v>
      </c>
      <c r="H31" s="790" t="s">
        <v>200</v>
      </c>
      <c r="I31" s="790" t="s">
        <v>201</v>
      </c>
      <c r="J31" s="790" t="s">
        <v>202</v>
      </c>
      <c r="K31" s="790" t="s">
        <v>203</v>
      </c>
      <c r="L31" s="790" t="s">
        <v>206</v>
      </c>
      <c r="M31" s="790" t="s">
        <v>207</v>
      </c>
      <c r="N31" s="790" t="s">
        <v>40</v>
      </c>
      <c r="O31" s="790">
        <v>15</v>
      </c>
      <c r="P31" s="790" t="s">
        <v>204</v>
      </c>
      <c r="Q31" s="790">
        <v>15</v>
      </c>
      <c r="V31" s="792">
        <v>45748</v>
      </c>
      <c r="W31" s="792">
        <v>46022</v>
      </c>
    </row>
    <row r="32" spans="1:23">
      <c r="A32" s="790" t="s">
        <v>220</v>
      </c>
      <c r="B32" s="790" t="s">
        <v>221</v>
      </c>
      <c r="C32" s="790" t="s">
        <v>6</v>
      </c>
      <c r="D32" s="790" t="s">
        <v>222</v>
      </c>
      <c r="G32" s="790" t="s">
        <v>199</v>
      </c>
      <c r="H32" s="790" t="s">
        <v>200</v>
      </c>
      <c r="I32" s="790" t="s">
        <v>201</v>
      </c>
      <c r="J32" s="790" t="s">
        <v>202</v>
      </c>
      <c r="K32" s="790" t="s">
        <v>203</v>
      </c>
      <c r="L32" s="790" t="s">
        <v>1213</v>
      </c>
      <c r="M32" s="790" t="s">
        <v>210</v>
      </c>
      <c r="N32" s="790" t="s">
        <v>40</v>
      </c>
      <c r="O32" s="790">
        <v>50</v>
      </c>
      <c r="P32" s="790" t="s">
        <v>204</v>
      </c>
      <c r="Q32" s="790">
        <v>50</v>
      </c>
      <c r="V32" s="792">
        <v>45658</v>
      </c>
      <c r="W32" s="792">
        <v>46022</v>
      </c>
    </row>
    <row r="33" spans="1:23">
      <c r="A33" s="790" t="s">
        <v>220</v>
      </c>
      <c r="B33" s="790" t="s">
        <v>221</v>
      </c>
      <c r="C33" s="790" t="s">
        <v>6</v>
      </c>
      <c r="D33" s="790" t="s">
        <v>222</v>
      </c>
      <c r="G33" s="790" t="s">
        <v>199</v>
      </c>
      <c r="H33" s="790" t="s">
        <v>200</v>
      </c>
      <c r="I33" s="790" t="s">
        <v>201</v>
      </c>
      <c r="J33" s="790" t="s">
        <v>202</v>
      </c>
      <c r="K33" s="790" t="s">
        <v>203</v>
      </c>
      <c r="L33" s="790" t="s">
        <v>211</v>
      </c>
      <c r="M33" s="790" t="s">
        <v>212</v>
      </c>
      <c r="N33" s="790" t="s">
        <v>40</v>
      </c>
      <c r="O33" s="790">
        <v>10</v>
      </c>
      <c r="P33" s="790" t="s">
        <v>122</v>
      </c>
      <c r="Q33" s="790">
        <v>10</v>
      </c>
      <c r="V33" s="792">
        <v>45748</v>
      </c>
      <c r="W33" s="792">
        <v>46022</v>
      </c>
    </row>
    <row r="34" spans="1:23">
      <c r="A34" s="790" t="s">
        <v>220</v>
      </c>
      <c r="B34" s="790" t="s">
        <v>221</v>
      </c>
      <c r="C34" s="790" t="s">
        <v>6</v>
      </c>
      <c r="D34" s="790" t="s">
        <v>222</v>
      </c>
      <c r="G34" s="790" t="s">
        <v>199</v>
      </c>
      <c r="H34" s="790" t="s">
        <v>200</v>
      </c>
      <c r="I34" s="790" t="s">
        <v>201</v>
      </c>
      <c r="J34" s="790" t="s">
        <v>202</v>
      </c>
      <c r="K34" s="790" t="s">
        <v>105</v>
      </c>
      <c r="L34" s="790" t="s">
        <v>1542</v>
      </c>
      <c r="M34" s="790" t="s">
        <v>1543</v>
      </c>
      <c r="N34" s="790" t="s">
        <v>40</v>
      </c>
      <c r="O34" s="790">
        <v>6</v>
      </c>
      <c r="P34" s="790" t="s">
        <v>122</v>
      </c>
      <c r="Q34" s="790">
        <v>6</v>
      </c>
      <c r="V34" s="792">
        <v>45748</v>
      </c>
      <c r="W34" s="792">
        <v>45991</v>
      </c>
    </row>
    <row r="35" spans="1:23">
      <c r="A35" s="790" t="s">
        <v>220</v>
      </c>
      <c r="B35" s="790" t="s">
        <v>221</v>
      </c>
      <c r="C35" s="790" t="s">
        <v>6</v>
      </c>
      <c r="D35" s="790" t="s">
        <v>222</v>
      </c>
      <c r="G35" s="790" t="s">
        <v>199</v>
      </c>
      <c r="H35" s="790" t="s">
        <v>200</v>
      </c>
      <c r="I35" s="790" t="s">
        <v>201</v>
      </c>
      <c r="J35" s="790" t="s">
        <v>202</v>
      </c>
      <c r="K35" s="790" t="s">
        <v>105</v>
      </c>
      <c r="L35" s="790" t="s">
        <v>213</v>
      </c>
      <c r="M35" s="790" t="s">
        <v>214</v>
      </c>
      <c r="N35" s="790" t="s">
        <v>40</v>
      </c>
      <c r="O35" s="790">
        <v>5</v>
      </c>
      <c r="P35" s="790" t="s">
        <v>122</v>
      </c>
      <c r="Q35" s="790">
        <v>5</v>
      </c>
      <c r="V35" s="792">
        <v>45748</v>
      </c>
      <c r="W35" s="792">
        <v>45991</v>
      </c>
    </row>
    <row r="36" spans="1:23">
      <c r="A36" s="790" t="s">
        <v>220</v>
      </c>
      <c r="B36" s="790" t="s">
        <v>221</v>
      </c>
      <c r="C36" s="790" t="s">
        <v>6</v>
      </c>
      <c r="D36" s="790" t="s">
        <v>222</v>
      </c>
      <c r="G36" s="790" t="s">
        <v>199</v>
      </c>
      <c r="H36" s="790" t="s">
        <v>200</v>
      </c>
      <c r="I36" s="790" t="s">
        <v>201</v>
      </c>
      <c r="J36" s="790" t="s">
        <v>202</v>
      </c>
      <c r="K36" s="790" t="s">
        <v>203</v>
      </c>
      <c r="L36" s="790" t="s">
        <v>274</v>
      </c>
      <c r="M36" s="790" t="s">
        <v>275</v>
      </c>
      <c r="N36" s="790" t="s">
        <v>40</v>
      </c>
      <c r="O36" s="790">
        <v>35</v>
      </c>
      <c r="P36" s="790" t="s">
        <v>1074</v>
      </c>
      <c r="Q36" s="790">
        <v>35</v>
      </c>
      <c r="S36" s="790">
        <v>1500</v>
      </c>
      <c r="T36" s="790">
        <v>1999</v>
      </c>
      <c r="V36" s="792">
        <v>45658</v>
      </c>
      <c r="W36" s="792">
        <v>46022</v>
      </c>
    </row>
    <row r="37" spans="1:23">
      <c r="A37" s="790" t="s">
        <v>220</v>
      </c>
      <c r="B37" s="790" t="s">
        <v>221</v>
      </c>
      <c r="C37" s="790" t="s">
        <v>6</v>
      </c>
      <c r="D37" s="790" t="s">
        <v>222</v>
      </c>
      <c r="G37" s="790" t="s">
        <v>199</v>
      </c>
      <c r="H37" s="790" t="s">
        <v>200</v>
      </c>
      <c r="I37" s="790" t="s">
        <v>201</v>
      </c>
      <c r="J37" s="790" t="s">
        <v>202</v>
      </c>
      <c r="K37" s="790" t="s">
        <v>203</v>
      </c>
      <c r="L37" s="790" t="s">
        <v>274</v>
      </c>
      <c r="M37" s="790" t="s">
        <v>275</v>
      </c>
      <c r="N37" s="790" t="s">
        <v>40</v>
      </c>
      <c r="O37" s="790">
        <v>20</v>
      </c>
      <c r="P37" s="790" t="s">
        <v>1074</v>
      </c>
      <c r="Q37" s="790">
        <v>20</v>
      </c>
      <c r="S37" s="790">
        <v>1000</v>
      </c>
      <c r="T37" s="790">
        <v>1499</v>
      </c>
      <c r="V37" s="792">
        <v>45658</v>
      </c>
      <c r="W37" s="792">
        <v>46022</v>
      </c>
    </row>
    <row r="38" spans="1:23">
      <c r="A38" s="790" t="s">
        <v>220</v>
      </c>
      <c r="B38" s="790" t="s">
        <v>221</v>
      </c>
      <c r="C38" s="790" t="s">
        <v>6</v>
      </c>
      <c r="D38" s="790" t="s">
        <v>222</v>
      </c>
      <c r="G38" s="790" t="s">
        <v>199</v>
      </c>
      <c r="H38" s="790" t="s">
        <v>200</v>
      </c>
      <c r="I38" s="790" t="s">
        <v>201</v>
      </c>
      <c r="J38" s="790" t="s">
        <v>202</v>
      </c>
      <c r="K38" s="790" t="s">
        <v>203</v>
      </c>
      <c r="L38" s="790" t="s">
        <v>274</v>
      </c>
      <c r="M38" s="790" t="s">
        <v>275</v>
      </c>
      <c r="N38" s="790" t="s">
        <v>40</v>
      </c>
      <c r="O38" s="790">
        <v>50</v>
      </c>
      <c r="P38" s="790" t="s">
        <v>1074</v>
      </c>
      <c r="Q38" s="790">
        <v>50</v>
      </c>
      <c r="S38" s="790">
        <v>2000</v>
      </c>
      <c r="T38" s="790">
        <v>9999</v>
      </c>
      <c r="V38" s="792">
        <v>45658</v>
      </c>
      <c r="W38" s="792">
        <v>46022</v>
      </c>
    </row>
    <row r="39" spans="1:23">
      <c r="A39" s="790" t="s">
        <v>223</v>
      </c>
      <c r="B39" s="790" t="s">
        <v>197</v>
      </c>
      <c r="C39" s="790" t="s">
        <v>6</v>
      </c>
      <c r="D39" s="790" t="s">
        <v>224</v>
      </c>
      <c r="G39" s="790" t="s">
        <v>199</v>
      </c>
      <c r="H39" s="790" t="s">
        <v>200</v>
      </c>
      <c r="I39" s="790" t="s">
        <v>201</v>
      </c>
      <c r="J39" s="790" t="s">
        <v>202</v>
      </c>
      <c r="K39" s="790" t="s">
        <v>203</v>
      </c>
      <c r="L39" s="790" t="s">
        <v>274</v>
      </c>
      <c r="M39" s="790" t="s">
        <v>275</v>
      </c>
      <c r="N39" s="790" t="s">
        <v>40</v>
      </c>
      <c r="O39" s="790">
        <v>35</v>
      </c>
      <c r="P39" s="790" t="s">
        <v>1074</v>
      </c>
      <c r="Q39" s="790">
        <v>35</v>
      </c>
      <c r="S39" s="790">
        <v>1500</v>
      </c>
      <c r="T39" s="790">
        <v>1999</v>
      </c>
      <c r="V39" s="792">
        <v>45658</v>
      </c>
      <c r="W39" s="792">
        <v>46022</v>
      </c>
    </row>
    <row r="40" spans="1:23">
      <c r="A40" s="790" t="s">
        <v>223</v>
      </c>
      <c r="B40" s="790" t="s">
        <v>197</v>
      </c>
      <c r="C40" s="790" t="s">
        <v>6</v>
      </c>
      <c r="D40" s="790" t="s">
        <v>224</v>
      </c>
      <c r="G40" s="790" t="s">
        <v>199</v>
      </c>
      <c r="H40" s="790" t="s">
        <v>200</v>
      </c>
      <c r="I40" s="790" t="s">
        <v>201</v>
      </c>
      <c r="J40" s="790" t="s">
        <v>202</v>
      </c>
      <c r="K40" s="790" t="s">
        <v>203</v>
      </c>
      <c r="L40" s="790" t="s">
        <v>274</v>
      </c>
      <c r="M40" s="790" t="s">
        <v>275</v>
      </c>
      <c r="N40" s="790" t="s">
        <v>40</v>
      </c>
      <c r="O40" s="790">
        <v>20</v>
      </c>
      <c r="P40" s="790" t="s">
        <v>1074</v>
      </c>
      <c r="Q40" s="790">
        <v>20</v>
      </c>
      <c r="S40" s="790">
        <v>1000</v>
      </c>
      <c r="T40" s="790">
        <v>1499</v>
      </c>
      <c r="V40" s="792">
        <v>45658</v>
      </c>
      <c r="W40" s="792">
        <v>46022</v>
      </c>
    </row>
    <row r="41" spans="1:23">
      <c r="A41" s="790" t="s">
        <v>223</v>
      </c>
      <c r="B41" s="790" t="s">
        <v>197</v>
      </c>
      <c r="C41" s="790" t="s">
        <v>6</v>
      </c>
      <c r="D41" s="790" t="s">
        <v>224</v>
      </c>
      <c r="G41" s="790" t="s">
        <v>199</v>
      </c>
      <c r="H41" s="790" t="s">
        <v>200</v>
      </c>
      <c r="I41" s="790" t="s">
        <v>201</v>
      </c>
      <c r="J41" s="790" t="s">
        <v>202</v>
      </c>
      <c r="K41" s="790" t="s">
        <v>203</v>
      </c>
      <c r="L41" s="790" t="s">
        <v>274</v>
      </c>
      <c r="M41" s="790" t="s">
        <v>275</v>
      </c>
      <c r="N41" s="790" t="s">
        <v>40</v>
      </c>
      <c r="O41" s="790">
        <v>50</v>
      </c>
      <c r="P41" s="790" t="s">
        <v>1074</v>
      </c>
      <c r="Q41" s="790">
        <v>50</v>
      </c>
      <c r="S41" s="790">
        <v>2000</v>
      </c>
      <c r="T41" s="790">
        <v>9999</v>
      </c>
      <c r="V41" s="792">
        <v>45658</v>
      </c>
      <c r="W41" s="792">
        <v>46022</v>
      </c>
    </row>
    <row r="42" spans="1:23">
      <c r="A42" s="790" t="s">
        <v>223</v>
      </c>
      <c r="B42" s="790" t="s">
        <v>197</v>
      </c>
      <c r="C42" s="790" t="s">
        <v>6</v>
      </c>
      <c r="D42" s="790" t="s">
        <v>224</v>
      </c>
      <c r="G42" s="790" t="s">
        <v>199</v>
      </c>
      <c r="H42" s="790" t="s">
        <v>200</v>
      </c>
      <c r="I42" s="790" t="s">
        <v>201</v>
      </c>
      <c r="J42" s="790" t="s">
        <v>202</v>
      </c>
      <c r="K42" s="790" t="s">
        <v>203</v>
      </c>
      <c r="L42" s="790" t="s">
        <v>1213</v>
      </c>
      <c r="M42" s="790" t="s">
        <v>210</v>
      </c>
      <c r="N42" s="790" t="s">
        <v>40</v>
      </c>
      <c r="O42" s="790">
        <v>50</v>
      </c>
      <c r="P42" s="790" t="s">
        <v>204</v>
      </c>
      <c r="Q42" s="790">
        <v>50</v>
      </c>
      <c r="V42" s="792">
        <v>45658</v>
      </c>
      <c r="W42" s="792">
        <v>46022</v>
      </c>
    </row>
    <row r="43" spans="1:23">
      <c r="A43" s="790" t="s">
        <v>223</v>
      </c>
      <c r="B43" s="790" t="s">
        <v>197</v>
      </c>
      <c r="C43" s="790" t="s">
        <v>6</v>
      </c>
      <c r="D43" s="790" t="s">
        <v>224</v>
      </c>
      <c r="G43" s="790" t="s">
        <v>199</v>
      </c>
      <c r="H43" s="790" t="s">
        <v>200</v>
      </c>
      <c r="I43" s="790" t="s">
        <v>201</v>
      </c>
      <c r="J43" s="790" t="s">
        <v>202</v>
      </c>
      <c r="K43" s="790" t="s">
        <v>105</v>
      </c>
      <c r="L43" s="790" t="s">
        <v>272</v>
      </c>
      <c r="M43" s="790" t="s">
        <v>273</v>
      </c>
      <c r="N43" s="790" t="s">
        <v>40</v>
      </c>
      <c r="O43" s="790">
        <v>40</v>
      </c>
      <c r="P43" s="790" t="s">
        <v>122</v>
      </c>
      <c r="Q43" s="790">
        <v>250</v>
      </c>
      <c r="V43" s="792">
        <v>45292</v>
      </c>
      <c r="W43" s="792">
        <v>45991</v>
      </c>
    </row>
    <row r="44" spans="1:23">
      <c r="A44" s="790" t="s">
        <v>223</v>
      </c>
      <c r="B44" s="790" t="s">
        <v>197</v>
      </c>
      <c r="C44" s="790" t="s">
        <v>6</v>
      </c>
      <c r="D44" s="790" t="s">
        <v>224</v>
      </c>
      <c r="G44" s="790" t="s">
        <v>199</v>
      </c>
      <c r="H44" s="790" t="s">
        <v>200</v>
      </c>
      <c r="I44" s="790" t="s">
        <v>201</v>
      </c>
      <c r="J44" s="790" t="s">
        <v>202</v>
      </c>
      <c r="K44" s="790" t="s">
        <v>105</v>
      </c>
      <c r="L44" s="790" t="s">
        <v>213</v>
      </c>
      <c r="M44" s="790" t="s">
        <v>214</v>
      </c>
      <c r="N44" s="790" t="s">
        <v>40</v>
      </c>
      <c r="O44" s="790">
        <v>5</v>
      </c>
      <c r="P44" s="790" t="s">
        <v>122</v>
      </c>
      <c r="Q44" s="790">
        <v>5</v>
      </c>
      <c r="V44" s="792">
        <v>45748</v>
      </c>
      <c r="W44" s="792">
        <v>45991</v>
      </c>
    </row>
    <row r="45" spans="1:23">
      <c r="A45" s="790" t="s">
        <v>223</v>
      </c>
      <c r="B45" s="790" t="s">
        <v>197</v>
      </c>
      <c r="C45" s="790" t="s">
        <v>6</v>
      </c>
      <c r="D45" s="790" t="s">
        <v>224</v>
      </c>
      <c r="G45" s="790" t="s">
        <v>199</v>
      </c>
      <c r="H45" s="790" t="s">
        <v>200</v>
      </c>
      <c r="I45" s="790" t="s">
        <v>201</v>
      </c>
      <c r="J45" s="790" t="s">
        <v>202</v>
      </c>
      <c r="K45" s="790" t="s">
        <v>203</v>
      </c>
      <c r="L45" s="790" t="s">
        <v>215</v>
      </c>
      <c r="M45" s="790" t="s">
        <v>216</v>
      </c>
      <c r="N45" s="790" t="s">
        <v>40</v>
      </c>
      <c r="O45" s="790">
        <v>10</v>
      </c>
      <c r="P45" s="790" t="s">
        <v>204</v>
      </c>
      <c r="Q45" s="790">
        <v>10</v>
      </c>
      <c r="V45" s="792">
        <v>45748</v>
      </c>
      <c r="W45" s="792">
        <v>46022</v>
      </c>
    </row>
    <row r="46" spans="1:23">
      <c r="A46" s="790" t="s">
        <v>223</v>
      </c>
      <c r="B46" s="790" t="s">
        <v>197</v>
      </c>
      <c r="C46" s="790" t="s">
        <v>6</v>
      </c>
      <c r="D46" s="790" t="s">
        <v>224</v>
      </c>
      <c r="G46" s="790" t="s">
        <v>199</v>
      </c>
      <c r="H46" s="790" t="s">
        <v>200</v>
      </c>
      <c r="I46" s="790" t="s">
        <v>201</v>
      </c>
      <c r="J46" s="790" t="s">
        <v>202</v>
      </c>
      <c r="K46" s="790" t="s">
        <v>203</v>
      </c>
      <c r="L46" s="790" t="s">
        <v>208</v>
      </c>
      <c r="M46" s="790" t="s">
        <v>209</v>
      </c>
      <c r="N46" s="790" t="s">
        <v>40</v>
      </c>
      <c r="O46" s="790">
        <v>15</v>
      </c>
      <c r="P46" s="790" t="s">
        <v>122</v>
      </c>
      <c r="Q46" s="790">
        <v>30</v>
      </c>
      <c r="R46" s="790">
        <v>75</v>
      </c>
      <c r="V46" s="792">
        <v>45748</v>
      </c>
      <c r="W46" s="792">
        <v>46022</v>
      </c>
    </row>
    <row r="47" spans="1:23">
      <c r="A47" s="790" t="s">
        <v>223</v>
      </c>
      <c r="B47" s="790" t="s">
        <v>197</v>
      </c>
      <c r="C47" s="790" t="s">
        <v>6</v>
      </c>
      <c r="D47" s="790" t="s">
        <v>224</v>
      </c>
      <c r="G47" s="790" t="s">
        <v>199</v>
      </c>
      <c r="H47" s="790" t="s">
        <v>200</v>
      </c>
      <c r="I47" s="790" t="s">
        <v>201</v>
      </c>
      <c r="J47" s="790" t="s">
        <v>202</v>
      </c>
      <c r="K47" s="790" t="s">
        <v>105</v>
      </c>
      <c r="L47" s="790" t="s">
        <v>1542</v>
      </c>
      <c r="M47" s="790" t="s">
        <v>1543</v>
      </c>
      <c r="N47" s="790" t="s">
        <v>40</v>
      </c>
      <c r="O47" s="790">
        <v>6</v>
      </c>
      <c r="P47" s="790" t="s">
        <v>122</v>
      </c>
      <c r="Q47" s="790">
        <v>6</v>
      </c>
      <c r="V47" s="792">
        <v>45748</v>
      </c>
      <c r="W47" s="792">
        <v>45991</v>
      </c>
    </row>
    <row r="48" spans="1:23">
      <c r="A48" s="790" t="s">
        <v>223</v>
      </c>
      <c r="B48" s="790" t="s">
        <v>197</v>
      </c>
      <c r="C48" s="790" t="s">
        <v>6</v>
      </c>
      <c r="D48" s="790" t="s">
        <v>224</v>
      </c>
      <c r="G48" s="790" t="s">
        <v>199</v>
      </c>
      <c r="H48" s="790" t="s">
        <v>200</v>
      </c>
      <c r="I48" s="790" t="s">
        <v>201</v>
      </c>
      <c r="J48" s="790" t="s">
        <v>202</v>
      </c>
      <c r="K48" s="790" t="s">
        <v>203</v>
      </c>
      <c r="L48" s="790" t="s">
        <v>206</v>
      </c>
      <c r="M48" s="790" t="s">
        <v>207</v>
      </c>
      <c r="N48" s="790" t="s">
        <v>40</v>
      </c>
      <c r="O48" s="790">
        <v>15</v>
      </c>
      <c r="P48" s="790" t="s">
        <v>204</v>
      </c>
      <c r="Q48" s="790">
        <v>15</v>
      </c>
      <c r="V48" s="792">
        <v>45748</v>
      </c>
      <c r="W48" s="792">
        <v>46022</v>
      </c>
    </row>
    <row r="49" spans="1:23">
      <c r="A49" s="790" t="s">
        <v>223</v>
      </c>
      <c r="B49" s="790" t="s">
        <v>197</v>
      </c>
      <c r="C49" s="790" t="s">
        <v>6</v>
      </c>
      <c r="D49" s="790" t="s">
        <v>224</v>
      </c>
      <c r="G49" s="790" t="s">
        <v>199</v>
      </c>
      <c r="H49" s="790" t="s">
        <v>200</v>
      </c>
      <c r="I49" s="790" t="s">
        <v>201</v>
      </c>
      <c r="J49" s="790" t="s">
        <v>202</v>
      </c>
      <c r="K49" s="790" t="s">
        <v>105</v>
      </c>
      <c r="L49" s="790" t="s">
        <v>105</v>
      </c>
      <c r="M49" s="790" t="s">
        <v>205</v>
      </c>
      <c r="N49" s="790" t="s">
        <v>40</v>
      </c>
      <c r="O49" s="790">
        <v>117</v>
      </c>
      <c r="P49" s="790" t="s">
        <v>122</v>
      </c>
      <c r="Q49" s="790">
        <v>117</v>
      </c>
      <c r="S49" s="790">
        <v>0</v>
      </c>
      <c r="T49" s="790">
        <v>999</v>
      </c>
      <c r="V49" s="792">
        <v>45839</v>
      </c>
      <c r="W49" s="792">
        <v>45991</v>
      </c>
    </row>
    <row r="50" spans="1:23">
      <c r="A50" s="790" t="s">
        <v>223</v>
      </c>
      <c r="B50" s="790" t="s">
        <v>197</v>
      </c>
      <c r="C50" s="790" t="s">
        <v>6</v>
      </c>
      <c r="D50" s="790" t="s">
        <v>224</v>
      </c>
      <c r="G50" s="790" t="s">
        <v>199</v>
      </c>
      <c r="H50" s="790" t="s">
        <v>200</v>
      </c>
      <c r="I50" s="790" t="s">
        <v>201</v>
      </c>
      <c r="J50" s="790" t="s">
        <v>202</v>
      </c>
      <c r="K50" s="790" t="s">
        <v>203</v>
      </c>
      <c r="L50" s="790" t="s">
        <v>211</v>
      </c>
      <c r="M50" s="790" t="s">
        <v>212</v>
      </c>
      <c r="N50" s="790" t="s">
        <v>40</v>
      </c>
      <c r="O50" s="790">
        <v>10</v>
      </c>
      <c r="P50" s="790" t="s">
        <v>122</v>
      </c>
      <c r="Q50" s="790">
        <v>10</v>
      </c>
      <c r="V50" s="792">
        <v>45748</v>
      </c>
      <c r="W50" s="792">
        <v>46022</v>
      </c>
    </row>
    <row r="51" spans="1:23">
      <c r="A51" s="790" t="s">
        <v>225</v>
      </c>
      <c r="B51" s="790" t="s">
        <v>197</v>
      </c>
      <c r="C51" s="790" t="s">
        <v>6</v>
      </c>
      <c r="D51" s="790" t="s">
        <v>226</v>
      </c>
      <c r="G51" s="790" t="s">
        <v>199</v>
      </c>
      <c r="H51" s="790" t="s">
        <v>200</v>
      </c>
      <c r="I51" s="790" t="s">
        <v>201</v>
      </c>
      <c r="J51" s="790" t="s">
        <v>202</v>
      </c>
      <c r="K51" s="790" t="s">
        <v>105</v>
      </c>
      <c r="L51" s="790" t="s">
        <v>272</v>
      </c>
      <c r="M51" s="790" t="s">
        <v>273</v>
      </c>
      <c r="N51" s="790" t="s">
        <v>40</v>
      </c>
      <c r="O51" s="790">
        <v>40</v>
      </c>
      <c r="P51" s="790" t="s">
        <v>122</v>
      </c>
      <c r="Q51" s="790">
        <v>250</v>
      </c>
      <c r="V51" s="792">
        <v>45292</v>
      </c>
      <c r="W51" s="792">
        <v>45991</v>
      </c>
    </row>
    <row r="52" spans="1:23">
      <c r="A52" s="790" t="s">
        <v>225</v>
      </c>
      <c r="B52" s="790" t="s">
        <v>197</v>
      </c>
      <c r="C52" s="790" t="s">
        <v>6</v>
      </c>
      <c r="D52" s="790" t="s">
        <v>226</v>
      </c>
      <c r="G52" s="790" t="s">
        <v>199</v>
      </c>
      <c r="H52" s="790" t="s">
        <v>200</v>
      </c>
      <c r="I52" s="790" t="s">
        <v>201</v>
      </c>
      <c r="J52" s="790" t="s">
        <v>202</v>
      </c>
      <c r="K52" s="790" t="s">
        <v>203</v>
      </c>
      <c r="L52" s="790" t="s">
        <v>211</v>
      </c>
      <c r="M52" s="790" t="s">
        <v>212</v>
      </c>
      <c r="N52" s="790" t="s">
        <v>40</v>
      </c>
      <c r="O52" s="790">
        <v>10</v>
      </c>
      <c r="P52" s="790" t="s">
        <v>122</v>
      </c>
      <c r="Q52" s="790">
        <v>10</v>
      </c>
      <c r="V52" s="792">
        <v>45748</v>
      </c>
      <c r="W52" s="792">
        <v>46022</v>
      </c>
    </row>
    <row r="53" spans="1:23">
      <c r="A53" s="790" t="s">
        <v>225</v>
      </c>
      <c r="B53" s="790" t="s">
        <v>197</v>
      </c>
      <c r="C53" s="790" t="s">
        <v>6</v>
      </c>
      <c r="D53" s="790" t="s">
        <v>226</v>
      </c>
      <c r="G53" s="790" t="s">
        <v>199</v>
      </c>
      <c r="H53" s="790" t="s">
        <v>200</v>
      </c>
      <c r="I53" s="790" t="s">
        <v>201</v>
      </c>
      <c r="J53" s="790" t="s">
        <v>202</v>
      </c>
      <c r="K53" s="790" t="s">
        <v>105</v>
      </c>
      <c r="L53" s="790" t="s">
        <v>213</v>
      </c>
      <c r="M53" s="790" t="s">
        <v>214</v>
      </c>
      <c r="N53" s="790" t="s">
        <v>40</v>
      </c>
      <c r="O53" s="790">
        <v>5</v>
      </c>
      <c r="P53" s="790" t="s">
        <v>122</v>
      </c>
      <c r="Q53" s="790">
        <v>5</v>
      </c>
      <c r="V53" s="792">
        <v>45748</v>
      </c>
      <c r="W53" s="792">
        <v>45991</v>
      </c>
    </row>
    <row r="54" spans="1:23">
      <c r="A54" s="790" t="s">
        <v>225</v>
      </c>
      <c r="B54" s="790" t="s">
        <v>197</v>
      </c>
      <c r="C54" s="790" t="s">
        <v>6</v>
      </c>
      <c r="D54" s="790" t="s">
        <v>226</v>
      </c>
      <c r="G54" s="790" t="s">
        <v>199</v>
      </c>
      <c r="H54" s="790" t="s">
        <v>200</v>
      </c>
      <c r="I54" s="790" t="s">
        <v>201</v>
      </c>
      <c r="J54" s="790" t="s">
        <v>202</v>
      </c>
      <c r="K54" s="790" t="s">
        <v>203</v>
      </c>
      <c r="L54" s="790" t="s">
        <v>1213</v>
      </c>
      <c r="M54" s="790" t="s">
        <v>210</v>
      </c>
      <c r="N54" s="790" t="s">
        <v>40</v>
      </c>
      <c r="O54" s="790">
        <v>50</v>
      </c>
      <c r="P54" s="790" t="s">
        <v>204</v>
      </c>
      <c r="Q54" s="790">
        <v>50</v>
      </c>
      <c r="V54" s="792">
        <v>45658</v>
      </c>
      <c r="W54" s="792">
        <v>46022</v>
      </c>
    </row>
    <row r="55" spans="1:23">
      <c r="A55" s="790" t="s">
        <v>225</v>
      </c>
      <c r="B55" s="790" t="s">
        <v>197</v>
      </c>
      <c r="C55" s="790" t="s">
        <v>6</v>
      </c>
      <c r="D55" s="790" t="s">
        <v>226</v>
      </c>
      <c r="G55" s="790" t="s">
        <v>199</v>
      </c>
      <c r="H55" s="790" t="s">
        <v>200</v>
      </c>
      <c r="I55" s="790" t="s">
        <v>201</v>
      </c>
      <c r="J55" s="790" t="s">
        <v>202</v>
      </c>
      <c r="K55" s="790" t="s">
        <v>203</v>
      </c>
      <c r="L55" s="790" t="s">
        <v>274</v>
      </c>
      <c r="M55" s="790" t="s">
        <v>275</v>
      </c>
      <c r="N55" s="790" t="s">
        <v>40</v>
      </c>
      <c r="O55" s="790">
        <v>50</v>
      </c>
      <c r="P55" s="790" t="s">
        <v>1074</v>
      </c>
      <c r="Q55" s="790">
        <v>50</v>
      </c>
      <c r="S55" s="790">
        <v>2000</v>
      </c>
      <c r="T55" s="790">
        <v>9999</v>
      </c>
      <c r="V55" s="792">
        <v>45658</v>
      </c>
      <c r="W55" s="792">
        <v>46022</v>
      </c>
    </row>
    <row r="56" spans="1:23">
      <c r="A56" s="790" t="s">
        <v>225</v>
      </c>
      <c r="B56" s="790" t="s">
        <v>197</v>
      </c>
      <c r="C56" s="790" t="s">
        <v>6</v>
      </c>
      <c r="D56" s="790" t="s">
        <v>226</v>
      </c>
      <c r="G56" s="790" t="s">
        <v>199</v>
      </c>
      <c r="H56" s="790" t="s">
        <v>200</v>
      </c>
      <c r="I56" s="790" t="s">
        <v>201</v>
      </c>
      <c r="J56" s="790" t="s">
        <v>202</v>
      </c>
      <c r="K56" s="790" t="s">
        <v>203</v>
      </c>
      <c r="L56" s="790" t="s">
        <v>208</v>
      </c>
      <c r="M56" s="790" t="s">
        <v>209</v>
      </c>
      <c r="N56" s="790" t="s">
        <v>40</v>
      </c>
      <c r="O56" s="790">
        <v>15</v>
      </c>
      <c r="P56" s="790" t="s">
        <v>122</v>
      </c>
      <c r="Q56" s="790">
        <v>30</v>
      </c>
      <c r="R56" s="790">
        <v>75</v>
      </c>
      <c r="V56" s="792">
        <v>45748</v>
      </c>
      <c r="W56" s="792">
        <v>46022</v>
      </c>
    </row>
    <row r="57" spans="1:23">
      <c r="A57" s="790" t="s">
        <v>225</v>
      </c>
      <c r="B57" s="790" t="s">
        <v>197</v>
      </c>
      <c r="C57" s="790" t="s">
        <v>6</v>
      </c>
      <c r="D57" s="790" t="s">
        <v>226</v>
      </c>
      <c r="G57" s="790" t="s">
        <v>199</v>
      </c>
      <c r="H57" s="790" t="s">
        <v>200</v>
      </c>
      <c r="I57" s="790" t="s">
        <v>201</v>
      </c>
      <c r="J57" s="790" t="s">
        <v>202</v>
      </c>
      <c r="K57" s="790" t="s">
        <v>203</v>
      </c>
      <c r="L57" s="790" t="s">
        <v>215</v>
      </c>
      <c r="M57" s="790" t="s">
        <v>216</v>
      </c>
      <c r="N57" s="790" t="s">
        <v>40</v>
      </c>
      <c r="O57" s="790">
        <v>10</v>
      </c>
      <c r="P57" s="790" t="s">
        <v>204</v>
      </c>
      <c r="Q57" s="790">
        <v>10</v>
      </c>
      <c r="V57" s="792">
        <v>45748</v>
      </c>
      <c r="W57" s="792">
        <v>46022</v>
      </c>
    </row>
    <row r="58" spans="1:23">
      <c r="A58" s="790" t="s">
        <v>225</v>
      </c>
      <c r="B58" s="790" t="s">
        <v>197</v>
      </c>
      <c r="C58" s="790" t="s">
        <v>6</v>
      </c>
      <c r="D58" s="790" t="s">
        <v>226</v>
      </c>
      <c r="G58" s="790" t="s">
        <v>199</v>
      </c>
      <c r="H58" s="790" t="s">
        <v>200</v>
      </c>
      <c r="I58" s="790" t="s">
        <v>201</v>
      </c>
      <c r="J58" s="790" t="s">
        <v>202</v>
      </c>
      <c r="K58" s="790" t="s">
        <v>203</v>
      </c>
      <c r="L58" s="790" t="s">
        <v>206</v>
      </c>
      <c r="M58" s="790" t="s">
        <v>207</v>
      </c>
      <c r="N58" s="790" t="s">
        <v>40</v>
      </c>
      <c r="O58" s="790">
        <v>15</v>
      </c>
      <c r="P58" s="790" t="s">
        <v>204</v>
      </c>
      <c r="Q58" s="790">
        <v>15</v>
      </c>
      <c r="V58" s="792">
        <v>45748</v>
      </c>
      <c r="W58" s="792">
        <v>46022</v>
      </c>
    </row>
    <row r="59" spans="1:23">
      <c r="A59" s="790" t="s">
        <v>225</v>
      </c>
      <c r="B59" s="790" t="s">
        <v>197</v>
      </c>
      <c r="C59" s="790" t="s">
        <v>6</v>
      </c>
      <c r="D59" s="790" t="s">
        <v>226</v>
      </c>
      <c r="G59" s="790" t="s">
        <v>199</v>
      </c>
      <c r="H59" s="790" t="s">
        <v>200</v>
      </c>
      <c r="I59" s="790" t="s">
        <v>201</v>
      </c>
      <c r="J59" s="790" t="s">
        <v>202</v>
      </c>
      <c r="K59" s="790" t="s">
        <v>203</v>
      </c>
      <c r="L59" s="790" t="s">
        <v>274</v>
      </c>
      <c r="M59" s="790" t="s">
        <v>275</v>
      </c>
      <c r="N59" s="790" t="s">
        <v>40</v>
      </c>
      <c r="O59" s="790">
        <v>20</v>
      </c>
      <c r="P59" s="790" t="s">
        <v>1074</v>
      </c>
      <c r="Q59" s="790">
        <v>20</v>
      </c>
      <c r="S59" s="790">
        <v>1000</v>
      </c>
      <c r="T59" s="790">
        <v>1499</v>
      </c>
      <c r="V59" s="792">
        <v>45658</v>
      </c>
      <c r="W59" s="792">
        <v>46022</v>
      </c>
    </row>
    <row r="60" spans="1:23">
      <c r="A60" s="790" t="s">
        <v>225</v>
      </c>
      <c r="B60" s="790" t="s">
        <v>197</v>
      </c>
      <c r="C60" s="790" t="s">
        <v>6</v>
      </c>
      <c r="D60" s="790" t="s">
        <v>226</v>
      </c>
      <c r="G60" s="790" t="s">
        <v>199</v>
      </c>
      <c r="H60" s="790" t="s">
        <v>200</v>
      </c>
      <c r="I60" s="790" t="s">
        <v>201</v>
      </c>
      <c r="J60" s="790" t="s">
        <v>202</v>
      </c>
      <c r="K60" s="790" t="s">
        <v>105</v>
      </c>
      <c r="L60" s="790" t="s">
        <v>1542</v>
      </c>
      <c r="M60" s="790" t="s">
        <v>1543</v>
      </c>
      <c r="N60" s="790" t="s">
        <v>40</v>
      </c>
      <c r="O60" s="790">
        <v>6</v>
      </c>
      <c r="P60" s="790" t="s">
        <v>122</v>
      </c>
      <c r="Q60" s="790">
        <v>6</v>
      </c>
      <c r="V60" s="792">
        <v>45748</v>
      </c>
      <c r="W60" s="792">
        <v>45991</v>
      </c>
    </row>
    <row r="61" spans="1:23">
      <c r="A61" s="790" t="s">
        <v>225</v>
      </c>
      <c r="B61" s="790" t="s">
        <v>197</v>
      </c>
      <c r="C61" s="790" t="s">
        <v>6</v>
      </c>
      <c r="D61" s="790" t="s">
        <v>226</v>
      </c>
      <c r="G61" s="790" t="s">
        <v>199</v>
      </c>
      <c r="H61" s="790" t="s">
        <v>200</v>
      </c>
      <c r="I61" s="790" t="s">
        <v>201</v>
      </c>
      <c r="J61" s="790" t="s">
        <v>202</v>
      </c>
      <c r="K61" s="790" t="s">
        <v>203</v>
      </c>
      <c r="L61" s="790" t="s">
        <v>274</v>
      </c>
      <c r="M61" s="790" t="s">
        <v>275</v>
      </c>
      <c r="N61" s="790" t="s">
        <v>40</v>
      </c>
      <c r="O61" s="790">
        <v>35</v>
      </c>
      <c r="P61" s="790" t="s">
        <v>1074</v>
      </c>
      <c r="Q61" s="790">
        <v>35</v>
      </c>
      <c r="S61" s="790">
        <v>1500</v>
      </c>
      <c r="T61" s="790">
        <v>1999</v>
      </c>
      <c r="V61" s="792">
        <v>45658</v>
      </c>
      <c r="W61" s="792">
        <v>46022</v>
      </c>
    </row>
    <row r="62" spans="1:23">
      <c r="A62" s="790" t="s">
        <v>225</v>
      </c>
      <c r="B62" s="790" t="s">
        <v>197</v>
      </c>
      <c r="C62" s="790" t="s">
        <v>6</v>
      </c>
      <c r="D62" s="790" t="s">
        <v>226</v>
      </c>
      <c r="G62" s="790" t="s">
        <v>199</v>
      </c>
      <c r="H62" s="790" t="s">
        <v>200</v>
      </c>
      <c r="I62" s="790" t="s">
        <v>201</v>
      </c>
      <c r="J62" s="790" t="s">
        <v>202</v>
      </c>
      <c r="K62" s="790" t="s">
        <v>105</v>
      </c>
      <c r="L62" s="790" t="s">
        <v>105</v>
      </c>
      <c r="M62" s="790" t="s">
        <v>205</v>
      </c>
      <c r="N62" s="790" t="s">
        <v>40</v>
      </c>
      <c r="O62" s="790">
        <v>113</v>
      </c>
      <c r="P62" s="790" t="s">
        <v>122</v>
      </c>
      <c r="Q62" s="790">
        <v>113</v>
      </c>
      <c r="S62" s="790">
        <v>0</v>
      </c>
      <c r="T62" s="790">
        <v>999</v>
      </c>
      <c r="V62" s="792">
        <v>45839</v>
      </c>
      <c r="W62" s="792">
        <v>45991</v>
      </c>
    </row>
    <row r="63" spans="1:23">
      <c r="A63" s="790" t="s">
        <v>227</v>
      </c>
      <c r="B63" s="790" t="s">
        <v>228</v>
      </c>
      <c r="C63" s="790" t="s">
        <v>6</v>
      </c>
      <c r="D63" s="790" t="s">
        <v>229</v>
      </c>
      <c r="G63" s="790" t="s">
        <v>199</v>
      </c>
      <c r="H63" s="790" t="s">
        <v>200</v>
      </c>
      <c r="I63" s="790" t="s">
        <v>201</v>
      </c>
      <c r="J63" s="790" t="s">
        <v>202</v>
      </c>
      <c r="K63" s="790" t="s">
        <v>105</v>
      </c>
      <c r="L63" s="790" t="s">
        <v>105</v>
      </c>
      <c r="M63" s="790" t="s">
        <v>205</v>
      </c>
      <c r="N63" s="790" t="s">
        <v>40</v>
      </c>
      <c r="O63" s="790">
        <v>113</v>
      </c>
      <c r="P63" s="790" t="s">
        <v>122</v>
      </c>
      <c r="Q63" s="790">
        <v>113</v>
      </c>
      <c r="S63" s="790">
        <v>0</v>
      </c>
      <c r="T63" s="790">
        <v>999</v>
      </c>
      <c r="V63" s="792">
        <v>45839</v>
      </c>
      <c r="W63" s="792">
        <v>45991</v>
      </c>
    </row>
    <row r="64" spans="1:23">
      <c r="A64" s="790" t="s">
        <v>227</v>
      </c>
      <c r="B64" s="790" t="s">
        <v>228</v>
      </c>
      <c r="C64" s="790" t="s">
        <v>6</v>
      </c>
      <c r="D64" s="790" t="s">
        <v>229</v>
      </c>
      <c r="G64" s="790" t="s">
        <v>199</v>
      </c>
      <c r="H64" s="790" t="s">
        <v>200</v>
      </c>
      <c r="I64" s="790" t="s">
        <v>201</v>
      </c>
      <c r="J64" s="790" t="s">
        <v>202</v>
      </c>
      <c r="K64" s="790" t="s">
        <v>105</v>
      </c>
      <c r="L64" s="790" t="s">
        <v>272</v>
      </c>
      <c r="M64" s="790" t="s">
        <v>273</v>
      </c>
      <c r="N64" s="790" t="s">
        <v>40</v>
      </c>
      <c r="O64" s="790">
        <v>40</v>
      </c>
      <c r="P64" s="790" t="s">
        <v>122</v>
      </c>
      <c r="Q64" s="790">
        <v>250</v>
      </c>
      <c r="V64" s="792">
        <v>45292</v>
      </c>
      <c r="W64" s="792">
        <v>45991</v>
      </c>
    </row>
    <row r="65" spans="1:23">
      <c r="A65" s="790" t="s">
        <v>227</v>
      </c>
      <c r="B65" s="790" t="s">
        <v>228</v>
      </c>
      <c r="C65" s="790" t="s">
        <v>6</v>
      </c>
      <c r="D65" s="790" t="s">
        <v>229</v>
      </c>
      <c r="G65" s="790" t="s">
        <v>199</v>
      </c>
      <c r="H65" s="790" t="s">
        <v>200</v>
      </c>
      <c r="I65" s="790" t="s">
        <v>201</v>
      </c>
      <c r="J65" s="790" t="s">
        <v>202</v>
      </c>
      <c r="K65" s="790" t="s">
        <v>203</v>
      </c>
      <c r="L65" s="790" t="s">
        <v>1213</v>
      </c>
      <c r="M65" s="790" t="s">
        <v>210</v>
      </c>
      <c r="N65" s="790" t="s">
        <v>40</v>
      </c>
      <c r="O65" s="790">
        <v>50</v>
      </c>
      <c r="P65" s="790" t="s">
        <v>204</v>
      </c>
      <c r="Q65" s="790">
        <v>50</v>
      </c>
      <c r="V65" s="792">
        <v>45658</v>
      </c>
      <c r="W65" s="792">
        <v>46022</v>
      </c>
    </row>
    <row r="66" spans="1:23">
      <c r="A66" s="790" t="s">
        <v>227</v>
      </c>
      <c r="B66" s="790" t="s">
        <v>228</v>
      </c>
      <c r="C66" s="790" t="s">
        <v>6</v>
      </c>
      <c r="D66" s="790" t="s">
        <v>229</v>
      </c>
      <c r="G66" s="790" t="s">
        <v>199</v>
      </c>
      <c r="H66" s="790" t="s">
        <v>200</v>
      </c>
      <c r="I66" s="790" t="s">
        <v>201</v>
      </c>
      <c r="J66" s="790" t="s">
        <v>202</v>
      </c>
      <c r="K66" s="790" t="s">
        <v>203</v>
      </c>
      <c r="L66" s="790" t="s">
        <v>274</v>
      </c>
      <c r="M66" s="790" t="s">
        <v>275</v>
      </c>
      <c r="N66" s="790" t="s">
        <v>40</v>
      </c>
      <c r="O66" s="790">
        <v>35</v>
      </c>
      <c r="P66" s="790" t="s">
        <v>1074</v>
      </c>
      <c r="Q66" s="790">
        <v>35</v>
      </c>
      <c r="S66" s="790">
        <v>1500</v>
      </c>
      <c r="T66" s="790">
        <v>1999</v>
      </c>
      <c r="V66" s="792">
        <v>45658</v>
      </c>
      <c r="W66" s="792">
        <v>46022</v>
      </c>
    </row>
    <row r="67" spans="1:23">
      <c r="A67" s="790" t="s">
        <v>227</v>
      </c>
      <c r="B67" s="790" t="s">
        <v>228</v>
      </c>
      <c r="C67" s="790" t="s">
        <v>6</v>
      </c>
      <c r="D67" s="790" t="s">
        <v>229</v>
      </c>
      <c r="G67" s="790" t="s">
        <v>199</v>
      </c>
      <c r="H67" s="790" t="s">
        <v>200</v>
      </c>
      <c r="I67" s="790" t="s">
        <v>201</v>
      </c>
      <c r="J67" s="790" t="s">
        <v>202</v>
      </c>
      <c r="K67" s="790" t="s">
        <v>105</v>
      </c>
      <c r="L67" s="790" t="s">
        <v>213</v>
      </c>
      <c r="M67" s="790" t="s">
        <v>214</v>
      </c>
      <c r="N67" s="790" t="s">
        <v>40</v>
      </c>
      <c r="O67" s="790">
        <v>5</v>
      </c>
      <c r="P67" s="790" t="s">
        <v>122</v>
      </c>
      <c r="Q67" s="790">
        <v>5</v>
      </c>
      <c r="V67" s="792">
        <v>45748</v>
      </c>
      <c r="W67" s="792">
        <v>45991</v>
      </c>
    </row>
    <row r="68" spans="1:23">
      <c r="A68" s="790" t="s">
        <v>227</v>
      </c>
      <c r="B68" s="790" t="s">
        <v>228</v>
      </c>
      <c r="C68" s="790" t="s">
        <v>6</v>
      </c>
      <c r="D68" s="790" t="s">
        <v>229</v>
      </c>
      <c r="G68" s="790" t="s">
        <v>199</v>
      </c>
      <c r="H68" s="790" t="s">
        <v>200</v>
      </c>
      <c r="I68" s="790" t="s">
        <v>201</v>
      </c>
      <c r="J68" s="790" t="s">
        <v>202</v>
      </c>
      <c r="K68" s="790" t="s">
        <v>203</v>
      </c>
      <c r="L68" s="790" t="s">
        <v>274</v>
      </c>
      <c r="M68" s="790" t="s">
        <v>275</v>
      </c>
      <c r="N68" s="790" t="s">
        <v>40</v>
      </c>
      <c r="O68" s="790">
        <v>50</v>
      </c>
      <c r="P68" s="790" t="s">
        <v>1074</v>
      </c>
      <c r="Q68" s="790">
        <v>50</v>
      </c>
      <c r="S68" s="790">
        <v>2000</v>
      </c>
      <c r="T68" s="790">
        <v>9999</v>
      </c>
      <c r="V68" s="792">
        <v>45658</v>
      </c>
      <c r="W68" s="792">
        <v>46022</v>
      </c>
    </row>
    <row r="69" spans="1:23">
      <c r="A69" s="790" t="s">
        <v>227</v>
      </c>
      <c r="B69" s="790" t="s">
        <v>228</v>
      </c>
      <c r="C69" s="790" t="s">
        <v>6</v>
      </c>
      <c r="D69" s="790" t="s">
        <v>229</v>
      </c>
      <c r="G69" s="790" t="s">
        <v>199</v>
      </c>
      <c r="H69" s="790" t="s">
        <v>200</v>
      </c>
      <c r="I69" s="790" t="s">
        <v>201</v>
      </c>
      <c r="J69" s="790" t="s">
        <v>202</v>
      </c>
      <c r="K69" s="790" t="s">
        <v>105</v>
      </c>
      <c r="L69" s="790" t="s">
        <v>1542</v>
      </c>
      <c r="M69" s="790" t="s">
        <v>1543</v>
      </c>
      <c r="N69" s="790" t="s">
        <v>40</v>
      </c>
      <c r="O69" s="790">
        <v>6</v>
      </c>
      <c r="P69" s="790" t="s">
        <v>122</v>
      </c>
      <c r="Q69" s="790">
        <v>6</v>
      </c>
      <c r="V69" s="792">
        <v>45748</v>
      </c>
      <c r="W69" s="792">
        <v>45991</v>
      </c>
    </row>
    <row r="70" spans="1:23">
      <c r="A70" s="790" t="s">
        <v>227</v>
      </c>
      <c r="B70" s="790" t="s">
        <v>228</v>
      </c>
      <c r="C70" s="790" t="s">
        <v>6</v>
      </c>
      <c r="D70" s="790" t="s">
        <v>229</v>
      </c>
      <c r="G70" s="790" t="s">
        <v>199</v>
      </c>
      <c r="H70" s="790" t="s">
        <v>200</v>
      </c>
      <c r="I70" s="790" t="s">
        <v>201</v>
      </c>
      <c r="J70" s="790" t="s">
        <v>202</v>
      </c>
      <c r="K70" s="790" t="s">
        <v>203</v>
      </c>
      <c r="L70" s="790" t="s">
        <v>274</v>
      </c>
      <c r="M70" s="790" t="s">
        <v>275</v>
      </c>
      <c r="N70" s="790" t="s">
        <v>40</v>
      </c>
      <c r="O70" s="790">
        <v>20</v>
      </c>
      <c r="P70" s="790" t="s">
        <v>1074</v>
      </c>
      <c r="Q70" s="790">
        <v>20</v>
      </c>
      <c r="S70" s="790">
        <v>1000</v>
      </c>
      <c r="T70" s="790">
        <v>1499</v>
      </c>
      <c r="V70" s="792">
        <v>45658</v>
      </c>
      <c r="W70" s="792">
        <v>46022</v>
      </c>
    </row>
    <row r="71" spans="1:23">
      <c r="A71" s="790" t="s">
        <v>227</v>
      </c>
      <c r="B71" s="790" t="s">
        <v>228</v>
      </c>
      <c r="C71" s="790" t="s">
        <v>6</v>
      </c>
      <c r="D71" s="790" t="s">
        <v>229</v>
      </c>
      <c r="G71" s="790" t="s">
        <v>199</v>
      </c>
      <c r="H71" s="790" t="s">
        <v>200</v>
      </c>
      <c r="I71" s="790" t="s">
        <v>201</v>
      </c>
      <c r="J71" s="790" t="s">
        <v>202</v>
      </c>
      <c r="K71" s="790" t="s">
        <v>203</v>
      </c>
      <c r="L71" s="790" t="s">
        <v>215</v>
      </c>
      <c r="M71" s="790" t="s">
        <v>216</v>
      </c>
      <c r="N71" s="790" t="s">
        <v>40</v>
      </c>
      <c r="O71" s="790">
        <v>10</v>
      </c>
      <c r="P71" s="790" t="s">
        <v>204</v>
      </c>
      <c r="Q71" s="790">
        <v>10</v>
      </c>
      <c r="V71" s="792">
        <v>45748</v>
      </c>
      <c r="W71" s="792">
        <v>46022</v>
      </c>
    </row>
    <row r="72" spans="1:23">
      <c r="A72" s="790" t="s">
        <v>227</v>
      </c>
      <c r="B72" s="790" t="s">
        <v>228</v>
      </c>
      <c r="C72" s="790" t="s">
        <v>6</v>
      </c>
      <c r="D72" s="790" t="s">
        <v>229</v>
      </c>
      <c r="G72" s="790" t="s">
        <v>199</v>
      </c>
      <c r="H72" s="790" t="s">
        <v>200</v>
      </c>
      <c r="I72" s="790" t="s">
        <v>201</v>
      </c>
      <c r="J72" s="790" t="s">
        <v>202</v>
      </c>
      <c r="K72" s="790" t="s">
        <v>203</v>
      </c>
      <c r="L72" s="790" t="s">
        <v>211</v>
      </c>
      <c r="M72" s="790" t="s">
        <v>212</v>
      </c>
      <c r="N72" s="790" t="s">
        <v>40</v>
      </c>
      <c r="O72" s="790">
        <v>10</v>
      </c>
      <c r="P72" s="790" t="s">
        <v>122</v>
      </c>
      <c r="Q72" s="790">
        <v>10</v>
      </c>
      <c r="V72" s="792">
        <v>45748</v>
      </c>
      <c r="W72" s="792">
        <v>46022</v>
      </c>
    </row>
    <row r="73" spans="1:23">
      <c r="A73" s="790" t="s">
        <v>227</v>
      </c>
      <c r="B73" s="790" t="s">
        <v>228</v>
      </c>
      <c r="C73" s="790" t="s">
        <v>6</v>
      </c>
      <c r="D73" s="790" t="s">
        <v>229</v>
      </c>
      <c r="G73" s="790" t="s">
        <v>199</v>
      </c>
      <c r="H73" s="790" t="s">
        <v>200</v>
      </c>
      <c r="I73" s="790" t="s">
        <v>201</v>
      </c>
      <c r="J73" s="790" t="s">
        <v>202</v>
      </c>
      <c r="K73" s="790" t="s">
        <v>203</v>
      </c>
      <c r="L73" s="790" t="s">
        <v>208</v>
      </c>
      <c r="M73" s="790" t="s">
        <v>209</v>
      </c>
      <c r="N73" s="790" t="s">
        <v>40</v>
      </c>
      <c r="O73" s="790">
        <v>15</v>
      </c>
      <c r="P73" s="790" t="s">
        <v>122</v>
      </c>
      <c r="Q73" s="790">
        <v>30</v>
      </c>
      <c r="R73" s="790">
        <v>75</v>
      </c>
      <c r="V73" s="792">
        <v>45748</v>
      </c>
      <c r="W73" s="792">
        <v>46022</v>
      </c>
    </row>
    <row r="74" spans="1:23">
      <c r="A74" s="790" t="s">
        <v>227</v>
      </c>
      <c r="B74" s="790" t="s">
        <v>228</v>
      </c>
      <c r="C74" s="790" t="s">
        <v>6</v>
      </c>
      <c r="D74" s="790" t="s">
        <v>229</v>
      </c>
      <c r="G74" s="790" t="s">
        <v>199</v>
      </c>
      <c r="H74" s="790" t="s">
        <v>200</v>
      </c>
      <c r="I74" s="790" t="s">
        <v>201</v>
      </c>
      <c r="J74" s="790" t="s">
        <v>202</v>
      </c>
      <c r="K74" s="790" t="s">
        <v>203</v>
      </c>
      <c r="L74" s="790" t="s">
        <v>206</v>
      </c>
      <c r="M74" s="790" t="s">
        <v>207</v>
      </c>
      <c r="N74" s="790" t="s">
        <v>40</v>
      </c>
      <c r="O74" s="790">
        <v>15</v>
      </c>
      <c r="P74" s="790" t="s">
        <v>204</v>
      </c>
      <c r="Q74" s="790">
        <v>15</v>
      </c>
      <c r="V74" s="792">
        <v>45748</v>
      </c>
      <c r="W74" s="792">
        <v>46022</v>
      </c>
    </row>
    <row r="75" spans="1:23">
      <c r="A75" s="790" t="s">
        <v>230</v>
      </c>
      <c r="B75" s="790" t="s">
        <v>228</v>
      </c>
      <c r="C75" s="790" t="s">
        <v>6</v>
      </c>
      <c r="D75" s="790" t="s">
        <v>231</v>
      </c>
      <c r="G75" s="790" t="s">
        <v>199</v>
      </c>
      <c r="H75" s="790" t="s">
        <v>200</v>
      </c>
      <c r="I75" s="790" t="s">
        <v>201</v>
      </c>
      <c r="J75" s="790" t="s">
        <v>202</v>
      </c>
      <c r="K75" s="790" t="s">
        <v>105</v>
      </c>
      <c r="L75" s="790" t="s">
        <v>105</v>
      </c>
      <c r="M75" s="790" t="s">
        <v>205</v>
      </c>
      <c r="N75" s="790" t="s">
        <v>40</v>
      </c>
      <c r="O75" s="790">
        <v>141</v>
      </c>
      <c r="P75" s="790" t="s">
        <v>122</v>
      </c>
      <c r="Q75" s="790">
        <v>141</v>
      </c>
      <c r="S75" s="790">
        <v>0</v>
      </c>
      <c r="T75" s="790">
        <v>999</v>
      </c>
      <c r="V75" s="792">
        <v>45839</v>
      </c>
      <c r="W75" s="792">
        <v>45991</v>
      </c>
    </row>
    <row r="76" spans="1:23">
      <c r="A76" s="790" t="s">
        <v>230</v>
      </c>
      <c r="B76" s="790" t="s">
        <v>228</v>
      </c>
      <c r="C76" s="790" t="s">
        <v>6</v>
      </c>
      <c r="D76" s="790" t="s">
        <v>231</v>
      </c>
      <c r="G76" s="790" t="s">
        <v>199</v>
      </c>
      <c r="H76" s="790" t="s">
        <v>200</v>
      </c>
      <c r="I76" s="790" t="s">
        <v>201</v>
      </c>
      <c r="J76" s="790" t="s">
        <v>202</v>
      </c>
      <c r="K76" s="790" t="s">
        <v>105</v>
      </c>
      <c r="L76" s="790" t="s">
        <v>272</v>
      </c>
      <c r="M76" s="790" t="s">
        <v>273</v>
      </c>
      <c r="N76" s="790" t="s">
        <v>40</v>
      </c>
      <c r="O76" s="790">
        <v>40</v>
      </c>
      <c r="P76" s="790" t="s">
        <v>122</v>
      </c>
      <c r="Q76" s="790">
        <v>250</v>
      </c>
      <c r="V76" s="792">
        <v>45292</v>
      </c>
      <c r="W76" s="792">
        <v>45991</v>
      </c>
    </row>
    <row r="77" spans="1:23">
      <c r="A77" s="790" t="s">
        <v>230</v>
      </c>
      <c r="B77" s="790" t="s">
        <v>228</v>
      </c>
      <c r="C77" s="790" t="s">
        <v>6</v>
      </c>
      <c r="D77" s="790" t="s">
        <v>231</v>
      </c>
      <c r="G77" s="790" t="s">
        <v>199</v>
      </c>
      <c r="H77" s="790" t="s">
        <v>200</v>
      </c>
      <c r="I77" s="790" t="s">
        <v>201</v>
      </c>
      <c r="J77" s="790" t="s">
        <v>202</v>
      </c>
      <c r="K77" s="790" t="s">
        <v>203</v>
      </c>
      <c r="L77" s="790" t="s">
        <v>208</v>
      </c>
      <c r="M77" s="790" t="s">
        <v>209</v>
      </c>
      <c r="N77" s="790" t="s">
        <v>40</v>
      </c>
      <c r="O77" s="790">
        <v>15</v>
      </c>
      <c r="P77" s="790" t="s">
        <v>122</v>
      </c>
      <c r="Q77" s="790">
        <v>30</v>
      </c>
      <c r="R77" s="790">
        <v>75</v>
      </c>
      <c r="V77" s="792">
        <v>45748</v>
      </c>
      <c r="W77" s="792">
        <v>46022</v>
      </c>
    </row>
    <row r="78" spans="1:23">
      <c r="A78" s="790" t="s">
        <v>230</v>
      </c>
      <c r="B78" s="790" t="s">
        <v>228</v>
      </c>
      <c r="C78" s="790" t="s">
        <v>6</v>
      </c>
      <c r="D78" s="790" t="s">
        <v>231</v>
      </c>
      <c r="G78" s="790" t="s">
        <v>199</v>
      </c>
      <c r="H78" s="790" t="s">
        <v>200</v>
      </c>
      <c r="I78" s="790" t="s">
        <v>201</v>
      </c>
      <c r="J78" s="790" t="s">
        <v>202</v>
      </c>
      <c r="K78" s="790" t="s">
        <v>203</v>
      </c>
      <c r="L78" s="790" t="s">
        <v>274</v>
      </c>
      <c r="M78" s="790" t="s">
        <v>275</v>
      </c>
      <c r="N78" s="790" t="s">
        <v>40</v>
      </c>
      <c r="O78" s="790">
        <v>50</v>
      </c>
      <c r="P78" s="790" t="s">
        <v>1074</v>
      </c>
      <c r="Q78" s="790">
        <v>50</v>
      </c>
      <c r="S78" s="790">
        <v>2000</v>
      </c>
      <c r="T78" s="790">
        <v>9999</v>
      </c>
      <c r="V78" s="792">
        <v>45658</v>
      </c>
      <c r="W78" s="792">
        <v>46022</v>
      </c>
    </row>
    <row r="79" spans="1:23">
      <c r="A79" s="790" t="s">
        <v>230</v>
      </c>
      <c r="B79" s="790" t="s">
        <v>228</v>
      </c>
      <c r="C79" s="790" t="s">
        <v>6</v>
      </c>
      <c r="D79" s="790" t="s">
        <v>231</v>
      </c>
      <c r="G79" s="790" t="s">
        <v>199</v>
      </c>
      <c r="H79" s="790" t="s">
        <v>200</v>
      </c>
      <c r="I79" s="790" t="s">
        <v>201</v>
      </c>
      <c r="J79" s="790" t="s">
        <v>202</v>
      </c>
      <c r="K79" s="790" t="s">
        <v>105</v>
      </c>
      <c r="L79" s="790" t="s">
        <v>213</v>
      </c>
      <c r="M79" s="790" t="s">
        <v>214</v>
      </c>
      <c r="N79" s="790" t="s">
        <v>40</v>
      </c>
      <c r="O79" s="790">
        <v>5</v>
      </c>
      <c r="P79" s="790" t="s">
        <v>122</v>
      </c>
      <c r="Q79" s="790">
        <v>5</v>
      </c>
      <c r="V79" s="792">
        <v>45748</v>
      </c>
      <c r="W79" s="792">
        <v>45991</v>
      </c>
    </row>
    <row r="80" spans="1:23">
      <c r="A80" s="790" t="s">
        <v>230</v>
      </c>
      <c r="B80" s="790" t="s">
        <v>228</v>
      </c>
      <c r="C80" s="790" t="s">
        <v>6</v>
      </c>
      <c r="D80" s="790" t="s">
        <v>231</v>
      </c>
      <c r="G80" s="790" t="s">
        <v>199</v>
      </c>
      <c r="H80" s="790" t="s">
        <v>200</v>
      </c>
      <c r="I80" s="790" t="s">
        <v>201</v>
      </c>
      <c r="J80" s="790" t="s">
        <v>202</v>
      </c>
      <c r="K80" s="790" t="s">
        <v>105</v>
      </c>
      <c r="L80" s="790" t="s">
        <v>1542</v>
      </c>
      <c r="M80" s="790" t="s">
        <v>1543</v>
      </c>
      <c r="N80" s="790" t="s">
        <v>40</v>
      </c>
      <c r="O80" s="790">
        <v>6</v>
      </c>
      <c r="P80" s="790" t="s">
        <v>122</v>
      </c>
      <c r="Q80" s="790">
        <v>6</v>
      </c>
      <c r="V80" s="792">
        <v>45748</v>
      </c>
      <c r="W80" s="792">
        <v>45991</v>
      </c>
    </row>
    <row r="81" spans="1:23">
      <c r="A81" s="790" t="s">
        <v>230</v>
      </c>
      <c r="B81" s="790" t="s">
        <v>228</v>
      </c>
      <c r="C81" s="790" t="s">
        <v>6</v>
      </c>
      <c r="D81" s="790" t="s">
        <v>231</v>
      </c>
      <c r="G81" s="790" t="s">
        <v>199</v>
      </c>
      <c r="H81" s="790" t="s">
        <v>200</v>
      </c>
      <c r="I81" s="790" t="s">
        <v>201</v>
      </c>
      <c r="J81" s="790" t="s">
        <v>202</v>
      </c>
      <c r="K81" s="790" t="s">
        <v>203</v>
      </c>
      <c r="L81" s="790" t="s">
        <v>206</v>
      </c>
      <c r="M81" s="790" t="s">
        <v>207</v>
      </c>
      <c r="N81" s="790" t="s">
        <v>40</v>
      </c>
      <c r="O81" s="790">
        <v>15</v>
      </c>
      <c r="P81" s="790" t="s">
        <v>204</v>
      </c>
      <c r="Q81" s="790">
        <v>15</v>
      </c>
      <c r="V81" s="792">
        <v>45748</v>
      </c>
      <c r="W81" s="792">
        <v>46022</v>
      </c>
    </row>
    <row r="82" spans="1:23">
      <c r="A82" s="790" t="s">
        <v>230</v>
      </c>
      <c r="B82" s="790" t="s">
        <v>228</v>
      </c>
      <c r="C82" s="790" t="s">
        <v>6</v>
      </c>
      <c r="D82" s="790" t="s">
        <v>231</v>
      </c>
      <c r="G82" s="790" t="s">
        <v>199</v>
      </c>
      <c r="H82" s="790" t="s">
        <v>200</v>
      </c>
      <c r="I82" s="790" t="s">
        <v>201</v>
      </c>
      <c r="J82" s="790" t="s">
        <v>202</v>
      </c>
      <c r="K82" s="790" t="s">
        <v>203</v>
      </c>
      <c r="L82" s="790" t="s">
        <v>274</v>
      </c>
      <c r="M82" s="790" t="s">
        <v>275</v>
      </c>
      <c r="N82" s="790" t="s">
        <v>40</v>
      </c>
      <c r="O82" s="790">
        <v>20</v>
      </c>
      <c r="P82" s="790" t="s">
        <v>1074</v>
      </c>
      <c r="Q82" s="790">
        <v>20</v>
      </c>
      <c r="S82" s="790">
        <v>1000</v>
      </c>
      <c r="T82" s="790">
        <v>1499</v>
      </c>
      <c r="V82" s="792">
        <v>45658</v>
      </c>
      <c r="W82" s="792">
        <v>46022</v>
      </c>
    </row>
    <row r="83" spans="1:23">
      <c r="A83" s="790" t="s">
        <v>230</v>
      </c>
      <c r="B83" s="790" t="s">
        <v>228</v>
      </c>
      <c r="C83" s="790" t="s">
        <v>6</v>
      </c>
      <c r="D83" s="790" t="s">
        <v>231</v>
      </c>
      <c r="G83" s="790" t="s">
        <v>199</v>
      </c>
      <c r="H83" s="790" t="s">
        <v>200</v>
      </c>
      <c r="I83" s="790" t="s">
        <v>201</v>
      </c>
      <c r="J83" s="790" t="s">
        <v>202</v>
      </c>
      <c r="K83" s="790" t="s">
        <v>203</v>
      </c>
      <c r="L83" s="790" t="s">
        <v>274</v>
      </c>
      <c r="M83" s="790" t="s">
        <v>275</v>
      </c>
      <c r="N83" s="790" t="s">
        <v>40</v>
      </c>
      <c r="O83" s="790">
        <v>35</v>
      </c>
      <c r="P83" s="790" t="s">
        <v>1074</v>
      </c>
      <c r="Q83" s="790">
        <v>35</v>
      </c>
      <c r="S83" s="790">
        <v>1500</v>
      </c>
      <c r="T83" s="790">
        <v>1999</v>
      </c>
      <c r="V83" s="792">
        <v>45658</v>
      </c>
      <c r="W83" s="792">
        <v>46022</v>
      </c>
    </row>
    <row r="84" spans="1:23">
      <c r="A84" s="790" t="s">
        <v>230</v>
      </c>
      <c r="B84" s="790" t="s">
        <v>228</v>
      </c>
      <c r="C84" s="790" t="s">
        <v>6</v>
      </c>
      <c r="D84" s="790" t="s">
        <v>231</v>
      </c>
      <c r="G84" s="790" t="s">
        <v>199</v>
      </c>
      <c r="H84" s="790" t="s">
        <v>200</v>
      </c>
      <c r="I84" s="790" t="s">
        <v>201</v>
      </c>
      <c r="J84" s="790" t="s">
        <v>202</v>
      </c>
      <c r="K84" s="790" t="s">
        <v>203</v>
      </c>
      <c r="L84" s="790" t="s">
        <v>211</v>
      </c>
      <c r="M84" s="790" t="s">
        <v>212</v>
      </c>
      <c r="N84" s="790" t="s">
        <v>40</v>
      </c>
      <c r="O84" s="790">
        <v>10</v>
      </c>
      <c r="P84" s="790" t="s">
        <v>122</v>
      </c>
      <c r="Q84" s="790">
        <v>10</v>
      </c>
      <c r="V84" s="792">
        <v>45748</v>
      </c>
      <c r="W84" s="792">
        <v>46022</v>
      </c>
    </row>
    <row r="85" spans="1:23">
      <c r="A85" s="790" t="s">
        <v>230</v>
      </c>
      <c r="B85" s="790" t="s">
        <v>228</v>
      </c>
      <c r="C85" s="790" t="s">
        <v>6</v>
      </c>
      <c r="D85" s="790" t="s">
        <v>231</v>
      </c>
      <c r="G85" s="790" t="s">
        <v>199</v>
      </c>
      <c r="H85" s="790" t="s">
        <v>200</v>
      </c>
      <c r="I85" s="790" t="s">
        <v>201</v>
      </c>
      <c r="J85" s="790" t="s">
        <v>202</v>
      </c>
      <c r="K85" s="790" t="s">
        <v>203</v>
      </c>
      <c r="L85" s="790" t="s">
        <v>1213</v>
      </c>
      <c r="M85" s="790" t="s">
        <v>210</v>
      </c>
      <c r="N85" s="790" t="s">
        <v>40</v>
      </c>
      <c r="O85" s="790">
        <v>50</v>
      </c>
      <c r="P85" s="790" t="s">
        <v>204</v>
      </c>
      <c r="Q85" s="790">
        <v>50</v>
      </c>
      <c r="V85" s="792">
        <v>45658</v>
      </c>
      <c r="W85" s="792">
        <v>46022</v>
      </c>
    </row>
    <row r="86" spans="1:23">
      <c r="A86" s="790" t="s">
        <v>230</v>
      </c>
      <c r="B86" s="790" t="s">
        <v>228</v>
      </c>
      <c r="C86" s="790" t="s">
        <v>6</v>
      </c>
      <c r="D86" s="790" t="s">
        <v>231</v>
      </c>
      <c r="G86" s="790" t="s">
        <v>199</v>
      </c>
      <c r="H86" s="790" t="s">
        <v>200</v>
      </c>
      <c r="I86" s="790" t="s">
        <v>201</v>
      </c>
      <c r="J86" s="790" t="s">
        <v>202</v>
      </c>
      <c r="K86" s="790" t="s">
        <v>203</v>
      </c>
      <c r="L86" s="790" t="s">
        <v>215</v>
      </c>
      <c r="M86" s="790" t="s">
        <v>216</v>
      </c>
      <c r="N86" s="790" t="s">
        <v>40</v>
      </c>
      <c r="O86" s="790">
        <v>10</v>
      </c>
      <c r="P86" s="790" t="s">
        <v>204</v>
      </c>
      <c r="Q86" s="790">
        <v>10</v>
      </c>
      <c r="V86" s="792">
        <v>45748</v>
      </c>
      <c r="W86" s="792">
        <v>46022</v>
      </c>
    </row>
    <row r="87" spans="1:23">
      <c r="A87" s="790" t="s">
        <v>232</v>
      </c>
      <c r="B87" s="790" t="s">
        <v>228</v>
      </c>
      <c r="C87" s="790" t="s">
        <v>6</v>
      </c>
      <c r="D87" s="790" t="s">
        <v>233</v>
      </c>
      <c r="G87" s="790" t="s">
        <v>199</v>
      </c>
      <c r="H87" s="790" t="s">
        <v>200</v>
      </c>
      <c r="I87" s="790" t="s">
        <v>201</v>
      </c>
      <c r="J87" s="790" t="s">
        <v>202</v>
      </c>
      <c r="K87" s="790" t="s">
        <v>203</v>
      </c>
      <c r="L87" s="790" t="s">
        <v>206</v>
      </c>
      <c r="M87" s="790" t="s">
        <v>207</v>
      </c>
      <c r="N87" s="790" t="s">
        <v>40</v>
      </c>
      <c r="O87" s="790">
        <v>15</v>
      </c>
      <c r="P87" s="790" t="s">
        <v>204</v>
      </c>
      <c r="Q87" s="790">
        <v>15</v>
      </c>
      <c r="V87" s="792">
        <v>45748</v>
      </c>
      <c r="W87" s="792">
        <v>46022</v>
      </c>
    </row>
    <row r="88" spans="1:23">
      <c r="A88" s="790" t="s">
        <v>232</v>
      </c>
      <c r="B88" s="790" t="s">
        <v>228</v>
      </c>
      <c r="C88" s="790" t="s">
        <v>6</v>
      </c>
      <c r="D88" s="790" t="s">
        <v>233</v>
      </c>
      <c r="G88" s="790" t="s">
        <v>199</v>
      </c>
      <c r="H88" s="790" t="s">
        <v>200</v>
      </c>
      <c r="I88" s="790" t="s">
        <v>201</v>
      </c>
      <c r="J88" s="790" t="s">
        <v>202</v>
      </c>
      <c r="K88" s="790" t="s">
        <v>105</v>
      </c>
      <c r="L88" s="790" t="s">
        <v>105</v>
      </c>
      <c r="M88" s="790" t="s">
        <v>205</v>
      </c>
      <c r="N88" s="790" t="s">
        <v>40</v>
      </c>
      <c r="O88" s="790">
        <v>116</v>
      </c>
      <c r="P88" s="790" t="s">
        <v>122</v>
      </c>
      <c r="Q88" s="790">
        <v>116</v>
      </c>
      <c r="S88" s="790">
        <v>0</v>
      </c>
      <c r="T88" s="790">
        <v>999</v>
      </c>
      <c r="V88" s="792">
        <v>45839</v>
      </c>
      <c r="W88" s="792">
        <v>45991</v>
      </c>
    </row>
    <row r="89" spans="1:23">
      <c r="A89" s="790" t="s">
        <v>232</v>
      </c>
      <c r="B89" s="790" t="s">
        <v>228</v>
      </c>
      <c r="C89" s="790" t="s">
        <v>6</v>
      </c>
      <c r="D89" s="790" t="s">
        <v>233</v>
      </c>
      <c r="G89" s="790" t="s">
        <v>199</v>
      </c>
      <c r="H89" s="790" t="s">
        <v>200</v>
      </c>
      <c r="I89" s="790" t="s">
        <v>201</v>
      </c>
      <c r="J89" s="790" t="s">
        <v>202</v>
      </c>
      <c r="K89" s="790" t="s">
        <v>203</v>
      </c>
      <c r="L89" s="790" t="s">
        <v>211</v>
      </c>
      <c r="M89" s="790" t="s">
        <v>212</v>
      </c>
      <c r="N89" s="790" t="s">
        <v>40</v>
      </c>
      <c r="O89" s="790">
        <v>10</v>
      </c>
      <c r="P89" s="790" t="s">
        <v>122</v>
      </c>
      <c r="Q89" s="790">
        <v>10</v>
      </c>
      <c r="V89" s="792">
        <v>45748</v>
      </c>
      <c r="W89" s="792">
        <v>46022</v>
      </c>
    </row>
    <row r="90" spans="1:23">
      <c r="A90" s="790" t="s">
        <v>232</v>
      </c>
      <c r="B90" s="790" t="s">
        <v>228</v>
      </c>
      <c r="C90" s="790" t="s">
        <v>6</v>
      </c>
      <c r="D90" s="790" t="s">
        <v>233</v>
      </c>
      <c r="G90" s="790" t="s">
        <v>199</v>
      </c>
      <c r="H90" s="790" t="s">
        <v>200</v>
      </c>
      <c r="I90" s="790" t="s">
        <v>201</v>
      </c>
      <c r="J90" s="790" t="s">
        <v>202</v>
      </c>
      <c r="K90" s="790" t="s">
        <v>203</v>
      </c>
      <c r="L90" s="790" t="s">
        <v>274</v>
      </c>
      <c r="M90" s="790" t="s">
        <v>275</v>
      </c>
      <c r="N90" s="790" t="s">
        <v>40</v>
      </c>
      <c r="O90" s="790">
        <v>50</v>
      </c>
      <c r="P90" s="790" t="s">
        <v>1074</v>
      </c>
      <c r="Q90" s="790">
        <v>50</v>
      </c>
      <c r="S90" s="790">
        <v>2000</v>
      </c>
      <c r="T90" s="790">
        <v>9999</v>
      </c>
      <c r="V90" s="792">
        <v>45658</v>
      </c>
      <c r="W90" s="792">
        <v>46022</v>
      </c>
    </row>
    <row r="91" spans="1:23">
      <c r="A91" s="790" t="s">
        <v>232</v>
      </c>
      <c r="B91" s="790" t="s">
        <v>228</v>
      </c>
      <c r="C91" s="790" t="s">
        <v>6</v>
      </c>
      <c r="D91" s="790" t="s">
        <v>233</v>
      </c>
      <c r="G91" s="790" t="s">
        <v>199</v>
      </c>
      <c r="H91" s="790" t="s">
        <v>200</v>
      </c>
      <c r="I91" s="790" t="s">
        <v>201</v>
      </c>
      <c r="J91" s="790" t="s">
        <v>202</v>
      </c>
      <c r="K91" s="790" t="s">
        <v>203</v>
      </c>
      <c r="L91" s="790" t="s">
        <v>274</v>
      </c>
      <c r="M91" s="790" t="s">
        <v>275</v>
      </c>
      <c r="N91" s="790" t="s">
        <v>40</v>
      </c>
      <c r="O91" s="790">
        <v>20</v>
      </c>
      <c r="P91" s="790" t="s">
        <v>1074</v>
      </c>
      <c r="Q91" s="790">
        <v>20</v>
      </c>
      <c r="S91" s="790">
        <v>1000</v>
      </c>
      <c r="T91" s="790">
        <v>1499</v>
      </c>
      <c r="V91" s="792">
        <v>45658</v>
      </c>
      <c r="W91" s="792">
        <v>46022</v>
      </c>
    </row>
    <row r="92" spans="1:23">
      <c r="A92" s="790" t="s">
        <v>232</v>
      </c>
      <c r="B92" s="790" t="s">
        <v>228</v>
      </c>
      <c r="C92" s="790" t="s">
        <v>6</v>
      </c>
      <c r="D92" s="790" t="s">
        <v>233</v>
      </c>
      <c r="G92" s="790" t="s">
        <v>199</v>
      </c>
      <c r="H92" s="790" t="s">
        <v>200</v>
      </c>
      <c r="I92" s="790" t="s">
        <v>201</v>
      </c>
      <c r="J92" s="790" t="s">
        <v>202</v>
      </c>
      <c r="K92" s="790" t="s">
        <v>203</v>
      </c>
      <c r="L92" s="790" t="s">
        <v>274</v>
      </c>
      <c r="M92" s="790" t="s">
        <v>275</v>
      </c>
      <c r="N92" s="790" t="s">
        <v>40</v>
      </c>
      <c r="O92" s="790">
        <v>35</v>
      </c>
      <c r="P92" s="790" t="s">
        <v>1074</v>
      </c>
      <c r="Q92" s="790">
        <v>35</v>
      </c>
      <c r="S92" s="790">
        <v>1500</v>
      </c>
      <c r="T92" s="790">
        <v>1999</v>
      </c>
      <c r="V92" s="792">
        <v>45658</v>
      </c>
      <c r="W92" s="792">
        <v>46022</v>
      </c>
    </row>
    <row r="93" spans="1:23">
      <c r="A93" s="790" t="s">
        <v>232</v>
      </c>
      <c r="B93" s="790" t="s">
        <v>228</v>
      </c>
      <c r="C93" s="790" t="s">
        <v>6</v>
      </c>
      <c r="D93" s="790" t="s">
        <v>233</v>
      </c>
      <c r="G93" s="790" t="s">
        <v>199</v>
      </c>
      <c r="H93" s="790" t="s">
        <v>200</v>
      </c>
      <c r="I93" s="790" t="s">
        <v>201</v>
      </c>
      <c r="J93" s="790" t="s">
        <v>202</v>
      </c>
      <c r="K93" s="790" t="s">
        <v>203</v>
      </c>
      <c r="L93" s="790" t="s">
        <v>208</v>
      </c>
      <c r="M93" s="790" t="s">
        <v>209</v>
      </c>
      <c r="N93" s="790" t="s">
        <v>40</v>
      </c>
      <c r="O93" s="790">
        <v>15</v>
      </c>
      <c r="P93" s="790" t="s">
        <v>122</v>
      </c>
      <c r="Q93" s="790">
        <v>30</v>
      </c>
      <c r="R93" s="790">
        <v>75</v>
      </c>
      <c r="V93" s="792">
        <v>45748</v>
      </c>
      <c r="W93" s="792">
        <v>46022</v>
      </c>
    </row>
    <row r="94" spans="1:23">
      <c r="A94" s="790" t="s">
        <v>232</v>
      </c>
      <c r="B94" s="790" t="s">
        <v>228</v>
      </c>
      <c r="C94" s="790" t="s">
        <v>6</v>
      </c>
      <c r="D94" s="790" t="s">
        <v>233</v>
      </c>
      <c r="G94" s="790" t="s">
        <v>199</v>
      </c>
      <c r="H94" s="790" t="s">
        <v>200</v>
      </c>
      <c r="I94" s="790" t="s">
        <v>201</v>
      </c>
      <c r="J94" s="790" t="s">
        <v>202</v>
      </c>
      <c r="K94" s="790" t="s">
        <v>203</v>
      </c>
      <c r="L94" s="790" t="s">
        <v>215</v>
      </c>
      <c r="M94" s="790" t="s">
        <v>216</v>
      </c>
      <c r="N94" s="790" t="s">
        <v>40</v>
      </c>
      <c r="O94" s="790">
        <v>10</v>
      </c>
      <c r="P94" s="790" t="s">
        <v>204</v>
      </c>
      <c r="Q94" s="790">
        <v>10</v>
      </c>
      <c r="V94" s="792">
        <v>45748</v>
      </c>
      <c r="W94" s="792">
        <v>46022</v>
      </c>
    </row>
    <row r="95" spans="1:23">
      <c r="A95" s="790" t="s">
        <v>232</v>
      </c>
      <c r="B95" s="790" t="s">
        <v>228</v>
      </c>
      <c r="C95" s="790" t="s">
        <v>6</v>
      </c>
      <c r="D95" s="790" t="s">
        <v>233</v>
      </c>
      <c r="G95" s="790" t="s">
        <v>199</v>
      </c>
      <c r="H95" s="790" t="s">
        <v>200</v>
      </c>
      <c r="I95" s="790" t="s">
        <v>201</v>
      </c>
      <c r="J95" s="790" t="s">
        <v>202</v>
      </c>
      <c r="K95" s="790" t="s">
        <v>105</v>
      </c>
      <c r="L95" s="790" t="s">
        <v>213</v>
      </c>
      <c r="M95" s="790" t="s">
        <v>214</v>
      </c>
      <c r="N95" s="790" t="s">
        <v>40</v>
      </c>
      <c r="O95" s="790">
        <v>5</v>
      </c>
      <c r="P95" s="790" t="s">
        <v>122</v>
      </c>
      <c r="Q95" s="790">
        <v>5</v>
      </c>
      <c r="V95" s="792">
        <v>45748</v>
      </c>
      <c r="W95" s="792">
        <v>45991</v>
      </c>
    </row>
    <row r="96" spans="1:23">
      <c r="A96" s="790" t="s">
        <v>232</v>
      </c>
      <c r="B96" s="790" t="s">
        <v>228</v>
      </c>
      <c r="C96" s="790" t="s">
        <v>6</v>
      </c>
      <c r="D96" s="790" t="s">
        <v>233</v>
      </c>
      <c r="G96" s="790" t="s">
        <v>199</v>
      </c>
      <c r="H96" s="790" t="s">
        <v>200</v>
      </c>
      <c r="I96" s="790" t="s">
        <v>201</v>
      </c>
      <c r="J96" s="790" t="s">
        <v>202</v>
      </c>
      <c r="K96" s="790" t="s">
        <v>105</v>
      </c>
      <c r="L96" s="790" t="s">
        <v>272</v>
      </c>
      <c r="M96" s="790" t="s">
        <v>273</v>
      </c>
      <c r="N96" s="790" t="s">
        <v>40</v>
      </c>
      <c r="O96" s="790">
        <v>40</v>
      </c>
      <c r="P96" s="790" t="s">
        <v>122</v>
      </c>
      <c r="Q96" s="790">
        <v>250</v>
      </c>
      <c r="V96" s="792">
        <v>45292</v>
      </c>
      <c r="W96" s="792">
        <v>45991</v>
      </c>
    </row>
    <row r="97" spans="1:23">
      <c r="A97" s="790" t="s">
        <v>232</v>
      </c>
      <c r="B97" s="790" t="s">
        <v>228</v>
      </c>
      <c r="C97" s="790" t="s">
        <v>6</v>
      </c>
      <c r="D97" s="790" t="s">
        <v>233</v>
      </c>
      <c r="G97" s="790" t="s">
        <v>199</v>
      </c>
      <c r="H97" s="790" t="s">
        <v>200</v>
      </c>
      <c r="I97" s="790" t="s">
        <v>201</v>
      </c>
      <c r="J97" s="790" t="s">
        <v>202</v>
      </c>
      <c r="K97" s="790" t="s">
        <v>203</v>
      </c>
      <c r="L97" s="790" t="s">
        <v>1213</v>
      </c>
      <c r="M97" s="790" t="s">
        <v>210</v>
      </c>
      <c r="N97" s="790" t="s">
        <v>40</v>
      </c>
      <c r="O97" s="790">
        <v>50</v>
      </c>
      <c r="P97" s="790" t="s">
        <v>204</v>
      </c>
      <c r="Q97" s="790">
        <v>50</v>
      </c>
      <c r="V97" s="792">
        <v>45658</v>
      </c>
      <c r="W97" s="792">
        <v>46022</v>
      </c>
    </row>
    <row r="98" spans="1:23">
      <c r="A98" s="790" t="s">
        <v>232</v>
      </c>
      <c r="B98" s="790" t="s">
        <v>228</v>
      </c>
      <c r="C98" s="790" t="s">
        <v>6</v>
      </c>
      <c r="D98" s="790" t="s">
        <v>233</v>
      </c>
      <c r="G98" s="790" t="s">
        <v>199</v>
      </c>
      <c r="H98" s="790" t="s">
        <v>200</v>
      </c>
      <c r="I98" s="790" t="s">
        <v>201</v>
      </c>
      <c r="J98" s="790" t="s">
        <v>202</v>
      </c>
      <c r="K98" s="790" t="s">
        <v>105</v>
      </c>
      <c r="L98" s="790" t="s">
        <v>1542</v>
      </c>
      <c r="M98" s="790" t="s">
        <v>1543</v>
      </c>
      <c r="N98" s="790" t="s">
        <v>40</v>
      </c>
      <c r="O98" s="790">
        <v>6</v>
      </c>
      <c r="P98" s="790" t="s">
        <v>122</v>
      </c>
      <c r="Q98" s="790">
        <v>6</v>
      </c>
      <c r="V98" s="792">
        <v>45748</v>
      </c>
      <c r="W98" s="792">
        <v>45991</v>
      </c>
    </row>
    <row r="99" spans="1:23">
      <c r="A99" s="790" t="s">
        <v>234</v>
      </c>
      <c r="B99" s="790" t="s">
        <v>228</v>
      </c>
      <c r="C99" s="790" t="s">
        <v>6</v>
      </c>
      <c r="D99" s="790" t="s">
        <v>235</v>
      </c>
      <c r="G99" s="790" t="s">
        <v>199</v>
      </c>
      <c r="H99" s="790" t="s">
        <v>200</v>
      </c>
      <c r="I99" s="790" t="s">
        <v>201</v>
      </c>
      <c r="J99" s="790" t="s">
        <v>202</v>
      </c>
      <c r="K99" s="790" t="s">
        <v>203</v>
      </c>
      <c r="L99" s="790" t="s">
        <v>274</v>
      </c>
      <c r="M99" s="790" t="s">
        <v>275</v>
      </c>
      <c r="N99" s="790" t="s">
        <v>40</v>
      </c>
      <c r="O99" s="790">
        <v>20</v>
      </c>
      <c r="P99" s="790" t="s">
        <v>1074</v>
      </c>
      <c r="Q99" s="790">
        <v>20</v>
      </c>
      <c r="S99" s="790">
        <v>1000</v>
      </c>
      <c r="T99" s="790">
        <v>1499</v>
      </c>
      <c r="V99" s="792">
        <v>45658</v>
      </c>
      <c r="W99" s="792">
        <v>46022</v>
      </c>
    </row>
    <row r="100" spans="1:23">
      <c r="A100" s="790" t="s">
        <v>234</v>
      </c>
      <c r="B100" s="790" t="s">
        <v>228</v>
      </c>
      <c r="C100" s="790" t="s">
        <v>6</v>
      </c>
      <c r="D100" s="790" t="s">
        <v>235</v>
      </c>
      <c r="G100" s="790" t="s">
        <v>199</v>
      </c>
      <c r="H100" s="790" t="s">
        <v>200</v>
      </c>
      <c r="I100" s="790" t="s">
        <v>201</v>
      </c>
      <c r="J100" s="790" t="s">
        <v>202</v>
      </c>
      <c r="K100" s="790" t="s">
        <v>105</v>
      </c>
      <c r="L100" s="790" t="s">
        <v>213</v>
      </c>
      <c r="M100" s="790" t="s">
        <v>214</v>
      </c>
      <c r="N100" s="790" t="s">
        <v>40</v>
      </c>
      <c r="O100" s="790">
        <v>5</v>
      </c>
      <c r="P100" s="790" t="s">
        <v>122</v>
      </c>
      <c r="Q100" s="790">
        <v>5</v>
      </c>
      <c r="V100" s="792">
        <v>45748</v>
      </c>
      <c r="W100" s="792">
        <v>45991</v>
      </c>
    </row>
    <row r="101" spans="1:23">
      <c r="A101" s="790" t="s">
        <v>234</v>
      </c>
      <c r="B101" s="790" t="s">
        <v>228</v>
      </c>
      <c r="C101" s="790" t="s">
        <v>6</v>
      </c>
      <c r="D101" s="790" t="s">
        <v>235</v>
      </c>
      <c r="G101" s="790" t="s">
        <v>199</v>
      </c>
      <c r="H101" s="790" t="s">
        <v>200</v>
      </c>
      <c r="I101" s="790" t="s">
        <v>201</v>
      </c>
      <c r="J101" s="790" t="s">
        <v>202</v>
      </c>
      <c r="K101" s="790" t="s">
        <v>203</v>
      </c>
      <c r="L101" s="790" t="s">
        <v>208</v>
      </c>
      <c r="M101" s="790" t="s">
        <v>209</v>
      </c>
      <c r="N101" s="790" t="s">
        <v>40</v>
      </c>
      <c r="O101" s="790">
        <v>15</v>
      </c>
      <c r="P101" s="790" t="s">
        <v>122</v>
      </c>
      <c r="Q101" s="790">
        <v>30</v>
      </c>
      <c r="R101" s="790">
        <v>75</v>
      </c>
      <c r="V101" s="792">
        <v>45748</v>
      </c>
      <c r="W101" s="792">
        <v>46022</v>
      </c>
    </row>
    <row r="102" spans="1:23">
      <c r="A102" s="790" t="s">
        <v>234</v>
      </c>
      <c r="B102" s="790" t="s">
        <v>228</v>
      </c>
      <c r="C102" s="790" t="s">
        <v>6</v>
      </c>
      <c r="D102" s="790" t="s">
        <v>235</v>
      </c>
      <c r="G102" s="790" t="s">
        <v>199</v>
      </c>
      <c r="H102" s="790" t="s">
        <v>200</v>
      </c>
      <c r="I102" s="790" t="s">
        <v>201</v>
      </c>
      <c r="J102" s="790" t="s">
        <v>202</v>
      </c>
      <c r="K102" s="790" t="s">
        <v>203</v>
      </c>
      <c r="L102" s="790" t="s">
        <v>274</v>
      </c>
      <c r="M102" s="790" t="s">
        <v>275</v>
      </c>
      <c r="N102" s="790" t="s">
        <v>40</v>
      </c>
      <c r="O102" s="790">
        <v>50</v>
      </c>
      <c r="P102" s="790" t="s">
        <v>1074</v>
      </c>
      <c r="Q102" s="790">
        <v>50</v>
      </c>
      <c r="S102" s="790">
        <v>2000</v>
      </c>
      <c r="T102" s="790">
        <v>9999</v>
      </c>
      <c r="V102" s="792">
        <v>45658</v>
      </c>
      <c r="W102" s="792">
        <v>46022</v>
      </c>
    </row>
    <row r="103" spans="1:23">
      <c r="A103" s="790" t="s">
        <v>234</v>
      </c>
      <c r="B103" s="790" t="s">
        <v>228</v>
      </c>
      <c r="C103" s="790" t="s">
        <v>6</v>
      </c>
      <c r="D103" s="790" t="s">
        <v>235</v>
      </c>
      <c r="G103" s="790" t="s">
        <v>199</v>
      </c>
      <c r="H103" s="790" t="s">
        <v>200</v>
      </c>
      <c r="I103" s="790" t="s">
        <v>201</v>
      </c>
      <c r="J103" s="790" t="s">
        <v>202</v>
      </c>
      <c r="K103" s="790" t="s">
        <v>203</v>
      </c>
      <c r="L103" s="790" t="s">
        <v>274</v>
      </c>
      <c r="M103" s="790" t="s">
        <v>275</v>
      </c>
      <c r="N103" s="790" t="s">
        <v>40</v>
      </c>
      <c r="O103" s="790">
        <v>35</v>
      </c>
      <c r="P103" s="790" t="s">
        <v>1074</v>
      </c>
      <c r="Q103" s="790">
        <v>35</v>
      </c>
      <c r="S103" s="790">
        <v>1500</v>
      </c>
      <c r="T103" s="790">
        <v>1999</v>
      </c>
      <c r="V103" s="792">
        <v>45658</v>
      </c>
      <c r="W103" s="792">
        <v>46022</v>
      </c>
    </row>
    <row r="104" spans="1:23">
      <c r="A104" s="790" t="s">
        <v>234</v>
      </c>
      <c r="B104" s="790" t="s">
        <v>228</v>
      </c>
      <c r="C104" s="790" t="s">
        <v>6</v>
      </c>
      <c r="D104" s="790" t="s">
        <v>235</v>
      </c>
      <c r="G104" s="790" t="s">
        <v>199</v>
      </c>
      <c r="H104" s="790" t="s">
        <v>200</v>
      </c>
      <c r="I104" s="790" t="s">
        <v>201</v>
      </c>
      <c r="J104" s="790" t="s">
        <v>202</v>
      </c>
      <c r="K104" s="790" t="s">
        <v>203</v>
      </c>
      <c r="L104" s="790" t="s">
        <v>206</v>
      </c>
      <c r="M104" s="790" t="s">
        <v>207</v>
      </c>
      <c r="N104" s="790" t="s">
        <v>40</v>
      </c>
      <c r="O104" s="790">
        <v>15</v>
      </c>
      <c r="P104" s="790" t="s">
        <v>204</v>
      </c>
      <c r="Q104" s="790">
        <v>15</v>
      </c>
      <c r="V104" s="792">
        <v>45748</v>
      </c>
      <c r="W104" s="792">
        <v>46022</v>
      </c>
    </row>
    <row r="105" spans="1:23">
      <c r="A105" s="790" t="s">
        <v>234</v>
      </c>
      <c r="B105" s="790" t="s">
        <v>228</v>
      </c>
      <c r="C105" s="790" t="s">
        <v>6</v>
      </c>
      <c r="D105" s="790" t="s">
        <v>235</v>
      </c>
      <c r="G105" s="790" t="s">
        <v>199</v>
      </c>
      <c r="H105" s="790" t="s">
        <v>200</v>
      </c>
      <c r="I105" s="790" t="s">
        <v>201</v>
      </c>
      <c r="J105" s="790" t="s">
        <v>202</v>
      </c>
      <c r="K105" s="790" t="s">
        <v>105</v>
      </c>
      <c r="L105" s="790" t="s">
        <v>272</v>
      </c>
      <c r="M105" s="790" t="s">
        <v>273</v>
      </c>
      <c r="N105" s="790" t="s">
        <v>40</v>
      </c>
      <c r="O105" s="790">
        <v>40</v>
      </c>
      <c r="P105" s="790" t="s">
        <v>122</v>
      </c>
      <c r="Q105" s="790">
        <v>250</v>
      </c>
      <c r="V105" s="792">
        <v>45292</v>
      </c>
      <c r="W105" s="792">
        <v>45991</v>
      </c>
    </row>
    <row r="106" spans="1:23">
      <c r="A106" s="790" t="s">
        <v>234</v>
      </c>
      <c r="B106" s="790" t="s">
        <v>228</v>
      </c>
      <c r="C106" s="790" t="s">
        <v>6</v>
      </c>
      <c r="D106" s="790" t="s">
        <v>235</v>
      </c>
      <c r="G106" s="790" t="s">
        <v>199</v>
      </c>
      <c r="H106" s="790" t="s">
        <v>200</v>
      </c>
      <c r="I106" s="790" t="s">
        <v>201</v>
      </c>
      <c r="J106" s="790" t="s">
        <v>202</v>
      </c>
      <c r="K106" s="790" t="s">
        <v>105</v>
      </c>
      <c r="L106" s="790" t="s">
        <v>105</v>
      </c>
      <c r="M106" s="790" t="s">
        <v>205</v>
      </c>
      <c r="N106" s="790" t="s">
        <v>40</v>
      </c>
      <c r="O106" s="790">
        <v>141</v>
      </c>
      <c r="P106" s="790" t="s">
        <v>122</v>
      </c>
      <c r="Q106" s="790">
        <v>141</v>
      </c>
      <c r="S106" s="790">
        <v>0</v>
      </c>
      <c r="T106" s="790">
        <v>999</v>
      </c>
      <c r="V106" s="792">
        <v>45839</v>
      </c>
      <c r="W106" s="792">
        <v>45991</v>
      </c>
    </row>
    <row r="107" spans="1:23">
      <c r="A107" s="790" t="s">
        <v>234</v>
      </c>
      <c r="B107" s="790" t="s">
        <v>228</v>
      </c>
      <c r="C107" s="790" t="s">
        <v>6</v>
      </c>
      <c r="D107" s="790" t="s">
        <v>235</v>
      </c>
      <c r="G107" s="790" t="s">
        <v>199</v>
      </c>
      <c r="H107" s="790" t="s">
        <v>200</v>
      </c>
      <c r="I107" s="790" t="s">
        <v>201</v>
      </c>
      <c r="J107" s="790" t="s">
        <v>202</v>
      </c>
      <c r="K107" s="790" t="s">
        <v>203</v>
      </c>
      <c r="L107" s="790" t="s">
        <v>215</v>
      </c>
      <c r="M107" s="790" t="s">
        <v>216</v>
      </c>
      <c r="N107" s="790" t="s">
        <v>40</v>
      </c>
      <c r="O107" s="790">
        <v>10</v>
      </c>
      <c r="P107" s="790" t="s">
        <v>204</v>
      </c>
      <c r="Q107" s="790">
        <v>10</v>
      </c>
      <c r="V107" s="792">
        <v>45748</v>
      </c>
      <c r="W107" s="792">
        <v>46022</v>
      </c>
    </row>
    <row r="108" spans="1:23">
      <c r="A108" s="790" t="s">
        <v>234</v>
      </c>
      <c r="B108" s="790" t="s">
        <v>228</v>
      </c>
      <c r="C108" s="790" t="s">
        <v>6</v>
      </c>
      <c r="D108" s="790" t="s">
        <v>235</v>
      </c>
      <c r="G108" s="790" t="s">
        <v>199</v>
      </c>
      <c r="H108" s="790" t="s">
        <v>200</v>
      </c>
      <c r="I108" s="790" t="s">
        <v>201</v>
      </c>
      <c r="J108" s="790" t="s">
        <v>202</v>
      </c>
      <c r="K108" s="790" t="s">
        <v>203</v>
      </c>
      <c r="L108" s="790" t="s">
        <v>1213</v>
      </c>
      <c r="M108" s="790" t="s">
        <v>210</v>
      </c>
      <c r="N108" s="790" t="s">
        <v>40</v>
      </c>
      <c r="O108" s="790">
        <v>50</v>
      </c>
      <c r="P108" s="790" t="s">
        <v>204</v>
      </c>
      <c r="Q108" s="790">
        <v>50</v>
      </c>
      <c r="V108" s="792">
        <v>45658</v>
      </c>
      <c r="W108" s="792">
        <v>46022</v>
      </c>
    </row>
    <row r="109" spans="1:23">
      <c r="A109" s="790" t="s">
        <v>234</v>
      </c>
      <c r="B109" s="790" t="s">
        <v>228</v>
      </c>
      <c r="C109" s="790" t="s">
        <v>6</v>
      </c>
      <c r="D109" s="790" t="s">
        <v>235</v>
      </c>
      <c r="G109" s="790" t="s">
        <v>199</v>
      </c>
      <c r="H109" s="790" t="s">
        <v>200</v>
      </c>
      <c r="I109" s="790" t="s">
        <v>201</v>
      </c>
      <c r="J109" s="790" t="s">
        <v>202</v>
      </c>
      <c r="K109" s="790" t="s">
        <v>105</v>
      </c>
      <c r="L109" s="790" t="s">
        <v>1542</v>
      </c>
      <c r="M109" s="790" t="s">
        <v>1543</v>
      </c>
      <c r="N109" s="790" t="s">
        <v>40</v>
      </c>
      <c r="O109" s="790">
        <v>6</v>
      </c>
      <c r="P109" s="790" t="s">
        <v>122</v>
      </c>
      <c r="Q109" s="790">
        <v>6</v>
      </c>
      <c r="V109" s="792">
        <v>45748</v>
      </c>
      <c r="W109" s="792">
        <v>45991</v>
      </c>
    </row>
    <row r="110" spans="1:23">
      <c r="A110" s="790" t="s">
        <v>234</v>
      </c>
      <c r="B110" s="790" t="s">
        <v>228</v>
      </c>
      <c r="C110" s="790" t="s">
        <v>6</v>
      </c>
      <c r="D110" s="790" t="s">
        <v>235</v>
      </c>
      <c r="G110" s="790" t="s">
        <v>199</v>
      </c>
      <c r="H110" s="790" t="s">
        <v>200</v>
      </c>
      <c r="I110" s="790" t="s">
        <v>201</v>
      </c>
      <c r="J110" s="790" t="s">
        <v>202</v>
      </c>
      <c r="K110" s="790" t="s">
        <v>203</v>
      </c>
      <c r="L110" s="790" t="s">
        <v>211</v>
      </c>
      <c r="M110" s="790" t="s">
        <v>212</v>
      </c>
      <c r="N110" s="790" t="s">
        <v>40</v>
      </c>
      <c r="O110" s="790">
        <v>10</v>
      </c>
      <c r="P110" s="790" t="s">
        <v>122</v>
      </c>
      <c r="Q110" s="790">
        <v>10</v>
      </c>
      <c r="V110" s="792">
        <v>45748</v>
      </c>
      <c r="W110" s="792">
        <v>46022</v>
      </c>
    </row>
    <row r="111" spans="1:23">
      <c r="A111" s="790" t="s">
        <v>236</v>
      </c>
      <c r="B111" s="790" t="s">
        <v>237</v>
      </c>
      <c r="C111" s="790" t="s">
        <v>6</v>
      </c>
      <c r="D111" s="790" t="s">
        <v>238</v>
      </c>
      <c r="G111" s="790" t="s">
        <v>199</v>
      </c>
      <c r="H111" s="790" t="s">
        <v>200</v>
      </c>
      <c r="I111" s="790" t="s">
        <v>201</v>
      </c>
      <c r="J111" s="790" t="s">
        <v>202</v>
      </c>
      <c r="K111" s="790" t="s">
        <v>105</v>
      </c>
      <c r="L111" s="790" t="s">
        <v>213</v>
      </c>
      <c r="M111" s="790" t="s">
        <v>214</v>
      </c>
      <c r="N111" s="790" t="s">
        <v>40</v>
      </c>
      <c r="O111" s="790">
        <v>5</v>
      </c>
      <c r="P111" s="790" t="s">
        <v>122</v>
      </c>
      <c r="Q111" s="790">
        <v>5</v>
      </c>
      <c r="V111" s="792">
        <v>45748</v>
      </c>
      <c r="W111" s="792">
        <v>45991</v>
      </c>
    </row>
    <row r="112" spans="1:23">
      <c r="A112" s="790" t="s">
        <v>236</v>
      </c>
      <c r="B112" s="790" t="s">
        <v>237</v>
      </c>
      <c r="C112" s="790" t="s">
        <v>6</v>
      </c>
      <c r="D112" s="790" t="s">
        <v>238</v>
      </c>
      <c r="G112" s="790" t="s">
        <v>199</v>
      </c>
      <c r="H112" s="790" t="s">
        <v>200</v>
      </c>
      <c r="I112" s="790" t="s">
        <v>201</v>
      </c>
      <c r="J112" s="790" t="s">
        <v>202</v>
      </c>
      <c r="K112" s="790" t="s">
        <v>203</v>
      </c>
      <c r="L112" s="790" t="s">
        <v>215</v>
      </c>
      <c r="M112" s="790" t="s">
        <v>216</v>
      </c>
      <c r="N112" s="790" t="s">
        <v>40</v>
      </c>
      <c r="O112" s="790">
        <v>10</v>
      </c>
      <c r="P112" s="790" t="s">
        <v>204</v>
      </c>
      <c r="Q112" s="790">
        <v>10</v>
      </c>
      <c r="V112" s="792">
        <v>45748</v>
      </c>
      <c r="W112" s="792">
        <v>46022</v>
      </c>
    </row>
    <row r="113" spans="1:23">
      <c r="A113" s="790" t="s">
        <v>236</v>
      </c>
      <c r="B113" s="790" t="s">
        <v>237</v>
      </c>
      <c r="C113" s="790" t="s">
        <v>6</v>
      </c>
      <c r="D113" s="790" t="s">
        <v>238</v>
      </c>
      <c r="G113" s="790" t="s">
        <v>199</v>
      </c>
      <c r="H113" s="790" t="s">
        <v>200</v>
      </c>
      <c r="I113" s="790" t="s">
        <v>201</v>
      </c>
      <c r="J113" s="790" t="s">
        <v>202</v>
      </c>
      <c r="K113" s="790" t="s">
        <v>105</v>
      </c>
      <c r="L113" s="790" t="s">
        <v>272</v>
      </c>
      <c r="M113" s="790" t="s">
        <v>273</v>
      </c>
      <c r="N113" s="790" t="s">
        <v>40</v>
      </c>
      <c r="O113" s="790">
        <v>40</v>
      </c>
      <c r="P113" s="790" t="s">
        <v>122</v>
      </c>
      <c r="Q113" s="790">
        <v>250</v>
      </c>
      <c r="V113" s="792">
        <v>45292</v>
      </c>
      <c r="W113" s="792">
        <v>45991</v>
      </c>
    </row>
    <row r="114" spans="1:23">
      <c r="A114" s="790" t="s">
        <v>236</v>
      </c>
      <c r="B114" s="790" t="s">
        <v>237</v>
      </c>
      <c r="C114" s="790" t="s">
        <v>6</v>
      </c>
      <c r="D114" s="790" t="s">
        <v>238</v>
      </c>
      <c r="G114" s="790" t="s">
        <v>199</v>
      </c>
      <c r="H114" s="790" t="s">
        <v>200</v>
      </c>
      <c r="I114" s="790" t="s">
        <v>201</v>
      </c>
      <c r="J114" s="790" t="s">
        <v>202</v>
      </c>
      <c r="K114" s="790" t="s">
        <v>203</v>
      </c>
      <c r="L114" s="790" t="s">
        <v>274</v>
      </c>
      <c r="M114" s="790" t="s">
        <v>275</v>
      </c>
      <c r="N114" s="790" t="s">
        <v>40</v>
      </c>
      <c r="O114" s="790">
        <v>35</v>
      </c>
      <c r="P114" s="790" t="s">
        <v>1074</v>
      </c>
      <c r="Q114" s="790">
        <v>35</v>
      </c>
      <c r="S114" s="790">
        <v>1500</v>
      </c>
      <c r="T114" s="790">
        <v>1999</v>
      </c>
      <c r="V114" s="792">
        <v>45658</v>
      </c>
      <c r="W114" s="792">
        <v>46022</v>
      </c>
    </row>
    <row r="115" spans="1:23">
      <c r="A115" s="790" t="s">
        <v>236</v>
      </c>
      <c r="B115" s="790" t="s">
        <v>237</v>
      </c>
      <c r="C115" s="790" t="s">
        <v>6</v>
      </c>
      <c r="D115" s="790" t="s">
        <v>238</v>
      </c>
      <c r="G115" s="790" t="s">
        <v>199</v>
      </c>
      <c r="H115" s="790" t="s">
        <v>200</v>
      </c>
      <c r="I115" s="790" t="s">
        <v>201</v>
      </c>
      <c r="J115" s="790" t="s">
        <v>202</v>
      </c>
      <c r="K115" s="790" t="s">
        <v>203</v>
      </c>
      <c r="L115" s="790" t="s">
        <v>274</v>
      </c>
      <c r="M115" s="790" t="s">
        <v>275</v>
      </c>
      <c r="N115" s="790" t="s">
        <v>40</v>
      </c>
      <c r="O115" s="790">
        <v>20</v>
      </c>
      <c r="P115" s="790" t="s">
        <v>1074</v>
      </c>
      <c r="Q115" s="790">
        <v>20</v>
      </c>
      <c r="S115" s="790">
        <v>1000</v>
      </c>
      <c r="T115" s="790">
        <v>1499</v>
      </c>
      <c r="V115" s="792">
        <v>45658</v>
      </c>
      <c r="W115" s="792">
        <v>46022</v>
      </c>
    </row>
    <row r="116" spans="1:23">
      <c r="A116" s="790" t="s">
        <v>236</v>
      </c>
      <c r="B116" s="790" t="s">
        <v>237</v>
      </c>
      <c r="C116" s="790" t="s">
        <v>6</v>
      </c>
      <c r="D116" s="790" t="s">
        <v>238</v>
      </c>
      <c r="G116" s="790" t="s">
        <v>199</v>
      </c>
      <c r="H116" s="790" t="s">
        <v>200</v>
      </c>
      <c r="I116" s="790" t="s">
        <v>201</v>
      </c>
      <c r="J116" s="790" t="s">
        <v>202</v>
      </c>
      <c r="K116" s="790" t="s">
        <v>203</v>
      </c>
      <c r="L116" s="790" t="s">
        <v>208</v>
      </c>
      <c r="M116" s="790" t="s">
        <v>209</v>
      </c>
      <c r="N116" s="790" t="s">
        <v>40</v>
      </c>
      <c r="O116" s="790">
        <v>15</v>
      </c>
      <c r="P116" s="790" t="s">
        <v>122</v>
      </c>
      <c r="Q116" s="790">
        <v>30</v>
      </c>
      <c r="R116" s="790">
        <v>75</v>
      </c>
      <c r="V116" s="792">
        <v>45748</v>
      </c>
      <c r="W116" s="792">
        <v>46022</v>
      </c>
    </row>
    <row r="117" spans="1:23">
      <c r="A117" s="790" t="s">
        <v>236</v>
      </c>
      <c r="B117" s="790" t="s">
        <v>237</v>
      </c>
      <c r="C117" s="790" t="s">
        <v>6</v>
      </c>
      <c r="D117" s="790" t="s">
        <v>238</v>
      </c>
      <c r="G117" s="790" t="s">
        <v>199</v>
      </c>
      <c r="H117" s="790" t="s">
        <v>200</v>
      </c>
      <c r="I117" s="790" t="s">
        <v>201</v>
      </c>
      <c r="J117" s="790" t="s">
        <v>202</v>
      </c>
      <c r="K117" s="790" t="s">
        <v>203</v>
      </c>
      <c r="L117" s="790" t="s">
        <v>206</v>
      </c>
      <c r="M117" s="790" t="s">
        <v>207</v>
      </c>
      <c r="N117" s="790" t="s">
        <v>40</v>
      </c>
      <c r="O117" s="790">
        <v>15</v>
      </c>
      <c r="P117" s="790" t="s">
        <v>204</v>
      </c>
      <c r="Q117" s="790">
        <v>15</v>
      </c>
      <c r="V117" s="792">
        <v>45748</v>
      </c>
      <c r="W117" s="792">
        <v>46022</v>
      </c>
    </row>
    <row r="118" spans="1:23">
      <c r="A118" s="790" t="s">
        <v>236</v>
      </c>
      <c r="B118" s="790" t="s">
        <v>237</v>
      </c>
      <c r="C118" s="790" t="s">
        <v>6</v>
      </c>
      <c r="D118" s="790" t="s">
        <v>238</v>
      </c>
      <c r="G118" s="790" t="s">
        <v>199</v>
      </c>
      <c r="H118" s="790" t="s">
        <v>200</v>
      </c>
      <c r="I118" s="790" t="s">
        <v>201</v>
      </c>
      <c r="J118" s="790" t="s">
        <v>202</v>
      </c>
      <c r="K118" s="790" t="s">
        <v>203</v>
      </c>
      <c r="L118" s="790" t="s">
        <v>1213</v>
      </c>
      <c r="M118" s="790" t="s">
        <v>210</v>
      </c>
      <c r="N118" s="790" t="s">
        <v>40</v>
      </c>
      <c r="O118" s="790">
        <v>50</v>
      </c>
      <c r="P118" s="790" t="s">
        <v>204</v>
      </c>
      <c r="Q118" s="790">
        <v>50</v>
      </c>
      <c r="V118" s="792">
        <v>45658</v>
      </c>
      <c r="W118" s="792">
        <v>46022</v>
      </c>
    </row>
    <row r="119" spans="1:23">
      <c r="A119" s="790" t="s">
        <v>236</v>
      </c>
      <c r="B119" s="790" t="s">
        <v>237</v>
      </c>
      <c r="C119" s="790" t="s">
        <v>6</v>
      </c>
      <c r="D119" s="790" t="s">
        <v>238</v>
      </c>
      <c r="G119" s="790" t="s">
        <v>199</v>
      </c>
      <c r="H119" s="790" t="s">
        <v>200</v>
      </c>
      <c r="I119" s="790" t="s">
        <v>201</v>
      </c>
      <c r="J119" s="790" t="s">
        <v>202</v>
      </c>
      <c r="K119" s="790" t="s">
        <v>105</v>
      </c>
      <c r="L119" s="790" t="s">
        <v>105</v>
      </c>
      <c r="M119" s="790" t="s">
        <v>205</v>
      </c>
      <c r="N119" s="790" t="s">
        <v>40</v>
      </c>
      <c r="O119" s="790">
        <v>155</v>
      </c>
      <c r="P119" s="790" t="s">
        <v>122</v>
      </c>
      <c r="Q119" s="790">
        <v>155</v>
      </c>
      <c r="S119" s="790">
        <v>0</v>
      </c>
      <c r="T119" s="790">
        <v>999</v>
      </c>
      <c r="V119" s="792">
        <v>45839</v>
      </c>
      <c r="W119" s="792">
        <v>45991</v>
      </c>
    </row>
    <row r="120" spans="1:23">
      <c r="A120" s="790" t="s">
        <v>236</v>
      </c>
      <c r="B120" s="790" t="s">
        <v>237</v>
      </c>
      <c r="C120" s="790" t="s">
        <v>6</v>
      </c>
      <c r="D120" s="790" t="s">
        <v>238</v>
      </c>
      <c r="G120" s="790" t="s">
        <v>199</v>
      </c>
      <c r="H120" s="790" t="s">
        <v>200</v>
      </c>
      <c r="I120" s="790" t="s">
        <v>201</v>
      </c>
      <c r="J120" s="790" t="s">
        <v>202</v>
      </c>
      <c r="K120" s="790" t="s">
        <v>105</v>
      </c>
      <c r="L120" s="790" t="s">
        <v>1542</v>
      </c>
      <c r="M120" s="790" t="s">
        <v>1543</v>
      </c>
      <c r="N120" s="790" t="s">
        <v>40</v>
      </c>
      <c r="O120" s="790">
        <v>6</v>
      </c>
      <c r="P120" s="790" t="s">
        <v>122</v>
      </c>
      <c r="Q120" s="790">
        <v>6</v>
      </c>
      <c r="V120" s="792">
        <v>45748</v>
      </c>
      <c r="W120" s="792">
        <v>45991</v>
      </c>
    </row>
    <row r="121" spans="1:23">
      <c r="A121" s="790" t="s">
        <v>236</v>
      </c>
      <c r="B121" s="790" t="s">
        <v>237</v>
      </c>
      <c r="C121" s="790" t="s">
        <v>6</v>
      </c>
      <c r="D121" s="790" t="s">
        <v>238</v>
      </c>
      <c r="G121" s="790" t="s">
        <v>199</v>
      </c>
      <c r="H121" s="790" t="s">
        <v>200</v>
      </c>
      <c r="I121" s="790" t="s">
        <v>201</v>
      </c>
      <c r="J121" s="790" t="s">
        <v>202</v>
      </c>
      <c r="K121" s="790" t="s">
        <v>203</v>
      </c>
      <c r="L121" s="790" t="s">
        <v>274</v>
      </c>
      <c r="M121" s="790" t="s">
        <v>275</v>
      </c>
      <c r="N121" s="790" t="s">
        <v>40</v>
      </c>
      <c r="O121" s="790">
        <v>50</v>
      </c>
      <c r="P121" s="790" t="s">
        <v>1074</v>
      </c>
      <c r="Q121" s="790">
        <v>50</v>
      </c>
      <c r="S121" s="790">
        <v>2000</v>
      </c>
      <c r="T121" s="790">
        <v>9999</v>
      </c>
      <c r="V121" s="792">
        <v>45658</v>
      </c>
      <c r="W121" s="792">
        <v>46022</v>
      </c>
    </row>
    <row r="122" spans="1:23">
      <c r="A122" s="790" t="s">
        <v>236</v>
      </c>
      <c r="B122" s="790" t="s">
        <v>237</v>
      </c>
      <c r="C122" s="790" t="s">
        <v>6</v>
      </c>
      <c r="D122" s="790" t="s">
        <v>238</v>
      </c>
      <c r="G122" s="790" t="s">
        <v>199</v>
      </c>
      <c r="H122" s="790" t="s">
        <v>200</v>
      </c>
      <c r="I122" s="790" t="s">
        <v>201</v>
      </c>
      <c r="J122" s="790" t="s">
        <v>202</v>
      </c>
      <c r="K122" s="790" t="s">
        <v>203</v>
      </c>
      <c r="L122" s="790" t="s">
        <v>211</v>
      </c>
      <c r="M122" s="790" t="s">
        <v>212</v>
      </c>
      <c r="N122" s="790" t="s">
        <v>40</v>
      </c>
      <c r="O122" s="790">
        <v>10</v>
      </c>
      <c r="P122" s="790" t="s">
        <v>122</v>
      </c>
      <c r="Q122" s="790">
        <v>10</v>
      </c>
      <c r="V122" s="792">
        <v>45748</v>
      </c>
      <c r="W122" s="792">
        <v>46022</v>
      </c>
    </row>
    <row r="123" spans="1:23">
      <c r="A123" s="790" t="s">
        <v>239</v>
      </c>
      <c r="B123" s="790" t="s">
        <v>228</v>
      </c>
      <c r="C123" s="790" t="s">
        <v>6</v>
      </c>
      <c r="D123" s="790" t="s">
        <v>240</v>
      </c>
      <c r="G123" s="790" t="s">
        <v>199</v>
      </c>
      <c r="H123" s="790" t="s">
        <v>200</v>
      </c>
      <c r="I123" s="790" t="s">
        <v>201</v>
      </c>
      <c r="J123" s="790" t="s">
        <v>202</v>
      </c>
      <c r="K123" s="790" t="s">
        <v>203</v>
      </c>
      <c r="L123" s="790" t="s">
        <v>1213</v>
      </c>
      <c r="M123" s="790" t="s">
        <v>210</v>
      </c>
      <c r="N123" s="790" t="s">
        <v>40</v>
      </c>
      <c r="O123" s="790">
        <v>50</v>
      </c>
      <c r="P123" s="790" t="s">
        <v>204</v>
      </c>
      <c r="Q123" s="790">
        <v>50</v>
      </c>
      <c r="V123" s="792">
        <v>45658</v>
      </c>
      <c r="W123" s="792">
        <v>46022</v>
      </c>
    </row>
    <row r="124" spans="1:23">
      <c r="A124" s="790" t="s">
        <v>239</v>
      </c>
      <c r="B124" s="790" t="s">
        <v>228</v>
      </c>
      <c r="C124" s="790" t="s">
        <v>6</v>
      </c>
      <c r="D124" s="790" t="s">
        <v>240</v>
      </c>
      <c r="G124" s="790" t="s">
        <v>199</v>
      </c>
      <c r="H124" s="790" t="s">
        <v>200</v>
      </c>
      <c r="I124" s="790" t="s">
        <v>201</v>
      </c>
      <c r="J124" s="790" t="s">
        <v>202</v>
      </c>
      <c r="K124" s="790" t="s">
        <v>203</v>
      </c>
      <c r="L124" s="790" t="s">
        <v>211</v>
      </c>
      <c r="M124" s="790" t="s">
        <v>212</v>
      </c>
      <c r="N124" s="790" t="s">
        <v>40</v>
      </c>
      <c r="O124" s="790">
        <v>10</v>
      </c>
      <c r="P124" s="790" t="s">
        <v>122</v>
      </c>
      <c r="Q124" s="790">
        <v>10</v>
      </c>
      <c r="V124" s="792">
        <v>45748</v>
      </c>
      <c r="W124" s="792">
        <v>46022</v>
      </c>
    </row>
    <row r="125" spans="1:23">
      <c r="A125" s="790" t="s">
        <v>239</v>
      </c>
      <c r="B125" s="790" t="s">
        <v>228</v>
      </c>
      <c r="C125" s="790" t="s">
        <v>6</v>
      </c>
      <c r="D125" s="790" t="s">
        <v>240</v>
      </c>
      <c r="G125" s="790" t="s">
        <v>199</v>
      </c>
      <c r="H125" s="790" t="s">
        <v>200</v>
      </c>
      <c r="I125" s="790" t="s">
        <v>201</v>
      </c>
      <c r="J125" s="790" t="s">
        <v>202</v>
      </c>
      <c r="K125" s="790" t="s">
        <v>203</v>
      </c>
      <c r="L125" s="790" t="s">
        <v>206</v>
      </c>
      <c r="M125" s="790" t="s">
        <v>207</v>
      </c>
      <c r="N125" s="790" t="s">
        <v>40</v>
      </c>
      <c r="O125" s="790">
        <v>15</v>
      </c>
      <c r="P125" s="790" t="s">
        <v>204</v>
      </c>
      <c r="Q125" s="790">
        <v>15</v>
      </c>
      <c r="V125" s="792">
        <v>45748</v>
      </c>
      <c r="W125" s="792">
        <v>46022</v>
      </c>
    </row>
    <row r="126" spans="1:23">
      <c r="A126" s="790" t="s">
        <v>239</v>
      </c>
      <c r="B126" s="790" t="s">
        <v>228</v>
      </c>
      <c r="C126" s="790" t="s">
        <v>6</v>
      </c>
      <c r="D126" s="790" t="s">
        <v>240</v>
      </c>
      <c r="G126" s="790" t="s">
        <v>199</v>
      </c>
      <c r="H126" s="790" t="s">
        <v>200</v>
      </c>
      <c r="I126" s="790" t="s">
        <v>201</v>
      </c>
      <c r="J126" s="790" t="s">
        <v>202</v>
      </c>
      <c r="K126" s="790" t="s">
        <v>203</v>
      </c>
      <c r="L126" s="790" t="s">
        <v>274</v>
      </c>
      <c r="M126" s="790" t="s">
        <v>275</v>
      </c>
      <c r="N126" s="790" t="s">
        <v>40</v>
      </c>
      <c r="O126" s="790">
        <v>20</v>
      </c>
      <c r="P126" s="790" t="s">
        <v>1074</v>
      </c>
      <c r="Q126" s="790">
        <v>20</v>
      </c>
      <c r="S126" s="790">
        <v>1000</v>
      </c>
      <c r="T126" s="790">
        <v>1499</v>
      </c>
      <c r="V126" s="792">
        <v>45658</v>
      </c>
      <c r="W126" s="792">
        <v>46022</v>
      </c>
    </row>
    <row r="127" spans="1:23">
      <c r="A127" s="790" t="s">
        <v>239</v>
      </c>
      <c r="B127" s="790" t="s">
        <v>228</v>
      </c>
      <c r="C127" s="790" t="s">
        <v>6</v>
      </c>
      <c r="D127" s="790" t="s">
        <v>240</v>
      </c>
      <c r="G127" s="790" t="s">
        <v>199</v>
      </c>
      <c r="H127" s="790" t="s">
        <v>200</v>
      </c>
      <c r="I127" s="790" t="s">
        <v>201</v>
      </c>
      <c r="J127" s="790" t="s">
        <v>202</v>
      </c>
      <c r="K127" s="790" t="s">
        <v>203</v>
      </c>
      <c r="L127" s="790" t="s">
        <v>215</v>
      </c>
      <c r="M127" s="790" t="s">
        <v>216</v>
      </c>
      <c r="N127" s="790" t="s">
        <v>40</v>
      </c>
      <c r="O127" s="790">
        <v>10</v>
      </c>
      <c r="P127" s="790" t="s">
        <v>204</v>
      </c>
      <c r="Q127" s="790">
        <v>10</v>
      </c>
      <c r="V127" s="792">
        <v>45748</v>
      </c>
      <c r="W127" s="792">
        <v>46022</v>
      </c>
    </row>
    <row r="128" spans="1:23">
      <c r="A128" s="790" t="s">
        <v>239</v>
      </c>
      <c r="B128" s="790" t="s">
        <v>228</v>
      </c>
      <c r="C128" s="790" t="s">
        <v>6</v>
      </c>
      <c r="D128" s="790" t="s">
        <v>240</v>
      </c>
      <c r="G128" s="790" t="s">
        <v>199</v>
      </c>
      <c r="H128" s="790" t="s">
        <v>200</v>
      </c>
      <c r="I128" s="790" t="s">
        <v>201</v>
      </c>
      <c r="J128" s="790" t="s">
        <v>202</v>
      </c>
      <c r="K128" s="790" t="s">
        <v>105</v>
      </c>
      <c r="L128" s="790" t="s">
        <v>1542</v>
      </c>
      <c r="M128" s="790" t="s">
        <v>1543</v>
      </c>
      <c r="N128" s="790" t="s">
        <v>40</v>
      </c>
      <c r="O128" s="790">
        <v>6</v>
      </c>
      <c r="P128" s="790" t="s">
        <v>122</v>
      </c>
      <c r="Q128" s="790">
        <v>6</v>
      </c>
      <c r="V128" s="792">
        <v>45748</v>
      </c>
      <c r="W128" s="792">
        <v>45991</v>
      </c>
    </row>
    <row r="129" spans="1:23">
      <c r="A129" s="790" t="s">
        <v>239</v>
      </c>
      <c r="B129" s="790" t="s">
        <v>228</v>
      </c>
      <c r="C129" s="790" t="s">
        <v>6</v>
      </c>
      <c r="D129" s="790" t="s">
        <v>240</v>
      </c>
      <c r="G129" s="790" t="s">
        <v>199</v>
      </c>
      <c r="H129" s="790" t="s">
        <v>200</v>
      </c>
      <c r="I129" s="790" t="s">
        <v>201</v>
      </c>
      <c r="J129" s="790" t="s">
        <v>202</v>
      </c>
      <c r="K129" s="790" t="s">
        <v>105</v>
      </c>
      <c r="L129" s="790" t="s">
        <v>213</v>
      </c>
      <c r="M129" s="790" t="s">
        <v>214</v>
      </c>
      <c r="N129" s="790" t="s">
        <v>40</v>
      </c>
      <c r="O129" s="790">
        <v>5</v>
      </c>
      <c r="P129" s="790" t="s">
        <v>122</v>
      </c>
      <c r="Q129" s="790">
        <v>5</v>
      </c>
      <c r="V129" s="792">
        <v>45748</v>
      </c>
      <c r="W129" s="792">
        <v>45991</v>
      </c>
    </row>
    <row r="130" spans="1:23">
      <c r="A130" s="790" t="s">
        <v>239</v>
      </c>
      <c r="B130" s="790" t="s">
        <v>228</v>
      </c>
      <c r="C130" s="790" t="s">
        <v>6</v>
      </c>
      <c r="D130" s="790" t="s">
        <v>240</v>
      </c>
      <c r="G130" s="790" t="s">
        <v>199</v>
      </c>
      <c r="H130" s="790" t="s">
        <v>200</v>
      </c>
      <c r="I130" s="790" t="s">
        <v>201</v>
      </c>
      <c r="J130" s="790" t="s">
        <v>202</v>
      </c>
      <c r="K130" s="790" t="s">
        <v>203</v>
      </c>
      <c r="L130" s="790" t="s">
        <v>274</v>
      </c>
      <c r="M130" s="790" t="s">
        <v>275</v>
      </c>
      <c r="N130" s="790" t="s">
        <v>40</v>
      </c>
      <c r="O130" s="790">
        <v>35</v>
      </c>
      <c r="P130" s="790" t="s">
        <v>1074</v>
      </c>
      <c r="Q130" s="790">
        <v>35</v>
      </c>
      <c r="S130" s="790">
        <v>1500</v>
      </c>
      <c r="T130" s="790">
        <v>1999</v>
      </c>
      <c r="V130" s="792">
        <v>45658</v>
      </c>
      <c r="W130" s="792">
        <v>46022</v>
      </c>
    </row>
    <row r="131" spans="1:23">
      <c r="A131" s="790" t="s">
        <v>239</v>
      </c>
      <c r="B131" s="790" t="s">
        <v>228</v>
      </c>
      <c r="C131" s="790" t="s">
        <v>6</v>
      </c>
      <c r="D131" s="790" t="s">
        <v>240</v>
      </c>
      <c r="G131" s="790" t="s">
        <v>199</v>
      </c>
      <c r="H131" s="790" t="s">
        <v>200</v>
      </c>
      <c r="I131" s="790" t="s">
        <v>201</v>
      </c>
      <c r="J131" s="790" t="s">
        <v>202</v>
      </c>
      <c r="K131" s="790" t="s">
        <v>203</v>
      </c>
      <c r="L131" s="790" t="s">
        <v>208</v>
      </c>
      <c r="M131" s="790" t="s">
        <v>209</v>
      </c>
      <c r="N131" s="790" t="s">
        <v>40</v>
      </c>
      <c r="O131" s="790">
        <v>15</v>
      </c>
      <c r="P131" s="790" t="s">
        <v>122</v>
      </c>
      <c r="Q131" s="790">
        <v>30</v>
      </c>
      <c r="R131" s="790">
        <v>75</v>
      </c>
      <c r="V131" s="792">
        <v>45748</v>
      </c>
      <c r="W131" s="792">
        <v>46022</v>
      </c>
    </row>
    <row r="132" spans="1:23">
      <c r="A132" s="790" t="s">
        <v>239</v>
      </c>
      <c r="B132" s="790" t="s">
        <v>228</v>
      </c>
      <c r="C132" s="790" t="s">
        <v>6</v>
      </c>
      <c r="D132" s="790" t="s">
        <v>240</v>
      </c>
      <c r="G132" s="790" t="s">
        <v>199</v>
      </c>
      <c r="H132" s="790" t="s">
        <v>200</v>
      </c>
      <c r="I132" s="790" t="s">
        <v>201</v>
      </c>
      <c r="J132" s="790" t="s">
        <v>202</v>
      </c>
      <c r="K132" s="790" t="s">
        <v>203</v>
      </c>
      <c r="L132" s="790" t="s">
        <v>274</v>
      </c>
      <c r="M132" s="790" t="s">
        <v>275</v>
      </c>
      <c r="N132" s="790" t="s">
        <v>40</v>
      </c>
      <c r="O132" s="790">
        <v>50</v>
      </c>
      <c r="P132" s="790" t="s">
        <v>1074</v>
      </c>
      <c r="Q132" s="790">
        <v>50</v>
      </c>
      <c r="S132" s="790">
        <v>2000</v>
      </c>
      <c r="T132" s="790">
        <v>9999</v>
      </c>
      <c r="V132" s="792">
        <v>45658</v>
      </c>
      <c r="W132" s="792">
        <v>46022</v>
      </c>
    </row>
    <row r="133" spans="1:23">
      <c r="A133" s="790" t="s">
        <v>239</v>
      </c>
      <c r="B133" s="790" t="s">
        <v>228</v>
      </c>
      <c r="C133" s="790" t="s">
        <v>6</v>
      </c>
      <c r="D133" s="790" t="s">
        <v>240</v>
      </c>
      <c r="G133" s="790" t="s">
        <v>199</v>
      </c>
      <c r="H133" s="790" t="s">
        <v>200</v>
      </c>
      <c r="I133" s="790" t="s">
        <v>201</v>
      </c>
      <c r="J133" s="790" t="s">
        <v>202</v>
      </c>
      <c r="K133" s="790" t="s">
        <v>105</v>
      </c>
      <c r="L133" s="790" t="s">
        <v>272</v>
      </c>
      <c r="M133" s="790" t="s">
        <v>273</v>
      </c>
      <c r="N133" s="790" t="s">
        <v>40</v>
      </c>
      <c r="O133" s="790">
        <v>40</v>
      </c>
      <c r="P133" s="790" t="s">
        <v>122</v>
      </c>
      <c r="Q133" s="790">
        <v>250</v>
      </c>
      <c r="V133" s="792">
        <v>45292</v>
      </c>
      <c r="W133" s="792">
        <v>45991</v>
      </c>
    </row>
    <row r="134" spans="1:23">
      <c r="A134" s="790" t="s">
        <v>239</v>
      </c>
      <c r="B134" s="790" t="s">
        <v>228</v>
      </c>
      <c r="C134" s="790" t="s">
        <v>6</v>
      </c>
      <c r="D134" s="790" t="s">
        <v>240</v>
      </c>
      <c r="G134" s="790" t="s">
        <v>199</v>
      </c>
      <c r="H134" s="790" t="s">
        <v>200</v>
      </c>
      <c r="I134" s="790" t="s">
        <v>201</v>
      </c>
      <c r="J134" s="790" t="s">
        <v>202</v>
      </c>
      <c r="K134" s="790" t="s">
        <v>105</v>
      </c>
      <c r="L134" s="790" t="s">
        <v>105</v>
      </c>
      <c r="M134" s="790" t="s">
        <v>205</v>
      </c>
      <c r="N134" s="790" t="s">
        <v>40</v>
      </c>
      <c r="O134" s="790">
        <v>139</v>
      </c>
      <c r="P134" s="790" t="s">
        <v>122</v>
      </c>
      <c r="Q134" s="790">
        <v>139</v>
      </c>
      <c r="S134" s="790">
        <v>0</v>
      </c>
      <c r="T134" s="790">
        <v>999</v>
      </c>
      <c r="V134" s="792">
        <v>45839</v>
      </c>
      <c r="W134" s="792">
        <v>45991</v>
      </c>
    </row>
    <row r="135" spans="1:23">
      <c r="A135" s="790" t="s">
        <v>241</v>
      </c>
      <c r="B135" s="790" t="s">
        <v>237</v>
      </c>
      <c r="C135" s="790" t="s">
        <v>6</v>
      </c>
      <c r="D135" s="790" t="s">
        <v>242</v>
      </c>
      <c r="G135" s="790" t="s">
        <v>199</v>
      </c>
      <c r="H135" s="790" t="s">
        <v>200</v>
      </c>
      <c r="I135" s="790" t="s">
        <v>201</v>
      </c>
      <c r="J135" s="790" t="s">
        <v>202</v>
      </c>
      <c r="K135" s="790" t="s">
        <v>105</v>
      </c>
      <c r="L135" s="790" t="s">
        <v>105</v>
      </c>
      <c r="M135" s="790" t="s">
        <v>205</v>
      </c>
      <c r="N135" s="790" t="s">
        <v>40</v>
      </c>
      <c r="O135" s="790">
        <v>136</v>
      </c>
      <c r="P135" s="790" t="s">
        <v>122</v>
      </c>
      <c r="Q135" s="790">
        <v>136</v>
      </c>
      <c r="S135" s="790">
        <v>0</v>
      </c>
      <c r="T135" s="790">
        <v>999</v>
      </c>
      <c r="V135" s="792">
        <v>45839</v>
      </c>
      <c r="W135" s="792">
        <v>45991</v>
      </c>
    </row>
    <row r="136" spans="1:23">
      <c r="A136" s="790" t="s">
        <v>241</v>
      </c>
      <c r="B136" s="790" t="s">
        <v>237</v>
      </c>
      <c r="C136" s="790" t="s">
        <v>6</v>
      </c>
      <c r="D136" s="790" t="s">
        <v>242</v>
      </c>
      <c r="G136" s="790" t="s">
        <v>199</v>
      </c>
      <c r="H136" s="790" t="s">
        <v>200</v>
      </c>
      <c r="I136" s="790" t="s">
        <v>201</v>
      </c>
      <c r="J136" s="790" t="s">
        <v>202</v>
      </c>
      <c r="K136" s="790" t="s">
        <v>203</v>
      </c>
      <c r="L136" s="790" t="s">
        <v>211</v>
      </c>
      <c r="M136" s="790" t="s">
        <v>212</v>
      </c>
      <c r="N136" s="790" t="s">
        <v>40</v>
      </c>
      <c r="O136" s="790">
        <v>10</v>
      </c>
      <c r="P136" s="790" t="s">
        <v>122</v>
      </c>
      <c r="Q136" s="790">
        <v>10</v>
      </c>
      <c r="V136" s="792">
        <v>45748</v>
      </c>
      <c r="W136" s="792">
        <v>46022</v>
      </c>
    </row>
    <row r="137" spans="1:23">
      <c r="A137" s="790" t="s">
        <v>241</v>
      </c>
      <c r="B137" s="790" t="s">
        <v>237</v>
      </c>
      <c r="C137" s="790" t="s">
        <v>6</v>
      </c>
      <c r="D137" s="790" t="s">
        <v>242</v>
      </c>
      <c r="G137" s="790" t="s">
        <v>199</v>
      </c>
      <c r="H137" s="790" t="s">
        <v>200</v>
      </c>
      <c r="I137" s="790" t="s">
        <v>201</v>
      </c>
      <c r="J137" s="790" t="s">
        <v>202</v>
      </c>
      <c r="K137" s="790" t="s">
        <v>203</v>
      </c>
      <c r="L137" s="790" t="s">
        <v>215</v>
      </c>
      <c r="M137" s="790" t="s">
        <v>216</v>
      </c>
      <c r="N137" s="790" t="s">
        <v>40</v>
      </c>
      <c r="O137" s="790">
        <v>10</v>
      </c>
      <c r="P137" s="790" t="s">
        <v>204</v>
      </c>
      <c r="Q137" s="790">
        <v>10</v>
      </c>
      <c r="V137" s="792">
        <v>45748</v>
      </c>
      <c r="W137" s="792">
        <v>46022</v>
      </c>
    </row>
    <row r="138" spans="1:23">
      <c r="A138" s="790" t="s">
        <v>241</v>
      </c>
      <c r="B138" s="790" t="s">
        <v>237</v>
      </c>
      <c r="C138" s="790" t="s">
        <v>6</v>
      </c>
      <c r="D138" s="790" t="s">
        <v>242</v>
      </c>
      <c r="G138" s="790" t="s">
        <v>199</v>
      </c>
      <c r="H138" s="790" t="s">
        <v>200</v>
      </c>
      <c r="I138" s="790" t="s">
        <v>201</v>
      </c>
      <c r="J138" s="790" t="s">
        <v>202</v>
      </c>
      <c r="K138" s="790" t="s">
        <v>203</v>
      </c>
      <c r="L138" s="790" t="s">
        <v>1213</v>
      </c>
      <c r="M138" s="790" t="s">
        <v>210</v>
      </c>
      <c r="N138" s="790" t="s">
        <v>40</v>
      </c>
      <c r="O138" s="790">
        <v>50</v>
      </c>
      <c r="P138" s="790" t="s">
        <v>204</v>
      </c>
      <c r="Q138" s="790">
        <v>50</v>
      </c>
      <c r="V138" s="792">
        <v>45658</v>
      </c>
      <c r="W138" s="792">
        <v>46022</v>
      </c>
    </row>
    <row r="139" spans="1:23">
      <c r="A139" s="790" t="s">
        <v>241</v>
      </c>
      <c r="B139" s="790" t="s">
        <v>237</v>
      </c>
      <c r="C139" s="790" t="s">
        <v>6</v>
      </c>
      <c r="D139" s="790" t="s">
        <v>242</v>
      </c>
      <c r="G139" s="790" t="s">
        <v>199</v>
      </c>
      <c r="H139" s="790" t="s">
        <v>200</v>
      </c>
      <c r="I139" s="790" t="s">
        <v>201</v>
      </c>
      <c r="J139" s="790" t="s">
        <v>202</v>
      </c>
      <c r="K139" s="790" t="s">
        <v>203</v>
      </c>
      <c r="L139" s="790" t="s">
        <v>206</v>
      </c>
      <c r="M139" s="790" t="s">
        <v>207</v>
      </c>
      <c r="N139" s="790" t="s">
        <v>40</v>
      </c>
      <c r="O139" s="790">
        <v>15</v>
      </c>
      <c r="P139" s="790" t="s">
        <v>204</v>
      </c>
      <c r="Q139" s="790">
        <v>15</v>
      </c>
      <c r="V139" s="792">
        <v>45748</v>
      </c>
      <c r="W139" s="792">
        <v>46022</v>
      </c>
    </row>
    <row r="140" spans="1:23">
      <c r="A140" s="790" t="s">
        <v>241</v>
      </c>
      <c r="B140" s="790" t="s">
        <v>237</v>
      </c>
      <c r="C140" s="790" t="s">
        <v>6</v>
      </c>
      <c r="D140" s="790" t="s">
        <v>242</v>
      </c>
      <c r="G140" s="790" t="s">
        <v>199</v>
      </c>
      <c r="H140" s="790" t="s">
        <v>200</v>
      </c>
      <c r="I140" s="790" t="s">
        <v>201</v>
      </c>
      <c r="J140" s="790" t="s">
        <v>202</v>
      </c>
      <c r="K140" s="790" t="s">
        <v>105</v>
      </c>
      <c r="L140" s="790" t="s">
        <v>1542</v>
      </c>
      <c r="M140" s="790" t="s">
        <v>1543</v>
      </c>
      <c r="N140" s="790" t="s">
        <v>40</v>
      </c>
      <c r="O140" s="790">
        <v>6</v>
      </c>
      <c r="P140" s="790" t="s">
        <v>122</v>
      </c>
      <c r="Q140" s="790">
        <v>6</v>
      </c>
      <c r="V140" s="792">
        <v>45748</v>
      </c>
      <c r="W140" s="792">
        <v>45991</v>
      </c>
    </row>
    <row r="141" spans="1:23">
      <c r="A141" s="790" t="s">
        <v>241</v>
      </c>
      <c r="B141" s="790" t="s">
        <v>237</v>
      </c>
      <c r="C141" s="790" t="s">
        <v>6</v>
      </c>
      <c r="D141" s="790" t="s">
        <v>242</v>
      </c>
      <c r="G141" s="790" t="s">
        <v>199</v>
      </c>
      <c r="H141" s="790" t="s">
        <v>200</v>
      </c>
      <c r="I141" s="790" t="s">
        <v>201</v>
      </c>
      <c r="J141" s="790" t="s">
        <v>202</v>
      </c>
      <c r="K141" s="790" t="s">
        <v>203</v>
      </c>
      <c r="L141" s="790" t="s">
        <v>274</v>
      </c>
      <c r="M141" s="790" t="s">
        <v>275</v>
      </c>
      <c r="N141" s="790" t="s">
        <v>40</v>
      </c>
      <c r="O141" s="790">
        <v>35</v>
      </c>
      <c r="P141" s="790" t="s">
        <v>1074</v>
      </c>
      <c r="Q141" s="790">
        <v>35</v>
      </c>
      <c r="S141" s="790">
        <v>1500</v>
      </c>
      <c r="T141" s="790">
        <v>1999</v>
      </c>
      <c r="V141" s="792">
        <v>45658</v>
      </c>
      <c r="W141" s="792">
        <v>46022</v>
      </c>
    </row>
    <row r="142" spans="1:23">
      <c r="A142" s="790" t="s">
        <v>241</v>
      </c>
      <c r="B142" s="790" t="s">
        <v>237</v>
      </c>
      <c r="C142" s="790" t="s">
        <v>6</v>
      </c>
      <c r="D142" s="790" t="s">
        <v>242</v>
      </c>
      <c r="G142" s="790" t="s">
        <v>199</v>
      </c>
      <c r="H142" s="790" t="s">
        <v>200</v>
      </c>
      <c r="I142" s="790" t="s">
        <v>201</v>
      </c>
      <c r="J142" s="790" t="s">
        <v>202</v>
      </c>
      <c r="K142" s="790" t="s">
        <v>105</v>
      </c>
      <c r="L142" s="790" t="s">
        <v>272</v>
      </c>
      <c r="M142" s="790" t="s">
        <v>273</v>
      </c>
      <c r="N142" s="790" t="s">
        <v>40</v>
      </c>
      <c r="O142" s="790">
        <v>40</v>
      </c>
      <c r="P142" s="790" t="s">
        <v>122</v>
      </c>
      <c r="Q142" s="790">
        <v>250</v>
      </c>
      <c r="V142" s="792">
        <v>45292</v>
      </c>
      <c r="W142" s="792">
        <v>45991</v>
      </c>
    </row>
    <row r="143" spans="1:23">
      <c r="A143" s="790" t="s">
        <v>241</v>
      </c>
      <c r="B143" s="790" t="s">
        <v>237</v>
      </c>
      <c r="C143" s="790" t="s">
        <v>6</v>
      </c>
      <c r="D143" s="790" t="s">
        <v>242</v>
      </c>
      <c r="G143" s="790" t="s">
        <v>199</v>
      </c>
      <c r="H143" s="790" t="s">
        <v>200</v>
      </c>
      <c r="I143" s="790" t="s">
        <v>201</v>
      </c>
      <c r="J143" s="790" t="s">
        <v>202</v>
      </c>
      <c r="K143" s="790" t="s">
        <v>105</v>
      </c>
      <c r="L143" s="790" t="s">
        <v>213</v>
      </c>
      <c r="M143" s="790" t="s">
        <v>214</v>
      </c>
      <c r="N143" s="790" t="s">
        <v>40</v>
      </c>
      <c r="O143" s="790">
        <v>5</v>
      </c>
      <c r="P143" s="790" t="s">
        <v>122</v>
      </c>
      <c r="Q143" s="790">
        <v>5</v>
      </c>
      <c r="V143" s="792">
        <v>45748</v>
      </c>
      <c r="W143" s="792">
        <v>45991</v>
      </c>
    </row>
    <row r="144" spans="1:23">
      <c r="A144" s="790" t="s">
        <v>241</v>
      </c>
      <c r="B144" s="790" t="s">
        <v>237</v>
      </c>
      <c r="C144" s="790" t="s">
        <v>6</v>
      </c>
      <c r="D144" s="790" t="s">
        <v>242</v>
      </c>
      <c r="G144" s="790" t="s">
        <v>199</v>
      </c>
      <c r="H144" s="790" t="s">
        <v>200</v>
      </c>
      <c r="I144" s="790" t="s">
        <v>201</v>
      </c>
      <c r="J144" s="790" t="s">
        <v>202</v>
      </c>
      <c r="K144" s="790" t="s">
        <v>203</v>
      </c>
      <c r="L144" s="790" t="s">
        <v>208</v>
      </c>
      <c r="M144" s="790" t="s">
        <v>209</v>
      </c>
      <c r="N144" s="790" t="s">
        <v>40</v>
      </c>
      <c r="O144" s="790">
        <v>15</v>
      </c>
      <c r="P144" s="790" t="s">
        <v>122</v>
      </c>
      <c r="Q144" s="790">
        <v>30</v>
      </c>
      <c r="R144" s="790">
        <v>75</v>
      </c>
      <c r="V144" s="792">
        <v>45748</v>
      </c>
      <c r="W144" s="792">
        <v>46022</v>
      </c>
    </row>
    <row r="145" spans="1:23">
      <c r="A145" s="790" t="s">
        <v>241</v>
      </c>
      <c r="B145" s="790" t="s">
        <v>237</v>
      </c>
      <c r="C145" s="790" t="s">
        <v>6</v>
      </c>
      <c r="D145" s="790" t="s">
        <v>242</v>
      </c>
      <c r="G145" s="790" t="s">
        <v>199</v>
      </c>
      <c r="H145" s="790" t="s">
        <v>200</v>
      </c>
      <c r="I145" s="790" t="s">
        <v>201</v>
      </c>
      <c r="J145" s="790" t="s">
        <v>202</v>
      </c>
      <c r="K145" s="790" t="s">
        <v>203</v>
      </c>
      <c r="L145" s="790" t="s">
        <v>274</v>
      </c>
      <c r="M145" s="790" t="s">
        <v>275</v>
      </c>
      <c r="N145" s="790" t="s">
        <v>40</v>
      </c>
      <c r="O145" s="790">
        <v>50</v>
      </c>
      <c r="P145" s="790" t="s">
        <v>1074</v>
      </c>
      <c r="Q145" s="790">
        <v>50</v>
      </c>
      <c r="S145" s="790">
        <v>2000</v>
      </c>
      <c r="T145" s="790">
        <v>9999</v>
      </c>
      <c r="V145" s="792">
        <v>45658</v>
      </c>
      <c r="W145" s="792">
        <v>46022</v>
      </c>
    </row>
    <row r="146" spans="1:23">
      <c r="A146" s="790" t="s">
        <v>241</v>
      </c>
      <c r="B146" s="790" t="s">
        <v>237</v>
      </c>
      <c r="C146" s="790" t="s">
        <v>6</v>
      </c>
      <c r="D146" s="790" t="s">
        <v>242</v>
      </c>
      <c r="G146" s="790" t="s">
        <v>199</v>
      </c>
      <c r="H146" s="790" t="s">
        <v>200</v>
      </c>
      <c r="I146" s="790" t="s">
        <v>201</v>
      </c>
      <c r="J146" s="790" t="s">
        <v>202</v>
      </c>
      <c r="K146" s="790" t="s">
        <v>203</v>
      </c>
      <c r="L146" s="790" t="s">
        <v>274</v>
      </c>
      <c r="M146" s="790" t="s">
        <v>275</v>
      </c>
      <c r="N146" s="790" t="s">
        <v>40</v>
      </c>
      <c r="O146" s="790">
        <v>20</v>
      </c>
      <c r="P146" s="790" t="s">
        <v>1074</v>
      </c>
      <c r="Q146" s="790">
        <v>20</v>
      </c>
      <c r="S146" s="790">
        <v>1000</v>
      </c>
      <c r="T146" s="790">
        <v>1499</v>
      </c>
      <c r="V146" s="792">
        <v>45658</v>
      </c>
      <c r="W146" s="792">
        <v>46022</v>
      </c>
    </row>
    <row r="147" spans="1:23">
      <c r="A147" s="790" t="s">
        <v>243</v>
      </c>
      <c r="B147" s="790" t="s">
        <v>228</v>
      </c>
      <c r="C147" s="790" t="s">
        <v>6</v>
      </c>
      <c r="D147" s="790" t="s">
        <v>244</v>
      </c>
      <c r="G147" s="790" t="s">
        <v>199</v>
      </c>
      <c r="H147" s="790" t="s">
        <v>200</v>
      </c>
      <c r="I147" s="790" t="s">
        <v>201</v>
      </c>
      <c r="J147" s="790" t="s">
        <v>202</v>
      </c>
      <c r="K147" s="790" t="s">
        <v>203</v>
      </c>
      <c r="L147" s="790" t="s">
        <v>206</v>
      </c>
      <c r="M147" s="790" t="s">
        <v>207</v>
      </c>
      <c r="N147" s="790" t="s">
        <v>40</v>
      </c>
      <c r="O147" s="790">
        <v>15</v>
      </c>
      <c r="P147" s="790" t="s">
        <v>204</v>
      </c>
      <c r="Q147" s="790">
        <v>15</v>
      </c>
      <c r="V147" s="792">
        <v>45748</v>
      </c>
      <c r="W147" s="792">
        <v>46022</v>
      </c>
    </row>
    <row r="148" spans="1:23">
      <c r="A148" s="790" t="s">
        <v>243</v>
      </c>
      <c r="B148" s="790" t="s">
        <v>228</v>
      </c>
      <c r="C148" s="790" t="s">
        <v>6</v>
      </c>
      <c r="D148" s="790" t="s">
        <v>244</v>
      </c>
      <c r="G148" s="790" t="s">
        <v>199</v>
      </c>
      <c r="H148" s="790" t="s">
        <v>200</v>
      </c>
      <c r="I148" s="790" t="s">
        <v>201</v>
      </c>
      <c r="J148" s="790" t="s">
        <v>202</v>
      </c>
      <c r="K148" s="790" t="s">
        <v>105</v>
      </c>
      <c r="L148" s="790" t="s">
        <v>272</v>
      </c>
      <c r="M148" s="790" t="s">
        <v>273</v>
      </c>
      <c r="N148" s="790" t="s">
        <v>40</v>
      </c>
      <c r="O148" s="790">
        <v>40</v>
      </c>
      <c r="P148" s="790" t="s">
        <v>122</v>
      </c>
      <c r="Q148" s="790">
        <v>250</v>
      </c>
      <c r="V148" s="792">
        <v>45292</v>
      </c>
      <c r="W148" s="792">
        <v>45991</v>
      </c>
    </row>
    <row r="149" spans="1:23">
      <c r="A149" s="790" t="s">
        <v>243</v>
      </c>
      <c r="B149" s="790" t="s">
        <v>228</v>
      </c>
      <c r="C149" s="790" t="s">
        <v>6</v>
      </c>
      <c r="D149" s="790" t="s">
        <v>244</v>
      </c>
      <c r="G149" s="790" t="s">
        <v>199</v>
      </c>
      <c r="H149" s="790" t="s">
        <v>200</v>
      </c>
      <c r="I149" s="790" t="s">
        <v>201</v>
      </c>
      <c r="J149" s="790" t="s">
        <v>202</v>
      </c>
      <c r="K149" s="790" t="s">
        <v>105</v>
      </c>
      <c r="L149" s="790" t="s">
        <v>105</v>
      </c>
      <c r="M149" s="790" t="s">
        <v>205</v>
      </c>
      <c r="N149" s="790" t="s">
        <v>40</v>
      </c>
      <c r="O149" s="790">
        <v>141</v>
      </c>
      <c r="P149" s="790" t="s">
        <v>122</v>
      </c>
      <c r="Q149" s="790">
        <v>141</v>
      </c>
      <c r="S149" s="790">
        <v>0</v>
      </c>
      <c r="T149" s="790">
        <v>999</v>
      </c>
      <c r="V149" s="792">
        <v>45839</v>
      </c>
      <c r="W149" s="792">
        <v>45991</v>
      </c>
    </row>
    <row r="150" spans="1:23">
      <c r="A150" s="790" t="s">
        <v>243</v>
      </c>
      <c r="B150" s="790" t="s">
        <v>228</v>
      </c>
      <c r="C150" s="790" t="s">
        <v>6</v>
      </c>
      <c r="D150" s="790" t="s">
        <v>244</v>
      </c>
      <c r="G150" s="790" t="s">
        <v>199</v>
      </c>
      <c r="H150" s="790" t="s">
        <v>200</v>
      </c>
      <c r="I150" s="790" t="s">
        <v>201</v>
      </c>
      <c r="J150" s="790" t="s">
        <v>202</v>
      </c>
      <c r="K150" s="790" t="s">
        <v>203</v>
      </c>
      <c r="L150" s="790" t="s">
        <v>215</v>
      </c>
      <c r="M150" s="790" t="s">
        <v>216</v>
      </c>
      <c r="N150" s="790" t="s">
        <v>40</v>
      </c>
      <c r="O150" s="790">
        <v>10</v>
      </c>
      <c r="P150" s="790" t="s">
        <v>204</v>
      </c>
      <c r="Q150" s="790">
        <v>10</v>
      </c>
      <c r="V150" s="792">
        <v>45748</v>
      </c>
      <c r="W150" s="792">
        <v>46022</v>
      </c>
    </row>
    <row r="151" spans="1:23">
      <c r="A151" s="790" t="s">
        <v>243</v>
      </c>
      <c r="B151" s="790" t="s">
        <v>228</v>
      </c>
      <c r="C151" s="790" t="s">
        <v>6</v>
      </c>
      <c r="D151" s="790" t="s">
        <v>244</v>
      </c>
      <c r="G151" s="790" t="s">
        <v>199</v>
      </c>
      <c r="H151" s="790" t="s">
        <v>200</v>
      </c>
      <c r="I151" s="790" t="s">
        <v>201</v>
      </c>
      <c r="J151" s="790" t="s">
        <v>202</v>
      </c>
      <c r="K151" s="790" t="s">
        <v>105</v>
      </c>
      <c r="L151" s="790" t="s">
        <v>213</v>
      </c>
      <c r="M151" s="790" t="s">
        <v>214</v>
      </c>
      <c r="N151" s="790" t="s">
        <v>40</v>
      </c>
      <c r="O151" s="790">
        <v>5</v>
      </c>
      <c r="P151" s="790" t="s">
        <v>122</v>
      </c>
      <c r="Q151" s="790">
        <v>5</v>
      </c>
      <c r="V151" s="792">
        <v>45748</v>
      </c>
      <c r="W151" s="792">
        <v>45991</v>
      </c>
    </row>
    <row r="152" spans="1:23">
      <c r="A152" s="790" t="s">
        <v>243</v>
      </c>
      <c r="B152" s="790" t="s">
        <v>228</v>
      </c>
      <c r="C152" s="790" t="s">
        <v>6</v>
      </c>
      <c r="D152" s="790" t="s">
        <v>244</v>
      </c>
      <c r="G152" s="790" t="s">
        <v>199</v>
      </c>
      <c r="H152" s="790" t="s">
        <v>200</v>
      </c>
      <c r="I152" s="790" t="s">
        <v>201</v>
      </c>
      <c r="J152" s="790" t="s">
        <v>202</v>
      </c>
      <c r="K152" s="790" t="s">
        <v>203</v>
      </c>
      <c r="L152" s="790" t="s">
        <v>208</v>
      </c>
      <c r="M152" s="790" t="s">
        <v>209</v>
      </c>
      <c r="N152" s="790" t="s">
        <v>40</v>
      </c>
      <c r="O152" s="790">
        <v>15</v>
      </c>
      <c r="P152" s="790" t="s">
        <v>122</v>
      </c>
      <c r="Q152" s="790">
        <v>30</v>
      </c>
      <c r="R152" s="790">
        <v>75</v>
      </c>
      <c r="V152" s="792">
        <v>45748</v>
      </c>
      <c r="W152" s="792">
        <v>46022</v>
      </c>
    </row>
    <row r="153" spans="1:23">
      <c r="A153" s="790" t="s">
        <v>243</v>
      </c>
      <c r="B153" s="790" t="s">
        <v>228</v>
      </c>
      <c r="C153" s="790" t="s">
        <v>6</v>
      </c>
      <c r="D153" s="790" t="s">
        <v>244</v>
      </c>
      <c r="G153" s="790" t="s">
        <v>199</v>
      </c>
      <c r="H153" s="790" t="s">
        <v>200</v>
      </c>
      <c r="I153" s="790" t="s">
        <v>201</v>
      </c>
      <c r="J153" s="790" t="s">
        <v>202</v>
      </c>
      <c r="K153" s="790" t="s">
        <v>203</v>
      </c>
      <c r="L153" s="790" t="s">
        <v>274</v>
      </c>
      <c r="M153" s="790" t="s">
        <v>275</v>
      </c>
      <c r="N153" s="790" t="s">
        <v>40</v>
      </c>
      <c r="O153" s="790">
        <v>35</v>
      </c>
      <c r="P153" s="790" t="s">
        <v>1074</v>
      </c>
      <c r="Q153" s="790">
        <v>35</v>
      </c>
      <c r="S153" s="790">
        <v>1500</v>
      </c>
      <c r="T153" s="790">
        <v>1999</v>
      </c>
      <c r="V153" s="792">
        <v>45658</v>
      </c>
      <c r="W153" s="792">
        <v>46022</v>
      </c>
    </row>
    <row r="154" spans="1:23">
      <c r="A154" s="790" t="s">
        <v>243</v>
      </c>
      <c r="B154" s="790" t="s">
        <v>228</v>
      </c>
      <c r="C154" s="790" t="s">
        <v>6</v>
      </c>
      <c r="D154" s="790" t="s">
        <v>244</v>
      </c>
      <c r="G154" s="790" t="s">
        <v>199</v>
      </c>
      <c r="H154" s="790" t="s">
        <v>200</v>
      </c>
      <c r="I154" s="790" t="s">
        <v>201</v>
      </c>
      <c r="J154" s="790" t="s">
        <v>202</v>
      </c>
      <c r="K154" s="790" t="s">
        <v>203</v>
      </c>
      <c r="L154" s="790" t="s">
        <v>274</v>
      </c>
      <c r="M154" s="790" t="s">
        <v>275</v>
      </c>
      <c r="N154" s="790" t="s">
        <v>40</v>
      </c>
      <c r="O154" s="790">
        <v>20</v>
      </c>
      <c r="P154" s="790" t="s">
        <v>1074</v>
      </c>
      <c r="Q154" s="790">
        <v>20</v>
      </c>
      <c r="S154" s="790">
        <v>1000</v>
      </c>
      <c r="T154" s="790">
        <v>1499</v>
      </c>
      <c r="V154" s="792">
        <v>45658</v>
      </c>
      <c r="W154" s="792">
        <v>46022</v>
      </c>
    </row>
    <row r="155" spans="1:23">
      <c r="A155" s="790" t="s">
        <v>243</v>
      </c>
      <c r="B155" s="790" t="s">
        <v>228</v>
      </c>
      <c r="C155" s="790" t="s">
        <v>6</v>
      </c>
      <c r="D155" s="790" t="s">
        <v>244</v>
      </c>
      <c r="G155" s="790" t="s">
        <v>199</v>
      </c>
      <c r="H155" s="790" t="s">
        <v>200</v>
      </c>
      <c r="I155" s="790" t="s">
        <v>201</v>
      </c>
      <c r="J155" s="790" t="s">
        <v>202</v>
      </c>
      <c r="K155" s="790" t="s">
        <v>203</v>
      </c>
      <c r="L155" s="790" t="s">
        <v>274</v>
      </c>
      <c r="M155" s="790" t="s">
        <v>275</v>
      </c>
      <c r="N155" s="790" t="s">
        <v>40</v>
      </c>
      <c r="O155" s="790">
        <v>50</v>
      </c>
      <c r="P155" s="790" t="s">
        <v>1074</v>
      </c>
      <c r="Q155" s="790">
        <v>50</v>
      </c>
      <c r="S155" s="790">
        <v>2000</v>
      </c>
      <c r="T155" s="790">
        <v>9999</v>
      </c>
      <c r="V155" s="792">
        <v>45658</v>
      </c>
      <c r="W155" s="792">
        <v>46022</v>
      </c>
    </row>
    <row r="156" spans="1:23">
      <c r="A156" s="790" t="s">
        <v>243</v>
      </c>
      <c r="B156" s="790" t="s">
        <v>228</v>
      </c>
      <c r="C156" s="790" t="s">
        <v>6</v>
      </c>
      <c r="D156" s="790" t="s">
        <v>244</v>
      </c>
      <c r="G156" s="790" t="s">
        <v>199</v>
      </c>
      <c r="H156" s="790" t="s">
        <v>200</v>
      </c>
      <c r="I156" s="790" t="s">
        <v>201</v>
      </c>
      <c r="J156" s="790" t="s">
        <v>202</v>
      </c>
      <c r="K156" s="790" t="s">
        <v>203</v>
      </c>
      <c r="L156" s="790" t="s">
        <v>211</v>
      </c>
      <c r="M156" s="790" t="s">
        <v>212</v>
      </c>
      <c r="N156" s="790" t="s">
        <v>40</v>
      </c>
      <c r="O156" s="790">
        <v>10</v>
      </c>
      <c r="P156" s="790" t="s">
        <v>122</v>
      </c>
      <c r="Q156" s="790">
        <v>10</v>
      </c>
      <c r="V156" s="792">
        <v>45748</v>
      </c>
      <c r="W156" s="792">
        <v>46022</v>
      </c>
    </row>
    <row r="157" spans="1:23">
      <c r="A157" s="790" t="s">
        <v>243</v>
      </c>
      <c r="B157" s="790" t="s">
        <v>228</v>
      </c>
      <c r="C157" s="790" t="s">
        <v>6</v>
      </c>
      <c r="D157" s="790" t="s">
        <v>244</v>
      </c>
      <c r="G157" s="790" t="s">
        <v>199</v>
      </c>
      <c r="H157" s="790" t="s">
        <v>200</v>
      </c>
      <c r="I157" s="790" t="s">
        <v>201</v>
      </c>
      <c r="J157" s="790" t="s">
        <v>202</v>
      </c>
      <c r="K157" s="790" t="s">
        <v>203</v>
      </c>
      <c r="L157" s="790" t="s">
        <v>1213</v>
      </c>
      <c r="M157" s="790" t="s">
        <v>210</v>
      </c>
      <c r="N157" s="790" t="s">
        <v>40</v>
      </c>
      <c r="O157" s="790">
        <v>50</v>
      </c>
      <c r="P157" s="790" t="s">
        <v>204</v>
      </c>
      <c r="Q157" s="790">
        <v>50</v>
      </c>
      <c r="V157" s="792">
        <v>45658</v>
      </c>
      <c r="W157" s="792">
        <v>46022</v>
      </c>
    </row>
    <row r="158" spans="1:23">
      <c r="A158" s="790" t="s">
        <v>243</v>
      </c>
      <c r="B158" s="790" t="s">
        <v>228</v>
      </c>
      <c r="C158" s="790" t="s">
        <v>6</v>
      </c>
      <c r="D158" s="790" t="s">
        <v>244</v>
      </c>
      <c r="G158" s="790" t="s">
        <v>199</v>
      </c>
      <c r="H158" s="790" t="s">
        <v>200</v>
      </c>
      <c r="I158" s="790" t="s">
        <v>201</v>
      </c>
      <c r="J158" s="790" t="s">
        <v>202</v>
      </c>
      <c r="K158" s="790" t="s">
        <v>105</v>
      </c>
      <c r="L158" s="790" t="s">
        <v>1542</v>
      </c>
      <c r="M158" s="790" t="s">
        <v>1543</v>
      </c>
      <c r="N158" s="790" t="s">
        <v>40</v>
      </c>
      <c r="O158" s="790">
        <v>6</v>
      </c>
      <c r="P158" s="790" t="s">
        <v>122</v>
      </c>
      <c r="Q158" s="790">
        <v>6</v>
      </c>
      <c r="V158" s="792">
        <v>45748</v>
      </c>
      <c r="W158" s="792">
        <v>45991</v>
      </c>
    </row>
    <row r="159" spans="1:23">
      <c r="A159" s="790" t="s">
        <v>245</v>
      </c>
      <c r="B159" s="790" t="s">
        <v>228</v>
      </c>
      <c r="C159" s="790" t="s">
        <v>6</v>
      </c>
      <c r="D159" s="790" t="s">
        <v>246</v>
      </c>
      <c r="G159" s="790" t="s">
        <v>199</v>
      </c>
      <c r="H159" s="790" t="s">
        <v>200</v>
      </c>
      <c r="I159" s="790" t="s">
        <v>201</v>
      </c>
      <c r="J159" s="790" t="s">
        <v>202</v>
      </c>
      <c r="K159" s="790" t="s">
        <v>203</v>
      </c>
      <c r="L159" s="790" t="s">
        <v>206</v>
      </c>
      <c r="M159" s="790" t="s">
        <v>207</v>
      </c>
      <c r="N159" s="790" t="s">
        <v>40</v>
      </c>
      <c r="O159" s="790">
        <v>15</v>
      </c>
      <c r="P159" s="790" t="s">
        <v>204</v>
      </c>
      <c r="Q159" s="790">
        <v>15</v>
      </c>
      <c r="V159" s="792">
        <v>45748</v>
      </c>
      <c r="W159" s="792">
        <v>46022</v>
      </c>
    </row>
    <row r="160" spans="1:23">
      <c r="A160" s="790" t="s">
        <v>245</v>
      </c>
      <c r="B160" s="790" t="s">
        <v>228</v>
      </c>
      <c r="C160" s="790" t="s">
        <v>6</v>
      </c>
      <c r="D160" s="790" t="s">
        <v>246</v>
      </c>
      <c r="G160" s="790" t="s">
        <v>199</v>
      </c>
      <c r="H160" s="790" t="s">
        <v>200</v>
      </c>
      <c r="I160" s="790" t="s">
        <v>201</v>
      </c>
      <c r="J160" s="790" t="s">
        <v>202</v>
      </c>
      <c r="K160" s="790" t="s">
        <v>105</v>
      </c>
      <c r="L160" s="790" t="s">
        <v>105</v>
      </c>
      <c r="M160" s="790" t="s">
        <v>205</v>
      </c>
      <c r="N160" s="790" t="s">
        <v>40</v>
      </c>
      <c r="O160" s="790">
        <v>145</v>
      </c>
      <c r="P160" s="790" t="s">
        <v>122</v>
      </c>
      <c r="Q160" s="790">
        <v>145</v>
      </c>
      <c r="S160" s="790">
        <v>0</v>
      </c>
      <c r="T160" s="790">
        <v>999</v>
      </c>
      <c r="V160" s="792">
        <v>45839</v>
      </c>
      <c r="W160" s="792">
        <v>45991</v>
      </c>
    </row>
    <row r="161" spans="1:23">
      <c r="A161" s="790" t="s">
        <v>245</v>
      </c>
      <c r="B161" s="790" t="s">
        <v>228</v>
      </c>
      <c r="C161" s="790" t="s">
        <v>6</v>
      </c>
      <c r="D161" s="790" t="s">
        <v>246</v>
      </c>
      <c r="G161" s="790" t="s">
        <v>199</v>
      </c>
      <c r="H161" s="790" t="s">
        <v>200</v>
      </c>
      <c r="I161" s="790" t="s">
        <v>201</v>
      </c>
      <c r="J161" s="790" t="s">
        <v>202</v>
      </c>
      <c r="K161" s="790" t="s">
        <v>203</v>
      </c>
      <c r="L161" s="790" t="s">
        <v>215</v>
      </c>
      <c r="M161" s="790" t="s">
        <v>216</v>
      </c>
      <c r="N161" s="790" t="s">
        <v>40</v>
      </c>
      <c r="O161" s="790">
        <v>10</v>
      </c>
      <c r="P161" s="790" t="s">
        <v>204</v>
      </c>
      <c r="Q161" s="790">
        <v>10</v>
      </c>
      <c r="V161" s="792">
        <v>45748</v>
      </c>
      <c r="W161" s="792">
        <v>46022</v>
      </c>
    </row>
    <row r="162" spans="1:23">
      <c r="A162" s="790" t="s">
        <v>245</v>
      </c>
      <c r="B162" s="790" t="s">
        <v>228</v>
      </c>
      <c r="C162" s="790" t="s">
        <v>6</v>
      </c>
      <c r="D162" s="790" t="s">
        <v>246</v>
      </c>
      <c r="G162" s="790" t="s">
        <v>199</v>
      </c>
      <c r="H162" s="790" t="s">
        <v>200</v>
      </c>
      <c r="I162" s="790" t="s">
        <v>201</v>
      </c>
      <c r="J162" s="790" t="s">
        <v>202</v>
      </c>
      <c r="K162" s="790" t="s">
        <v>105</v>
      </c>
      <c r="L162" s="790" t="s">
        <v>213</v>
      </c>
      <c r="M162" s="790" t="s">
        <v>214</v>
      </c>
      <c r="N162" s="790" t="s">
        <v>40</v>
      </c>
      <c r="O162" s="790">
        <v>5</v>
      </c>
      <c r="P162" s="790" t="s">
        <v>122</v>
      </c>
      <c r="Q162" s="790">
        <v>5</v>
      </c>
      <c r="V162" s="792">
        <v>45748</v>
      </c>
      <c r="W162" s="792">
        <v>45991</v>
      </c>
    </row>
    <row r="163" spans="1:23">
      <c r="A163" s="790" t="s">
        <v>245</v>
      </c>
      <c r="B163" s="790" t="s">
        <v>228</v>
      </c>
      <c r="C163" s="790" t="s">
        <v>6</v>
      </c>
      <c r="D163" s="790" t="s">
        <v>246</v>
      </c>
      <c r="G163" s="790" t="s">
        <v>199</v>
      </c>
      <c r="H163" s="790" t="s">
        <v>200</v>
      </c>
      <c r="I163" s="790" t="s">
        <v>201</v>
      </c>
      <c r="J163" s="790" t="s">
        <v>202</v>
      </c>
      <c r="K163" s="790" t="s">
        <v>203</v>
      </c>
      <c r="L163" s="790" t="s">
        <v>274</v>
      </c>
      <c r="M163" s="790" t="s">
        <v>275</v>
      </c>
      <c r="N163" s="790" t="s">
        <v>40</v>
      </c>
      <c r="O163" s="790">
        <v>50</v>
      </c>
      <c r="P163" s="790" t="s">
        <v>1074</v>
      </c>
      <c r="Q163" s="790">
        <v>50</v>
      </c>
      <c r="S163" s="790">
        <v>2000</v>
      </c>
      <c r="T163" s="790">
        <v>9999</v>
      </c>
      <c r="V163" s="792">
        <v>45658</v>
      </c>
      <c r="W163" s="792">
        <v>46022</v>
      </c>
    </row>
    <row r="164" spans="1:23">
      <c r="A164" s="790" t="s">
        <v>245</v>
      </c>
      <c r="B164" s="790" t="s">
        <v>228</v>
      </c>
      <c r="C164" s="790" t="s">
        <v>6</v>
      </c>
      <c r="D164" s="790" t="s">
        <v>246</v>
      </c>
      <c r="G164" s="790" t="s">
        <v>199</v>
      </c>
      <c r="H164" s="790" t="s">
        <v>200</v>
      </c>
      <c r="I164" s="790" t="s">
        <v>201</v>
      </c>
      <c r="J164" s="790" t="s">
        <v>202</v>
      </c>
      <c r="K164" s="790" t="s">
        <v>203</v>
      </c>
      <c r="L164" s="790" t="s">
        <v>274</v>
      </c>
      <c r="M164" s="790" t="s">
        <v>275</v>
      </c>
      <c r="N164" s="790" t="s">
        <v>40</v>
      </c>
      <c r="O164" s="790">
        <v>35</v>
      </c>
      <c r="P164" s="790" t="s">
        <v>1074</v>
      </c>
      <c r="Q164" s="790">
        <v>35</v>
      </c>
      <c r="S164" s="790">
        <v>1500</v>
      </c>
      <c r="T164" s="790">
        <v>1999</v>
      </c>
      <c r="V164" s="792">
        <v>45658</v>
      </c>
      <c r="W164" s="792">
        <v>46022</v>
      </c>
    </row>
    <row r="165" spans="1:23">
      <c r="A165" s="790" t="s">
        <v>245</v>
      </c>
      <c r="B165" s="790" t="s">
        <v>228</v>
      </c>
      <c r="C165" s="790" t="s">
        <v>6</v>
      </c>
      <c r="D165" s="790" t="s">
        <v>246</v>
      </c>
      <c r="G165" s="790" t="s">
        <v>199</v>
      </c>
      <c r="H165" s="790" t="s">
        <v>200</v>
      </c>
      <c r="I165" s="790" t="s">
        <v>201</v>
      </c>
      <c r="J165" s="790" t="s">
        <v>202</v>
      </c>
      <c r="K165" s="790" t="s">
        <v>203</v>
      </c>
      <c r="L165" s="790" t="s">
        <v>1213</v>
      </c>
      <c r="M165" s="790" t="s">
        <v>210</v>
      </c>
      <c r="N165" s="790" t="s">
        <v>40</v>
      </c>
      <c r="O165" s="790">
        <v>50</v>
      </c>
      <c r="P165" s="790" t="s">
        <v>204</v>
      </c>
      <c r="Q165" s="790">
        <v>50</v>
      </c>
      <c r="V165" s="792">
        <v>45658</v>
      </c>
      <c r="W165" s="792">
        <v>46022</v>
      </c>
    </row>
    <row r="166" spans="1:23">
      <c r="A166" s="790" t="s">
        <v>245</v>
      </c>
      <c r="B166" s="790" t="s">
        <v>228</v>
      </c>
      <c r="C166" s="790" t="s">
        <v>6</v>
      </c>
      <c r="D166" s="790" t="s">
        <v>246</v>
      </c>
      <c r="G166" s="790" t="s">
        <v>199</v>
      </c>
      <c r="H166" s="790" t="s">
        <v>200</v>
      </c>
      <c r="I166" s="790" t="s">
        <v>201</v>
      </c>
      <c r="J166" s="790" t="s">
        <v>202</v>
      </c>
      <c r="K166" s="790" t="s">
        <v>203</v>
      </c>
      <c r="L166" s="790" t="s">
        <v>211</v>
      </c>
      <c r="M166" s="790" t="s">
        <v>212</v>
      </c>
      <c r="N166" s="790" t="s">
        <v>40</v>
      </c>
      <c r="O166" s="790">
        <v>10</v>
      </c>
      <c r="P166" s="790" t="s">
        <v>122</v>
      </c>
      <c r="Q166" s="790">
        <v>10</v>
      </c>
      <c r="V166" s="792">
        <v>45748</v>
      </c>
      <c r="W166" s="792">
        <v>46022</v>
      </c>
    </row>
    <row r="167" spans="1:23">
      <c r="A167" s="790" t="s">
        <v>245</v>
      </c>
      <c r="B167" s="790" t="s">
        <v>228</v>
      </c>
      <c r="C167" s="790" t="s">
        <v>6</v>
      </c>
      <c r="D167" s="790" t="s">
        <v>246</v>
      </c>
      <c r="G167" s="790" t="s">
        <v>199</v>
      </c>
      <c r="H167" s="790" t="s">
        <v>200</v>
      </c>
      <c r="I167" s="790" t="s">
        <v>201</v>
      </c>
      <c r="J167" s="790" t="s">
        <v>202</v>
      </c>
      <c r="K167" s="790" t="s">
        <v>105</v>
      </c>
      <c r="L167" s="790" t="s">
        <v>1542</v>
      </c>
      <c r="M167" s="790" t="s">
        <v>1543</v>
      </c>
      <c r="N167" s="790" t="s">
        <v>40</v>
      </c>
      <c r="O167" s="790">
        <v>6</v>
      </c>
      <c r="P167" s="790" t="s">
        <v>122</v>
      </c>
      <c r="Q167" s="790">
        <v>6</v>
      </c>
      <c r="V167" s="792">
        <v>45748</v>
      </c>
      <c r="W167" s="792">
        <v>45991</v>
      </c>
    </row>
    <row r="168" spans="1:23">
      <c r="A168" s="790" t="s">
        <v>245</v>
      </c>
      <c r="B168" s="790" t="s">
        <v>228</v>
      </c>
      <c r="C168" s="790" t="s">
        <v>6</v>
      </c>
      <c r="D168" s="790" t="s">
        <v>246</v>
      </c>
      <c r="G168" s="790" t="s">
        <v>199</v>
      </c>
      <c r="H168" s="790" t="s">
        <v>200</v>
      </c>
      <c r="I168" s="790" t="s">
        <v>201</v>
      </c>
      <c r="J168" s="790" t="s">
        <v>202</v>
      </c>
      <c r="K168" s="790" t="s">
        <v>203</v>
      </c>
      <c r="L168" s="790" t="s">
        <v>208</v>
      </c>
      <c r="M168" s="790" t="s">
        <v>209</v>
      </c>
      <c r="N168" s="790" t="s">
        <v>40</v>
      </c>
      <c r="O168" s="790">
        <v>15</v>
      </c>
      <c r="P168" s="790" t="s">
        <v>122</v>
      </c>
      <c r="Q168" s="790">
        <v>30</v>
      </c>
      <c r="R168" s="790">
        <v>75</v>
      </c>
      <c r="V168" s="792">
        <v>45748</v>
      </c>
      <c r="W168" s="792">
        <v>46022</v>
      </c>
    </row>
    <row r="169" spans="1:23">
      <c r="A169" s="790" t="s">
        <v>245</v>
      </c>
      <c r="B169" s="790" t="s">
        <v>228</v>
      </c>
      <c r="C169" s="790" t="s">
        <v>6</v>
      </c>
      <c r="D169" s="790" t="s">
        <v>246</v>
      </c>
      <c r="G169" s="790" t="s">
        <v>199</v>
      </c>
      <c r="H169" s="790" t="s">
        <v>200</v>
      </c>
      <c r="I169" s="790" t="s">
        <v>201</v>
      </c>
      <c r="J169" s="790" t="s">
        <v>202</v>
      </c>
      <c r="K169" s="790" t="s">
        <v>203</v>
      </c>
      <c r="L169" s="790" t="s">
        <v>274</v>
      </c>
      <c r="M169" s="790" t="s">
        <v>275</v>
      </c>
      <c r="N169" s="790" t="s">
        <v>40</v>
      </c>
      <c r="O169" s="790">
        <v>20</v>
      </c>
      <c r="P169" s="790" t="s">
        <v>1074</v>
      </c>
      <c r="Q169" s="790">
        <v>20</v>
      </c>
      <c r="S169" s="790">
        <v>1000</v>
      </c>
      <c r="T169" s="790">
        <v>1499</v>
      </c>
      <c r="V169" s="792">
        <v>45658</v>
      </c>
      <c r="W169" s="792">
        <v>46022</v>
      </c>
    </row>
    <row r="170" spans="1:23">
      <c r="A170" s="790" t="s">
        <v>245</v>
      </c>
      <c r="B170" s="790" t="s">
        <v>228</v>
      </c>
      <c r="C170" s="790" t="s">
        <v>6</v>
      </c>
      <c r="D170" s="790" t="s">
        <v>246</v>
      </c>
      <c r="G170" s="790" t="s">
        <v>199</v>
      </c>
      <c r="H170" s="790" t="s">
        <v>200</v>
      </c>
      <c r="I170" s="790" t="s">
        <v>201</v>
      </c>
      <c r="J170" s="790" t="s">
        <v>202</v>
      </c>
      <c r="K170" s="790" t="s">
        <v>105</v>
      </c>
      <c r="L170" s="790" t="s">
        <v>272</v>
      </c>
      <c r="M170" s="790" t="s">
        <v>273</v>
      </c>
      <c r="N170" s="790" t="s">
        <v>40</v>
      </c>
      <c r="O170" s="790">
        <v>40</v>
      </c>
      <c r="P170" s="790" t="s">
        <v>122</v>
      </c>
      <c r="Q170" s="790">
        <v>250</v>
      </c>
      <c r="V170" s="792">
        <v>45292</v>
      </c>
      <c r="W170" s="792">
        <v>45991</v>
      </c>
    </row>
    <row r="171" spans="1:23">
      <c r="A171" s="790" t="s">
        <v>247</v>
      </c>
      <c r="B171" s="790" t="s">
        <v>218</v>
      </c>
      <c r="C171" s="790" t="s">
        <v>6</v>
      </c>
      <c r="D171" s="790" t="s">
        <v>248</v>
      </c>
      <c r="G171" s="790" t="s">
        <v>199</v>
      </c>
      <c r="H171" s="790" t="s">
        <v>200</v>
      </c>
      <c r="I171" s="790" t="s">
        <v>201</v>
      </c>
      <c r="J171" s="790" t="s">
        <v>202</v>
      </c>
      <c r="K171" s="790" t="s">
        <v>203</v>
      </c>
      <c r="L171" s="790" t="s">
        <v>274</v>
      </c>
      <c r="M171" s="790" t="s">
        <v>275</v>
      </c>
      <c r="N171" s="790" t="s">
        <v>40</v>
      </c>
      <c r="O171" s="790">
        <v>35</v>
      </c>
      <c r="P171" s="790" t="s">
        <v>1074</v>
      </c>
      <c r="Q171" s="790">
        <v>35</v>
      </c>
      <c r="S171" s="790">
        <v>1500</v>
      </c>
      <c r="T171" s="790">
        <v>1999</v>
      </c>
      <c r="V171" s="792">
        <v>45658</v>
      </c>
      <c r="W171" s="792">
        <v>46022</v>
      </c>
    </row>
    <row r="172" spans="1:23">
      <c r="A172" s="790" t="s">
        <v>247</v>
      </c>
      <c r="B172" s="790" t="s">
        <v>218</v>
      </c>
      <c r="C172" s="790" t="s">
        <v>6</v>
      </c>
      <c r="D172" s="790" t="s">
        <v>248</v>
      </c>
      <c r="G172" s="790" t="s">
        <v>199</v>
      </c>
      <c r="H172" s="790" t="s">
        <v>200</v>
      </c>
      <c r="I172" s="790" t="s">
        <v>201</v>
      </c>
      <c r="J172" s="790" t="s">
        <v>202</v>
      </c>
      <c r="K172" s="790" t="s">
        <v>105</v>
      </c>
      <c r="L172" s="790" t="s">
        <v>105</v>
      </c>
      <c r="M172" s="790" t="s">
        <v>205</v>
      </c>
      <c r="N172" s="790" t="s">
        <v>40</v>
      </c>
      <c r="O172" s="790">
        <v>36</v>
      </c>
      <c r="P172" s="790" t="s">
        <v>122</v>
      </c>
      <c r="Q172" s="790">
        <v>36</v>
      </c>
      <c r="S172" s="790">
        <v>0</v>
      </c>
      <c r="T172" s="790">
        <v>999</v>
      </c>
      <c r="V172" s="792">
        <v>45839</v>
      </c>
      <c r="W172" s="792">
        <v>45991</v>
      </c>
    </row>
    <row r="173" spans="1:23">
      <c r="A173" s="790" t="s">
        <v>247</v>
      </c>
      <c r="B173" s="790" t="s">
        <v>218</v>
      </c>
      <c r="C173" s="790" t="s">
        <v>6</v>
      </c>
      <c r="D173" s="790" t="s">
        <v>248</v>
      </c>
      <c r="G173" s="790" t="s">
        <v>199</v>
      </c>
      <c r="H173" s="790" t="s">
        <v>200</v>
      </c>
      <c r="I173" s="790" t="s">
        <v>201</v>
      </c>
      <c r="J173" s="790" t="s">
        <v>202</v>
      </c>
      <c r="K173" s="790" t="s">
        <v>203</v>
      </c>
      <c r="L173" s="790" t="s">
        <v>206</v>
      </c>
      <c r="M173" s="790" t="s">
        <v>207</v>
      </c>
      <c r="N173" s="790" t="s">
        <v>40</v>
      </c>
      <c r="O173" s="790">
        <v>15</v>
      </c>
      <c r="P173" s="790" t="s">
        <v>204</v>
      </c>
      <c r="Q173" s="790">
        <v>15</v>
      </c>
      <c r="V173" s="792">
        <v>45748</v>
      </c>
      <c r="W173" s="792">
        <v>46022</v>
      </c>
    </row>
    <row r="174" spans="1:23">
      <c r="A174" s="790" t="s">
        <v>247</v>
      </c>
      <c r="B174" s="790" t="s">
        <v>218</v>
      </c>
      <c r="C174" s="790" t="s">
        <v>6</v>
      </c>
      <c r="D174" s="790" t="s">
        <v>248</v>
      </c>
      <c r="G174" s="790" t="s">
        <v>199</v>
      </c>
      <c r="H174" s="790" t="s">
        <v>200</v>
      </c>
      <c r="I174" s="790" t="s">
        <v>201</v>
      </c>
      <c r="J174" s="790" t="s">
        <v>202</v>
      </c>
      <c r="K174" s="790" t="s">
        <v>203</v>
      </c>
      <c r="L174" s="790" t="s">
        <v>208</v>
      </c>
      <c r="M174" s="790" t="s">
        <v>209</v>
      </c>
      <c r="N174" s="790" t="s">
        <v>40</v>
      </c>
      <c r="O174" s="790">
        <v>15</v>
      </c>
      <c r="P174" s="790" t="s">
        <v>122</v>
      </c>
      <c r="Q174" s="790">
        <v>30</v>
      </c>
      <c r="R174" s="790">
        <v>75</v>
      </c>
      <c r="V174" s="792">
        <v>45748</v>
      </c>
      <c r="W174" s="792">
        <v>46022</v>
      </c>
    </row>
    <row r="175" spans="1:23">
      <c r="A175" s="790" t="s">
        <v>247</v>
      </c>
      <c r="B175" s="790" t="s">
        <v>218</v>
      </c>
      <c r="C175" s="790" t="s">
        <v>6</v>
      </c>
      <c r="D175" s="790" t="s">
        <v>248</v>
      </c>
      <c r="G175" s="790" t="s">
        <v>199</v>
      </c>
      <c r="H175" s="790" t="s">
        <v>200</v>
      </c>
      <c r="I175" s="790" t="s">
        <v>201</v>
      </c>
      <c r="J175" s="790" t="s">
        <v>202</v>
      </c>
      <c r="K175" s="790" t="s">
        <v>105</v>
      </c>
      <c r="L175" s="790" t="s">
        <v>272</v>
      </c>
      <c r="M175" s="790" t="s">
        <v>273</v>
      </c>
      <c r="N175" s="790" t="s">
        <v>40</v>
      </c>
      <c r="O175" s="790">
        <v>40</v>
      </c>
      <c r="P175" s="790" t="s">
        <v>122</v>
      </c>
      <c r="Q175" s="790">
        <v>175</v>
      </c>
      <c r="R175" s="790">
        <v>250</v>
      </c>
      <c r="V175" s="792">
        <v>45292</v>
      </c>
      <c r="W175" s="792">
        <v>45991</v>
      </c>
    </row>
    <row r="176" spans="1:23">
      <c r="A176" s="790" t="s">
        <v>247</v>
      </c>
      <c r="B176" s="790" t="s">
        <v>218</v>
      </c>
      <c r="C176" s="790" t="s">
        <v>6</v>
      </c>
      <c r="D176" s="790" t="s">
        <v>248</v>
      </c>
      <c r="G176" s="790" t="s">
        <v>199</v>
      </c>
      <c r="H176" s="790" t="s">
        <v>200</v>
      </c>
      <c r="I176" s="790" t="s">
        <v>201</v>
      </c>
      <c r="J176" s="790" t="s">
        <v>202</v>
      </c>
      <c r="K176" s="790" t="s">
        <v>105</v>
      </c>
      <c r="L176" s="790" t="s">
        <v>213</v>
      </c>
      <c r="M176" s="790" t="s">
        <v>214</v>
      </c>
      <c r="N176" s="790" t="s">
        <v>40</v>
      </c>
      <c r="O176" s="790">
        <v>3</v>
      </c>
      <c r="P176" s="790" t="s">
        <v>122</v>
      </c>
      <c r="Q176" s="790">
        <v>3</v>
      </c>
      <c r="V176" s="792">
        <v>45748</v>
      </c>
      <c r="W176" s="792">
        <v>45991</v>
      </c>
    </row>
    <row r="177" spans="1:23">
      <c r="A177" s="790" t="s">
        <v>247</v>
      </c>
      <c r="B177" s="790" t="s">
        <v>218</v>
      </c>
      <c r="C177" s="790" t="s">
        <v>6</v>
      </c>
      <c r="D177" s="790" t="s">
        <v>248</v>
      </c>
      <c r="G177" s="790" t="s">
        <v>199</v>
      </c>
      <c r="H177" s="790" t="s">
        <v>200</v>
      </c>
      <c r="I177" s="790" t="s">
        <v>201</v>
      </c>
      <c r="J177" s="790" t="s">
        <v>202</v>
      </c>
      <c r="K177" s="790" t="s">
        <v>203</v>
      </c>
      <c r="L177" s="790" t="s">
        <v>274</v>
      </c>
      <c r="M177" s="790" t="s">
        <v>275</v>
      </c>
      <c r="N177" s="790" t="s">
        <v>40</v>
      </c>
      <c r="O177" s="790">
        <v>20</v>
      </c>
      <c r="P177" s="790" t="s">
        <v>1074</v>
      </c>
      <c r="Q177" s="790">
        <v>20</v>
      </c>
      <c r="S177" s="790">
        <v>1000</v>
      </c>
      <c r="T177" s="790">
        <v>1499</v>
      </c>
      <c r="V177" s="792">
        <v>45658</v>
      </c>
      <c r="W177" s="792">
        <v>46022</v>
      </c>
    </row>
    <row r="178" spans="1:23">
      <c r="A178" s="790" t="s">
        <v>247</v>
      </c>
      <c r="B178" s="790" t="s">
        <v>218</v>
      </c>
      <c r="C178" s="790" t="s">
        <v>6</v>
      </c>
      <c r="D178" s="790" t="s">
        <v>248</v>
      </c>
      <c r="G178" s="790" t="s">
        <v>199</v>
      </c>
      <c r="H178" s="790" t="s">
        <v>200</v>
      </c>
      <c r="I178" s="790" t="s">
        <v>201</v>
      </c>
      <c r="J178" s="790" t="s">
        <v>202</v>
      </c>
      <c r="K178" s="790" t="s">
        <v>203</v>
      </c>
      <c r="L178" s="790" t="s">
        <v>274</v>
      </c>
      <c r="M178" s="790" t="s">
        <v>275</v>
      </c>
      <c r="N178" s="790" t="s">
        <v>40</v>
      </c>
      <c r="O178" s="790">
        <v>50</v>
      </c>
      <c r="P178" s="790" t="s">
        <v>1074</v>
      </c>
      <c r="Q178" s="790">
        <v>50</v>
      </c>
      <c r="S178" s="790">
        <v>2000</v>
      </c>
      <c r="T178" s="790">
        <v>9999</v>
      </c>
      <c r="V178" s="792">
        <v>45658</v>
      </c>
      <c r="W178" s="792">
        <v>46022</v>
      </c>
    </row>
    <row r="179" spans="1:23">
      <c r="A179" s="790" t="s">
        <v>247</v>
      </c>
      <c r="B179" s="790" t="s">
        <v>218</v>
      </c>
      <c r="C179" s="790" t="s">
        <v>6</v>
      </c>
      <c r="D179" s="790" t="s">
        <v>248</v>
      </c>
      <c r="G179" s="790" t="s">
        <v>199</v>
      </c>
      <c r="H179" s="790" t="s">
        <v>200</v>
      </c>
      <c r="I179" s="790" t="s">
        <v>201</v>
      </c>
      <c r="J179" s="790" t="s">
        <v>202</v>
      </c>
      <c r="K179" s="790" t="s">
        <v>203</v>
      </c>
      <c r="L179" s="790" t="s">
        <v>215</v>
      </c>
      <c r="M179" s="790" t="s">
        <v>216</v>
      </c>
      <c r="N179" s="790" t="s">
        <v>40</v>
      </c>
      <c r="O179" s="790">
        <v>10</v>
      </c>
      <c r="P179" s="790" t="s">
        <v>204</v>
      </c>
      <c r="Q179" s="790">
        <v>10</v>
      </c>
      <c r="V179" s="792">
        <v>45748</v>
      </c>
      <c r="W179" s="792">
        <v>46022</v>
      </c>
    </row>
    <row r="180" spans="1:23">
      <c r="A180" s="790" t="s">
        <v>249</v>
      </c>
      <c r="B180" s="790" t="s">
        <v>197</v>
      </c>
      <c r="C180" s="790" t="s">
        <v>6</v>
      </c>
      <c r="D180" s="790" t="s">
        <v>250</v>
      </c>
      <c r="G180" s="790" t="s">
        <v>199</v>
      </c>
      <c r="H180" s="790" t="s">
        <v>200</v>
      </c>
      <c r="I180" s="790" t="s">
        <v>201</v>
      </c>
      <c r="J180" s="790" t="s">
        <v>202</v>
      </c>
      <c r="K180" s="790" t="s">
        <v>203</v>
      </c>
      <c r="L180" s="790" t="s">
        <v>1213</v>
      </c>
      <c r="M180" s="790" t="s">
        <v>210</v>
      </c>
      <c r="N180" s="790" t="s">
        <v>40</v>
      </c>
      <c r="O180" s="790">
        <v>50</v>
      </c>
      <c r="P180" s="790" t="s">
        <v>204</v>
      </c>
      <c r="Q180" s="790">
        <v>50</v>
      </c>
      <c r="V180" s="792">
        <v>45658</v>
      </c>
      <c r="W180" s="792">
        <v>46022</v>
      </c>
    </row>
    <row r="181" spans="1:23">
      <c r="A181" s="790" t="s">
        <v>249</v>
      </c>
      <c r="B181" s="790" t="s">
        <v>197</v>
      </c>
      <c r="C181" s="790" t="s">
        <v>6</v>
      </c>
      <c r="D181" s="790" t="s">
        <v>250</v>
      </c>
      <c r="G181" s="790" t="s">
        <v>199</v>
      </c>
      <c r="H181" s="790" t="s">
        <v>200</v>
      </c>
      <c r="I181" s="790" t="s">
        <v>201</v>
      </c>
      <c r="J181" s="790" t="s">
        <v>202</v>
      </c>
      <c r="K181" s="790" t="s">
        <v>105</v>
      </c>
      <c r="L181" s="790" t="s">
        <v>213</v>
      </c>
      <c r="M181" s="790" t="s">
        <v>214</v>
      </c>
      <c r="N181" s="790" t="s">
        <v>40</v>
      </c>
      <c r="O181" s="790">
        <v>5</v>
      </c>
      <c r="P181" s="790" t="s">
        <v>122</v>
      </c>
      <c r="Q181" s="790">
        <v>5</v>
      </c>
      <c r="V181" s="792">
        <v>45748</v>
      </c>
      <c r="W181" s="792">
        <v>45991</v>
      </c>
    </row>
    <row r="182" spans="1:23">
      <c r="A182" s="790" t="s">
        <v>249</v>
      </c>
      <c r="B182" s="790" t="s">
        <v>197</v>
      </c>
      <c r="C182" s="790" t="s">
        <v>6</v>
      </c>
      <c r="D182" s="790" t="s">
        <v>250</v>
      </c>
      <c r="G182" s="790" t="s">
        <v>199</v>
      </c>
      <c r="H182" s="790" t="s">
        <v>200</v>
      </c>
      <c r="I182" s="790" t="s">
        <v>201</v>
      </c>
      <c r="J182" s="790" t="s">
        <v>202</v>
      </c>
      <c r="K182" s="790" t="s">
        <v>105</v>
      </c>
      <c r="L182" s="790" t="s">
        <v>1542</v>
      </c>
      <c r="M182" s="790" t="s">
        <v>1543</v>
      </c>
      <c r="N182" s="790" t="s">
        <v>40</v>
      </c>
      <c r="O182" s="790">
        <v>6</v>
      </c>
      <c r="P182" s="790" t="s">
        <v>122</v>
      </c>
      <c r="Q182" s="790">
        <v>6</v>
      </c>
      <c r="V182" s="792">
        <v>45748</v>
      </c>
      <c r="W182" s="792">
        <v>45991</v>
      </c>
    </row>
    <row r="183" spans="1:23">
      <c r="A183" s="790" t="s">
        <v>249</v>
      </c>
      <c r="B183" s="790" t="s">
        <v>197</v>
      </c>
      <c r="C183" s="790" t="s">
        <v>6</v>
      </c>
      <c r="D183" s="790" t="s">
        <v>250</v>
      </c>
      <c r="G183" s="790" t="s">
        <v>199</v>
      </c>
      <c r="H183" s="790" t="s">
        <v>200</v>
      </c>
      <c r="I183" s="790" t="s">
        <v>201</v>
      </c>
      <c r="J183" s="790" t="s">
        <v>202</v>
      </c>
      <c r="K183" s="790" t="s">
        <v>203</v>
      </c>
      <c r="L183" s="790" t="s">
        <v>206</v>
      </c>
      <c r="M183" s="790" t="s">
        <v>207</v>
      </c>
      <c r="N183" s="790" t="s">
        <v>40</v>
      </c>
      <c r="O183" s="790">
        <v>15</v>
      </c>
      <c r="P183" s="790" t="s">
        <v>204</v>
      </c>
      <c r="Q183" s="790">
        <v>15</v>
      </c>
      <c r="V183" s="792">
        <v>45748</v>
      </c>
      <c r="W183" s="792">
        <v>46022</v>
      </c>
    </row>
    <row r="184" spans="1:23">
      <c r="A184" s="790" t="s">
        <v>249</v>
      </c>
      <c r="B184" s="790" t="s">
        <v>197</v>
      </c>
      <c r="C184" s="790" t="s">
        <v>6</v>
      </c>
      <c r="D184" s="790" t="s">
        <v>250</v>
      </c>
      <c r="G184" s="790" t="s">
        <v>199</v>
      </c>
      <c r="H184" s="790" t="s">
        <v>200</v>
      </c>
      <c r="I184" s="790" t="s">
        <v>201</v>
      </c>
      <c r="J184" s="790" t="s">
        <v>202</v>
      </c>
      <c r="K184" s="790" t="s">
        <v>105</v>
      </c>
      <c r="L184" s="790" t="s">
        <v>105</v>
      </c>
      <c r="M184" s="790" t="s">
        <v>205</v>
      </c>
      <c r="N184" s="790" t="s">
        <v>40</v>
      </c>
      <c r="O184" s="790">
        <v>127</v>
      </c>
      <c r="P184" s="790" t="s">
        <v>122</v>
      </c>
      <c r="Q184" s="790">
        <v>127</v>
      </c>
      <c r="S184" s="790">
        <v>0</v>
      </c>
      <c r="T184" s="790">
        <v>999</v>
      </c>
      <c r="V184" s="792">
        <v>45839</v>
      </c>
      <c r="W184" s="792">
        <v>45991</v>
      </c>
    </row>
    <row r="185" spans="1:23">
      <c r="A185" s="790" t="s">
        <v>249</v>
      </c>
      <c r="B185" s="790" t="s">
        <v>197</v>
      </c>
      <c r="C185" s="790" t="s">
        <v>6</v>
      </c>
      <c r="D185" s="790" t="s">
        <v>250</v>
      </c>
      <c r="G185" s="790" t="s">
        <v>199</v>
      </c>
      <c r="H185" s="790" t="s">
        <v>200</v>
      </c>
      <c r="I185" s="790" t="s">
        <v>201</v>
      </c>
      <c r="J185" s="790" t="s">
        <v>202</v>
      </c>
      <c r="K185" s="790" t="s">
        <v>105</v>
      </c>
      <c r="L185" s="790" t="s">
        <v>272</v>
      </c>
      <c r="M185" s="790" t="s">
        <v>273</v>
      </c>
      <c r="N185" s="790" t="s">
        <v>40</v>
      </c>
      <c r="O185" s="790">
        <v>40</v>
      </c>
      <c r="P185" s="790" t="s">
        <v>122</v>
      </c>
      <c r="Q185" s="790">
        <v>250</v>
      </c>
      <c r="V185" s="792">
        <v>45292</v>
      </c>
      <c r="W185" s="792">
        <v>45991</v>
      </c>
    </row>
    <row r="186" spans="1:23">
      <c r="A186" s="790" t="s">
        <v>249</v>
      </c>
      <c r="B186" s="790" t="s">
        <v>197</v>
      </c>
      <c r="C186" s="790" t="s">
        <v>6</v>
      </c>
      <c r="D186" s="790" t="s">
        <v>250</v>
      </c>
      <c r="G186" s="790" t="s">
        <v>199</v>
      </c>
      <c r="H186" s="790" t="s">
        <v>200</v>
      </c>
      <c r="I186" s="790" t="s">
        <v>201</v>
      </c>
      <c r="J186" s="790" t="s">
        <v>202</v>
      </c>
      <c r="K186" s="790" t="s">
        <v>203</v>
      </c>
      <c r="L186" s="790" t="s">
        <v>274</v>
      </c>
      <c r="M186" s="790" t="s">
        <v>275</v>
      </c>
      <c r="N186" s="790" t="s">
        <v>40</v>
      </c>
      <c r="O186" s="790">
        <v>35</v>
      </c>
      <c r="P186" s="790" t="s">
        <v>1074</v>
      </c>
      <c r="Q186" s="790">
        <v>35</v>
      </c>
      <c r="S186" s="790">
        <v>1500</v>
      </c>
      <c r="T186" s="790">
        <v>1999</v>
      </c>
      <c r="V186" s="792">
        <v>45658</v>
      </c>
      <c r="W186" s="792">
        <v>46022</v>
      </c>
    </row>
    <row r="187" spans="1:23">
      <c r="A187" s="790" t="s">
        <v>249</v>
      </c>
      <c r="B187" s="790" t="s">
        <v>197</v>
      </c>
      <c r="C187" s="790" t="s">
        <v>6</v>
      </c>
      <c r="D187" s="790" t="s">
        <v>250</v>
      </c>
      <c r="G187" s="790" t="s">
        <v>199</v>
      </c>
      <c r="H187" s="790" t="s">
        <v>200</v>
      </c>
      <c r="I187" s="790" t="s">
        <v>201</v>
      </c>
      <c r="J187" s="790" t="s">
        <v>202</v>
      </c>
      <c r="K187" s="790" t="s">
        <v>203</v>
      </c>
      <c r="L187" s="790" t="s">
        <v>208</v>
      </c>
      <c r="M187" s="790" t="s">
        <v>209</v>
      </c>
      <c r="N187" s="790" t="s">
        <v>40</v>
      </c>
      <c r="O187" s="790">
        <v>15</v>
      </c>
      <c r="P187" s="790" t="s">
        <v>122</v>
      </c>
      <c r="Q187" s="790">
        <v>30</v>
      </c>
      <c r="R187" s="790">
        <v>75</v>
      </c>
      <c r="V187" s="792">
        <v>45748</v>
      </c>
      <c r="W187" s="792">
        <v>46022</v>
      </c>
    </row>
    <row r="188" spans="1:23">
      <c r="A188" s="790" t="s">
        <v>249</v>
      </c>
      <c r="B188" s="790" t="s">
        <v>197</v>
      </c>
      <c r="C188" s="790" t="s">
        <v>6</v>
      </c>
      <c r="D188" s="790" t="s">
        <v>250</v>
      </c>
      <c r="G188" s="790" t="s">
        <v>199</v>
      </c>
      <c r="H188" s="790" t="s">
        <v>200</v>
      </c>
      <c r="I188" s="790" t="s">
        <v>201</v>
      </c>
      <c r="J188" s="790" t="s">
        <v>202</v>
      </c>
      <c r="K188" s="790" t="s">
        <v>203</v>
      </c>
      <c r="L188" s="790" t="s">
        <v>211</v>
      </c>
      <c r="M188" s="790" t="s">
        <v>212</v>
      </c>
      <c r="N188" s="790" t="s">
        <v>40</v>
      </c>
      <c r="O188" s="790">
        <v>10</v>
      </c>
      <c r="P188" s="790" t="s">
        <v>122</v>
      </c>
      <c r="Q188" s="790">
        <v>10</v>
      </c>
      <c r="V188" s="792">
        <v>45748</v>
      </c>
      <c r="W188" s="792">
        <v>46022</v>
      </c>
    </row>
    <row r="189" spans="1:23">
      <c r="A189" s="790" t="s">
        <v>249</v>
      </c>
      <c r="B189" s="790" t="s">
        <v>197</v>
      </c>
      <c r="C189" s="790" t="s">
        <v>6</v>
      </c>
      <c r="D189" s="790" t="s">
        <v>250</v>
      </c>
      <c r="G189" s="790" t="s">
        <v>199</v>
      </c>
      <c r="H189" s="790" t="s">
        <v>200</v>
      </c>
      <c r="I189" s="790" t="s">
        <v>201</v>
      </c>
      <c r="J189" s="790" t="s">
        <v>202</v>
      </c>
      <c r="K189" s="790" t="s">
        <v>203</v>
      </c>
      <c r="L189" s="790" t="s">
        <v>215</v>
      </c>
      <c r="M189" s="790" t="s">
        <v>216</v>
      </c>
      <c r="N189" s="790" t="s">
        <v>40</v>
      </c>
      <c r="O189" s="790">
        <v>10</v>
      </c>
      <c r="P189" s="790" t="s">
        <v>204</v>
      </c>
      <c r="Q189" s="790">
        <v>10</v>
      </c>
      <c r="V189" s="792">
        <v>45748</v>
      </c>
      <c r="W189" s="792">
        <v>46022</v>
      </c>
    </row>
    <row r="190" spans="1:23">
      <c r="A190" s="790" t="s">
        <v>249</v>
      </c>
      <c r="B190" s="790" t="s">
        <v>197</v>
      </c>
      <c r="C190" s="790" t="s">
        <v>6</v>
      </c>
      <c r="D190" s="790" t="s">
        <v>250</v>
      </c>
      <c r="G190" s="790" t="s">
        <v>199</v>
      </c>
      <c r="H190" s="790" t="s">
        <v>200</v>
      </c>
      <c r="I190" s="790" t="s">
        <v>201</v>
      </c>
      <c r="J190" s="790" t="s">
        <v>202</v>
      </c>
      <c r="K190" s="790" t="s">
        <v>203</v>
      </c>
      <c r="L190" s="790" t="s">
        <v>274</v>
      </c>
      <c r="M190" s="790" t="s">
        <v>275</v>
      </c>
      <c r="N190" s="790" t="s">
        <v>40</v>
      </c>
      <c r="O190" s="790">
        <v>20</v>
      </c>
      <c r="P190" s="790" t="s">
        <v>1074</v>
      </c>
      <c r="Q190" s="790">
        <v>20</v>
      </c>
      <c r="S190" s="790">
        <v>1000</v>
      </c>
      <c r="T190" s="790">
        <v>1499</v>
      </c>
      <c r="V190" s="792">
        <v>45658</v>
      </c>
      <c r="W190" s="792">
        <v>46022</v>
      </c>
    </row>
    <row r="191" spans="1:23">
      <c r="A191" s="790" t="s">
        <v>249</v>
      </c>
      <c r="B191" s="790" t="s">
        <v>197</v>
      </c>
      <c r="C191" s="790" t="s">
        <v>6</v>
      </c>
      <c r="D191" s="790" t="s">
        <v>250</v>
      </c>
      <c r="G191" s="790" t="s">
        <v>199</v>
      </c>
      <c r="H191" s="790" t="s">
        <v>200</v>
      </c>
      <c r="I191" s="790" t="s">
        <v>201</v>
      </c>
      <c r="J191" s="790" t="s">
        <v>202</v>
      </c>
      <c r="K191" s="790" t="s">
        <v>203</v>
      </c>
      <c r="L191" s="790" t="s">
        <v>274</v>
      </c>
      <c r="M191" s="790" t="s">
        <v>275</v>
      </c>
      <c r="N191" s="790" t="s">
        <v>40</v>
      </c>
      <c r="O191" s="790">
        <v>50</v>
      </c>
      <c r="P191" s="790" t="s">
        <v>1074</v>
      </c>
      <c r="Q191" s="790">
        <v>50</v>
      </c>
      <c r="S191" s="790">
        <v>2000</v>
      </c>
      <c r="T191" s="790">
        <v>9999</v>
      </c>
      <c r="V191" s="792">
        <v>45658</v>
      </c>
      <c r="W191" s="792">
        <v>46022</v>
      </c>
    </row>
    <row r="192" spans="1:23">
      <c r="A192" s="790" t="s">
        <v>251</v>
      </c>
      <c r="B192" s="790" t="s">
        <v>197</v>
      </c>
      <c r="C192" s="790" t="s">
        <v>6</v>
      </c>
      <c r="D192" s="790" t="s">
        <v>252</v>
      </c>
      <c r="G192" s="790" t="s">
        <v>199</v>
      </c>
      <c r="H192" s="790" t="s">
        <v>200</v>
      </c>
      <c r="I192" s="790" t="s">
        <v>201</v>
      </c>
      <c r="J192" s="790" t="s">
        <v>202</v>
      </c>
      <c r="K192" s="790" t="s">
        <v>105</v>
      </c>
      <c r="L192" s="790" t="s">
        <v>1542</v>
      </c>
      <c r="M192" s="790" t="s">
        <v>1543</v>
      </c>
      <c r="N192" s="790" t="s">
        <v>40</v>
      </c>
      <c r="O192" s="790">
        <v>6</v>
      </c>
      <c r="P192" s="790" t="s">
        <v>122</v>
      </c>
      <c r="Q192" s="790">
        <v>6</v>
      </c>
      <c r="V192" s="792">
        <v>45748</v>
      </c>
      <c r="W192" s="792">
        <v>45991</v>
      </c>
    </row>
    <row r="193" spans="1:23">
      <c r="A193" s="790" t="s">
        <v>251</v>
      </c>
      <c r="B193" s="790" t="s">
        <v>197</v>
      </c>
      <c r="C193" s="790" t="s">
        <v>6</v>
      </c>
      <c r="D193" s="790" t="s">
        <v>252</v>
      </c>
      <c r="G193" s="790" t="s">
        <v>199</v>
      </c>
      <c r="H193" s="790" t="s">
        <v>200</v>
      </c>
      <c r="I193" s="790" t="s">
        <v>201</v>
      </c>
      <c r="J193" s="790" t="s">
        <v>202</v>
      </c>
      <c r="K193" s="790" t="s">
        <v>203</v>
      </c>
      <c r="L193" s="790" t="s">
        <v>215</v>
      </c>
      <c r="M193" s="790" t="s">
        <v>216</v>
      </c>
      <c r="N193" s="790" t="s">
        <v>40</v>
      </c>
      <c r="O193" s="790">
        <v>10</v>
      </c>
      <c r="P193" s="790" t="s">
        <v>204</v>
      </c>
      <c r="Q193" s="790">
        <v>10</v>
      </c>
      <c r="V193" s="792">
        <v>45748</v>
      </c>
      <c r="W193" s="792">
        <v>46022</v>
      </c>
    </row>
    <row r="194" spans="1:23">
      <c r="A194" s="790" t="s">
        <v>251</v>
      </c>
      <c r="B194" s="790" t="s">
        <v>197</v>
      </c>
      <c r="C194" s="790" t="s">
        <v>6</v>
      </c>
      <c r="D194" s="790" t="s">
        <v>252</v>
      </c>
      <c r="G194" s="790" t="s">
        <v>199</v>
      </c>
      <c r="H194" s="790" t="s">
        <v>200</v>
      </c>
      <c r="I194" s="790" t="s">
        <v>201</v>
      </c>
      <c r="J194" s="790" t="s">
        <v>202</v>
      </c>
      <c r="K194" s="790" t="s">
        <v>105</v>
      </c>
      <c r="L194" s="790" t="s">
        <v>105</v>
      </c>
      <c r="M194" s="790" t="s">
        <v>205</v>
      </c>
      <c r="N194" s="790" t="s">
        <v>40</v>
      </c>
      <c r="O194" s="790">
        <v>63</v>
      </c>
      <c r="P194" s="790" t="s">
        <v>122</v>
      </c>
      <c r="Q194" s="790">
        <v>63</v>
      </c>
      <c r="S194" s="790">
        <v>0</v>
      </c>
      <c r="T194" s="790">
        <v>999</v>
      </c>
      <c r="V194" s="792">
        <v>45839</v>
      </c>
      <c r="W194" s="792">
        <v>45991</v>
      </c>
    </row>
    <row r="195" spans="1:23">
      <c r="A195" s="790" t="s">
        <v>251</v>
      </c>
      <c r="B195" s="790" t="s">
        <v>197</v>
      </c>
      <c r="C195" s="790" t="s">
        <v>6</v>
      </c>
      <c r="D195" s="790" t="s">
        <v>252</v>
      </c>
      <c r="G195" s="790" t="s">
        <v>199</v>
      </c>
      <c r="H195" s="790" t="s">
        <v>200</v>
      </c>
      <c r="I195" s="790" t="s">
        <v>201</v>
      </c>
      <c r="J195" s="790" t="s">
        <v>202</v>
      </c>
      <c r="K195" s="790" t="s">
        <v>203</v>
      </c>
      <c r="L195" s="790" t="s">
        <v>274</v>
      </c>
      <c r="M195" s="790" t="s">
        <v>275</v>
      </c>
      <c r="N195" s="790" t="s">
        <v>40</v>
      </c>
      <c r="O195" s="790">
        <v>20</v>
      </c>
      <c r="P195" s="790" t="s">
        <v>1074</v>
      </c>
      <c r="Q195" s="790">
        <v>20</v>
      </c>
      <c r="S195" s="790">
        <v>1000</v>
      </c>
      <c r="T195" s="790">
        <v>1499</v>
      </c>
      <c r="V195" s="792">
        <v>45658</v>
      </c>
      <c r="W195" s="792">
        <v>46022</v>
      </c>
    </row>
    <row r="196" spans="1:23">
      <c r="A196" s="790" t="s">
        <v>251</v>
      </c>
      <c r="B196" s="790" t="s">
        <v>197</v>
      </c>
      <c r="C196" s="790" t="s">
        <v>6</v>
      </c>
      <c r="D196" s="790" t="s">
        <v>252</v>
      </c>
      <c r="G196" s="790" t="s">
        <v>199</v>
      </c>
      <c r="H196" s="790" t="s">
        <v>200</v>
      </c>
      <c r="I196" s="790" t="s">
        <v>201</v>
      </c>
      <c r="J196" s="790" t="s">
        <v>202</v>
      </c>
      <c r="K196" s="790" t="s">
        <v>105</v>
      </c>
      <c r="L196" s="790" t="s">
        <v>272</v>
      </c>
      <c r="M196" s="790" t="s">
        <v>273</v>
      </c>
      <c r="N196" s="790" t="s">
        <v>40</v>
      </c>
      <c r="O196" s="790">
        <v>40</v>
      </c>
      <c r="P196" s="790" t="s">
        <v>122</v>
      </c>
      <c r="Q196" s="790">
        <v>175</v>
      </c>
      <c r="R196" s="790">
        <v>250</v>
      </c>
      <c r="V196" s="792">
        <v>45292</v>
      </c>
      <c r="W196" s="792">
        <v>45991</v>
      </c>
    </row>
    <row r="197" spans="1:23">
      <c r="A197" s="790" t="s">
        <v>251</v>
      </c>
      <c r="B197" s="790" t="s">
        <v>197</v>
      </c>
      <c r="C197" s="790" t="s">
        <v>6</v>
      </c>
      <c r="D197" s="790" t="s">
        <v>252</v>
      </c>
      <c r="G197" s="790" t="s">
        <v>199</v>
      </c>
      <c r="H197" s="790" t="s">
        <v>200</v>
      </c>
      <c r="I197" s="790" t="s">
        <v>201</v>
      </c>
      <c r="J197" s="790" t="s">
        <v>202</v>
      </c>
      <c r="K197" s="790" t="s">
        <v>203</v>
      </c>
      <c r="L197" s="790" t="s">
        <v>208</v>
      </c>
      <c r="M197" s="790" t="s">
        <v>209</v>
      </c>
      <c r="N197" s="790" t="s">
        <v>40</v>
      </c>
      <c r="O197" s="790">
        <v>15</v>
      </c>
      <c r="P197" s="790" t="s">
        <v>122</v>
      </c>
      <c r="Q197" s="790">
        <v>30</v>
      </c>
      <c r="R197" s="790">
        <v>75</v>
      </c>
      <c r="V197" s="792">
        <v>45748</v>
      </c>
      <c r="W197" s="792">
        <v>46022</v>
      </c>
    </row>
    <row r="198" spans="1:23">
      <c r="A198" s="790" t="s">
        <v>251</v>
      </c>
      <c r="B198" s="790" t="s">
        <v>197</v>
      </c>
      <c r="C198" s="790" t="s">
        <v>6</v>
      </c>
      <c r="D198" s="790" t="s">
        <v>252</v>
      </c>
      <c r="G198" s="790" t="s">
        <v>199</v>
      </c>
      <c r="H198" s="790" t="s">
        <v>200</v>
      </c>
      <c r="I198" s="790" t="s">
        <v>201</v>
      </c>
      <c r="J198" s="790" t="s">
        <v>202</v>
      </c>
      <c r="K198" s="790" t="s">
        <v>203</v>
      </c>
      <c r="L198" s="790" t="s">
        <v>274</v>
      </c>
      <c r="M198" s="790" t="s">
        <v>275</v>
      </c>
      <c r="N198" s="790" t="s">
        <v>40</v>
      </c>
      <c r="O198" s="790">
        <v>35</v>
      </c>
      <c r="P198" s="790" t="s">
        <v>1074</v>
      </c>
      <c r="Q198" s="790">
        <v>35</v>
      </c>
      <c r="S198" s="790">
        <v>1500</v>
      </c>
      <c r="T198" s="790">
        <v>1999</v>
      </c>
      <c r="V198" s="792">
        <v>45658</v>
      </c>
      <c r="W198" s="792">
        <v>46022</v>
      </c>
    </row>
    <row r="199" spans="1:23">
      <c r="A199" s="790" t="s">
        <v>251</v>
      </c>
      <c r="B199" s="790" t="s">
        <v>197</v>
      </c>
      <c r="C199" s="790" t="s">
        <v>6</v>
      </c>
      <c r="D199" s="790" t="s">
        <v>252</v>
      </c>
      <c r="G199" s="790" t="s">
        <v>199</v>
      </c>
      <c r="H199" s="790" t="s">
        <v>200</v>
      </c>
      <c r="I199" s="790" t="s">
        <v>201</v>
      </c>
      <c r="J199" s="790" t="s">
        <v>202</v>
      </c>
      <c r="K199" s="790" t="s">
        <v>203</v>
      </c>
      <c r="L199" s="790" t="s">
        <v>274</v>
      </c>
      <c r="M199" s="790" t="s">
        <v>275</v>
      </c>
      <c r="N199" s="790" t="s">
        <v>40</v>
      </c>
      <c r="O199" s="790">
        <v>50</v>
      </c>
      <c r="P199" s="790" t="s">
        <v>1074</v>
      </c>
      <c r="Q199" s="790">
        <v>50</v>
      </c>
      <c r="S199" s="790">
        <v>2000</v>
      </c>
      <c r="T199" s="790">
        <v>9999</v>
      </c>
      <c r="V199" s="792">
        <v>45658</v>
      </c>
      <c r="W199" s="792">
        <v>46022</v>
      </c>
    </row>
    <row r="200" spans="1:23">
      <c r="A200" s="790" t="s">
        <v>251</v>
      </c>
      <c r="B200" s="790" t="s">
        <v>197</v>
      </c>
      <c r="C200" s="790" t="s">
        <v>6</v>
      </c>
      <c r="D200" s="790" t="s">
        <v>252</v>
      </c>
      <c r="G200" s="790" t="s">
        <v>199</v>
      </c>
      <c r="H200" s="790" t="s">
        <v>200</v>
      </c>
      <c r="I200" s="790" t="s">
        <v>201</v>
      </c>
      <c r="J200" s="790" t="s">
        <v>202</v>
      </c>
      <c r="K200" s="790" t="s">
        <v>203</v>
      </c>
      <c r="L200" s="790" t="s">
        <v>206</v>
      </c>
      <c r="M200" s="790" t="s">
        <v>207</v>
      </c>
      <c r="N200" s="790" t="s">
        <v>40</v>
      </c>
      <c r="O200" s="790">
        <v>15</v>
      </c>
      <c r="P200" s="790" t="s">
        <v>204</v>
      </c>
      <c r="Q200" s="790">
        <v>15</v>
      </c>
      <c r="V200" s="792">
        <v>45748</v>
      </c>
      <c r="W200" s="792">
        <v>46022</v>
      </c>
    </row>
    <row r="201" spans="1:23">
      <c r="A201" s="790" t="s">
        <v>253</v>
      </c>
      <c r="B201" s="790" t="s">
        <v>228</v>
      </c>
      <c r="C201" s="790" t="s">
        <v>6</v>
      </c>
      <c r="D201" s="790" t="s">
        <v>254</v>
      </c>
      <c r="G201" s="790" t="s">
        <v>199</v>
      </c>
      <c r="H201" s="790" t="s">
        <v>200</v>
      </c>
      <c r="I201" s="790" t="s">
        <v>201</v>
      </c>
      <c r="J201" s="790" t="s">
        <v>202</v>
      </c>
      <c r="K201" s="790" t="s">
        <v>203</v>
      </c>
      <c r="L201" s="790" t="s">
        <v>1213</v>
      </c>
      <c r="M201" s="790" t="s">
        <v>210</v>
      </c>
      <c r="N201" s="790" t="s">
        <v>40</v>
      </c>
      <c r="O201" s="790">
        <v>50</v>
      </c>
      <c r="P201" s="790" t="s">
        <v>204</v>
      </c>
      <c r="Q201" s="790">
        <v>50</v>
      </c>
      <c r="V201" s="792">
        <v>45658</v>
      </c>
      <c r="W201" s="792">
        <v>46022</v>
      </c>
    </row>
    <row r="202" spans="1:23">
      <c r="A202" s="790" t="s">
        <v>253</v>
      </c>
      <c r="B202" s="790" t="s">
        <v>228</v>
      </c>
      <c r="C202" s="790" t="s">
        <v>6</v>
      </c>
      <c r="D202" s="790" t="s">
        <v>254</v>
      </c>
      <c r="G202" s="790" t="s">
        <v>199</v>
      </c>
      <c r="H202" s="790" t="s">
        <v>200</v>
      </c>
      <c r="I202" s="790" t="s">
        <v>201</v>
      </c>
      <c r="J202" s="790" t="s">
        <v>202</v>
      </c>
      <c r="K202" s="790" t="s">
        <v>203</v>
      </c>
      <c r="L202" s="790" t="s">
        <v>274</v>
      </c>
      <c r="M202" s="790" t="s">
        <v>275</v>
      </c>
      <c r="N202" s="790" t="s">
        <v>40</v>
      </c>
      <c r="O202" s="790">
        <v>20</v>
      </c>
      <c r="P202" s="790" t="s">
        <v>1074</v>
      </c>
      <c r="Q202" s="790">
        <v>20</v>
      </c>
      <c r="S202" s="790">
        <v>1000</v>
      </c>
      <c r="T202" s="790">
        <v>1499</v>
      </c>
      <c r="V202" s="792">
        <v>45658</v>
      </c>
      <c r="W202" s="792">
        <v>46022</v>
      </c>
    </row>
    <row r="203" spans="1:23">
      <c r="A203" s="790" t="s">
        <v>253</v>
      </c>
      <c r="B203" s="790" t="s">
        <v>228</v>
      </c>
      <c r="C203" s="790" t="s">
        <v>6</v>
      </c>
      <c r="D203" s="790" t="s">
        <v>254</v>
      </c>
      <c r="G203" s="790" t="s">
        <v>199</v>
      </c>
      <c r="H203" s="790" t="s">
        <v>200</v>
      </c>
      <c r="I203" s="790" t="s">
        <v>201</v>
      </c>
      <c r="J203" s="790" t="s">
        <v>202</v>
      </c>
      <c r="K203" s="790" t="s">
        <v>203</v>
      </c>
      <c r="L203" s="790" t="s">
        <v>274</v>
      </c>
      <c r="M203" s="790" t="s">
        <v>275</v>
      </c>
      <c r="N203" s="790" t="s">
        <v>40</v>
      </c>
      <c r="O203" s="790">
        <v>35</v>
      </c>
      <c r="P203" s="790" t="s">
        <v>1074</v>
      </c>
      <c r="Q203" s="790">
        <v>35</v>
      </c>
      <c r="S203" s="790">
        <v>1500</v>
      </c>
      <c r="T203" s="790">
        <v>1999</v>
      </c>
      <c r="V203" s="792">
        <v>45658</v>
      </c>
      <c r="W203" s="792">
        <v>46022</v>
      </c>
    </row>
    <row r="204" spans="1:23">
      <c r="A204" s="790" t="s">
        <v>253</v>
      </c>
      <c r="B204" s="790" t="s">
        <v>228</v>
      </c>
      <c r="C204" s="790" t="s">
        <v>6</v>
      </c>
      <c r="D204" s="790" t="s">
        <v>254</v>
      </c>
      <c r="G204" s="790" t="s">
        <v>199</v>
      </c>
      <c r="H204" s="790" t="s">
        <v>200</v>
      </c>
      <c r="I204" s="790" t="s">
        <v>201</v>
      </c>
      <c r="J204" s="790" t="s">
        <v>202</v>
      </c>
      <c r="K204" s="790" t="s">
        <v>203</v>
      </c>
      <c r="L204" s="790" t="s">
        <v>274</v>
      </c>
      <c r="M204" s="790" t="s">
        <v>275</v>
      </c>
      <c r="N204" s="790" t="s">
        <v>40</v>
      </c>
      <c r="O204" s="790">
        <v>50</v>
      </c>
      <c r="P204" s="790" t="s">
        <v>1074</v>
      </c>
      <c r="Q204" s="790">
        <v>50</v>
      </c>
      <c r="S204" s="790">
        <v>2000</v>
      </c>
      <c r="T204" s="790">
        <v>9999</v>
      </c>
      <c r="V204" s="792">
        <v>45658</v>
      </c>
      <c r="W204" s="792">
        <v>46022</v>
      </c>
    </row>
    <row r="205" spans="1:23">
      <c r="A205" s="790" t="s">
        <v>253</v>
      </c>
      <c r="B205" s="790" t="s">
        <v>228</v>
      </c>
      <c r="C205" s="790" t="s">
        <v>6</v>
      </c>
      <c r="D205" s="790" t="s">
        <v>254</v>
      </c>
      <c r="G205" s="790" t="s">
        <v>199</v>
      </c>
      <c r="H205" s="790" t="s">
        <v>200</v>
      </c>
      <c r="I205" s="790" t="s">
        <v>201</v>
      </c>
      <c r="J205" s="790" t="s">
        <v>202</v>
      </c>
      <c r="K205" s="790" t="s">
        <v>203</v>
      </c>
      <c r="L205" s="790" t="s">
        <v>211</v>
      </c>
      <c r="M205" s="790" t="s">
        <v>212</v>
      </c>
      <c r="N205" s="790" t="s">
        <v>40</v>
      </c>
      <c r="O205" s="790">
        <v>10</v>
      </c>
      <c r="P205" s="790" t="s">
        <v>122</v>
      </c>
      <c r="Q205" s="790">
        <v>10</v>
      </c>
      <c r="V205" s="792">
        <v>45748</v>
      </c>
      <c r="W205" s="792">
        <v>46022</v>
      </c>
    </row>
    <row r="206" spans="1:23">
      <c r="A206" s="790" t="s">
        <v>253</v>
      </c>
      <c r="B206" s="790" t="s">
        <v>228</v>
      </c>
      <c r="C206" s="790" t="s">
        <v>6</v>
      </c>
      <c r="D206" s="790" t="s">
        <v>254</v>
      </c>
      <c r="G206" s="790" t="s">
        <v>199</v>
      </c>
      <c r="H206" s="790" t="s">
        <v>200</v>
      </c>
      <c r="I206" s="790" t="s">
        <v>201</v>
      </c>
      <c r="J206" s="790" t="s">
        <v>202</v>
      </c>
      <c r="K206" s="790" t="s">
        <v>105</v>
      </c>
      <c r="L206" s="790" t="s">
        <v>213</v>
      </c>
      <c r="M206" s="790" t="s">
        <v>214</v>
      </c>
      <c r="N206" s="790" t="s">
        <v>40</v>
      </c>
      <c r="O206" s="790">
        <v>5</v>
      </c>
      <c r="P206" s="790" t="s">
        <v>122</v>
      </c>
      <c r="Q206" s="790">
        <v>5</v>
      </c>
      <c r="V206" s="792">
        <v>45748</v>
      </c>
      <c r="W206" s="792">
        <v>45991</v>
      </c>
    </row>
    <row r="207" spans="1:23">
      <c r="A207" s="790" t="s">
        <v>253</v>
      </c>
      <c r="B207" s="790" t="s">
        <v>228</v>
      </c>
      <c r="C207" s="790" t="s">
        <v>6</v>
      </c>
      <c r="D207" s="790" t="s">
        <v>254</v>
      </c>
      <c r="G207" s="790" t="s">
        <v>199</v>
      </c>
      <c r="H207" s="790" t="s">
        <v>200</v>
      </c>
      <c r="I207" s="790" t="s">
        <v>201</v>
      </c>
      <c r="J207" s="790" t="s">
        <v>202</v>
      </c>
      <c r="K207" s="790" t="s">
        <v>203</v>
      </c>
      <c r="L207" s="790" t="s">
        <v>208</v>
      </c>
      <c r="M207" s="790" t="s">
        <v>209</v>
      </c>
      <c r="N207" s="790" t="s">
        <v>40</v>
      </c>
      <c r="O207" s="790">
        <v>15</v>
      </c>
      <c r="P207" s="790" t="s">
        <v>122</v>
      </c>
      <c r="Q207" s="790">
        <v>30</v>
      </c>
      <c r="R207" s="790">
        <v>75</v>
      </c>
      <c r="V207" s="792">
        <v>45748</v>
      </c>
      <c r="W207" s="792">
        <v>46022</v>
      </c>
    </row>
    <row r="208" spans="1:23">
      <c r="A208" s="790" t="s">
        <v>253</v>
      </c>
      <c r="B208" s="790" t="s">
        <v>228</v>
      </c>
      <c r="C208" s="790" t="s">
        <v>6</v>
      </c>
      <c r="D208" s="790" t="s">
        <v>254</v>
      </c>
      <c r="G208" s="790" t="s">
        <v>199</v>
      </c>
      <c r="H208" s="790" t="s">
        <v>200</v>
      </c>
      <c r="I208" s="790" t="s">
        <v>201</v>
      </c>
      <c r="J208" s="790" t="s">
        <v>202</v>
      </c>
      <c r="K208" s="790" t="s">
        <v>105</v>
      </c>
      <c r="L208" s="790" t="s">
        <v>1542</v>
      </c>
      <c r="M208" s="790" t="s">
        <v>1543</v>
      </c>
      <c r="N208" s="790" t="s">
        <v>40</v>
      </c>
      <c r="O208" s="790">
        <v>6</v>
      </c>
      <c r="P208" s="790" t="s">
        <v>122</v>
      </c>
      <c r="Q208" s="790">
        <v>6</v>
      </c>
      <c r="V208" s="792">
        <v>45748</v>
      </c>
      <c r="W208" s="792">
        <v>45991</v>
      </c>
    </row>
    <row r="209" spans="1:23">
      <c r="A209" s="790" t="s">
        <v>253</v>
      </c>
      <c r="B209" s="790" t="s">
        <v>228</v>
      </c>
      <c r="C209" s="790" t="s">
        <v>6</v>
      </c>
      <c r="D209" s="790" t="s">
        <v>254</v>
      </c>
      <c r="G209" s="790" t="s">
        <v>199</v>
      </c>
      <c r="H209" s="790" t="s">
        <v>200</v>
      </c>
      <c r="I209" s="790" t="s">
        <v>201</v>
      </c>
      <c r="J209" s="790" t="s">
        <v>202</v>
      </c>
      <c r="K209" s="790" t="s">
        <v>203</v>
      </c>
      <c r="L209" s="790" t="s">
        <v>215</v>
      </c>
      <c r="M209" s="790" t="s">
        <v>216</v>
      </c>
      <c r="N209" s="790" t="s">
        <v>40</v>
      </c>
      <c r="O209" s="790">
        <v>10</v>
      </c>
      <c r="P209" s="790" t="s">
        <v>204</v>
      </c>
      <c r="Q209" s="790">
        <v>10</v>
      </c>
      <c r="V209" s="792">
        <v>45748</v>
      </c>
      <c r="W209" s="792">
        <v>46022</v>
      </c>
    </row>
    <row r="210" spans="1:23">
      <c r="A210" s="790" t="s">
        <v>253</v>
      </c>
      <c r="B210" s="790" t="s">
        <v>228</v>
      </c>
      <c r="C210" s="790" t="s">
        <v>6</v>
      </c>
      <c r="D210" s="790" t="s">
        <v>254</v>
      </c>
      <c r="G210" s="790" t="s">
        <v>199</v>
      </c>
      <c r="H210" s="790" t="s">
        <v>200</v>
      </c>
      <c r="I210" s="790" t="s">
        <v>201</v>
      </c>
      <c r="J210" s="790" t="s">
        <v>202</v>
      </c>
      <c r="K210" s="790" t="s">
        <v>105</v>
      </c>
      <c r="L210" s="790" t="s">
        <v>272</v>
      </c>
      <c r="M210" s="790" t="s">
        <v>273</v>
      </c>
      <c r="N210" s="790" t="s">
        <v>40</v>
      </c>
      <c r="O210" s="790">
        <v>40</v>
      </c>
      <c r="P210" s="790" t="s">
        <v>122</v>
      </c>
      <c r="Q210" s="790">
        <v>250</v>
      </c>
      <c r="V210" s="792">
        <v>45292</v>
      </c>
      <c r="W210" s="792">
        <v>45991</v>
      </c>
    </row>
    <row r="211" spans="1:23">
      <c r="A211" s="790" t="s">
        <v>253</v>
      </c>
      <c r="B211" s="790" t="s">
        <v>228</v>
      </c>
      <c r="C211" s="790" t="s">
        <v>6</v>
      </c>
      <c r="D211" s="790" t="s">
        <v>254</v>
      </c>
      <c r="G211" s="790" t="s">
        <v>199</v>
      </c>
      <c r="H211" s="790" t="s">
        <v>200</v>
      </c>
      <c r="I211" s="790" t="s">
        <v>201</v>
      </c>
      <c r="J211" s="790" t="s">
        <v>202</v>
      </c>
      <c r="K211" s="790" t="s">
        <v>105</v>
      </c>
      <c r="L211" s="790" t="s">
        <v>105</v>
      </c>
      <c r="M211" s="790" t="s">
        <v>205</v>
      </c>
      <c r="N211" s="790" t="s">
        <v>40</v>
      </c>
      <c r="O211" s="790">
        <v>140</v>
      </c>
      <c r="P211" s="790" t="s">
        <v>122</v>
      </c>
      <c r="Q211" s="790">
        <v>140</v>
      </c>
      <c r="S211" s="790">
        <v>0</v>
      </c>
      <c r="T211" s="790">
        <v>999</v>
      </c>
      <c r="V211" s="792">
        <v>45839</v>
      </c>
      <c r="W211" s="792">
        <v>45991</v>
      </c>
    </row>
    <row r="212" spans="1:23">
      <c r="A212" s="790" t="s">
        <v>253</v>
      </c>
      <c r="B212" s="790" t="s">
        <v>228</v>
      </c>
      <c r="C212" s="790" t="s">
        <v>6</v>
      </c>
      <c r="D212" s="790" t="s">
        <v>254</v>
      </c>
      <c r="G212" s="790" t="s">
        <v>199</v>
      </c>
      <c r="H212" s="790" t="s">
        <v>200</v>
      </c>
      <c r="I212" s="790" t="s">
        <v>201</v>
      </c>
      <c r="J212" s="790" t="s">
        <v>202</v>
      </c>
      <c r="K212" s="790" t="s">
        <v>203</v>
      </c>
      <c r="L212" s="790" t="s">
        <v>206</v>
      </c>
      <c r="M212" s="790" t="s">
        <v>207</v>
      </c>
      <c r="N212" s="790" t="s">
        <v>40</v>
      </c>
      <c r="O212" s="790">
        <v>15</v>
      </c>
      <c r="P212" s="790" t="s">
        <v>204</v>
      </c>
      <c r="Q212" s="790">
        <v>15</v>
      </c>
      <c r="V212" s="792">
        <v>45748</v>
      </c>
      <c r="W212" s="792">
        <v>46022</v>
      </c>
    </row>
    <row r="213" spans="1:23">
      <c r="A213" s="790" t="s">
        <v>255</v>
      </c>
      <c r="B213" s="790" t="s">
        <v>228</v>
      </c>
      <c r="C213" s="790" t="s">
        <v>6</v>
      </c>
      <c r="D213" s="790" t="s">
        <v>256</v>
      </c>
      <c r="G213" s="790" t="s">
        <v>199</v>
      </c>
      <c r="H213" s="790" t="s">
        <v>200</v>
      </c>
      <c r="I213" s="790" t="s">
        <v>201</v>
      </c>
      <c r="J213" s="790" t="s">
        <v>202</v>
      </c>
      <c r="K213" s="790" t="s">
        <v>203</v>
      </c>
      <c r="L213" s="790" t="s">
        <v>206</v>
      </c>
      <c r="M213" s="790" t="s">
        <v>207</v>
      </c>
      <c r="N213" s="790" t="s">
        <v>40</v>
      </c>
      <c r="O213" s="790">
        <v>15</v>
      </c>
      <c r="P213" s="790" t="s">
        <v>204</v>
      </c>
      <c r="Q213" s="790">
        <v>15</v>
      </c>
      <c r="V213" s="792">
        <v>45748</v>
      </c>
      <c r="W213" s="792">
        <v>46022</v>
      </c>
    </row>
    <row r="214" spans="1:23">
      <c r="A214" s="790" t="s">
        <v>255</v>
      </c>
      <c r="B214" s="790" t="s">
        <v>228</v>
      </c>
      <c r="C214" s="790" t="s">
        <v>6</v>
      </c>
      <c r="D214" s="790" t="s">
        <v>256</v>
      </c>
      <c r="G214" s="790" t="s">
        <v>199</v>
      </c>
      <c r="H214" s="790" t="s">
        <v>200</v>
      </c>
      <c r="I214" s="790" t="s">
        <v>201</v>
      </c>
      <c r="J214" s="790" t="s">
        <v>202</v>
      </c>
      <c r="K214" s="790" t="s">
        <v>203</v>
      </c>
      <c r="L214" s="790" t="s">
        <v>274</v>
      </c>
      <c r="M214" s="790" t="s">
        <v>275</v>
      </c>
      <c r="N214" s="790" t="s">
        <v>40</v>
      </c>
      <c r="O214" s="790">
        <v>50</v>
      </c>
      <c r="P214" s="790" t="s">
        <v>1074</v>
      </c>
      <c r="Q214" s="790">
        <v>50</v>
      </c>
      <c r="S214" s="790">
        <v>2000</v>
      </c>
      <c r="T214" s="790">
        <v>9999</v>
      </c>
      <c r="V214" s="792">
        <v>45658</v>
      </c>
      <c r="W214" s="792">
        <v>46022</v>
      </c>
    </row>
    <row r="215" spans="1:23">
      <c r="A215" s="790" t="s">
        <v>255</v>
      </c>
      <c r="B215" s="790" t="s">
        <v>228</v>
      </c>
      <c r="C215" s="790" t="s">
        <v>6</v>
      </c>
      <c r="D215" s="790" t="s">
        <v>256</v>
      </c>
      <c r="G215" s="790" t="s">
        <v>199</v>
      </c>
      <c r="H215" s="790" t="s">
        <v>200</v>
      </c>
      <c r="I215" s="790" t="s">
        <v>201</v>
      </c>
      <c r="J215" s="790" t="s">
        <v>202</v>
      </c>
      <c r="K215" s="790" t="s">
        <v>203</v>
      </c>
      <c r="L215" s="790" t="s">
        <v>274</v>
      </c>
      <c r="M215" s="790" t="s">
        <v>275</v>
      </c>
      <c r="N215" s="790" t="s">
        <v>40</v>
      </c>
      <c r="O215" s="790">
        <v>20</v>
      </c>
      <c r="P215" s="790" t="s">
        <v>1074</v>
      </c>
      <c r="Q215" s="790">
        <v>20</v>
      </c>
      <c r="S215" s="790">
        <v>1000</v>
      </c>
      <c r="T215" s="790">
        <v>1499</v>
      </c>
      <c r="V215" s="792">
        <v>45658</v>
      </c>
      <c r="W215" s="792">
        <v>46022</v>
      </c>
    </row>
    <row r="216" spans="1:23">
      <c r="A216" s="790" t="s">
        <v>255</v>
      </c>
      <c r="B216" s="790" t="s">
        <v>228</v>
      </c>
      <c r="C216" s="790" t="s">
        <v>6</v>
      </c>
      <c r="D216" s="790" t="s">
        <v>256</v>
      </c>
      <c r="G216" s="790" t="s">
        <v>199</v>
      </c>
      <c r="H216" s="790" t="s">
        <v>200</v>
      </c>
      <c r="I216" s="790" t="s">
        <v>201</v>
      </c>
      <c r="J216" s="790" t="s">
        <v>202</v>
      </c>
      <c r="K216" s="790" t="s">
        <v>105</v>
      </c>
      <c r="L216" s="790" t="s">
        <v>272</v>
      </c>
      <c r="M216" s="790" t="s">
        <v>273</v>
      </c>
      <c r="N216" s="790" t="s">
        <v>40</v>
      </c>
      <c r="O216" s="790">
        <v>40</v>
      </c>
      <c r="P216" s="790" t="s">
        <v>122</v>
      </c>
      <c r="Q216" s="790">
        <v>250</v>
      </c>
      <c r="V216" s="792">
        <v>45292</v>
      </c>
      <c r="W216" s="792">
        <v>45991</v>
      </c>
    </row>
    <row r="217" spans="1:23">
      <c r="A217" s="790" t="s">
        <v>255</v>
      </c>
      <c r="B217" s="790" t="s">
        <v>228</v>
      </c>
      <c r="C217" s="790" t="s">
        <v>6</v>
      </c>
      <c r="D217" s="790" t="s">
        <v>256</v>
      </c>
      <c r="G217" s="790" t="s">
        <v>199</v>
      </c>
      <c r="H217" s="790" t="s">
        <v>200</v>
      </c>
      <c r="I217" s="790" t="s">
        <v>201</v>
      </c>
      <c r="J217" s="790" t="s">
        <v>202</v>
      </c>
      <c r="K217" s="790" t="s">
        <v>203</v>
      </c>
      <c r="L217" s="790" t="s">
        <v>1213</v>
      </c>
      <c r="M217" s="790" t="s">
        <v>210</v>
      </c>
      <c r="N217" s="790" t="s">
        <v>40</v>
      </c>
      <c r="O217" s="790">
        <v>50</v>
      </c>
      <c r="P217" s="790" t="s">
        <v>204</v>
      </c>
      <c r="Q217" s="790">
        <v>50</v>
      </c>
      <c r="V217" s="792">
        <v>45658</v>
      </c>
      <c r="W217" s="792">
        <v>46022</v>
      </c>
    </row>
    <row r="218" spans="1:23">
      <c r="A218" s="790" t="s">
        <v>255</v>
      </c>
      <c r="B218" s="790" t="s">
        <v>228</v>
      </c>
      <c r="C218" s="790" t="s">
        <v>6</v>
      </c>
      <c r="D218" s="790" t="s">
        <v>256</v>
      </c>
      <c r="G218" s="790" t="s">
        <v>199</v>
      </c>
      <c r="H218" s="790" t="s">
        <v>200</v>
      </c>
      <c r="I218" s="790" t="s">
        <v>201</v>
      </c>
      <c r="J218" s="790" t="s">
        <v>202</v>
      </c>
      <c r="K218" s="790" t="s">
        <v>203</v>
      </c>
      <c r="L218" s="790" t="s">
        <v>274</v>
      </c>
      <c r="M218" s="790" t="s">
        <v>275</v>
      </c>
      <c r="N218" s="790" t="s">
        <v>40</v>
      </c>
      <c r="O218" s="790">
        <v>35</v>
      </c>
      <c r="P218" s="790" t="s">
        <v>1074</v>
      </c>
      <c r="Q218" s="790">
        <v>35</v>
      </c>
      <c r="S218" s="790">
        <v>1500</v>
      </c>
      <c r="T218" s="790">
        <v>1999</v>
      </c>
      <c r="V218" s="792">
        <v>45658</v>
      </c>
      <c r="W218" s="792">
        <v>46022</v>
      </c>
    </row>
    <row r="219" spans="1:23">
      <c r="A219" s="790" t="s">
        <v>255</v>
      </c>
      <c r="B219" s="790" t="s">
        <v>228</v>
      </c>
      <c r="C219" s="790" t="s">
        <v>6</v>
      </c>
      <c r="D219" s="790" t="s">
        <v>256</v>
      </c>
      <c r="G219" s="790" t="s">
        <v>199</v>
      </c>
      <c r="H219" s="790" t="s">
        <v>200</v>
      </c>
      <c r="I219" s="790" t="s">
        <v>201</v>
      </c>
      <c r="J219" s="790" t="s">
        <v>202</v>
      </c>
      <c r="K219" s="790" t="s">
        <v>203</v>
      </c>
      <c r="L219" s="790" t="s">
        <v>208</v>
      </c>
      <c r="M219" s="790" t="s">
        <v>209</v>
      </c>
      <c r="N219" s="790" t="s">
        <v>40</v>
      </c>
      <c r="O219" s="790">
        <v>15</v>
      </c>
      <c r="P219" s="790" t="s">
        <v>122</v>
      </c>
      <c r="Q219" s="790">
        <v>30</v>
      </c>
      <c r="R219" s="790">
        <v>75</v>
      </c>
      <c r="V219" s="792">
        <v>45748</v>
      </c>
      <c r="W219" s="792">
        <v>46022</v>
      </c>
    </row>
    <row r="220" spans="1:23">
      <c r="A220" s="790" t="s">
        <v>255</v>
      </c>
      <c r="B220" s="790" t="s">
        <v>228</v>
      </c>
      <c r="C220" s="790" t="s">
        <v>6</v>
      </c>
      <c r="D220" s="790" t="s">
        <v>256</v>
      </c>
      <c r="G220" s="790" t="s">
        <v>199</v>
      </c>
      <c r="H220" s="790" t="s">
        <v>200</v>
      </c>
      <c r="I220" s="790" t="s">
        <v>201</v>
      </c>
      <c r="J220" s="790" t="s">
        <v>202</v>
      </c>
      <c r="K220" s="790" t="s">
        <v>203</v>
      </c>
      <c r="L220" s="790" t="s">
        <v>211</v>
      </c>
      <c r="M220" s="790" t="s">
        <v>212</v>
      </c>
      <c r="N220" s="790" t="s">
        <v>40</v>
      </c>
      <c r="O220" s="790">
        <v>10</v>
      </c>
      <c r="P220" s="790" t="s">
        <v>122</v>
      </c>
      <c r="Q220" s="790">
        <v>10</v>
      </c>
      <c r="V220" s="792">
        <v>45748</v>
      </c>
      <c r="W220" s="792">
        <v>46022</v>
      </c>
    </row>
    <row r="221" spans="1:23">
      <c r="A221" s="790" t="s">
        <v>255</v>
      </c>
      <c r="B221" s="790" t="s">
        <v>228</v>
      </c>
      <c r="C221" s="790" t="s">
        <v>6</v>
      </c>
      <c r="D221" s="790" t="s">
        <v>256</v>
      </c>
      <c r="G221" s="790" t="s">
        <v>199</v>
      </c>
      <c r="H221" s="790" t="s">
        <v>200</v>
      </c>
      <c r="I221" s="790" t="s">
        <v>201</v>
      </c>
      <c r="J221" s="790" t="s">
        <v>202</v>
      </c>
      <c r="K221" s="790" t="s">
        <v>105</v>
      </c>
      <c r="L221" s="790" t="s">
        <v>1542</v>
      </c>
      <c r="M221" s="790" t="s">
        <v>1543</v>
      </c>
      <c r="N221" s="790" t="s">
        <v>40</v>
      </c>
      <c r="O221" s="790">
        <v>6</v>
      </c>
      <c r="P221" s="790" t="s">
        <v>122</v>
      </c>
      <c r="Q221" s="790">
        <v>6</v>
      </c>
      <c r="V221" s="792">
        <v>45748</v>
      </c>
      <c r="W221" s="792">
        <v>45991</v>
      </c>
    </row>
    <row r="222" spans="1:23">
      <c r="A222" s="790" t="s">
        <v>255</v>
      </c>
      <c r="B222" s="790" t="s">
        <v>228</v>
      </c>
      <c r="C222" s="790" t="s">
        <v>6</v>
      </c>
      <c r="D222" s="790" t="s">
        <v>256</v>
      </c>
      <c r="G222" s="790" t="s">
        <v>199</v>
      </c>
      <c r="H222" s="790" t="s">
        <v>200</v>
      </c>
      <c r="I222" s="790" t="s">
        <v>201</v>
      </c>
      <c r="J222" s="790" t="s">
        <v>202</v>
      </c>
      <c r="K222" s="790" t="s">
        <v>203</v>
      </c>
      <c r="L222" s="790" t="s">
        <v>215</v>
      </c>
      <c r="M222" s="790" t="s">
        <v>216</v>
      </c>
      <c r="N222" s="790" t="s">
        <v>40</v>
      </c>
      <c r="O222" s="790">
        <v>10</v>
      </c>
      <c r="P222" s="790" t="s">
        <v>204</v>
      </c>
      <c r="Q222" s="790">
        <v>10</v>
      </c>
      <c r="V222" s="792">
        <v>45748</v>
      </c>
      <c r="W222" s="792">
        <v>46022</v>
      </c>
    </row>
    <row r="223" spans="1:23">
      <c r="A223" s="790" t="s">
        <v>255</v>
      </c>
      <c r="B223" s="790" t="s">
        <v>228</v>
      </c>
      <c r="C223" s="790" t="s">
        <v>6</v>
      </c>
      <c r="D223" s="790" t="s">
        <v>256</v>
      </c>
      <c r="G223" s="790" t="s">
        <v>199</v>
      </c>
      <c r="H223" s="790" t="s">
        <v>200</v>
      </c>
      <c r="I223" s="790" t="s">
        <v>201</v>
      </c>
      <c r="J223" s="790" t="s">
        <v>202</v>
      </c>
      <c r="K223" s="790" t="s">
        <v>105</v>
      </c>
      <c r="L223" s="790" t="s">
        <v>213</v>
      </c>
      <c r="M223" s="790" t="s">
        <v>214</v>
      </c>
      <c r="N223" s="790" t="s">
        <v>40</v>
      </c>
      <c r="O223" s="790">
        <v>5</v>
      </c>
      <c r="P223" s="790" t="s">
        <v>122</v>
      </c>
      <c r="Q223" s="790">
        <v>5</v>
      </c>
      <c r="V223" s="792">
        <v>45748</v>
      </c>
      <c r="W223" s="792">
        <v>45991</v>
      </c>
    </row>
    <row r="224" spans="1:23">
      <c r="A224" s="790" t="s">
        <v>255</v>
      </c>
      <c r="B224" s="790" t="s">
        <v>228</v>
      </c>
      <c r="C224" s="790" t="s">
        <v>6</v>
      </c>
      <c r="D224" s="790" t="s">
        <v>256</v>
      </c>
      <c r="G224" s="790" t="s">
        <v>199</v>
      </c>
      <c r="H224" s="790" t="s">
        <v>200</v>
      </c>
      <c r="I224" s="790" t="s">
        <v>201</v>
      </c>
      <c r="J224" s="790" t="s">
        <v>202</v>
      </c>
      <c r="K224" s="790" t="s">
        <v>105</v>
      </c>
      <c r="L224" s="790" t="s">
        <v>105</v>
      </c>
      <c r="M224" s="790" t="s">
        <v>205</v>
      </c>
      <c r="N224" s="790" t="s">
        <v>40</v>
      </c>
      <c r="O224" s="790">
        <v>141</v>
      </c>
      <c r="P224" s="790" t="s">
        <v>122</v>
      </c>
      <c r="Q224" s="790">
        <v>141</v>
      </c>
      <c r="S224" s="790">
        <v>0</v>
      </c>
      <c r="T224" s="790">
        <v>999</v>
      </c>
      <c r="V224" s="792">
        <v>45839</v>
      </c>
      <c r="W224" s="792">
        <v>45991</v>
      </c>
    </row>
    <row r="225" spans="1:23">
      <c r="A225" s="790" t="s">
        <v>257</v>
      </c>
      <c r="B225" s="790" t="s">
        <v>237</v>
      </c>
      <c r="C225" s="790" t="s">
        <v>6</v>
      </c>
      <c r="D225" s="790" t="s">
        <v>258</v>
      </c>
      <c r="G225" s="790" t="s">
        <v>199</v>
      </c>
      <c r="H225" s="790" t="s">
        <v>200</v>
      </c>
      <c r="I225" s="790" t="s">
        <v>201</v>
      </c>
      <c r="J225" s="790" t="s">
        <v>202</v>
      </c>
      <c r="K225" s="790" t="s">
        <v>105</v>
      </c>
      <c r="L225" s="790" t="s">
        <v>272</v>
      </c>
      <c r="M225" s="790" t="s">
        <v>273</v>
      </c>
      <c r="N225" s="790" t="s">
        <v>40</v>
      </c>
      <c r="O225" s="790">
        <v>40</v>
      </c>
      <c r="P225" s="790" t="s">
        <v>122</v>
      </c>
      <c r="Q225" s="790">
        <v>250</v>
      </c>
      <c r="V225" s="792">
        <v>45292</v>
      </c>
      <c r="W225" s="792">
        <v>45991</v>
      </c>
    </row>
    <row r="226" spans="1:23">
      <c r="A226" s="790" t="s">
        <v>257</v>
      </c>
      <c r="B226" s="790" t="s">
        <v>237</v>
      </c>
      <c r="C226" s="790" t="s">
        <v>6</v>
      </c>
      <c r="D226" s="790" t="s">
        <v>258</v>
      </c>
      <c r="G226" s="790" t="s">
        <v>199</v>
      </c>
      <c r="H226" s="790" t="s">
        <v>200</v>
      </c>
      <c r="I226" s="790" t="s">
        <v>201</v>
      </c>
      <c r="J226" s="790" t="s">
        <v>202</v>
      </c>
      <c r="K226" s="790" t="s">
        <v>203</v>
      </c>
      <c r="L226" s="790" t="s">
        <v>211</v>
      </c>
      <c r="M226" s="790" t="s">
        <v>212</v>
      </c>
      <c r="N226" s="790" t="s">
        <v>40</v>
      </c>
      <c r="O226" s="790">
        <v>10</v>
      </c>
      <c r="P226" s="790" t="s">
        <v>122</v>
      </c>
      <c r="Q226" s="790">
        <v>10</v>
      </c>
      <c r="V226" s="792">
        <v>45748</v>
      </c>
      <c r="W226" s="792">
        <v>46022</v>
      </c>
    </row>
    <row r="227" spans="1:23">
      <c r="A227" s="790" t="s">
        <v>257</v>
      </c>
      <c r="B227" s="790" t="s">
        <v>237</v>
      </c>
      <c r="C227" s="790" t="s">
        <v>6</v>
      </c>
      <c r="D227" s="790" t="s">
        <v>258</v>
      </c>
      <c r="G227" s="790" t="s">
        <v>199</v>
      </c>
      <c r="H227" s="790" t="s">
        <v>200</v>
      </c>
      <c r="I227" s="790" t="s">
        <v>201</v>
      </c>
      <c r="J227" s="790" t="s">
        <v>202</v>
      </c>
      <c r="K227" s="790" t="s">
        <v>203</v>
      </c>
      <c r="L227" s="790" t="s">
        <v>208</v>
      </c>
      <c r="M227" s="790" t="s">
        <v>209</v>
      </c>
      <c r="N227" s="790" t="s">
        <v>40</v>
      </c>
      <c r="O227" s="790">
        <v>15</v>
      </c>
      <c r="P227" s="790" t="s">
        <v>122</v>
      </c>
      <c r="Q227" s="790">
        <v>30</v>
      </c>
      <c r="R227" s="790">
        <v>75</v>
      </c>
      <c r="V227" s="792">
        <v>45748</v>
      </c>
      <c r="W227" s="792">
        <v>46022</v>
      </c>
    </row>
    <row r="228" spans="1:23">
      <c r="A228" s="790" t="s">
        <v>257</v>
      </c>
      <c r="B228" s="790" t="s">
        <v>237</v>
      </c>
      <c r="C228" s="790" t="s">
        <v>6</v>
      </c>
      <c r="D228" s="790" t="s">
        <v>258</v>
      </c>
      <c r="G228" s="790" t="s">
        <v>199</v>
      </c>
      <c r="H228" s="790" t="s">
        <v>200</v>
      </c>
      <c r="I228" s="790" t="s">
        <v>201</v>
      </c>
      <c r="J228" s="790" t="s">
        <v>202</v>
      </c>
      <c r="K228" s="790" t="s">
        <v>105</v>
      </c>
      <c r="L228" s="790" t="s">
        <v>105</v>
      </c>
      <c r="M228" s="790" t="s">
        <v>205</v>
      </c>
      <c r="N228" s="790" t="s">
        <v>40</v>
      </c>
      <c r="O228" s="790">
        <v>165</v>
      </c>
      <c r="P228" s="790" t="s">
        <v>122</v>
      </c>
      <c r="Q228" s="790">
        <v>165</v>
      </c>
      <c r="S228" s="790">
        <v>0</v>
      </c>
      <c r="T228" s="790">
        <v>999</v>
      </c>
      <c r="V228" s="792">
        <v>45839</v>
      </c>
      <c r="W228" s="792">
        <v>45991</v>
      </c>
    </row>
    <row r="229" spans="1:23">
      <c r="A229" s="790" t="s">
        <v>257</v>
      </c>
      <c r="B229" s="790" t="s">
        <v>237</v>
      </c>
      <c r="C229" s="790" t="s">
        <v>6</v>
      </c>
      <c r="D229" s="790" t="s">
        <v>258</v>
      </c>
      <c r="G229" s="790" t="s">
        <v>199</v>
      </c>
      <c r="H229" s="790" t="s">
        <v>200</v>
      </c>
      <c r="I229" s="790" t="s">
        <v>201</v>
      </c>
      <c r="J229" s="790" t="s">
        <v>202</v>
      </c>
      <c r="K229" s="790" t="s">
        <v>203</v>
      </c>
      <c r="L229" s="790" t="s">
        <v>206</v>
      </c>
      <c r="M229" s="790" t="s">
        <v>207</v>
      </c>
      <c r="N229" s="790" t="s">
        <v>40</v>
      </c>
      <c r="O229" s="790">
        <v>15</v>
      </c>
      <c r="P229" s="790" t="s">
        <v>204</v>
      </c>
      <c r="Q229" s="790">
        <v>15</v>
      </c>
      <c r="V229" s="792">
        <v>45748</v>
      </c>
      <c r="W229" s="792">
        <v>46022</v>
      </c>
    </row>
    <row r="230" spans="1:23">
      <c r="A230" s="790" t="s">
        <v>257</v>
      </c>
      <c r="B230" s="790" t="s">
        <v>237</v>
      </c>
      <c r="C230" s="790" t="s">
        <v>6</v>
      </c>
      <c r="D230" s="790" t="s">
        <v>258</v>
      </c>
      <c r="G230" s="790" t="s">
        <v>199</v>
      </c>
      <c r="H230" s="790" t="s">
        <v>200</v>
      </c>
      <c r="I230" s="790" t="s">
        <v>201</v>
      </c>
      <c r="J230" s="790" t="s">
        <v>202</v>
      </c>
      <c r="K230" s="790" t="s">
        <v>203</v>
      </c>
      <c r="L230" s="790" t="s">
        <v>274</v>
      </c>
      <c r="M230" s="790" t="s">
        <v>275</v>
      </c>
      <c r="N230" s="790" t="s">
        <v>40</v>
      </c>
      <c r="O230" s="790">
        <v>35</v>
      </c>
      <c r="P230" s="790" t="s">
        <v>1074</v>
      </c>
      <c r="Q230" s="790">
        <v>35</v>
      </c>
      <c r="S230" s="790">
        <v>1500</v>
      </c>
      <c r="T230" s="790">
        <v>1999</v>
      </c>
      <c r="V230" s="792">
        <v>45658</v>
      </c>
      <c r="W230" s="792">
        <v>46022</v>
      </c>
    </row>
    <row r="231" spans="1:23">
      <c r="A231" s="790" t="s">
        <v>257</v>
      </c>
      <c r="B231" s="790" t="s">
        <v>237</v>
      </c>
      <c r="C231" s="790" t="s">
        <v>6</v>
      </c>
      <c r="D231" s="790" t="s">
        <v>258</v>
      </c>
      <c r="G231" s="790" t="s">
        <v>199</v>
      </c>
      <c r="H231" s="790" t="s">
        <v>200</v>
      </c>
      <c r="I231" s="790" t="s">
        <v>201</v>
      </c>
      <c r="J231" s="790" t="s">
        <v>202</v>
      </c>
      <c r="K231" s="790" t="s">
        <v>203</v>
      </c>
      <c r="L231" s="790" t="s">
        <v>274</v>
      </c>
      <c r="M231" s="790" t="s">
        <v>275</v>
      </c>
      <c r="N231" s="790" t="s">
        <v>40</v>
      </c>
      <c r="O231" s="790">
        <v>20</v>
      </c>
      <c r="P231" s="790" t="s">
        <v>1074</v>
      </c>
      <c r="Q231" s="790">
        <v>20</v>
      </c>
      <c r="S231" s="790">
        <v>1000</v>
      </c>
      <c r="T231" s="790">
        <v>1499</v>
      </c>
      <c r="V231" s="792">
        <v>45658</v>
      </c>
      <c r="W231" s="792">
        <v>46022</v>
      </c>
    </row>
    <row r="232" spans="1:23">
      <c r="A232" s="790" t="s">
        <v>257</v>
      </c>
      <c r="B232" s="790" t="s">
        <v>237</v>
      </c>
      <c r="C232" s="790" t="s">
        <v>6</v>
      </c>
      <c r="D232" s="790" t="s">
        <v>258</v>
      </c>
      <c r="G232" s="790" t="s">
        <v>199</v>
      </c>
      <c r="H232" s="790" t="s">
        <v>200</v>
      </c>
      <c r="I232" s="790" t="s">
        <v>201</v>
      </c>
      <c r="J232" s="790" t="s">
        <v>202</v>
      </c>
      <c r="K232" s="790" t="s">
        <v>203</v>
      </c>
      <c r="L232" s="790" t="s">
        <v>274</v>
      </c>
      <c r="M232" s="790" t="s">
        <v>275</v>
      </c>
      <c r="N232" s="790" t="s">
        <v>40</v>
      </c>
      <c r="O232" s="790">
        <v>50</v>
      </c>
      <c r="P232" s="790" t="s">
        <v>1074</v>
      </c>
      <c r="Q232" s="790">
        <v>50</v>
      </c>
      <c r="S232" s="790">
        <v>2000</v>
      </c>
      <c r="T232" s="790">
        <v>9999</v>
      </c>
      <c r="V232" s="792">
        <v>45658</v>
      </c>
      <c r="W232" s="792">
        <v>46022</v>
      </c>
    </row>
    <row r="233" spans="1:23">
      <c r="A233" s="790" t="s">
        <v>257</v>
      </c>
      <c r="B233" s="790" t="s">
        <v>237</v>
      </c>
      <c r="C233" s="790" t="s">
        <v>6</v>
      </c>
      <c r="D233" s="790" t="s">
        <v>258</v>
      </c>
      <c r="G233" s="790" t="s">
        <v>199</v>
      </c>
      <c r="H233" s="790" t="s">
        <v>200</v>
      </c>
      <c r="I233" s="790" t="s">
        <v>201</v>
      </c>
      <c r="J233" s="790" t="s">
        <v>202</v>
      </c>
      <c r="K233" s="790" t="s">
        <v>105</v>
      </c>
      <c r="L233" s="790" t="s">
        <v>213</v>
      </c>
      <c r="M233" s="790" t="s">
        <v>214</v>
      </c>
      <c r="N233" s="790" t="s">
        <v>40</v>
      </c>
      <c r="O233" s="790">
        <v>5</v>
      </c>
      <c r="P233" s="790" t="s">
        <v>122</v>
      </c>
      <c r="Q233" s="790">
        <v>5</v>
      </c>
      <c r="V233" s="792">
        <v>45748</v>
      </c>
      <c r="W233" s="792">
        <v>45991</v>
      </c>
    </row>
    <row r="234" spans="1:23">
      <c r="A234" s="790" t="s">
        <v>257</v>
      </c>
      <c r="B234" s="790" t="s">
        <v>237</v>
      </c>
      <c r="C234" s="790" t="s">
        <v>6</v>
      </c>
      <c r="D234" s="790" t="s">
        <v>258</v>
      </c>
      <c r="G234" s="790" t="s">
        <v>199</v>
      </c>
      <c r="H234" s="790" t="s">
        <v>200</v>
      </c>
      <c r="I234" s="790" t="s">
        <v>201</v>
      </c>
      <c r="J234" s="790" t="s">
        <v>202</v>
      </c>
      <c r="K234" s="790" t="s">
        <v>105</v>
      </c>
      <c r="L234" s="790" t="s">
        <v>1542</v>
      </c>
      <c r="M234" s="790" t="s">
        <v>1543</v>
      </c>
      <c r="N234" s="790" t="s">
        <v>40</v>
      </c>
      <c r="O234" s="790">
        <v>6</v>
      </c>
      <c r="P234" s="790" t="s">
        <v>122</v>
      </c>
      <c r="Q234" s="790">
        <v>6</v>
      </c>
      <c r="V234" s="792">
        <v>45748</v>
      </c>
      <c r="W234" s="792">
        <v>45991</v>
      </c>
    </row>
    <row r="235" spans="1:23">
      <c r="A235" s="790" t="s">
        <v>257</v>
      </c>
      <c r="B235" s="790" t="s">
        <v>237</v>
      </c>
      <c r="C235" s="790" t="s">
        <v>6</v>
      </c>
      <c r="D235" s="790" t="s">
        <v>258</v>
      </c>
      <c r="G235" s="790" t="s">
        <v>199</v>
      </c>
      <c r="H235" s="790" t="s">
        <v>200</v>
      </c>
      <c r="I235" s="790" t="s">
        <v>201</v>
      </c>
      <c r="J235" s="790" t="s">
        <v>202</v>
      </c>
      <c r="K235" s="790" t="s">
        <v>203</v>
      </c>
      <c r="L235" s="790" t="s">
        <v>1213</v>
      </c>
      <c r="M235" s="790" t="s">
        <v>210</v>
      </c>
      <c r="N235" s="790" t="s">
        <v>40</v>
      </c>
      <c r="O235" s="790">
        <v>50</v>
      </c>
      <c r="P235" s="790" t="s">
        <v>204</v>
      </c>
      <c r="Q235" s="790">
        <v>50</v>
      </c>
      <c r="V235" s="792">
        <v>45658</v>
      </c>
      <c r="W235" s="792">
        <v>46022</v>
      </c>
    </row>
    <row r="236" spans="1:23">
      <c r="A236" s="790" t="s">
        <v>257</v>
      </c>
      <c r="B236" s="790" t="s">
        <v>237</v>
      </c>
      <c r="C236" s="790" t="s">
        <v>6</v>
      </c>
      <c r="D236" s="790" t="s">
        <v>258</v>
      </c>
      <c r="G236" s="790" t="s">
        <v>199</v>
      </c>
      <c r="H236" s="790" t="s">
        <v>200</v>
      </c>
      <c r="I236" s="790" t="s">
        <v>201</v>
      </c>
      <c r="J236" s="790" t="s">
        <v>202</v>
      </c>
      <c r="K236" s="790" t="s">
        <v>203</v>
      </c>
      <c r="L236" s="790" t="s">
        <v>215</v>
      </c>
      <c r="M236" s="790" t="s">
        <v>216</v>
      </c>
      <c r="N236" s="790" t="s">
        <v>40</v>
      </c>
      <c r="O236" s="790">
        <v>10</v>
      </c>
      <c r="P236" s="790" t="s">
        <v>204</v>
      </c>
      <c r="Q236" s="790">
        <v>10</v>
      </c>
      <c r="V236" s="792">
        <v>45748</v>
      </c>
      <c r="W236" s="792">
        <v>46022</v>
      </c>
    </row>
    <row r="237" spans="1:23">
      <c r="A237" s="790" t="s">
        <v>259</v>
      </c>
      <c r="B237" s="790" t="s">
        <v>221</v>
      </c>
      <c r="C237" s="790" t="s">
        <v>6</v>
      </c>
      <c r="D237" s="790" t="s">
        <v>260</v>
      </c>
      <c r="G237" s="790" t="s">
        <v>199</v>
      </c>
      <c r="H237" s="790" t="s">
        <v>200</v>
      </c>
      <c r="I237" s="790" t="s">
        <v>201</v>
      </c>
      <c r="J237" s="790" t="s">
        <v>202</v>
      </c>
      <c r="K237" s="790" t="s">
        <v>203</v>
      </c>
      <c r="L237" s="790" t="s">
        <v>215</v>
      </c>
      <c r="M237" s="790" t="s">
        <v>216</v>
      </c>
      <c r="N237" s="790" t="s">
        <v>40</v>
      </c>
      <c r="O237" s="790">
        <v>10</v>
      </c>
      <c r="P237" s="790" t="s">
        <v>204</v>
      </c>
      <c r="Q237" s="790">
        <v>10</v>
      </c>
      <c r="V237" s="792">
        <v>45748</v>
      </c>
      <c r="W237" s="792">
        <v>46022</v>
      </c>
    </row>
    <row r="238" spans="1:23">
      <c r="A238" s="790" t="s">
        <v>259</v>
      </c>
      <c r="B238" s="790" t="s">
        <v>221</v>
      </c>
      <c r="C238" s="790" t="s">
        <v>6</v>
      </c>
      <c r="D238" s="790" t="s">
        <v>260</v>
      </c>
      <c r="G238" s="790" t="s">
        <v>199</v>
      </c>
      <c r="H238" s="790" t="s">
        <v>200</v>
      </c>
      <c r="I238" s="790" t="s">
        <v>201</v>
      </c>
      <c r="J238" s="790" t="s">
        <v>202</v>
      </c>
      <c r="K238" s="790" t="s">
        <v>105</v>
      </c>
      <c r="L238" s="790" t="s">
        <v>1542</v>
      </c>
      <c r="M238" s="790" t="s">
        <v>1543</v>
      </c>
      <c r="N238" s="790" t="s">
        <v>40</v>
      </c>
      <c r="O238" s="790">
        <v>6</v>
      </c>
      <c r="P238" s="790" t="s">
        <v>122</v>
      </c>
      <c r="Q238" s="790">
        <v>6</v>
      </c>
      <c r="V238" s="792">
        <v>45748</v>
      </c>
      <c r="W238" s="792">
        <v>45991</v>
      </c>
    </row>
    <row r="239" spans="1:23">
      <c r="A239" s="790" t="s">
        <v>259</v>
      </c>
      <c r="B239" s="790" t="s">
        <v>221</v>
      </c>
      <c r="C239" s="790" t="s">
        <v>6</v>
      </c>
      <c r="D239" s="790" t="s">
        <v>260</v>
      </c>
      <c r="G239" s="790" t="s">
        <v>199</v>
      </c>
      <c r="H239" s="790" t="s">
        <v>200</v>
      </c>
      <c r="I239" s="790" t="s">
        <v>201</v>
      </c>
      <c r="J239" s="790" t="s">
        <v>202</v>
      </c>
      <c r="K239" s="790" t="s">
        <v>203</v>
      </c>
      <c r="L239" s="790" t="s">
        <v>1213</v>
      </c>
      <c r="M239" s="790" t="s">
        <v>210</v>
      </c>
      <c r="N239" s="790" t="s">
        <v>40</v>
      </c>
      <c r="O239" s="790">
        <v>50</v>
      </c>
      <c r="P239" s="790" t="s">
        <v>204</v>
      </c>
      <c r="Q239" s="790">
        <v>50</v>
      </c>
      <c r="V239" s="792">
        <v>45658</v>
      </c>
      <c r="W239" s="792">
        <v>46022</v>
      </c>
    </row>
    <row r="240" spans="1:23">
      <c r="A240" s="790" t="s">
        <v>259</v>
      </c>
      <c r="B240" s="790" t="s">
        <v>221</v>
      </c>
      <c r="C240" s="790" t="s">
        <v>6</v>
      </c>
      <c r="D240" s="790" t="s">
        <v>260</v>
      </c>
      <c r="G240" s="790" t="s">
        <v>199</v>
      </c>
      <c r="H240" s="790" t="s">
        <v>200</v>
      </c>
      <c r="I240" s="790" t="s">
        <v>201</v>
      </c>
      <c r="J240" s="790" t="s">
        <v>202</v>
      </c>
      <c r="K240" s="790" t="s">
        <v>203</v>
      </c>
      <c r="L240" s="790" t="s">
        <v>211</v>
      </c>
      <c r="M240" s="790" t="s">
        <v>212</v>
      </c>
      <c r="N240" s="790" t="s">
        <v>40</v>
      </c>
      <c r="O240" s="790">
        <v>10</v>
      </c>
      <c r="P240" s="790" t="s">
        <v>122</v>
      </c>
      <c r="Q240" s="790">
        <v>10</v>
      </c>
      <c r="V240" s="792">
        <v>45748</v>
      </c>
      <c r="W240" s="792">
        <v>46022</v>
      </c>
    </row>
    <row r="241" spans="1:23">
      <c r="A241" s="790" t="s">
        <v>259</v>
      </c>
      <c r="B241" s="790" t="s">
        <v>221</v>
      </c>
      <c r="C241" s="790" t="s">
        <v>6</v>
      </c>
      <c r="D241" s="790" t="s">
        <v>260</v>
      </c>
      <c r="G241" s="790" t="s">
        <v>199</v>
      </c>
      <c r="H241" s="790" t="s">
        <v>200</v>
      </c>
      <c r="I241" s="790" t="s">
        <v>201</v>
      </c>
      <c r="J241" s="790" t="s">
        <v>202</v>
      </c>
      <c r="K241" s="790" t="s">
        <v>105</v>
      </c>
      <c r="L241" s="790" t="s">
        <v>272</v>
      </c>
      <c r="M241" s="790" t="s">
        <v>273</v>
      </c>
      <c r="N241" s="790" t="s">
        <v>40</v>
      </c>
      <c r="O241" s="790">
        <v>40</v>
      </c>
      <c r="P241" s="790" t="s">
        <v>122</v>
      </c>
      <c r="Q241" s="790">
        <v>175</v>
      </c>
      <c r="R241" s="790">
        <v>250</v>
      </c>
      <c r="V241" s="792">
        <v>45292</v>
      </c>
      <c r="W241" s="792">
        <v>45991</v>
      </c>
    </row>
    <row r="242" spans="1:23">
      <c r="A242" s="790" t="s">
        <v>259</v>
      </c>
      <c r="B242" s="790" t="s">
        <v>221</v>
      </c>
      <c r="C242" s="790" t="s">
        <v>6</v>
      </c>
      <c r="D242" s="790" t="s">
        <v>260</v>
      </c>
      <c r="G242" s="790" t="s">
        <v>199</v>
      </c>
      <c r="H242" s="790" t="s">
        <v>200</v>
      </c>
      <c r="I242" s="790" t="s">
        <v>201</v>
      </c>
      <c r="J242" s="790" t="s">
        <v>202</v>
      </c>
      <c r="K242" s="790" t="s">
        <v>105</v>
      </c>
      <c r="L242" s="790" t="s">
        <v>105</v>
      </c>
      <c r="M242" s="790" t="s">
        <v>205</v>
      </c>
      <c r="N242" s="790" t="s">
        <v>40</v>
      </c>
      <c r="O242" s="790">
        <v>47</v>
      </c>
      <c r="P242" s="790" t="s">
        <v>122</v>
      </c>
      <c r="Q242" s="790">
        <v>47</v>
      </c>
      <c r="S242" s="790">
        <v>0</v>
      </c>
      <c r="T242" s="790">
        <v>999</v>
      </c>
      <c r="V242" s="792">
        <v>45839</v>
      </c>
      <c r="W242" s="792">
        <v>45991</v>
      </c>
    </row>
    <row r="243" spans="1:23">
      <c r="A243" s="790" t="s">
        <v>259</v>
      </c>
      <c r="B243" s="790" t="s">
        <v>221</v>
      </c>
      <c r="C243" s="790" t="s">
        <v>6</v>
      </c>
      <c r="D243" s="790" t="s">
        <v>260</v>
      </c>
      <c r="G243" s="790" t="s">
        <v>199</v>
      </c>
      <c r="H243" s="790" t="s">
        <v>200</v>
      </c>
      <c r="I243" s="790" t="s">
        <v>201</v>
      </c>
      <c r="J243" s="790" t="s">
        <v>202</v>
      </c>
      <c r="K243" s="790" t="s">
        <v>203</v>
      </c>
      <c r="L243" s="790" t="s">
        <v>206</v>
      </c>
      <c r="M243" s="790" t="s">
        <v>207</v>
      </c>
      <c r="N243" s="790" t="s">
        <v>40</v>
      </c>
      <c r="O243" s="790">
        <v>15</v>
      </c>
      <c r="P243" s="790" t="s">
        <v>204</v>
      </c>
      <c r="Q243" s="790">
        <v>15</v>
      </c>
      <c r="V243" s="792">
        <v>45748</v>
      </c>
      <c r="W243" s="792">
        <v>46022</v>
      </c>
    </row>
    <row r="244" spans="1:23">
      <c r="A244" s="790" t="s">
        <v>259</v>
      </c>
      <c r="B244" s="790" t="s">
        <v>221</v>
      </c>
      <c r="C244" s="790" t="s">
        <v>6</v>
      </c>
      <c r="D244" s="790" t="s">
        <v>260</v>
      </c>
      <c r="G244" s="790" t="s">
        <v>199</v>
      </c>
      <c r="H244" s="790" t="s">
        <v>200</v>
      </c>
      <c r="I244" s="790" t="s">
        <v>201</v>
      </c>
      <c r="J244" s="790" t="s">
        <v>202</v>
      </c>
      <c r="K244" s="790" t="s">
        <v>105</v>
      </c>
      <c r="L244" s="790" t="s">
        <v>213</v>
      </c>
      <c r="M244" s="790" t="s">
        <v>214</v>
      </c>
      <c r="N244" s="790" t="s">
        <v>40</v>
      </c>
      <c r="O244" s="790">
        <v>5</v>
      </c>
      <c r="P244" s="790" t="s">
        <v>122</v>
      </c>
      <c r="Q244" s="790">
        <v>5</v>
      </c>
      <c r="V244" s="792">
        <v>45748</v>
      </c>
      <c r="W244" s="792">
        <v>45991</v>
      </c>
    </row>
    <row r="245" spans="1:23">
      <c r="A245" s="790" t="s">
        <v>259</v>
      </c>
      <c r="B245" s="790" t="s">
        <v>221</v>
      </c>
      <c r="C245" s="790" t="s">
        <v>6</v>
      </c>
      <c r="D245" s="790" t="s">
        <v>260</v>
      </c>
      <c r="G245" s="790" t="s">
        <v>199</v>
      </c>
      <c r="H245" s="790" t="s">
        <v>200</v>
      </c>
      <c r="I245" s="790" t="s">
        <v>201</v>
      </c>
      <c r="J245" s="790" t="s">
        <v>202</v>
      </c>
      <c r="K245" s="790" t="s">
        <v>203</v>
      </c>
      <c r="L245" s="790" t="s">
        <v>208</v>
      </c>
      <c r="M245" s="790" t="s">
        <v>209</v>
      </c>
      <c r="N245" s="790" t="s">
        <v>40</v>
      </c>
      <c r="O245" s="790">
        <v>15</v>
      </c>
      <c r="P245" s="790" t="s">
        <v>122</v>
      </c>
      <c r="Q245" s="790">
        <v>30</v>
      </c>
      <c r="R245" s="790">
        <v>75</v>
      </c>
      <c r="V245" s="792">
        <v>45748</v>
      </c>
      <c r="W245" s="792">
        <v>46022</v>
      </c>
    </row>
    <row r="246" spans="1:23">
      <c r="A246" s="790" t="s">
        <v>259</v>
      </c>
      <c r="B246" s="790" t="s">
        <v>221</v>
      </c>
      <c r="C246" s="790" t="s">
        <v>6</v>
      </c>
      <c r="D246" s="790" t="s">
        <v>260</v>
      </c>
      <c r="G246" s="790" t="s">
        <v>199</v>
      </c>
      <c r="H246" s="790" t="s">
        <v>200</v>
      </c>
      <c r="I246" s="790" t="s">
        <v>201</v>
      </c>
      <c r="J246" s="790" t="s">
        <v>202</v>
      </c>
      <c r="K246" s="790" t="s">
        <v>203</v>
      </c>
      <c r="L246" s="790" t="s">
        <v>274</v>
      </c>
      <c r="M246" s="790" t="s">
        <v>275</v>
      </c>
      <c r="N246" s="790" t="s">
        <v>40</v>
      </c>
      <c r="O246" s="790">
        <v>50</v>
      </c>
      <c r="P246" s="790" t="s">
        <v>1074</v>
      </c>
      <c r="Q246" s="790">
        <v>50</v>
      </c>
      <c r="S246" s="790">
        <v>2000</v>
      </c>
      <c r="T246" s="790">
        <v>9999</v>
      </c>
      <c r="V246" s="792">
        <v>45658</v>
      </c>
      <c r="W246" s="792">
        <v>46022</v>
      </c>
    </row>
    <row r="247" spans="1:23">
      <c r="A247" s="790" t="s">
        <v>259</v>
      </c>
      <c r="B247" s="790" t="s">
        <v>221</v>
      </c>
      <c r="C247" s="790" t="s">
        <v>6</v>
      </c>
      <c r="D247" s="790" t="s">
        <v>260</v>
      </c>
      <c r="G247" s="790" t="s">
        <v>199</v>
      </c>
      <c r="H247" s="790" t="s">
        <v>200</v>
      </c>
      <c r="I247" s="790" t="s">
        <v>201</v>
      </c>
      <c r="J247" s="790" t="s">
        <v>202</v>
      </c>
      <c r="K247" s="790" t="s">
        <v>203</v>
      </c>
      <c r="L247" s="790" t="s">
        <v>274</v>
      </c>
      <c r="M247" s="790" t="s">
        <v>275</v>
      </c>
      <c r="N247" s="790" t="s">
        <v>40</v>
      </c>
      <c r="O247" s="790">
        <v>20</v>
      </c>
      <c r="P247" s="790" t="s">
        <v>1074</v>
      </c>
      <c r="Q247" s="790">
        <v>20</v>
      </c>
      <c r="S247" s="790">
        <v>1000</v>
      </c>
      <c r="T247" s="790">
        <v>1499</v>
      </c>
      <c r="V247" s="792">
        <v>45658</v>
      </c>
      <c r="W247" s="792">
        <v>46022</v>
      </c>
    </row>
    <row r="248" spans="1:23">
      <c r="A248" s="790" t="s">
        <v>259</v>
      </c>
      <c r="B248" s="790" t="s">
        <v>221</v>
      </c>
      <c r="C248" s="790" t="s">
        <v>6</v>
      </c>
      <c r="D248" s="790" t="s">
        <v>260</v>
      </c>
      <c r="G248" s="790" t="s">
        <v>199</v>
      </c>
      <c r="H248" s="790" t="s">
        <v>200</v>
      </c>
      <c r="I248" s="790" t="s">
        <v>201</v>
      </c>
      <c r="J248" s="790" t="s">
        <v>202</v>
      </c>
      <c r="K248" s="790" t="s">
        <v>203</v>
      </c>
      <c r="L248" s="790" t="s">
        <v>274</v>
      </c>
      <c r="M248" s="790" t="s">
        <v>275</v>
      </c>
      <c r="N248" s="790" t="s">
        <v>40</v>
      </c>
      <c r="O248" s="790">
        <v>35</v>
      </c>
      <c r="P248" s="790" t="s">
        <v>1074</v>
      </c>
      <c r="Q248" s="790">
        <v>35</v>
      </c>
      <c r="S248" s="790">
        <v>1500</v>
      </c>
      <c r="T248" s="790">
        <v>1999</v>
      </c>
      <c r="V248" s="792">
        <v>45658</v>
      </c>
      <c r="W248" s="792">
        <v>46022</v>
      </c>
    </row>
    <row r="249" spans="1:23">
      <c r="A249" s="790" t="s">
        <v>261</v>
      </c>
      <c r="B249" s="790" t="s">
        <v>221</v>
      </c>
      <c r="C249" s="790" t="s">
        <v>6</v>
      </c>
      <c r="D249" s="790" t="s">
        <v>262</v>
      </c>
      <c r="G249" s="790" t="s">
        <v>199</v>
      </c>
      <c r="H249" s="790" t="s">
        <v>200</v>
      </c>
      <c r="I249" s="790" t="s">
        <v>201</v>
      </c>
      <c r="J249" s="790" t="s">
        <v>202</v>
      </c>
      <c r="K249" s="790" t="s">
        <v>203</v>
      </c>
      <c r="L249" s="790" t="s">
        <v>211</v>
      </c>
      <c r="M249" s="790" t="s">
        <v>212</v>
      </c>
      <c r="N249" s="790" t="s">
        <v>40</v>
      </c>
      <c r="O249" s="790">
        <v>10</v>
      </c>
      <c r="P249" s="790" t="s">
        <v>122</v>
      </c>
      <c r="Q249" s="790">
        <v>10</v>
      </c>
      <c r="V249" s="792">
        <v>45748</v>
      </c>
      <c r="W249" s="792">
        <v>46022</v>
      </c>
    </row>
    <row r="250" spans="1:23">
      <c r="A250" s="790" t="s">
        <v>261</v>
      </c>
      <c r="B250" s="790" t="s">
        <v>221</v>
      </c>
      <c r="C250" s="790" t="s">
        <v>6</v>
      </c>
      <c r="D250" s="790" t="s">
        <v>262</v>
      </c>
      <c r="G250" s="790" t="s">
        <v>199</v>
      </c>
      <c r="H250" s="790" t="s">
        <v>200</v>
      </c>
      <c r="I250" s="790" t="s">
        <v>201</v>
      </c>
      <c r="J250" s="790" t="s">
        <v>202</v>
      </c>
      <c r="K250" s="790" t="s">
        <v>203</v>
      </c>
      <c r="L250" s="790" t="s">
        <v>206</v>
      </c>
      <c r="M250" s="790" t="s">
        <v>207</v>
      </c>
      <c r="N250" s="790" t="s">
        <v>40</v>
      </c>
      <c r="O250" s="790">
        <v>15</v>
      </c>
      <c r="P250" s="790" t="s">
        <v>204</v>
      </c>
      <c r="Q250" s="790">
        <v>15</v>
      </c>
      <c r="V250" s="792">
        <v>45748</v>
      </c>
      <c r="W250" s="792">
        <v>46022</v>
      </c>
    </row>
    <row r="251" spans="1:23">
      <c r="A251" s="790" t="s">
        <v>261</v>
      </c>
      <c r="B251" s="790" t="s">
        <v>221</v>
      </c>
      <c r="C251" s="790" t="s">
        <v>6</v>
      </c>
      <c r="D251" s="790" t="s">
        <v>262</v>
      </c>
      <c r="G251" s="790" t="s">
        <v>199</v>
      </c>
      <c r="H251" s="790" t="s">
        <v>200</v>
      </c>
      <c r="I251" s="790" t="s">
        <v>201</v>
      </c>
      <c r="J251" s="790" t="s">
        <v>202</v>
      </c>
      <c r="K251" s="790" t="s">
        <v>105</v>
      </c>
      <c r="L251" s="790" t="s">
        <v>272</v>
      </c>
      <c r="M251" s="790" t="s">
        <v>273</v>
      </c>
      <c r="N251" s="790" t="s">
        <v>40</v>
      </c>
      <c r="O251" s="790">
        <v>40</v>
      </c>
      <c r="P251" s="790" t="s">
        <v>122</v>
      </c>
      <c r="Q251" s="790">
        <v>250</v>
      </c>
      <c r="V251" s="792">
        <v>45292</v>
      </c>
      <c r="W251" s="792">
        <v>45991</v>
      </c>
    </row>
    <row r="252" spans="1:23">
      <c r="A252" s="790" t="s">
        <v>261</v>
      </c>
      <c r="B252" s="790" t="s">
        <v>221</v>
      </c>
      <c r="C252" s="790" t="s">
        <v>6</v>
      </c>
      <c r="D252" s="790" t="s">
        <v>262</v>
      </c>
      <c r="G252" s="790" t="s">
        <v>199</v>
      </c>
      <c r="H252" s="790" t="s">
        <v>200</v>
      </c>
      <c r="I252" s="790" t="s">
        <v>201</v>
      </c>
      <c r="J252" s="790" t="s">
        <v>202</v>
      </c>
      <c r="K252" s="790" t="s">
        <v>203</v>
      </c>
      <c r="L252" s="790" t="s">
        <v>274</v>
      </c>
      <c r="M252" s="790" t="s">
        <v>275</v>
      </c>
      <c r="N252" s="790" t="s">
        <v>40</v>
      </c>
      <c r="O252" s="790">
        <v>35</v>
      </c>
      <c r="P252" s="790" t="s">
        <v>1074</v>
      </c>
      <c r="Q252" s="790">
        <v>35</v>
      </c>
      <c r="S252" s="790">
        <v>1500</v>
      </c>
      <c r="T252" s="790">
        <v>1999</v>
      </c>
      <c r="V252" s="792">
        <v>45658</v>
      </c>
      <c r="W252" s="792">
        <v>46022</v>
      </c>
    </row>
    <row r="253" spans="1:23">
      <c r="A253" s="790" t="s">
        <v>261</v>
      </c>
      <c r="B253" s="790" t="s">
        <v>221</v>
      </c>
      <c r="C253" s="790" t="s">
        <v>6</v>
      </c>
      <c r="D253" s="790" t="s">
        <v>262</v>
      </c>
      <c r="G253" s="790" t="s">
        <v>199</v>
      </c>
      <c r="H253" s="790" t="s">
        <v>200</v>
      </c>
      <c r="I253" s="790" t="s">
        <v>201</v>
      </c>
      <c r="J253" s="790" t="s">
        <v>202</v>
      </c>
      <c r="K253" s="790" t="s">
        <v>203</v>
      </c>
      <c r="L253" s="790" t="s">
        <v>215</v>
      </c>
      <c r="M253" s="790" t="s">
        <v>216</v>
      </c>
      <c r="N253" s="790" t="s">
        <v>40</v>
      </c>
      <c r="O253" s="790">
        <v>10</v>
      </c>
      <c r="P253" s="790" t="s">
        <v>204</v>
      </c>
      <c r="Q253" s="790">
        <v>10</v>
      </c>
      <c r="V253" s="792">
        <v>45748</v>
      </c>
      <c r="W253" s="792">
        <v>46022</v>
      </c>
    </row>
    <row r="254" spans="1:23">
      <c r="A254" s="790" t="s">
        <v>261</v>
      </c>
      <c r="B254" s="790" t="s">
        <v>221</v>
      </c>
      <c r="C254" s="790" t="s">
        <v>6</v>
      </c>
      <c r="D254" s="790" t="s">
        <v>262</v>
      </c>
      <c r="G254" s="790" t="s">
        <v>199</v>
      </c>
      <c r="H254" s="790" t="s">
        <v>200</v>
      </c>
      <c r="I254" s="790" t="s">
        <v>201</v>
      </c>
      <c r="J254" s="790" t="s">
        <v>202</v>
      </c>
      <c r="K254" s="790" t="s">
        <v>203</v>
      </c>
      <c r="L254" s="790" t="s">
        <v>274</v>
      </c>
      <c r="M254" s="790" t="s">
        <v>275</v>
      </c>
      <c r="N254" s="790" t="s">
        <v>40</v>
      </c>
      <c r="O254" s="790">
        <v>20</v>
      </c>
      <c r="P254" s="790" t="s">
        <v>1074</v>
      </c>
      <c r="Q254" s="790">
        <v>20</v>
      </c>
      <c r="S254" s="790">
        <v>1000</v>
      </c>
      <c r="T254" s="790">
        <v>1499</v>
      </c>
      <c r="V254" s="792">
        <v>45658</v>
      </c>
      <c r="W254" s="792">
        <v>46022</v>
      </c>
    </row>
    <row r="255" spans="1:23">
      <c r="A255" s="790" t="s">
        <v>261</v>
      </c>
      <c r="B255" s="790" t="s">
        <v>221</v>
      </c>
      <c r="C255" s="790" t="s">
        <v>6</v>
      </c>
      <c r="D255" s="790" t="s">
        <v>262</v>
      </c>
      <c r="G255" s="790" t="s">
        <v>199</v>
      </c>
      <c r="H255" s="790" t="s">
        <v>200</v>
      </c>
      <c r="I255" s="790" t="s">
        <v>201</v>
      </c>
      <c r="J255" s="790" t="s">
        <v>202</v>
      </c>
      <c r="K255" s="790" t="s">
        <v>203</v>
      </c>
      <c r="L255" s="790" t="s">
        <v>274</v>
      </c>
      <c r="M255" s="790" t="s">
        <v>275</v>
      </c>
      <c r="N255" s="790" t="s">
        <v>40</v>
      </c>
      <c r="O255" s="790">
        <v>50</v>
      </c>
      <c r="P255" s="790" t="s">
        <v>1074</v>
      </c>
      <c r="Q255" s="790">
        <v>50</v>
      </c>
      <c r="S255" s="790">
        <v>2000</v>
      </c>
      <c r="T255" s="790">
        <v>9999</v>
      </c>
      <c r="V255" s="792">
        <v>45658</v>
      </c>
      <c r="W255" s="792">
        <v>46022</v>
      </c>
    </row>
    <row r="256" spans="1:23">
      <c r="A256" s="790" t="s">
        <v>261</v>
      </c>
      <c r="B256" s="790" t="s">
        <v>221</v>
      </c>
      <c r="C256" s="790" t="s">
        <v>6</v>
      </c>
      <c r="D256" s="790" t="s">
        <v>262</v>
      </c>
      <c r="G256" s="790" t="s">
        <v>199</v>
      </c>
      <c r="H256" s="790" t="s">
        <v>200</v>
      </c>
      <c r="I256" s="790" t="s">
        <v>201</v>
      </c>
      <c r="J256" s="790" t="s">
        <v>202</v>
      </c>
      <c r="K256" s="790" t="s">
        <v>203</v>
      </c>
      <c r="L256" s="790" t="s">
        <v>1213</v>
      </c>
      <c r="M256" s="790" t="s">
        <v>210</v>
      </c>
      <c r="N256" s="790" t="s">
        <v>40</v>
      </c>
      <c r="O256" s="790">
        <v>75</v>
      </c>
      <c r="P256" s="790" t="s">
        <v>204</v>
      </c>
      <c r="Q256" s="790">
        <v>75</v>
      </c>
      <c r="V256" s="792">
        <v>45658</v>
      </c>
      <c r="W256" s="792">
        <v>46022</v>
      </c>
    </row>
    <row r="257" spans="1:23">
      <c r="A257" s="790" t="s">
        <v>261</v>
      </c>
      <c r="B257" s="790" t="s">
        <v>221</v>
      </c>
      <c r="C257" s="790" t="s">
        <v>6</v>
      </c>
      <c r="D257" s="790" t="s">
        <v>262</v>
      </c>
      <c r="G257" s="790" t="s">
        <v>199</v>
      </c>
      <c r="H257" s="790" t="s">
        <v>200</v>
      </c>
      <c r="I257" s="790" t="s">
        <v>201</v>
      </c>
      <c r="J257" s="790" t="s">
        <v>202</v>
      </c>
      <c r="K257" s="790" t="s">
        <v>203</v>
      </c>
      <c r="L257" s="790" t="s">
        <v>208</v>
      </c>
      <c r="M257" s="790" t="s">
        <v>209</v>
      </c>
      <c r="N257" s="790" t="s">
        <v>40</v>
      </c>
      <c r="O257" s="790">
        <v>15</v>
      </c>
      <c r="P257" s="790" t="s">
        <v>122</v>
      </c>
      <c r="Q257" s="790">
        <v>30</v>
      </c>
      <c r="R257" s="790">
        <v>75</v>
      </c>
      <c r="V257" s="792">
        <v>45748</v>
      </c>
      <c r="W257" s="792">
        <v>46022</v>
      </c>
    </row>
    <row r="258" spans="1:23">
      <c r="A258" s="790" t="s">
        <v>261</v>
      </c>
      <c r="B258" s="790" t="s">
        <v>221</v>
      </c>
      <c r="C258" s="790" t="s">
        <v>6</v>
      </c>
      <c r="D258" s="790" t="s">
        <v>262</v>
      </c>
      <c r="G258" s="790" t="s">
        <v>199</v>
      </c>
      <c r="H258" s="790" t="s">
        <v>200</v>
      </c>
      <c r="I258" s="790" t="s">
        <v>201</v>
      </c>
      <c r="J258" s="790" t="s">
        <v>202</v>
      </c>
      <c r="K258" s="790" t="s">
        <v>105</v>
      </c>
      <c r="L258" s="790" t="s">
        <v>1542</v>
      </c>
      <c r="M258" s="790" t="s">
        <v>1543</v>
      </c>
      <c r="N258" s="790" t="s">
        <v>40</v>
      </c>
      <c r="O258" s="790">
        <v>6</v>
      </c>
      <c r="P258" s="790" t="s">
        <v>122</v>
      </c>
      <c r="Q258" s="790">
        <v>6</v>
      </c>
      <c r="V258" s="792">
        <v>45748</v>
      </c>
      <c r="W258" s="792">
        <v>45991</v>
      </c>
    </row>
    <row r="259" spans="1:23">
      <c r="A259" s="790" t="s">
        <v>261</v>
      </c>
      <c r="B259" s="790" t="s">
        <v>221</v>
      </c>
      <c r="C259" s="790" t="s">
        <v>6</v>
      </c>
      <c r="D259" s="790" t="s">
        <v>262</v>
      </c>
      <c r="G259" s="790" t="s">
        <v>199</v>
      </c>
      <c r="H259" s="790" t="s">
        <v>200</v>
      </c>
      <c r="I259" s="790" t="s">
        <v>201</v>
      </c>
      <c r="J259" s="790" t="s">
        <v>202</v>
      </c>
      <c r="K259" s="790" t="s">
        <v>105</v>
      </c>
      <c r="L259" s="790" t="s">
        <v>213</v>
      </c>
      <c r="M259" s="790" t="s">
        <v>214</v>
      </c>
      <c r="N259" s="790" t="s">
        <v>40</v>
      </c>
      <c r="O259" s="790">
        <v>5</v>
      </c>
      <c r="P259" s="790" t="s">
        <v>122</v>
      </c>
      <c r="Q259" s="790">
        <v>5</v>
      </c>
      <c r="V259" s="792">
        <v>45748</v>
      </c>
      <c r="W259" s="792">
        <v>45991</v>
      </c>
    </row>
    <row r="260" spans="1:23">
      <c r="A260" s="790" t="s">
        <v>261</v>
      </c>
      <c r="B260" s="790" t="s">
        <v>221</v>
      </c>
      <c r="C260" s="790" t="s">
        <v>6</v>
      </c>
      <c r="D260" s="790" t="s">
        <v>262</v>
      </c>
      <c r="G260" s="790" t="s">
        <v>199</v>
      </c>
      <c r="H260" s="790" t="s">
        <v>200</v>
      </c>
      <c r="I260" s="790" t="s">
        <v>201</v>
      </c>
      <c r="J260" s="790" t="s">
        <v>202</v>
      </c>
      <c r="K260" s="790" t="s">
        <v>105</v>
      </c>
      <c r="L260" s="790" t="s">
        <v>105</v>
      </c>
      <c r="M260" s="790" t="s">
        <v>205</v>
      </c>
      <c r="N260" s="790" t="s">
        <v>40</v>
      </c>
      <c r="O260" s="790">
        <v>127</v>
      </c>
      <c r="P260" s="790" t="s">
        <v>122</v>
      </c>
      <c r="Q260" s="790">
        <v>127</v>
      </c>
      <c r="S260" s="790">
        <v>0</v>
      </c>
      <c r="T260" s="790">
        <v>999</v>
      </c>
      <c r="V260" s="792">
        <v>45839</v>
      </c>
      <c r="W260" s="792">
        <v>45991</v>
      </c>
    </row>
    <row r="261" spans="1:23">
      <c r="A261" s="790" t="s">
        <v>263</v>
      </c>
      <c r="B261" s="790" t="s">
        <v>221</v>
      </c>
      <c r="C261" s="790" t="s">
        <v>6</v>
      </c>
      <c r="D261" s="790" t="s">
        <v>264</v>
      </c>
      <c r="G261" s="790" t="s">
        <v>199</v>
      </c>
      <c r="H261" s="790" t="s">
        <v>200</v>
      </c>
      <c r="I261" s="790" t="s">
        <v>201</v>
      </c>
      <c r="J261" s="790" t="s">
        <v>202</v>
      </c>
      <c r="K261" s="790" t="s">
        <v>203</v>
      </c>
      <c r="L261" s="790" t="s">
        <v>206</v>
      </c>
      <c r="M261" s="790" t="s">
        <v>207</v>
      </c>
      <c r="N261" s="790" t="s">
        <v>40</v>
      </c>
      <c r="O261" s="790">
        <v>15</v>
      </c>
      <c r="P261" s="790" t="s">
        <v>204</v>
      </c>
      <c r="Q261" s="790">
        <v>15</v>
      </c>
      <c r="V261" s="792">
        <v>45748</v>
      </c>
      <c r="W261" s="792">
        <v>46022</v>
      </c>
    </row>
    <row r="262" spans="1:23">
      <c r="A262" s="790" t="s">
        <v>263</v>
      </c>
      <c r="B262" s="790" t="s">
        <v>221</v>
      </c>
      <c r="C262" s="790" t="s">
        <v>6</v>
      </c>
      <c r="D262" s="790" t="s">
        <v>264</v>
      </c>
      <c r="G262" s="790" t="s">
        <v>199</v>
      </c>
      <c r="H262" s="790" t="s">
        <v>200</v>
      </c>
      <c r="I262" s="790" t="s">
        <v>201</v>
      </c>
      <c r="J262" s="790" t="s">
        <v>202</v>
      </c>
      <c r="K262" s="790" t="s">
        <v>105</v>
      </c>
      <c r="L262" s="790" t="s">
        <v>213</v>
      </c>
      <c r="M262" s="790" t="s">
        <v>214</v>
      </c>
      <c r="N262" s="790" t="s">
        <v>40</v>
      </c>
      <c r="O262" s="790">
        <v>5</v>
      </c>
      <c r="P262" s="790" t="s">
        <v>122</v>
      </c>
      <c r="Q262" s="790">
        <v>5</v>
      </c>
      <c r="V262" s="792">
        <v>45748</v>
      </c>
      <c r="W262" s="792">
        <v>45991</v>
      </c>
    </row>
    <row r="263" spans="1:23">
      <c r="A263" s="790" t="s">
        <v>263</v>
      </c>
      <c r="B263" s="790" t="s">
        <v>221</v>
      </c>
      <c r="C263" s="790" t="s">
        <v>6</v>
      </c>
      <c r="D263" s="790" t="s">
        <v>264</v>
      </c>
      <c r="G263" s="790" t="s">
        <v>199</v>
      </c>
      <c r="H263" s="790" t="s">
        <v>200</v>
      </c>
      <c r="I263" s="790" t="s">
        <v>201</v>
      </c>
      <c r="J263" s="790" t="s">
        <v>202</v>
      </c>
      <c r="K263" s="790" t="s">
        <v>203</v>
      </c>
      <c r="L263" s="790" t="s">
        <v>211</v>
      </c>
      <c r="M263" s="790" t="s">
        <v>212</v>
      </c>
      <c r="N263" s="790" t="s">
        <v>40</v>
      </c>
      <c r="O263" s="790">
        <v>10</v>
      </c>
      <c r="P263" s="790" t="s">
        <v>122</v>
      </c>
      <c r="Q263" s="790">
        <v>10</v>
      </c>
      <c r="V263" s="792">
        <v>45748</v>
      </c>
      <c r="W263" s="792">
        <v>46022</v>
      </c>
    </row>
    <row r="264" spans="1:23">
      <c r="A264" s="790" t="s">
        <v>263</v>
      </c>
      <c r="B264" s="790" t="s">
        <v>221</v>
      </c>
      <c r="C264" s="790" t="s">
        <v>6</v>
      </c>
      <c r="D264" s="790" t="s">
        <v>264</v>
      </c>
      <c r="G264" s="790" t="s">
        <v>199</v>
      </c>
      <c r="H264" s="790" t="s">
        <v>200</v>
      </c>
      <c r="I264" s="790" t="s">
        <v>201</v>
      </c>
      <c r="J264" s="790" t="s">
        <v>202</v>
      </c>
      <c r="K264" s="790" t="s">
        <v>203</v>
      </c>
      <c r="L264" s="790" t="s">
        <v>215</v>
      </c>
      <c r="M264" s="790" t="s">
        <v>216</v>
      </c>
      <c r="N264" s="790" t="s">
        <v>40</v>
      </c>
      <c r="O264" s="790">
        <v>10</v>
      </c>
      <c r="P264" s="790" t="s">
        <v>204</v>
      </c>
      <c r="Q264" s="790">
        <v>10</v>
      </c>
      <c r="V264" s="792">
        <v>45748</v>
      </c>
      <c r="W264" s="792">
        <v>46022</v>
      </c>
    </row>
    <row r="265" spans="1:23">
      <c r="A265" s="790" t="s">
        <v>263</v>
      </c>
      <c r="B265" s="790" t="s">
        <v>221</v>
      </c>
      <c r="C265" s="790" t="s">
        <v>6</v>
      </c>
      <c r="D265" s="790" t="s">
        <v>264</v>
      </c>
      <c r="G265" s="790" t="s">
        <v>199</v>
      </c>
      <c r="H265" s="790" t="s">
        <v>200</v>
      </c>
      <c r="I265" s="790" t="s">
        <v>201</v>
      </c>
      <c r="J265" s="790" t="s">
        <v>202</v>
      </c>
      <c r="K265" s="790" t="s">
        <v>203</v>
      </c>
      <c r="L265" s="790" t="s">
        <v>274</v>
      </c>
      <c r="M265" s="790" t="s">
        <v>275</v>
      </c>
      <c r="N265" s="790" t="s">
        <v>40</v>
      </c>
      <c r="O265" s="790">
        <v>50</v>
      </c>
      <c r="P265" s="790" t="s">
        <v>1074</v>
      </c>
      <c r="Q265" s="790">
        <v>50</v>
      </c>
      <c r="S265" s="790">
        <v>2000</v>
      </c>
      <c r="T265" s="790">
        <v>9999</v>
      </c>
      <c r="V265" s="792">
        <v>45658</v>
      </c>
      <c r="W265" s="792">
        <v>46022</v>
      </c>
    </row>
    <row r="266" spans="1:23">
      <c r="A266" s="790" t="s">
        <v>263</v>
      </c>
      <c r="B266" s="790" t="s">
        <v>221</v>
      </c>
      <c r="C266" s="790" t="s">
        <v>6</v>
      </c>
      <c r="D266" s="790" t="s">
        <v>264</v>
      </c>
      <c r="G266" s="790" t="s">
        <v>199</v>
      </c>
      <c r="H266" s="790" t="s">
        <v>200</v>
      </c>
      <c r="I266" s="790" t="s">
        <v>201</v>
      </c>
      <c r="J266" s="790" t="s">
        <v>202</v>
      </c>
      <c r="K266" s="790" t="s">
        <v>105</v>
      </c>
      <c r="L266" s="790" t="s">
        <v>272</v>
      </c>
      <c r="M266" s="790" t="s">
        <v>273</v>
      </c>
      <c r="N266" s="790" t="s">
        <v>40</v>
      </c>
      <c r="O266" s="790">
        <v>40</v>
      </c>
      <c r="P266" s="790" t="s">
        <v>122</v>
      </c>
      <c r="Q266" s="790">
        <v>250</v>
      </c>
      <c r="V266" s="792">
        <v>45292</v>
      </c>
      <c r="W266" s="792">
        <v>45991</v>
      </c>
    </row>
    <row r="267" spans="1:23">
      <c r="A267" s="790" t="s">
        <v>263</v>
      </c>
      <c r="B267" s="790" t="s">
        <v>221</v>
      </c>
      <c r="C267" s="790" t="s">
        <v>6</v>
      </c>
      <c r="D267" s="790" t="s">
        <v>264</v>
      </c>
      <c r="G267" s="790" t="s">
        <v>199</v>
      </c>
      <c r="H267" s="790" t="s">
        <v>200</v>
      </c>
      <c r="I267" s="790" t="s">
        <v>201</v>
      </c>
      <c r="J267" s="790" t="s">
        <v>202</v>
      </c>
      <c r="K267" s="790" t="s">
        <v>203</v>
      </c>
      <c r="L267" s="790" t="s">
        <v>1213</v>
      </c>
      <c r="M267" s="790" t="s">
        <v>210</v>
      </c>
      <c r="N267" s="790" t="s">
        <v>40</v>
      </c>
      <c r="O267" s="790">
        <v>50</v>
      </c>
      <c r="P267" s="790" t="s">
        <v>204</v>
      </c>
      <c r="Q267" s="790">
        <v>50</v>
      </c>
      <c r="V267" s="792">
        <v>45658</v>
      </c>
      <c r="W267" s="792">
        <v>46022</v>
      </c>
    </row>
    <row r="268" spans="1:23">
      <c r="A268" s="790" t="s">
        <v>263</v>
      </c>
      <c r="B268" s="790" t="s">
        <v>221</v>
      </c>
      <c r="C268" s="790" t="s">
        <v>6</v>
      </c>
      <c r="D268" s="790" t="s">
        <v>264</v>
      </c>
      <c r="G268" s="790" t="s">
        <v>199</v>
      </c>
      <c r="H268" s="790" t="s">
        <v>200</v>
      </c>
      <c r="I268" s="790" t="s">
        <v>201</v>
      </c>
      <c r="J268" s="790" t="s">
        <v>202</v>
      </c>
      <c r="K268" s="790" t="s">
        <v>203</v>
      </c>
      <c r="L268" s="790" t="s">
        <v>274</v>
      </c>
      <c r="M268" s="790" t="s">
        <v>275</v>
      </c>
      <c r="N268" s="790" t="s">
        <v>40</v>
      </c>
      <c r="O268" s="790">
        <v>35</v>
      </c>
      <c r="P268" s="790" t="s">
        <v>1074</v>
      </c>
      <c r="Q268" s="790">
        <v>35</v>
      </c>
      <c r="S268" s="790">
        <v>1500</v>
      </c>
      <c r="T268" s="790">
        <v>1999</v>
      </c>
      <c r="V268" s="792">
        <v>45658</v>
      </c>
      <c r="W268" s="792">
        <v>46022</v>
      </c>
    </row>
    <row r="269" spans="1:23">
      <c r="A269" s="790" t="s">
        <v>263</v>
      </c>
      <c r="B269" s="790" t="s">
        <v>221</v>
      </c>
      <c r="C269" s="790" t="s">
        <v>6</v>
      </c>
      <c r="D269" s="790" t="s">
        <v>264</v>
      </c>
      <c r="G269" s="790" t="s">
        <v>199</v>
      </c>
      <c r="H269" s="790" t="s">
        <v>200</v>
      </c>
      <c r="I269" s="790" t="s">
        <v>201</v>
      </c>
      <c r="J269" s="790" t="s">
        <v>202</v>
      </c>
      <c r="K269" s="790" t="s">
        <v>105</v>
      </c>
      <c r="L269" s="790" t="s">
        <v>1542</v>
      </c>
      <c r="M269" s="790" t="s">
        <v>1543</v>
      </c>
      <c r="N269" s="790" t="s">
        <v>40</v>
      </c>
      <c r="O269" s="790">
        <v>6</v>
      </c>
      <c r="P269" s="790" t="s">
        <v>122</v>
      </c>
      <c r="Q269" s="790">
        <v>6</v>
      </c>
      <c r="V269" s="792">
        <v>45748</v>
      </c>
      <c r="W269" s="792">
        <v>45991</v>
      </c>
    </row>
    <row r="270" spans="1:23">
      <c r="A270" s="790" t="s">
        <v>263</v>
      </c>
      <c r="B270" s="790" t="s">
        <v>221</v>
      </c>
      <c r="C270" s="790" t="s">
        <v>6</v>
      </c>
      <c r="D270" s="790" t="s">
        <v>264</v>
      </c>
      <c r="G270" s="790" t="s">
        <v>199</v>
      </c>
      <c r="H270" s="790" t="s">
        <v>200</v>
      </c>
      <c r="I270" s="790" t="s">
        <v>201</v>
      </c>
      <c r="J270" s="790" t="s">
        <v>202</v>
      </c>
      <c r="K270" s="790" t="s">
        <v>203</v>
      </c>
      <c r="L270" s="790" t="s">
        <v>274</v>
      </c>
      <c r="M270" s="790" t="s">
        <v>275</v>
      </c>
      <c r="N270" s="790" t="s">
        <v>40</v>
      </c>
      <c r="O270" s="790">
        <v>20</v>
      </c>
      <c r="P270" s="790" t="s">
        <v>1074</v>
      </c>
      <c r="Q270" s="790">
        <v>20</v>
      </c>
      <c r="S270" s="790">
        <v>1000</v>
      </c>
      <c r="T270" s="790">
        <v>1499</v>
      </c>
      <c r="V270" s="792">
        <v>45658</v>
      </c>
      <c r="W270" s="792">
        <v>46022</v>
      </c>
    </row>
    <row r="271" spans="1:23">
      <c r="A271" s="790" t="s">
        <v>263</v>
      </c>
      <c r="B271" s="790" t="s">
        <v>221</v>
      </c>
      <c r="C271" s="790" t="s">
        <v>6</v>
      </c>
      <c r="D271" s="790" t="s">
        <v>264</v>
      </c>
      <c r="G271" s="790" t="s">
        <v>199</v>
      </c>
      <c r="H271" s="790" t="s">
        <v>200</v>
      </c>
      <c r="I271" s="790" t="s">
        <v>201</v>
      </c>
      <c r="J271" s="790" t="s">
        <v>202</v>
      </c>
      <c r="K271" s="790" t="s">
        <v>105</v>
      </c>
      <c r="L271" s="790" t="s">
        <v>105</v>
      </c>
      <c r="M271" s="790" t="s">
        <v>205</v>
      </c>
      <c r="N271" s="790" t="s">
        <v>40</v>
      </c>
      <c r="O271" s="790">
        <v>104</v>
      </c>
      <c r="P271" s="790" t="s">
        <v>122</v>
      </c>
      <c r="Q271" s="790">
        <v>104</v>
      </c>
      <c r="S271" s="790">
        <v>0</v>
      </c>
      <c r="T271" s="790">
        <v>999</v>
      </c>
      <c r="V271" s="792">
        <v>45839</v>
      </c>
      <c r="W271" s="792">
        <v>45991</v>
      </c>
    </row>
    <row r="272" spans="1:23">
      <c r="A272" s="790" t="s">
        <v>263</v>
      </c>
      <c r="B272" s="790" t="s">
        <v>221</v>
      </c>
      <c r="C272" s="790" t="s">
        <v>6</v>
      </c>
      <c r="D272" s="790" t="s">
        <v>264</v>
      </c>
      <c r="G272" s="790" t="s">
        <v>199</v>
      </c>
      <c r="H272" s="790" t="s">
        <v>200</v>
      </c>
      <c r="I272" s="790" t="s">
        <v>201</v>
      </c>
      <c r="J272" s="790" t="s">
        <v>202</v>
      </c>
      <c r="K272" s="790" t="s">
        <v>203</v>
      </c>
      <c r="L272" s="790" t="s">
        <v>208</v>
      </c>
      <c r="M272" s="790" t="s">
        <v>209</v>
      </c>
      <c r="N272" s="790" t="s">
        <v>40</v>
      </c>
      <c r="O272" s="790">
        <v>15</v>
      </c>
      <c r="P272" s="790" t="s">
        <v>122</v>
      </c>
      <c r="Q272" s="790">
        <v>30</v>
      </c>
      <c r="R272" s="790">
        <v>75</v>
      </c>
      <c r="V272" s="792">
        <v>45748</v>
      </c>
      <c r="W272" s="792">
        <v>46022</v>
      </c>
    </row>
    <row r="273" spans="1:23">
      <c r="A273" s="790" t="s">
        <v>265</v>
      </c>
      <c r="B273" s="790" t="s">
        <v>266</v>
      </c>
      <c r="C273" s="790" t="s">
        <v>6</v>
      </c>
      <c r="D273" s="790" t="s">
        <v>267</v>
      </c>
      <c r="G273" s="790" t="s">
        <v>199</v>
      </c>
      <c r="H273" s="790" t="s">
        <v>200</v>
      </c>
      <c r="I273" s="790" t="s">
        <v>201</v>
      </c>
      <c r="J273" s="790" t="s">
        <v>202</v>
      </c>
      <c r="K273" s="790" t="s">
        <v>203</v>
      </c>
      <c r="L273" s="790" t="s">
        <v>274</v>
      </c>
      <c r="M273" s="790" t="s">
        <v>275</v>
      </c>
      <c r="N273" s="790" t="s">
        <v>40</v>
      </c>
      <c r="O273" s="790">
        <v>35</v>
      </c>
      <c r="P273" s="790" t="s">
        <v>1074</v>
      </c>
      <c r="Q273" s="790">
        <v>35</v>
      </c>
      <c r="S273" s="790">
        <v>1500</v>
      </c>
      <c r="T273" s="790">
        <v>1999</v>
      </c>
      <c r="V273" s="792">
        <v>45658</v>
      </c>
      <c r="W273" s="792">
        <v>46022</v>
      </c>
    </row>
    <row r="274" spans="1:23">
      <c r="A274" s="790" t="s">
        <v>265</v>
      </c>
      <c r="B274" s="790" t="s">
        <v>266</v>
      </c>
      <c r="C274" s="790" t="s">
        <v>6</v>
      </c>
      <c r="D274" s="790" t="s">
        <v>267</v>
      </c>
      <c r="G274" s="790" t="s">
        <v>199</v>
      </c>
      <c r="H274" s="790" t="s">
        <v>200</v>
      </c>
      <c r="I274" s="790" t="s">
        <v>201</v>
      </c>
      <c r="J274" s="790" t="s">
        <v>202</v>
      </c>
      <c r="K274" s="790" t="s">
        <v>203</v>
      </c>
      <c r="L274" s="790" t="s">
        <v>211</v>
      </c>
      <c r="M274" s="790" t="s">
        <v>212</v>
      </c>
      <c r="N274" s="790" t="s">
        <v>40</v>
      </c>
      <c r="O274" s="790">
        <v>10</v>
      </c>
      <c r="P274" s="790" t="s">
        <v>122</v>
      </c>
      <c r="Q274" s="790">
        <v>10</v>
      </c>
      <c r="V274" s="792">
        <v>45748</v>
      </c>
      <c r="W274" s="792">
        <v>46022</v>
      </c>
    </row>
    <row r="275" spans="1:23">
      <c r="A275" s="790" t="s">
        <v>265</v>
      </c>
      <c r="B275" s="790" t="s">
        <v>266</v>
      </c>
      <c r="C275" s="790" t="s">
        <v>6</v>
      </c>
      <c r="D275" s="790" t="s">
        <v>267</v>
      </c>
      <c r="G275" s="790" t="s">
        <v>199</v>
      </c>
      <c r="H275" s="790" t="s">
        <v>200</v>
      </c>
      <c r="I275" s="790" t="s">
        <v>201</v>
      </c>
      <c r="J275" s="790" t="s">
        <v>202</v>
      </c>
      <c r="K275" s="790" t="s">
        <v>105</v>
      </c>
      <c r="L275" s="790" t="s">
        <v>272</v>
      </c>
      <c r="M275" s="790" t="s">
        <v>273</v>
      </c>
      <c r="N275" s="790" t="s">
        <v>40</v>
      </c>
      <c r="O275" s="790">
        <v>40</v>
      </c>
      <c r="P275" s="790" t="s">
        <v>122</v>
      </c>
      <c r="Q275" s="790">
        <v>250</v>
      </c>
      <c r="V275" s="792">
        <v>45292</v>
      </c>
      <c r="W275" s="792">
        <v>45991</v>
      </c>
    </row>
    <row r="276" spans="1:23">
      <c r="A276" s="790" t="s">
        <v>265</v>
      </c>
      <c r="B276" s="790" t="s">
        <v>266</v>
      </c>
      <c r="C276" s="790" t="s">
        <v>6</v>
      </c>
      <c r="D276" s="790" t="s">
        <v>267</v>
      </c>
      <c r="G276" s="790" t="s">
        <v>199</v>
      </c>
      <c r="H276" s="790" t="s">
        <v>200</v>
      </c>
      <c r="I276" s="790" t="s">
        <v>201</v>
      </c>
      <c r="J276" s="790" t="s">
        <v>202</v>
      </c>
      <c r="K276" s="790" t="s">
        <v>203</v>
      </c>
      <c r="L276" s="790" t="s">
        <v>274</v>
      </c>
      <c r="M276" s="790" t="s">
        <v>275</v>
      </c>
      <c r="N276" s="790" t="s">
        <v>40</v>
      </c>
      <c r="O276" s="790">
        <v>50</v>
      </c>
      <c r="P276" s="790" t="s">
        <v>1074</v>
      </c>
      <c r="Q276" s="790">
        <v>50</v>
      </c>
      <c r="S276" s="790">
        <v>2000</v>
      </c>
      <c r="T276" s="790">
        <v>9999</v>
      </c>
      <c r="V276" s="792">
        <v>45658</v>
      </c>
      <c r="W276" s="792">
        <v>46022</v>
      </c>
    </row>
    <row r="277" spans="1:23">
      <c r="A277" s="790" t="s">
        <v>265</v>
      </c>
      <c r="B277" s="790" t="s">
        <v>266</v>
      </c>
      <c r="C277" s="790" t="s">
        <v>6</v>
      </c>
      <c r="D277" s="790" t="s">
        <v>267</v>
      </c>
      <c r="G277" s="790" t="s">
        <v>199</v>
      </c>
      <c r="H277" s="790" t="s">
        <v>200</v>
      </c>
      <c r="I277" s="790" t="s">
        <v>201</v>
      </c>
      <c r="J277" s="790" t="s">
        <v>202</v>
      </c>
      <c r="K277" s="790" t="s">
        <v>105</v>
      </c>
      <c r="L277" s="790" t="s">
        <v>105</v>
      </c>
      <c r="M277" s="790" t="s">
        <v>205</v>
      </c>
      <c r="N277" s="790" t="s">
        <v>40</v>
      </c>
      <c r="O277" s="790">
        <v>108</v>
      </c>
      <c r="P277" s="790" t="s">
        <v>122</v>
      </c>
      <c r="Q277" s="790">
        <v>108</v>
      </c>
      <c r="S277" s="790">
        <v>0</v>
      </c>
      <c r="T277" s="790">
        <v>999</v>
      </c>
      <c r="V277" s="792">
        <v>45839</v>
      </c>
      <c r="W277" s="792">
        <v>45991</v>
      </c>
    </row>
    <row r="278" spans="1:23">
      <c r="A278" s="790" t="s">
        <v>265</v>
      </c>
      <c r="B278" s="790" t="s">
        <v>266</v>
      </c>
      <c r="C278" s="790" t="s">
        <v>6</v>
      </c>
      <c r="D278" s="790" t="s">
        <v>267</v>
      </c>
      <c r="G278" s="790" t="s">
        <v>199</v>
      </c>
      <c r="H278" s="790" t="s">
        <v>200</v>
      </c>
      <c r="I278" s="790" t="s">
        <v>201</v>
      </c>
      <c r="J278" s="790" t="s">
        <v>202</v>
      </c>
      <c r="K278" s="790" t="s">
        <v>105</v>
      </c>
      <c r="L278" s="790" t="s">
        <v>213</v>
      </c>
      <c r="M278" s="790" t="s">
        <v>214</v>
      </c>
      <c r="N278" s="790" t="s">
        <v>40</v>
      </c>
      <c r="O278" s="790">
        <v>5</v>
      </c>
      <c r="P278" s="790" t="s">
        <v>122</v>
      </c>
      <c r="Q278" s="790">
        <v>5</v>
      </c>
      <c r="V278" s="792">
        <v>45748</v>
      </c>
      <c r="W278" s="792">
        <v>45991</v>
      </c>
    </row>
    <row r="279" spans="1:23">
      <c r="A279" s="790" t="s">
        <v>265</v>
      </c>
      <c r="B279" s="790" t="s">
        <v>266</v>
      </c>
      <c r="C279" s="790" t="s">
        <v>6</v>
      </c>
      <c r="D279" s="790" t="s">
        <v>267</v>
      </c>
      <c r="G279" s="790" t="s">
        <v>199</v>
      </c>
      <c r="H279" s="790" t="s">
        <v>200</v>
      </c>
      <c r="I279" s="790" t="s">
        <v>201</v>
      </c>
      <c r="J279" s="790" t="s">
        <v>202</v>
      </c>
      <c r="K279" s="790" t="s">
        <v>203</v>
      </c>
      <c r="L279" s="790" t="s">
        <v>1213</v>
      </c>
      <c r="M279" s="790" t="s">
        <v>210</v>
      </c>
      <c r="N279" s="790" t="s">
        <v>40</v>
      </c>
      <c r="O279" s="790">
        <v>50</v>
      </c>
      <c r="P279" s="790" t="s">
        <v>204</v>
      </c>
      <c r="Q279" s="790">
        <v>50</v>
      </c>
      <c r="V279" s="792">
        <v>45658</v>
      </c>
      <c r="W279" s="792">
        <v>46022</v>
      </c>
    </row>
    <row r="280" spans="1:23">
      <c r="A280" s="790" t="s">
        <v>265</v>
      </c>
      <c r="B280" s="790" t="s">
        <v>266</v>
      </c>
      <c r="C280" s="790" t="s">
        <v>6</v>
      </c>
      <c r="D280" s="790" t="s">
        <v>267</v>
      </c>
      <c r="G280" s="790" t="s">
        <v>199</v>
      </c>
      <c r="H280" s="790" t="s">
        <v>200</v>
      </c>
      <c r="I280" s="790" t="s">
        <v>201</v>
      </c>
      <c r="J280" s="790" t="s">
        <v>202</v>
      </c>
      <c r="K280" s="790" t="s">
        <v>203</v>
      </c>
      <c r="L280" s="790" t="s">
        <v>274</v>
      </c>
      <c r="M280" s="790" t="s">
        <v>275</v>
      </c>
      <c r="N280" s="790" t="s">
        <v>40</v>
      </c>
      <c r="O280" s="790">
        <v>20</v>
      </c>
      <c r="P280" s="790" t="s">
        <v>1074</v>
      </c>
      <c r="Q280" s="790">
        <v>20</v>
      </c>
      <c r="S280" s="790">
        <v>1000</v>
      </c>
      <c r="T280" s="790">
        <v>1499</v>
      </c>
      <c r="V280" s="792">
        <v>45658</v>
      </c>
      <c r="W280" s="792">
        <v>46022</v>
      </c>
    </row>
    <row r="281" spans="1:23">
      <c r="A281" s="790" t="s">
        <v>265</v>
      </c>
      <c r="B281" s="790" t="s">
        <v>266</v>
      </c>
      <c r="C281" s="790" t="s">
        <v>6</v>
      </c>
      <c r="D281" s="790" t="s">
        <v>267</v>
      </c>
      <c r="G281" s="790" t="s">
        <v>199</v>
      </c>
      <c r="H281" s="790" t="s">
        <v>200</v>
      </c>
      <c r="I281" s="790" t="s">
        <v>201</v>
      </c>
      <c r="J281" s="790" t="s">
        <v>202</v>
      </c>
      <c r="K281" s="790" t="s">
        <v>203</v>
      </c>
      <c r="L281" s="790" t="s">
        <v>215</v>
      </c>
      <c r="M281" s="790" t="s">
        <v>216</v>
      </c>
      <c r="N281" s="790" t="s">
        <v>40</v>
      </c>
      <c r="O281" s="790">
        <v>10</v>
      </c>
      <c r="P281" s="790" t="s">
        <v>204</v>
      </c>
      <c r="Q281" s="790">
        <v>10</v>
      </c>
      <c r="V281" s="792">
        <v>45748</v>
      </c>
      <c r="W281" s="792">
        <v>46022</v>
      </c>
    </row>
    <row r="282" spans="1:23">
      <c r="A282" s="790" t="s">
        <v>265</v>
      </c>
      <c r="B282" s="790" t="s">
        <v>266</v>
      </c>
      <c r="C282" s="790" t="s">
        <v>6</v>
      </c>
      <c r="D282" s="790" t="s">
        <v>267</v>
      </c>
      <c r="G282" s="790" t="s">
        <v>199</v>
      </c>
      <c r="H282" s="790" t="s">
        <v>200</v>
      </c>
      <c r="I282" s="790" t="s">
        <v>201</v>
      </c>
      <c r="J282" s="790" t="s">
        <v>202</v>
      </c>
      <c r="K282" s="790" t="s">
        <v>203</v>
      </c>
      <c r="L282" s="790" t="s">
        <v>206</v>
      </c>
      <c r="M282" s="790" t="s">
        <v>207</v>
      </c>
      <c r="N282" s="790" t="s">
        <v>40</v>
      </c>
      <c r="O282" s="790">
        <v>15</v>
      </c>
      <c r="P282" s="790" t="s">
        <v>204</v>
      </c>
      <c r="Q282" s="790">
        <v>15</v>
      </c>
      <c r="V282" s="792">
        <v>45748</v>
      </c>
      <c r="W282" s="792">
        <v>46022</v>
      </c>
    </row>
    <row r="283" spans="1:23">
      <c r="A283" s="790" t="s">
        <v>265</v>
      </c>
      <c r="B283" s="790" t="s">
        <v>266</v>
      </c>
      <c r="C283" s="790" t="s">
        <v>6</v>
      </c>
      <c r="D283" s="790" t="s">
        <v>267</v>
      </c>
      <c r="G283" s="790" t="s">
        <v>199</v>
      </c>
      <c r="H283" s="790" t="s">
        <v>200</v>
      </c>
      <c r="I283" s="790" t="s">
        <v>201</v>
      </c>
      <c r="J283" s="790" t="s">
        <v>202</v>
      </c>
      <c r="K283" s="790" t="s">
        <v>203</v>
      </c>
      <c r="L283" s="790" t="s">
        <v>208</v>
      </c>
      <c r="M283" s="790" t="s">
        <v>209</v>
      </c>
      <c r="N283" s="790" t="s">
        <v>40</v>
      </c>
      <c r="O283" s="790">
        <v>15</v>
      </c>
      <c r="P283" s="790" t="s">
        <v>122</v>
      </c>
      <c r="Q283" s="790">
        <v>30</v>
      </c>
      <c r="R283" s="790">
        <v>75</v>
      </c>
      <c r="V283" s="792">
        <v>45748</v>
      </c>
      <c r="W283" s="792">
        <v>46022</v>
      </c>
    </row>
    <row r="284" spans="1:23">
      <c r="A284" s="790" t="s">
        <v>268</v>
      </c>
      <c r="B284" s="790" t="s">
        <v>218</v>
      </c>
      <c r="C284" s="790" t="s">
        <v>6</v>
      </c>
      <c r="D284" s="790" t="s">
        <v>269</v>
      </c>
      <c r="G284" s="790" t="s">
        <v>199</v>
      </c>
      <c r="H284" s="790" t="s">
        <v>200</v>
      </c>
      <c r="I284" s="790" t="s">
        <v>201</v>
      </c>
      <c r="J284" s="790" t="s">
        <v>202</v>
      </c>
      <c r="K284" s="790" t="s">
        <v>203</v>
      </c>
      <c r="L284" s="790" t="s">
        <v>274</v>
      </c>
      <c r="M284" s="790" t="s">
        <v>275</v>
      </c>
      <c r="N284" s="790" t="s">
        <v>40</v>
      </c>
      <c r="O284" s="790">
        <v>35</v>
      </c>
      <c r="P284" s="790" t="s">
        <v>1074</v>
      </c>
      <c r="Q284" s="790">
        <v>35</v>
      </c>
      <c r="S284" s="790">
        <v>1500</v>
      </c>
      <c r="T284" s="790">
        <v>1999</v>
      </c>
      <c r="V284" s="792">
        <v>45658</v>
      </c>
      <c r="W284" s="792">
        <v>46022</v>
      </c>
    </row>
    <row r="285" spans="1:23">
      <c r="A285" s="790" t="s">
        <v>268</v>
      </c>
      <c r="B285" s="790" t="s">
        <v>218</v>
      </c>
      <c r="C285" s="790" t="s">
        <v>6</v>
      </c>
      <c r="D285" s="790" t="s">
        <v>269</v>
      </c>
      <c r="G285" s="790" t="s">
        <v>199</v>
      </c>
      <c r="H285" s="790" t="s">
        <v>200</v>
      </c>
      <c r="I285" s="790" t="s">
        <v>201</v>
      </c>
      <c r="J285" s="790" t="s">
        <v>202</v>
      </c>
      <c r="K285" s="790" t="s">
        <v>203</v>
      </c>
      <c r="L285" s="790" t="s">
        <v>274</v>
      </c>
      <c r="M285" s="790" t="s">
        <v>275</v>
      </c>
      <c r="N285" s="790" t="s">
        <v>40</v>
      </c>
      <c r="O285" s="790">
        <v>50</v>
      </c>
      <c r="P285" s="790" t="s">
        <v>1074</v>
      </c>
      <c r="Q285" s="790">
        <v>50</v>
      </c>
      <c r="S285" s="790">
        <v>2000</v>
      </c>
      <c r="T285" s="790">
        <v>9999</v>
      </c>
      <c r="V285" s="792">
        <v>45658</v>
      </c>
      <c r="W285" s="792">
        <v>46022</v>
      </c>
    </row>
    <row r="286" spans="1:23">
      <c r="A286" s="790" t="s">
        <v>268</v>
      </c>
      <c r="B286" s="790" t="s">
        <v>218</v>
      </c>
      <c r="C286" s="790" t="s">
        <v>6</v>
      </c>
      <c r="D286" s="790" t="s">
        <v>269</v>
      </c>
      <c r="G286" s="790" t="s">
        <v>199</v>
      </c>
      <c r="H286" s="790" t="s">
        <v>200</v>
      </c>
      <c r="I286" s="790" t="s">
        <v>201</v>
      </c>
      <c r="J286" s="790" t="s">
        <v>202</v>
      </c>
      <c r="K286" s="790" t="s">
        <v>203</v>
      </c>
      <c r="L286" s="790" t="s">
        <v>274</v>
      </c>
      <c r="M286" s="790" t="s">
        <v>275</v>
      </c>
      <c r="N286" s="790" t="s">
        <v>40</v>
      </c>
      <c r="O286" s="790">
        <v>20</v>
      </c>
      <c r="P286" s="790" t="s">
        <v>1074</v>
      </c>
      <c r="Q286" s="790">
        <v>20</v>
      </c>
      <c r="S286" s="790">
        <v>1000</v>
      </c>
      <c r="T286" s="790">
        <v>1499</v>
      </c>
      <c r="V286" s="792">
        <v>45658</v>
      </c>
      <c r="W286" s="792">
        <v>46022</v>
      </c>
    </row>
    <row r="287" spans="1:23">
      <c r="A287" s="790" t="s">
        <v>268</v>
      </c>
      <c r="B287" s="790" t="s">
        <v>218</v>
      </c>
      <c r="C287" s="790" t="s">
        <v>6</v>
      </c>
      <c r="D287" s="790" t="s">
        <v>269</v>
      </c>
      <c r="G287" s="790" t="s">
        <v>199</v>
      </c>
      <c r="H287" s="790" t="s">
        <v>200</v>
      </c>
      <c r="I287" s="790" t="s">
        <v>201</v>
      </c>
      <c r="J287" s="790" t="s">
        <v>202</v>
      </c>
      <c r="K287" s="790" t="s">
        <v>105</v>
      </c>
      <c r="L287" s="790" t="s">
        <v>213</v>
      </c>
      <c r="M287" s="790" t="s">
        <v>214</v>
      </c>
      <c r="N287" s="790" t="s">
        <v>40</v>
      </c>
      <c r="O287" s="790">
        <v>5</v>
      </c>
      <c r="P287" s="790" t="s">
        <v>122</v>
      </c>
      <c r="Q287" s="790">
        <v>5</v>
      </c>
      <c r="V287" s="792">
        <v>45748</v>
      </c>
      <c r="W287" s="792">
        <v>45991</v>
      </c>
    </row>
    <row r="288" spans="1:23">
      <c r="A288" s="790" t="s">
        <v>268</v>
      </c>
      <c r="B288" s="790" t="s">
        <v>218</v>
      </c>
      <c r="C288" s="790" t="s">
        <v>6</v>
      </c>
      <c r="D288" s="790" t="s">
        <v>269</v>
      </c>
      <c r="G288" s="790" t="s">
        <v>199</v>
      </c>
      <c r="H288" s="790" t="s">
        <v>200</v>
      </c>
      <c r="I288" s="790" t="s">
        <v>201</v>
      </c>
      <c r="J288" s="790" t="s">
        <v>202</v>
      </c>
      <c r="K288" s="790" t="s">
        <v>203</v>
      </c>
      <c r="L288" s="790" t="s">
        <v>215</v>
      </c>
      <c r="M288" s="790" t="s">
        <v>216</v>
      </c>
      <c r="N288" s="790" t="s">
        <v>40</v>
      </c>
      <c r="O288" s="790">
        <v>10</v>
      </c>
      <c r="P288" s="790" t="s">
        <v>204</v>
      </c>
      <c r="Q288" s="790">
        <v>10</v>
      </c>
      <c r="V288" s="792">
        <v>45748</v>
      </c>
      <c r="W288" s="792">
        <v>46022</v>
      </c>
    </row>
    <row r="289" spans="1:23">
      <c r="A289" s="790" t="s">
        <v>268</v>
      </c>
      <c r="B289" s="790" t="s">
        <v>218</v>
      </c>
      <c r="C289" s="790" t="s">
        <v>6</v>
      </c>
      <c r="D289" s="790" t="s">
        <v>269</v>
      </c>
      <c r="G289" s="790" t="s">
        <v>199</v>
      </c>
      <c r="H289" s="790" t="s">
        <v>200</v>
      </c>
      <c r="I289" s="790" t="s">
        <v>201</v>
      </c>
      <c r="J289" s="790" t="s">
        <v>202</v>
      </c>
      <c r="K289" s="790" t="s">
        <v>203</v>
      </c>
      <c r="L289" s="790" t="s">
        <v>208</v>
      </c>
      <c r="M289" s="790" t="s">
        <v>209</v>
      </c>
      <c r="N289" s="790" t="s">
        <v>40</v>
      </c>
      <c r="O289" s="790">
        <v>15</v>
      </c>
      <c r="P289" s="790" t="s">
        <v>122</v>
      </c>
      <c r="Q289" s="790">
        <v>30</v>
      </c>
      <c r="R289" s="790">
        <v>75</v>
      </c>
      <c r="V289" s="792">
        <v>45748</v>
      </c>
      <c r="W289" s="792">
        <v>46022</v>
      </c>
    </row>
    <row r="290" spans="1:23">
      <c r="A290" s="790" t="s">
        <v>268</v>
      </c>
      <c r="B290" s="790" t="s">
        <v>218</v>
      </c>
      <c r="C290" s="790" t="s">
        <v>6</v>
      </c>
      <c r="D290" s="790" t="s">
        <v>269</v>
      </c>
      <c r="G290" s="790" t="s">
        <v>199</v>
      </c>
      <c r="H290" s="790" t="s">
        <v>200</v>
      </c>
      <c r="I290" s="790" t="s">
        <v>201</v>
      </c>
      <c r="J290" s="790" t="s">
        <v>202</v>
      </c>
      <c r="K290" s="790" t="s">
        <v>203</v>
      </c>
      <c r="L290" s="790" t="s">
        <v>206</v>
      </c>
      <c r="M290" s="790" t="s">
        <v>207</v>
      </c>
      <c r="N290" s="790" t="s">
        <v>40</v>
      </c>
      <c r="O290" s="790">
        <v>15</v>
      </c>
      <c r="P290" s="790" t="s">
        <v>204</v>
      </c>
      <c r="Q290" s="790">
        <v>15</v>
      </c>
      <c r="V290" s="792">
        <v>45748</v>
      </c>
      <c r="W290" s="792">
        <v>46022</v>
      </c>
    </row>
    <row r="291" spans="1:23">
      <c r="A291" s="790" t="s">
        <v>268</v>
      </c>
      <c r="B291" s="790" t="s">
        <v>218</v>
      </c>
      <c r="C291" s="790" t="s">
        <v>6</v>
      </c>
      <c r="D291" s="790" t="s">
        <v>269</v>
      </c>
      <c r="G291" s="790" t="s">
        <v>199</v>
      </c>
      <c r="H291" s="790" t="s">
        <v>200</v>
      </c>
      <c r="I291" s="790" t="s">
        <v>201</v>
      </c>
      <c r="J291" s="790" t="s">
        <v>202</v>
      </c>
      <c r="K291" s="790" t="s">
        <v>203</v>
      </c>
      <c r="L291" s="790" t="s">
        <v>211</v>
      </c>
      <c r="M291" s="790" t="s">
        <v>212</v>
      </c>
      <c r="N291" s="790" t="s">
        <v>40</v>
      </c>
      <c r="O291" s="790">
        <v>10</v>
      </c>
      <c r="P291" s="790" t="s">
        <v>122</v>
      </c>
      <c r="Q291" s="790">
        <v>10</v>
      </c>
      <c r="V291" s="792">
        <v>45748</v>
      </c>
      <c r="W291" s="792">
        <v>46022</v>
      </c>
    </row>
    <row r="292" spans="1:23">
      <c r="A292" s="790" t="s">
        <v>268</v>
      </c>
      <c r="B292" s="790" t="s">
        <v>218</v>
      </c>
      <c r="C292" s="790" t="s">
        <v>6</v>
      </c>
      <c r="D292" s="790" t="s">
        <v>269</v>
      </c>
      <c r="G292" s="790" t="s">
        <v>199</v>
      </c>
      <c r="H292" s="790" t="s">
        <v>200</v>
      </c>
      <c r="I292" s="790" t="s">
        <v>201</v>
      </c>
      <c r="J292" s="790" t="s">
        <v>202</v>
      </c>
      <c r="K292" s="790" t="s">
        <v>105</v>
      </c>
      <c r="L292" s="790" t="s">
        <v>105</v>
      </c>
      <c r="M292" s="790" t="s">
        <v>205</v>
      </c>
      <c r="N292" s="790" t="s">
        <v>40</v>
      </c>
      <c r="O292" s="790">
        <v>78</v>
      </c>
      <c r="P292" s="790" t="s">
        <v>122</v>
      </c>
      <c r="Q292" s="790">
        <v>78</v>
      </c>
      <c r="S292" s="790">
        <v>0</v>
      </c>
      <c r="T292" s="790">
        <v>999</v>
      </c>
      <c r="V292" s="792">
        <v>45839</v>
      </c>
      <c r="W292" s="792">
        <v>45991</v>
      </c>
    </row>
    <row r="293" spans="1:23">
      <c r="A293" s="790" t="s">
        <v>268</v>
      </c>
      <c r="B293" s="790" t="s">
        <v>218</v>
      </c>
      <c r="C293" s="790" t="s">
        <v>6</v>
      </c>
      <c r="D293" s="790" t="s">
        <v>269</v>
      </c>
      <c r="G293" s="790" t="s">
        <v>199</v>
      </c>
      <c r="H293" s="790" t="s">
        <v>200</v>
      </c>
      <c r="I293" s="790" t="s">
        <v>201</v>
      </c>
      <c r="J293" s="790" t="s">
        <v>202</v>
      </c>
      <c r="K293" s="790" t="s">
        <v>203</v>
      </c>
      <c r="L293" s="790" t="s">
        <v>1213</v>
      </c>
      <c r="M293" s="790" t="s">
        <v>210</v>
      </c>
      <c r="N293" s="790" t="s">
        <v>40</v>
      </c>
      <c r="O293" s="790">
        <v>50</v>
      </c>
      <c r="P293" s="790" t="s">
        <v>204</v>
      </c>
      <c r="Q293" s="790">
        <v>50</v>
      </c>
      <c r="V293" s="792">
        <v>45658</v>
      </c>
      <c r="W293" s="792">
        <v>46022</v>
      </c>
    </row>
    <row r="294" spans="1:23">
      <c r="A294" s="790" t="s">
        <v>268</v>
      </c>
      <c r="B294" s="790" t="s">
        <v>218</v>
      </c>
      <c r="C294" s="790" t="s">
        <v>6</v>
      </c>
      <c r="D294" s="790" t="s">
        <v>269</v>
      </c>
      <c r="G294" s="790" t="s">
        <v>199</v>
      </c>
      <c r="H294" s="790" t="s">
        <v>200</v>
      </c>
      <c r="I294" s="790" t="s">
        <v>201</v>
      </c>
      <c r="J294" s="790" t="s">
        <v>202</v>
      </c>
      <c r="K294" s="790" t="s">
        <v>105</v>
      </c>
      <c r="L294" s="790" t="s">
        <v>272</v>
      </c>
      <c r="M294" s="790" t="s">
        <v>273</v>
      </c>
      <c r="N294" s="790" t="s">
        <v>40</v>
      </c>
      <c r="O294" s="790">
        <v>40</v>
      </c>
      <c r="P294" s="790" t="s">
        <v>122</v>
      </c>
      <c r="Q294" s="790">
        <v>250</v>
      </c>
      <c r="V294" s="792">
        <v>45292</v>
      </c>
      <c r="W294" s="792">
        <v>45991</v>
      </c>
    </row>
    <row r="295" spans="1:23">
      <c r="A295" s="790" t="s">
        <v>270</v>
      </c>
      <c r="B295" s="790" t="s">
        <v>266</v>
      </c>
      <c r="C295" s="790" t="s">
        <v>6</v>
      </c>
      <c r="D295" s="790" t="s">
        <v>271</v>
      </c>
      <c r="G295" s="790" t="s">
        <v>199</v>
      </c>
      <c r="H295" s="790" t="s">
        <v>200</v>
      </c>
      <c r="I295" s="790" t="s">
        <v>201</v>
      </c>
      <c r="J295" s="790" t="s">
        <v>202</v>
      </c>
      <c r="K295" s="790" t="s">
        <v>203</v>
      </c>
      <c r="L295" s="790" t="s">
        <v>274</v>
      </c>
      <c r="M295" s="790" t="s">
        <v>275</v>
      </c>
      <c r="N295" s="790" t="s">
        <v>40</v>
      </c>
      <c r="O295" s="790">
        <v>50</v>
      </c>
      <c r="P295" s="790" t="s">
        <v>1074</v>
      </c>
      <c r="Q295" s="790">
        <v>50</v>
      </c>
      <c r="S295" s="790">
        <v>2000</v>
      </c>
      <c r="T295" s="790">
        <v>9999</v>
      </c>
      <c r="V295" s="792">
        <v>45658</v>
      </c>
      <c r="W295" s="792">
        <v>46022</v>
      </c>
    </row>
    <row r="296" spans="1:23">
      <c r="A296" s="790" t="s">
        <v>270</v>
      </c>
      <c r="B296" s="790" t="s">
        <v>266</v>
      </c>
      <c r="C296" s="790" t="s">
        <v>6</v>
      </c>
      <c r="D296" s="790" t="s">
        <v>271</v>
      </c>
      <c r="G296" s="790" t="s">
        <v>199</v>
      </c>
      <c r="H296" s="790" t="s">
        <v>200</v>
      </c>
      <c r="I296" s="790" t="s">
        <v>201</v>
      </c>
      <c r="J296" s="790" t="s">
        <v>202</v>
      </c>
      <c r="K296" s="790" t="s">
        <v>203</v>
      </c>
      <c r="L296" s="790" t="s">
        <v>208</v>
      </c>
      <c r="M296" s="790" t="s">
        <v>209</v>
      </c>
      <c r="N296" s="790" t="s">
        <v>40</v>
      </c>
      <c r="O296" s="790">
        <v>15</v>
      </c>
      <c r="P296" s="790" t="s">
        <v>122</v>
      </c>
      <c r="Q296" s="790">
        <v>30</v>
      </c>
      <c r="R296" s="790">
        <v>75</v>
      </c>
      <c r="V296" s="792">
        <v>45748</v>
      </c>
      <c r="W296" s="792">
        <v>46022</v>
      </c>
    </row>
    <row r="297" spans="1:23">
      <c r="A297" s="790" t="s">
        <v>270</v>
      </c>
      <c r="B297" s="790" t="s">
        <v>266</v>
      </c>
      <c r="C297" s="790" t="s">
        <v>6</v>
      </c>
      <c r="D297" s="790" t="s">
        <v>271</v>
      </c>
      <c r="G297" s="790" t="s">
        <v>199</v>
      </c>
      <c r="H297" s="790" t="s">
        <v>200</v>
      </c>
      <c r="I297" s="790" t="s">
        <v>201</v>
      </c>
      <c r="J297" s="790" t="s">
        <v>202</v>
      </c>
      <c r="K297" s="790" t="s">
        <v>203</v>
      </c>
      <c r="L297" s="790" t="s">
        <v>274</v>
      </c>
      <c r="M297" s="790" t="s">
        <v>275</v>
      </c>
      <c r="N297" s="790" t="s">
        <v>40</v>
      </c>
      <c r="O297" s="790">
        <v>20</v>
      </c>
      <c r="P297" s="790" t="s">
        <v>1074</v>
      </c>
      <c r="Q297" s="790">
        <v>20</v>
      </c>
      <c r="S297" s="790">
        <v>1000</v>
      </c>
      <c r="T297" s="790">
        <v>1499</v>
      </c>
      <c r="V297" s="792">
        <v>45658</v>
      </c>
      <c r="W297" s="792">
        <v>46022</v>
      </c>
    </row>
    <row r="298" spans="1:23">
      <c r="A298" s="790" t="s">
        <v>270</v>
      </c>
      <c r="B298" s="790" t="s">
        <v>266</v>
      </c>
      <c r="C298" s="790" t="s">
        <v>6</v>
      </c>
      <c r="D298" s="790" t="s">
        <v>271</v>
      </c>
      <c r="G298" s="790" t="s">
        <v>199</v>
      </c>
      <c r="H298" s="790" t="s">
        <v>200</v>
      </c>
      <c r="I298" s="790" t="s">
        <v>201</v>
      </c>
      <c r="J298" s="790" t="s">
        <v>202</v>
      </c>
      <c r="K298" s="790" t="s">
        <v>105</v>
      </c>
      <c r="L298" s="790" t="s">
        <v>272</v>
      </c>
      <c r="M298" s="790" t="s">
        <v>273</v>
      </c>
      <c r="N298" s="790" t="s">
        <v>40</v>
      </c>
      <c r="O298" s="790">
        <v>40</v>
      </c>
      <c r="P298" s="790" t="s">
        <v>122</v>
      </c>
      <c r="Q298" s="790">
        <v>250</v>
      </c>
      <c r="V298" s="792">
        <v>45292</v>
      </c>
      <c r="W298" s="792">
        <v>45991</v>
      </c>
    </row>
    <row r="299" spans="1:23">
      <c r="A299" s="790" t="s">
        <v>270</v>
      </c>
      <c r="B299" s="790" t="s">
        <v>266</v>
      </c>
      <c r="C299" s="790" t="s">
        <v>6</v>
      </c>
      <c r="D299" s="790" t="s">
        <v>271</v>
      </c>
      <c r="G299" s="790" t="s">
        <v>199</v>
      </c>
      <c r="H299" s="790" t="s">
        <v>200</v>
      </c>
      <c r="I299" s="790" t="s">
        <v>201</v>
      </c>
      <c r="J299" s="790" t="s">
        <v>202</v>
      </c>
      <c r="K299" s="790" t="s">
        <v>105</v>
      </c>
      <c r="L299" s="790" t="s">
        <v>213</v>
      </c>
      <c r="M299" s="790" t="s">
        <v>214</v>
      </c>
      <c r="N299" s="790" t="s">
        <v>40</v>
      </c>
      <c r="O299" s="790">
        <v>5</v>
      </c>
      <c r="P299" s="790" t="s">
        <v>122</v>
      </c>
      <c r="Q299" s="790">
        <v>5</v>
      </c>
      <c r="V299" s="792">
        <v>45748</v>
      </c>
      <c r="W299" s="792">
        <v>45991</v>
      </c>
    </row>
    <row r="300" spans="1:23">
      <c r="A300" s="790" t="s">
        <v>270</v>
      </c>
      <c r="B300" s="790" t="s">
        <v>266</v>
      </c>
      <c r="C300" s="790" t="s">
        <v>6</v>
      </c>
      <c r="D300" s="790" t="s">
        <v>271</v>
      </c>
      <c r="G300" s="790" t="s">
        <v>199</v>
      </c>
      <c r="H300" s="790" t="s">
        <v>200</v>
      </c>
      <c r="I300" s="790" t="s">
        <v>201</v>
      </c>
      <c r="J300" s="790" t="s">
        <v>202</v>
      </c>
      <c r="K300" s="790" t="s">
        <v>203</v>
      </c>
      <c r="L300" s="790" t="s">
        <v>206</v>
      </c>
      <c r="M300" s="790" t="s">
        <v>207</v>
      </c>
      <c r="N300" s="790" t="s">
        <v>40</v>
      </c>
      <c r="O300" s="790">
        <v>15</v>
      </c>
      <c r="P300" s="790" t="s">
        <v>204</v>
      </c>
      <c r="Q300" s="790">
        <v>15</v>
      </c>
      <c r="V300" s="792">
        <v>45748</v>
      </c>
      <c r="W300" s="792">
        <v>46022</v>
      </c>
    </row>
    <row r="301" spans="1:23">
      <c r="A301" s="790" t="s">
        <v>270</v>
      </c>
      <c r="B301" s="790" t="s">
        <v>266</v>
      </c>
      <c r="C301" s="790" t="s">
        <v>6</v>
      </c>
      <c r="D301" s="790" t="s">
        <v>271</v>
      </c>
      <c r="G301" s="790" t="s">
        <v>199</v>
      </c>
      <c r="H301" s="790" t="s">
        <v>200</v>
      </c>
      <c r="I301" s="790" t="s">
        <v>201</v>
      </c>
      <c r="J301" s="790" t="s">
        <v>202</v>
      </c>
      <c r="K301" s="790" t="s">
        <v>203</v>
      </c>
      <c r="L301" s="790" t="s">
        <v>211</v>
      </c>
      <c r="M301" s="790" t="s">
        <v>212</v>
      </c>
      <c r="N301" s="790" t="s">
        <v>40</v>
      </c>
      <c r="O301" s="790">
        <v>10</v>
      </c>
      <c r="P301" s="790" t="s">
        <v>122</v>
      </c>
      <c r="Q301" s="790">
        <v>10</v>
      </c>
      <c r="V301" s="792">
        <v>45748</v>
      </c>
      <c r="W301" s="792">
        <v>46022</v>
      </c>
    </row>
    <row r="302" spans="1:23">
      <c r="A302" s="790" t="s">
        <v>270</v>
      </c>
      <c r="B302" s="790" t="s">
        <v>266</v>
      </c>
      <c r="C302" s="790" t="s">
        <v>6</v>
      </c>
      <c r="D302" s="790" t="s">
        <v>271</v>
      </c>
      <c r="G302" s="790" t="s">
        <v>199</v>
      </c>
      <c r="H302" s="790" t="s">
        <v>200</v>
      </c>
      <c r="I302" s="790" t="s">
        <v>201</v>
      </c>
      <c r="J302" s="790" t="s">
        <v>202</v>
      </c>
      <c r="K302" s="790" t="s">
        <v>105</v>
      </c>
      <c r="L302" s="790" t="s">
        <v>105</v>
      </c>
      <c r="M302" s="790" t="s">
        <v>205</v>
      </c>
      <c r="N302" s="790" t="s">
        <v>40</v>
      </c>
      <c r="O302" s="790">
        <v>95</v>
      </c>
      <c r="P302" s="790" t="s">
        <v>122</v>
      </c>
      <c r="Q302" s="790">
        <v>95</v>
      </c>
      <c r="S302" s="790">
        <v>0</v>
      </c>
      <c r="T302" s="790">
        <v>999</v>
      </c>
      <c r="V302" s="792">
        <v>45839</v>
      </c>
      <c r="W302" s="792">
        <v>45991</v>
      </c>
    </row>
    <row r="303" spans="1:23">
      <c r="A303" s="790" t="s">
        <v>270</v>
      </c>
      <c r="B303" s="790" t="s">
        <v>266</v>
      </c>
      <c r="C303" s="790" t="s">
        <v>6</v>
      </c>
      <c r="D303" s="790" t="s">
        <v>271</v>
      </c>
      <c r="G303" s="790" t="s">
        <v>199</v>
      </c>
      <c r="H303" s="790" t="s">
        <v>200</v>
      </c>
      <c r="I303" s="790" t="s">
        <v>201</v>
      </c>
      <c r="J303" s="790" t="s">
        <v>202</v>
      </c>
      <c r="K303" s="790" t="s">
        <v>203</v>
      </c>
      <c r="L303" s="790" t="s">
        <v>1213</v>
      </c>
      <c r="M303" s="790" t="s">
        <v>210</v>
      </c>
      <c r="N303" s="790" t="s">
        <v>40</v>
      </c>
      <c r="O303" s="790">
        <v>50</v>
      </c>
      <c r="P303" s="790" t="s">
        <v>204</v>
      </c>
      <c r="Q303" s="790">
        <v>50</v>
      </c>
      <c r="V303" s="792">
        <v>45658</v>
      </c>
      <c r="W303" s="792">
        <v>46022</v>
      </c>
    </row>
    <row r="304" spans="1:23">
      <c r="A304" s="790" t="s">
        <v>270</v>
      </c>
      <c r="B304" s="790" t="s">
        <v>266</v>
      </c>
      <c r="C304" s="790" t="s">
        <v>6</v>
      </c>
      <c r="D304" s="790" t="s">
        <v>271</v>
      </c>
      <c r="G304" s="790" t="s">
        <v>199</v>
      </c>
      <c r="H304" s="790" t="s">
        <v>200</v>
      </c>
      <c r="I304" s="790" t="s">
        <v>201</v>
      </c>
      <c r="J304" s="790" t="s">
        <v>202</v>
      </c>
      <c r="K304" s="790" t="s">
        <v>203</v>
      </c>
      <c r="L304" s="790" t="s">
        <v>274</v>
      </c>
      <c r="M304" s="790" t="s">
        <v>275</v>
      </c>
      <c r="N304" s="790" t="s">
        <v>40</v>
      </c>
      <c r="O304" s="790">
        <v>35</v>
      </c>
      <c r="P304" s="790" t="s">
        <v>1074</v>
      </c>
      <c r="Q304" s="790">
        <v>35</v>
      </c>
      <c r="S304" s="790">
        <v>1500</v>
      </c>
      <c r="T304" s="790">
        <v>1999</v>
      </c>
      <c r="V304" s="792">
        <v>45658</v>
      </c>
      <c r="W304" s="792">
        <v>46022</v>
      </c>
    </row>
    <row r="305" spans="1:23">
      <c r="A305" s="790" t="s">
        <v>270</v>
      </c>
      <c r="B305" s="790" t="s">
        <v>266</v>
      </c>
      <c r="C305" s="790" t="s">
        <v>6</v>
      </c>
      <c r="D305" s="790" t="s">
        <v>271</v>
      </c>
      <c r="G305" s="790" t="s">
        <v>199</v>
      </c>
      <c r="H305" s="790" t="s">
        <v>200</v>
      </c>
      <c r="I305" s="790" t="s">
        <v>201</v>
      </c>
      <c r="J305" s="790" t="s">
        <v>202</v>
      </c>
      <c r="K305" s="790" t="s">
        <v>203</v>
      </c>
      <c r="L305" s="790" t="s">
        <v>215</v>
      </c>
      <c r="M305" s="790" t="s">
        <v>216</v>
      </c>
      <c r="N305" s="790" t="s">
        <v>40</v>
      </c>
      <c r="O305" s="790">
        <v>10</v>
      </c>
      <c r="P305" s="790" t="s">
        <v>204</v>
      </c>
      <c r="Q305" s="790">
        <v>10</v>
      </c>
      <c r="V305" s="792">
        <v>45748</v>
      </c>
      <c r="W305" s="792">
        <v>46022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5"/>
  <sheetViews>
    <sheetView showGridLines="0" topLeftCell="E199" zoomScale="70" zoomScaleNormal="70" workbookViewId="0">
      <selection activeCell="M196" sqref="M196:U196"/>
    </sheetView>
  </sheetViews>
  <sheetFormatPr baseColWidth="10" defaultColWidth="8.85546875" defaultRowHeight="15"/>
  <cols>
    <col min="1" max="1" width="22.28515625" style="817" bestFit="1" customWidth="1" collapsed="1"/>
    <col min="2" max="2" width="20" style="817" bestFit="1" customWidth="1" collapsed="1"/>
    <col min="3" max="3" width="20.7109375" style="817" bestFit="1" customWidth="1" collapsed="1"/>
    <col min="4" max="4" width="16.42578125" style="817" bestFit="1" customWidth="1" collapsed="1"/>
    <col min="5" max="5" width="9.140625" style="817" bestFit="1" customWidth="1" collapsed="1"/>
    <col min="6" max="6" width="17.140625" style="817" bestFit="1" customWidth="1" collapsed="1"/>
    <col min="7" max="7" width="28.28515625" style="817" bestFit="1" customWidth="1" collapsed="1"/>
    <col min="8" max="8" width="26" style="817" bestFit="1" customWidth="1" collapsed="1"/>
    <col min="9" max="9" width="26.85546875" style="817" bestFit="1" customWidth="1" collapsed="1"/>
    <col min="10" max="10" width="22.28515625" style="817" bestFit="1" customWidth="1" collapsed="1"/>
    <col min="11" max="11" width="9.7109375" style="817" bestFit="1" customWidth="1" collapsed="1"/>
    <col min="12" max="12" width="19.140625" style="817" bestFit="1" customWidth="1" collapsed="1"/>
    <col min="13" max="13" width="23.140625" style="817" bestFit="1" customWidth="1" collapsed="1"/>
    <col min="14" max="14" width="14.5703125" style="817" bestFit="1" customWidth="1" collapsed="1"/>
    <col min="15" max="15" width="9.42578125" style="817" bestFit="1" customWidth="1" collapsed="1"/>
    <col min="16" max="16" width="16.28515625" style="817" bestFit="1" customWidth="1" collapsed="1"/>
    <col min="17" max="17" width="14.28515625" style="817" bestFit="1" customWidth="1" collapsed="1"/>
    <col min="18" max="18" width="14.7109375" style="817" bestFit="1" customWidth="1" collapsed="1"/>
    <col min="19" max="19" width="10" style="817" bestFit="1" customWidth="1" collapsed="1"/>
    <col min="20" max="20" width="7.28515625" style="817" bestFit="1" customWidth="1" collapsed="1"/>
    <col min="21" max="21" width="16" style="817" bestFit="1" customWidth="1" collapsed="1"/>
    <col min="22" max="22" width="20.28515625" style="817" bestFit="1" customWidth="1" collapsed="1"/>
    <col min="23" max="23" width="21.7109375" style="817" bestFit="1" customWidth="1" collapsed="1"/>
    <col min="24" max="24" width="28.28515625" style="817" bestFit="1" customWidth="1" collapsed="1"/>
    <col min="25" max="25" width="13.42578125" style="817" customWidth="1" collapsed="1"/>
    <col min="26" max="16384" width="8.85546875" style="817"/>
  </cols>
  <sheetData>
    <row r="1" spans="1:24" ht="89.25" customHeight="1" thickBot="1">
      <c r="A1" s="816"/>
      <c r="B1" s="816"/>
      <c r="C1" s="816"/>
      <c r="D1" s="816"/>
      <c r="E1" s="816"/>
      <c r="F1" s="816"/>
      <c r="G1" s="816"/>
      <c r="H1" s="816"/>
      <c r="I1" s="816"/>
      <c r="J1" s="816"/>
      <c r="K1" s="816"/>
      <c r="L1" s="816"/>
      <c r="M1" s="816"/>
      <c r="N1" s="816"/>
      <c r="O1" s="816"/>
      <c r="P1" s="816"/>
      <c r="Q1" s="816"/>
      <c r="R1" s="816"/>
      <c r="S1" s="816"/>
      <c r="T1" s="816"/>
      <c r="U1" s="816"/>
      <c r="V1" s="816"/>
      <c r="W1" s="816"/>
      <c r="X1" s="816"/>
    </row>
    <row r="2" spans="1:24" ht="17.25" thickBot="1">
      <c r="A2" s="818" t="s">
        <v>173</v>
      </c>
      <c r="B2" s="818" t="s">
        <v>174</v>
      </c>
      <c r="C2" s="818" t="s">
        <v>175</v>
      </c>
      <c r="D2" s="818" t="s">
        <v>176</v>
      </c>
      <c r="E2" s="818" t="s">
        <v>25</v>
      </c>
      <c r="F2" s="818" t="s">
        <v>177</v>
      </c>
      <c r="G2" s="818" t="s">
        <v>178</v>
      </c>
      <c r="H2" s="818" t="s">
        <v>179</v>
      </c>
      <c r="I2" s="818" t="s">
        <v>180</v>
      </c>
      <c r="J2" s="818" t="s">
        <v>181</v>
      </c>
      <c r="K2" s="818" t="s">
        <v>182</v>
      </c>
      <c r="L2" s="818" t="s">
        <v>183</v>
      </c>
      <c r="M2" s="818" t="s">
        <v>184</v>
      </c>
      <c r="N2" s="818" t="s">
        <v>185</v>
      </c>
      <c r="O2" s="818" t="s">
        <v>186</v>
      </c>
      <c r="P2" s="818" t="s">
        <v>187</v>
      </c>
      <c r="Q2" s="818" t="s">
        <v>188</v>
      </c>
      <c r="R2" s="818" t="s">
        <v>189</v>
      </c>
      <c r="S2" s="818" t="s">
        <v>190</v>
      </c>
      <c r="T2" s="818" t="s">
        <v>191</v>
      </c>
      <c r="U2" s="818" t="s">
        <v>192</v>
      </c>
      <c r="V2" s="818" t="s">
        <v>193</v>
      </c>
      <c r="W2" s="818" t="s">
        <v>194</v>
      </c>
      <c r="X2" s="818" t="s">
        <v>195</v>
      </c>
    </row>
    <row r="3" spans="1:24">
      <c r="A3" s="817" t="s">
        <v>196</v>
      </c>
      <c r="B3" s="817" t="s">
        <v>197</v>
      </c>
      <c r="C3" s="817" t="s">
        <v>6</v>
      </c>
      <c r="D3" s="817" t="s">
        <v>198</v>
      </c>
      <c r="G3" s="817" t="s">
        <v>199</v>
      </c>
      <c r="H3" s="817" t="s">
        <v>200</v>
      </c>
      <c r="I3" s="817" t="s">
        <v>201</v>
      </c>
      <c r="J3" s="817" t="s">
        <v>202</v>
      </c>
      <c r="K3" s="817" t="s">
        <v>203</v>
      </c>
      <c r="L3" s="817" t="s">
        <v>274</v>
      </c>
      <c r="M3" s="817" t="s">
        <v>275</v>
      </c>
      <c r="N3" s="817" t="s">
        <v>40</v>
      </c>
      <c r="O3" s="817">
        <v>50</v>
      </c>
      <c r="P3" s="817" t="s">
        <v>1074</v>
      </c>
      <c r="Q3" s="817">
        <v>50</v>
      </c>
      <c r="S3" s="817">
        <v>2000</v>
      </c>
      <c r="T3" s="817">
        <v>9999</v>
      </c>
      <c r="V3" s="819">
        <v>45658</v>
      </c>
      <c r="W3" s="819">
        <v>46022</v>
      </c>
    </row>
    <row r="4" spans="1:24">
      <c r="A4" s="817" t="s">
        <v>196</v>
      </c>
      <c r="B4" s="817" t="s">
        <v>197</v>
      </c>
      <c r="C4" s="817" t="s">
        <v>6</v>
      </c>
      <c r="D4" s="817" t="s">
        <v>198</v>
      </c>
      <c r="G4" s="817" t="s">
        <v>199</v>
      </c>
      <c r="H4" s="817" t="s">
        <v>200</v>
      </c>
      <c r="I4" s="817" t="s">
        <v>201</v>
      </c>
      <c r="J4" s="817" t="s">
        <v>202</v>
      </c>
      <c r="K4" s="817" t="s">
        <v>203</v>
      </c>
      <c r="L4" s="817" t="s">
        <v>208</v>
      </c>
      <c r="M4" s="817" t="s">
        <v>209</v>
      </c>
      <c r="N4" s="817" t="s">
        <v>40</v>
      </c>
      <c r="O4" s="817">
        <v>15</v>
      </c>
      <c r="P4" s="817" t="s">
        <v>122</v>
      </c>
      <c r="Q4" s="817">
        <v>30</v>
      </c>
      <c r="R4" s="817">
        <v>75</v>
      </c>
      <c r="V4" s="819">
        <v>45748</v>
      </c>
      <c r="W4" s="819">
        <v>46022</v>
      </c>
    </row>
    <row r="5" spans="1:24">
      <c r="A5" s="817" t="s">
        <v>196</v>
      </c>
      <c r="B5" s="817" t="s">
        <v>197</v>
      </c>
      <c r="C5" s="817" t="s">
        <v>6</v>
      </c>
      <c r="D5" s="817" t="s">
        <v>198</v>
      </c>
      <c r="G5" s="817" t="s">
        <v>199</v>
      </c>
      <c r="H5" s="817" t="s">
        <v>200</v>
      </c>
      <c r="I5" s="817" t="s">
        <v>201</v>
      </c>
      <c r="J5" s="817" t="s">
        <v>202</v>
      </c>
      <c r="K5" s="817" t="s">
        <v>203</v>
      </c>
      <c r="L5" s="817" t="s">
        <v>211</v>
      </c>
      <c r="M5" s="817" t="s">
        <v>212</v>
      </c>
      <c r="N5" s="817" t="s">
        <v>40</v>
      </c>
      <c r="O5" s="817">
        <v>10</v>
      </c>
      <c r="P5" s="817" t="s">
        <v>122</v>
      </c>
      <c r="Q5" s="817">
        <v>10</v>
      </c>
      <c r="V5" s="819">
        <v>45748</v>
      </c>
      <c r="W5" s="819">
        <v>46022</v>
      </c>
    </row>
    <row r="6" spans="1:24">
      <c r="A6" s="817" t="s">
        <v>196</v>
      </c>
      <c r="B6" s="817" t="s">
        <v>197</v>
      </c>
      <c r="C6" s="817" t="s">
        <v>6</v>
      </c>
      <c r="D6" s="817" t="s">
        <v>198</v>
      </c>
      <c r="G6" s="817" t="s">
        <v>199</v>
      </c>
      <c r="H6" s="817" t="s">
        <v>200</v>
      </c>
      <c r="I6" s="817" t="s">
        <v>201</v>
      </c>
      <c r="J6" s="817" t="s">
        <v>202</v>
      </c>
      <c r="K6" s="817" t="s">
        <v>105</v>
      </c>
      <c r="L6" s="817" t="s">
        <v>213</v>
      </c>
      <c r="M6" s="817" t="s">
        <v>214</v>
      </c>
      <c r="N6" s="817" t="s">
        <v>40</v>
      </c>
      <c r="O6" s="817">
        <v>5</v>
      </c>
      <c r="P6" s="817" t="s">
        <v>122</v>
      </c>
      <c r="Q6" s="817">
        <v>5</v>
      </c>
      <c r="V6" s="819">
        <v>45748</v>
      </c>
      <c r="W6" s="819">
        <v>46022</v>
      </c>
    </row>
    <row r="7" spans="1:24">
      <c r="A7" s="817" t="s">
        <v>196</v>
      </c>
      <c r="B7" s="817" t="s">
        <v>197</v>
      </c>
      <c r="C7" s="817" t="s">
        <v>6</v>
      </c>
      <c r="D7" s="817" t="s">
        <v>198</v>
      </c>
      <c r="G7" s="817" t="s">
        <v>199</v>
      </c>
      <c r="H7" s="817" t="s">
        <v>200</v>
      </c>
      <c r="I7" s="817" t="s">
        <v>201</v>
      </c>
      <c r="J7" s="817" t="s">
        <v>202</v>
      </c>
      <c r="K7" s="817" t="s">
        <v>105</v>
      </c>
      <c r="L7" s="817" t="s">
        <v>105</v>
      </c>
      <c r="M7" s="817" t="s">
        <v>205</v>
      </c>
      <c r="N7" s="817" t="s">
        <v>40</v>
      </c>
      <c r="O7" s="817">
        <v>103</v>
      </c>
      <c r="P7" s="817" t="s">
        <v>122</v>
      </c>
      <c r="Q7" s="817">
        <v>103</v>
      </c>
      <c r="S7" s="817">
        <v>0</v>
      </c>
      <c r="T7" s="817">
        <v>999</v>
      </c>
      <c r="V7" s="819">
        <v>45839</v>
      </c>
      <c r="W7" s="819">
        <v>46022</v>
      </c>
    </row>
    <row r="8" spans="1:24">
      <c r="A8" s="817" t="s">
        <v>196</v>
      </c>
      <c r="B8" s="817" t="s">
        <v>197</v>
      </c>
      <c r="C8" s="817" t="s">
        <v>6</v>
      </c>
      <c r="D8" s="817" t="s">
        <v>198</v>
      </c>
      <c r="G8" s="817" t="s">
        <v>199</v>
      </c>
      <c r="H8" s="817" t="s">
        <v>200</v>
      </c>
      <c r="I8" s="817" t="s">
        <v>201</v>
      </c>
      <c r="J8" s="817" t="s">
        <v>202</v>
      </c>
      <c r="K8" s="817" t="s">
        <v>105</v>
      </c>
      <c r="L8" s="817" t="s">
        <v>1542</v>
      </c>
      <c r="M8" s="817" t="s">
        <v>1543</v>
      </c>
      <c r="N8" s="817" t="s">
        <v>40</v>
      </c>
      <c r="O8" s="817">
        <v>6</v>
      </c>
      <c r="P8" s="817" t="s">
        <v>122</v>
      </c>
      <c r="Q8" s="817">
        <v>6</v>
      </c>
      <c r="V8" s="819">
        <v>45748</v>
      </c>
      <c r="W8" s="819">
        <v>46022</v>
      </c>
    </row>
    <row r="9" spans="1:24">
      <c r="A9" s="817" t="s">
        <v>196</v>
      </c>
      <c r="B9" s="817" t="s">
        <v>197</v>
      </c>
      <c r="C9" s="817" t="s">
        <v>6</v>
      </c>
      <c r="D9" s="817" t="s">
        <v>198</v>
      </c>
      <c r="G9" s="817" t="s">
        <v>199</v>
      </c>
      <c r="H9" s="817" t="s">
        <v>200</v>
      </c>
      <c r="I9" s="817" t="s">
        <v>201</v>
      </c>
      <c r="J9" s="817" t="s">
        <v>202</v>
      </c>
      <c r="K9" s="817" t="s">
        <v>203</v>
      </c>
      <c r="L9" s="817" t="s">
        <v>1213</v>
      </c>
      <c r="M9" s="817" t="s">
        <v>210</v>
      </c>
      <c r="N9" s="817" t="s">
        <v>40</v>
      </c>
      <c r="O9" s="817">
        <v>50</v>
      </c>
      <c r="P9" s="817" t="s">
        <v>204</v>
      </c>
      <c r="Q9" s="817">
        <v>50</v>
      </c>
      <c r="V9" s="819">
        <v>45658</v>
      </c>
      <c r="W9" s="819">
        <v>46022</v>
      </c>
    </row>
    <row r="10" spans="1:24">
      <c r="A10" s="817" t="s">
        <v>196</v>
      </c>
      <c r="B10" s="817" t="s">
        <v>197</v>
      </c>
      <c r="C10" s="817" t="s">
        <v>6</v>
      </c>
      <c r="D10" s="817" t="s">
        <v>198</v>
      </c>
      <c r="G10" s="817" t="s">
        <v>199</v>
      </c>
      <c r="H10" s="817" t="s">
        <v>200</v>
      </c>
      <c r="I10" s="817" t="s">
        <v>201</v>
      </c>
      <c r="J10" s="817" t="s">
        <v>202</v>
      </c>
      <c r="K10" s="817" t="s">
        <v>203</v>
      </c>
      <c r="L10" s="817" t="s">
        <v>215</v>
      </c>
      <c r="M10" s="817" t="s">
        <v>216</v>
      </c>
      <c r="N10" s="817" t="s">
        <v>40</v>
      </c>
      <c r="O10" s="817">
        <v>10</v>
      </c>
      <c r="P10" s="817" t="s">
        <v>204</v>
      </c>
      <c r="Q10" s="817">
        <v>10</v>
      </c>
      <c r="V10" s="819">
        <v>45748</v>
      </c>
      <c r="W10" s="819">
        <v>46022</v>
      </c>
    </row>
    <row r="11" spans="1:24">
      <c r="A11" s="817" t="s">
        <v>196</v>
      </c>
      <c r="B11" s="817" t="s">
        <v>197</v>
      </c>
      <c r="C11" s="817" t="s">
        <v>6</v>
      </c>
      <c r="D11" s="817" t="s">
        <v>198</v>
      </c>
      <c r="G11" s="817" t="s">
        <v>199</v>
      </c>
      <c r="H11" s="817" t="s">
        <v>200</v>
      </c>
      <c r="I11" s="817" t="s">
        <v>201</v>
      </c>
      <c r="J11" s="817" t="s">
        <v>202</v>
      </c>
      <c r="K11" s="817" t="s">
        <v>105</v>
      </c>
      <c r="L11" s="817" t="s">
        <v>272</v>
      </c>
      <c r="M11" s="817" t="s">
        <v>273</v>
      </c>
      <c r="N11" s="817" t="s">
        <v>40</v>
      </c>
      <c r="O11" s="817">
        <v>40</v>
      </c>
      <c r="P11" s="817" t="s">
        <v>122</v>
      </c>
      <c r="Q11" s="817">
        <v>250</v>
      </c>
      <c r="V11" s="819">
        <v>45292</v>
      </c>
      <c r="W11" s="819">
        <v>46022</v>
      </c>
    </row>
    <row r="12" spans="1:24">
      <c r="A12" s="817" t="s">
        <v>196</v>
      </c>
      <c r="B12" s="817" t="s">
        <v>197</v>
      </c>
      <c r="C12" s="817" t="s">
        <v>6</v>
      </c>
      <c r="D12" s="817" t="s">
        <v>198</v>
      </c>
      <c r="G12" s="817" t="s">
        <v>199</v>
      </c>
      <c r="H12" s="817" t="s">
        <v>200</v>
      </c>
      <c r="I12" s="817" t="s">
        <v>201</v>
      </c>
      <c r="J12" s="817" t="s">
        <v>202</v>
      </c>
      <c r="K12" s="817" t="s">
        <v>203</v>
      </c>
      <c r="L12" s="817" t="s">
        <v>274</v>
      </c>
      <c r="M12" s="817" t="s">
        <v>275</v>
      </c>
      <c r="N12" s="817" t="s">
        <v>40</v>
      </c>
      <c r="O12" s="817">
        <v>20</v>
      </c>
      <c r="P12" s="817" t="s">
        <v>1074</v>
      </c>
      <c r="Q12" s="817">
        <v>20</v>
      </c>
      <c r="S12" s="817">
        <v>1000</v>
      </c>
      <c r="T12" s="817">
        <v>1499</v>
      </c>
      <c r="V12" s="819">
        <v>45658</v>
      </c>
      <c r="W12" s="819">
        <v>46022</v>
      </c>
    </row>
    <row r="13" spans="1:24">
      <c r="A13" s="817" t="s">
        <v>196</v>
      </c>
      <c r="B13" s="817" t="s">
        <v>197</v>
      </c>
      <c r="C13" s="817" t="s">
        <v>6</v>
      </c>
      <c r="D13" s="817" t="s">
        <v>198</v>
      </c>
      <c r="G13" s="817" t="s">
        <v>199</v>
      </c>
      <c r="H13" s="817" t="s">
        <v>200</v>
      </c>
      <c r="I13" s="817" t="s">
        <v>201</v>
      </c>
      <c r="J13" s="817" t="s">
        <v>202</v>
      </c>
      <c r="K13" s="817" t="s">
        <v>203</v>
      </c>
      <c r="L13" s="817" t="s">
        <v>206</v>
      </c>
      <c r="M13" s="817" t="s">
        <v>207</v>
      </c>
      <c r="N13" s="817" t="s">
        <v>40</v>
      </c>
      <c r="O13" s="817">
        <v>15</v>
      </c>
      <c r="P13" s="817" t="s">
        <v>204</v>
      </c>
      <c r="Q13" s="817">
        <v>15</v>
      </c>
      <c r="V13" s="819">
        <v>45748</v>
      </c>
      <c r="W13" s="819">
        <v>46022</v>
      </c>
    </row>
    <row r="14" spans="1:24">
      <c r="A14" s="817" t="s">
        <v>196</v>
      </c>
      <c r="B14" s="817" t="s">
        <v>197</v>
      </c>
      <c r="C14" s="817" t="s">
        <v>6</v>
      </c>
      <c r="D14" s="817" t="s">
        <v>198</v>
      </c>
      <c r="G14" s="817" t="s">
        <v>199</v>
      </c>
      <c r="H14" s="817" t="s">
        <v>200</v>
      </c>
      <c r="I14" s="817" t="s">
        <v>201</v>
      </c>
      <c r="J14" s="817" t="s">
        <v>202</v>
      </c>
      <c r="K14" s="817" t="s">
        <v>203</v>
      </c>
      <c r="L14" s="817" t="s">
        <v>274</v>
      </c>
      <c r="M14" s="817" t="s">
        <v>275</v>
      </c>
      <c r="N14" s="817" t="s">
        <v>40</v>
      </c>
      <c r="O14" s="817">
        <v>35</v>
      </c>
      <c r="P14" s="817" t="s">
        <v>1074</v>
      </c>
      <c r="Q14" s="817">
        <v>35</v>
      </c>
      <c r="S14" s="817">
        <v>1500</v>
      </c>
      <c r="T14" s="817">
        <v>1999</v>
      </c>
      <c r="V14" s="819">
        <v>45658</v>
      </c>
      <c r="W14" s="819">
        <v>46022</v>
      </c>
    </row>
    <row r="15" spans="1:24">
      <c r="A15" s="817" t="s">
        <v>217</v>
      </c>
      <c r="B15" s="817" t="s">
        <v>221</v>
      </c>
      <c r="C15" s="817" t="s">
        <v>6</v>
      </c>
      <c r="D15" s="817" t="s">
        <v>219</v>
      </c>
      <c r="G15" s="817" t="s">
        <v>199</v>
      </c>
      <c r="H15" s="817" t="s">
        <v>200</v>
      </c>
      <c r="I15" s="817" t="s">
        <v>201</v>
      </c>
      <c r="J15" s="817" t="s">
        <v>202</v>
      </c>
      <c r="K15" s="817" t="s">
        <v>105</v>
      </c>
      <c r="L15" s="817" t="s">
        <v>213</v>
      </c>
      <c r="M15" s="817" t="s">
        <v>214</v>
      </c>
      <c r="N15" s="817" t="s">
        <v>40</v>
      </c>
      <c r="O15" s="817">
        <v>5</v>
      </c>
      <c r="P15" s="817" t="s">
        <v>122</v>
      </c>
      <c r="Q15" s="817">
        <v>5</v>
      </c>
      <c r="V15" s="819">
        <v>45748</v>
      </c>
      <c r="W15" s="819">
        <v>46022</v>
      </c>
    </row>
    <row r="16" spans="1:24">
      <c r="A16" s="817" t="s">
        <v>217</v>
      </c>
      <c r="B16" s="817" t="s">
        <v>221</v>
      </c>
      <c r="C16" s="817" t="s">
        <v>6</v>
      </c>
      <c r="D16" s="817" t="s">
        <v>219</v>
      </c>
      <c r="G16" s="817" t="s">
        <v>199</v>
      </c>
      <c r="H16" s="817" t="s">
        <v>200</v>
      </c>
      <c r="I16" s="817" t="s">
        <v>201</v>
      </c>
      <c r="J16" s="817" t="s">
        <v>202</v>
      </c>
      <c r="K16" s="817" t="s">
        <v>203</v>
      </c>
      <c r="L16" s="817" t="s">
        <v>274</v>
      </c>
      <c r="M16" s="817" t="s">
        <v>275</v>
      </c>
      <c r="N16" s="817" t="s">
        <v>40</v>
      </c>
      <c r="O16" s="817">
        <v>50</v>
      </c>
      <c r="P16" s="817" t="s">
        <v>1074</v>
      </c>
      <c r="Q16" s="817">
        <v>50</v>
      </c>
      <c r="S16" s="817">
        <v>2000</v>
      </c>
      <c r="T16" s="817">
        <v>9999</v>
      </c>
      <c r="V16" s="819">
        <v>45658</v>
      </c>
      <c r="W16" s="819">
        <v>46022</v>
      </c>
    </row>
    <row r="17" spans="1:23">
      <c r="A17" s="817" t="s">
        <v>217</v>
      </c>
      <c r="B17" s="817" t="s">
        <v>221</v>
      </c>
      <c r="C17" s="817" t="s">
        <v>6</v>
      </c>
      <c r="D17" s="817" t="s">
        <v>219</v>
      </c>
      <c r="G17" s="817" t="s">
        <v>199</v>
      </c>
      <c r="H17" s="817" t="s">
        <v>200</v>
      </c>
      <c r="I17" s="817" t="s">
        <v>201</v>
      </c>
      <c r="J17" s="817" t="s">
        <v>202</v>
      </c>
      <c r="K17" s="817" t="s">
        <v>105</v>
      </c>
      <c r="L17" s="817" t="s">
        <v>105</v>
      </c>
      <c r="M17" s="817" t="s">
        <v>205</v>
      </c>
      <c r="N17" s="817" t="s">
        <v>40</v>
      </c>
      <c r="O17" s="817">
        <v>111</v>
      </c>
      <c r="P17" s="817" t="s">
        <v>122</v>
      </c>
      <c r="Q17" s="817">
        <v>111</v>
      </c>
      <c r="S17" s="817">
        <v>0</v>
      </c>
      <c r="T17" s="817">
        <v>999</v>
      </c>
      <c r="V17" s="819">
        <v>45839</v>
      </c>
      <c r="W17" s="819">
        <v>46022</v>
      </c>
    </row>
    <row r="18" spans="1:23">
      <c r="A18" s="817" t="s">
        <v>217</v>
      </c>
      <c r="B18" s="817" t="s">
        <v>221</v>
      </c>
      <c r="C18" s="817" t="s">
        <v>6</v>
      </c>
      <c r="D18" s="817" t="s">
        <v>219</v>
      </c>
      <c r="G18" s="817" t="s">
        <v>199</v>
      </c>
      <c r="H18" s="817" t="s">
        <v>200</v>
      </c>
      <c r="I18" s="817" t="s">
        <v>201</v>
      </c>
      <c r="J18" s="817" t="s">
        <v>202</v>
      </c>
      <c r="K18" s="817" t="s">
        <v>203</v>
      </c>
      <c r="L18" s="817" t="s">
        <v>208</v>
      </c>
      <c r="M18" s="817" t="s">
        <v>209</v>
      </c>
      <c r="N18" s="817" t="s">
        <v>40</v>
      </c>
      <c r="O18" s="817">
        <v>15</v>
      </c>
      <c r="P18" s="817" t="s">
        <v>122</v>
      </c>
      <c r="Q18" s="817">
        <v>30</v>
      </c>
      <c r="R18" s="817">
        <v>75</v>
      </c>
      <c r="V18" s="819">
        <v>45748</v>
      </c>
      <c r="W18" s="819">
        <v>46022</v>
      </c>
    </row>
    <row r="19" spans="1:23">
      <c r="A19" s="817" t="s">
        <v>217</v>
      </c>
      <c r="B19" s="817" t="s">
        <v>221</v>
      </c>
      <c r="C19" s="817" t="s">
        <v>6</v>
      </c>
      <c r="D19" s="817" t="s">
        <v>219</v>
      </c>
      <c r="G19" s="817" t="s">
        <v>199</v>
      </c>
      <c r="H19" s="817" t="s">
        <v>200</v>
      </c>
      <c r="I19" s="817" t="s">
        <v>201</v>
      </c>
      <c r="J19" s="817" t="s">
        <v>202</v>
      </c>
      <c r="K19" s="817" t="s">
        <v>203</v>
      </c>
      <c r="L19" s="817" t="s">
        <v>211</v>
      </c>
      <c r="M19" s="817" t="s">
        <v>212</v>
      </c>
      <c r="N19" s="817" t="s">
        <v>40</v>
      </c>
      <c r="O19" s="817">
        <v>10</v>
      </c>
      <c r="P19" s="817" t="s">
        <v>122</v>
      </c>
      <c r="Q19" s="817">
        <v>10</v>
      </c>
      <c r="V19" s="819">
        <v>45748</v>
      </c>
      <c r="W19" s="819">
        <v>46022</v>
      </c>
    </row>
    <row r="20" spans="1:23">
      <c r="A20" s="817" t="s">
        <v>217</v>
      </c>
      <c r="B20" s="817" t="s">
        <v>221</v>
      </c>
      <c r="C20" s="817" t="s">
        <v>6</v>
      </c>
      <c r="D20" s="817" t="s">
        <v>219</v>
      </c>
      <c r="G20" s="817" t="s">
        <v>199</v>
      </c>
      <c r="H20" s="817" t="s">
        <v>200</v>
      </c>
      <c r="I20" s="817" t="s">
        <v>201</v>
      </c>
      <c r="J20" s="817" t="s">
        <v>202</v>
      </c>
      <c r="K20" s="817" t="s">
        <v>203</v>
      </c>
      <c r="L20" s="817" t="s">
        <v>274</v>
      </c>
      <c r="M20" s="817" t="s">
        <v>275</v>
      </c>
      <c r="N20" s="817" t="s">
        <v>40</v>
      </c>
      <c r="O20" s="817">
        <v>35</v>
      </c>
      <c r="P20" s="817" t="s">
        <v>1074</v>
      </c>
      <c r="Q20" s="817">
        <v>35</v>
      </c>
      <c r="S20" s="817">
        <v>1500</v>
      </c>
      <c r="T20" s="817">
        <v>1999</v>
      </c>
      <c r="V20" s="819">
        <v>45658</v>
      </c>
      <c r="W20" s="819">
        <v>46022</v>
      </c>
    </row>
    <row r="21" spans="1:23">
      <c r="A21" s="817" t="s">
        <v>217</v>
      </c>
      <c r="B21" s="817" t="s">
        <v>221</v>
      </c>
      <c r="C21" s="817" t="s">
        <v>6</v>
      </c>
      <c r="D21" s="817" t="s">
        <v>219</v>
      </c>
      <c r="G21" s="817" t="s">
        <v>199</v>
      </c>
      <c r="H21" s="817" t="s">
        <v>200</v>
      </c>
      <c r="I21" s="817" t="s">
        <v>201</v>
      </c>
      <c r="J21" s="817" t="s">
        <v>202</v>
      </c>
      <c r="K21" s="817" t="s">
        <v>105</v>
      </c>
      <c r="L21" s="817" t="s">
        <v>272</v>
      </c>
      <c r="M21" s="817" t="s">
        <v>273</v>
      </c>
      <c r="N21" s="817" t="s">
        <v>40</v>
      </c>
      <c r="O21" s="817">
        <v>40</v>
      </c>
      <c r="P21" s="817" t="s">
        <v>122</v>
      </c>
      <c r="Q21" s="817">
        <v>250</v>
      </c>
      <c r="V21" s="819">
        <v>45292</v>
      </c>
      <c r="W21" s="819">
        <v>46022</v>
      </c>
    </row>
    <row r="22" spans="1:23">
      <c r="A22" s="817" t="s">
        <v>217</v>
      </c>
      <c r="B22" s="817" t="s">
        <v>221</v>
      </c>
      <c r="C22" s="817" t="s">
        <v>6</v>
      </c>
      <c r="D22" s="817" t="s">
        <v>219</v>
      </c>
      <c r="G22" s="817" t="s">
        <v>199</v>
      </c>
      <c r="H22" s="817" t="s">
        <v>200</v>
      </c>
      <c r="I22" s="817" t="s">
        <v>201</v>
      </c>
      <c r="J22" s="817" t="s">
        <v>202</v>
      </c>
      <c r="K22" s="817" t="s">
        <v>203</v>
      </c>
      <c r="L22" s="817" t="s">
        <v>1213</v>
      </c>
      <c r="M22" s="817" t="s">
        <v>210</v>
      </c>
      <c r="N22" s="817" t="s">
        <v>40</v>
      </c>
      <c r="O22" s="817">
        <v>50</v>
      </c>
      <c r="P22" s="817" t="s">
        <v>204</v>
      </c>
      <c r="Q22" s="817">
        <v>50</v>
      </c>
      <c r="V22" s="819">
        <v>45658</v>
      </c>
      <c r="W22" s="819">
        <v>46022</v>
      </c>
    </row>
    <row r="23" spans="1:23">
      <c r="A23" s="817" t="s">
        <v>217</v>
      </c>
      <c r="B23" s="817" t="s">
        <v>221</v>
      </c>
      <c r="C23" s="817" t="s">
        <v>6</v>
      </c>
      <c r="D23" s="817" t="s">
        <v>219</v>
      </c>
      <c r="G23" s="817" t="s">
        <v>199</v>
      </c>
      <c r="H23" s="817" t="s">
        <v>200</v>
      </c>
      <c r="I23" s="817" t="s">
        <v>201</v>
      </c>
      <c r="J23" s="817" t="s">
        <v>202</v>
      </c>
      <c r="K23" s="817" t="s">
        <v>203</v>
      </c>
      <c r="L23" s="817" t="s">
        <v>206</v>
      </c>
      <c r="M23" s="817" t="s">
        <v>207</v>
      </c>
      <c r="N23" s="817" t="s">
        <v>40</v>
      </c>
      <c r="O23" s="817">
        <v>15</v>
      </c>
      <c r="P23" s="817" t="s">
        <v>204</v>
      </c>
      <c r="Q23" s="817">
        <v>15</v>
      </c>
      <c r="V23" s="819">
        <v>45748</v>
      </c>
      <c r="W23" s="819">
        <v>46022</v>
      </c>
    </row>
    <row r="24" spans="1:23">
      <c r="A24" s="817" t="s">
        <v>217</v>
      </c>
      <c r="B24" s="817" t="s">
        <v>221</v>
      </c>
      <c r="C24" s="817" t="s">
        <v>6</v>
      </c>
      <c r="D24" s="817" t="s">
        <v>219</v>
      </c>
      <c r="G24" s="817" t="s">
        <v>199</v>
      </c>
      <c r="H24" s="817" t="s">
        <v>200</v>
      </c>
      <c r="I24" s="817" t="s">
        <v>201</v>
      </c>
      <c r="J24" s="817" t="s">
        <v>202</v>
      </c>
      <c r="K24" s="817" t="s">
        <v>203</v>
      </c>
      <c r="L24" s="817" t="s">
        <v>215</v>
      </c>
      <c r="M24" s="817" t="s">
        <v>216</v>
      </c>
      <c r="N24" s="817" t="s">
        <v>40</v>
      </c>
      <c r="O24" s="817">
        <v>10</v>
      </c>
      <c r="P24" s="817" t="s">
        <v>204</v>
      </c>
      <c r="Q24" s="817">
        <v>10</v>
      </c>
      <c r="V24" s="819">
        <v>45748</v>
      </c>
      <c r="W24" s="819">
        <v>46022</v>
      </c>
    </row>
    <row r="25" spans="1:23">
      <c r="A25" s="817" t="s">
        <v>217</v>
      </c>
      <c r="B25" s="817" t="s">
        <v>221</v>
      </c>
      <c r="C25" s="817" t="s">
        <v>6</v>
      </c>
      <c r="D25" s="817" t="s">
        <v>219</v>
      </c>
      <c r="G25" s="817" t="s">
        <v>199</v>
      </c>
      <c r="H25" s="817" t="s">
        <v>200</v>
      </c>
      <c r="I25" s="817" t="s">
        <v>201</v>
      </c>
      <c r="J25" s="817" t="s">
        <v>202</v>
      </c>
      <c r="K25" s="817" t="s">
        <v>105</v>
      </c>
      <c r="L25" s="817" t="s">
        <v>1542</v>
      </c>
      <c r="M25" s="817" t="s">
        <v>1543</v>
      </c>
      <c r="N25" s="817" t="s">
        <v>40</v>
      </c>
      <c r="O25" s="817">
        <v>6</v>
      </c>
      <c r="P25" s="817" t="s">
        <v>122</v>
      </c>
      <c r="Q25" s="817">
        <v>6</v>
      </c>
      <c r="V25" s="819">
        <v>45748</v>
      </c>
      <c r="W25" s="819">
        <v>46022</v>
      </c>
    </row>
    <row r="26" spans="1:23">
      <c r="A26" s="817" t="s">
        <v>217</v>
      </c>
      <c r="B26" s="817" t="s">
        <v>221</v>
      </c>
      <c r="C26" s="817" t="s">
        <v>6</v>
      </c>
      <c r="D26" s="817" t="s">
        <v>219</v>
      </c>
      <c r="G26" s="817" t="s">
        <v>199</v>
      </c>
      <c r="H26" s="817" t="s">
        <v>200</v>
      </c>
      <c r="I26" s="817" t="s">
        <v>201</v>
      </c>
      <c r="J26" s="817" t="s">
        <v>202</v>
      </c>
      <c r="K26" s="817" t="s">
        <v>203</v>
      </c>
      <c r="L26" s="817" t="s">
        <v>274</v>
      </c>
      <c r="M26" s="817" t="s">
        <v>275</v>
      </c>
      <c r="N26" s="817" t="s">
        <v>40</v>
      </c>
      <c r="O26" s="817">
        <v>20</v>
      </c>
      <c r="P26" s="817" t="s">
        <v>1074</v>
      </c>
      <c r="Q26" s="817">
        <v>20</v>
      </c>
      <c r="S26" s="817">
        <v>1000</v>
      </c>
      <c r="T26" s="817">
        <v>1499</v>
      </c>
      <c r="V26" s="819">
        <v>45658</v>
      </c>
      <c r="W26" s="819">
        <v>46022</v>
      </c>
    </row>
    <row r="27" spans="1:23">
      <c r="A27" s="817" t="s">
        <v>220</v>
      </c>
      <c r="B27" s="817" t="s">
        <v>221</v>
      </c>
      <c r="C27" s="817" t="s">
        <v>6</v>
      </c>
      <c r="D27" s="817" t="s">
        <v>222</v>
      </c>
      <c r="G27" s="817" t="s">
        <v>199</v>
      </c>
      <c r="H27" s="817" t="s">
        <v>200</v>
      </c>
      <c r="I27" s="817" t="s">
        <v>201</v>
      </c>
      <c r="J27" s="817" t="s">
        <v>202</v>
      </c>
      <c r="K27" s="817" t="s">
        <v>105</v>
      </c>
      <c r="L27" s="817" t="s">
        <v>272</v>
      </c>
      <c r="M27" s="817" t="s">
        <v>273</v>
      </c>
      <c r="N27" s="817" t="s">
        <v>40</v>
      </c>
      <c r="O27" s="817">
        <v>40</v>
      </c>
      <c r="P27" s="817" t="s">
        <v>122</v>
      </c>
      <c r="Q27" s="817">
        <v>250</v>
      </c>
      <c r="V27" s="819">
        <v>45292</v>
      </c>
      <c r="W27" s="819">
        <v>46022</v>
      </c>
    </row>
    <row r="28" spans="1:23">
      <c r="A28" s="817" t="s">
        <v>220</v>
      </c>
      <c r="B28" s="817" t="s">
        <v>221</v>
      </c>
      <c r="C28" s="817" t="s">
        <v>6</v>
      </c>
      <c r="D28" s="817" t="s">
        <v>222</v>
      </c>
      <c r="G28" s="817" t="s">
        <v>199</v>
      </c>
      <c r="H28" s="817" t="s">
        <v>200</v>
      </c>
      <c r="I28" s="817" t="s">
        <v>201</v>
      </c>
      <c r="J28" s="817" t="s">
        <v>202</v>
      </c>
      <c r="K28" s="817" t="s">
        <v>203</v>
      </c>
      <c r="L28" s="817" t="s">
        <v>208</v>
      </c>
      <c r="M28" s="817" t="s">
        <v>209</v>
      </c>
      <c r="N28" s="817" t="s">
        <v>40</v>
      </c>
      <c r="O28" s="817">
        <v>15</v>
      </c>
      <c r="P28" s="817" t="s">
        <v>122</v>
      </c>
      <c r="Q28" s="817">
        <v>30</v>
      </c>
      <c r="R28" s="817">
        <v>75</v>
      </c>
      <c r="V28" s="819">
        <v>45748</v>
      </c>
      <c r="W28" s="819">
        <v>46022</v>
      </c>
    </row>
    <row r="29" spans="1:23">
      <c r="A29" s="817" t="s">
        <v>220</v>
      </c>
      <c r="B29" s="817" t="s">
        <v>221</v>
      </c>
      <c r="C29" s="817" t="s">
        <v>6</v>
      </c>
      <c r="D29" s="817" t="s">
        <v>222</v>
      </c>
      <c r="G29" s="817" t="s">
        <v>199</v>
      </c>
      <c r="H29" s="817" t="s">
        <v>200</v>
      </c>
      <c r="I29" s="817" t="s">
        <v>201</v>
      </c>
      <c r="J29" s="817" t="s">
        <v>202</v>
      </c>
      <c r="K29" s="817" t="s">
        <v>203</v>
      </c>
      <c r="L29" s="817" t="s">
        <v>215</v>
      </c>
      <c r="M29" s="817" t="s">
        <v>216</v>
      </c>
      <c r="N29" s="817" t="s">
        <v>40</v>
      </c>
      <c r="O29" s="817">
        <v>10</v>
      </c>
      <c r="P29" s="817" t="s">
        <v>204</v>
      </c>
      <c r="Q29" s="817">
        <v>10</v>
      </c>
      <c r="V29" s="819">
        <v>45748</v>
      </c>
      <c r="W29" s="819">
        <v>46022</v>
      </c>
    </row>
    <row r="30" spans="1:23">
      <c r="A30" s="817" t="s">
        <v>220</v>
      </c>
      <c r="B30" s="817" t="s">
        <v>221</v>
      </c>
      <c r="C30" s="817" t="s">
        <v>6</v>
      </c>
      <c r="D30" s="817" t="s">
        <v>222</v>
      </c>
      <c r="G30" s="817" t="s">
        <v>199</v>
      </c>
      <c r="H30" s="817" t="s">
        <v>200</v>
      </c>
      <c r="I30" s="817" t="s">
        <v>201</v>
      </c>
      <c r="J30" s="817" t="s">
        <v>202</v>
      </c>
      <c r="K30" s="817" t="s">
        <v>105</v>
      </c>
      <c r="L30" s="817" t="s">
        <v>105</v>
      </c>
      <c r="M30" s="817" t="s">
        <v>205</v>
      </c>
      <c r="N30" s="817" t="s">
        <v>40</v>
      </c>
      <c r="O30" s="817">
        <v>63</v>
      </c>
      <c r="P30" s="817" t="s">
        <v>122</v>
      </c>
      <c r="Q30" s="817">
        <v>63</v>
      </c>
      <c r="S30" s="817">
        <v>0</v>
      </c>
      <c r="T30" s="817">
        <v>999</v>
      </c>
      <c r="V30" s="819">
        <v>45839</v>
      </c>
      <c r="W30" s="819">
        <v>46022</v>
      </c>
    </row>
    <row r="31" spans="1:23">
      <c r="A31" s="817" t="s">
        <v>220</v>
      </c>
      <c r="B31" s="817" t="s">
        <v>221</v>
      </c>
      <c r="C31" s="817" t="s">
        <v>6</v>
      </c>
      <c r="D31" s="817" t="s">
        <v>222</v>
      </c>
      <c r="G31" s="817" t="s">
        <v>199</v>
      </c>
      <c r="H31" s="817" t="s">
        <v>200</v>
      </c>
      <c r="I31" s="817" t="s">
        <v>201</v>
      </c>
      <c r="J31" s="817" t="s">
        <v>202</v>
      </c>
      <c r="K31" s="817" t="s">
        <v>203</v>
      </c>
      <c r="L31" s="817" t="s">
        <v>206</v>
      </c>
      <c r="M31" s="817" t="s">
        <v>207</v>
      </c>
      <c r="N31" s="817" t="s">
        <v>40</v>
      </c>
      <c r="O31" s="817">
        <v>15</v>
      </c>
      <c r="P31" s="817" t="s">
        <v>204</v>
      </c>
      <c r="Q31" s="817">
        <v>15</v>
      </c>
      <c r="V31" s="819">
        <v>45748</v>
      </c>
      <c r="W31" s="819">
        <v>46022</v>
      </c>
    </row>
    <row r="32" spans="1:23">
      <c r="A32" s="817" t="s">
        <v>220</v>
      </c>
      <c r="B32" s="817" t="s">
        <v>221</v>
      </c>
      <c r="C32" s="817" t="s">
        <v>6</v>
      </c>
      <c r="D32" s="817" t="s">
        <v>222</v>
      </c>
      <c r="G32" s="817" t="s">
        <v>199</v>
      </c>
      <c r="H32" s="817" t="s">
        <v>200</v>
      </c>
      <c r="I32" s="817" t="s">
        <v>201</v>
      </c>
      <c r="J32" s="817" t="s">
        <v>202</v>
      </c>
      <c r="K32" s="817" t="s">
        <v>203</v>
      </c>
      <c r="L32" s="817" t="s">
        <v>1213</v>
      </c>
      <c r="M32" s="817" t="s">
        <v>210</v>
      </c>
      <c r="N32" s="817" t="s">
        <v>40</v>
      </c>
      <c r="O32" s="817">
        <v>50</v>
      </c>
      <c r="P32" s="817" t="s">
        <v>204</v>
      </c>
      <c r="Q32" s="817">
        <v>50</v>
      </c>
      <c r="V32" s="819">
        <v>45658</v>
      </c>
      <c r="W32" s="819">
        <v>46022</v>
      </c>
    </row>
    <row r="33" spans="1:23">
      <c r="A33" s="817" t="s">
        <v>220</v>
      </c>
      <c r="B33" s="817" t="s">
        <v>221</v>
      </c>
      <c r="C33" s="817" t="s">
        <v>6</v>
      </c>
      <c r="D33" s="817" t="s">
        <v>222</v>
      </c>
      <c r="G33" s="817" t="s">
        <v>199</v>
      </c>
      <c r="H33" s="817" t="s">
        <v>200</v>
      </c>
      <c r="I33" s="817" t="s">
        <v>201</v>
      </c>
      <c r="J33" s="817" t="s">
        <v>202</v>
      </c>
      <c r="K33" s="817" t="s">
        <v>203</v>
      </c>
      <c r="L33" s="817" t="s">
        <v>211</v>
      </c>
      <c r="M33" s="817" t="s">
        <v>212</v>
      </c>
      <c r="N33" s="817" t="s">
        <v>40</v>
      </c>
      <c r="O33" s="817">
        <v>10</v>
      </c>
      <c r="P33" s="817" t="s">
        <v>122</v>
      </c>
      <c r="Q33" s="817">
        <v>10</v>
      </c>
      <c r="V33" s="819">
        <v>45748</v>
      </c>
      <c r="W33" s="819">
        <v>46022</v>
      </c>
    </row>
    <row r="34" spans="1:23">
      <c r="A34" s="817" t="s">
        <v>220</v>
      </c>
      <c r="B34" s="817" t="s">
        <v>221</v>
      </c>
      <c r="C34" s="817" t="s">
        <v>6</v>
      </c>
      <c r="D34" s="817" t="s">
        <v>222</v>
      </c>
      <c r="G34" s="817" t="s">
        <v>199</v>
      </c>
      <c r="H34" s="817" t="s">
        <v>200</v>
      </c>
      <c r="I34" s="817" t="s">
        <v>201</v>
      </c>
      <c r="J34" s="817" t="s">
        <v>202</v>
      </c>
      <c r="K34" s="817" t="s">
        <v>105</v>
      </c>
      <c r="L34" s="817" t="s">
        <v>1542</v>
      </c>
      <c r="M34" s="817" t="s">
        <v>1543</v>
      </c>
      <c r="N34" s="817" t="s">
        <v>40</v>
      </c>
      <c r="O34" s="817">
        <v>6</v>
      </c>
      <c r="P34" s="817" t="s">
        <v>122</v>
      </c>
      <c r="Q34" s="817">
        <v>6</v>
      </c>
      <c r="V34" s="819">
        <v>45748</v>
      </c>
      <c r="W34" s="819">
        <v>46022</v>
      </c>
    </row>
    <row r="35" spans="1:23">
      <c r="A35" s="817" t="s">
        <v>220</v>
      </c>
      <c r="B35" s="817" t="s">
        <v>221</v>
      </c>
      <c r="C35" s="817" t="s">
        <v>6</v>
      </c>
      <c r="D35" s="817" t="s">
        <v>222</v>
      </c>
      <c r="G35" s="817" t="s">
        <v>199</v>
      </c>
      <c r="H35" s="817" t="s">
        <v>200</v>
      </c>
      <c r="I35" s="817" t="s">
        <v>201</v>
      </c>
      <c r="J35" s="817" t="s">
        <v>202</v>
      </c>
      <c r="K35" s="817" t="s">
        <v>105</v>
      </c>
      <c r="L35" s="817" t="s">
        <v>213</v>
      </c>
      <c r="M35" s="817" t="s">
        <v>214</v>
      </c>
      <c r="N35" s="817" t="s">
        <v>40</v>
      </c>
      <c r="O35" s="817">
        <v>5</v>
      </c>
      <c r="P35" s="817" t="s">
        <v>122</v>
      </c>
      <c r="Q35" s="817">
        <v>5</v>
      </c>
      <c r="V35" s="819">
        <v>45748</v>
      </c>
      <c r="W35" s="819">
        <v>46022</v>
      </c>
    </row>
    <row r="36" spans="1:23">
      <c r="A36" s="817" t="s">
        <v>220</v>
      </c>
      <c r="B36" s="817" t="s">
        <v>221</v>
      </c>
      <c r="C36" s="817" t="s">
        <v>6</v>
      </c>
      <c r="D36" s="817" t="s">
        <v>222</v>
      </c>
      <c r="G36" s="817" t="s">
        <v>199</v>
      </c>
      <c r="H36" s="817" t="s">
        <v>200</v>
      </c>
      <c r="I36" s="817" t="s">
        <v>201</v>
      </c>
      <c r="J36" s="817" t="s">
        <v>202</v>
      </c>
      <c r="K36" s="817" t="s">
        <v>203</v>
      </c>
      <c r="L36" s="817" t="s">
        <v>274</v>
      </c>
      <c r="M36" s="817" t="s">
        <v>275</v>
      </c>
      <c r="N36" s="817" t="s">
        <v>40</v>
      </c>
      <c r="O36" s="817">
        <v>50</v>
      </c>
      <c r="P36" s="817" t="s">
        <v>1074</v>
      </c>
      <c r="Q36" s="817">
        <v>50</v>
      </c>
      <c r="S36" s="817">
        <v>2000</v>
      </c>
      <c r="T36" s="817">
        <v>9999</v>
      </c>
      <c r="V36" s="819">
        <v>45658</v>
      </c>
      <c r="W36" s="819">
        <v>46022</v>
      </c>
    </row>
    <row r="37" spans="1:23">
      <c r="A37" s="817" t="s">
        <v>220</v>
      </c>
      <c r="B37" s="817" t="s">
        <v>221</v>
      </c>
      <c r="C37" s="817" t="s">
        <v>6</v>
      </c>
      <c r="D37" s="817" t="s">
        <v>222</v>
      </c>
      <c r="G37" s="817" t="s">
        <v>199</v>
      </c>
      <c r="H37" s="817" t="s">
        <v>200</v>
      </c>
      <c r="I37" s="817" t="s">
        <v>201</v>
      </c>
      <c r="J37" s="817" t="s">
        <v>202</v>
      </c>
      <c r="K37" s="817" t="s">
        <v>203</v>
      </c>
      <c r="L37" s="817" t="s">
        <v>274</v>
      </c>
      <c r="M37" s="817" t="s">
        <v>275</v>
      </c>
      <c r="N37" s="817" t="s">
        <v>40</v>
      </c>
      <c r="O37" s="817">
        <v>20</v>
      </c>
      <c r="P37" s="817" t="s">
        <v>1074</v>
      </c>
      <c r="Q37" s="817">
        <v>20</v>
      </c>
      <c r="S37" s="817">
        <v>1000</v>
      </c>
      <c r="T37" s="817">
        <v>1499</v>
      </c>
      <c r="V37" s="819">
        <v>45658</v>
      </c>
      <c r="W37" s="819">
        <v>46022</v>
      </c>
    </row>
    <row r="38" spans="1:23">
      <c r="A38" s="817" t="s">
        <v>220</v>
      </c>
      <c r="B38" s="817" t="s">
        <v>221</v>
      </c>
      <c r="C38" s="817" t="s">
        <v>6</v>
      </c>
      <c r="D38" s="817" t="s">
        <v>222</v>
      </c>
      <c r="G38" s="817" t="s">
        <v>199</v>
      </c>
      <c r="H38" s="817" t="s">
        <v>200</v>
      </c>
      <c r="I38" s="817" t="s">
        <v>201</v>
      </c>
      <c r="J38" s="817" t="s">
        <v>202</v>
      </c>
      <c r="K38" s="817" t="s">
        <v>203</v>
      </c>
      <c r="L38" s="817" t="s">
        <v>274</v>
      </c>
      <c r="M38" s="817" t="s">
        <v>275</v>
      </c>
      <c r="N38" s="817" t="s">
        <v>40</v>
      </c>
      <c r="O38" s="817">
        <v>35</v>
      </c>
      <c r="P38" s="817" t="s">
        <v>1074</v>
      </c>
      <c r="Q38" s="817">
        <v>35</v>
      </c>
      <c r="S38" s="817">
        <v>1500</v>
      </c>
      <c r="T38" s="817">
        <v>1999</v>
      </c>
      <c r="V38" s="819">
        <v>45658</v>
      </c>
      <c r="W38" s="819">
        <v>46022</v>
      </c>
    </row>
    <row r="39" spans="1:23">
      <c r="A39" s="817" t="s">
        <v>223</v>
      </c>
      <c r="B39" s="817" t="s">
        <v>197</v>
      </c>
      <c r="C39" s="817" t="s">
        <v>6</v>
      </c>
      <c r="D39" s="817" t="s">
        <v>224</v>
      </c>
      <c r="G39" s="817" t="s">
        <v>199</v>
      </c>
      <c r="H39" s="817" t="s">
        <v>200</v>
      </c>
      <c r="I39" s="817" t="s">
        <v>201</v>
      </c>
      <c r="J39" s="817" t="s">
        <v>202</v>
      </c>
      <c r="K39" s="817" t="s">
        <v>203</v>
      </c>
      <c r="L39" s="817" t="s">
        <v>274</v>
      </c>
      <c r="M39" s="817" t="s">
        <v>275</v>
      </c>
      <c r="N39" s="817" t="s">
        <v>40</v>
      </c>
      <c r="O39" s="817">
        <v>50</v>
      </c>
      <c r="P39" s="817" t="s">
        <v>1074</v>
      </c>
      <c r="Q39" s="817">
        <v>50</v>
      </c>
      <c r="S39" s="817">
        <v>2000</v>
      </c>
      <c r="T39" s="817">
        <v>9999</v>
      </c>
      <c r="V39" s="819">
        <v>45658</v>
      </c>
      <c r="W39" s="819">
        <v>46022</v>
      </c>
    </row>
    <row r="40" spans="1:23">
      <c r="A40" s="817" t="s">
        <v>223</v>
      </c>
      <c r="B40" s="817" t="s">
        <v>197</v>
      </c>
      <c r="C40" s="817" t="s">
        <v>6</v>
      </c>
      <c r="D40" s="817" t="s">
        <v>224</v>
      </c>
      <c r="G40" s="817" t="s">
        <v>199</v>
      </c>
      <c r="H40" s="817" t="s">
        <v>200</v>
      </c>
      <c r="I40" s="817" t="s">
        <v>201</v>
      </c>
      <c r="J40" s="817" t="s">
        <v>202</v>
      </c>
      <c r="K40" s="817" t="s">
        <v>203</v>
      </c>
      <c r="L40" s="817" t="s">
        <v>274</v>
      </c>
      <c r="M40" s="817" t="s">
        <v>275</v>
      </c>
      <c r="N40" s="817" t="s">
        <v>40</v>
      </c>
      <c r="O40" s="817">
        <v>20</v>
      </c>
      <c r="P40" s="817" t="s">
        <v>1074</v>
      </c>
      <c r="Q40" s="817">
        <v>20</v>
      </c>
      <c r="S40" s="817">
        <v>1000</v>
      </c>
      <c r="T40" s="817">
        <v>1499</v>
      </c>
      <c r="V40" s="819">
        <v>45658</v>
      </c>
      <c r="W40" s="819">
        <v>46022</v>
      </c>
    </row>
    <row r="41" spans="1:23">
      <c r="A41" s="817" t="s">
        <v>223</v>
      </c>
      <c r="B41" s="817" t="s">
        <v>197</v>
      </c>
      <c r="C41" s="817" t="s">
        <v>6</v>
      </c>
      <c r="D41" s="817" t="s">
        <v>224</v>
      </c>
      <c r="G41" s="817" t="s">
        <v>199</v>
      </c>
      <c r="H41" s="817" t="s">
        <v>200</v>
      </c>
      <c r="I41" s="817" t="s">
        <v>201</v>
      </c>
      <c r="J41" s="817" t="s">
        <v>202</v>
      </c>
      <c r="K41" s="817" t="s">
        <v>203</v>
      </c>
      <c r="L41" s="817" t="s">
        <v>274</v>
      </c>
      <c r="M41" s="817" t="s">
        <v>275</v>
      </c>
      <c r="N41" s="817" t="s">
        <v>40</v>
      </c>
      <c r="O41" s="817">
        <v>35</v>
      </c>
      <c r="P41" s="817" t="s">
        <v>1074</v>
      </c>
      <c r="Q41" s="817">
        <v>35</v>
      </c>
      <c r="S41" s="817">
        <v>1500</v>
      </c>
      <c r="T41" s="817">
        <v>1999</v>
      </c>
      <c r="V41" s="819">
        <v>45658</v>
      </c>
      <c r="W41" s="819">
        <v>46022</v>
      </c>
    </row>
    <row r="42" spans="1:23">
      <c r="A42" s="817" t="s">
        <v>223</v>
      </c>
      <c r="B42" s="817" t="s">
        <v>197</v>
      </c>
      <c r="C42" s="817" t="s">
        <v>6</v>
      </c>
      <c r="D42" s="817" t="s">
        <v>224</v>
      </c>
      <c r="G42" s="817" t="s">
        <v>199</v>
      </c>
      <c r="H42" s="817" t="s">
        <v>200</v>
      </c>
      <c r="I42" s="817" t="s">
        <v>201</v>
      </c>
      <c r="J42" s="817" t="s">
        <v>202</v>
      </c>
      <c r="K42" s="817" t="s">
        <v>203</v>
      </c>
      <c r="L42" s="817" t="s">
        <v>1213</v>
      </c>
      <c r="M42" s="817" t="s">
        <v>210</v>
      </c>
      <c r="N42" s="817" t="s">
        <v>40</v>
      </c>
      <c r="O42" s="817">
        <v>50</v>
      </c>
      <c r="P42" s="817" t="s">
        <v>204</v>
      </c>
      <c r="Q42" s="817">
        <v>50</v>
      </c>
      <c r="V42" s="819">
        <v>45658</v>
      </c>
      <c r="W42" s="819">
        <v>46022</v>
      </c>
    </row>
    <row r="43" spans="1:23">
      <c r="A43" s="817" t="s">
        <v>223</v>
      </c>
      <c r="B43" s="817" t="s">
        <v>197</v>
      </c>
      <c r="C43" s="817" t="s">
        <v>6</v>
      </c>
      <c r="D43" s="817" t="s">
        <v>224</v>
      </c>
      <c r="G43" s="817" t="s">
        <v>199</v>
      </c>
      <c r="H43" s="817" t="s">
        <v>200</v>
      </c>
      <c r="I43" s="817" t="s">
        <v>201</v>
      </c>
      <c r="J43" s="817" t="s">
        <v>202</v>
      </c>
      <c r="K43" s="817" t="s">
        <v>105</v>
      </c>
      <c r="L43" s="817" t="s">
        <v>272</v>
      </c>
      <c r="M43" s="817" t="s">
        <v>273</v>
      </c>
      <c r="N43" s="817" t="s">
        <v>40</v>
      </c>
      <c r="O43" s="817">
        <v>40</v>
      </c>
      <c r="P43" s="817" t="s">
        <v>122</v>
      </c>
      <c r="Q43" s="817">
        <v>250</v>
      </c>
      <c r="V43" s="819">
        <v>45292</v>
      </c>
      <c r="W43" s="819">
        <v>46022</v>
      </c>
    </row>
    <row r="44" spans="1:23">
      <c r="A44" s="817" t="s">
        <v>223</v>
      </c>
      <c r="B44" s="817" t="s">
        <v>197</v>
      </c>
      <c r="C44" s="817" t="s">
        <v>6</v>
      </c>
      <c r="D44" s="817" t="s">
        <v>224</v>
      </c>
      <c r="G44" s="817" t="s">
        <v>199</v>
      </c>
      <c r="H44" s="817" t="s">
        <v>200</v>
      </c>
      <c r="I44" s="817" t="s">
        <v>201</v>
      </c>
      <c r="J44" s="817" t="s">
        <v>202</v>
      </c>
      <c r="K44" s="817" t="s">
        <v>105</v>
      </c>
      <c r="L44" s="817" t="s">
        <v>213</v>
      </c>
      <c r="M44" s="817" t="s">
        <v>214</v>
      </c>
      <c r="N44" s="817" t="s">
        <v>40</v>
      </c>
      <c r="O44" s="817">
        <v>5</v>
      </c>
      <c r="P44" s="817" t="s">
        <v>122</v>
      </c>
      <c r="Q44" s="817">
        <v>5</v>
      </c>
      <c r="V44" s="819">
        <v>45748</v>
      </c>
      <c r="W44" s="819">
        <v>46022</v>
      </c>
    </row>
    <row r="45" spans="1:23">
      <c r="A45" s="817" t="s">
        <v>223</v>
      </c>
      <c r="B45" s="817" t="s">
        <v>197</v>
      </c>
      <c r="C45" s="817" t="s">
        <v>6</v>
      </c>
      <c r="D45" s="817" t="s">
        <v>224</v>
      </c>
      <c r="G45" s="817" t="s">
        <v>199</v>
      </c>
      <c r="H45" s="817" t="s">
        <v>200</v>
      </c>
      <c r="I45" s="817" t="s">
        <v>201</v>
      </c>
      <c r="J45" s="817" t="s">
        <v>202</v>
      </c>
      <c r="K45" s="817" t="s">
        <v>203</v>
      </c>
      <c r="L45" s="817" t="s">
        <v>215</v>
      </c>
      <c r="M45" s="817" t="s">
        <v>216</v>
      </c>
      <c r="N45" s="817" t="s">
        <v>40</v>
      </c>
      <c r="O45" s="817">
        <v>10</v>
      </c>
      <c r="P45" s="817" t="s">
        <v>204</v>
      </c>
      <c r="Q45" s="817">
        <v>10</v>
      </c>
      <c r="V45" s="819">
        <v>45748</v>
      </c>
      <c r="W45" s="819">
        <v>46022</v>
      </c>
    </row>
    <row r="46" spans="1:23">
      <c r="A46" s="817" t="s">
        <v>223</v>
      </c>
      <c r="B46" s="817" t="s">
        <v>197</v>
      </c>
      <c r="C46" s="817" t="s">
        <v>6</v>
      </c>
      <c r="D46" s="817" t="s">
        <v>224</v>
      </c>
      <c r="G46" s="817" t="s">
        <v>199</v>
      </c>
      <c r="H46" s="817" t="s">
        <v>200</v>
      </c>
      <c r="I46" s="817" t="s">
        <v>201</v>
      </c>
      <c r="J46" s="817" t="s">
        <v>202</v>
      </c>
      <c r="K46" s="817" t="s">
        <v>203</v>
      </c>
      <c r="L46" s="817" t="s">
        <v>208</v>
      </c>
      <c r="M46" s="817" t="s">
        <v>209</v>
      </c>
      <c r="N46" s="817" t="s">
        <v>40</v>
      </c>
      <c r="O46" s="817">
        <v>15</v>
      </c>
      <c r="P46" s="817" t="s">
        <v>122</v>
      </c>
      <c r="Q46" s="817">
        <v>30</v>
      </c>
      <c r="R46" s="817">
        <v>75</v>
      </c>
      <c r="V46" s="819">
        <v>45748</v>
      </c>
      <c r="W46" s="819">
        <v>46022</v>
      </c>
    </row>
    <row r="47" spans="1:23">
      <c r="A47" s="817" t="s">
        <v>223</v>
      </c>
      <c r="B47" s="817" t="s">
        <v>197</v>
      </c>
      <c r="C47" s="817" t="s">
        <v>6</v>
      </c>
      <c r="D47" s="817" t="s">
        <v>224</v>
      </c>
      <c r="G47" s="817" t="s">
        <v>199</v>
      </c>
      <c r="H47" s="817" t="s">
        <v>200</v>
      </c>
      <c r="I47" s="817" t="s">
        <v>201</v>
      </c>
      <c r="J47" s="817" t="s">
        <v>202</v>
      </c>
      <c r="K47" s="817" t="s">
        <v>105</v>
      </c>
      <c r="L47" s="817" t="s">
        <v>1542</v>
      </c>
      <c r="M47" s="817" t="s">
        <v>1543</v>
      </c>
      <c r="N47" s="817" t="s">
        <v>40</v>
      </c>
      <c r="O47" s="817">
        <v>6</v>
      </c>
      <c r="P47" s="817" t="s">
        <v>122</v>
      </c>
      <c r="Q47" s="817">
        <v>6</v>
      </c>
      <c r="V47" s="819">
        <v>45748</v>
      </c>
      <c r="W47" s="819">
        <v>46022</v>
      </c>
    </row>
    <row r="48" spans="1:23">
      <c r="A48" s="817" t="s">
        <v>223</v>
      </c>
      <c r="B48" s="817" t="s">
        <v>197</v>
      </c>
      <c r="C48" s="817" t="s">
        <v>6</v>
      </c>
      <c r="D48" s="817" t="s">
        <v>224</v>
      </c>
      <c r="G48" s="817" t="s">
        <v>199</v>
      </c>
      <c r="H48" s="817" t="s">
        <v>200</v>
      </c>
      <c r="I48" s="817" t="s">
        <v>201</v>
      </c>
      <c r="J48" s="817" t="s">
        <v>202</v>
      </c>
      <c r="K48" s="817" t="s">
        <v>203</v>
      </c>
      <c r="L48" s="817" t="s">
        <v>206</v>
      </c>
      <c r="M48" s="817" t="s">
        <v>207</v>
      </c>
      <c r="N48" s="817" t="s">
        <v>40</v>
      </c>
      <c r="O48" s="817">
        <v>15</v>
      </c>
      <c r="P48" s="817" t="s">
        <v>204</v>
      </c>
      <c r="Q48" s="817">
        <v>15</v>
      </c>
      <c r="V48" s="819">
        <v>45748</v>
      </c>
      <c r="W48" s="819">
        <v>46022</v>
      </c>
    </row>
    <row r="49" spans="1:23">
      <c r="A49" s="817" t="s">
        <v>223</v>
      </c>
      <c r="B49" s="817" t="s">
        <v>197</v>
      </c>
      <c r="C49" s="817" t="s">
        <v>6</v>
      </c>
      <c r="D49" s="817" t="s">
        <v>224</v>
      </c>
      <c r="G49" s="817" t="s">
        <v>199</v>
      </c>
      <c r="H49" s="817" t="s">
        <v>200</v>
      </c>
      <c r="I49" s="817" t="s">
        <v>201</v>
      </c>
      <c r="J49" s="817" t="s">
        <v>202</v>
      </c>
      <c r="K49" s="817" t="s">
        <v>105</v>
      </c>
      <c r="L49" s="817" t="s">
        <v>105</v>
      </c>
      <c r="M49" s="817" t="s">
        <v>205</v>
      </c>
      <c r="N49" s="817" t="s">
        <v>40</v>
      </c>
      <c r="O49" s="817">
        <v>117</v>
      </c>
      <c r="P49" s="817" t="s">
        <v>122</v>
      </c>
      <c r="Q49" s="817">
        <v>117</v>
      </c>
      <c r="S49" s="817">
        <v>0</v>
      </c>
      <c r="T49" s="817">
        <v>999</v>
      </c>
      <c r="V49" s="819">
        <v>45839</v>
      </c>
      <c r="W49" s="819">
        <v>46022</v>
      </c>
    </row>
    <row r="50" spans="1:23">
      <c r="A50" s="817" t="s">
        <v>223</v>
      </c>
      <c r="B50" s="817" t="s">
        <v>197</v>
      </c>
      <c r="C50" s="817" t="s">
        <v>6</v>
      </c>
      <c r="D50" s="817" t="s">
        <v>224</v>
      </c>
      <c r="G50" s="817" t="s">
        <v>199</v>
      </c>
      <c r="H50" s="817" t="s">
        <v>200</v>
      </c>
      <c r="I50" s="817" t="s">
        <v>201</v>
      </c>
      <c r="J50" s="817" t="s">
        <v>202</v>
      </c>
      <c r="K50" s="817" t="s">
        <v>203</v>
      </c>
      <c r="L50" s="817" t="s">
        <v>211</v>
      </c>
      <c r="M50" s="817" t="s">
        <v>212</v>
      </c>
      <c r="N50" s="817" t="s">
        <v>40</v>
      </c>
      <c r="O50" s="817">
        <v>10</v>
      </c>
      <c r="P50" s="817" t="s">
        <v>122</v>
      </c>
      <c r="Q50" s="817">
        <v>10</v>
      </c>
      <c r="V50" s="819">
        <v>45748</v>
      </c>
      <c r="W50" s="819">
        <v>46022</v>
      </c>
    </row>
    <row r="51" spans="1:23">
      <c r="A51" s="817" t="s">
        <v>225</v>
      </c>
      <c r="B51" s="817" t="s">
        <v>197</v>
      </c>
      <c r="C51" s="817" t="s">
        <v>6</v>
      </c>
      <c r="D51" s="817" t="s">
        <v>226</v>
      </c>
      <c r="G51" s="817" t="s">
        <v>199</v>
      </c>
      <c r="H51" s="817" t="s">
        <v>200</v>
      </c>
      <c r="I51" s="817" t="s">
        <v>201</v>
      </c>
      <c r="J51" s="817" t="s">
        <v>202</v>
      </c>
      <c r="K51" s="817" t="s">
        <v>105</v>
      </c>
      <c r="L51" s="817" t="s">
        <v>272</v>
      </c>
      <c r="M51" s="817" t="s">
        <v>273</v>
      </c>
      <c r="N51" s="817" t="s">
        <v>40</v>
      </c>
      <c r="O51" s="817">
        <v>40</v>
      </c>
      <c r="P51" s="817" t="s">
        <v>122</v>
      </c>
      <c r="Q51" s="817">
        <v>250</v>
      </c>
      <c r="V51" s="819">
        <v>45292</v>
      </c>
      <c r="W51" s="819">
        <v>46022</v>
      </c>
    </row>
    <row r="52" spans="1:23">
      <c r="A52" s="817" t="s">
        <v>225</v>
      </c>
      <c r="B52" s="817" t="s">
        <v>197</v>
      </c>
      <c r="C52" s="817" t="s">
        <v>6</v>
      </c>
      <c r="D52" s="817" t="s">
        <v>226</v>
      </c>
      <c r="G52" s="817" t="s">
        <v>199</v>
      </c>
      <c r="H52" s="817" t="s">
        <v>200</v>
      </c>
      <c r="I52" s="817" t="s">
        <v>201</v>
      </c>
      <c r="J52" s="817" t="s">
        <v>202</v>
      </c>
      <c r="K52" s="817" t="s">
        <v>203</v>
      </c>
      <c r="L52" s="817" t="s">
        <v>211</v>
      </c>
      <c r="M52" s="817" t="s">
        <v>212</v>
      </c>
      <c r="N52" s="817" t="s">
        <v>40</v>
      </c>
      <c r="O52" s="817">
        <v>10</v>
      </c>
      <c r="P52" s="817" t="s">
        <v>122</v>
      </c>
      <c r="Q52" s="817">
        <v>10</v>
      </c>
      <c r="V52" s="819">
        <v>45748</v>
      </c>
      <c r="W52" s="819">
        <v>46022</v>
      </c>
    </row>
    <row r="53" spans="1:23">
      <c r="A53" s="817" t="s">
        <v>225</v>
      </c>
      <c r="B53" s="817" t="s">
        <v>197</v>
      </c>
      <c r="C53" s="817" t="s">
        <v>6</v>
      </c>
      <c r="D53" s="817" t="s">
        <v>226</v>
      </c>
      <c r="G53" s="817" t="s">
        <v>199</v>
      </c>
      <c r="H53" s="817" t="s">
        <v>200</v>
      </c>
      <c r="I53" s="817" t="s">
        <v>201</v>
      </c>
      <c r="J53" s="817" t="s">
        <v>202</v>
      </c>
      <c r="K53" s="817" t="s">
        <v>105</v>
      </c>
      <c r="L53" s="817" t="s">
        <v>213</v>
      </c>
      <c r="M53" s="817" t="s">
        <v>214</v>
      </c>
      <c r="N53" s="817" t="s">
        <v>40</v>
      </c>
      <c r="O53" s="817">
        <v>5</v>
      </c>
      <c r="P53" s="817" t="s">
        <v>122</v>
      </c>
      <c r="Q53" s="817">
        <v>5</v>
      </c>
      <c r="V53" s="819">
        <v>45748</v>
      </c>
      <c r="W53" s="819">
        <v>46022</v>
      </c>
    </row>
    <row r="54" spans="1:23">
      <c r="A54" s="817" t="s">
        <v>225</v>
      </c>
      <c r="B54" s="817" t="s">
        <v>197</v>
      </c>
      <c r="C54" s="817" t="s">
        <v>6</v>
      </c>
      <c r="D54" s="817" t="s">
        <v>226</v>
      </c>
      <c r="G54" s="817" t="s">
        <v>199</v>
      </c>
      <c r="H54" s="817" t="s">
        <v>200</v>
      </c>
      <c r="I54" s="817" t="s">
        <v>201</v>
      </c>
      <c r="J54" s="817" t="s">
        <v>202</v>
      </c>
      <c r="K54" s="817" t="s">
        <v>203</v>
      </c>
      <c r="L54" s="817" t="s">
        <v>1213</v>
      </c>
      <c r="M54" s="817" t="s">
        <v>210</v>
      </c>
      <c r="N54" s="817" t="s">
        <v>40</v>
      </c>
      <c r="O54" s="817">
        <v>50</v>
      </c>
      <c r="P54" s="817" t="s">
        <v>204</v>
      </c>
      <c r="Q54" s="817">
        <v>50</v>
      </c>
      <c r="V54" s="819">
        <v>45658</v>
      </c>
      <c r="W54" s="819">
        <v>46022</v>
      </c>
    </row>
    <row r="55" spans="1:23">
      <c r="A55" s="817" t="s">
        <v>225</v>
      </c>
      <c r="B55" s="817" t="s">
        <v>197</v>
      </c>
      <c r="C55" s="817" t="s">
        <v>6</v>
      </c>
      <c r="D55" s="817" t="s">
        <v>226</v>
      </c>
      <c r="G55" s="817" t="s">
        <v>199</v>
      </c>
      <c r="H55" s="817" t="s">
        <v>200</v>
      </c>
      <c r="I55" s="817" t="s">
        <v>201</v>
      </c>
      <c r="J55" s="817" t="s">
        <v>202</v>
      </c>
      <c r="K55" s="817" t="s">
        <v>203</v>
      </c>
      <c r="L55" s="817" t="s">
        <v>274</v>
      </c>
      <c r="M55" s="817" t="s">
        <v>275</v>
      </c>
      <c r="N55" s="817" t="s">
        <v>40</v>
      </c>
      <c r="O55" s="817">
        <v>35</v>
      </c>
      <c r="P55" s="817" t="s">
        <v>1074</v>
      </c>
      <c r="Q55" s="817">
        <v>35</v>
      </c>
      <c r="S55" s="817">
        <v>1500</v>
      </c>
      <c r="T55" s="817">
        <v>1999</v>
      </c>
      <c r="V55" s="819">
        <v>45658</v>
      </c>
      <c r="W55" s="819">
        <v>46022</v>
      </c>
    </row>
    <row r="56" spans="1:23">
      <c r="A56" s="817" t="s">
        <v>225</v>
      </c>
      <c r="B56" s="817" t="s">
        <v>197</v>
      </c>
      <c r="C56" s="817" t="s">
        <v>6</v>
      </c>
      <c r="D56" s="817" t="s">
        <v>226</v>
      </c>
      <c r="G56" s="817" t="s">
        <v>199</v>
      </c>
      <c r="H56" s="817" t="s">
        <v>200</v>
      </c>
      <c r="I56" s="817" t="s">
        <v>201</v>
      </c>
      <c r="J56" s="817" t="s">
        <v>202</v>
      </c>
      <c r="K56" s="817" t="s">
        <v>203</v>
      </c>
      <c r="L56" s="817" t="s">
        <v>208</v>
      </c>
      <c r="M56" s="817" t="s">
        <v>209</v>
      </c>
      <c r="N56" s="817" t="s">
        <v>40</v>
      </c>
      <c r="O56" s="817">
        <v>15</v>
      </c>
      <c r="P56" s="817" t="s">
        <v>122</v>
      </c>
      <c r="Q56" s="817">
        <v>30</v>
      </c>
      <c r="R56" s="817">
        <v>75</v>
      </c>
      <c r="V56" s="819">
        <v>45748</v>
      </c>
      <c r="W56" s="819">
        <v>46022</v>
      </c>
    </row>
    <row r="57" spans="1:23">
      <c r="A57" s="817" t="s">
        <v>225</v>
      </c>
      <c r="B57" s="817" t="s">
        <v>197</v>
      </c>
      <c r="C57" s="817" t="s">
        <v>6</v>
      </c>
      <c r="D57" s="817" t="s">
        <v>226</v>
      </c>
      <c r="G57" s="817" t="s">
        <v>199</v>
      </c>
      <c r="H57" s="817" t="s">
        <v>200</v>
      </c>
      <c r="I57" s="817" t="s">
        <v>201</v>
      </c>
      <c r="J57" s="817" t="s">
        <v>202</v>
      </c>
      <c r="K57" s="817" t="s">
        <v>203</v>
      </c>
      <c r="L57" s="817" t="s">
        <v>215</v>
      </c>
      <c r="M57" s="817" t="s">
        <v>216</v>
      </c>
      <c r="N57" s="817" t="s">
        <v>40</v>
      </c>
      <c r="O57" s="817">
        <v>10</v>
      </c>
      <c r="P57" s="817" t="s">
        <v>204</v>
      </c>
      <c r="Q57" s="817">
        <v>10</v>
      </c>
      <c r="V57" s="819">
        <v>45748</v>
      </c>
      <c r="W57" s="819">
        <v>46022</v>
      </c>
    </row>
    <row r="58" spans="1:23">
      <c r="A58" s="817" t="s">
        <v>225</v>
      </c>
      <c r="B58" s="817" t="s">
        <v>197</v>
      </c>
      <c r="C58" s="817" t="s">
        <v>6</v>
      </c>
      <c r="D58" s="817" t="s">
        <v>226</v>
      </c>
      <c r="G58" s="817" t="s">
        <v>199</v>
      </c>
      <c r="H58" s="817" t="s">
        <v>200</v>
      </c>
      <c r="I58" s="817" t="s">
        <v>201</v>
      </c>
      <c r="J58" s="817" t="s">
        <v>202</v>
      </c>
      <c r="K58" s="817" t="s">
        <v>203</v>
      </c>
      <c r="L58" s="817" t="s">
        <v>206</v>
      </c>
      <c r="M58" s="817" t="s">
        <v>207</v>
      </c>
      <c r="N58" s="817" t="s">
        <v>40</v>
      </c>
      <c r="O58" s="817">
        <v>15</v>
      </c>
      <c r="P58" s="817" t="s">
        <v>204</v>
      </c>
      <c r="Q58" s="817">
        <v>15</v>
      </c>
      <c r="V58" s="819">
        <v>45748</v>
      </c>
      <c r="W58" s="819">
        <v>46022</v>
      </c>
    </row>
    <row r="59" spans="1:23">
      <c r="A59" s="817" t="s">
        <v>225</v>
      </c>
      <c r="B59" s="817" t="s">
        <v>197</v>
      </c>
      <c r="C59" s="817" t="s">
        <v>6</v>
      </c>
      <c r="D59" s="817" t="s">
        <v>226</v>
      </c>
      <c r="G59" s="817" t="s">
        <v>199</v>
      </c>
      <c r="H59" s="817" t="s">
        <v>200</v>
      </c>
      <c r="I59" s="817" t="s">
        <v>201</v>
      </c>
      <c r="J59" s="817" t="s">
        <v>202</v>
      </c>
      <c r="K59" s="817" t="s">
        <v>203</v>
      </c>
      <c r="L59" s="817" t="s">
        <v>274</v>
      </c>
      <c r="M59" s="817" t="s">
        <v>275</v>
      </c>
      <c r="N59" s="817" t="s">
        <v>40</v>
      </c>
      <c r="O59" s="817">
        <v>20</v>
      </c>
      <c r="P59" s="817" t="s">
        <v>1074</v>
      </c>
      <c r="Q59" s="817">
        <v>20</v>
      </c>
      <c r="S59" s="817">
        <v>1000</v>
      </c>
      <c r="T59" s="817">
        <v>1499</v>
      </c>
      <c r="V59" s="819">
        <v>45658</v>
      </c>
      <c r="W59" s="819">
        <v>46022</v>
      </c>
    </row>
    <row r="60" spans="1:23">
      <c r="A60" s="817" t="s">
        <v>225</v>
      </c>
      <c r="B60" s="817" t="s">
        <v>197</v>
      </c>
      <c r="C60" s="817" t="s">
        <v>6</v>
      </c>
      <c r="D60" s="817" t="s">
        <v>226</v>
      </c>
      <c r="G60" s="817" t="s">
        <v>199</v>
      </c>
      <c r="H60" s="817" t="s">
        <v>200</v>
      </c>
      <c r="I60" s="817" t="s">
        <v>201</v>
      </c>
      <c r="J60" s="817" t="s">
        <v>202</v>
      </c>
      <c r="K60" s="817" t="s">
        <v>105</v>
      </c>
      <c r="L60" s="817" t="s">
        <v>1542</v>
      </c>
      <c r="M60" s="817" t="s">
        <v>1543</v>
      </c>
      <c r="N60" s="817" t="s">
        <v>40</v>
      </c>
      <c r="O60" s="817">
        <v>6</v>
      </c>
      <c r="P60" s="817" t="s">
        <v>122</v>
      </c>
      <c r="Q60" s="817">
        <v>6</v>
      </c>
      <c r="V60" s="819">
        <v>45748</v>
      </c>
      <c r="W60" s="819">
        <v>46022</v>
      </c>
    </row>
    <row r="61" spans="1:23">
      <c r="A61" s="817" t="s">
        <v>225</v>
      </c>
      <c r="B61" s="817" t="s">
        <v>197</v>
      </c>
      <c r="C61" s="817" t="s">
        <v>6</v>
      </c>
      <c r="D61" s="817" t="s">
        <v>226</v>
      </c>
      <c r="G61" s="817" t="s">
        <v>199</v>
      </c>
      <c r="H61" s="817" t="s">
        <v>200</v>
      </c>
      <c r="I61" s="817" t="s">
        <v>201</v>
      </c>
      <c r="J61" s="817" t="s">
        <v>202</v>
      </c>
      <c r="K61" s="817" t="s">
        <v>203</v>
      </c>
      <c r="L61" s="817" t="s">
        <v>274</v>
      </c>
      <c r="M61" s="817" t="s">
        <v>275</v>
      </c>
      <c r="N61" s="817" t="s">
        <v>40</v>
      </c>
      <c r="O61" s="817">
        <v>50</v>
      </c>
      <c r="P61" s="817" t="s">
        <v>1074</v>
      </c>
      <c r="Q61" s="817">
        <v>50</v>
      </c>
      <c r="S61" s="817">
        <v>2000</v>
      </c>
      <c r="T61" s="817">
        <v>9999</v>
      </c>
      <c r="V61" s="819">
        <v>45658</v>
      </c>
      <c r="W61" s="819">
        <v>46022</v>
      </c>
    </row>
    <row r="62" spans="1:23">
      <c r="A62" s="817" t="s">
        <v>225</v>
      </c>
      <c r="B62" s="817" t="s">
        <v>197</v>
      </c>
      <c r="C62" s="817" t="s">
        <v>6</v>
      </c>
      <c r="D62" s="817" t="s">
        <v>226</v>
      </c>
      <c r="G62" s="817" t="s">
        <v>199</v>
      </c>
      <c r="H62" s="817" t="s">
        <v>200</v>
      </c>
      <c r="I62" s="817" t="s">
        <v>201</v>
      </c>
      <c r="J62" s="817" t="s">
        <v>202</v>
      </c>
      <c r="K62" s="817" t="s">
        <v>105</v>
      </c>
      <c r="L62" s="817" t="s">
        <v>105</v>
      </c>
      <c r="M62" s="817" t="s">
        <v>205</v>
      </c>
      <c r="N62" s="817" t="s">
        <v>40</v>
      </c>
      <c r="O62" s="817">
        <v>113</v>
      </c>
      <c r="P62" s="817" t="s">
        <v>122</v>
      </c>
      <c r="Q62" s="817">
        <v>113</v>
      </c>
      <c r="S62" s="817">
        <v>0</v>
      </c>
      <c r="T62" s="817">
        <v>999</v>
      </c>
      <c r="V62" s="819">
        <v>45839</v>
      </c>
      <c r="W62" s="819">
        <v>46022</v>
      </c>
    </row>
    <row r="63" spans="1:23">
      <c r="A63" s="817" t="s">
        <v>227</v>
      </c>
      <c r="B63" s="817" t="s">
        <v>228</v>
      </c>
      <c r="C63" s="817" t="s">
        <v>6</v>
      </c>
      <c r="D63" s="817" t="s">
        <v>229</v>
      </c>
      <c r="G63" s="817" t="s">
        <v>199</v>
      </c>
      <c r="H63" s="817" t="s">
        <v>200</v>
      </c>
      <c r="I63" s="817" t="s">
        <v>201</v>
      </c>
      <c r="J63" s="817" t="s">
        <v>202</v>
      </c>
      <c r="K63" s="817" t="s">
        <v>105</v>
      </c>
      <c r="L63" s="817" t="s">
        <v>105</v>
      </c>
      <c r="M63" s="817" t="s">
        <v>205</v>
      </c>
      <c r="N63" s="817" t="s">
        <v>40</v>
      </c>
      <c r="O63" s="817">
        <v>113</v>
      </c>
      <c r="P63" s="817" t="s">
        <v>122</v>
      </c>
      <c r="Q63" s="817">
        <v>113</v>
      </c>
      <c r="S63" s="817">
        <v>0</v>
      </c>
      <c r="T63" s="817">
        <v>999</v>
      </c>
      <c r="V63" s="819">
        <v>45839</v>
      </c>
      <c r="W63" s="819">
        <v>46022</v>
      </c>
    </row>
    <row r="64" spans="1:23">
      <c r="A64" s="817" t="s">
        <v>227</v>
      </c>
      <c r="B64" s="817" t="s">
        <v>228</v>
      </c>
      <c r="C64" s="817" t="s">
        <v>6</v>
      </c>
      <c r="D64" s="817" t="s">
        <v>229</v>
      </c>
      <c r="G64" s="817" t="s">
        <v>199</v>
      </c>
      <c r="H64" s="817" t="s">
        <v>200</v>
      </c>
      <c r="I64" s="817" t="s">
        <v>201</v>
      </c>
      <c r="J64" s="817" t="s">
        <v>202</v>
      </c>
      <c r="K64" s="817" t="s">
        <v>105</v>
      </c>
      <c r="L64" s="817" t="s">
        <v>272</v>
      </c>
      <c r="M64" s="817" t="s">
        <v>273</v>
      </c>
      <c r="N64" s="817" t="s">
        <v>40</v>
      </c>
      <c r="O64" s="817">
        <v>40</v>
      </c>
      <c r="P64" s="817" t="s">
        <v>122</v>
      </c>
      <c r="Q64" s="817">
        <v>250</v>
      </c>
      <c r="V64" s="819">
        <v>45292</v>
      </c>
      <c r="W64" s="819">
        <v>46022</v>
      </c>
    </row>
    <row r="65" spans="1:23">
      <c r="A65" s="817" t="s">
        <v>227</v>
      </c>
      <c r="B65" s="817" t="s">
        <v>228</v>
      </c>
      <c r="C65" s="817" t="s">
        <v>6</v>
      </c>
      <c r="D65" s="817" t="s">
        <v>229</v>
      </c>
      <c r="G65" s="817" t="s">
        <v>199</v>
      </c>
      <c r="H65" s="817" t="s">
        <v>200</v>
      </c>
      <c r="I65" s="817" t="s">
        <v>201</v>
      </c>
      <c r="J65" s="817" t="s">
        <v>202</v>
      </c>
      <c r="K65" s="817" t="s">
        <v>203</v>
      </c>
      <c r="L65" s="817" t="s">
        <v>1213</v>
      </c>
      <c r="M65" s="817" t="s">
        <v>210</v>
      </c>
      <c r="N65" s="817" t="s">
        <v>40</v>
      </c>
      <c r="O65" s="817">
        <v>50</v>
      </c>
      <c r="P65" s="817" t="s">
        <v>204</v>
      </c>
      <c r="Q65" s="817">
        <v>50</v>
      </c>
      <c r="V65" s="819">
        <v>45658</v>
      </c>
      <c r="W65" s="819">
        <v>46022</v>
      </c>
    </row>
    <row r="66" spans="1:23">
      <c r="A66" s="817" t="s">
        <v>227</v>
      </c>
      <c r="B66" s="817" t="s">
        <v>228</v>
      </c>
      <c r="C66" s="817" t="s">
        <v>6</v>
      </c>
      <c r="D66" s="817" t="s">
        <v>229</v>
      </c>
      <c r="G66" s="817" t="s">
        <v>199</v>
      </c>
      <c r="H66" s="817" t="s">
        <v>200</v>
      </c>
      <c r="I66" s="817" t="s">
        <v>201</v>
      </c>
      <c r="J66" s="817" t="s">
        <v>202</v>
      </c>
      <c r="K66" s="817" t="s">
        <v>203</v>
      </c>
      <c r="L66" s="817" t="s">
        <v>274</v>
      </c>
      <c r="M66" s="817" t="s">
        <v>275</v>
      </c>
      <c r="N66" s="817" t="s">
        <v>40</v>
      </c>
      <c r="O66" s="817">
        <v>20</v>
      </c>
      <c r="P66" s="817" t="s">
        <v>1074</v>
      </c>
      <c r="Q66" s="817">
        <v>20</v>
      </c>
      <c r="S66" s="817">
        <v>1000</v>
      </c>
      <c r="T66" s="817">
        <v>1499</v>
      </c>
      <c r="V66" s="819">
        <v>45658</v>
      </c>
      <c r="W66" s="819">
        <v>46022</v>
      </c>
    </row>
    <row r="67" spans="1:23">
      <c r="A67" s="817" t="s">
        <v>227</v>
      </c>
      <c r="B67" s="817" t="s">
        <v>228</v>
      </c>
      <c r="C67" s="817" t="s">
        <v>6</v>
      </c>
      <c r="D67" s="817" t="s">
        <v>229</v>
      </c>
      <c r="G67" s="817" t="s">
        <v>199</v>
      </c>
      <c r="H67" s="817" t="s">
        <v>200</v>
      </c>
      <c r="I67" s="817" t="s">
        <v>201</v>
      </c>
      <c r="J67" s="817" t="s">
        <v>202</v>
      </c>
      <c r="K67" s="817" t="s">
        <v>105</v>
      </c>
      <c r="L67" s="817" t="s">
        <v>213</v>
      </c>
      <c r="M67" s="817" t="s">
        <v>214</v>
      </c>
      <c r="N67" s="817" t="s">
        <v>40</v>
      </c>
      <c r="O67" s="817">
        <v>5</v>
      </c>
      <c r="P67" s="817" t="s">
        <v>122</v>
      </c>
      <c r="Q67" s="817">
        <v>5</v>
      </c>
      <c r="V67" s="819">
        <v>45748</v>
      </c>
      <c r="W67" s="819">
        <v>46022</v>
      </c>
    </row>
    <row r="68" spans="1:23">
      <c r="A68" s="817" t="s">
        <v>227</v>
      </c>
      <c r="B68" s="817" t="s">
        <v>228</v>
      </c>
      <c r="C68" s="817" t="s">
        <v>6</v>
      </c>
      <c r="D68" s="817" t="s">
        <v>229</v>
      </c>
      <c r="G68" s="817" t="s">
        <v>199</v>
      </c>
      <c r="H68" s="817" t="s">
        <v>200</v>
      </c>
      <c r="I68" s="817" t="s">
        <v>201</v>
      </c>
      <c r="J68" s="817" t="s">
        <v>202</v>
      </c>
      <c r="K68" s="817" t="s">
        <v>203</v>
      </c>
      <c r="L68" s="817" t="s">
        <v>274</v>
      </c>
      <c r="M68" s="817" t="s">
        <v>275</v>
      </c>
      <c r="N68" s="817" t="s">
        <v>40</v>
      </c>
      <c r="O68" s="817">
        <v>50</v>
      </c>
      <c r="P68" s="817" t="s">
        <v>1074</v>
      </c>
      <c r="Q68" s="817">
        <v>50</v>
      </c>
      <c r="S68" s="817">
        <v>2000</v>
      </c>
      <c r="T68" s="817">
        <v>9999</v>
      </c>
      <c r="V68" s="819">
        <v>45658</v>
      </c>
      <c r="W68" s="819">
        <v>46022</v>
      </c>
    </row>
    <row r="69" spans="1:23">
      <c r="A69" s="817" t="s">
        <v>227</v>
      </c>
      <c r="B69" s="817" t="s">
        <v>228</v>
      </c>
      <c r="C69" s="817" t="s">
        <v>6</v>
      </c>
      <c r="D69" s="817" t="s">
        <v>229</v>
      </c>
      <c r="G69" s="817" t="s">
        <v>199</v>
      </c>
      <c r="H69" s="817" t="s">
        <v>200</v>
      </c>
      <c r="I69" s="817" t="s">
        <v>201</v>
      </c>
      <c r="J69" s="817" t="s">
        <v>202</v>
      </c>
      <c r="K69" s="817" t="s">
        <v>105</v>
      </c>
      <c r="L69" s="817" t="s">
        <v>1542</v>
      </c>
      <c r="M69" s="817" t="s">
        <v>1543</v>
      </c>
      <c r="N69" s="817" t="s">
        <v>40</v>
      </c>
      <c r="O69" s="817">
        <v>6</v>
      </c>
      <c r="P69" s="817" t="s">
        <v>122</v>
      </c>
      <c r="Q69" s="817">
        <v>6</v>
      </c>
      <c r="V69" s="819">
        <v>45748</v>
      </c>
      <c r="W69" s="819">
        <v>46022</v>
      </c>
    </row>
    <row r="70" spans="1:23">
      <c r="A70" s="817" t="s">
        <v>227</v>
      </c>
      <c r="B70" s="817" t="s">
        <v>228</v>
      </c>
      <c r="C70" s="817" t="s">
        <v>6</v>
      </c>
      <c r="D70" s="817" t="s">
        <v>229</v>
      </c>
      <c r="G70" s="817" t="s">
        <v>199</v>
      </c>
      <c r="H70" s="817" t="s">
        <v>200</v>
      </c>
      <c r="I70" s="817" t="s">
        <v>201</v>
      </c>
      <c r="J70" s="817" t="s">
        <v>202</v>
      </c>
      <c r="K70" s="817" t="s">
        <v>203</v>
      </c>
      <c r="L70" s="817" t="s">
        <v>274</v>
      </c>
      <c r="M70" s="817" t="s">
        <v>275</v>
      </c>
      <c r="N70" s="817" t="s">
        <v>40</v>
      </c>
      <c r="O70" s="817">
        <v>35</v>
      </c>
      <c r="P70" s="817" t="s">
        <v>1074</v>
      </c>
      <c r="Q70" s="817">
        <v>35</v>
      </c>
      <c r="S70" s="817">
        <v>1500</v>
      </c>
      <c r="T70" s="817">
        <v>1999</v>
      </c>
      <c r="V70" s="819">
        <v>45658</v>
      </c>
      <c r="W70" s="819">
        <v>46022</v>
      </c>
    </row>
    <row r="71" spans="1:23">
      <c r="A71" s="817" t="s">
        <v>227</v>
      </c>
      <c r="B71" s="817" t="s">
        <v>228</v>
      </c>
      <c r="C71" s="817" t="s">
        <v>6</v>
      </c>
      <c r="D71" s="817" t="s">
        <v>229</v>
      </c>
      <c r="G71" s="817" t="s">
        <v>199</v>
      </c>
      <c r="H71" s="817" t="s">
        <v>200</v>
      </c>
      <c r="I71" s="817" t="s">
        <v>201</v>
      </c>
      <c r="J71" s="817" t="s">
        <v>202</v>
      </c>
      <c r="K71" s="817" t="s">
        <v>203</v>
      </c>
      <c r="L71" s="817" t="s">
        <v>215</v>
      </c>
      <c r="M71" s="817" t="s">
        <v>216</v>
      </c>
      <c r="N71" s="817" t="s">
        <v>40</v>
      </c>
      <c r="O71" s="817">
        <v>10</v>
      </c>
      <c r="P71" s="817" t="s">
        <v>204</v>
      </c>
      <c r="Q71" s="817">
        <v>10</v>
      </c>
      <c r="V71" s="819">
        <v>45748</v>
      </c>
      <c r="W71" s="819">
        <v>46022</v>
      </c>
    </row>
    <row r="72" spans="1:23">
      <c r="A72" s="817" t="s">
        <v>227</v>
      </c>
      <c r="B72" s="817" t="s">
        <v>228</v>
      </c>
      <c r="C72" s="817" t="s">
        <v>6</v>
      </c>
      <c r="D72" s="817" t="s">
        <v>229</v>
      </c>
      <c r="G72" s="817" t="s">
        <v>199</v>
      </c>
      <c r="H72" s="817" t="s">
        <v>200</v>
      </c>
      <c r="I72" s="817" t="s">
        <v>201</v>
      </c>
      <c r="J72" s="817" t="s">
        <v>202</v>
      </c>
      <c r="K72" s="817" t="s">
        <v>203</v>
      </c>
      <c r="L72" s="817" t="s">
        <v>211</v>
      </c>
      <c r="M72" s="817" t="s">
        <v>212</v>
      </c>
      <c r="N72" s="817" t="s">
        <v>40</v>
      </c>
      <c r="O72" s="817">
        <v>10</v>
      </c>
      <c r="P72" s="817" t="s">
        <v>122</v>
      </c>
      <c r="Q72" s="817">
        <v>10</v>
      </c>
      <c r="V72" s="819">
        <v>45748</v>
      </c>
      <c r="W72" s="819">
        <v>46022</v>
      </c>
    </row>
    <row r="73" spans="1:23">
      <c r="A73" s="817" t="s">
        <v>227</v>
      </c>
      <c r="B73" s="817" t="s">
        <v>228</v>
      </c>
      <c r="C73" s="817" t="s">
        <v>6</v>
      </c>
      <c r="D73" s="817" t="s">
        <v>229</v>
      </c>
      <c r="G73" s="817" t="s">
        <v>199</v>
      </c>
      <c r="H73" s="817" t="s">
        <v>200</v>
      </c>
      <c r="I73" s="817" t="s">
        <v>201</v>
      </c>
      <c r="J73" s="817" t="s">
        <v>202</v>
      </c>
      <c r="K73" s="817" t="s">
        <v>203</v>
      </c>
      <c r="L73" s="817" t="s">
        <v>208</v>
      </c>
      <c r="M73" s="817" t="s">
        <v>209</v>
      </c>
      <c r="N73" s="817" t="s">
        <v>40</v>
      </c>
      <c r="O73" s="817">
        <v>15</v>
      </c>
      <c r="P73" s="817" t="s">
        <v>122</v>
      </c>
      <c r="Q73" s="817">
        <v>30</v>
      </c>
      <c r="R73" s="817">
        <v>75</v>
      </c>
      <c r="V73" s="819">
        <v>45748</v>
      </c>
      <c r="W73" s="819">
        <v>46022</v>
      </c>
    </row>
    <row r="74" spans="1:23">
      <c r="A74" s="817" t="s">
        <v>227</v>
      </c>
      <c r="B74" s="817" t="s">
        <v>228</v>
      </c>
      <c r="C74" s="817" t="s">
        <v>6</v>
      </c>
      <c r="D74" s="817" t="s">
        <v>229</v>
      </c>
      <c r="G74" s="817" t="s">
        <v>199</v>
      </c>
      <c r="H74" s="817" t="s">
        <v>200</v>
      </c>
      <c r="I74" s="817" t="s">
        <v>201</v>
      </c>
      <c r="J74" s="817" t="s">
        <v>202</v>
      </c>
      <c r="K74" s="817" t="s">
        <v>203</v>
      </c>
      <c r="L74" s="817" t="s">
        <v>206</v>
      </c>
      <c r="M74" s="817" t="s">
        <v>207</v>
      </c>
      <c r="N74" s="817" t="s">
        <v>40</v>
      </c>
      <c r="O74" s="817">
        <v>15</v>
      </c>
      <c r="P74" s="817" t="s">
        <v>204</v>
      </c>
      <c r="Q74" s="817">
        <v>15</v>
      </c>
      <c r="V74" s="819">
        <v>45748</v>
      </c>
      <c r="W74" s="819">
        <v>46022</v>
      </c>
    </row>
    <row r="75" spans="1:23">
      <c r="A75" s="817" t="s">
        <v>230</v>
      </c>
      <c r="B75" s="817" t="s">
        <v>228</v>
      </c>
      <c r="C75" s="817" t="s">
        <v>6</v>
      </c>
      <c r="D75" s="817" t="s">
        <v>231</v>
      </c>
      <c r="G75" s="817" t="s">
        <v>199</v>
      </c>
      <c r="H75" s="817" t="s">
        <v>200</v>
      </c>
      <c r="I75" s="817" t="s">
        <v>201</v>
      </c>
      <c r="J75" s="817" t="s">
        <v>202</v>
      </c>
      <c r="K75" s="817" t="s">
        <v>105</v>
      </c>
      <c r="L75" s="817" t="s">
        <v>105</v>
      </c>
      <c r="M75" s="817" t="s">
        <v>205</v>
      </c>
      <c r="N75" s="817" t="s">
        <v>40</v>
      </c>
      <c r="O75" s="817">
        <v>141</v>
      </c>
      <c r="P75" s="817" t="s">
        <v>122</v>
      </c>
      <c r="Q75" s="817">
        <v>141</v>
      </c>
      <c r="S75" s="817">
        <v>0</v>
      </c>
      <c r="T75" s="817">
        <v>999</v>
      </c>
      <c r="V75" s="819">
        <v>45839</v>
      </c>
      <c r="W75" s="819">
        <v>46022</v>
      </c>
    </row>
    <row r="76" spans="1:23">
      <c r="A76" s="817" t="s">
        <v>230</v>
      </c>
      <c r="B76" s="817" t="s">
        <v>228</v>
      </c>
      <c r="C76" s="817" t="s">
        <v>6</v>
      </c>
      <c r="D76" s="817" t="s">
        <v>231</v>
      </c>
      <c r="G76" s="817" t="s">
        <v>199</v>
      </c>
      <c r="H76" s="817" t="s">
        <v>200</v>
      </c>
      <c r="I76" s="817" t="s">
        <v>201</v>
      </c>
      <c r="J76" s="817" t="s">
        <v>202</v>
      </c>
      <c r="K76" s="817" t="s">
        <v>105</v>
      </c>
      <c r="L76" s="817" t="s">
        <v>272</v>
      </c>
      <c r="M76" s="817" t="s">
        <v>273</v>
      </c>
      <c r="N76" s="817" t="s">
        <v>40</v>
      </c>
      <c r="O76" s="817">
        <v>40</v>
      </c>
      <c r="P76" s="817" t="s">
        <v>122</v>
      </c>
      <c r="Q76" s="817">
        <v>250</v>
      </c>
      <c r="V76" s="819">
        <v>45292</v>
      </c>
      <c r="W76" s="819">
        <v>46022</v>
      </c>
    </row>
    <row r="77" spans="1:23">
      <c r="A77" s="817" t="s">
        <v>230</v>
      </c>
      <c r="B77" s="817" t="s">
        <v>228</v>
      </c>
      <c r="C77" s="817" t="s">
        <v>6</v>
      </c>
      <c r="D77" s="817" t="s">
        <v>231</v>
      </c>
      <c r="G77" s="817" t="s">
        <v>199</v>
      </c>
      <c r="H77" s="817" t="s">
        <v>200</v>
      </c>
      <c r="I77" s="817" t="s">
        <v>201</v>
      </c>
      <c r="J77" s="817" t="s">
        <v>202</v>
      </c>
      <c r="K77" s="817" t="s">
        <v>203</v>
      </c>
      <c r="L77" s="817" t="s">
        <v>208</v>
      </c>
      <c r="M77" s="817" t="s">
        <v>209</v>
      </c>
      <c r="N77" s="817" t="s">
        <v>40</v>
      </c>
      <c r="O77" s="817">
        <v>15</v>
      </c>
      <c r="P77" s="817" t="s">
        <v>122</v>
      </c>
      <c r="Q77" s="817">
        <v>30</v>
      </c>
      <c r="R77" s="817">
        <v>75</v>
      </c>
      <c r="V77" s="819">
        <v>45748</v>
      </c>
      <c r="W77" s="819">
        <v>46022</v>
      </c>
    </row>
    <row r="78" spans="1:23">
      <c r="A78" s="817" t="s">
        <v>230</v>
      </c>
      <c r="B78" s="817" t="s">
        <v>228</v>
      </c>
      <c r="C78" s="817" t="s">
        <v>6</v>
      </c>
      <c r="D78" s="817" t="s">
        <v>231</v>
      </c>
      <c r="G78" s="817" t="s">
        <v>199</v>
      </c>
      <c r="H78" s="817" t="s">
        <v>200</v>
      </c>
      <c r="I78" s="817" t="s">
        <v>201</v>
      </c>
      <c r="J78" s="817" t="s">
        <v>202</v>
      </c>
      <c r="K78" s="817" t="s">
        <v>203</v>
      </c>
      <c r="L78" s="817" t="s">
        <v>274</v>
      </c>
      <c r="M78" s="817" t="s">
        <v>275</v>
      </c>
      <c r="N78" s="817" t="s">
        <v>40</v>
      </c>
      <c r="O78" s="817">
        <v>35</v>
      </c>
      <c r="P78" s="817" t="s">
        <v>1074</v>
      </c>
      <c r="Q78" s="817">
        <v>35</v>
      </c>
      <c r="S78" s="817">
        <v>1500</v>
      </c>
      <c r="T78" s="817">
        <v>1999</v>
      </c>
      <c r="V78" s="819">
        <v>45658</v>
      </c>
      <c r="W78" s="819">
        <v>46022</v>
      </c>
    </row>
    <row r="79" spans="1:23">
      <c r="A79" s="817" t="s">
        <v>230</v>
      </c>
      <c r="B79" s="817" t="s">
        <v>228</v>
      </c>
      <c r="C79" s="817" t="s">
        <v>6</v>
      </c>
      <c r="D79" s="817" t="s">
        <v>231</v>
      </c>
      <c r="G79" s="817" t="s">
        <v>199</v>
      </c>
      <c r="H79" s="817" t="s">
        <v>200</v>
      </c>
      <c r="I79" s="817" t="s">
        <v>201</v>
      </c>
      <c r="J79" s="817" t="s">
        <v>202</v>
      </c>
      <c r="K79" s="817" t="s">
        <v>105</v>
      </c>
      <c r="L79" s="817" t="s">
        <v>213</v>
      </c>
      <c r="M79" s="817" t="s">
        <v>214</v>
      </c>
      <c r="N79" s="817" t="s">
        <v>40</v>
      </c>
      <c r="O79" s="817">
        <v>5</v>
      </c>
      <c r="P79" s="817" t="s">
        <v>122</v>
      </c>
      <c r="Q79" s="817">
        <v>5</v>
      </c>
      <c r="V79" s="819">
        <v>45748</v>
      </c>
      <c r="W79" s="819">
        <v>46022</v>
      </c>
    </row>
    <row r="80" spans="1:23">
      <c r="A80" s="817" t="s">
        <v>230</v>
      </c>
      <c r="B80" s="817" t="s">
        <v>228</v>
      </c>
      <c r="C80" s="817" t="s">
        <v>6</v>
      </c>
      <c r="D80" s="817" t="s">
        <v>231</v>
      </c>
      <c r="G80" s="817" t="s">
        <v>199</v>
      </c>
      <c r="H80" s="817" t="s">
        <v>200</v>
      </c>
      <c r="I80" s="817" t="s">
        <v>201</v>
      </c>
      <c r="J80" s="817" t="s">
        <v>202</v>
      </c>
      <c r="K80" s="817" t="s">
        <v>105</v>
      </c>
      <c r="L80" s="817" t="s">
        <v>1542</v>
      </c>
      <c r="M80" s="817" t="s">
        <v>1543</v>
      </c>
      <c r="N80" s="817" t="s">
        <v>40</v>
      </c>
      <c r="O80" s="817">
        <v>6</v>
      </c>
      <c r="P80" s="817" t="s">
        <v>122</v>
      </c>
      <c r="Q80" s="817">
        <v>6</v>
      </c>
      <c r="V80" s="819">
        <v>45748</v>
      </c>
      <c r="W80" s="819">
        <v>46022</v>
      </c>
    </row>
    <row r="81" spans="1:23">
      <c r="A81" s="817" t="s">
        <v>230</v>
      </c>
      <c r="B81" s="817" t="s">
        <v>228</v>
      </c>
      <c r="C81" s="817" t="s">
        <v>6</v>
      </c>
      <c r="D81" s="817" t="s">
        <v>231</v>
      </c>
      <c r="G81" s="817" t="s">
        <v>199</v>
      </c>
      <c r="H81" s="817" t="s">
        <v>200</v>
      </c>
      <c r="I81" s="817" t="s">
        <v>201</v>
      </c>
      <c r="J81" s="817" t="s">
        <v>202</v>
      </c>
      <c r="K81" s="817" t="s">
        <v>203</v>
      </c>
      <c r="L81" s="817" t="s">
        <v>206</v>
      </c>
      <c r="M81" s="817" t="s">
        <v>207</v>
      </c>
      <c r="N81" s="817" t="s">
        <v>40</v>
      </c>
      <c r="O81" s="817">
        <v>15</v>
      </c>
      <c r="P81" s="817" t="s">
        <v>204</v>
      </c>
      <c r="Q81" s="817">
        <v>15</v>
      </c>
      <c r="V81" s="819">
        <v>45748</v>
      </c>
      <c r="W81" s="819">
        <v>46022</v>
      </c>
    </row>
    <row r="82" spans="1:23">
      <c r="A82" s="817" t="s">
        <v>230</v>
      </c>
      <c r="B82" s="817" t="s">
        <v>228</v>
      </c>
      <c r="C82" s="817" t="s">
        <v>6</v>
      </c>
      <c r="D82" s="817" t="s">
        <v>231</v>
      </c>
      <c r="G82" s="817" t="s">
        <v>199</v>
      </c>
      <c r="H82" s="817" t="s">
        <v>200</v>
      </c>
      <c r="I82" s="817" t="s">
        <v>201</v>
      </c>
      <c r="J82" s="817" t="s">
        <v>202</v>
      </c>
      <c r="K82" s="817" t="s">
        <v>203</v>
      </c>
      <c r="L82" s="817" t="s">
        <v>274</v>
      </c>
      <c r="M82" s="817" t="s">
        <v>275</v>
      </c>
      <c r="N82" s="817" t="s">
        <v>40</v>
      </c>
      <c r="O82" s="817">
        <v>50</v>
      </c>
      <c r="P82" s="817" t="s">
        <v>1074</v>
      </c>
      <c r="Q82" s="817">
        <v>50</v>
      </c>
      <c r="S82" s="817">
        <v>2000</v>
      </c>
      <c r="T82" s="817">
        <v>9999</v>
      </c>
      <c r="V82" s="819">
        <v>45658</v>
      </c>
      <c r="W82" s="819">
        <v>46022</v>
      </c>
    </row>
    <row r="83" spans="1:23">
      <c r="A83" s="817" t="s">
        <v>230</v>
      </c>
      <c r="B83" s="817" t="s">
        <v>228</v>
      </c>
      <c r="C83" s="817" t="s">
        <v>6</v>
      </c>
      <c r="D83" s="817" t="s">
        <v>231</v>
      </c>
      <c r="G83" s="817" t="s">
        <v>199</v>
      </c>
      <c r="H83" s="817" t="s">
        <v>200</v>
      </c>
      <c r="I83" s="817" t="s">
        <v>201</v>
      </c>
      <c r="J83" s="817" t="s">
        <v>202</v>
      </c>
      <c r="K83" s="817" t="s">
        <v>203</v>
      </c>
      <c r="L83" s="817" t="s">
        <v>274</v>
      </c>
      <c r="M83" s="817" t="s">
        <v>275</v>
      </c>
      <c r="N83" s="817" t="s">
        <v>40</v>
      </c>
      <c r="O83" s="817">
        <v>20</v>
      </c>
      <c r="P83" s="817" t="s">
        <v>1074</v>
      </c>
      <c r="Q83" s="817">
        <v>20</v>
      </c>
      <c r="S83" s="817">
        <v>1000</v>
      </c>
      <c r="T83" s="817">
        <v>1499</v>
      </c>
      <c r="V83" s="819">
        <v>45658</v>
      </c>
      <c r="W83" s="819">
        <v>46022</v>
      </c>
    </row>
    <row r="84" spans="1:23">
      <c r="A84" s="817" t="s">
        <v>230</v>
      </c>
      <c r="B84" s="817" t="s">
        <v>228</v>
      </c>
      <c r="C84" s="817" t="s">
        <v>6</v>
      </c>
      <c r="D84" s="817" t="s">
        <v>231</v>
      </c>
      <c r="G84" s="817" t="s">
        <v>199</v>
      </c>
      <c r="H84" s="817" t="s">
        <v>200</v>
      </c>
      <c r="I84" s="817" t="s">
        <v>201</v>
      </c>
      <c r="J84" s="817" t="s">
        <v>202</v>
      </c>
      <c r="K84" s="817" t="s">
        <v>203</v>
      </c>
      <c r="L84" s="817" t="s">
        <v>211</v>
      </c>
      <c r="M84" s="817" t="s">
        <v>212</v>
      </c>
      <c r="N84" s="817" t="s">
        <v>40</v>
      </c>
      <c r="O84" s="817">
        <v>10</v>
      </c>
      <c r="P84" s="817" t="s">
        <v>122</v>
      </c>
      <c r="Q84" s="817">
        <v>10</v>
      </c>
      <c r="V84" s="819">
        <v>45748</v>
      </c>
      <c r="W84" s="819">
        <v>46022</v>
      </c>
    </row>
    <row r="85" spans="1:23">
      <c r="A85" s="817" t="s">
        <v>230</v>
      </c>
      <c r="B85" s="817" t="s">
        <v>228</v>
      </c>
      <c r="C85" s="817" t="s">
        <v>6</v>
      </c>
      <c r="D85" s="817" t="s">
        <v>231</v>
      </c>
      <c r="G85" s="817" t="s">
        <v>199</v>
      </c>
      <c r="H85" s="817" t="s">
        <v>200</v>
      </c>
      <c r="I85" s="817" t="s">
        <v>201</v>
      </c>
      <c r="J85" s="817" t="s">
        <v>202</v>
      </c>
      <c r="K85" s="817" t="s">
        <v>203</v>
      </c>
      <c r="L85" s="817" t="s">
        <v>1213</v>
      </c>
      <c r="M85" s="817" t="s">
        <v>210</v>
      </c>
      <c r="N85" s="817" t="s">
        <v>40</v>
      </c>
      <c r="O85" s="817">
        <v>50</v>
      </c>
      <c r="P85" s="817" t="s">
        <v>204</v>
      </c>
      <c r="Q85" s="817">
        <v>50</v>
      </c>
      <c r="V85" s="819">
        <v>45658</v>
      </c>
      <c r="W85" s="819">
        <v>46022</v>
      </c>
    </row>
    <row r="86" spans="1:23">
      <c r="A86" s="817" t="s">
        <v>230</v>
      </c>
      <c r="B86" s="817" t="s">
        <v>228</v>
      </c>
      <c r="C86" s="817" t="s">
        <v>6</v>
      </c>
      <c r="D86" s="817" t="s">
        <v>231</v>
      </c>
      <c r="G86" s="817" t="s">
        <v>199</v>
      </c>
      <c r="H86" s="817" t="s">
        <v>200</v>
      </c>
      <c r="I86" s="817" t="s">
        <v>201</v>
      </c>
      <c r="J86" s="817" t="s">
        <v>202</v>
      </c>
      <c r="K86" s="817" t="s">
        <v>203</v>
      </c>
      <c r="L86" s="817" t="s">
        <v>215</v>
      </c>
      <c r="M86" s="817" t="s">
        <v>216</v>
      </c>
      <c r="N86" s="817" t="s">
        <v>40</v>
      </c>
      <c r="O86" s="817">
        <v>10</v>
      </c>
      <c r="P86" s="817" t="s">
        <v>204</v>
      </c>
      <c r="Q86" s="817">
        <v>10</v>
      </c>
      <c r="V86" s="819">
        <v>45748</v>
      </c>
      <c r="W86" s="819">
        <v>46022</v>
      </c>
    </row>
    <row r="87" spans="1:23">
      <c r="A87" s="817" t="s">
        <v>232</v>
      </c>
      <c r="B87" s="817" t="s">
        <v>228</v>
      </c>
      <c r="C87" s="817" t="s">
        <v>6</v>
      </c>
      <c r="D87" s="817" t="s">
        <v>233</v>
      </c>
      <c r="G87" s="817" t="s">
        <v>199</v>
      </c>
      <c r="H87" s="817" t="s">
        <v>200</v>
      </c>
      <c r="I87" s="817" t="s">
        <v>201</v>
      </c>
      <c r="J87" s="817" t="s">
        <v>202</v>
      </c>
      <c r="K87" s="817" t="s">
        <v>203</v>
      </c>
      <c r="L87" s="817" t="s">
        <v>206</v>
      </c>
      <c r="M87" s="817" t="s">
        <v>207</v>
      </c>
      <c r="N87" s="817" t="s">
        <v>40</v>
      </c>
      <c r="O87" s="817">
        <v>15</v>
      </c>
      <c r="P87" s="817" t="s">
        <v>204</v>
      </c>
      <c r="Q87" s="817">
        <v>15</v>
      </c>
      <c r="V87" s="819">
        <v>45748</v>
      </c>
      <c r="W87" s="819">
        <v>46022</v>
      </c>
    </row>
    <row r="88" spans="1:23">
      <c r="A88" s="817" t="s">
        <v>232</v>
      </c>
      <c r="B88" s="817" t="s">
        <v>228</v>
      </c>
      <c r="C88" s="817" t="s">
        <v>6</v>
      </c>
      <c r="D88" s="817" t="s">
        <v>233</v>
      </c>
      <c r="G88" s="817" t="s">
        <v>199</v>
      </c>
      <c r="H88" s="817" t="s">
        <v>200</v>
      </c>
      <c r="I88" s="817" t="s">
        <v>201</v>
      </c>
      <c r="J88" s="817" t="s">
        <v>202</v>
      </c>
      <c r="K88" s="817" t="s">
        <v>105</v>
      </c>
      <c r="L88" s="817" t="s">
        <v>105</v>
      </c>
      <c r="M88" s="817" t="s">
        <v>205</v>
      </c>
      <c r="N88" s="817" t="s">
        <v>40</v>
      </c>
      <c r="O88" s="817">
        <v>116</v>
      </c>
      <c r="P88" s="817" t="s">
        <v>122</v>
      </c>
      <c r="Q88" s="817">
        <v>116</v>
      </c>
      <c r="S88" s="817">
        <v>0</v>
      </c>
      <c r="T88" s="817">
        <v>999</v>
      </c>
      <c r="V88" s="819">
        <v>45839</v>
      </c>
      <c r="W88" s="819">
        <v>46022</v>
      </c>
    </row>
    <row r="89" spans="1:23">
      <c r="A89" s="817" t="s">
        <v>232</v>
      </c>
      <c r="B89" s="817" t="s">
        <v>228</v>
      </c>
      <c r="C89" s="817" t="s">
        <v>6</v>
      </c>
      <c r="D89" s="817" t="s">
        <v>233</v>
      </c>
      <c r="G89" s="817" t="s">
        <v>199</v>
      </c>
      <c r="H89" s="817" t="s">
        <v>200</v>
      </c>
      <c r="I89" s="817" t="s">
        <v>201</v>
      </c>
      <c r="J89" s="817" t="s">
        <v>202</v>
      </c>
      <c r="K89" s="817" t="s">
        <v>203</v>
      </c>
      <c r="L89" s="817" t="s">
        <v>211</v>
      </c>
      <c r="M89" s="817" t="s">
        <v>212</v>
      </c>
      <c r="N89" s="817" t="s">
        <v>40</v>
      </c>
      <c r="O89" s="817">
        <v>10</v>
      </c>
      <c r="P89" s="817" t="s">
        <v>122</v>
      </c>
      <c r="Q89" s="817">
        <v>10</v>
      </c>
      <c r="V89" s="819">
        <v>45748</v>
      </c>
      <c r="W89" s="819">
        <v>46022</v>
      </c>
    </row>
    <row r="90" spans="1:23">
      <c r="A90" s="817" t="s">
        <v>232</v>
      </c>
      <c r="B90" s="817" t="s">
        <v>228</v>
      </c>
      <c r="C90" s="817" t="s">
        <v>6</v>
      </c>
      <c r="D90" s="817" t="s">
        <v>233</v>
      </c>
      <c r="G90" s="817" t="s">
        <v>199</v>
      </c>
      <c r="H90" s="817" t="s">
        <v>200</v>
      </c>
      <c r="I90" s="817" t="s">
        <v>201</v>
      </c>
      <c r="J90" s="817" t="s">
        <v>202</v>
      </c>
      <c r="K90" s="817" t="s">
        <v>203</v>
      </c>
      <c r="L90" s="817" t="s">
        <v>274</v>
      </c>
      <c r="M90" s="817" t="s">
        <v>275</v>
      </c>
      <c r="N90" s="817" t="s">
        <v>40</v>
      </c>
      <c r="O90" s="817">
        <v>50</v>
      </c>
      <c r="P90" s="817" t="s">
        <v>1074</v>
      </c>
      <c r="Q90" s="817">
        <v>50</v>
      </c>
      <c r="S90" s="817">
        <v>2000</v>
      </c>
      <c r="T90" s="817">
        <v>9999</v>
      </c>
      <c r="V90" s="819">
        <v>45658</v>
      </c>
      <c r="W90" s="819">
        <v>46022</v>
      </c>
    </row>
    <row r="91" spans="1:23">
      <c r="A91" s="817" t="s">
        <v>232</v>
      </c>
      <c r="B91" s="817" t="s">
        <v>228</v>
      </c>
      <c r="C91" s="817" t="s">
        <v>6</v>
      </c>
      <c r="D91" s="817" t="s">
        <v>233</v>
      </c>
      <c r="G91" s="817" t="s">
        <v>199</v>
      </c>
      <c r="H91" s="817" t="s">
        <v>200</v>
      </c>
      <c r="I91" s="817" t="s">
        <v>201</v>
      </c>
      <c r="J91" s="817" t="s">
        <v>202</v>
      </c>
      <c r="K91" s="817" t="s">
        <v>203</v>
      </c>
      <c r="L91" s="817" t="s">
        <v>274</v>
      </c>
      <c r="M91" s="817" t="s">
        <v>275</v>
      </c>
      <c r="N91" s="817" t="s">
        <v>40</v>
      </c>
      <c r="O91" s="817">
        <v>35</v>
      </c>
      <c r="P91" s="817" t="s">
        <v>1074</v>
      </c>
      <c r="Q91" s="817">
        <v>35</v>
      </c>
      <c r="S91" s="817">
        <v>1500</v>
      </c>
      <c r="T91" s="817">
        <v>1999</v>
      </c>
      <c r="V91" s="819">
        <v>45658</v>
      </c>
      <c r="W91" s="819">
        <v>46022</v>
      </c>
    </row>
    <row r="92" spans="1:23">
      <c r="A92" s="817" t="s">
        <v>232</v>
      </c>
      <c r="B92" s="817" t="s">
        <v>228</v>
      </c>
      <c r="C92" s="817" t="s">
        <v>6</v>
      </c>
      <c r="D92" s="817" t="s">
        <v>233</v>
      </c>
      <c r="G92" s="817" t="s">
        <v>199</v>
      </c>
      <c r="H92" s="817" t="s">
        <v>200</v>
      </c>
      <c r="I92" s="817" t="s">
        <v>201</v>
      </c>
      <c r="J92" s="817" t="s">
        <v>202</v>
      </c>
      <c r="K92" s="817" t="s">
        <v>203</v>
      </c>
      <c r="L92" s="817" t="s">
        <v>274</v>
      </c>
      <c r="M92" s="817" t="s">
        <v>275</v>
      </c>
      <c r="N92" s="817" t="s">
        <v>40</v>
      </c>
      <c r="O92" s="817">
        <v>20</v>
      </c>
      <c r="P92" s="817" t="s">
        <v>1074</v>
      </c>
      <c r="Q92" s="817">
        <v>20</v>
      </c>
      <c r="S92" s="817">
        <v>1000</v>
      </c>
      <c r="T92" s="817">
        <v>1499</v>
      </c>
      <c r="V92" s="819">
        <v>45658</v>
      </c>
      <c r="W92" s="819">
        <v>46022</v>
      </c>
    </row>
    <row r="93" spans="1:23">
      <c r="A93" s="817" t="s">
        <v>232</v>
      </c>
      <c r="B93" s="817" t="s">
        <v>228</v>
      </c>
      <c r="C93" s="817" t="s">
        <v>6</v>
      </c>
      <c r="D93" s="817" t="s">
        <v>233</v>
      </c>
      <c r="G93" s="817" t="s">
        <v>199</v>
      </c>
      <c r="H93" s="817" t="s">
        <v>200</v>
      </c>
      <c r="I93" s="817" t="s">
        <v>201</v>
      </c>
      <c r="J93" s="817" t="s">
        <v>202</v>
      </c>
      <c r="K93" s="817" t="s">
        <v>203</v>
      </c>
      <c r="L93" s="817" t="s">
        <v>208</v>
      </c>
      <c r="M93" s="817" t="s">
        <v>209</v>
      </c>
      <c r="N93" s="817" t="s">
        <v>40</v>
      </c>
      <c r="O93" s="817">
        <v>15</v>
      </c>
      <c r="P93" s="817" t="s">
        <v>122</v>
      </c>
      <c r="Q93" s="817">
        <v>30</v>
      </c>
      <c r="R93" s="817">
        <v>75</v>
      </c>
      <c r="V93" s="819">
        <v>45748</v>
      </c>
      <c r="W93" s="819">
        <v>46022</v>
      </c>
    </row>
    <row r="94" spans="1:23">
      <c r="A94" s="817" t="s">
        <v>232</v>
      </c>
      <c r="B94" s="817" t="s">
        <v>228</v>
      </c>
      <c r="C94" s="817" t="s">
        <v>6</v>
      </c>
      <c r="D94" s="817" t="s">
        <v>233</v>
      </c>
      <c r="G94" s="817" t="s">
        <v>199</v>
      </c>
      <c r="H94" s="817" t="s">
        <v>200</v>
      </c>
      <c r="I94" s="817" t="s">
        <v>201</v>
      </c>
      <c r="J94" s="817" t="s">
        <v>202</v>
      </c>
      <c r="K94" s="817" t="s">
        <v>203</v>
      </c>
      <c r="L94" s="817" t="s">
        <v>215</v>
      </c>
      <c r="M94" s="817" t="s">
        <v>216</v>
      </c>
      <c r="N94" s="817" t="s">
        <v>40</v>
      </c>
      <c r="O94" s="817">
        <v>10</v>
      </c>
      <c r="P94" s="817" t="s">
        <v>204</v>
      </c>
      <c r="Q94" s="817">
        <v>10</v>
      </c>
      <c r="V94" s="819">
        <v>45748</v>
      </c>
      <c r="W94" s="819">
        <v>46022</v>
      </c>
    </row>
    <row r="95" spans="1:23">
      <c r="A95" s="817" t="s">
        <v>232</v>
      </c>
      <c r="B95" s="817" t="s">
        <v>228</v>
      </c>
      <c r="C95" s="817" t="s">
        <v>6</v>
      </c>
      <c r="D95" s="817" t="s">
        <v>233</v>
      </c>
      <c r="G95" s="817" t="s">
        <v>199</v>
      </c>
      <c r="H95" s="817" t="s">
        <v>200</v>
      </c>
      <c r="I95" s="817" t="s">
        <v>201</v>
      </c>
      <c r="J95" s="817" t="s">
        <v>202</v>
      </c>
      <c r="K95" s="817" t="s">
        <v>105</v>
      </c>
      <c r="L95" s="817" t="s">
        <v>213</v>
      </c>
      <c r="M95" s="817" t="s">
        <v>214</v>
      </c>
      <c r="N95" s="817" t="s">
        <v>40</v>
      </c>
      <c r="O95" s="817">
        <v>5</v>
      </c>
      <c r="P95" s="817" t="s">
        <v>122</v>
      </c>
      <c r="Q95" s="817">
        <v>5</v>
      </c>
      <c r="V95" s="819">
        <v>45748</v>
      </c>
      <c r="W95" s="819">
        <v>46022</v>
      </c>
    </row>
    <row r="96" spans="1:23">
      <c r="A96" s="817" t="s">
        <v>232</v>
      </c>
      <c r="B96" s="817" t="s">
        <v>228</v>
      </c>
      <c r="C96" s="817" t="s">
        <v>6</v>
      </c>
      <c r="D96" s="817" t="s">
        <v>233</v>
      </c>
      <c r="G96" s="817" t="s">
        <v>199</v>
      </c>
      <c r="H96" s="817" t="s">
        <v>200</v>
      </c>
      <c r="I96" s="817" t="s">
        <v>201</v>
      </c>
      <c r="J96" s="817" t="s">
        <v>202</v>
      </c>
      <c r="K96" s="817" t="s">
        <v>105</v>
      </c>
      <c r="L96" s="817" t="s">
        <v>272</v>
      </c>
      <c r="M96" s="817" t="s">
        <v>273</v>
      </c>
      <c r="N96" s="817" t="s">
        <v>40</v>
      </c>
      <c r="O96" s="817">
        <v>40</v>
      </c>
      <c r="P96" s="817" t="s">
        <v>122</v>
      </c>
      <c r="Q96" s="817">
        <v>250</v>
      </c>
      <c r="V96" s="819">
        <v>45292</v>
      </c>
      <c r="W96" s="819">
        <v>46022</v>
      </c>
    </row>
    <row r="97" spans="1:23">
      <c r="A97" s="817" t="s">
        <v>232</v>
      </c>
      <c r="B97" s="817" t="s">
        <v>228</v>
      </c>
      <c r="C97" s="817" t="s">
        <v>6</v>
      </c>
      <c r="D97" s="817" t="s">
        <v>233</v>
      </c>
      <c r="G97" s="817" t="s">
        <v>199</v>
      </c>
      <c r="H97" s="817" t="s">
        <v>200</v>
      </c>
      <c r="I97" s="817" t="s">
        <v>201</v>
      </c>
      <c r="J97" s="817" t="s">
        <v>202</v>
      </c>
      <c r="K97" s="817" t="s">
        <v>203</v>
      </c>
      <c r="L97" s="817" t="s">
        <v>1213</v>
      </c>
      <c r="M97" s="817" t="s">
        <v>210</v>
      </c>
      <c r="N97" s="817" t="s">
        <v>40</v>
      </c>
      <c r="O97" s="817">
        <v>50</v>
      </c>
      <c r="P97" s="817" t="s">
        <v>204</v>
      </c>
      <c r="Q97" s="817">
        <v>50</v>
      </c>
      <c r="V97" s="819">
        <v>45658</v>
      </c>
      <c r="W97" s="819">
        <v>46022</v>
      </c>
    </row>
    <row r="98" spans="1:23">
      <c r="A98" s="817" t="s">
        <v>232</v>
      </c>
      <c r="B98" s="817" t="s">
        <v>228</v>
      </c>
      <c r="C98" s="817" t="s">
        <v>6</v>
      </c>
      <c r="D98" s="817" t="s">
        <v>233</v>
      </c>
      <c r="G98" s="817" t="s">
        <v>199</v>
      </c>
      <c r="H98" s="817" t="s">
        <v>200</v>
      </c>
      <c r="I98" s="817" t="s">
        <v>201</v>
      </c>
      <c r="J98" s="817" t="s">
        <v>202</v>
      </c>
      <c r="K98" s="817" t="s">
        <v>105</v>
      </c>
      <c r="L98" s="817" t="s">
        <v>1542</v>
      </c>
      <c r="M98" s="817" t="s">
        <v>1543</v>
      </c>
      <c r="N98" s="817" t="s">
        <v>40</v>
      </c>
      <c r="O98" s="817">
        <v>6</v>
      </c>
      <c r="P98" s="817" t="s">
        <v>122</v>
      </c>
      <c r="Q98" s="817">
        <v>6</v>
      </c>
      <c r="V98" s="819">
        <v>45748</v>
      </c>
      <c r="W98" s="819">
        <v>46022</v>
      </c>
    </row>
    <row r="99" spans="1:23">
      <c r="A99" s="817" t="s">
        <v>234</v>
      </c>
      <c r="B99" s="817" t="s">
        <v>228</v>
      </c>
      <c r="C99" s="817" t="s">
        <v>6</v>
      </c>
      <c r="D99" s="817" t="s">
        <v>235</v>
      </c>
      <c r="G99" s="817" t="s">
        <v>199</v>
      </c>
      <c r="H99" s="817" t="s">
        <v>200</v>
      </c>
      <c r="I99" s="817" t="s">
        <v>201</v>
      </c>
      <c r="J99" s="817" t="s">
        <v>202</v>
      </c>
      <c r="K99" s="817" t="s">
        <v>203</v>
      </c>
      <c r="L99" s="817" t="s">
        <v>274</v>
      </c>
      <c r="M99" s="817" t="s">
        <v>275</v>
      </c>
      <c r="N99" s="817" t="s">
        <v>40</v>
      </c>
      <c r="O99" s="817">
        <v>35</v>
      </c>
      <c r="P99" s="817" t="s">
        <v>1074</v>
      </c>
      <c r="Q99" s="817">
        <v>35</v>
      </c>
      <c r="S99" s="817">
        <v>1500</v>
      </c>
      <c r="T99" s="817">
        <v>1999</v>
      </c>
      <c r="V99" s="819">
        <v>45658</v>
      </c>
      <c r="W99" s="819">
        <v>46022</v>
      </c>
    </row>
    <row r="100" spans="1:23">
      <c r="A100" s="817" t="s">
        <v>234</v>
      </c>
      <c r="B100" s="817" t="s">
        <v>228</v>
      </c>
      <c r="C100" s="817" t="s">
        <v>6</v>
      </c>
      <c r="D100" s="817" t="s">
        <v>235</v>
      </c>
      <c r="G100" s="817" t="s">
        <v>199</v>
      </c>
      <c r="H100" s="817" t="s">
        <v>200</v>
      </c>
      <c r="I100" s="817" t="s">
        <v>201</v>
      </c>
      <c r="J100" s="817" t="s">
        <v>202</v>
      </c>
      <c r="K100" s="817" t="s">
        <v>105</v>
      </c>
      <c r="L100" s="817" t="s">
        <v>213</v>
      </c>
      <c r="M100" s="817" t="s">
        <v>214</v>
      </c>
      <c r="N100" s="817" t="s">
        <v>40</v>
      </c>
      <c r="O100" s="817">
        <v>5</v>
      </c>
      <c r="P100" s="817" t="s">
        <v>122</v>
      </c>
      <c r="Q100" s="817">
        <v>5</v>
      </c>
      <c r="V100" s="819">
        <v>45748</v>
      </c>
      <c r="W100" s="819">
        <v>46022</v>
      </c>
    </row>
    <row r="101" spans="1:23">
      <c r="A101" s="817" t="s">
        <v>234</v>
      </c>
      <c r="B101" s="817" t="s">
        <v>228</v>
      </c>
      <c r="C101" s="817" t="s">
        <v>6</v>
      </c>
      <c r="D101" s="817" t="s">
        <v>235</v>
      </c>
      <c r="G101" s="817" t="s">
        <v>199</v>
      </c>
      <c r="H101" s="817" t="s">
        <v>200</v>
      </c>
      <c r="I101" s="817" t="s">
        <v>201</v>
      </c>
      <c r="J101" s="817" t="s">
        <v>202</v>
      </c>
      <c r="K101" s="817" t="s">
        <v>203</v>
      </c>
      <c r="L101" s="817" t="s">
        <v>208</v>
      </c>
      <c r="M101" s="817" t="s">
        <v>209</v>
      </c>
      <c r="N101" s="817" t="s">
        <v>40</v>
      </c>
      <c r="O101" s="817">
        <v>15</v>
      </c>
      <c r="P101" s="817" t="s">
        <v>122</v>
      </c>
      <c r="Q101" s="817">
        <v>30</v>
      </c>
      <c r="R101" s="817">
        <v>75</v>
      </c>
      <c r="V101" s="819">
        <v>45748</v>
      </c>
      <c r="W101" s="819">
        <v>46022</v>
      </c>
    </row>
    <row r="102" spans="1:23">
      <c r="A102" s="817" t="s">
        <v>234</v>
      </c>
      <c r="B102" s="817" t="s">
        <v>228</v>
      </c>
      <c r="C102" s="817" t="s">
        <v>6</v>
      </c>
      <c r="D102" s="817" t="s">
        <v>235</v>
      </c>
      <c r="G102" s="817" t="s">
        <v>199</v>
      </c>
      <c r="H102" s="817" t="s">
        <v>200</v>
      </c>
      <c r="I102" s="817" t="s">
        <v>201</v>
      </c>
      <c r="J102" s="817" t="s">
        <v>202</v>
      </c>
      <c r="K102" s="817" t="s">
        <v>203</v>
      </c>
      <c r="L102" s="817" t="s">
        <v>274</v>
      </c>
      <c r="M102" s="817" t="s">
        <v>275</v>
      </c>
      <c r="N102" s="817" t="s">
        <v>40</v>
      </c>
      <c r="O102" s="817">
        <v>20</v>
      </c>
      <c r="P102" s="817" t="s">
        <v>1074</v>
      </c>
      <c r="Q102" s="817">
        <v>20</v>
      </c>
      <c r="S102" s="817">
        <v>1000</v>
      </c>
      <c r="T102" s="817">
        <v>1499</v>
      </c>
      <c r="V102" s="819">
        <v>45658</v>
      </c>
      <c r="W102" s="819">
        <v>46022</v>
      </c>
    </row>
    <row r="103" spans="1:23">
      <c r="A103" s="817" t="s">
        <v>234</v>
      </c>
      <c r="B103" s="817" t="s">
        <v>228</v>
      </c>
      <c r="C103" s="817" t="s">
        <v>6</v>
      </c>
      <c r="D103" s="817" t="s">
        <v>235</v>
      </c>
      <c r="G103" s="817" t="s">
        <v>199</v>
      </c>
      <c r="H103" s="817" t="s">
        <v>200</v>
      </c>
      <c r="I103" s="817" t="s">
        <v>201</v>
      </c>
      <c r="J103" s="817" t="s">
        <v>202</v>
      </c>
      <c r="K103" s="817" t="s">
        <v>203</v>
      </c>
      <c r="L103" s="817" t="s">
        <v>274</v>
      </c>
      <c r="M103" s="817" t="s">
        <v>275</v>
      </c>
      <c r="N103" s="817" t="s">
        <v>40</v>
      </c>
      <c r="O103" s="817">
        <v>50</v>
      </c>
      <c r="P103" s="817" t="s">
        <v>1074</v>
      </c>
      <c r="Q103" s="817">
        <v>50</v>
      </c>
      <c r="S103" s="817">
        <v>2000</v>
      </c>
      <c r="T103" s="817">
        <v>9999</v>
      </c>
      <c r="V103" s="819">
        <v>45658</v>
      </c>
      <c r="W103" s="819">
        <v>46022</v>
      </c>
    </row>
    <row r="104" spans="1:23">
      <c r="A104" s="817" t="s">
        <v>234</v>
      </c>
      <c r="B104" s="817" t="s">
        <v>228</v>
      </c>
      <c r="C104" s="817" t="s">
        <v>6</v>
      </c>
      <c r="D104" s="817" t="s">
        <v>235</v>
      </c>
      <c r="G104" s="817" t="s">
        <v>199</v>
      </c>
      <c r="H104" s="817" t="s">
        <v>200</v>
      </c>
      <c r="I104" s="817" t="s">
        <v>201</v>
      </c>
      <c r="J104" s="817" t="s">
        <v>202</v>
      </c>
      <c r="K104" s="817" t="s">
        <v>203</v>
      </c>
      <c r="L104" s="817" t="s">
        <v>206</v>
      </c>
      <c r="M104" s="817" t="s">
        <v>207</v>
      </c>
      <c r="N104" s="817" t="s">
        <v>40</v>
      </c>
      <c r="O104" s="817">
        <v>15</v>
      </c>
      <c r="P104" s="817" t="s">
        <v>204</v>
      </c>
      <c r="Q104" s="817">
        <v>15</v>
      </c>
      <c r="V104" s="819">
        <v>45748</v>
      </c>
      <c r="W104" s="819">
        <v>46022</v>
      </c>
    </row>
    <row r="105" spans="1:23">
      <c r="A105" s="817" t="s">
        <v>234</v>
      </c>
      <c r="B105" s="817" t="s">
        <v>228</v>
      </c>
      <c r="C105" s="817" t="s">
        <v>6</v>
      </c>
      <c r="D105" s="817" t="s">
        <v>235</v>
      </c>
      <c r="G105" s="817" t="s">
        <v>199</v>
      </c>
      <c r="H105" s="817" t="s">
        <v>200</v>
      </c>
      <c r="I105" s="817" t="s">
        <v>201</v>
      </c>
      <c r="J105" s="817" t="s">
        <v>202</v>
      </c>
      <c r="K105" s="817" t="s">
        <v>105</v>
      </c>
      <c r="L105" s="817" t="s">
        <v>272</v>
      </c>
      <c r="M105" s="817" t="s">
        <v>273</v>
      </c>
      <c r="N105" s="817" t="s">
        <v>40</v>
      </c>
      <c r="O105" s="817">
        <v>40</v>
      </c>
      <c r="P105" s="817" t="s">
        <v>122</v>
      </c>
      <c r="Q105" s="817">
        <v>250</v>
      </c>
      <c r="V105" s="819">
        <v>45292</v>
      </c>
      <c r="W105" s="819">
        <v>46022</v>
      </c>
    </row>
    <row r="106" spans="1:23">
      <c r="A106" s="817" t="s">
        <v>234</v>
      </c>
      <c r="B106" s="817" t="s">
        <v>228</v>
      </c>
      <c r="C106" s="817" t="s">
        <v>6</v>
      </c>
      <c r="D106" s="817" t="s">
        <v>235</v>
      </c>
      <c r="G106" s="817" t="s">
        <v>199</v>
      </c>
      <c r="H106" s="817" t="s">
        <v>200</v>
      </c>
      <c r="I106" s="817" t="s">
        <v>201</v>
      </c>
      <c r="J106" s="817" t="s">
        <v>202</v>
      </c>
      <c r="K106" s="817" t="s">
        <v>105</v>
      </c>
      <c r="L106" s="817" t="s">
        <v>105</v>
      </c>
      <c r="M106" s="817" t="s">
        <v>205</v>
      </c>
      <c r="N106" s="817" t="s">
        <v>40</v>
      </c>
      <c r="O106" s="817">
        <v>141</v>
      </c>
      <c r="P106" s="817" t="s">
        <v>122</v>
      </c>
      <c r="Q106" s="817">
        <v>141</v>
      </c>
      <c r="S106" s="817">
        <v>0</v>
      </c>
      <c r="T106" s="817">
        <v>999</v>
      </c>
      <c r="V106" s="819">
        <v>45839</v>
      </c>
      <c r="W106" s="819">
        <v>46022</v>
      </c>
    </row>
    <row r="107" spans="1:23">
      <c r="A107" s="817" t="s">
        <v>234</v>
      </c>
      <c r="B107" s="817" t="s">
        <v>228</v>
      </c>
      <c r="C107" s="817" t="s">
        <v>6</v>
      </c>
      <c r="D107" s="817" t="s">
        <v>235</v>
      </c>
      <c r="G107" s="817" t="s">
        <v>199</v>
      </c>
      <c r="H107" s="817" t="s">
        <v>200</v>
      </c>
      <c r="I107" s="817" t="s">
        <v>201</v>
      </c>
      <c r="J107" s="817" t="s">
        <v>202</v>
      </c>
      <c r="K107" s="817" t="s">
        <v>203</v>
      </c>
      <c r="L107" s="817" t="s">
        <v>215</v>
      </c>
      <c r="M107" s="817" t="s">
        <v>216</v>
      </c>
      <c r="N107" s="817" t="s">
        <v>40</v>
      </c>
      <c r="O107" s="817">
        <v>10</v>
      </c>
      <c r="P107" s="817" t="s">
        <v>204</v>
      </c>
      <c r="Q107" s="817">
        <v>10</v>
      </c>
      <c r="V107" s="819">
        <v>45748</v>
      </c>
      <c r="W107" s="819">
        <v>46022</v>
      </c>
    </row>
    <row r="108" spans="1:23">
      <c r="A108" s="817" t="s">
        <v>234</v>
      </c>
      <c r="B108" s="817" t="s">
        <v>228</v>
      </c>
      <c r="C108" s="817" t="s">
        <v>6</v>
      </c>
      <c r="D108" s="817" t="s">
        <v>235</v>
      </c>
      <c r="G108" s="817" t="s">
        <v>199</v>
      </c>
      <c r="H108" s="817" t="s">
        <v>200</v>
      </c>
      <c r="I108" s="817" t="s">
        <v>201</v>
      </c>
      <c r="J108" s="817" t="s">
        <v>202</v>
      </c>
      <c r="K108" s="817" t="s">
        <v>203</v>
      </c>
      <c r="L108" s="817" t="s">
        <v>1213</v>
      </c>
      <c r="M108" s="817" t="s">
        <v>210</v>
      </c>
      <c r="N108" s="817" t="s">
        <v>40</v>
      </c>
      <c r="O108" s="817">
        <v>50</v>
      </c>
      <c r="P108" s="817" t="s">
        <v>204</v>
      </c>
      <c r="Q108" s="817">
        <v>50</v>
      </c>
      <c r="V108" s="819">
        <v>45658</v>
      </c>
      <c r="W108" s="819">
        <v>46022</v>
      </c>
    </row>
    <row r="109" spans="1:23">
      <c r="A109" s="817" t="s">
        <v>234</v>
      </c>
      <c r="B109" s="817" t="s">
        <v>228</v>
      </c>
      <c r="C109" s="817" t="s">
        <v>6</v>
      </c>
      <c r="D109" s="817" t="s">
        <v>235</v>
      </c>
      <c r="G109" s="817" t="s">
        <v>199</v>
      </c>
      <c r="H109" s="817" t="s">
        <v>200</v>
      </c>
      <c r="I109" s="817" t="s">
        <v>201</v>
      </c>
      <c r="J109" s="817" t="s">
        <v>202</v>
      </c>
      <c r="K109" s="817" t="s">
        <v>105</v>
      </c>
      <c r="L109" s="817" t="s">
        <v>1542</v>
      </c>
      <c r="M109" s="817" t="s">
        <v>1543</v>
      </c>
      <c r="N109" s="817" t="s">
        <v>40</v>
      </c>
      <c r="O109" s="817">
        <v>6</v>
      </c>
      <c r="P109" s="817" t="s">
        <v>122</v>
      </c>
      <c r="Q109" s="817">
        <v>6</v>
      </c>
      <c r="V109" s="819">
        <v>45748</v>
      </c>
      <c r="W109" s="819">
        <v>46022</v>
      </c>
    </row>
    <row r="110" spans="1:23">
      <c r="A110" s="817" t="s">
        <v>234</v>
      </c>
      <c r="B110" s="817" t="s">
        <v>228</v>
      </c>
      <c r="C110" s="817" t="s">
        <v>6</v>
      </c>
      <c r="D110" s="817" t="s">
        <v>235</v>
      </c>
      <c r="G110" s="817" t="s">
        <v>199</v>
      </c>
      <c r="H110" s="817" t="s">
        <v>200</v>
      </c>
      <c r="I110" s="817" t="s">
        <v>201</v>
      </c>
      <c r="J110" s="817" t="s">
        <v>202</v>
      </c>
      <c r="K110" s="817" t="s">
        <v>203</v>
      </c>
      <c r="L110" s="817" t="s">
        <v>211</v>
      </c>
      <c r="M110" s="817" t="s">
        <v>212</v>
      </c>
      <c r="N110" s="817" t="s">
        <v>40</v>
      </c>
      <c r="O110" s="817">
        <v>10</v>
      </c>
      <c r="P110" s="817" t="s">
        <v>122</v>
      </c>
      <c r="Q110" s="817">
        <v>10</v>
      </c>
      <c r="V110" s="819">
        <v>45748</v>
      </c>
      <c r="W110" s="819">
        <v>46022</v>
      </c>
    </row>
    <row r="111" spans="1:23">
      <c r="A111" s="817" t="s">
        <v>236</v>
      </c>
      <c r="B111" s="817" t="s">
        <v>237</v>
      </c>
      <c r="C111" s="817" t="s">
        <v>6</v>
      </c>
      <c r="D111" s="817" t="s">
        <v>238</v>
      </c>
      <c r="G111" s="817" t="s">
        <v>199</v>
      </c>
      <c r="H111" s="817" t="s">
        <v>200</v>
      </c>
      <c r="I111" s="817" t="s">
        <v>201</v>
      </c>
      <c r="J111" s="817" t="s">
        <v>202</v>
      </c>
      <c r="K111" s="817" t="s">
        <v>105</v>
      </c>
      <c r="L111" s="817" t="s">
        <v>213</v>
      </c>
      <c r="M111" s="817" t="s">
        <v>214</v>
      </c>
      <c r="N111" s="817" t="s">
        <v>40</v>
      </c>
      <c r="O111" s="817">
        <v>5</v>
      </c>
      <c r="P111" s="817" t="s">
        <v>122</v>
      </c>
      <c r="Q111" s="817">
        <v>5</v>
      </c>
      <c r="V111" s="819">
        <v>45748</v>
      </c>
      <c r="W111" s="819">
        <v>46022</v>
      </c>
    </row>
    <row r="112" spans="1:23">
      <c r="A112" s="817" t="s">
        <v>236</v>
      </c>
      <c r="B112" s="817" t="s">
        <v>237</v>
      </c>
      <c r="C112" s="817" t="s">
        <v>6</v>
      </c>
      <c r="D112" s="817" t="s">
        <v>238</v>
      </c>
      <c r="G112" s="817" t="s">
        <v>199</v>
      </c>
      <c r="H112" s="817" t="s">
        <v>200</v>
      </c>
      <c r="I112" s="817" t="s">
        <v>201</v>
      </c>
      <c r="J112" s="817" t="s">
        <v>202</v>
      </c>
      <c r="K112" s="817" t="s">
        <v>203</v>
      </c>
      <c r="L112" s="817" t="s">
        <v>215</v>
      </c>
      <c r="M112" s="817" t="s">
        <v>216</v>
      </c>
      <c r="N112" s="817" t="s">
        <v>40</v>
      </c>
      <c r="O112" s="817">
        <v>10</v>
      </c>
      <c r="P112" s="817" t="s">
        <v>204</v>
      </c>
      <c r="Q112" s="817">
        <v>10</v>
      </c>
      <c r="V112" s="819">
        <v>45748</v>
      </c>
      <c r="W112" s="819">
        <v>46022</v>
      </c>
    </row>
    <row r="113" spans="1:23">
      <c r="A113" s="817" t="s">
        <v>236</v>
      </c>
      <c r="B113" s="817" t="s">
        <v>237</v>
      </c>
      <c r="C113" s="817" t="s">
        <v>6</v>
      </c>
      <c r="D113" s="817" t="s">
        <v>238</v>
      </c>
      <c r="G113" s="817" t="s">
        <v>199</v>
      </c>
      <c r="H113" s="817" t="s">
        <v>200</v>
      </c>
      <c r="I113" s="817" t="s">
        <v>201</v>
      </c>
      <c r="J113" s="817" t="s">
        <v>202</v>
      </c>
      <c r="K113" s="817" t="s">
        <v>105</v>
      </c>
      <c r="L113" s="817" t="s">
        <v>272</v>
      </c>
      <c r="M113" s="817" t="s">
        <v>273</v>
      </c>
      <c r="N113" s="817" t="s">
        <v>40</v>
      </c>
      <c r="O113" s="817">
        <v>40</v>
      </c>
      <c r="P113" s="817" t="s">
        <v>122</v>
      </c>
      <c r="Q113" s="817">
        <v>250</v>
      </c>
      <c r="V113" s="819">
        <v>45292</v>
      </c>
      <c r="W113" s="819">
        <v>46022</v>
      </c>
    </row>
    <row r="114" spans="1:23">
      <c r="A114" s="817" t="s">
        <v>236</v>
      </c>
      <c r="B114" s="817" t="s">
        <v>237</v>
      </c>
      <c r="C114" s="817" t="s">
        <v>6</v>
      </c>
      <c r="D114" s="817" t="s">
        <v>238</v>
      </c>
      <c r="G114" s="817" t="s">
        <v>199</v>
      </c>
      <c r="H114" s="817" t="s">
        <v>200</v>
      </c>
      <c r="I114" s="817" t="s">
        <v>201</v>
      </c>
      <c r="J114" s="817" t="s">
        <v>202</v>
      </c>
      <c r="K114" s="817" t="s">
        <v>203</v>
      </c>
      <c r="L114" s="817" t="s">
        <v>274</v>
      </c>
      <c r="M114" s="817" t="s">
        <v>275</v>
      </c>
      <c r="N114" s="817" t="s">
        <v>40</v>
      </c>
      <c r="O114" s="817">
        <v>20</v>
      </c>
      <c r="P114" s="817" t="s">
        <v>1074</v>
      </c>
      <c r="Q114" s="817">
        <v>20</v>
      </c>
      <c r="S114" s="817">
        <v>1000</v>
      </c>
      <c r="T114" s="817">
        <v>1499</v>
      </c>
      <c r="V114" s="819">
        <v>45658</v>
      </c>
      <c r="W114" s="819">
        <v>46022</v>
      </c>
    </row>
    <row r="115" spans="1:23">
      <c r="A115" s="817" t="s">
        <v>236</v>
      </c>
      <c r="B115" s="817" t="s">
        <v>237</v>
      </c>
      <c r="C115" s="817" t="s">
        <v>6</v>
      </c>
      <c r="D115" s="817" t="s">
        <v>238</v>
      </c>
      <c r="G115" s="817" t="s">
        <v>199</v>
      </c>
      <c r="H115" s="817" t="s">
        <v>200</v>
      </c>
      <c r="I115" s="817" t="s">
        <v>201</v>
      </c>
      <c r="J115" s="817" t="s">
        <v>202</v>
      </c>
      <c r="K115" s="817" t="s">
        <v>203</v>
      </c>
      <c r="L115" s="817" t="s">
        <v>274</v>
      </c>
      <c r="M115" s="817" t="s">
        <v>275</v>
      </c>
      <c r="N115" s="817" t="s">
        <v>40</v>
      </c>
      <c r="O115" s="817">
        <v>50</v>
      </c>
      <c r="P115" s="817" t="s">
        <v>1074</v>
      </c>
      <c r="Q115" s="817">
        <v>50</v>
      </c>
      <c r="S115" s="817">
        <v>2000</v>
      </c>
      <c r="T115" s="817">
        <v>9999</v>
      </c>
      <c r="V115" s="819">
        <v>45658</v>
      </c>
      <c r="W115" s="819">
        <v>46022</v>
      </c>
    </row>
    <row r="116" spans="1:23">
      <c r="A116" s="817" t="s">
        <v>236</v>
      </c>
      <c r="B116" s="817" t="s">
        <v>237</v>
      </c>
      <c r="C116" s="817" t="s">
        <v>6</v>
      </c>
      <c r="D116" s="817" t="s">
        <v>238</v>
      </c>
      <c r="G116" s="817" t="s">
        <v>199</v>
      </c>
      <c r="H116" s="817" t="s">
        <v>200</v>
      </c>
      <c r="I116" s="817" t="s">
        <v>201</v>
      </c>
      <c r="J116" s="817" t="s">
        <v>202</v>
      </c>
      <c r="K116" s="817" t="s">
        <v>203</v>
      </c>
      <c r="L116" s="817" t="s">
        <v>208</v>
      </c>
      <c r="M116" s="817" t="s">
        <v>209</v>
      </c>
      <c r="N116" s="817" t="s">
        <v>40</v>
      </c>
      <c r="O116" s="817">
        <v>15</v>
      </c>
      <c r="P116" s="817" t="s">
        <v>122</v>
      </c>
      <c r="Q116" s="817">
        <v>30</v>
      </c>
      <c r="R116" s="817">
        <v>75</v>
      </c>
      <c r="V116" s="819">
        <v>45748</v>
      </c>
      <c r="W116" s="819">
        <v>46022</v>
      </c>
    </row>
    <row r="117" spans="1:23">
      <c r="A117" s="817" t="s">
        <v>236</v>
      </c>
      <c r="B117" s="817" t="s">
        <v>237</v>
      </c>
      <c r="C117" s="817" t="s">
        <v>6</v>
      </c>
      <c r="D117" s="817" t="s">
        <v>238</v>
      </c>
      <c r="G117" s="817" t="s">
        <v>199</v>
      </c>
      <c r="H117" s="817" t="s">
        <v>200</v>
      </c>
      <c r="I117" s="817" t="s">
        <v>201</v>
      </c>
      <c r="J117" s="817" t="s">
        <v>202</v>
      </c>
      <c r="K117" s="817" t="s">
        <v>203</v>
      </c>
      <c r="L117" s="817" t="s">
        <v>206</v>
      </c>
      <c r="M117" s="817" t="s">
        <v>207</v>
      </c>
      <c r="N117" s="817" t="s">
        <v>40</v>
      </c>
      <c r="O117" s="817">
        <v>15</v>
      </c>
      <c r="P117" s="817" t="s">
        <v>204</v>
      </c>
      <c r="Q117" s="817">
        <v>15</v>
      </c>
      <c r="V117" s="819">
        <v>45748</v>
      </c>
      <c r="W117" s="819">
        <v>46022</v>
      </c>
    </row>
    <row r="118" spans="1:23">
      <c r="A118" s="817" t="s">
        <v>236</v>
      </c>
      <c r="B118" s="817" t="s">
        <v>237</v>
      </c>
      <c r="C118" s="817" t="s">
        <v>6</v>
      </c>
      <c r="D118" s="817" t="s">
        <v>238</v>
      </c>
      <c r="G118" s="817" t="s">
        <v>199</v>
      </c>
      <c r="H118" s="817" t="s">
        <v>200</v>
      </c>
      <c r="I118" s="817" t="s">
        <v>201</v>
      </c>
      <c r="J118" s="817" t="s">
        <v>202</v>
      </c>
      <c r="K118" s="817" t="s">
        <v>203</v>
      </c>
      <c r="L118" s="817" t="s">
        <v>1213</v>
      </c>
      <c r="M118" s="817" t="s">
        <v>210</v>
      </c>
      <c r="N118" s="817" t="s">
        <v>40</v>
      </c>
      <c r="O118" s="817">
        <v>50</v>
      </c>
      <c r="P118" s="817" t="s">
        <v>204</v>
      </c>
      <c r="Q118" s="817">
        <v>50</v>
      </c>
      <c r="V118" s="819">
        <v>45658</v>
      </c>
      <c r="W118" s="819">
        <v>46022</v>
      </c>
    </row>
    <row r="119" spans="1:23">
      <c r="A119" s="817" t="s">
        <v>236</v>
      </c>
      <c r="B119" s="817" t="s">
        <v>237</v>
      </c>
      <c r="C119" s="817" t="s">
        <v>6</v>
      </c>
      <c r="D119" s="817" t="s">
        <v>238</v>
      </c>
      <c r="G119" s="817" t="s">
        <v>199</v>
      </c>
      <c r="H119" s="817" t="s">
        <v>200</v>
      </c>
      <c r="I119" s="817" t="s">
        <v>201</v>
      </c>
      <c r="J119" s="817" t="s">
        <v>202</v>
      </c>
      <c r="K119" s="817" t="s">
        <v>105</v>
      </c>
      <c r="L119" s="817" t="s">
        <v>105</v>
      </c>
      <c r="M119" s="817" t="s">
        <v>205</v>
      </c>
      <c r="N119" s="817" t="s">
        <v>40</v>
      </c>
      <c r="O119" s="817">
        <v>155</v>
      </c>
      <c r="P119" s="817" t="s">
        <v>122</v>
      </c>
      <c r="Q119" s="817">
        <v>155</v>
      </c>
      <c r="S119" s="817">
        <v>0</v>
      </c>
      <c r="T119" s="817">
        <v>999</v>
      </c>
      <c r="V119" s="819">
        <v>45839</v>
      </c>
      <c r="W119" s="819">
        <v>46022</v>
      </c>
    </row>
    <row r="120" spans="1:23">
      <c r="A120" s="817" t="s">
        <v>236</v>
      </c>
      <c r="B120" s="817" t="s">
        <v>237</v>
      </c>
      <c r="C120" s="817" t="s">
        <v>6</v>
      </c>
      <c r="D120" s="817" t="s">
        <v>238</v>
      </c>
      <c r="G120" s="817" t="s">
        <v>199</v>
      </c>
      <c r="H120" s="817" t="s">
        <v>200</v>
      </c>
      <c r="I120" s="817" t="s">
        <v>201</v>
      </c>
      <c r="J120" s="817" t="s">
        <v>202</v>
      </c>
      <c r="K120" s="817" t="s">
        <v>105</v>
      </c>
      <c r="L120" s="817" t="s">
        <v>1542</v>
      </c>
      <c r="M120" s="817" t="s">
        <v>1543</v>
      </c>
      <c r="N120" s="817" t="s">
        <v>40</v>
      </c>
      <c r="O120" s="817">
        <v>6</v>
      </c>
      <c r="P120" s="817" t="s">
        <v>122</v>
      </c>
      <c r="Q120" s="817">
        <v>6</v>
      </c>
      <c r="V120" s="819">
        <v>45748</v>
      </c>
      <c r="W120" s="819">
        <v>46022</v>
      </c>
    </row>
    <row r="121" spans="1:23">
      <c r="A121" s="817" t="s">
        <v>236</v>
      </c>
      <c r="B121" s="817" t="s">
        <v>237</v>
      </c>
      <c r="C121" s="817" t="s">
        <v>6</v>
      </c>
      <c r="D121" s="817" t="s">
        <v>238</v>
      </c>
      <c r="G121" s="817" t="s">
        <v>199</v>
      </c>
      <c r="H121" s="817" t="s">
        <v>200</v>
      </c>
      <c r="I121" s="817" t="s">
        <v>201</v>
      </c>
      <c r="J121" s="817" t="s">
        <v>202</v>
      </c>
      <c r="K121" s="817" t="s">
        <v>203</v>
      </c>
      <c r="L121" s="817" t="s">
        <v>274</v>
      </c>
      <c r="M121" s="817" t="s">
        <v>275</v>
      </c>
      <c r="N121" s="817" t="s">
        <v>40</v>
      </c>
      <c r="O121" s="817">
        <v>35</v>
      </c>
      <c r="P121" s="817" t="s">
        <v>1074</v>
      </c>
      <c r="Q121" s="817">
        <v>35</v>
      </c>
      <c r="S121" s="817">
        <v>1500</v>
      </c>
      <c r="T121" s="817">
        <v>1999</v>
      </c>
      <c r="V121" s="819">
        <v>45658</v>
      </c>
      <c r="W121" s="819">
        <v>46022</v>
      </c>
    </row>
    <row r="122" spans="1:23">
      <c r="A122" s="817" t="s">
        <v>236</v>
      </c>
      <c r="B122" s="817" t="s">
        <v>237</v>
      </c>
      <c r="C122" s="817" t="s">
        <v>6</v>
      </c>
      <c r="D122" s="817" t="s">
        <v>238</v>
      </c>
      <c r="G122" s="817" t="s">
        <v>199</v>
      </c>
      <c r="H122" s="817" t="s">
        <v>200</v>
      </c>
      <c r="I122" s="817" t="s">
        <v>201</v>
      </c>
      <c r="J122" s="817" t="s">
        <v>202</v>
      </c>
      <c r="K122" s="817" t="s">
        <v>203</v>
      </c>
      <c r="L122" s="817" t="s">
        <v>211</v>
      </c>
      <c r="M122" s="817" t="s">
        <v>212</v>
      </c>
      <c r="N122" s="817" t="s">
        <v>40</v>
      </c>
      <c r="O122" s="817">
        <v>10</v>
      </c>
      <c r="P122" s="817" t="s">
        <v>122</v>
      </c>
      <c r="Q122" s="817">
        <v>10</v>
      </c>
      <c r="V122" s="819">
        <v>45748</v>
      </c>
      <c r="W122" s="819">
        <v>46022</v>
      </c>
    </row>
    <row r="123" spans="1:23">
      <c r="A123" s="817" t="s">
        <v>239</v>
      </c>
      <c r="B123" s="817" t="s">
        <v>228</v>
      </c>
      <c r="C123" s="817" t="s">
        <v>6</v>
      </c>
      <c r="D123" s="817" t="s">
        <v>240</v>
      </c>
      <c r="G123" s="817" t="s">
        <v>199</v>
      </c>
      <c r="H123" s="817" t="s">
        <v>200</v>
      </c>
      <c r="I123" s="817" t="s">
        <v>201</v>
      </c>
      <c r="J123" s="817" t="s">
        <v>202</v>
      </c>
      <c r="K123" s="817" t="s">
        <v>203</v>
      </c>
      <c r="L123" s="817" t="s">
        <v>1213</v>
      </c>
      <c r="M123" s="817" t="s">
        <v>210</v>
      </c>
      <c r="N123" s="817" t="s">
        <v>40</v>
      </c>
      <c r="O123" s="817">
        <v>50</v>
      </c>
      <c r="P123" s="817" t="s">
        <v>204</v>
      </c>
      <c r="Q123" s="817">
        <v>50</v>
      </c>
      <c r="V123" s="819">
        <v>45658</v>
      </c>
      <c r="W123" s="819">
        <v>46022</v>
      </c>
    </row>
    <row r="124" spans="1:23">
      <c r="A124" s="817" t="s">
        <v>239</v>
      </c>
      <c r="B124" s="817" t="s">
        <v>228</v>
      </c>
      <c r="C124" s="817" t="s">
        <v>6</v>
      </c>
      <c r="D124" s="817" t="s">
        <v>240</v>
      </c>
      <c r="G124" s="817" t="s">
        <v>199</v>
      </c>
      <c r="H124" s="817" t="s">
        <v>200</v>
      </c>
      <c r="I124" s="817" t="s">
        <v>201</v>
      </c>
      <c r="J124" s="817" t="s">
        <v>202</v>
      </c>
      <c r="K124" s="817" t="s">
        <v>203</v>
      </c>
      <c r="L124" s="817" t="s">
        <v>211</v>
      </c>
      <c r="M124" s="817" t="s">
        <v>212</v>
      </c>
      <c r="N124" s="817" t="s">
        <v>40</v>
      </c>
      <c r="O124" s="817">
        <v>10</v>
      </c>
      <c r="P124" s="817" t="s">
        <v>122</v>
      </c>
      <c r="Q124" s="817">
        <v>10</v>
      </c>
      <c r="V124" s="819">
        <v>45748</v>
      </c>
      <c r="W124" s="819">
        <v>46022</v>
      </c>
    </row>
    <row r="125" spans="1:23">
      <c r="A125" s="817" t="s">
        <v>239</v>
      </c>
      <c r="B125" s="817" t="s">
        <v>228</v>
      </c>
      <c r="C125" s="817" t="s">
        <v>6</v>
      </c>
      <c r="D125" s="817" t="s">
        <v>240</v>
      </c>
      <c r="G125" s="817" t="s">
        <v>199</v>
      </c>
      <c r="H125" s="817" t="s">
        <v>200</v>
      </c>
      <c r="I125" s="817" t="s">
        <v>201</v>
      </c>
      <c r="J125" s="817" t="s">
        <v>202</v>
      </c>
      <c r="K125" s="817" t="s">
        <v>203</v>
      </c>
      <c r="L125" s="817" t="s">
        <v>206</v>
      </c>
      <c r="M125" s="817" t="s">
        <v>207</v>
      </c>
      <c r="N125" s="817" t="s">
        <v>40</v>
      </c>
      <c r="O125" s="817">
        <v>15</v>
      </c>
      <c r="P125" s="817" t="s">
        <v>204</v>
      </c>
      <c r="Q125" s="817">
        <v>15</v>
      </c>
      <c r="V125" s="819">
        <v>45748</v>
      </c>
      <c r="W125" s="819">
        <v>46022</v>
      </c>
    </row>
    <row r="126" spans="1:23">
      <c r="A126" s="817" t="s">
        <v>239</v>
      </c>
      <c r="B126" s="817" t="s">
        <v>228</v>
      </c>
      <c r="C126" s="817" t="s">
        <v>6</v>
      </c>
      <c r="D126" s="817" t="s">
        <v>240</v>
      </c>
      <c r="G126" s="817" t="s">
        <v>199</v>
      </c>
      <c r="H126" s="817" t="s">
        <v>200</v>
      </c>
      <c r="I126" s="817" t="s">
        <v>201</v>
      </c>
      <c r="J126" s="817" t="s">
        <v>202</v>
      </c>
      <c r="K126" s="817" t="s">
        <v>203</v>
      </c>
      <c r="L126" s="817" t="s">
        <v>274</v>
      </c>
      <c r="M126" s="817" t="s">
        <v>275</v>
      </c>
      <c r="N126" s="817" t="s">
        <v>40</v>
      </c>
      <c r="O126" s="817">
        <v>20</v>
      </c>
      <c r="P126" s="817" t="s">
        <v>1074</v>
      </c>
      <c r="Q126" s="817">
        <v>20</v>
      </c>
      <c r="S126" s="817">
        <v>1000</v>
      </c>
      <c r="T126" s="817">
        <v>1499</v>
      </c>
      <c r="V126" s="819">
        <v>45658</v>
      </c>
      <c r="W126" s="819">
        <v>46022</v>
      </c>
    </row>
    <row r="127" spans="1:23">
      <c r="A127" s="817" t="s">
        <v>239</v>
      </c>
      <c r="B127" s="817" t="s">
        <v>228</v>
      </c>
      <c r="C127" s="817" t="s">
        <v>6</v>
      </c>
      <c r="D127" s="817" t="s">
        <v>240</v>
      </c>
      <c r="G127" s="817" t="s">
        <v>199</v>
      </c>
      <c r="H127" s="817" t="s">
        <v>200</v>
      </c>
      <c r="I127" s="817" t="s">
        <v>201</v>
      </c>
      <c r="J127" s="817" t="s">
        <v>202</v>
      </c>
      <c r="K127" s="817" t="s">
        <v>203</v>
      </c>
      <c r="L127" s="817" t="s">
        <v>215</v>
      </c>
      <c r="M127" s="817" t="s">
        <v>216</v>
      </c>
      <c r="N127" s="817" t="s">
        <v>40</v>
      </c>
      <c r="O127" s="817">
        <v>10</v>
      </c>
      <c r="P127" s="817" t="s">
        <v>204</v>
      </c>
      <c r="Q127" s="817">
        <v>10</v>
      </c>
      <c r="V127" s="819">
        <v>45748</v>
      </c>
      <c r="W127" s="819">
        <v>46022</v>
      </c>
    </row>
    <row r="128" spans="1:23">
      <c r="A128" s="817" t="s">
        <v>239</v>
      </c>
      <c r="B128" s="817" t="s">
        <v>228</v>
      </c>
      <c r="C128" s="817" t="s">
        <v>6</v>
      </c>
      <c r="D128" s="817" t="s">
        <v>240</v>
      </c>
      <c r="G128" s="817" t="s">
        <v>199</v>
      </c>
      <c r="H128" s="817" t="s">
        <v>200</v>
      </c>
      <c r="I128" s="817" t="s">
        <v>201</v>
      </c>
      <c r="J128" s="817" t="s">
        <v>202</v>
      </c>
      <c r="K128" s="817" t="s">
        <v>105</v>
      </c>
      <c r="L128" s="817" t="s">
        <v>1542</v>
      </c>
      <c r="M128" s="817" t="s">
        <v>1543</v>
      </c>
      <c r="N128" s="817" t="s">
        <v>40</v>
      </c>
      <c r="O128" s="817">
        <v>6</v>
      </c>
      <c r="P128" s="817" t="s">
        <v>122</v>
      </c>
      <c r="Q128" s="817">
        <v>6</v>
      </c>
      <c r="V128" s="819">
        <v>45748</v>
      </c>
      <c r="W128" s="819">
        <v>46022</v>
      </c>
    </row>
    <row r="129" spans="1:23">
      <c r="A129" s="817" t="s">
        <v>239</v>
      </c>
      <c r="B129" s="817" t="s">
        <v>228</v>
      </c>
      <c r="C129" s="817" t="s">
        <v>6</v>
      </c>
      <c r="D129" s="817" t="s">
        <v>240</v>
      </c>
      <c r="G129" s="817" t="s">
        <v>199</v>
      </c>
      <c r="H129" s="817" t="s">
        <v>200</v>
      </c>
      <c r="I129" s="817" t="s">
        <v>201</v>
      </c>
      <c r="J129" s="817" t="s">
        <v>202</v>
      </c>
      <c r="K129" s="817" t="s">
        <v>105</v>
      </c>
      <c r="L129" s="817" t="s">
        <v>213</v>
      </c>
      <c r="M129" s="817" t="s">
        <v>214</v>
      </c>
      <c r="N129" s="817" t="s">
        <v>40</v>
      </c>
      <c r="O129" s="817">
        <v>5</v>
      </c>
      <c r="P129" s="817" t="s">
        <v>122</v>
      </c>
      <c r="Q129" s="817">
        <v>5</v>
      </c>
      <c r="V129" s="819">
        <v>45748</v>
      </c>
      <c r="W129" s="819">
        <v>46022</v>
      </c>
    </row>
    <row r="130" spans="1:23">
      <c r="A130" s="817" t="s">
        <v>239</v>
      </c>
      <c r="B130" s="817" t="s">
        <v>228</v>
      </c>
      <c r="C130" s="817" t="s">
        <v>6</v>
      </c>
      <c r="D130" s="817" t="s">
        <v>240</v>
      </c>
      <c r="G130" s="817" t="s">
        <v>199</v>
      </c>
      <c r="H130" s="817" t="s">
        <v>200</v>
      </c>
      <c r="I130" s="817" t="s">
        <v>201</v>
      </c>
      <c r="J130" s="817" t="s">
        <v>202</v>
      </c>
      <c r="K130" s="817" t="s">
        <v>203</v>
      </c>
      <c r="L130" s="817" t="s">
        <v>274</v>
      </c>
      <c r="M130" s="817" t="s">
        <v>275</v>
      </c>
      <c r="N130" s="817" t="s">
        <v>40</v>
      </c>
      <c r="O130" s="817">
        <v>50</v>
      </c>
      <c r="P130" s="817" t="s">
        <v>1074</v>
      </c>
      <c r="Q130" s="817">
        <v>50</v>
      </c>
      <c r="S130" s="817">
        <v>2000</v>
      </c>
      <c r="T130" s="817">
        <v>9999</v>
      </c>
      <c r="V130" s="819">
        <v>45658</v>
      </c>
      <c r="W130" s="819">
        <v>46022</v>
      </c>
    </row>
    <row r="131" spans="1:23">
      <c r="A131" s="817" t="s">
        <v>239</v>
      </c>
      <c r="B131" s="817" t="s">
        <v>228</v>
      </c>
      <c r="C131" s="817" t="s">
        <v>6</v>
      </c>
      <c r="D131" s="817" t="s">
        <v>240</v>
      </c>
      <c r="G131" s="817" t="s">
        <v>199</v>
      </c>
      <c r="H131" s="817" t="s">
        <v>200</v>
      </c>
      <c r="I131" s="817" t="s">
        <v>201</v>
      </c>
      <c r="J131" s="817" t="s">
        <v>202</v>
      </c>
      <c r="K131" s="817" t="s">
        <v>203</v>
      </c>
      <c r="L131" s="817" t="s">
        <v>208</v>
      </c>
      <c r="M131" s="817" t="s">
        <v>209</v>
      </c>
      <c r="N131" s="817" t="s">
        <v>40</v>
      </c>
      <c r="O131" s="817">
        <v>15</v>
      </c>
      <c r="P131" s="817" t="s">
        <v>122</v>
      </c>
      <c r="Q131" s="817">
        <v>30</v>
      </c>
      <c r="R131" s="817">
        <v>75</v>
      </c>
      <c r="V131" s="819">
        <v>45748</v>
      </c>
      <c r="W131" s="819">
        <v>46022</v>
      </c>
    </row>
    <row r="132" spans="1:23">
      <c r="A132" s="817" t="s">
        <v>239</v>
      </c>
      <c r="B132" s="817" t="s">
        <v>228</v>
      </c>
      <c r="C132" s="817" t="s">
        <v>6</v>
      </c>
      <c r="D132" s="817" t="s">
        <v>240</v>
      </c>
      <c r="G132" s="817" t="s">
        <v>199</v>
      </c>
      <c r="H132" s="817" t="s">
        <v>200</v>
      </c>
      <c r="I132" s="817" t="s">
        <v>201</v>
      </c>
      <c r="J132" s="817" t="s">
        <v>202</v>
      </c>
      <c r="K132" s="817" t="s">
        <v>203</v>
      </c>
      <c r="L132" s="817" t="s">
        <v>274</v>
      </c>
      <c r="M132" s="817" t="s">
        <v>275</v>
      </c>
      <c r="N132" s="817" t="s">
        <v>40</v>
      </c>
      <c r="O132" s="817">
        <v>35</v>
      </c>
      <c r="P132" s="817" t="s">
        <v>1074</v>
      </c>
      <c r="Q132" s="817">
        <v>35</v>
      </c>
      <c r="S132" s="817">
        <v>1500</v>
      </c>
      <c r="T132" s="817">
        <v>1999</v>
      </c>
      <c r="V132" s="819">
        <v>45658</v>
      </c>
      <c r="W132" s="819">
        <v>46022</v>
      </c>
    </row>
    <row r="133" spans="1:23">
      <c r="A133" s="817" t="s">
        <v>239</v>
      </c>
      <c r="B133" s="817" t="s">
        <v>228</v>
      </c>
      <c r="C133" s="817" t="s">
        <v>6</v>
      </c>
      <c r="D133" s="817" t="s">
        <v>240</v>
      </c>
      <c r="G133" s="817" t="s">
        <v>199</v>
      </c>
      <c r="H133" s="817" t="s">
        <v>200</v>
      </c>
      <c r="I133" s="817" t="s">
        <v>201</v>
      </c>
      <c r="J133" s="817" t="s">
        <v>202</v>
      </c>
      <c r="K133" s="817" t="s">
        <v>105</v>
      </c>
      <c r="L133" s="817" t="s">
        <v>272</v>
      </c>
      <c r="M133" s="817" t="s">
        <v>273</v>
      </c>
      <c r="N133" s="817" t="s">
        <v>40</v>
      </c>
      <c r="O133" s="817">
        <v>40</v>
      </c>
      <c r="P133" s="817" t="s">
        <v>122</v>
      </c>
      <c r="Q133" s="817">
        <v>250</v>
      </c>
      <c r="V133" s="819">
        <v>45292</v>
      </c>
      <c r="W133" s="819">
        <v>46022</v>
      </c>
    </row>
    <row r="134" spans="1:23">
      <c r="A134" s="817" t="s">
        <v>239</v>
      </c>
      <c r="B134" s="817" t="s">
        <v>228</v>
      </c>
      <c r="C134" s="817" t="s">
        <v>6</v>
      </c>
      <c r="D134" s="817" t="s">
        <v>240</v>
      </c>
      <c r="G134" s="817" t="s">
        <v>199</v>
      </c>
      <c r="H134" s="817" t="s">
        <v>200</v>
      </c>
      <c r="I134" s="817" t="s">
        <v>201</v>
      </c>
      <c r="J134" s="817" t="s">
        <v>202</v>
      </c>
      <c r="K134" s="817" t="s">
        <v>105</v>
      </c>
      <c r="L134" s="817" t="s">
        <v>105</v>
      </c>
      <c r="M134" s="817" t="s">
        <v>205</v>
      </c>
      <c r="N134" s="817" t="s">
        <v>40</v>
      </c>
      <c r="O134" s="817">
        <v>139</v>
      </c>
      <c r="P134" s="817" t="s">
        <v>122</v>
      </c>
      <c r="Q134" s="817">
        <v>139</v>
      </c>
      <c r="S134" s="817">
        <v>0</v>
      </c>
      <c r="T134" s="817">
        <v>999</v>
      </c>
      <c r="V134" s="819">
        <v>45839</v>
      </c>
      <c r="W134" s="819">
        <v>46022</v>
      </c>
    </row>
    <row r="135" spans="1:23">
      <c r="A135" s="817" t="s">
        <v>241</v>
      </c>
      <c r="B135" s="817" t="s">
        <v>237</v>
      </c>
      <c r="C135" s="817" t="s">
        <v>6</v>
      </c>
      <c r="D135" s="817" t="s">
        <v>242</v>
      </c>
      <c r="G135" s="817" t="s">
        <v>199</v>
      </c>
      <c r="H135" s="817" t="s">
        <v>200</v>
      </c>
      <c r="I135" s="817" t="s">
        <v>201</v>
      </c>
      <c r="J135" s="817" t="s">
        <v>202</v>
      </c>
      <c r="K135" s="817" t="s">
        <v>105</v>
      </c>
      <c r="L135" s="817" t="s">
        <v>105</v>
      </c>
      <c r="M135" s="817" t="s">
        <v>205</v>
      </c>
      <c r="N135" s="817" t="s">
        <v>40</v>
      </c>
      <c r="O135" s="817">
        <v>136</v>
      </c>
      <c r="P135" s="817" t="s">
        <v>122</v>
      </c>
      <c r="Q135" s="817">
        <v>136</v>
      </c>
      <c r="S135" s="817">
        <v>0</v>
      </c>
      <c r="T135" s="817">
        <v>999</v>
      </c>
      <c r="V135" s="819">
        <v>45839</v>
      </c>
      <c r="W135" s="819">
        <v>46022</v>
      </c>
    </row>
    <row r="136" spans="1:23">
      <c r="A136" s="817" t="s">
        <v>241</v>
      </c>
      <c r="B136" s="817" t="s">
        <v>237</v>
      </c>
      <c r="C136" s="817" t="s">
        <v>6</v>
      </c>
      <c r="D136" s="817" t="s">
        <v>242</v>
      </c>
      <c r="G136" s="817" t="s">
        <v>199</v>
      </c>
      <c r="H136" s="817" t="s">
        <v>200</v>
      </c>
      <c r="I136" s="817" t="s">
        <v>201</v>
      </c>
      <c r="J136" s="817" t="s">
        <v>202</v>
      </c>
      <c r="K136" s="817" t="s">
        <v>203</v>
      </c>
      <c r="L136" s="817" t="s">
        <v>211</v>
      </c>
      <c r="M136" s="817" t="s">
        <v>212</v>
      </c>
      <c r="N136" s="817" t="s">
        <v>40</v>
      </c>
      <c r="O136" s="817">
        <v>10</v>
      </c>
      <c r="P136" s="817" t="s">
        <v>122</v>
      </c>
      <c r="Q136" s="817">
        <v>10</v>
      </c>
      <c r="V136" s="819">
        <v>45748</v>
      </c>
      <c r="W136" s="819">
        <v>46022</v>
      </c>
    </row>
    <row r="137" spans="1:23">
      <c r="A137" s="817" t="s">
        <v>241</v>
      </c>
      <c r="B137" s="817" t="s">
        <v>237</v>
      </c>
      <c r="C137" s="817" t="s">
        <v>6</v>
      </c>
      <c r="D137" s="817" t="s">
        <v>242</v>
      </c>
      <c r="G137" s="817" t="s">
        <v>199</v>
      </c>
      <c r="H137" s="817" t="s">
        <v>200</v>
      </c>
      <c r="I137" s="817" t="s">
        <v>201</v>
      </c>
      <c r="J137" s="817" t="s">
        <v>202</v>
      </c>
      <c r="K137" s="817" t="s">
        <v>203</v>
      </c>
      <c r="L137" s="817" t="s">
        <v>215</v>
      </c>
      <c r="M137" s="817" t="s">
        <v>216</v>
      </c>
      <c r="N137" s="817" t="s">
        <v>40</v>
      </c>
      <c r="O137" s="817">
        <v>10</v>
      </c>
      <c r="P137" s="817" t="s">
        <v>204</v>
      </c>
      <c r="Q137" s="817">
        <v>10</v>
      </c>
      <c r="V137" s="819">
        <v>45748</v>
      </c>
      <c r="W137" s="819">
        <v>46022</v>
      </c>
    </row>
    <row r="138" spans="1:23">
      <c r="A138" s="817" t="s">
        <v>241</v>
      </c>
      <c r="B138" s="817" t="s">
        <v>237</v>
      </c>
      <c r="C138" s="817" t="s">
        <v>6</v>
      </c>
      <c r="D138" s="817" t="s">
        <v>242</v>
      </c>
      <c r="G138" s="817" t="s">
        <v>199</v>
      </c>
      <c r="H138" s="817" t="s">
        <v>200</v>
      </c>
      <c r="I138" s="817" t="s">
        <v>201</v>
      </c>
      <c r="J138" s="817" t="s">
        <v>202</v>
      </c>
      <c r="K138" s="817" t="s">
        <v>203</v>
      </c>
      <c r="L138" s="817" t="s">
        <v>1213</v>
      </c>
      <c r="M138" s="817" t="s">
        <v>210</v>
      </c>
      <c r="N138" s="817" t="s">
        <v>40</v>
      </c>
      <c r="O138" s="817">
        <v>50</v>
      </c>
      <c r="P138" s="817" t="s">
        <v>204</v>
      </c>
      <c r="Q138" s="817">
        <v>50</v>
      </c>
      <c r="V138" s="819">
        <v>45658</v>
      </c>
      <c r="W138" s="819">
        <v>46022</v>
      </c>
    </row>
    <row r="139" spans="1:23">
      <c r="A139" s="817" t="s">
        <v>241</v>
      </c>
      <c r="B139" s="817" t="s">
        <v>237</v>
      </c>
      <c r="C139" s="817" t="s">
        <v>6</v>
      </c>
      <c r="D139" s="817" t="s">
        <v>242</v>
      </c>
      <c r="G139" s="817" t="s">
        <v>199</v>
      </c>
      <c r="H139" s="817" t="s">
        <v>200</v>
      </c>
      <c r="I139" s="817" t="s">
        <v>201</v>
      </c>
      <c r="J139" s="817" t="s">
        <v>202</v>
      </c>
      <c r="K139" s="817" t="s">
        <v>203</v>
      </c>
      <c r="L139" s="817" t="s">
        <v>206</v>
      </c>
      <c r="M139" s="817" t="s">
        <v>207</v>
      </c>
      <c r="N139" s="817" t="s">
        <v>40</v>
      </c>
      <c r="O139" s="817">
        <v>15</v>
      </c>
      <c r="P139" s="817" t="s">
        <v>204</v>
      </c>
      <c r="Q139" s="817">
        <v>15</v>
      </c>
      <c r="V139" s="819">
        <v>45748</v>
      </c>
      <c r="W139" s="819">
        <v>46022</v>
      </c>
    </row>
    <row r="140" spans="1:23">
      <c r="A140" s="817" t="s">
        <v>241</v>
      </c>
      <c r="B140" s="817" t="s">
        <v>237</v>
      </c>
      <c r="C140" s="817" t="s">
        <v>6</v>
      </c>
      <c r="D140" s="817" t="s">
        <v>242</v>
      </c>
      <c r="G140" s="817" t="s">
        <v>199</v>
      </c>
      <c r="H140" s="817" t="s">
        <v>200</v>
      </c>
      <c r="I140" s="817" t="s">
        <v>201</v>
      </c>
      <c r="J140" s="817" t="s">
        <v>202</v>
      </c>
      <c r="K140" s="817" t="s">
        <v>105</v>
      </c>
      <c r="L140" s="817" t="s">
        <v>1542</v>
      </c>
      <c r="M140" s="817" t="s">
        <v>1543</v>
      </c>
      <c r="N140" s="817" t="s">
        <v>40</v>
      </c>
      <c r="O140" s="817">
        <v>6</v>
      </c>
      <c r="P140" s="817" t="s">
        <v>122</v>
      </c>
      <c r="Q140" s="817">
        <v>6</v>
      </c>
      <c r="V140" s="819">
        <v>45748</v>
      </c>
      <c r="W140" s="819">
        <v>46022</v>
      </c>
    </row>
    <row r="141" spans="1:23">
      <c r="A141" s="817" t="s">
        <v>241</v>
      </c>
      <c r="B141" s="817" t="s">
        <v>237</v>
      </c>
      <c r="C141" s="817" t="s">
        <v>6</v>
      </c>
      <c r="D141" s="817" t="s">
        <v>242</v>
      </c>
      <c r="G141" s="817" t="s">
        <v>199</v>
      </c>
      <c r="H141" s="817" t="s">
        <v>200</v>
      </c>
      <c r="I141" s="817" t="s">
        <v>201</v>
      </c>
      <c r="J141" s="817" t="s">
        <v>202</v>
      </c>
      <c r="K141" s="817" t="s">
        <v>203</v>
      </c>
      <c r="L141" s="817" t="s">
        <v>274</v>
      </c>
      <c r="M141" s="817" t="s">
        <v>275</v>
      </c>
      <c r="N141" s="817" t="s">
        <v>40</v>
      </c>
      <c r="O141" s="817">
        <v>35</v>
      </c>
      <c r="P141" s="817" t="s">
        <v>1074</v>
      </c>
      <c r="Q141" s="817">
        <v>35</v>
      </c>
      <c r="S141" s="817">
        <v>1500</v>
      </c>
      <c r="T141" s="817">
        <v>1999</v>
      </c>
      <c r="V141" s="819">
        <v>45658</v>
      </c>
      <c r="W141" s="819">
        <v>46022</v>
      </c>
    </row>
    <row r="142" spans="1:23">
      <c r="A142" s="817" t="s">
        <v>241</v>
      </c>
      <c r="B142" s="817" t="s">
        <v>237</v>
      </c>
      <c r="C142" s="817" t="s">
        <v>6</v>
      </c>
      <c r="D142" s="817" t="s">
        <v>242</v>
      </c>
      <c r="G142" s="817" t="s">
        <v>199</v>
      </c>
      <c r="H142" s="817" t="s">
        <v>200</v>
      </c>
      <c r="I142" s="817" t="s">
        <v>201</v>
      </c>
      <c r="J142" s="817" t="s">
        <v>202</v>
      </c>
      <c r="K142" s="817" t="s">
        <v>105</v>
      </c>
      <c r="L142" s="817" t="s">
        <v>272</v>
      </c>
      <c r="M142" s="817" t="s">
        <v>273</v>
      </c>
      <c r="N142" s="817" t="s">
        <v>40</v>
      </c>
      <c r="O142" s="817">
        <v>40</v>
      </c>
      <c r="P142" s="817" t="s">
        <v>122</v>
      </c>
      <c r="Q142" s="817">
        <v>250</v>
      </c>
      <c r="V142" s="819">
        <v>45292</v>
      </c>
      <c r="W142" s="819">
        <v>46022</v>
      </c>
    </row>
    <row r="143" spans="1:23">
      <c r="A143" s="817" t="s">
        <v>241</v>
      </c>
      <c r="B143" s="817" t="s">
        <v>237</v>
      </c>
      <c r="C143" s="817" t="s">
        <v>6</v>
      </c>
      <c r="D143" s="817" t="s">
        <v>242</v>
      </c>
      <c r="G143" s="817" t="s">
        <v>199</v>
      </c>
      <c r="H143" s="817" t="s">
        <v>200</v>
      </c>
      <c r="I143" s="817" t="s">
        <v>201</v>
      </c>
      <c r="J143" s="817" t="s">
        <v>202</v>
      </c>
      <c r="K143" s="817" t="s">
        <v>105</v>
      </c>
      <c r="L143" s="817" t="s">
        <v>213</v>
      </c>
      <c r="M143" s="817" t="s">
        <v>214</v>
      </c>
      <c r="N143" s="817" t="s">
        <v>40</v>
      </c>
      <c r="O143" s="817">
        <v>5</v>
      </c>
      <c r="P143" s="817" t="s">
        <v>122</v>
      </c>
      <c r="Q143" s="817">
        <v>5</v>
      </c>
      <c r="V143" s="819">
        <v>45748</v>
      </c>
      <c r="W143" s="819">
        <v>46022</v>
      </c>
    </row>
    <row r="144" spans="1:23">
      <c r="A144" s="817" t="s">
        <v>241</v>
      </c>
      <c r="B144" s="817" t="s">
        <v>237</v>
      </c>
      <c r="C144" s="817" t="s">
        <v>6</v>
      </c>
      <c r="D144" s="817" t="s">
        <v>242</v>
      </c>
      <c r="G144" s="817" t="s">
        <v>199</v>
      </c>
      <c r="H144" s="817" t="s">
        <v>200</v>
      </c>
      <c r="I144" s="817" t="s">
        <v>201</v>
      </c>
      <c r="J144" s="817" t="s">
        <v>202</v>
      </c>
      <c r="K144" s="817" t="s">
        <v>203</v>
      </c>
      <c r="L144" s="817" t="s">
        <v>208</v>
      </c>
      <c r="M144" s="817" t="s">
        <v>209</v>
      </c>
      <c r="N144" s="817" t="s">
        <v>40</v>
      </c>
      <c r="O144" s="817">
        <v>15</v>
      </c>
      <c r="P144" s="817" t="s">
        <v>122</v>
      </c>
      <c r="Q144" s="817">
        <v>30</v>
      </c>
      <c r="R144" s="817">
        <v>75</v>
      </c>
      <c r="V144" s="819">
        <v>45748</v>
      </c>
      <c r="W144" s="819">
        <v>46022</v>
      </c>
    </row>
    <row r="145" spans="1:23">
      <c r="A145" s="817" t="s">
        <v>241</v>
      </c>
      <c r="B145" s="817" t="s">
        <v>237</v>
      </c>
      <c r="C145" s="817" t="s">
        <v>6</v>
      </c>
      <c r="D145" s="817" t="s">
        <v>242</v>
      </c>
      <c r="G145" s="817" t="s">
        <v>199</v>
      </c>
      <c r="H145" s="817" t="s">
        <v>200</v>
      </c>
      <c r="I145" s="817" t="s">
        <v>201</v>
      </c>
      <c r="J145" s="817" t="s">
        <v>202</v>
      </c>
      <c r="K145" s="817" t="s">
        <v>203</v>
      </c>
      <c r="L145" s="817" t="s">
        <v>274</v>
      </c>
      <c r="M145" s="817" t="s">
        <v>275</v>
      </c>
      <c r="N145" s="817" t="s">
        <v>40</v>
      </c>
      <c r="O145" s="817">
        <v>20</v>
      </c>
      <c r="P145" s="817" t="s">
        <v>1074</v>
      </c>
      <c r="Q145" s="817">
        <v>20</v>
      </c>
      <c r="S145" s="817">
        <v>1000</v>
      </c>
      <c r="T145" s="817">
        <v>1499</v>
      </c>
      <c r="V145" s="819">
        <v>45658</v>
      </c>
      <c r="W145" s="819">
        <v>46022</v>
      </c>
    </row>
    <row r="146" spans="1:23">
      <c r="A146" s="817" t="s">
        <v>241</v>
      </c>
      <c r="B146" s="817" t="s">
        <v>237</v>
      </c>
      <c r="C146" s="817" t="s">
        <v>6</v>
      </c>
      <c r="D146" s="817" t="s">
        <v>242</v>
      </c>
      <c r="G146" s="817" t="s">
        <v>199</v>
      </c>
      <c r="H146" s="817" t="s">
        <v>200</v>
      </c>
      <c r="I146" s="817" t="s">
        <v>201</v>
      </c>
      <c r="J146" s="817" t="s">
        <v>202</v>
      </c>
      <c r="K146" s="817" t="s">
        <v>203</v>
      </c>
      <c r="L146" s="817" t="s">
        <v>274</v>
      </c>
      <c r="M146" s="817" t="s">
        <v>275</v>
      </c>
      <c r="N146" s="817" t="s">
        <v>40</v>
      </c>
      <c r="O146" s="817">
        <v>50</v>
      </c>
      <c r="P146" s="817" t="s">
        <v>1074</v>
      </c>
      <c r="Q146" s="817">
        <v>50</v>
      </c>
      <c r="S146" s="817">
        <v>2000</v>
      </c>
      <c r="T146" s="817">
        <v>9999</v>
      </c>
      <c r="V146" s="819">
        <v>45658</v>
      </c>
      <c r="W146" s="819">
        <v>46022</v>
      </c>
    </row>
    <row r="147" spans="1:23">
      <c r="A147" s="817" t="s">
        <v>243</v>
      </c>
      <c r="B147" s="817" t="s">
        <v>228</v>
      </c>
      <c r="C147" s="817" t="s">
        <v>6</v>
      </c>
      <c r="D147" s="817" t="s">
        <v>244</v>
      </c>
      <c r="G147" s="817" t="s">
        <v>199</v>
      </c>
      <c r="H147" s="817" t="s">
        <v>200</v>
      </c>
      <c r="I147" s="817" t="s">
        <v>201</v>
      </c>
      <c r="J147" s="817" t="s">
        <v>202</v>
      </c>
      <c r="K147" s="817" t="s">
        <v>203</v>
      </c>
      <c r="L147" s="817" t="s">
        <v>206</v>
      </c>
      <c r="M147" s="817" t="s">
        <v>207</v>
      </c>
      <c r="N147" s="817" t="s">
        <v>40</v>
      </c>
      <c r="O147" s="817">
        <v>15</v>
      </c>
      <c r="P147" s="817" t="s">
        <v>204</v>
      </c>
      <c r="Q147" s="817">
        <v>15</v>
      </c>
      <c r="V147" s="819">
        <v>45748</v>
      </c>
      <c r="W147" s="819">
        <v>46022</v>
      </c>
    </row>
    <row r="148" spans="1:23">
      <c r="A148" s="817" t="s">
        <v>243</v>
      </c>
      <c r="B148" s="817" t="s">
        <v>228</v>
      </c>
      <c r="C148" s="817" t="s">
        <v>6</v>
      </c>
      <c r="D148" s="817" t="s">
        <v>244</v>
      </c>
      <c r="G148" s="817" t="s">
        <v>199</v>
      </c>
      <c r="H148" s="817" t="s">
        <v>200</v>
      </c>
      <c r="I148" s="817" t="s">
        <v>201</v>
      </c>
      <c r="J148" s="817" t="s">
        <v>202</v>
      </c>
      <c r="K148" s="817" t="s">
        <v>105</v>
      </c>
      <c r="L148" s="817" t="s">
        <v>272</v>
      </c>
      <c r="M148" s="817" t="s">
        <v>273</v>
      </c>
      <c r="N148" s="817" t="s">
        <v>40</v>
      </c>
      <c r="O148" s="817">
        <v>40</v>
      </c>
      <c r="P148" s="817" t="s">
        <v>122</v>
      </c>
      <c r="Q148" s="817">
        <v>250</v>
      </c>
      <c r="V148" s="819">
        <v>45292</v>
      </c>
      <c r="W148" s="819">
        <v>46022</v>
      </c>
    </row>
    <row r="149" spans="1:23">
      <c r="A149" s="817" t="s">
        <v>243</v>
      </c>
      <c r="B149" s="817" t="s">
        <v>228</v>
      </c>
      <c r="C149" s="817" t="s">
        <v>6</v>
      </c>
      <c r="D149" s="817" t="s">
        <v>244</v>
      </c>
      <c r="G149" s="817" t="s">
        <v>199</v>
      </c>
      <c r="H149" s="817" t="s">
        <v>200</v>
      </c>
      <c r="I149" s="817" t="s">
        <v>201</v>
      </c>
      <c r="J149" s="817" t="s">
        <v>202</v>
      </c>
      <c r="K149" s="817" t="s">
        <v>105</v>
      </c>
      <c r="L149" s="817" t="s">
        <v>105</v>
      </c>
      <c r="M149" s="817" t="s">
        <v>205</v>
      </c>
      <c r="N149" s="817" t="s">
        <v>40</v>
      </c>
      <c r="O149" s="817">
        <v>141</v>
      </c>
      <c r="P149" s="817" t="s">
        <v>122</v>
      </c>
      <c r="Q149" s="817">
        <v>141</v>
      </c>
      <c r="S149" s="817">
        <v>0</v>
      </c>
      <c r="T149" s="817">
        <v>999</v>
      </c>
      <c r="V149" s="819">
        <v>45839</v>
      </c>
      <c r="W149" s="819">
        <v>46022</v>
      </c>
    </row>
    <row r="150" spans="1:23">
      <c r="A150" s="817" t="s">
        <v>243</v>
      </c>
      <c r="B150" s="817" t="s">
        <v>228</v>
      </c>
      <c r="C150" s="817" t="s">
        <v>6</v>
      </c>
      <c r="D150" s="817" t="s">
        <v>244</v>
      </c>
      <c r="G150" s="817" t="s">
        <v>199</v>
      </c>
      <c r="H150" s="817" t="s">
        <v>200</v>
      </c>
      <c r="I150" s="817" t="s">
        <v>201</v>
      </c>
      <c r="J150" s="817" t="s">
        <v>202</v>
      </c>
      <c r="K150" s="817" t="s">
        <v>203</v>
      </c>
      <c r="L150" s="817" t="s">
        <v>215</v>
      </c>
      <c r="M150" s="817" t="s">
        <v>216</v>
      </c>
      <c r="N150" s="817" t="s">
        <v>40</v>
      </c>
      <c r="O150" s="817">
        <v>10</v>
      </c>
      <c r="P150" s="817" t="s">
        <v>204</v>
      </c>
      <c r="Q150" s="817">
        <v>10</v>
      </c>
      <c r="V150" s="819">
        <v>45748</v>
      </c>
      <c r="W150" s="819">
        <v>46022</v>
      </c>
    </row>
    <row r="151" spans="1:23">
      <c r="A151" s="817" t="s">
        <v>243</v>
      </c>
      <c r="B151" s="817" t="s">
        <v>228</v>
      </c>
      <c r="C151" s="817" t="s">
        <v>6</v>
      </c>
      <c r="D151" s="817" t="s">
        <v>244</v>
      </c>
      <c r="G151" s="817" t="s">
        <v>199</v>
      </c>
      <c r="H151" s="817" t="s">
        <v>200</v>
      </c>
      <c r="I151" s="817" t="s">
        <v>201</v>
      </c>
      <c r="J151" s="817" t="s">
        <v>202</v>
      </c>
      <c r="K151" s="817" t="s">
        <v>105</v>
      </c>
      <c r="L151" s="817" t="s">
        <v>213</v>
      </c>
      <c r="M151" s="817" t="s">
        <v>214</v>
      </c>
      <c r="N151" s="817" t="s">
        <v>40</v>
      </c>
      <c r="O151" s="817">
        <v>5</v>
      </c>
      <c r="P151" s="817" t="s">
        <v>122</v>
      </c>
      <c r="Q151" s="817">
        <v>5</v>
      </c>
      <c r="V151" s="819">
        <v>45748</v>
      </c>
      <c r="W151" s="819">
        <v>46022</v>
      </c>
    </row>
    <row r="152" spans="1:23">
      <c r="A152" s="817" t="s">
        <v>243</v>
      </c>
      <c r="B152" s="817" t="s">
        <v>228</v>
      </c>
      <c r="C152" s="817" t="s">
        <v>6</v>
      </c>
      <c r="D152" s="817" t="s">
        <v>244</v>
      </c>
      <c r="G152" s="817" t="s">
        <v>199</v>
      </c>
      <c r="H152" s="817" t="s">
        <v>200</v>
      </c>
      <c r="I152" s="817" t="s">
        <v>201</v>
      </c>
      <c r="J152" s="817" t="s">
        <v>202</v>
      </c>
      <c r="K152" s="817" t="s">
        <v>203</v>
      </c>
      <c r="L152" s="817" t="s">
        <v>208</v>
      </c>
      <c r="M152" s="817" t="s">
        <v>209</v>
      </c>
      <c r="N152" s="817" t="s">
        <v>40</v>
      </c>
      <c r="O152" s="817">
        <v>15</v>
      </c>
      <c r="P152" s="817" t="s">
        <v>122</v>
      </c>
      <c r="Q152" s="817">
        <v>30</v>
      </c>
      <c r="R152" s="817">
        <v>75</v>
      </c>
      <c r="V152" s="819">
        <v>45748</v>
      </c>
      <c r="W152" s="819">
        <v>46022</v>
      </c>
    </row>
    <row r="153" spans="1:23">
      <c r="A153" s="817" t="s">
        <v>243</v>
      </c>
      <c r="B153" s="817" t="s">
        <v>228</v>
      </c>
      <c r="C153" s="817" t="s">
        <v>6</v>
      </c>
      <c r="D153" s="817" t="s">
        <v>244</v>
      </c>
      <c r="G153" s="817" t="s">
        <v>199</v>
      </c>
      <c r="H153" s="817" t="s">
        <v>200</v>
      </c>
      <c r="I153" s="817" t="s">
        <v>201</v>
      </c>
      <c r="J153" s="817" t="s">
        <v>202</v>
      </c>
      <c r="K153" s="817" t="s">
        <v>203</v>
      </c>
      <c r="L153" s="817" t="s">
        <v>274</v>
      </c>
      <c r="M153" s="817" t="s">
        <v>275</v>
      </c>
      <c r="N153" s="817" t="s">
        <v>40</v>
      </c>
      <c r="O153" s="817">
        <v>20</v>
      </c>
      <c r="P153" s="817" t="s">
        <v>1074</v>
      </c>
      <c r="Q153" s="817">
        <v>20</v>
      </c>
      <c r="S153" s="817">
        <v>1000</v>
      </c>
      <c r="T153" s="817">
        <v>1499</v>
      </c>
      <c r="V153" s="819">
        <v>45658</v>
      </c>
      <c r="W153" s="819">
        <v>46022</v>
      </c>
    </row>
    <row r="154" spans="1:23">
      <c r="A154" s="817" t="s">
        <v>243</v>
      </c>
      <c r="B154" s="817" t="s">
        <v>228</v>
      </c>
      <c r="C154" s="817" t="s">
        <v>6</v>
      </c>
      <c r="D154" s="817" t="s">
        <v>244</v>
      </c>
      <c r="G154" s="817" t="s">
        <v>199</v>
      </c>
      <c r="H154" s="817" t="s">
        <v>200</v>
      </c>
      <c r="I154" s="817" t="s">
        <v>201</v>
      </c>
      <c r="J154" s="817" t="s">
        <v>202</v>
      </c>
      <c r="K154" s="817" t="s">
        <v>203</v>
      </c>
      <c r="L154" s="817" t="s">
        <v>274</v>
      </c>
      <c r="M154" s="817" t="s">
        <v>275</v>
      </c>
      <c r="N154" s="817" t="s">
        <v>40</v>
      </c>
      <c r="O154" s="817">
        <v>50</v>
      </c>
      <c r="P154" s="817" t="s">
        <v>1074</v>
      </c>
      <c r="Q154" s="817">
        <v>50</v>
      </c>
      <c r="S154" s="817">
        <v>2000</v>
      </c>
      <c r="T154" s="817">
        <v>9999</v>
      </c>
      <c r="V154" s="819">
        <v>45658</v>
      </c>
      <c r="W154" s="819">
        <v>46022</v>
      </c>
    </row>
    <row r="155" spans="1:23">
      <c r="A155" s="817" t="s">
        <v>243</v>
      </c>
      <c r="B155" s="817" t="s">
        <v>228</v>
      </c>
      <c r="C155" s="817" t="s">
        <v>6</v>
      </c>
      <c r="D155" s="817" t="s">
        <v>244</v>
      </c>
      <c r="G155" s="817" t="s">
        <v>199</v>
      </c>
      <c r="H155" s="817" t="s">
        <v>200</v>
      </c>
      <c r="I155" s="817" t="s">
        <v>201</v>
      </c>
      <c r="J155" s="817" t="s">
        <v>202</v>
      </c>
      <c r="K155" s="817" t="s">
        <v>203</v>
      </c>
      <c r="L155" s="817" t="s">
        <v>274</v>
      </c>
      <c r="M155" s="817" t="s">
        <v>275</v>
      </c>
      <c r="N155" s="817" t="s">
        <v>40</v>
      </c>
      <c r="O155" s="817">
        <v>35</v>
      </c>
      <c r="P155" s="817" t="s">
        <v>1074</v>
      </c>
      <c r="Q155" s="817">
        <v>35</v>
      </c>
      <c r="S155" s="817">
        <v>1500</v>
      </c>
      <c r="T155" s="817">
        <v>1999</v>
      </c>
      <c r="V155" s="819">
        <v>45658</v>
      </c>
      <c r="W155" s="819">
        <v>46022</v>
      </c>
    </row>
    <row r="156" spans="1:23">
      <c r="A156" s="817" t="s">
        <v>243</v>
      </c>
      <c r="B156" s="817" t="s">
        <v>228</v>
      </c>
      <c r="C156" s="817" t="s">
        <v>6</v>
      </c>
      <c r="D156" s="817" t="s">
        <v>244</v>
      </c>
      <c r="G156" s="817" t="s">
        <v>199</v>
      </c>
      <c r="H156" s="817" t="s">
        <v>200</v>
      </c>
      <c r="I156" s="817" t="s">
        <v>201</v>
      </c>
      <c r="J156" s="817" t="s">
        <v>202</v>
      </c>
      <c r="K156" s="817" t="s">
        <v>203</v>
      </c>
      <c r="L156" s="817" t="s">
        <v>211</v>
      </c>
      <c r="M156" s="817" t="s">
        <v>212</v>
      </c>
      <c r="N156" s="817" t="s">
        <v>40</v>
      </c>
      <c r="O156" s="817">
        <v>10</v>
      </c>
      <c r="P156" s="817" t="s">
        <v>122</v>
      </c>
      <c r="Q156" s="817">
        <v>10</v>
      </c>
      <c r="V156" s="819">
        <v>45748</v>
      </c>
      <c r="W156" s="819">
        <v>46022</v>
      </c>
    </row>
    <row r="157" spans="1:23">
      <c r="A157" s="817" t="s">
        <v>243</v>
      </c>
      <c r="B157" s="817" t="s">
        <v>228</v>
      </c>
      <c r="C157" s="817" t="s">
        <v>6</v>
      </c>
      <c r="D157" s="817" t="s">
        <v>244</v>
      </c>
      <c r="G157" s="817" t="s">
        <v>199</v>
      </c>
      <c r="H157" s="817" t="s">
        <v>200</v>
      </c>
      <c r="I157" s="817" t="s">
        <v>201</v>
      </c>
      <c r="J157" s="817" t="s">
        <v>202</v>
      </c>
      <c r="K157" s="817" t="s">
        <v>203</v>
      </c>
      <c r="L157" s="817" t="s">
        <v>1213</v>
      </c>
      <c r="M157" s="817" t="s">
        <v>210</v>
      </c>
      <c r="N157" s="817" t="s">
        <v>40</v>
      </c>
      <c r="O157" s="817">
        <v>50</v>
      </c>
      <c r="P157" s="817" t="s">
        <v>204</v>
      </c>
      <c r="Q157" s="817">
        <v>50</v>
      </c>
      <c r="V157" s="819">
        <v>45658</v>
      </c>
      <c r="W157" s="819">
        <v>46022</v>
      </c>
    </row>
    <row r="158" spans="1:23">
      <c r="A158" s="817" t="s">
        <v>243</v>
      </c>
      <c r="B158" s="817" t="s">
        <v>228</v>
      </c>
      <c r="C158" s="817" t="s">
        <v>6</v>
      </c>
      <c r="D158" s="817" t="s">
        <v>244</v>
      </c>
      <c r="G158" s="817" t="s">
        <v>199</v>
      </c>
      <c r="H158" s="817" t="s">
        <v>200</v>
      </c>
      <c r="I158" s="817" t="s">
        <v>201</v>
      </c>
      <c r="J158" s="817" t="s">
        <v>202</v>
      </c>
      <c r="K158" s="817" t="s">
        <v>105</v>
      </c>
      <c r="L158" s="817" t="s">
        <v>1542</v>
      </c>
      <c r="M158" s="817" t="s">
        <v>1543</v>
      </c>
      <c r="N158" s="817" t="s">
        <v>40</v>
      </c>
      <c r="O158" s="817">
        <v>6</v>
      </c>
      <c r="P158" s="817" t="s">
        <v>122</v>
      </c>
      <c r="Q158" s="817">
        <v>6</v>
      </c>
      <c r="V158" s="819">
        <v>45748</v>
      </c>
      <c r="W158" s="819">
        <v>46022</v>
      </c>
    </row>
    <row r="159" spans="1:23">
      <c r="A159" s="817" t="s">
        <v>245</v>
      </c>
      <c r="B159" s="817" t="s">
        <v>228</v>
      </c>
      <c r="C159" s="817" t="s">
        <v>6</v>
      </c>
      <c r="D159" s="817" t="s">
        <v>246</v>
      </c>
      <c r="G159" s="817" t="s">
        <v>199</v>
      </c>
      <c r="H159" s="817" t="s">
        <v>200</v>
      </c>
      <c r="I159" s="817" t="s">
        <v>201</v>
      </c>
      <c r="J159" s="817" t="s">
        <v>202</v>
      </c>
      <c r="K159" s="817" t="s">
        <v>203</v>
      </c>
      <c r="L159" s="817" t="s">
        <v>206</v>
      </c>
      <c r="M159" s="817" t="s">
        <v>207</v>
      </c>
      <c r="N159" s="817" t="s">
        <v>40</v>
      </c>
      <c r="O159" s="817">
        <v>15</v>
      </c>
      <c r="P159" s="817" t="s">
        <v>204</v>
      </c>
      <c r="Q159" s="817">
        <v>15</v>
      </c>
      <c r="V159" s="819">
        <v>45748</v>
      </c>
      <c r="W159" s="819">
        <v>46022</v>
      </c>
    </row>
    <row r="160" spans="1:23">
      <c r="A160" s="817" t="s">
        <v>245</v>
      </c>
      <c r="B160" s="817" t="s">
        <v>228</v>
      </c>
      <c r="C160" s="817" t="s">
        <v>6</v>
      </c>
      <c r="D160" s="817" t="s">
        <v>246</v>
      </c>
      <c r="G160" s="817" t="s">
        <v>199</v>
      </c>
      <c r="H160" s="817" t="s">
        <v>200</v>
      </c>
      <c r="I160" s="817" t="s">
        <v>201</v>
      </c>
      <c r="J160" s="817" t="s">
        <v>202</v>
      </c>
      <c r="K160" s="817" t="s">
        <v>105</v>
      </c>
      <c r="L160" s="817" t="s">
        <v>105</v>
      </c>
      <c r="M160" s="817" t="s">
        <v>205</v>
      </c>
      <c r="N160" s="817" t="s">
        <v>40</v>
      </c>
      <c r="O160" s="817">
        <v>145</v>
      </c>
      <c r="P160" s="817" t="s">
        <v>122</v>
      </c>
      <c r="Q160" s="817">
        <v>145</v>
      </c>
      <c r="S160" s="817">
        <v>0</v>
      </c>
      <c r="T160" s="817">
        <v>999</v>
      </c>
      <c r="V160" s="819">
        <v>45839</v>
      </c>
      <c r="W160" s="819">
        <v>46022</v>
      </c>
    </row>
    <row r="161" spans="1:23">
      <c r="A161" s="817" t="s">
        <v>245</v>
      </c>
      <c r="B161" s="817" t="s">
        <v>228</v>
      </c>
      <c r="C161" s="817" t="s">
        <v>6</v>
      </c>
      <c r="D161" s="817" t="s">
        <v>246</v>
      </c>
      <c r="G161" s="817" t="s">
        <v>199</v>
      </c>
      <c r="H161" s="817" t="s">
        <v>200</v>
      </c>
      <c r="I161" s="817" t="s">
        <v>201</v>
      </c>
      <c r="J161" s="817" t="s">
        <v>202</v>
      </c>
      <c r="K161" s="817" t="s">
        <v>203</v>
      </c>
      <c r="L161" s="817" t="s">
        <v>215</v>
      </c>
      <c r="M161" s="817" t="s">
        <v>216</v>
      </c>
      <c r="N161" s="817" t="s">
        <v>40</v>
      </c>
      <c r="O161" s="817">
        <v>10</v>
      </c>
      <c r="P161" s="817" t="s">
        <v>204</v>
      </c>
      <c r="Q161" s="817">
        <v>10</v>
      </c>
      <c r="V161" s="819">
        <v>45748</v>
      </c>
      <c r="W161" s="819">
        <v>46022</v>
      </c>
    </row>
    <row r="162" spans="1:23">
      <c r="A162" s="817" t="s">
        <v>245</v>
      </c>
      <c r="B162" s="817" t="s">
        <v>228</v>
      </c>
      <c r="C162" s="817" t="s">
        <v>6</v>
      </c>
      <c r="D162" s="817" t="s">
        <v>246</v>
      </c>
      <c r="G162" s="817" t="s">
        <v>199</v>
      </c>
      <c r="H162" s="817" t="s">
        <v>200</v>
      </c>
      <c r="I162" s="817" t="s">
        <v>201</v>
      </c>
      <c r="J162" s="817" t="s">
        <v>202</v>
      </c>
      <c r="K162" s="817" t="s">
        <v>105</v>
      </c>
      <c r="L162" s="817" t="s">
        <v>213</v>
      </c>
      <c r="M162" s="817" t="s">
        <v>214</v>
      </c>
      <c r="N162" s="817" t="s">
        <v>40</v>
      </c>
      <c r="O162" s="817">
        <v>5</v>
      </c>
      <c r="P162" s="817" t="s">
        <v>122</v>
      </c>
      <c r="Q162" s="817">
        <v>5</v>
      </c>
      <c r="V162" s="819">
        <v>45748</v>
      </c>
      <c r="W162" s="819">
        <v>46022</v>
      </c>
    </row>
    <row r="163" spans="1:23">
      <c r="A163" s="817" t="s">
        <v>245</v>
      </c>
      <c r="B163" s="817" t="s">
        <v>228</v>
      </c>
      <c r="C163" s="817" t="s">
        <v>6</v>
      </c>
      <c r="D163" s="817" t="s">
        <v>246</v>
      </c>
      <c r="G163" s="817" t="s">
        <v>199</v>
      </c>
      <c r="H163" s="817" t="s">
        <v>200</v>
      </c>
      <c r="I163" s="817" t="s">
        <v>201</v>
      </c>
      <c r="J163" s="817" t="s">
        <v>202</v>
      </c>
      <c r="K163" s="817" t="s">
        <v>203</v>
      </c>
      <c r="L163" s="817" t="s">
        <v>274</v>
      </c>
      <c r="M163" s="817" t="s">
        <v>275</v>
      </c>
      <c r="N163" s="817" t="s">
        <v>40</v>
      </c>
      <c r="O163" s="817">
        <v>35</v>
      </c>
      <c r="P163" s="817" t="s">
        <v>1074</v>
      </c>
      <c r="Q163" s="817">
        <v>35</v>
      </c>
      <c r="S163" s="817">
        <v>1500</v>
      </c>
      <c r="T163" s="817">
        <v>1999</v>
      </c>
      <c r="V163" s="819">
        <v>45658</v>
      </c>
      <c r="W163" s="819">
        <v>46022</v>
      </c>
    </row>
    <row r="164" spans="1:23">
      <c r="A164" s="817" t="s">
        <v>245</v>
      </c>
      <c r="B164" s="817" t="s">
        <v>228</v>
      </c>
      <c r="C164" s="817" t="s">
        <v>6</v>
      </c>
      <c r="D164" s="817" t="s">
        <v>246</v>
      </c>
      <c r="G164" s="817" t="s">
        <v>199</v>
      </c>
      <c r="H164" s="817" t="s">
        <v>200</v>
      </c>
      <c r="I164" s="817" t="s">
        <v>201</v>
      </c>
      <c r="J164" s="817" t="s">
        <v>202</v>
      </c>
      <c r="K164" s="817" t="s">
        <v>203</v>
      </c>
      <c r="L164" s="817" t="s">
        <v>274</v>
      </c>
      <c r="M164" s="817" t="s">
        <v>275</v>
      </c>
      <c r="N164" s="817" t="s">
        <v>40</v>
      </c>
      <c r="O164" s="817">
        <v>20</v>
      </c>
      <c r="P164" s="817" t="s">
        <v>1074</v>
      </c>
      <c r="Q164" s="817">
        <v>20</v>
      </c>
      <c r="S164" s="817">
        <v>1000</v>
      </c>
      <c r="T164" s="817">
        <v>1499</v>
      </c>
      <c r="V164" s="819">
        <v>45658</v>
      </c>
      <c r="W164" s="819">
        <v>46022</v>
      </c>
    </row>
    <row r="165" spans="1:23">
      <c r="A165" s="817" t="s">
        <v>245</v>
      </c>
      <c r="B165" s="817" t="s">
        <v>228</v>
      </c>
      <c r="C165" s="817" t="s">
        <v>6</v>
      </c>
      <c r="D165" s="817" t="s">
        <v>246</v>
      </c>
      <c r="G165" s="817" t="s">
        <v>199</v>
      </c>
      <c r="H165" s="817" t="s">
        <v>200</v>
      </c>
      <c r="I165" s="817" t="s">
        <v>201</v>
      </c>
      <c r="J165" s="817" t="s">
        <v>202</v>
      </c>
      <c r="K165" s="817" t="s">
        <v>203</v>
      </c>
      <c r="L165" s="817" t="s">
        <v>1213</v>
      </c>
      <c r="M165" s="817" t="s">
        <v>210</v>
      </c>
      <c r="N165" s="817" t="s">
        <v>40</v>
      </c>
      <c r="O165" s="817">
        <v>50</v>
      </c>
      <c r="P165" s="817" t="s">
        <v>204</v>
      </c>
      <c r="Q165" s="817">
        <v>50</v>
      </c>
      <c r="V165" s="819">
        <v>45658</v>
      </c>
      <c r="W165" s="819">
        <v>46022</v>
      </c>
    </row>
    <row r="166" spans="1:23">
      <c r="A166" s="817" t="s">
        <v>245</v>
      </c>
      <c r="B166" s="817" t="s">
        <v>228</v>
      </c>
      <c r="C166" s="817" t="s">
        <v>6</v>
      </c>
      <c r="D166" s="817" t="s">
        <v>246</v>
      </c>
      <c r="G166" s="817" t="s">
        <v>199</v>
      </c>
      <c r="H166" s="817" t="s">
        <v>200</v>
      </c>
      <c r="I166" s="817" t="s">
        <v>201</v>
      </c>
      <c r="J166" s="817" t="s">
        <v>202</v>
      </c>
      <c r="K166" s="817" t="s">
        <v>203</v>
      </c>
      <c r="L166" s="817" t="s">
        <v>211</v>
      </c>
      <c r="M166" s="817" t="s">
        <v>212</v>
      </c>
      <c r="N166" s="817" t="s">
        <v>40</v>
      </c>
      <c r="O166" s="817">
        <v>10</v>
      </c>
      <c r="P166" s="817" t="s">
        <v>122</v>
      </c>
      <c r="Q166" s="817">
        <v>10</v>
      </c>
      <c r="V166" s="819">
        <v>45748</v>
      </c>
      <c r="W166" s="819">
        <v>46022</v>
      </c>
    </row>
    <row r="167" spans="1:23">
      <c r="A167" s="817" t="s">
        <v>245</v>
      </c>
      <c r="B167" s="817" t="s">
        <v>228</v>
      </c>
      <c r="C167" s="817" t="s">
        <v>6</v>
      </c>
      <c r="D167" s="817" t="s">
        <v>246</v>
      </c>
      <c r="G167" s="817" t="s">
        <v>199</v>
      </c>
      <c r="H167" s="817" t="s">
        <v>200</v>
      </c>
      <c r="I167" s="817" t="s">
        <v>201</v>
      </c>
      <c r="J167" s="817" t="s">
        <v>202</v>
      </c>
      <c r="K167" s="817" t="s">
        <v>105</v>
      </c>
      <c r="L167" s="817" t="s">
        <v>1542</v>
      </c>
      <c r="M167" s="817" t="s">
        <v>1543</v>
      </c>
      <c r="N167" s="817" t="s">
        <v>40</v>
      </c>
      <c r="O167" s="817">
        <v>6</v>
      </c>
      <c r="P167" s="817" t="s">
        <v>122</v>
      </c>
      <c r="Q167" s="817">
        <v>6</v>
      </c>
      <c r="V167" s="819">
        <v>45748</v>
      </c>
      <c r="W167" s="819">
        <v>46022</v>
      </c>
    </row>
    <row r="168" spans="1:23">
      <c r="A168" s="817" t="s">
        <v>245</v>
      </c>
      <c r="B168" s="817" t="s">
        <v>228</v>
      </c>
      <c r="C168" s="817" t="s">
        <v>6</v>
      </c>
      <c r="D168" s="817" t="s">
        <v>246</v>
      </c>
      <c r="G168" s="817" t="s">
        <v>199</v>
      </c>
      <c r="H168" s="817" t="s">
        <v>200</v>
      </c>
      <c r="I168" s="817" t="s">
        <v>201</v>
      </c>
      <c r="J168" s="817" t="s">
        <v>202</v>
      </c>
      <c r="K168" s="817" t="s">
        <v>203</v>
      </c>
      <c r="L168" s="817" t="s">
        <v>208</v>
      </c>
      <c r="M168" s="817" t="s">
        <v>209</v>
      </c>
      <c r="N168" s="817" t="s">
        <v>40</v>
      </c>
      <c r="O168" s="817">
        <v>15</v>
      </c>
      <c r="P168" s="817" t="s">
        <v>122</v>
      </c>
      <c r="Q168" s="817">
        <v>30</v>
      </c>
      <c r="R168" s="817">
        <v>75</v>
      </c>
      <c r="V168" s="819">
        <v>45748</v>
      </c>
      <c r="W168" s="819">
        <v>46022</v>
      </c>
    </row>
    <row r="169" spans="1:23">
      <c r="A169" s="817" t="s">
        <v>245</v>
      </c>
      <c r="B169" s="817" t="s">
        <v>228</v>
      </c>
      <c r="C169" s="817" t="s">
        <v>6</v>
      </c>
      <c r="D169" s="817" t="s">
        <v>246</v>
      </c>
      <c r="G169" s="817" t="s">
        <v>199</v>
      </c>
      <c r="H169" s="817" t="s">
        <v>200</v>
      </c>
      <c r="I169" s="817" t="s">
        <v>201</v>
      </c>
      <c r="J169" s="817" t="s">
        <v>202</v>
      </c>
      <c r="K169" s="817" t="s">
        <v>203</v>
      </c>
      <c r="L169" s="817" t="s">
        <v>274</v>
      </c>
      <c r="M169" s="817" t="s">
        <v>275</v>
      </c>
      <c r="N169" s="817" t="s">
        <v>40</v>
      </c>
      <c r="O169" s="817">
        <v>50</v>
      </c>
      <c r="P169" s="817" t="s">
        <v>1074</v>
      </c>
      <c r="Q169" s="817">
        <v>50</v>
      </c>
      <c r="S169" s="817">
        <v>2000</v>
      </c>
      <c r="T169" s="817">
        <v>9999</v>
      </c>
      <c r="V169" s="819">
        <v>45658</v>
      </c>
      <c r="W169" s="819">
        <v>46022</v>
      </c>
    </row>
    <row r="170" spans="1:23">
      <c r="A170" s="817" t="s">
        <v>245</v>
      </c>
      <c r="B170" s="817" t="s">
        <v>228</v>
      </c>
      <c r="C170" s="817" t="s">
        <v>6</v>
      </c>
      <c r="D170" s="817" t="s">
        <v>246</v>
      </c>
      <c r="G170" s="817" t="s">
        <v>199</v>
      </c>
      <c r="H170" s="817" t="s">
        <v>200</v>
      </c>
      <c r="I170" s="817" t="s">
        <v>201</v>
      </c>
      <c r="J170" s="817" t="s">
        <v>202</v>
      </c>
      <c r="K170" s="817" t="s">
        <v>105</v>
      </c>
      <c r="L170" s="817" t="s">
        <v>272</v>
      </c>
      <c r="M170" s="817" t="s">
        <v>273</v>
      </c>
      <c r="N170" s="817" t="s">
        <v>40</v>
      </c>
      <c r="O170" s="817">
        <v>40</v>
      </c>
      <c r="P170" s="817" t="s">
        <v>122</v>
      </c>
      <c r="Q170" s="817">
        <v>250</v>
      </c>
      <c r="V170" s="819">
        <v>45292</v>
      </c>
      <c r="W170" s="819">
        <v>46022</v>
      </c>
    </row>
    <row r="171" spans="1:23">
      <c r="A171" s="817" t="s">
        <v>247</v>
      </c>
      <c r="B171" s="817" t="s">
        <v>218</v>
      </c>
      <c r="C171" s="817" t="s">
        <v>6</v>
      </c>
      <c r="D171" s="817" t="s">
        <v>248</v>
      </c>
      <c r="G171" s="817" t="s">
        <v>199</v>
      </c>
      <c r="H171" s="817" t="s">
        <v>200</v>
      </c>
      <c r="I171" s="817" t="s">
        <v>201</v>
      </c>
      <c r="J171" s="817" t="s">
        <v>202</v>
      </c>
      <c r="K171" s="817" t="s">
        <v>203</v>
      </c>
      <c r="L171" s="817" t="s">
        <v>274</v>
      </c>
      <c r="M171" s="817" t="s">
        <v>275</v>
      </c>
      <c r="N171" s="817" t="s">
        <v>40</v>
      </c>
      <c r="O171" s="817">
        <v>35</v>
      </c>
      <c r="P171" s="817" t="s">
        <v>1074</v>
      </c>
      <c r="Q171" s="817">
        <v>35</v>
      </c>
      <c r="S171" s="817">
        <v>1500</v>
      </c>
      <c r="T171" s="817">
        <v>1999</v>
      </c>
      <c r="V171" s="819">
        <v>45658</v>
      </c>
      <c r="W171" s="819">
        <v>46022</v>
      </c>
    </row>
    <row r="172" spans="1:23">
      <c r="A172" s="817" t="s">
        <v>247</v>
      </c>
      <c r="B172" s="817" t="s">
        <v>218</v>
      </c>
      <c r="C172" s="817" t="s">
        <v>6</v>
      </c>
      <c r="D172" s="817" t="s">
        <v>248</v>
      </c>
      <c r="G172" s="817" t="s">
        <v>199</v>
      </c>
      <c r="H172" s="817" t="s">
        <v>200</v>
      </c>
      <c r="I172" s="817" t="s">
        <v>201</v>
      </c>
      <c r="J172" s="817" t="s">
        <v>202</v>
      </c>
      <c r="K172" s="817" t="s">
        <v>105</v>
      </c>
      <c r="L172" s="817" t="s">
        <v>105</v>
      </c>
      <c r="M172" s="817" t="s">
        <v>205</v>
      </c>
      <c r="N172" s="817" t="s">
        <v>40</v>
      </c>
      <c r="O172" s="817">
        <v>36</v>
      </c>
      <c r="P172" s="817" t="s">
        <v>122</v>
      </c>
      <c r="Q172" s="817">
        <v>36</v>
      </c>
      <c r="S172" s="817">
        <v>0</v>
      </c>
      <c r="T172" s="817">
        <v>999</v>
      </c>
      <c r="V172" s="819">
        <v>45839</v>
      </c>
      <c r="W172" s="819">
        <v>46022</v>
      </c>
    </row>
    <row r="173" spans="1:23">
      <c r="A173" s="817" t="s">
        <v>247</v>
      </c>
      <c r="B173" s="817" t="s">
        <v>218</v>
      </c>
      <c r="C173" s="817" t="s">
        <v>6</v>
      </c>
      <c r="D173" s="817" t="s">
        <v>248</v>
      </c>
      <c r="G173" s="817" t="s">
        <v>199</v>
      </c>
      <c r="H173" s="817" t="s">
        <v>200</v>
      </c>
      <c r="I173" s="817" t="s">
        <v>201</v>
      </c>
      <c r="J173" s="817" t="s">
        <v>202</v>
      </c>
      <c r="K173" s="817" t="s">
        <v>203</v>
      </c>
      <c r="L173" s="817" t="s">
        <v>206</v>
      </c>
      <c r="M173" s="817" t="s">
        <v>207</v>
      </c>
      <c r="N173" s="817" t="s">
        <v>40</v>
      </c>
      <c r="O173" s="817">
        <v>15</v>
      </c>
      <c r="P173" s="817" t="s">
        <v>204</v>
      </c>
      <c r="Q173" s="817">
        <v>15</v>
      </c>
      <c r="V173" s="819">
        <v>45748</v>
      </c>
      <c r="W173" s="819">
        <v>46022</v>
      </c>
    </row>
    <row r="174" spans="1:23">
      <c r="A174" s="817" t="s">
        <v>247</v>
      </c>
      <c r="B174" s="817" t="s">
        <v>218</v>
      </c>
      <c r="C174" s="817" t="s">
        <v>6</v>
      </c>
      <c r="D174" s="817" t="s">
        <v>248</v>
      </c>
      <c r="G174" s="817" t="s">
        <v>199</v>
      </c>
      <c r="H174" s="817" t="s">
        <v>200</v>
      </c>
      <c r="I174" s="817" t="s">
        <v>201</v>
      </c>
      <c r="J174" s="817" t="s">
        <v>202</v>
      </c>
      <c r="K174" s="817" t="s">
        <v>203</v>
      </c>
      <c r="L174" s="817" t="s">
        <v>208</v>
      </c>
      <c r="M174" s="817" t="s">
        <v>209</v>
      </c>
      <c r="N174" s="817" t="s">
        <v>40</v>
      </c>
      <c r="O174" s="817">
        <v>15</v>
      </c>
      <c r="P174" s="817" t="s">
        <v>122</v>
      </c>
      <c r="Q174" s="817">
        <v>30</v>
      </c>
      <c r="R174" s="817">
        <v>75</v>
      </c>
      <c r="V174" s="819">
        <v>45748</v>
      </c>
      <c r="W174" s="819">
        <v>46022</v>
      </c>
    </row>
    <row r="175" spans="1:23">
      <c r="A175" s="817" t="s">
        <v>247</v>
      </c>
      <c r="B175" s="817" t="s">
        <v>218</v>
      </c>
      <c r="C175" s="817" t="s">
        <v>6</v>
      </c>
      <c r="D175" s="817" t="s">
        <v>248</v>
      </c>
      <c r="G175" s="817" t="s">
        <v>199</v>
      </c>
      <c r="H175" s="817" t="s">
        <v>200</v>
      </c>
      <c r="I175" s="817" t="s">
        <v>201</v>
      </c>
      <c r="J175" s="817" t="s">
        <v>202</v>
      </c>
      <c r="K175" s="817" t="s">
        <v>105</v>
      </c>
      <c r="L175" s="817" t="s">
        <v>272</v>
      </c>
      <c r="M175" s="817" t="s">
        <v>273</v>
      </c>
      <c r="N175" s="817" t="s">
        <v>40</v>
      </c>
      <c r="O175" s="817">
        <v>40</v>
      </c>
      <c r="P175" s="817" t="s">
        <v>122</v>
      </c>
      <c r="Q175" s="817">
        <v>175</v>
      </c>
      <c r="R175" s="817">
        <v>250</v>
      </c>
      <c r="V175" s="819">
        <v>45292</v>
      </c>
      <c r="W175" s="819">
        <v>46022</v>
      </c>
    </row>
    <row r="176" spans="1:23">
      <c r="A176" s="817" t="s">
        <v>247</v>
      </c>
      <c r="B176" s="817" t="s">
        <v>218</v>
      </c>
      <c r="C176" s="817" t="s">
        <v>6</v>
      </c>
      <c r="D176" s="817" t="s">
        <v>248</v>
      </c>
      <c r="G176" s="817" t="s">
        <v>199</v>
      </c>
      <c r="H176" s="817" t="s">
        <v>200</v>
      </c>
      <c r="I176" s="817" t="s">
        <v>201</v>
      </c>
      <c r="J176" s="817" t="s">
        <v>202</v>
      </c>
      <c r="K176" s="817" t="s">
        <v>105</v>
      </c>
      <c r="L176" s="817" t="s">
        <v>213</v>
      </c>
      <c r="M176" s="817" t="s">
        <v>214</v>
      </c>
      <c r="N176" s="817" t="s">
        <v>40</v>
      </c>
      <c r="O176" s="817">
        <v>3</v>
      </c>
      <c r="P176" s="817" t="s">
        <v>122</v>
      </c>
      <c r="Q176" s="817">
        <v>3</v>
      </c>
      <c r="V176" s="819">
        <v>45748</v>
      </c>
      <c r="W176" s="819">
        <v>46022</v>
      </c>
    </row>
    <row r="177" spans="1:23">
      <c r="A177" s="817" t="s">
        <v>247</v>
      </c>
      <c r="B177" s="817" t="s">
        <v>218</v>
      </c>
      <c r="C177" s="817" t="s">
        <v>6</v>
      </c>
      <c r="D177" s="817" t="s">
        <v>248</v>
      </c>
      <c r="G177" s="817" t="s">
        <v>199</v>
      </c>
      <c r="H177" s="817" t="s">
        <v>200</v>
      </c>
      <c r="I177" s="817" t="s">
        <v>201</v>
      </c>
      <c r="J177" s="817" t="s">
        <v>202</v>
      </c>
      <c r="K177" s="817" t="s">
        <v>203</v>
      </c>
      <c r="L177" s="817" t="s">
        <v>274</v>
      </c>
      <c r="M177" s="817" t="s">
        <v>275</v>
      </c>
      <c r="N177" s="817" t="s">
        <v>40</v>
      </c>
      <c r="O177" s="817">
        <v>50</v>
      </c>
      <c r="P177" s="817" t="s">
        <v>1074</v>
      </c>
      <c r="Q177" s="817">
        <v>50</v>
      </c>
      <c r="S177" s="817">
        <v>2000</v>
      </c>
      <c r="T177" s="817">
        <v>9999</v>
      </c>
      <c r="V177" s="819">
        <v>45658</v>
      </c>
      <c r="W177" s="819">
        <v>46022</v>
      </c>
    </row>
    <row r="178" spans="1:23">
      <c r="A178" s="817" t="s">
        <v>247</v>
      </c>
      <c r="B178" s="817" t="s">
        <v>218</v>
      </c>
      <c r="C178" s="817" t="s">
        <v>6</v>
      </c>
      <c r="D178" s="817" t="s">
        <v>248</v>
      </c>
      <c r="G178" s="817" t="s">
        <v>199</v>
      </c>
      <c r="H178" s="817" t="s">
        <v>200</v>
      </c>
      <c r="I178" s="817" t="s">
        <v>201</v>
      </c>
      <c r="J178" s="817" t="s">
        <v>202</v>
      </c>
      <c r="K178" s="817" t="s">
        <v>203</v>
      </c>
      <c r="L178" s="817" t="s">
        <v>274</v>
      </c>
      <c r="M178" s="817" t="s">
        <v>275</v>
      </c>
      <c r="N178" s="817" t="s">
        <v>40</v>
      </c>
      <c r="O178" s="817">
        <v>20</v>
      </c>
      <c r="P178" s="817" t="s">
        <v>1074</v>
      </c>
      <c r="Q178" s="817">
        <v>20</v>
      </c>
      <c r="S178" s="817">
        <v>1000</v>
      </c>
      <c r="T178" s="817">
        <v>1499</v>
      </c>
      <c r="V178" s="819">
        <v>45658</v>
      </c>
      <c r="W178" s="819">
        <v>46022</v>
      </c>
    </row>
    <row r="179" spans="1:23">
      <c r="A179" s="817" t="s">
        <v>247</v>
      </c>
      <c r="B179" s="817" t="s">
        <v>218</v>
      </c>
      <c r="C179" s="817" t="s">
        <v>6</v>
      </c>
      <c r="D179" s="817" t="s">
        <v>248</v>
      </c>
      <c r="G179" s="817" t="s">
        <v>199</v>
      </c>
      <c r="H179" s="817" t="s">
        <v>200</v>
      </c>
      <c r="I179" s="817" t="s">
        <v>201</v>
      </c>
      <c r="J179" s="817" t="s">
        <v>202</v>
      </c>
      <c r="K179" s="817" t="s">
        <v>203</v>
      </c>
      <c r="L179" s="817" t="s">
        <v>215</v>
      </c>
      <c r="M179" s="817" t="s">
        <v>216</v>
      </c>
      <c r="N179" s="817" t="s">
        <v>40</v>
      </c>
      <c r="O179" s="817">
        <v>10</v>
      </c>
      <c r="P179" s="817" t="s">
        <v>204</v>
      </c>
      <c r="Q179" s="817">
        <v>10</v>
      </c>
      <c r="V179" s="819">
        <v>45748</v>
      </c>
      <c r="W179" s="819">
        <v>46022</v>
      </c>
    </row>
    <row r="180" spans="1:23">
      <c r="A180" s="817" t="s">
        <v>249</v>
      </c>
      <c r="B180" s="817" t="s">
        <v>197</v>
      </c>
      <c r="C180" s="817" t="s">
        <v>6</v>
      </c>
      <c r="D180" s="817" t="s">
        <v>250</v>
      </c>
      <c r="G180" s="817" t="s">
        <v>199</v>
      </c>
      <c r="H180" s="817" t="s">
        <v>200</v>
      </c>
      <c r="I180" s="817" t="s">
        <v>201</v>
      </c>
      <c r="J180" s="817" t="s">
        <v>202</v>
      </c>
      <c r="K180" s="817" t="s">
        <v>203</v>
      </c>
      <c r="L180" s="817" t="s">
        <v>1213</v>
      </c>
      <c r="M180" s="817" t="s">
        <v>210</v>
      </c>
      <c r="N180" s="817" t="s">
        <v>40</v>
      </c>
      <c r="O180" s="817">
        <v>50</v>
      </c>
      <c r="P180" s="817" t="s">
        <v>204</v>
      </c>
      <c r="Q180" s="817">
        <v>50</v>
      </c>
      <c r="V180" s="819">
        <v>45658</v>
      </c>
      <c r="W180" s="819">
        <v>46022</v>
      </c>
    </row>
    <row r="181" spans="1:23">
      <c r="A181" s="817" t="s">
        <v>249</v>
      </c>
      <c r="B181" s="817" t="s">
        <v>197</v>
      </c>
      <c r="C181" s="817" t="s">
        <v>6</v>
      </c>
      <c r="D181" s="817" t="s">
        <v>250</v>
      </c>
      <c r="G181" s="817" t="s">
        <v>199</v>
      </c>
      <c r="H181" s="817" t="s">
        <v>200</v>
      </c>
      <c r="I181" s="817" t="s">
        <v>201</v>
      </c>
      <c r="J181" s="817" t="s">
        <v>202</v>
      </c>
      <c r="K181" s="817" t="s">
        <v>105</v>
      </c>
      <c r="L181" s="817" t="s">
        <v>213</v>
      </c>
      <c r="M181" s="817" t="s">
        <v>214</v>
      </c>
      <c r="N181" s="817" t="s">
        <v>40</v>
      </c>
      <c r="O181" s="817">
        <v>5</v>
      </c>
      <c r="P181" s="817" t="s">
        <v>122</v>
      </c>
      <c r="Q181" s="817">
        <v>5</v>
      </c>
      <c r="V181" s="819">
        <v>45748</v>
      </c>
      <c r="W181" s="819">
        <v>46022</v>
      </c>
    </row>
    <row r="182" spans="1:23">
      <c r="A182" s="817" t="s">
        <v>249</v>
      </c>
      <c r="B182" s="817" t="s">
        <v>197</v>
      </c>
      <c r="C182" s="817" t="s">
        <v>6</v>
      </c>
      <c r="D182" s="817" t="s">
        <v>250</v>
      </c>
      <c r="G182" s="817" t="s">
        <v>199</v>
      </c>
      <c r="H182" s="817" t="s">
        <v>200</v>
      </c>
      <c r="I182" s="817" t="s">
        <v>201</v>
      </c>
      <c r="J182" s="817" t="s">
        <v>202</v>
      </c>
      <c r="K182" s="817" t="s">
        <v>105</v>
      </c>
      <c r="L182" s="817" t="s">
        <v>1542</v>
      </c>
      <c r="M182" s="817" t="s">
        <v>1543</v>
      </c>
      <c r="N182" s="817" t="s">
        <v>40</v>
      </c>
      <c r="O182" s="817">
        <v>6</v>
      </c>
      <c r="P182" s="817" t="s">
        <v>122</v>
      </c>
      <c r="Q182" s="817">
        <v>6</v>
      </c>
      <c r="V182" s="819">
        <v>45748</v>
      </c>
      <c r="W182" s="819">
        <v>46022</v>
      </c>
    </row>
    <row r="183" spans="1:23">
      <c r="A183" s="817" t="s">
        <v>249</v>
      </c>
      <c r="B183" s="817" t="s">
        <v>197</v>
      </c>
      <c r="C183" s="817" t="s">
        <v>6</v>
      </c>
      <c r="D183" s="817" t="s">
        <v>250</v>
      </c>
      <c r="G183" s="817" t="s">
        <v>199</v>
      </c>
      <c r="H183" s="817" t="s">
        <v>200</v>
      </c>
      <c r="I183" s="817" t="s">
        <v>201</v>
      </c>
      <c r="J183" s="817" t="s">
        <v>202</v>
      </c>
      <c r="K183" s="817" t="s">
        <v>203</v>
      </c>
      <c r="L183" s="817" t="s">
        <v>206</v>
      </c>
      <c r="M183" s="817" t="s">
        <v>207</v>
      </c>
      <c r="N183" s="817" t="s">
        <v>40</v>
      </c>
      <c r="O183" s="817">
        <v>15</v>
      </c>
      <c r="P183" s="817" t="s">
        <v>204</v>
      </c>
      <c r="Q183" s="817">
        <v>15</v>
      </c>
      <c r="V183" s="819">
        <v>45748</v>
      </c>
      <c r="W183" s="819">
        <v>46022</v>
      </c>
    </row>
    <row r="184" spans="1:23">
      <c r="A184" s="817" t="s">
        <v>249</v>
      </c>
      <c r="B184" s="817" t="s">
        <v>197</v>
      </c>
      <c r="C184" s="817" t="s">
        <v>6</v>
      </c>
      <c r="D184" s="817" t="s">
        <v>250</v>
      </c>
      <c r="G184" s="817" t="s">
        <v>199</v>
      </c>
      <c r="H184" s="817" t="s">
        <v>200</v>
      </c>
      <c r="I184" s="817" t="s">
        <v>201</v>
      </c>
      <c r="J184" s="817" t="s">
        <v>202</v>
      </c>
      <c r="K184" s="817" t="s">
        <v>105</v>
      </c>
      <c r="L184" s="817" t="s">
        <v>105</v>
      </c>
      <c r="M184" s="817" t="s">
        <v>205</v>
      </c>
      <c r="N184" s="817" t="s">
        <v>40</v>
      </c>
      <c r="O184" s="817">
        <v>127</v>
      </c>
      <c r="P184" s="817" t="s">
        <v>122</v>
      </c>
      <c r="Q184" s="817">
        <v>127</v>
      </c>
      <c r="S184" s="817">
        <v>0</v>
      </c>
      <c r="T184" s="817">
        <v>999</v>
      </c>
      <c r="V184" s="819">
        <v>45839</v>
      </c>
      <c r="W184" s="819">
        <v>46022</v>
      </c>
    </row>
    <row r="185" spans="1:23">
      <c r="A185" s="817" t="s">
        <v>249</v>
      </c>
      <c r="B185" s="817" t="s">
        <v>197</v>
      </c>
      <c r="C185" s="817" t="s">
        <v>6</v>
      </c>
      <c r="D185" s="817" t="s">
        <v>250</v>
      </c>
      <c r="G185" s="817" t="s">
        <v>199</v>
      </c>
      <c r="H185" s="817" t="s">
        <v>200</v>
      </c>
      <c r="I185" s="817" t="s">
        <v>201</v>
      </c>
      <c r="J185" s="817" t="s">
        <v>202</v>
      </c>
      <c r="K185" s="817" t="s">
        <v>105</v>
      </c>
      <c r="L185" s="817" t="s">
        <v>272</v>
      </c>
      <c r="M185" s="817" t="s">
        <v>273</v>
      </c>
      <c r="N185" s="817" t="s">
        <v>40</v>
      </c>
      <c r="O185" s="817">
        <v>40</v>
      </c>
      <c r="P185" s="817" t="s">
        <v>122</v>
      </c>
      <c r="Q185" s="817">
        <v>250</v>
      </c>
      <c r="V185" s="819">
        <v>45292</v>
      </c>
      <c r="W185" s="819">
        <v>46022</v>
      </c>
    </row>
    <row r="186" spans="1:23">
      <c r="A186" s="817" t="s">
        <v>249</v>
      </c>
      <c r="B186" s="817" t="s">
        <v>197</v>
      </c>
      <c r="C186" s="817" t="s">
        <v>6</v>
      </c>
      <c r="D186" s="817" t="s">
        <v>250</v>
      </c>
      <c r="G186" s="817" t="s">
        <v>199</v>
      </c>
      <c r="H186" s="817" t="s">
        <v>200</v>
      </c>
      <c r="I186" s="817" t="s">
        <v>201</v>
      </c>
      <c r="J186" s="817" t="s">
        <v>202</v>
      </c>
      <c r="K186" s="817" t="s">
        <v>203</v>
      </c>
      <c r="L186" s="817" t="s">
        <v>274</v>
      </c>
      <c r="M186" s="817" t="s">
        <v>275</v>
      </c>
      <c r="N186" s="817" t="s">
        <v>40</v>
      </c>
      <c r="O186" s="817">
        <v>50</v>
      </c>
      <c r="P186" s="817" t="s">
        <v>1074</v>
      </c>
      <c r="Q186" s="817">
        <v>50</v>
      </c>
      <c r="S186" s="817">
        <v>2000</v>
      </c>
      <c r="T186" s="817">
        <v>9999</v>
      </c>
      <c r="V186" s="819">
        <v>45658</v>
      </c>
      <c r="W186" s="819">
        <v>46022</v>
      </c>
    </row>
    <row r="187" spans="1:23">
      <c r="A187" s="817" t="s">
        <v>249</v>
      </c>
      <c r="B187" s="817" t="s">
        <v>197</v>
      </c>
      <c r="C187" s="817" t="s">
        <v>6</v>
      </c>
      <c r="D187" s="817" t="s">
        <v>250</v>
      </c>
      <c r="G187" s="817" t="s">
        <v>199</v>
      </c>
      <c r="H187" s="817" t="s">
        <v>200</v>
      </c>
      <c r="I187" s="817" t="s">
        <v>201</v>
      </c>
      <c r="J187" s="817" t="s">
        <v>202</v>
      </c>
      <c r="K187" s="817" t="s">
        <v>203</v>
      </c>
      <c r="L187" s="817" t="s">
        <v>208</v>
      </c>
      <c r="M187" s="817" t="s">
        <v>209</v>
      </c>
      <c r="N187" s="817" t="s">
        <v>40</v>
      </c>
      <c r="O187" s="817">
        <v>15</v>
      </c>
      <c r="P187" s="817" t="s">
        <v>122</v>
      </c>
      <c r="Q187" s="817">
        <v>30</v>
      </c>
      <c r="R187" s="817">
        <v>75</v>
      </c>
      <c r="V187" s="819">
        <v>45748</v>
      </c>
      <c r="W187" s="819">
        <v>46022</v>
      </c>
    </row>
    <row r="188" spans="1:23">
      <c r="A188" s="817" t="s">
        <v>249</v>
      </c>
      <c r="B188" s="817" t="s">
        <v>197</v>
      </c>
      <c r="C188" s="817" t="s">
        <v>6</v>
      </c>
      <c r="D188" s="817" t="s">
        <v>250</v>
      </c>
      <c r="G188" s="817" t="s">
        <v>199</v>
      </c>
      <c r="H188" s="817" t="s">
        <v>200</v>
      </c>
      <c r="I188" s="817" t="s">
        <v>201</v>
      </c>
      <c r="J188" s="817" t="s">
        <v>202</v>
      </c>
      <c r="K188" s="817" t="s">
        <v>203</v>
      </c>
      <c r="L188" s="817" t="s">
        <v>211</v>
      </c>
      <c r="M188" s="817" t="s">
        <v>212</v>
      </c>
      <c r="N188" s="817" t="s">
        <v>40</v>
      </c>
      <c r="O188" s="817">
        <v>10</v>
      </c>
      <c r="P188" s="817" t="s">
        <v>122</v>
      </c>
      <c r="Q188" s="817">
        <v>10</v>
      </c>
      <c r="V188" s="819">
        <v>45748</v>
      </c>
      <c r="W188" s="819">
        <v>46022</v>
      </c>
    </row>
    <row r="189" spans="1:23">
      <c r="A189" s="817" t="s">
        <v>249</v>
      </c>
      <c r="B189" s="817" t="s">
        <v>197</v>
      </c>
      <c r="C189" s="817" t="s">
        <v>6</v>
      </c>
      <c r="D189" s="817" t="s">
        <v>250</v>
      </c>
      <c r="G189" s="817" t="s">
        <v>199</v>
      </c>
      <c r="H189" s="817" t="s">
        <v>200</v>
      </c>
      <c r="I189" s="817" t="s">
        <v>201</v>
      </c>
      <c r="J189" s="817" t="s">
        <v>202</v>
      </c>
      <c r="K189" s="817" t="s">
        <v>203</v>
      </c>
      <c r="L189" s="817" t="s">
        <v>215</v>
      </c>
      <c r="M189" s="817" t="s">
        <v>216</v>
      </c>
      <c r="N189" s="817" t="s">
        <v>40</v>
      </c>
      <c r="O189" s="817">
        <v>10</v>
      </c>
      <c r="P189" s="817" t="s">
        <v>204</v>
      </c>
      <c r="Q189" s="817">
        <v>10</v>
      </c>
      <c r="V189" s="819">
        <v>45748</v>
      </c>
      <c r="W189" s="819">
        <v>46022</v>
      </c>
    </row>
    <row r="190" spans="1:23">
      <c r="A190" s="817" t="s">
        <v>249</v>
      </c>
      <c r="B190" s="817" t="s">
        <v>197</v>
      </c>
      <c r="C190" s="817" t="s">
        <v>6</v>
      </c>
      <c r="D190" s="817" t="s">
        <v>250</v>
      </c>
      <c r="G190" s="817" t="s">
        <v>199</v>
      </c>
      <c r="H190" s="817" t="s">
        <v>200</v>
      </c>
      <c r="I190" s="817" t="s">
        <v>201</v>
      </c>
      <c r="J190" s="817" t="s">
        <v>202</v>
      </c>
      <c r="K190" s="817" t="s">
        <v>203</v>
      </c>
      <c r="L190" s="817" t="s">
        <v>274</v>
      </c>
      <c r="M190" s="817" t="s">
        <v>275</v>
      </c>
      <c r="N190" s="817" t="s">
        <v>40</v>
      </c>
      <c r="O190" s="817">
        <v>20</v>
      </c>
      <c r="P190" s="817" t="s">
        <v>1074</v>
      </c>
      <c r="Q190" s="817">
        <v>20</v>
      </c>
      <c r="S190" s="817">
        <v>1000</v>
      </c>
      <c r="T190" s="817">
        <v>1499</v>
      </c>
      <c r="V190" s="819">
        <v>45658</v>
      </c>
      <c r="W190" s="819">
        <v>46022</v>
      </c>
    </row>
    <row r="191" spans="1:23">
      <c r="A191" s="817" t="s">
        <v>249</v>
      </c>
      <c r="B191" s="817" t="s">
        <v>197</v>
      </c>
      <c r="C191" s="817" t="s">
        <v>6</v>
      </c>
      <c r="D191" s="817" t="s">
        <v>250</v>
      </c>
      <c r="G191" s="817" t="s">
        <v>199</v>
      </c>
      <c r="H191" s="817" t="s">
        <v>200</v>
      </c>
      <c r="I191" s="817" t="s">
        <v>201</v>
      </c>
      <c r="J191" s="817" t="s">
        <v>202</v>
      </c>
      <c r="K191" s="817" t="s">
        <v>203</v>
      </c>
      <c r="L191" s="817" t="s">
        <v>274</v>
      </c>
      <c r="M191" s="817" t="s">
        <v>275</v>
      </c>
      <c r="N191" s="817" t="s">
        <v>40</v>
      </c>
      <c r="O191" s="817">
        <v>35</v>
      </c>
      <c r="P191" s="817" t="s">
        <v>1074</v>
      </c>
      <c r="Q191" s="817">
        <v>35</v>
      </c>
      <c r="S191" s="817">
        <v>1500</v>
      </c>
      <c r="T191" s="817">
        <v>1999</v>
      </c>
      <c r="V191" s="819">
        <v>45658</v>
      </c>
      <c r="W191" s="819">
        <v>46022</v>
      </c>
    </row>
    <row r="192" spans="1:23">
      <c r="A192" s="817" t="s">
        <v>251</v>
      </c>
      <c r="B192" s="817" t="s">
        <v>197</v>
      </c>
      <c r="C192" s="817" t="s">
        <v>6</v>
      </c>
      <c r="D192" s="817" t="s">
        <v>252</v>
      </c>
      <c r="G192" s="817" t="s">
        <v>199</v>
      </c>
      <c r="H192" s="817" t="s">
        <v>200</v>
      </c>
      <c r="I192" s="817" t="s">
        <v>201</v>
      </c>
      <c r="J192" s="817" t="s">
        <v>202</v>
      </c>
      <c r="K192" s="817" t="s">
        <v>105</v>
      </c>
      <c r="L192" s="817" t="s">
        <v>1542</v>
      </c>
      <c r="M192" s="817" t="s">
        <v>1543</v>
      </c>
      <c r="N192" s="817" t="s">
        <v>40</v>
      </c>
      <c r="O192" s="817">
        <v>6</v>
      </c>
      <c r="P192" s="817" t="s">
        <v>122</v>
      </c>
      <c r="Q192" s="817">
        <v>6</v>
      </c>
      <c r="V192" s="819">
        <v>45748</v>
      </c>
      <c r="W192" s="819">
        <v>46022</v>
      </c>
    </row>
    <row r="193" spans="1:23">
      <c r="A193" s="817" t="s">
        <v>251</v>
      </c>
      <c r="B193" s="817" t="s">
        <v>197</v>
      </c>
      <c r="C193" s="817" t="s">
        <v>6</v>
      </c>
      <c r="D193" s="817" t="s">
        <v>252</v>
      </c>
      <c r="G193" s="817" t="s">
        <v>199</v>
      </c>
      <c r="H193" s="817" t="s">
        <v>200</v>
      </c>
      <c r="I193" s="817" t="s">
        <v>201</v>
      </c>
      <c r="J193" s="817" t="s">
        <v>202</v>
      </c>
      <c r="K193" s="817" t="s">
        <v>203</v>
      </c>
      <c r="L193" s="817" t="s">
        <v>215</v>
      </c>
      <c r="M193" s="817" t="s">
        <v>216</v>
      </c>
      <c r="N193" s="817" t="s">
        <v>40</v>
      </c>
      <c r="O193" s="817">
        <v>10</v>
      </c>
      <c r="P193" s="817" t="s">
        <v>204</v>
      </c>
      <c r="Q193" s="817">
        <v>10</v>
      </c>
      <c r="V193" s="819">
        <v>45748</v>
      </c>
      <c r="W193" s="819">
        <v>46022</v>
      </c>
    </row>
    <row r="194" spans="1:23">
      <c r="A194" s="817" t="s">
        <v>251</v>
      </c>
      <c r="B194" s="817" t="s">
        <v>197</v>
      </c>
      <c r="C194" s="817" t="s">
        <v>6</v>
      </c>
      <c r="D194" s="817" t="s">
        <v>252</v>
      </c>
      <c r="G194" s="817" t="s">
        <v>199</v>
      </c>
      <c r="H194" s="817" t="s">
        <v>200</v>
      </c>
      <c r="I194" s="817" t="s">
        <v>201</v>
      </c>
      <c r="J194" s="817" t="s">
        <v>202</v>
      </c>
      <c r="K194" s="817" t="s">
        <v>105</v>
      </c>
      <c r="L194" s="817" t="s">
        <v>105</v>
      </c>
      <c r="M194" s="817" t="s">
        <v>205</v>
      </c>
      <c r="N194" s="817" t="s">
        <v>40</v>
      </c>
      <c r="O194" s="817">
        <v>63</v>
      </c>
      <c r="P194" s="817" t="s">
        <v>122</v>
      </c>
      <c r="Q194" s="817">
        <v>63</v>
      </c>
      <c r="S194" s="817">
        <v>0</v>
      </c>
      <c r="T194" s="817">
        <v>999</v>
      </c>
      <c r="V194" s="819">
        <v>45839</v>
      </c>
      <c r="W194" s="819">
        <v>46022</v>
      </c>
    </row>
    <row r="195" spans="1:23">
      <c r="A195" s="817" t="s">
        <v>251</v>
      </c>
      <c r="B195" s="817" t="s">
        <v>197</v>
      </c>
      <c r="C195" s="817" t="s">
        <v>6</v>
      </c>
      <c r="D195" s="817" t="s">
        <v>252</v>
      </c>
      <c r="G195" s="817" t="s">
        <v>199</v>
      </c>
      <c r="H195" s="817" t="s">
        <v>200</v>
      </c>
      <c r="I195" s="817" t="s">
        <v>201</v>
      </c>
      <c r="J195" s="817" t="s">
        <v>202</v>
      </c>
      <c r="K195" s="817" t="s">
        <v>203</v>
      </c>
      <c r="L195" s="817" t="s">
        <v>274</v>
      </c>
      <c r="M195" s="817" t="s">
        <v>275</v>
      </c>
      <c r="N195" s="817" t="s">
        <v>40</v>
      </c>
      <c r="O195" s="817">
        <v>20</v>
      </c>
      <c r="P195" s="817" t="s">
        <v>1074</v>
      </c>
      <c r="Q195" s="817">
        <v>20</v>
      </c>
      <c r="S195" s="817">
        <v>1000</v>
      </c>
      <c r="T195" s="817">
        <v>1499</v>
      </c>
      <c r="V195" s="819">
        <v>45658</v>
      </c>
      <c r="W195" s="819">
        <v>46022</v>
      </c>
    </row>
    <row r="196" spans="1:23">
      <c r="A196" s="817" t="s">
        <v>251</v>
      </c>
      <c r="B196" s="817" t="s">
        <v>197</v>
      </c>
      <c r="C196" s="817" t="s">
        <v>6</v>
      </c>
      <c r="D196" s="817" t="s">
        <v>252</v>
      </c>
      <c r="G196" s="817" t="s">
        <v>199</v>
      </c>
      <c r="H196" s="817" t="s">
        <v>200</v>
      </c>
      <c r="I196" s="817" t="s">
        <v>201</v>
      </c>
      <c r="J196" s="817" t="s">
        <v>202</v>
      </c>
      <c r="K196" s="817" t="s">
        <v>105</v>
      </c>
      <c r="L196" s="817" t="s">
        <v>272</v>
      </c>
      <c r="M196" s="817" t="s">
        <v>273</v>
      </c>
      <c r="N196" s="817" t="s">
        <v>40</v>
      </c>
      <c r="O196" s="817">
        <v>40</v>
      </c>
      <c r="P196" s="817" t="s">
        <v>122</v>
      </c>
      <c r="Q196" s="817">
        <v>175</v>
      </c>
      <c r="R196" s="817">
        <v>250</v>
      </c>
      <c r="V196" s="819">
        <v>45292</v>
      </c>
      <c r="W196" s="819">
        <v>46022</v>
      </c>
    </row>
    <row r="197" spans="1:23">
      <c r="A197" s="817" t="s">
        <v>251</v>
      </c>
      <c r="B197" s="817" t="s">
        <v>197</v>
      </c>
      <c r="C197" s="817" t="s">
        <v>6</v>
      </c>
      <c r="D197" s="817" t="s">
        <v>252</v>
      </c>
      <c r="G197" s="817" t="s">
        <v>199</v>
      </c>
      <c r="H197" s="817" t="s">
        <v>200</v>
      </c>
      <c r="I197" s="817" t="s">
        <v>201</v>
      </c>
      <c r="J197" s="817" t="s">
        <v>202</v>
      </c>
      <c r="K197" s="817" t="s">
        <v>203</v>
      </c>
      <c r="L197" s="817" t="s">
        <v>208</v>
      </c>
      <c r="M197" s="817" t="s">
        <v>209</v>
      </c>
      <c r="N197" s="817" t="s">
        <v>40</v>
      </c>
      <c r="O197" s="817">
        <v>15</v>
      </c>
      <c r="P197" s="817" t="s">
        <v>122</v>
      </c>
      <c r="Q197" s="817">
        <v>30</v>
      </c>
      <c r="R197" s="817">
        <v>75</v>
      </c>
      <c r="V197" s="819">
        <v>45748</v>
      </c>
      <c r="W197" s="819">
        <v>46022</v>
      </c>
    </row>
    <row r="198" spans="1:23">
      <c r="A198" s="817" t="s">
        <v>251</v>
      </c>
      <c r="B198" s="817" t="s">
        <v>197</v>
      </c>
      <c r="C198" s="817" t="s">
        <v>6</v>
      </c>
      <c r="D198" s="817" t="s">
        <v>252</v>
      </c>
      <c r="G198" s="817" t="s">
        <v>199</v>
      </c>
      <c r="H198" s="817" t="s">
        <v>200</v>
      </c>
      <c r="I198" s="817" t="s">
        <v>201</v>
      </c>
      <c r="J198" s="817" t="s">
        <v>202</v>
      </c>
      <c r="K198" s="817" t="s">
        <v>203</v>
      </c>
      <c r="L198" s="817" t="s">
        <v>274</v>
      </c>
      <c r="M198" s="817" t="s">
        <v>275</v>
      </c>
      <c r="N198" s="817" t="s">
        <v>40</v>
      </c>
      <c r="O198" s="817">
        <v>35</v>
      </c>
      <c r="P198" s="817" t="s">
        <v>1074</v>
      </c>
      <c r="Q198" s="817">
        <v>35</v>
      </c>
      <c r="S198" s="817">
        <v>1500</v>
      </c>
      <c r="T198" s="817">
        <v>1999</v>
      </c>
      <c r="V198" s="819">
        <v>45658</v>
      </c>
      <c r="W198" s="819">
        <v>46022</v>
      </c>
    </row>
    <row r="199" spans="1:23">
      <c r="A199" s="817" t="s">
        <v>251</v>
      </c>
      <c r="B199" s="817" t="s">
        <v>197</v>
      </c>
      <c r="C199" s="817" t="s">
        <v>6</v>
      </c>
      <c r="D199" s="817" t="s">
        <v>252</v>
      </c>
      <c r="G199" s="817" t="s">
        <v>199</v>
      </c>
      <c r="H199" s="817" t="s">
        <v>200</v>
      </c>
      <c r="I199" s="817" t="s">
        <v>201</v>
      </c>
      <c r="J199" s="817" t="s">
        <v>202</v>
      </c>
      <c r="K199" s="817" t="s">
        <v>203</v>
      </c>
      <c r="L199" s="817" t="s">
        <v>274</v>
      </c>
      <c r="M199" s="817" t="s">
        <v>275</v>
      </c>
      <c r="N199" s="817" t="s">
        <v>40</v>
      </c>
      <c r="O199" s="817">
        <v>50</v>
      </c>
      <c r="P199" s="817" t="s">
        <v>1074</v>
      </c>
      <c r="Q199" s="817">
        <v>50</v>
      </c>
      <c r="S199" s="817">
        <v>2000</v>
      </c>
      <c r="T199" s="817">
        <v>9999</v>
      </c>
      <c r="V199" s="819">
        <v>45658</v>
      </c>
      <c r="W199" s="819">
        <v>46022</v>
      </c>
    </row>
    <row r="200" spans="1:23">
      <c r="A200" s="817" t="s">
        <v>251</v>
      </c>
      <c r="B200" s="817" t="s">
        <v>197</v>
      </c>
      <c r="C200" s="817" t="s">
        <v>6</v>
      </c>
      <c r="D200" s="817" t="s">
        <v>252</v>
      </c>
      <c r="G200" s="817" t="s">
        <v>199</v>
      </c>
      <c r="H200" s="817" t="s">
        <v>200</v>
      </c>
      <c r="I200" s="817" t="s">
        <v>201</v>
      </c>
      <c r="J200" s="817" t="s">
        <v>202</v>
      </c>
      <c r="K200" s="817" t="s">
        <v>203</v>
      </c>
      <c r="L200" s="817" t="s">
        <v>206</v>
      </c>
      <c r="M200" s="817" t="s">
        <v>207</v>
      </c>
      <c r="N200" s="817" t="s">
        <v>40</v>
      </c>
      <c r="O200" s="817">
        <v>15</v>
      </c>
      <c r="P200" s="817" t="s">
        <v>204</v>
      </c>
      <c r="Q200" s="817">
        <v>15</v>
      </c>
      <c r="V200" s="819">
        <v>45748</v>
      </c>
      <c r="W200" s="819">
        <v>46022</v>
      </c>
    </row>
    <row r="201" spans="1:23">
      <c r="A201" s="817" t="s">
        <v>253</v>
      </c>
      <c r="B201" s="817" t="s">
        <v>228</v>
      </c>
      <c r="C201" s="817" t="s">
        <v>6</v>
      </c>
      <c r="D201" s="817" t="s">
        <v>254</v>
      </c>
      <c r="G201" s="817" t="s">
        <v>199</v>
      </c>
      <c r="H201" s="817" t="s">
        <v>200</v>
      </c>
      <c r="I201" s="817" t="s">
        <v>201</v>
      </c>
      <c r="J201" s="817" t="s">
        <v>202</v>
      </c>
      <c r="K201" s="817" t="s">
        <v>203</v>
      </c>
      <c r="L201" s="817" t="s">
        <v>1213</v>
      </c>
      <c r="M201" s="817" t="s">
        <v>210</v>
      </c>
      <c r="N201" s="817" t="s">
        <v>40</v>
      </c>
      <c r="O201" s="817">
        <v>50</v>
      </c>
      <c r="P201" s="817" t="s">
        <v>204</v>
      </c>
      <c r="Q201" s="817">
        <v>50</v>
      </c>
      <c r="V201" s="819">
        <v>45658</v>
      </c>
      <c r="W201" s="819">
        <v>46022</v>
      </c>
    </row>
    <row r="202" spans="1:23">
      <c r="A202" s="817" t="s">
        <v>253</v>
      </c>
      <c r="B202" s="817" t="s">
        <v>228</v>
      </c>
      <c r="C202" s="817" t="s">
        <v>6</v>
      </c>
      <c r="D202" s="817" t="s">
        <v>254</v>
      </c>
      <c r="G202" s="817" t="s">
        <v>199</v>
      </c>
      <c r="H202" s="817" t="s">
        <v>200</v>
      </c>
      <c r="I202" s="817" t="s">
        <v>201</v>
      </c>
      <c r="J202" s="817" t="s">
        <v>202</v>
      </c>
      <c r="K202" s="817" t="s">
        <v>203</v>
      </c>
      <c r="L202" s="817" t="s">
        <v>274</v>
      </c>
      <c r="M202" s="817" t="s">
        <v>275</v>
      </c>
      <c r="N202" s="817" t="s">
        <v>40</v>
      </c>
      <c r="O202" s="817">
        <v>50</v>
      </c>
      <c r="P202" s="817" t="s">
        <v>1074</v>
      </c>
      <c r="Q202" s="817">
        <v>50</v>
      </c>
      <c r="S202" s="817">
        <v>2000</v>
      </c>
      <c r="T202" s="817">
        <v>9999</v>
      </c>
      <c r="V202" s="819">
        <v>45658</v>
      </c>
      <c r="W202" s="819">
        <v>46022</v>
      </c>
    </row>
    <row r="203" spans="1:23">
      <c r="A203" s="817" t="s">
        <v>253</v>
      </c>
      <c r="B203" s="817" t="s">
        <v>228</v>
      </c>
      <c r="C203" s="817" t="s">
        <v>6</v>
      </c>
      <c r="D203" s="817" t="s">
        <v>254</v>
      </c>
      <c r="G203" s="817" t="s">
        <v>199</v>
      </c>
      <c r="H203" s="817" t="s">
        <v>200</v>
      </c>
      <c r="I203" s="817" t="s">
        <v>201</v>
      </c>
      <c r="J203" s="817" t="s">
        <v>202</v>
      </c>
      <c r="K203" s="817" t="s">
        <v>203</v>
      </c>
      <c r="L203" s="817" t="s">
        <v>274</v>
      </c>
      <c r="M203" s="817" t="s">
        <v>275</v>
      </c>
      <c r="N203" s="817" t="s">
        <v>40</v>
      </c>
      <c r="O203" s="817">
        <v>35</v>
      </c>
      <c r="P203" s="817" t="s">
        <v>1074</v>
      </c>
      <c r="Q203" s="817">
        <v>35</v>
      </c>
      <c r="S203" s="817">
        <v>1500</v>
      </c>
      <c r="T203" s="817">
        <v>1999</v>
      </c>
      <c r="V203" s="819">
        <v>45658</v>
      </c>
      <c r="W203" s="819">
        <v>46022</v>
      </c>
    </row>
    <row r="204" spans="1:23">
      <c r="A204" s="817" t="s">
        <v>253</v>
      </c>
      <c r="B204" s="817" t="s">
        <v>228</v>
      </c>
      <c r="C204" s="817" t="s">
        <v>6</v>
      </c>
      <c r="D204" s="817" t="s">
        <v>254</v>
      </c>
      <c r="G204" s="817" t="s">
        <v>199</v>
      </c>
      <c r="H204" s="817" t="s">
        <v>200</v>
      </c>
      <c r="I204" s="817" t="s">
        <v>201</v>
      </c>
      <c r="J204" s="817" t="s">
        <v>202</v>
      </c>
      <c r="K204" s="817" t="s">
        <v>203</v>
      </c>
      <c r="L204" s="817" t="s">
        <v>274</v>
      </c>
      <c r="M204" s="817" t="s">
        <v>275</v>
      </c>
      <c r="N204" s="817" t="s">
        <v>40</v>
      </c>
      <c r="O204" s="817">
        <v>20</v>
      </c>
      <c r="P204" s="817" t="s">
        <v>1074</v>
      </c>
      <c r="Q204" s="817">
        <v>20</v>
      </c>
      <c r="S204" s="817">
        <v>1000</v>
      </c>
      <c r="T204" s="817">
        <v>1499</v>
      </c>
      <c r="V204" s="819">
        <v>45658</v>
      </c>
      <c r="W204" s="819">
        <v>46022</v>
      </c>
    </row>
    <row r="205" spans="1:23">
      <c r="A205" s="817" t="s">
        <v>253</v>
      </c>
      <c r="B205" s="817" t="s">
        <v>228</v>
      </c>
      <c r="C205" s="817" t="s">
        <v>6</v>
      </c>
      <c r="D205" s="817" t="s">
        <v>254</v>
      </c>
      <c r="G205" s="817" t="s">
        <v>199</v>
      </c>
      <c r="H205" s="817" t="s">
        <v>200</v>
      </c>
      <c r="I205" s="817" t="s">
        <v>201</v>
      </c>
      <c r="J205" s="817" t="s">
        <v>202</v>
      </c>
      <c r="K205" s="817" t="s">
        <v>203</v>
      </c>
      <c r="L205" s="817" t="s">
        <v>211</v>
      </c>
      <c r="M205" s="817" t="s">
        <v>212</v>
      </c>
      <c r="N205" s="817" t="s">
        <v>40</v>
      </c>
      <c r="O205" s="817">
        <v>10</v>
      </c>
      <c r="P205" s="817" t="s">
        <v>122</v>
      </c>
      <c r="Q205" s="817">
        <v>10</v>
      </c>
      <c r="V205" s="819">
        <v>45748</v>
      </c>
      <c r="W205" s="819">
        <v>46022</v>
      </c>
    </row>
    <row r="206" spans="1:23">
      <c r="A206" s="817" t="s">
        <v>253</v>
      </c>
      <c r="B206" s="817" t="s">
        <v>228</v>
      </c>
      <c r="C206" s="817" t="s">
        <v>6</v>
      </c>
      <c r="D206" s="817" t="s">
        <v>254</v>
      </c>
      <c r="G206" s="817" t="s">
        <v>199</v>
      </c>
      <c r="H206" s="817" t="s">
        <v>200</v>
      </c>
      <c r="I206" s="817" t="s">
        <v>201</v>
      </c>
      <c r="J206" s="817" t="s">
        <v>202</v>
      </c>
      <c r="K206" s="817" t="s">
        <v>105</v>
      </c>
      <c r="L206" s="817" t="s">
        <v>213</v>
      </c>
      <c r="M206" s="817" t="s">
        <v>214</v>
      </c>
      <c r="N206" s="817" t="s">
        <v>40</v>
      </c>
      <c r="O206" s="817">
        <v>5</v>
      </c>
      <c r="P206" s="817" t="s">
        <v>122</v>
      </c>
      <c r="Q206" s="817">
        <v>5</v>
      </c>
      <c r="V206" s="819">
        <v>45748</v>
      </c>
      <c r="W206" s="819">
        <v>46022</v>
      </c>
    </row>
    <row r="207" spans="1:23">
      <c r="A207" s="817" t="s">
        <v>253</v>
      </c>
      <c r="B207" s="817" t="s">
        <v>228</v>
      </c>
      <c r="C207" s="817" t="s">
        <v>6</v>
      </c>
      <c r="D207" s="817" t="s">
        <v>254</v>
      </c>
      <c r="G207" s="817" t="s">
        <v>199</v>
      </c>
      <c r="H207" s="817" t="s">
        <v>200</v>
      </c>
      <c r="I207" s="817" t="s">
        <v>201</v>
      </c>
      <c r="J207" s="817" t="s">
        <v>202</v>
      </c>
      <c r="K207" s="817" t="s">
        <v>203</v>
      </c>
      <c r="L207" s="817" t="s">
        <v>208</v>
      </c>
      <c r="M207" s="817" t="s">
        <v>209</v>
      </c>
      <c r="N207" s="817" t="s">
        <v>40</v>
      </c>
      <c r="O207" s="817">
        <v>15</v>
      </c>
      <c r="P207" s="817" t="s">
        <v>122</v>
      </c>
      <c r="Q207" s="817">
        <v>30</v>
      </c>
      <c r="R207" s="817">
        <v>75</v>
      </c>
      <c r="V207" s="819">
        <v>45748</v>
      </c>
      <c r="W207" s="819">
        <v>46022</v>
      </c>
    </row>
    <row r="208" spans="1:23">
      <c r="A208" s="817" t="s">
        <v>253</v>
      </c>
      <c r="B208" s="817" t="s">
        <v>228</v>
      </c>
      <c r="C208" s="817" t="s">
        <v>6</v>
      </c>
      <c r="D208" s="817" t="s">
        <v>254</v>
      </c>
      <c r="G208" s="817" t="s">
        <v>199</v>
      </c>
      <c r="H208" s="817" t="s">
        <v>200</v>
      </c>
      <c r="I208" s="817" t="s">
        <v>201</v>
      </c>
      <c r="J208" s="817" t="s">
        <v>202</v>
      </c>
      <c r="K208" s="817" t="s">
        <v>105</v>
      </c>
      <c r="L208" s="817" t="s">
        <v>1542</v>
      </c>
      <c r="M208" s="817" t="s">
        <v>1543</v>
      </c>
      <c r="N208" s="817" t="s">
        <v>40</v>
      </c>
      <c r="O208" s="817">
        <v>6</v>
      </c>
      <c r="P208" s="817" t="s">
        <v>122</v>
      </c>
      <c r="Q208" s="817">
        <v>6</v>
      </c>
      <c r="V208" s="819">
        <v>45748</v>
      </c>
      <c r="W208" s="819">
        <v>46022</v>
      </c>
    </row>
    <row r="209" spans="1:23">
      <c r="A209" s="817" t="s">
        <v>253</v>
      </c>
      <c r="B209" s="817" t="s">
        <v>228</v>
      </c>
      <c r="C209" s="817" t="s">
        <v>6</v>
      </c>
      <c r="D209" s="817" t="s">
        <v>254</v>
      </c>
      <c r="G209" s="817" t="s">
        <v>199</v>
      </c>
      <c r="H209" s="817" t="s">
        <v>200</v>
      </c>
      <c r="I209" s="817" t="s">
        <v>201</v>
      </c>
      <c r="J209" s="817" t="s">
        <v>202</v>
      </c>
      <c r="K209" s="817" t="s">
        <v>203</v>
      </c>
      <c r="L209" s="817" t="s">
        <v>215</v>
      </c>
      <c r="M209" s="817" t="s">
        <v>216</v>
      </c>
      <c r="N209" s="817" t="s">
        <v>40</v>
      </c>
      <c r="O209" s="817">
        <v>10</v>
      </c>
      <c r="P209" s="817" t="s">
        <v>204</v>
      </c>
      <c r="Q209" s="817">
        <v>10</v>
      </c>
      <c r="V209" s="819">
        <v>45748</v>
      </c>
      <c r="W209" s="819">
        <v>46022</v>
      </c>
    </row>
    <row r="210" spans="1:23">
      <c r="A210" s="817" t="s">
        <v>253</v>
      </c>
      <c r="B210" s="817" t="s">
        <v>228</v>
      </c>
      <c r="C210" s="817" t="s">
        <v>6</v>
      </c>
      <c r="D210" s="817" t="s">
        <v>254</v>
      </c>
      <c r="G210" s="817" t="s">
        <v>199</v>
      </c>
      <c r="H210" s="817" t="s">
        <v>200</v>
      </c>
      <c r="I210" s="817" t="s">
        <v>201</v>
      </c>
      <c r="J210" s="817" t="s">
        <v>202</v>
      </c>
      <c r="K210" s="817" t="s">
        <v>105</v>
      </c>
      <c r="L210" s="817" t="s">
        <v>272</v>
      </c>
      <c r="M210" s="817" t="s">
        <v>273</v>
      </c>
      <c r="N210" s="817" t="s">
        <v>40</v>
      </c>
      <c r="O210" s="817">
        <v>40</v>
      </c>
      <c r="P210" s="817" t="s">
        <v>122</v>
      </c>
      <c r="Q210" s="817">
        <v>250</v>
      </c>
      <c r="V210" s="819">
        <v>45292</v>
      </c>
      <c r="W210" s="819">
        <v>46022</v>
      </c>
    </row>
    <row r="211" spans="1:23">
      <c r="A211" s="817" t="s">
        <v>253</v>
      </c>
      <c r="B211" s="817" t="s">
        <v>228</v>
      </c>
      <c r="C211" s="817" t="s">
        <v>6</v>
      </c>
      <c r="D211" s="817" t="s">
        <v>254</v>
      </c>
      <c r="G211" s="817" t="s">
        <v>199</v>
      </c>
      <c r="H211" s="817" t="s">
        <v>200</v>
      </c>
      <c r="I211" s="817" t="s">
        <v>201</v>
      </c>
      <c r="J211" s="817" t="s">
        <v>202</v>
      </c>
      <c r="K211" s="817" t="s">
        <v>105</v>
      </c>
      <c r="L211" s="817" t="s">
        <v>105</v>
      </c>
      <c r="M211" s="817" t="s">
        <v>205</v>
      </c>
      <c r="N211" s="817" t="s">
        <v>40</v>
      </c>
      <c r="O211" s="817">
        <v>140</v>
      </c>
      <c r="P211" s="817" t="s">
        <v>122</v>
      </c>
      <c r="Q211" s="817">
        <v>140</v>
      </c>
      <c r="S211" s="817">
        <v>0</v>
      </c>
      <c r="T211" s="817">
        <v>999</v>
      </c>
      <c r="V211" s="819">
        <v>45839</v>
      </c>
      <c r="W211" s="819">
        <v>46022</v>
      </c>
    </row>
    <row r="212" spans="1:23">
      <c r="A212" s="817" t="s">
        <v>253</v>
      </c>
      <c r="B212" s="817" t="s">
        <v>228</v>
      </c>
      <c r="C212" s="817" t="s">
        <v>6</v>
      </c>
      <c r="D212" s="817" t="s">
        <v>254</v>
      </c>
      <c r="G212" s="817" t="s">
        <v>199</v>
      </c>
      <c r="H212" s="817" t="s">
        <v>200</v>
      </c>
      <c r="I212" s="817" t="s">
        <v>201</v>
      </c>
      <c r="J212" s="817" t="s">
        <v>202</v>
      </c>
      <c r="K212" s="817" t="s">
        <v>203</v>
      </c>
      <c r="L212" s="817" t="s">
        <v>206</v>
      </c>
      <c r="M212" s="817" t="s">
        <v>207</v>
      </c>
      <c r="N212" s="817" t="s">
        <v>40</v>
      </c>
      <c r="O212" s="817">
        <v>15</v>
      </c>
      <c r="P212" s="817" t="s">
        <v>204</v>
      </c>
      <c r="Q212" s="817">
        <v>15</v>
      </c>
      <c r="V212" s="819">
        <v>45748</v>
      </c>
      <c r="W212" s="819">
        <v>46022</v>
      </c>
    </row>
    <row r="213" spans="1:23">
      <c r="A213" s="817" t="s">
        <v>255</v>
      </c>
      <c r="B213" s="817" t="s">
        <v>228</v>
      </c>
      <c r="C213" s="817" t="s">
        <v>6</v>
      </c>
      <c r="D213" s="817" t="s">
        <v>256</v>
      </c>
      <c r="G213" s="817" t="s">
        <v>199</v>
      </c>
      <c r="H213" s="817" t="s">
        <v>200</v>
      </c>
      <c r="I213" s="817" t="s">
        <v>201</v>
      </c>
      <c r="J213" s="817" t="s">
        <v>202</v>
      </c>
      <c r="K213" s="817" t="s">
        <v>203</v>
      </c>
      <c r="L213" s="817" t="s">
        <v>206</v>
      </c>
      <c r="M213" s="817" t="s">
        <v>207</v>
      </c>
      <c r="N213" s="817" t="s">
        <v>40</v>
      </c>
      <c r="O213" s="817">
        <v>15</v>
      </c>
      <c r="P213" s="817" t="s">
        <v>204</v>
      </c>
      <c r="Q213" s="817">
        <v>15</v>
      </c>
      <c r="V213" s="819">
        <v>45748</v>
      </c>
      <c r="W213" s="819">
        <v>46022</v>
      </c>
    </row>
    <row r="214" spans="1:23">
      <c r="A214" s="817" t="s">
        <v>255</v>
      </c>
      <c r="B214" s="817" t="s">
        <v>228</v>
      </c>
      <c r="C214" s="817" t="s">
        <v>6</v>
      </c>
      <c r="D214" s="817" t="s">
        <v>256</v>
      </c>
      <c r="G214" s="817" t="s">
        <v>199</v>
      </c>
      <c r="H214" s="817" t="s">
        <v>200</v>
      </c>
      <c r="I214" s="817" t="s">
        <v>201</v>
      </c>
      <c r="J214" s="817" t="s">
        <v>202</v>
      </c>
      <c r="K214" s="817" t="s">
        <v>203</v>
      </c>
      <c r="L214" s="817" t="s">
        <v>274</v>
      </c>
      <c r="M214" s="817" t="s">
        <v>275</v>
      </c>
      <c r="N214" s="817" t="s">
        <v>40</v>
      </c>
      <c r="O214" s="817">
        <v>20</v>
      </c>
      <c r="P214" s="817" t="s">
        <v>1074</v>
      </c>
      <c r="Q214" s="817">
        <v>20</v>
      </c>
      <c r="S214" s="817">
        <v>1000</v>
      </c>
      <c r="T214" s="817">
        <v>1499</v>
      </c>
      <c r="V214" s="819">
        <v>45658</v>
      </c>
      <c r="W214" s="819">
        <v>46022</v>
      </c>
    </row>
    <row r="215" spans="1:23">
      <c r="A215" s="817" t="s">
        <v>255</v>
      </c>
      <c r="B215" s="817" t="s">
        <v>228</v>
      </c>
      <c r="C215" s="817" t="s">
        <v>6</v>
      </c>
      <c r="D215" s="817" t="s">
        <v>256</v>
      </c>
      <c r="G215" s="817" t="s">
        <v>199</v>
      </c>
      <c r="H215" s="817" t="s">
        <v>200</v>
      </c>
      <c r="I215" s="817" t="s">
        <v>201</v>
      </c>
      <c r="J215" s="817" t="s">
        <v>202</v>
      </c>
      <c r="K215" s="817" t="s">
        <v>203</v>
      </c>
      <c r="L215" s="817" t="s">
        <v>274</v>
      </c>
      <c r="M215" s="817" t="s">
        <v>275</v>
      </c>
      <c r="N215" s="817" t="s">
        <v>40</v>
      </c>
      <c r="O215" s="817">
        <v>50</v>
      </c>
      <c r="P215" s="817" t="s">
        <v>1074</v>
      </c>
      <c r="Q215" s="817">
        <v>50</v>
      </c>
      <c r="S215" s="817">
        <v>2000</v>
      </c>
      <c r="T215" s="817">
        <v>9999</v>
      </c>
      <c r="V215" s="819">
        <v>45658</v>
      </c>
      <c r="W215" s="819">
        <v>46022</v>
      </c>
    </row>
    <row r="216" spans="1:23">
      <c r="A216" s="817" t="s">
        <v>255</v>
      </c>
      <c r="B216" s="817" t="s">
        <v>228</v>
      </c>
      <c r="C216" s="817" t="s">
        <v>6</v>
      </c>
      <c r="D216" s="817" t="s">
        <v>256</v>
      </c>
      <c r="G216" s="817" t="s">
        <v>199</v>
      </c>
      <c r="H216" s="817" t="s">
        <v>200</v>
      </c>
      <c r="I216" s="817" t="s">
        <v>201</v>
      </c>
      <c r="J216" s="817" t="s">
        <v>202</v>
      </c>
      <c r="K216" s="817" t="s">
        <v>105</v>
      </c>
      <c r="L216" s="817" t="s">
        <v>272</v>
      </c>
      <c r="M216" s="817" t="s">
        <v>273</v>
      </c>
      <c r="N216" s="817" t="s">
        <v>40</v>
      </c>
      <c r="O216" s="817">
        <v>40</v>
      </c>
      <c r="P216" s="817" t="s">
        <v>122</v>
      </c>
      <c r="Q216" s="817">
        <v>250</v>
      </c>
      <c r="V216" s="819">
        <v>45292</v>
      </c>
      <c r="W216" s="819">
        <v>46022</v>
      </c>
    </row>
    <row r="217" spans="1:23">
      <c r="A217" s="817" t="s">
        <v>255</v>
      </c>
      <c r="B217" s="817" t="s">
        <v>228</v>
      </c>
      <c r="C217" s="817" t="s">
        <v>6</v>
      </c>
      <c r="D217" s="817" t="s">
        <v>256</v>
      </c>
      <c r="G217" s="817" t="s">
        <v>199</v>
      </c>
      <c r="H217" s="817" t="s">
        <v>200</v>
      </c>
      <c r="I217" s="817" t="s">
        <v>201</v>
      </c>
      <c r="J217" s="817" t="s">
        <v>202</v>
      </c>
      <c r="K217" s="817" t="s">
        <v>203</v>
      </c>
      <c r="L217" s="817" t="s">
        <v>1213</v>
      </c>
      <c r="M217" s="817" t="s">
        <v>210</v>
      </c>
      <c r="N217" s="817" t="s">
        <v>40</v>
      </c>
      <c r="O217" s="817">
        <v>50</v>
      </c>
      <c r="P217" s="817" t="s">
        <v>204</v>
      </c>
      <c r="Q217" s="817">
        <v>50</v>
      </c>
      <c r="V217" s="819">
        <v>45658</v>
      </c>
      <c r="W217" s="819">
        <v>46022</v>
      </c>
    </row>
    <row r="218" spans="1:23">
      <c r="A218" s="817" t="s">
        <v>255</v>
      </c>
      <c r="B218" s="817" t="s">
        <v>228</v>
      </c>
      <c r="C218" s="817" t="s">
        <v>6</v>
      </c>
      <c r="D218" s="817" t="s">
        <v>256</v>
      </c>
      <c r="G218" s="817" t="s">
        <v>199</v>
      </c>
      <c r="H218" s="817" t="s">
        <v>200</v>
      </c>
      <c r="I218" s="817" t="s">
        <v>201</v>
      </c>
      <c r="J218" s="817" t="s">
        <v>202</v>
      </c>
      <c r="K218" s="817" t="s">
        <v>203</v>
      </c>
      <c r="L218" s="817" t="s">
        <v>274</v>
      </c>
      <c r="M218" s="817" t="s">
        <v>275</v>
      </c>
      <c r="N218" s="817" t="s">
        <v>40</v>
      </c>
      <c r="O218" s="817">
        <v>35</v>
      </c>
      <c r="P218" s="817" t="s">
        <v>1074</v>
      </c>
      <c r="Q218" s="817">
        <v>35</v>
      </c>
      <c r="S218" s="817">
        <v>1500</v>
      </c>
      <c r="T218" s="817">
        <v>1999</v>
      </c>
      <c r="V218" s="819">
        <v>45658</v>
      </c>
      <c r="W218" s="819">
        <v>46022</v>
      </c>
    </row>
    <row r="219" spans="1:23">
      <c r="A219" s="817" t="s">
        <v>255</v>
      </c>
      <c r="B219" s="817" t="s">
        <v>228</v>
      </c>
      <c r="C219" s="817" t="s">
        <v>6</v>
      </c>
      <c r="D219" s="817" t="s">
        <v>256</v>
      </c>
      <c r="G219" s="817" t="s">
        <v>199</v>
      </c>
      <c r="H219" s="817" t="s">
        <v>200</v>
      </c>
      <c r="I219" s="817" t="s">
        <v>201</v>
      </c>
      <c r="J219" s="817" t="s">
        <v>202</v>
      </c>
      <c r="K219" s="817" t="s">
        <v>203</v>
      </c>
      <c r="L219" s="817" t="s">
        <v>208</v>
      </c>
      <c r="M219" s="817" t="s">
        <v>209</v>
      </c>
      <c r="N219" s="817" t="s">
        <v>40</v>
      </c>
      <c r="O219" s="817">
        <v>15</v>
      </c>
      <c r="P219" s="817" t="s">
        <v>122</v>
      </c>
      <c r="Q219" s="817">
        <v>30</v>
      </c>
      <c r="R219" s="817">
        <v>75</v>
      </c>
      <c r="V219" s="819">
        <v>45748</v>
      </c>
      <c r="W219" s="819">
        <v>46022</v>
      </c>
    </row>
    <row r="220" spans="1:23">
      <c r="A220" s="817" t="s">
        <v>255</v>
      </c>
      <c r="B220" s="817" t="s">
        <v>228</v>
      </c>
      <c r="C220" s="817" t="s">
        <v>6</v>
      </c>
      <c r="D220" s="817" t="s">
        <v>256</v>
      </c>
      <c r="G220" s="817" t="s">
        <v>199</v>
      </c>
      <c r="H220" s="817" t="s">
        <v>200</v>
      </c>
      <c r="I220" s="817" t="s">
        <v>201</v>
      </c>
      <c r="J220" s="817" t="s">
        <v>202</v>
      </c>
      <c r="K220" s="817" t="s">
        <v>203</v>
      </c>
      <c r="L220" s="817" t="s">
        <v>211</v>
      </c>
      <c r="M220" s="817" t="s">
        <v>212</v>
      </c>
      <c r="N220" s="817" t="s">
        <v>40</v>
      </c>
      <c r="O220" s="817">
        <v>10</v>
      </c>
      <c r="P220" s="817" t="s">
        <v>122</v>
      </c>
      <c r="Q220" s="817">
        <v>10</v>
      </c>
      <c r="V220" s="819">
        <v>45748</v>
      </c>
      <c r="W220" s="819">
        <v>46022</v>
      </c>
    </row>
    <row r="221" spans="1:23">
      <c r="A221" s="817" t="s">
        <v>255</v>
      </c>
      <c r="B221" s="817" t="s">
        <v>228</v>
      </c>
      <c r="C221" s="817" t="s">
        <v>6</v>
      </c>
      <c r="D221" s="817" t="s">
        <v>256</v>
      </c>
      <c r="G221" s="817" t="s">
        <v>199</v>
      </c>
      <c r="H221" s="817" t="s">
        <v>200</v>
      </c>
      <c r="I221" s="817" t="s">
        <v>201</v>
      </c>
      <c r="J221" s="817" t="s">
        <v>202</v>
      </c>
      <c r="K221" s="817" t="s">
        <v>105</v>
      </c>
      <c r="L221" s="817" t="s">
        <v>1542</v>
      </c>
      <c r="M221" s="817" t="s">
        <v>1543</v>
      </c>
      <c r="N221" s="817" t="s">
        <v>40</v>
      </c>
      <c r="O221" s="817">
        <v>6</v>
      </c>
      <c r="P221" s="817" t="s">
        <v>122</v>
      </c>
      <c r="Q221" s="817">
        <v>6</v>
      </c>
      <c r="V221" s="819">
        <v>45748</v>
      </c>
      <c r="W221" s="819">
        <v>46022</v>
      </c>
    </row>
    <row r="222" spans="1:23">
      <c r="A222" s="817" t="s">
        <v>255</v>
      </c>
      <c r="B222" s="817" t="s">
        <v>228</v>
      </c>
      <c r="C222" s="817" t="s">
        <v>6</v>
      </c>
      <c r="D222" s="817" t="s">
        <v>256</v>
      </c>
      <c r="G222" s="817" t="s">
        <v>199</v>
      </c>
      <c r="H222" s="817" t="s">
        <v>200</v>
      </c>
      <c r="I222" s="817" t="s">
        <v>201</v>
      </c>
      <c r="J222" s="817" t="s">
        <v>202</v>
      </c>
      <c r="K222" s="817" t="s">
        <v>203</v>
      </c>
      <c r="L222" s="817" t="s">
        <v>215</v>
      </c>
      <c r="M222" s="817" t="s">
        <v>216</v>
      </c>
      <c r="N222" s="817" t="s">
        <v>40</v>
      </c>
      <c r="O222" s="817">
        <v>10</v>
      </c>
      <c r="P222" s="817" t="s">
        <v>204</v>
      </c>
      <c r="Q222" s="817">
        <v>10</v>
      </c>
      <c r="V222" s="819">
        <v>45748</v>
      </c>
      <c r="W222" s="819">
        <v>46022</v>
      </c>
    </row>
    <row r="223" spans="1:23">
      <c r="A223" s="817" t="s">
        <v>255</v>
      </c>
      <c r="B223" s="817" t="s">
        <v>228</v>
      </c>
      <c r="C223" s="817" t="s">
        <v>6</v>
      </c>
      <c r="D223" s="817" t="s">
        <v>256</v>
      </c>
      <c r="G223" s="817" t="s">
        <v>199</v>
      </c>
      <c r="H223" s="817" t="s">
        <v>200</v>
      </c>
      <c r="I223" s="817" t="s">
        <v>201</v>
      </c>
      <c r="J223" s="817" t="s">
        <v>202</v>
      </c>
      <c r="K223" s="817" t="s">
        <v>105</v>
      </c>
      <c r="L223" s="817" t="s">
        <v>213</v>
      </c>
      <c r="M223" s="817" t="s">
        <v>214</v>
      </c>
      <c r="N223" s="817" t="s">
        <v>40</v>
      </c>
      <c r="O223" s="817">
        <v>5</v>
      </c>
      <c r="P223" s="817" t="s">
        <v>122</v>
      </c>
      <c r="Q223" s="817">
        <v>5</v>
      </c>
      <c r="V223" s="819">
        <v>45748</v>
      </c>
      <c r="W223" s="819">
        <v>46022</v>
      </c>
    </row>
    <row r="224" spans="1:23">
      <c r="A224" s="817" t="s">
        <v>255</v>
      </c>
      <c r="B224" s="817" t="s">
        <v>228</v>
      </c>
      <c r="C224" s="817" t="s">
        <v>6</v>
      </c>
      <c r="D224" s="817" t="s">
        <v>256</v>
      </c>
      <c r="G224" s="817" t="s">
        <v>199</v>
      </c>
      <c r="H224" s="817" t="s">
        <v>200</v>
      </c>
      <c r="I224" s="817" t="s">
        <v>201</v>
      </c>
      <c r="J224" s="817" t="s">
        <v>202</v>
      </c>
      <c r="K224" s="817" t="s">
        <v>105</v>
      </c>
      <c r="L224" s="817" t="s">
        <v>105</v>
      </c>
      <c r="M224" s="817" t="s">
        <v>205</v>
      </c>
      <c r="N224" s="817" t="s">
        <v>40</v>
      </c>
      <c r="O224" s="817">
        <v>141</v>
      </c>
      <c r="P224" s="817" t="s">
        <v>122</v>
      </c>
      <c r="Q224" s="817">
        <v>141</v>
      </c>
      <c r="S224" s="817">
        <v>0</v>
      </c>
      <c r="T224" s="817">
        <v>999</v>
      </c>
      <c r="V224" s="819">
        <v>45839</v>
      </c>
      <c r="W224" s="819">
        <v>46022</v>
      </c>
    </row>
    <row r="225" spans="1:23">
      <c r="A225" s="817" t="s">
        <v>257</v>
      </c>
      <c r="B225" s="817" t="s">
        <v>237</v>
      </c>
      <c r="C225" s="817" t="s">
        <v>6</v>
      </c>
      <c r="D225" s="817" t="s">
        <v>258</v>
      </c>
      <c r="G225" s="817" t="s">
        <v>199</v>
      </c>
      <c r="H225" s="817" t="s">
        <v>200</v>
      </c>
      <c r="I225" s="817" t="s">
        <v>201</v>
      </c>
      <c r="J225" s="817" t="s">
        <v>202</v>
      </c>
      <c r="K225" s="817" t="s">
        <v>105</v>
      </c>
      <c r="L225" s="817" t="s">
        <v>272</v>
      </c>
      <c r="M225" s="817" t="s">
        <v>273</v>
      </c>
      <c r="N225" s="817" t="s">
        <v>40</v>
      </c>
      <c r="O225" s="817">
        <v>40</v>
      </c>
      <c r="P225" s="817" t="s">
        <v>122</v>
      </c>
      <c r="Q225" s="817">
        <v>250</v>
      </c>
      <c r="V225" s="819">
        <v>45292</v>
      </c>
      <c r="W225" s="819">
        <v>46022</v>
      </c>
    </row>
    <row r="226" spans="1:23">
      <c r="A226" s="817" t="s">
        <v>257</v>
      </c>
      <c r="B226" s="817" t="s">
        <v>237</v>
      </c>
      <c r="C226" s="817" t="s">
        <v>6</v>
      </c>
      <c r="D226" s="817" t="s">
        <v>258</v>
      </c>
      <c r="G226" s="817" t="s">
        <v>199</v>
      </c>
      <c r="H226" s="817" t="s">
        <v>200</v>
      </c>
      <c r="I226" s="817" t="s">
        <v>201</v>
      </c>
      <c r="J226" s="817" t="s">
        <v>202</v>
      </c>
      <c r="K226" s="817" t="s">
        <v>203</v>
      </c>
      <c r="L226" s="817" t="s">
        <v>211</v>
      </c>
      <c r="M226" s="817" t="s">
        <v>212</v>
      </c>
      <c r="N226" s="817" t="s">
        <v>40</v>
      </c>
      <c r="O226" s="817">
        <v>10</v>
      </c>
      <c r="P226" s="817" t="s">
        <v>122</v>
      </c>
      <c r="Q226" s="817">
        <v>10</v>
      </c>
      <c r="V226" s="819">
        <v>45748</v>
      </c>
      <c r="W226" s="819">
        <v>46022</v>
      </c>
    </row>
    <row r="227" spans="1:23">
      <c r="A227" s="817" t="s">
        <v>257</v>
      </c>
      <c r="B227" s="817" t="s">
        <v>237</v>
      </c>
      <c r="C227" s="817" t="s">
        <v>6</v>
      </c>
      <c r="D227" s="817" t="s">
        <v>258</v>
      </c>
      <c r="G227" s="817" t="s">
        <v>199</v>
      </c>
      <c r="H227" s="817" t="s">
        <v>200</v>
      </c>
      <c r="I227" s="817" t="s">
        <v>201</v>
      </c>
      <c r="J227" s="817" t="s">
        <v>202</v>
      </c>
      <c r="K227" s="817" t="s">
        <v>203</v>
      </c>
      <c r="L227" s="817" t="s">
        <v>208</v>
      </c>
      <c r="M227" s="817" t="s">
        <v>209</v>
      </c>
      <c r="N227" s="817" t="s">
        <v>40</v>
      </c>
      <c r="O227" s="817">
        <v>15</v>
      </c>
      <c r="P227" s="817" t="s">
        <v>122</v>
      </c>
      <c r="Q227" s="817">
        <v>30</v>
      </c>
      <c r="R227" s="817">
        <v>75</v>
      </c>
      <c r="V227" s="819">
        <v>45748</v>
      </c>
      <c r="W227" s="819">
        <v>46022</v>
      </c>
    </row>
    <row r="228" spans="1:23">
      <c r="A228" s="817" t="s">
        <v>257</v>
      </c>
      <c r="B228" s="817" t="s">
        <v>237</v>
      </c>
      <c r="C228" s="817" t="s">
        <v>6</v>
      </c>
      <c r="D228" s="817" t="s">
        <v>258</v>
      </c>
      <c r="G228" s="817" t="s">
        <v>199</v>
      </c>
      <c r="H228" s="817" t="s">
        <v>200</v>
      </c>
      <c r="I228" s="817" t="s">
        <v>201</v>
      </c>
      <c r="J228" s="817" t="s">
        <v>202</v>
      </c>
      <c r="K228" s="817" t="s">
        <v>105</v>
      </c>
      <c r="L228" s="817" t="s">
        <v>105</v>
      </c>
      <c r="M228" s="817" t="s">
        <v>205</v>
      </c>
      <c r="N228" s="817" t="s">
        <v>40</v>
      </c>
      <c r="O228" s="817">
        <v>165</v>
      </c>
      <c r="P228" s="817" t="s">
        <v>122</v>
      </c>
      <c r="Q228" s="817">
        <v>165</v>
      </c>
      <c r="S228" s="817">
        <v>0</v>
      </c>
      <c r="T228" s="817">
        <v>999</v>
      </c>
      <c r="V228" s="819">
        <v>45839</v>
      </c>
      <c r="W228" s="819">
        <v>46022</v>
      </c>
    </row>
    <row r="229" spans="1:23">
      <c r="A229" s="817" t="s">
        <v>257</v>
      </c>
      <c r="B229" s="817" t="s">
        <v>237</v>
      </c>
      <c r="C229" s="817" t="s">
        <v>6</v>
      </c>
      <c r="D229" s="817" t="s">
        <v>258</v>
      </c>
      <c r="G229" s="817" t="s">
        <v>199</v>
      </c>
      <c r="H229" s="817" t="s">
        <v>200</v>
      </c>
      <c r="I229" s="817" t="s">
        <v>201</v>
      </c>
      <c r="J229" s="817" t="s">
        <v>202</v>
      </c>
      <c r="K229" s="817" t="s">
        <v>203</v>
      </c>
      <c r="L229" s="817" t="s">
        <v>206</v>
      </c>
      <c r="M229" s="817" t="s">
        <v>207</v>
      </c>
      <c r="N229" s="817" t="s">
        <v>40</v>
      </c>
      <c r="O229" s="817">
        <v>15</v>
      </c>
      <c r="P229" s="817" t="s">
        <v>204</v>
      </c>
      <c r="Q229" s="817">
        <v>15</v>
      </c>
      <c r="V229" s="819">
        <v>45748</v>
      </c>
      <c r="W229" s="819">
        <v>46022</v>
      </c>
    </row>
    <row r="230" spans="1:23">
      <c r="A230" s="817" t="s">
        <v>257</v>
      </c>
      <c r="B230" s="817" t="s">
        <v>237</v>
      </c>
      <c r="C230" s="817" t="s">
        <v>6</v>
      </c>
      <c r="D230" s="817" t="s">
        <v>258</v>
      </c>
      <c r="G230" s="817" t="s">
        <v>199</v>
      </c>
      <c r="H230" s="817" t="s">
        <v>200</v>
      </c>
      <c r="I230" s="817" t="s">
        <v>201</v>
      </c>
      <c r="J230" s="817" t="s">
        <v>202</v>
      </c>
      <c r="K230" s="817" t="s">
        <v>203</v>
      </c>
      <c r="L230" s="817" t="s">
        <v>274</v>
      </c>
      <c r="M230" s="817" t="s">
        <v>275</v>
      </c>
      <c r="N230" s="817" t="s">
        <v>40</v>
      </c>
      <c r="O230" s="817">
        <v>20</v>
      </c>
      <c r="P230" s="817" t="s">
        <v>1074</v>
      </c>
      <c r="Q230" s="817">
        <v>20</v>
      </c>
      <c r="S230" s="817">
        <v>1000</v>
      </c>
      <c r="T230" s="817">
        <v>1499</v>
      </c>
      <c r="V230" s="819">
        <v>45658</v>
      </c>
      <c r="W230" s="819">
        <v>46022</v>
      </c>
    </row>
    <row r="231" spans="1:23">
      <c r="A231" s="817" t="s">
        <v>257</v>
      </c>
      <c r="B231" s="817" t="s">
        <v>237</v>
      </c>
      <c r="C231" s="817" t="s">
        <v>6</v>
      </c>
      <c r="D231" s="817" t="s">
        <v>258</v>
      </c>
      <c r="G231" s="817" t="s">
        <v>199</v>
      </c>
      <c r="H231" s="817" t="s">
        <v>200</v>
      </c>
      <c r="I231" s="817" t="s">
        <v>201</v>
      </c>
      <c r="J231" s="817" t="s">
        <v>202</v>
      </c>
      <c r="K231" s="817" t="s">
        <v>203</v>
      </c>
      <c r="L231" s="817" t="s">
        <v>274</v>
      </c>
      <c r="M231" s="817" t="s">
        <v>275</v>
      </c>
      <c r="N231" s="817" t="s">
        <v>40</v>
      </c>
      <c r="O231" s="817">
        <v>35</v>
      </c>
      <c r="P231" s="817" t="s">
        <v>1074</v>
      </c>
      <c r="Q231" s="817">
        <v>35</v>
      </c>
      <c r="S231" s="817">
        <v>1500</v>
      </c>
      <c r="T231" s="817">
        <v>1999</v>
      </c>
      <c r="V231" s="819">
        <v>45658</v>
      </c>
      <c r="W231" s="819">
        <v>46022</v>
      </c>
    </row>
    <row r="232" spans="1:23">
      <c r="A232" s="817" t="s">
        <v>257</v>
      </c>
      <c r="B232" s="817" t="s">
        <v>237</v>
      </c>
      <c r="C232" s="817" t="s">
        <v>6</v>
      </c>
      <c r="D232" s="817" t="s">
        <v>258</v>
      </c>
      <c r="G232" s="817" t="s">
        <v>199</v>
      </c>
      <c r="H232" s="817" t="s">
        <v>200</v>
      </c>
      <c r="I232" s="817" t="s">
        <v>201</v>
      </c>
      <c r="J232" s="817" t="s">
        <v>202</v>
      </c>
      <c r="K232" s="817" t="s">
        <v>203</v>
      </c>
      <c r="L232" s="817" t="s">
        <v>274</v>
      </c>
      <c r="M232" s="817" t="s">
        <v>275</v>
      </c>
      <c r="N232" s="817" t="s">
        <v>40</v>
      </c>
      <c r="O232" s="817">
        <v>50</v>
      </c>
      <c r="P232" s="817" t="s">
        <v>1074</v>
      </c>
      <c r="Q232" s="817">
        <v>50</v>
      </c>
      <c r="S232" s="817">
        <v>2000</v>
      </c>
      <c r="T232" s="817">
        <v>9999</v>
      </c>
      <c r="V232" s="819">
        <v>45658</v>
      </c>
      <c r="W232" s="819">
        <v>46022</v>
      </c>
    </row>
    <row r="233" spans="1:23">
      <c r="A233" s="817" t="s">
        <v>257</v>
      </c>
      <c r="B233" s="817" t="s">
        <v>237</v>
      </c>
      <c r="C233" s="817" t="s">
        <v>6</v>
      </c>
      <c r="D233" s="817" t="s">
        <v>258</v>
      </c>
      <c r="G233" s="817" t="s">
        <v>199</v>
      </c>
      <c r="H233" s="817" t="s">
        <v>200</v>
      </c>
      <c r="I233" s="817" t="s">
        <v>201</v>
      </c>
      <c r="J233" s="817" t="s">
        <v>202</v>
      </c>
      <c r="K233" s="817" t="s">
        <v>105</v>
      </c>
      <c r="L233" s="817" t="s">
        <v>213</v>
      </c>
      <c r="M233" s="817" t="s">
        <v>214</v>
      </c>
      <c r="N233" s="817" t="s">
        <v>40</v>
      </c>
      <c r="O233" s="817">
        <v>5</v>
      </c>
      <c r="P233" s="817" t="s">
        <v>122</v>
      </c>
      <c r="Q233" s="817">
        <v>5</v>
      </c>
      <c r="V233" s="819">
        <v>45748</v>
      </c>
      <c r="W233" s="819">
        <v>46022</v>
      </c>
    </row>
    <row r="234" spans="1:23">
      <c r="A234" s="817" t="s">
        <v>257</v>
      </c>
      <c r="B234" s="817" t="s">
        <v>237</v>
      </c>
      <c r="C234" s="817" t="s">
        <v>6</v>
      </c>
      <c r="D234" s="817" t="s">
        <v>258</v>
      </c>
      <c r="G234" s="817" t="s">
        <v>199</v>
      </c>
      <c r="H234" s="817" t="s">
        <v>200</v>
      </c>
      <c r="I234" s="817" t="s">
        <v>201</v>
      </c>
      <c r="J234" s="817" t="s">
        <v>202</v>
      </c>
      <c r="K234" s="817" t="s">
        <v>105</v>
      </c>
      <c r="L234" s="817" t="s">
        <v>1542</v>
      </c>
      <c r="M234" s="817" t="s">
        <v>1543</v>
      </c>
      <c r="N234" s="817" t="s">
        <v>40</v>
      </c>
      <c r="O234" s="817">
        <v>6</v>
      </c>
      <c r="P234" s="817" t="s">
        <v>122</v>
      </c>
      <c r="Q234" s="817">
        <v>6</v>
      </c>
      <c r="V234" s="819">
        <v>45748</v>
      </c>
      <c r="W234" s="819">
        <v>46022</v>
      </c>
    </row>
    <row r="235" spans="1:23">
      <c r="A235" s="817" t="s">
        <v>257</v>
      </c>
      <c r="B235" s="817" t="s">
        <v>237</v>
      </c>
      <c r="C235" s="817" t="s">
        <v>6</v>
      </c>
      <c r="D235" s="817" t="s">
        <v>258</v>
      </c>
      <c r="G235" s="817" t="s">
        <v>199</v>
      </c>
      <c r="H235" s="817" t="s">
        <v>200</v>
      </c>
      <c r="I235" s="817" t="s">
        <v>201</v>
      </c>
      <c r="J235" s="817" t="s">
        <v>202</v>
      </c>
      <c r="K235" s="817" t="s">
        <v>203</v>
      </c>
      <c r="L235" s="817" t="s">
        <v>1213</v>
      </c>
      <c r="M235" s="817" t="s">
        <v>210</v>
      </c>
      <c r="N235" s="817" t="s">
        <v>40</v>
      </c>
      <c r="O235" s="817">
        <v>50</v>
      </c>
      <c r="P235" s="817" t="s">
        <v>204</v>
      </c>
      <c r="Q235" s="817">
        <v>50</v>
      </c>
      <c r="V235" s="819">
        <v>45658</v>
      </c>
      <c r="W235" s="819">
        <v>46022</v>
      </c>
    </row>
    <row r="236" spans="1:23">
      <c r="A236" s="817" t="s">
        <v>257</v>
      </c>
      <c r="B236" s="817" t="s">
        <v>237</v>
      </c>
      <c r="C236" s="817" t="s">
        <v>6</v>
      </c>
      <c r="D236" s="817" t="s">
        <v>258</v>
      </c>
      <c r="G236" s="817" t="s">
        <v>199</v>
      </c>
      <c r="H236" s="817" t="s">
        <v>200</v>
      </c>
      <c r="I236" s="817" t="s">
        <v>201</v>
      </c>
      <c r="J236" s="817" t="s">
        <v>202</v>
      </c>
      <c r="K236" s="817" t="s">
        <v>203</v>
      </c>
      <c r="L236" s="817" t="s">
        <v>215</v>
      </c>
      <c r="M236" s="817" t="s">
        <v>216</v>
      </c>
      <c r="N236" s="817" t="s">
        <v>40</v>
      </c>
      <c r="O236" s="817">
        <v>10</v>
      </c>
      <c r="P236" s="817" t="s">
        <v>204</v>
      </c>
      <c r="Q236" s="817">
        <v>10</v>
      </c>
      <c r="V236" s="819">
        <v>45748</v>
      </c>
      <c r="W236" s="819">
        <v>46022</v>
      </c>
    </row>
    <row r="237" spans="1:23">
      <c r="A237" s="817" t="s">
        <v>259</v>
      </c>
      <c r="B237" s="817" t="s">
        <v>221</v>
      </c>
      <c r="C237" s="817" t="s">
        <v>6</v>
      </c>
      <c r="D237" s="817" t="s">
        <v>260</v>
      </c>
      <c r="G237" s="817" t="s">
        <v>199</v>
      </c>
      <c r="H237" s="817" t="s">
        <v>200</v>
      </c>
      <c r="I237" s="817" t="s">
        <v>201</v>
      </c>
      <c r="J237" s="817" t="s">
        <v>202</v>
      </c>
      <c r="K237" s="817" t="s">
        <v>203</v>
      </c>
      <c r="L237" s="817" t="s">
        <v>215</v>
      </c>
      <c r="M237" s="817" t="s">
        <v>216</v>
      </c>
      <c r="N237" s="817" t="s">
        <v>40</v>
      </c>
      <c r="O237" s="817">
        <v>10</v>
      </c>
      <c r="P237" s="817" t="s">
        <v>204</v>
      </c>
      <c r="Q237" s="817">
        <v>10</v>
      </c>
      <c r="V237" s="819">
        <v>45748</v>
      </c>
      <c r="W237" s="819">
        <v>46022</v>
      </c>
    </row>
    <row r="238" spans="1:23">
      <c r="A238" s="817" t="s">
        <v>259</v>
      </c>
      <c r="B238" s="817" t="s">
        <v>221</v>
      </c>
      <c r="C238" s="817" t="s">
        <v>6</v>
      </c>
      <c r="D238" s="817" t="s">
        <v>260</v>
      </c>
      <c r="G238" s="817" t="s">
        <v>199</v>
      </c>
      <c r="H238" s="817" t="s">
        <v>200</v>
      </c>
      <c r="I238" s="817" t="s">
        <v>201</v>
      </c>
      <c r="J238" s="817" t="s">
        <v>202</v>
      </c>
      <c r="K238" s="817" t="s">
        <v>105</v>
      </c>
      <c r="L238" s="817" t="s">
        <v>1542</v>
      </c>
      <c r="M238" s="817" t="s">
        <v>1543</v>
      </c>
      <c r="N238" s="817" t="s">
        <v>40</v>
      </c>
      <c r="O238" s="817">
        <v>6</v>
      </c>
      <c r="P238" s="817" t="s">
        <v>122</v>
      </c>
      <c r="Q238" s="817">
        <v>6</v>
      </c>
      <c r="V238" s="819">
        <v>45748</v>
      </c>
      <c r="W238" s="819">
        <v>46022</v>
      </c>
    </row>
    <row r="239" spans="1:23">
      <c r="A239" s="817" t="s">
        <v>259</v>
      </c>
      <c r="B239" s="817" t="s">
        <v>221</v>
      </c>
      <c r="C239" s="817" t="s">
        <v>6</v>
      </c>
      <c r="D239" s="817" t="s">
        <v>260</v>
      </c>
      <c r="G239" s="817" t="s">
        <v>199</v>
      </c>
      <c r="H239" s="817" t="s">
        <v>200</v>
      </c>
      <c r="I239" s="817" t="s">
        <v>201</v>
      </c>
      <c r="J239" s="817" t="s">
        <v>202</v>
      </c>
      <c r="K239" s="817" t="s">
        <v>203</v>
      </c>
      <c r="L239" s="817" t="s">
        <v>1213</v>
      </c>
      <c r="M239" s="817" t="s">
        <v>210</v>
      </c>
      <c r="N239" s="817" t="s">
        <v>40</v>
      </c>
      <c r="O239" s="817">
        <v>50</v>
      </c>
      <c r="P239" s="817" t="s">
        <v>204</v>
      </c>
      <c r="Q239" s="817">
        <v>50</v>
      </c>
      <c r="V239" s="819">
        <v>45658</v>
      </c>
      <c r="W239" s="819">
        <v>46022</v>
      </c>
    </row>
    <row r="240" spans="1:23">
      <c r="A240" s="817" t="s">
        <v>259</v>
      </c>
      <c r="B240" s="817" t="s">
        <v>221</v>
      </c>
      <c r="C240" s="817" t="s">
        <v>6</v>
      </c>
      <c r="D240" s="817" t="s">
        <v>260</v>
      </c>
      <c r="G240" s="817" t="s">
        <v>199</v>
      </c>
      <c r="H240" s="817" t="s">
        <v>200</v>
      </c>
      <c r="I240" s="817" t="s">
        <v>201</v>
      </c>
      <c r="J240" s="817" t="s">
        <v>202</v>
      </c>
      <c r="K240" s="817" t="s">
        <v>203</v>
      </c>
      <c r="L240" s="817" t="s">
        <v>211</v>
      </c>
      <c r="M240" s="817" t="s">
        <v>212</v>
      </c>
      <c r="N240" s="817" t="s">
        <v>40</v>
      </c>
      <c r="O240" s="817">
        <v>10</v>
      </c>
      <c r="P240" s="817" t="s">
        <v>122</v>
      </c>
      <c r="Q240" s="817">
        <v>10</v>
      </c>
      <c r="V240" s="819">
        <v>45748</v>
      </c>
      <c r="W240" s="819">
        <v>46022</v>
      </c>
    </row>
    <row r="241" spans="1:23">
      <c r="A241" s="817" t="s">
        <v>259</v>
      </c>
      <c r="B241" s="817" t="s">
        <v>221</v>
      </c>
      <c r="C241" s="817" t="s">
        <v>6</v>
      </c>
      <c r="D241" s="817" t="s">
        <v>260</v>
      </c>
      <c r="G241" s="817" t="s">
        <v>199</v>
      </c>
      <c r="H241" s="817" t="s">
        <v>200</v>
      </c>
      <c r="I241" s="817" t="s">
        <v>201</v>
      </c>
      <c r="J241" s="817" t="s">
        <v>202</v>
      </c>
      <c r="K241" s="817" t="s">
        <v>105</v>
      </c>
      <c r="L241" s="817" t="s">
        <v>272</v>
      </c>
      <c r="M241" s="817" t="s">
        <v>273</v>
      </c>
      <c r="N241" s="817" t="s">
        <v>40</v>
      </c>
      <c r="O241" s="817">
        <v>40</v>
      </c>
      <c r="P241" s="817" t="s">
        <v>122</v>
      </c>
      <c r="Q241" s="817">
        <v>175</v>
      </c>
      <c r="R241" s="817">
        <v>250</v>
      </c>
      <c r="V241" s="819">
        <v>45292</v>
      </c>
      <c r="W241" s="819">
        <v>46022</v>
      </c>
    </row>
    <row r="242" spans="1:23">
      <c r="A242" s="817" t="s">
        <v>259</v>
      </c>
      <c r="B242" s="817" t="s">
        <v>221</v>
      </c>
      <c r="C242" s="817" t="s">
        <v>6</v>
      </c>
      <c r="D242" s="817" t="s">
        <v>260</v>
      </c>
      <c r="G242" s="817" t="s">
        <v>199</v>
      </c>
      <c r="H242" s="817" t="s">
        <v>200</v>
      </c>
      <c r="I242" s="817" t="s">
        <v>201</v>
      </c>
      <c r="J242" s="817" t="s">
        <v>202</v>
      </c>
      <c r="K242" s="817" t="s">
        <v>105</v>
      </c>
      <c r="L242" s="817" t="s">
        <v>105</v>
      </c>
      <c r="M242" s="817" t="s">
        <v>205</v>
      </c>
      <c r="N242" s="817" t="s">
        <v>40</v>
      </c>
      <c r="O242" s="817">
        <v>47</v>
      </c>
      <c r="P242" s="817" t="s">
        <v>122</v>
      </c>
      <c r="Q242" s="817">
        <v>47</v>
      </c>
      <c r="S242" s="817">
        <v>0</v>
      </c>
      <c r="T242" s="817">
        <v>999</v>
      </c>
      <c r="V242" s="819">
        <v>45839</v>
      </c>
      <c r="W242" s="819">
        <v>46022</v>
      </c>
    </row>
    <row r="243" spans="1:23">
      <c r="A243" s="817" t="s">
        <v>259</v>
      </c>
      <c r="B243" s="817" t="s">
        <v>221</v>
      </c>
      <c r="C243" s="817" t="s">
        <v>6</v>
      </c>
      <c r="D243" s="817" t="s">
        <v>260</v>
      </c>
      <c r="G243" s="817" t="s">
        <v>199</v>
      </c>
      <c r="H243" s="817" t="s">
        <v>200</v>
      </c>
      <c r="I243" s="817" t="s">
        <v>201</v>
      </c>
      <c r="J243" s="817" t="s">
        <v>202</v>
      </c>
      <c r="K243" s="817" t="s">
        <v>203</v>
      </c>
      <c r="L243" s="817" t="s">
        <v>206</v>
      </c>
      <c r="M243" s="817" t="s">
        <v>207</v>
      </c>
      <c r="N243" s="817" t="s">
        <v>40</v>
      </c>
      <c r="O243" s="817">
        <v>15</v>
      </c>
      <c r="P243" s="817" t="s">
        <v>204</v>
      </c>
      <c r="Q243" s="817">
        <v>15</v>
      </c>
      <c r="V243" s="819">
        <v>45748</v>
      </c>
      <c r="W243" s="819">
        <v>46022</v>
      </c>
    </row>
    <row r="244" spans="1:23">
      <c r="A244" s="817" t="s">
        <v>259</v>
      </c>
      <c r="B244" s="817" t="s">
        <v>221</v>
      </c>
      <c r="C244" s="817" t="s">
        <v>6</v>
      </c>
      <c r="D244" s="817" t="s">
        <v>260</v>
      </c>
      <c r="G244" s="817" t="s">
        <v>199</v>
      </c>
      <c r="H244" s="817" t="s">
        <v>200</v>
      </c>
      <c r="I244" s="817" t="s">
        <v>201</v>
      </c>
      <c r="J244" s="817" t="s">
        <v>202</v>
      </c>
      <c r="K244" s="817" t="s">
        <v>105</v>
      </c>
      <c r="L244" s="817" t="s">
        <v>213</v>
      </c>
      <c r="M244" s="817" t="s">
        <v>214</v>
      </c>
      <c r="N244" s="817" t="s">
        <v>40</v>
      </c>
      <c r="O244" s="817">
        <v>5</v>
      </c>
      <c r="P244" s="817" t="s">
        <v>122</v>
      </c>
      <c r="Q244" s="817">
        <v>5</v>
      </c>
      <c r="V244" s="819">
        <v>45748</v>
      </c>
      <c r="W244" s="819">
        <v>46022</v>
      </c>
    </row>
    <row r="245" spans="1:23">
      <c r="A245" s="817" t="s">
        <v>259</v>
      </c>
      <c r="B245" s="817" t="s">
        <v>221</v>
      </c>
      <c r="C245" s="817" t="s">
        <v>6</v>
      </c>
      <c r="D245" s="817" t="s">
        <v>260</v>
      </c>
      <c r="G245" s="817" t="s">
        <v>199</v>
      </c>
      <c r="H245" s="817" t="s">
        <v>200</v>
      </c>
      <c r="I245" s="817" t="s">
        <v>201</v>
      </c>
      <c r="J245" s="817" t="s">
        <v>202</v>
      </c>
      <c r="K245" s="817" t="s">
        <v>203</v>
      </c>
      <c r="L245" s="817" t="s">
        <v>208</v>
      </c>
      <c r="M245" s="817" t="s">
        <v>209</v>
      </c>
      <c r="N245" s="817" t="s">
        <v>40</v>
      </c>
      <c r="O245" s="817">
        <v>15</v>
      </c>
      <c r="P245" s="817" t="s">
        <v>122</v>
      </c>
      <c r="Q245" s="817">
        <v>30</v>
      </c>
      <c r="R245" s="817">
        <v>75</v>
      </c>
      <c r="V245" s="819">
        <v>45748</v>
      </c>
      <c r="W245" s="819">
        <v>46022</v>
      </c>
    </row>
    <row r="246" spans="1:23">
      <c r="A246" s="817" t="s">
        <v>259</v>
      </c>
      <c r="B246" s="817" t="s">
        <v>221</v>
      </c>
      <c r="C246" s="817" t="s">
        <v>6</v>
      </c>
      <c r="D246" s="817" t="s">
        <v>260</v>
      </c>
      <c r="G246" s="817" t="s">
        <v>199</v>
      </c>
      <c r="H246" s="817" t="s">
        <v>200</v>
      </c>
      <c r="I246" s="817" t="s">
        <v>201</v>
      </c>
      <c r="J246" s="817" t="s">
        <v>202</v>
      </c>
      <c r="K246" s="817" t="s">
        <v>203</v>
      </c>
      <c r="L246" s="817" t="s">
        <v>274</v>
      </c>
      <c r="M246" s="817" t="s">
        <v>275</v>
      </c>
      <c r="N246" s="817" t="s">
        <v>40</v>
      </c>
      <c r="O246" s="817">
        <v>50</v>
      </c>
      <c r="P246" s="817" t="s">
        <v>1074</v>
      </c>
      <c r="Q246" s="817">
        <v>50</v>
      </c>
      <c r="S246" s="817">
        <v>2000</v>
      </c>
      <c r="T246" s="817">
        <v>9999</v>
      </c>
      <c r="V246" s="819">
        <v>45658</v>
      </c>
      <c r="W246" s="819">
        <v>46022</v>
      </c>
    </row>
    <row r="247" spans="1:23">
      <c r="A247" s="817" t="s">
        <v>259</v>
      </c>
      <c r="B247" s="817" t="s">
        <v>221</v>
      </c>
      <c r="C247" s="817" t="s">
        <v>6</v>
      </c>
      <c r="D247" s="817" t="s">
        <v>260</v>
      </c>
      <c r="G247" s="817" t="s">
        <v>199</v>
      </c>
      <c r="H247" s="817" t="s">
        <v>200</v>
      </c>
      <c r="I247" s="817" t="s">
        <v>201</v>
      </c>
      <c r="J247" s="817" t="s">
        <v>202</v>
      </c>
      <c r="K247" s="817" t="s">
        <v>203</v>
      </c>
      <c r="L247" s="817" t="s">
        <v>274</v>
      </c>
      <c r="M247" s="817" t="s">
        <v>275</v>
      </c>
      <c r="N247" s="817" t="s">
        <v>40</v>
      </c>
      <c r="O247" s="817">
        <v>35</v>
      </c>
      <c r="P247" s="817" t="s">
        <v>1074</v>
      </c>
      <c r="Q247" s="817">
        <v>35</v>
      </c>
      <c r="S247" s="817">
        <v>1500</v>
      </c>
      <c r="T247" s="817">
        <v>1999</v>
      </c>
      <c r="V247" s="819">
        <v>45658</v>
      </c>
      <c r="W247" s="819">
        <v>46022</v>
      </c>
    </row>
    <row r="248" spans="1:23">
      <c r="A248" s="817" t="s">
        <v>259</v>
      </c>
      <c r="B248" s="817" t="s">
        <v>221</v>
      </c>
      <c r="C248" s="817" t="s">
        <v>6</v>
      </c>
      <c r="D248" s="817" t="s">
        <v>260</v>
      </c>
      <c r="G248" s="817" t="s">
        <v>199</v>
      </c>
      <c r="H248" s="817" t="s">
        <v>200</v>
      </c>
      <c r="I248" s="817" t="s">
        <v>201</v>
      </c>
      <c r="J248" s="817" t="s">
        <v>202</v>
      </c>
      <c r="K248" s="817" t="s">
        <v>203</v>
      </c>
      <c r="L248" s="817" t="s">
        <v>274</v>
      </c>
      <c r="M248" s="817" t="s">
        <v>275</v>
      </c>
      <c r="N248" s="817" t="s">
        <v>40</v>
      </c>
      <c r="O248" s="817">
        <v>20</v>
      </c>
      <c r="P248" s="817" t="s">
        <v>1074</v>
      </c>
      <c r="Q248" s="817">
        <v>20</v>
      </c>
      <c r="S248" s="817">
        <v>1000</v>
      </c>
      <c r="T248" s="817">
        <v>1499</v>
      </c>
      <c r="V248" s="819">
        <v>45658</v>
      </c>
      <c r="W248" s="819">
        <v>46022</v>
      </c>
    </row>
    <row r="249" spans="1:23">
      <c r="A249" s="817" t="s">
        <v>261</v>
      </c>
      <c r="B249" s="817" t="s">
        <v>221</v>
      </c>
      <c r="C249" s="817" t="s">
        <v>6</v>
      </c>
      <c r="D249" s="817" t="s">
        <v>262</v>
      </c>
      <c r="G249" s="817" t="s">
        <v>199</v>
      </c>
      <c r="H249" s="817" t="s">
        <v>200</v>
      </c>
      <c r="I249" s="817" t="s">
        <v>201</v>
      </c>
      <c r="J249" s="817" t="s">
        <v>202</v>
      </c>
      <c r="K249" s="817" t="s">
        <v>203</v>
      </c>
      <c r="L249" s="817" t="s">
        <v>211</v>
      </c>
      <c r="M249" s="817" t="s">
        <v>212</v>
      </c>
      <c r="N249" s="817" t="s">
        <v>40</v>
      </c>
      <c r="O249" s="817">
        <v>10</v>
      </c>
      <c r="P249" s="817" t="s">
        <v>122</v>
      </c>
      <c r="Q249" s="817">
        <v>10</v>
      </c>
      <c r="V249" s="819">
        <v>45748</v>
      </c>
      <c r="W249" s="819">
        <v>46022</v>
      </c>
    </row>
    <row r="250" spans="1:23">
      <c r="A250" s="817" t="s">
        <v>261</v>
      </c>
      <c r="B250" s="817" t="s">
        <v>221</v>
      </c>
      <c r="C250" s="817" t="s">
        <v>6</v>
      </c>
      <c r="D250" s="817" t="s">
        <v>262</v>
      </c>
      <c r="G250" s="817" t="s">
        <v>199</v>
      </c>
      <c r="H250" s="817" t="s">
        <v>200</v>
      </c>
      <c r="I250" s="817" t="s">
        <v>201</v>
      </c>
      <c r="J250" s="817" t="s">
        <v>202</v>
      </c>
      <c r="K250" s="817" t="s">
        <v>203</v>
      </c>
      <c r="L250" s="817" t="s">
        <v>206</v>
      </c>
      <c r="M250" s="817" t="s">
        <v>207</v>
      </c>
      <c r="N250" s="817" t="s">
        <v>40</v>
      </c>
      <c r="O250" s="817">
        <v>15</v>
      </c>
      <c r="P250" s="817" t="s">
        <v>204</v>
      </c>
      <c r="Q250" s="817">
        <v>15</v>
      </c>
      <c r="V250" s="819">
        <v>45748</v>
      </c>
      <c r="W250" s="819">
        <v>46022</v>
      </c>
    </row>
    <row r="251" spans="1:23">
      <c r="A251" s="817" t="s">
        <v>261</v>
      </c>
      <c r="B251" s="817" t="s">
        <v>221</v>
      </c>
      <c r="C251" s="817" t="s">
        <v>6</v>
      </c>
      <c r="D251" s="817" t="s">
        <v>262</v>
      </c>
      <c r="G251" s="817" t="s">
        <v>199</v>
      </c>
      <c r="H251" s="817" t="s">
        <v>200</v>
      </c>
      <c r="I251" s="817" t="s">
        <v>201</v>
      </c>
      <c r="J251" s="817" t="s">
        <v>202</v>
      </c>
      <c r="K251" s="817" t="s">
        <v>105</v>
      </c>
      <c r="L251" s="817" t="s">
        <v>272</v>
      </c>
      <c r="M251" s="817" t="s">
        <v>273</v>
      </c>
      <c r="N251" s="817" t="s">
        <v>40</v>
      </c>
      <c r="O251" s="817">
        <v>40</v>
      </c>
      <c r="P251" s="817" t="s">
        <v>122</v>
      </c>
      <c r="Q251" s="817">
        <v>250</v>
      </c>
      <c r="V251" s="819">
        <v>45292</v>
      </c>
      <c r="W251" s="819">
        <v>46022</v>
      </c>
    </row>
    <row r="252" spans="1:23">
      <c r="A252" s="817" t="s">
        <v>261</v>
      </c>
      <c r="B252" s="817" t="s">
        <v>221</v>
      </c>
      <c r="C252" s="817" t="s">
        <v>6</v>
      </c>
      <c r="D252" s="817" t="s">
        <v>262</v>
      </c>
      <c r="G252" s="817" t="s">
        <v>199</v>
      </c>
      <c r="H252" s="817" t="s">
        <v>200</v>
      </c>
      <c r="I252" s="817" t="s">
        <v>201</v>
      </c>
      <c r="J252" s="817" t="s">
        <v>202</v>
      </c>
      <c r="K252" s="817" t="s">
        <v>203</v>
      </c>
      <c r="L252" s="817" t="s">
        <v>274</v>
      </c>
      <c r="M252" s="817" t="s">
        <v>275</v>
      </c>
      <c r="N252" s="817" t="s">
        <v>40</v>
      </c>
      <c r="O252" s="817">
        <v>20</v>
      </c>
      <c r="P252" s="817" t="s">
        <v>1074</v>
      </c>
      <c r="Q252" s="817">
        <v>20</v>
      </c>
      <c r="S252" s="817">
        <v>1000</v>
      </c>
      <c r="T252" s="817">
        <v>1499</v>
      </c>
      <c r="V252" s="819">
        <v>45658</v>
      </c>
      <c r="W252" s="819">
        <v>46022</v>
      </c>
    </row>
    <row r="253" spans="1:23">
      <c r="A253" s="817" t="s">
        <v>261</v>
      </c>
      <c r="B253" s="817" t="s">
        <v>221</v>
      </c>
      <c r="C253" s="817" t="s">
        <v>6</v>
      </c>
      <c r="D253" s="817" t="s">
        <v>262</v>
      </c>
      <c r="G253" s="817" t="s">
        <v>199</v>
      </c>
      <c r="H253" s="817" t="s">
        <v>200</v>
      </c>
      <c r="I253" s="817" t="s">
        <v>201</v>
      </c>
      <c r="J253" s="817" t="s">
        <v>202</v>
      </c>
      <c r="K253" s="817" t="s">
        <v>203</v>
      </c>
      <c r="L253" s="817" t="s">
        <v>215</v>
      </c>
      <c r="M253" s="817" t="s">
        <v>216</v>
      </c>
      <c r="N253" s="817" t="s">
        <v>40</v>
      </c>
      <c r="O253" s="817">
        <v>10</v>
      </c>
      <c r="P253" s="817" t="s">
        <v>204</v>
      </c>
      <c r="Q253" s="817">
        <v>10</v>
      </c>
      <c r="V253" s="819">
        <v>45748</v>
      </c>
      <c r="W253" s="819">
        <v>46022</v>
      </c>
    </row>
    <row r="254" spans="1:23">
      <c r="A254" s="817" t="s">
        <v>261</v>
      </c>
      <c r="B254" s="817" t="s">
        <v>221</v>
      </c>
      <c r="C254" s="817" t="s">
        <v>6</v>
      </c>
      <c r="D254" s="817" t="s">
        <v>262</v>
      </c>
      <c r="G254" s="817" t="s">
        <v>199</v>
      </c>
      <c r="H254" s="817" t="s">
        <v>200</v>
      </c>
      <c r="I254" s="817" t="s">
        <v>201</v>
      </c>
      <c r="J254" s="817" t="s">
        <v>202</v>
      </c>
      <c r="K254" s="817" t="s">
        <v>203</v>
      </c>
      <c r="L254" s="817" t="s">
        <v>274</v>
      </c>
      <c r="M254" s="817" t="s">
        <v>275</v>
      </c>
      <c r="N254" s="817" t="s">
        <v>40</v>
      </c>
      <c r="O254" s="817">
        <v>50</v>
      </c>
      <c r="P254" s="817" t="s">
        <v>1074</v>
      </c>
      <c r="Q254" s="817">
        <v>50</v>
      </c>
      <c r="S254" s="817">
        <v>2000</v>
      </c>
      <c r="T254" s="817">
        <v>9999</v>
      </c>
      <c r="V254" s="819">
        <v>45658</v>
      </c>
      <c r="W254" s="819">
        <v>46022</v>
      </c>
    </row>
    <row r="255" spans="1:23">
      <c r="A255" s="817" t="s">
        <v>261</v>
      </c>
      <c r="B255" s="817" t="s">
        <v>221</v>
      </c>
      <c r="C255" s="817" t="s">
        <v>6</v>
      </c>
      <c r="D255" s="817" t="s">
        <v>262</v>
      </c>
      <c r="G255" s="817" t="s">
        <v>199</v>
      </c>
      <c r="H255" s="817" t="s">
        <v>200</v>
      </c>
      <c r="I255" s="817" t="s">
        <v>201</v>
      </c>
      <c r="J255" s="817" t="s">
        <v>202</v>
      </c>
      <c r="K255" s="817" t="s">
        <v>203</v>
      </c>
      <c r="L255" s="817" t="s">
        <v>274</v>
      </c>
      <c r="M255" s="817" t="s">
        <v>275</v>
      </c>
      <c r="N255" s="817" t="s">
        <v>40</v>
      </c>
      <c r="O255" s="817">
        <v>35</v>
      </c>
      <c r="P255" s="817" t="s">
        <v>1074</v>
      </c>
      <c r="Q255" s="817">
        <v>35</v>
      </c>
      <c r="S255" s="817">
        <v>1500</v>
      </c>
      <c r="T255" s="817">
        <v>1999</v>
      </c>
      <c r="V255" s="819">
        <v>45658</v>
      </c>
      <c r="W255" s="819">
        <v>46022</v>
      </c>
    </row>
    <row r="256" spans="1:23">
      <c r="A256" s="817" t="s">
        <v>261</v>
      </c>
      <c r="B256" s="817" t="s">
        <v>221</v>
      </c>
      <c r="C256" s="817" t="s">
        <v>6</v>
      </c>
      <c r="D256" s="817" t="s">
        <v>262</v>
      </c>
      <c r="G256" s="817" t="s">
        <v>199</v>
      </c>
      <c r="H256" s="817" t="s">
        <v>200</v>
      </c>
      <c r="I256" s="817" t="s">
        <v>201</v>
      </c>
      <c r="J256" s="817" t="s">
        <v>202</v>
      </c>
      <c r="K256" s="817" t="s">
        <v>203</v>
      </c>
      <c r="L256" s="817" t="s">
        <v>1213</v>
      </c>
      <c r="M256" s="817" t="s">
        <v>210</v>
      </c>
      <c r="N256" s="817" t="s">
        <v>40</v>
      </c>
      <c r="O256" s="817">
        <v>75</v>
      </c>
      <c r="P256" s="817" t="s">
        <v>204</v>
      </c>
      <c r="Q256" s="817">
        <v>75</v>
      </c>
      <c r="V256" s="819">
        <v>45658</v>
      </c>
      <c r="W256" s="819">
        <v>46022</v>
      </c>
    </row>
    <row r="257" spans="1:23">
      <c r="A257" s="817" t="s">
        <v>261</v>
      </c>
      <c r="B257" s="817" t="s">
        <v>221</v>
      </c>
      <c r="C257" s="817" t="s">
        <v>6</v>
      </c>
      <c r="D257" s="817" t="s">
        <v>262</v>
      </c>
      <c r="G257" s="817" t="s">
        <v>199</v>
      </c>
      <c r="H257" s="817" t="s">
        <v>200</v>
      </c>
      <c r="I257" s="817" t="s">
        <v>201</v>
      </c>
      <c r="J257" s="817" t="s">
        <v>202</v>
      </c>
      <c r="K257" s="817" t="s">
        <v>203</v>
      </c>
      <c r="L257" s="817" t="s">
        <v>208</v>
      </c>
      <c r="M257" s="817" t="s">
        <v>209</v>
      </c>
      <c r="N257" s="817" t="s">
        <v>40</v>
      </c>
      <c r="O257" s="817">
        <v>15</v>
      </c>
      <c r="P257" s="817" t="s">
        <v>122</v>
      </c>
      <c r="Q257" s="817">
        <v>30</v>
      </c>
      <c r="R257" s="817">
        <v>75</v>
      </c>
      <c r="V257" s="819">
        <v>45748</v>
      </c>
      <c r="W257" s="819">
        <v>46022</v>
      </c>
    </row>
    <row r="258" spans="1:23">
      <c r="A258" s="817" t="s">
        <v>261</v>
      </c>
      <c r="B258" s="817" t="s">
        <v>221</v>
      </c>
      <c r="C258" s="817" t="s">
        <v>6</v>
      </c>
      <c r="D258" s="817" t="s">
        <v>262</v>
      </c>
      <c r="G258" s="817" t="s">
        <v>199</v>
      </c>
      <c r="H258" s="817" t="s">
        <v>200</v>
      </c>
      <c r="I258" s="817" t="s">
        <v>201</v>
      </c>
      <c r="J258" s="817" t="s">
        <v>202</v>
      </c>
      <c r="K258" s="817" t="s">
        <v>105</v>
      </c>
      <c r="L258" s="817" t="s">
        <v>1542</v>
      </c>
      <c r="M258" s="817" t="s">
        <v>1543</v>
      </c>
      <c r="N258" s="817" t="s">
        <v>40</v>
      </c>
      <c r="O258" s="817">
        <v>6</v>
      </c>
      <c r="P258" s="817" t="s">
        <v>122</v>
      </c>
      <c r="Q258" s="817">
        <v>6</v>
      </c>
      <c r="V258" s="819">
        <v>45748</v>
      </c>
      <c r="W258" s="819">
        <v>46022</v>
      </c>
    </row>
    <row r="259" spans="1:23">
      <c r="A259" s="817" t="s">
        <v>261</v>
      </c>
      <c r="B259" s="817" t="s">
        <v>221</v>
      </c>
      <c r="C259" s="817" t="s">
        <v>6</v>
      </c>
      <c r="D259" s="817" t="s">
        <v>262</v>
      </c>
      <c r="G259" s="817" t="s">
        <v>199</v>
      </c>
      <c r="H259" s="817" t="s">
        <v>200</v>
      </c>
      <c r="I259" s="817" t="s">
        <v>201</v>
      </c>
      <c r="J259" s="817" t="s">
        <v>202</v>
      </c>
      <c r="K259" s="817" t="s">
        <v>105</v>
      </c>
      <c r="L259" s="817" t="s">
        <v>213</v>
      </c>
      <c r="M259" s="817" t="s">
        <v>214</v>
      </c>
      <c r="N259" s="817" t="s">
        <v>40</v>
      </c>
      <c r="O259" s="817">
        <v>5</v>
      </c>
      <c r="P259" s="817" t="s">
        <v>122</v>
      </c>
      <c r="Q259" s="817">
        <v>5</v>
      </c>
      <c r="V259" s="819">
        <v>45748</v>
      </c>
      <c r="W259" s="819">
        <v>46022</v>
      </c>
    </row>
    <row r="260" spans="1:23">
      <c r="A260" s="817" t="s">
        <v>261</v>
      </c>
      <c r="B260" s="817" t="s">
        <v>221</v>
      </c>
      <c r="C260" s="817" t="s">
        <v>6</v>
      </c>
      <c r="D260" s="817" t="s">
        <v>262</v>
      </c>
      <c r="G260" s="817" t="s">
        <v>199</v>
      </c>
      <c r="H260" s="817" t="s">
        <v>200</v>
      </c>
      <c r="I260" s="817" t="s">
        <v>201</v>
      </c>
      <c r="J260" s="817" t="s">
        <v>202</v>
      </c>
      <c r="K260" s="817" t="s">
        <v>105</v>
      </c>
      <c r="L260" s="817" t="s">
        <v>105</v>
      </c>
      <c r="M260" s="817" t="s">
        <v>205</v>
      </c>
      <c r="N260" s="817" t="s">
        <v>40</v>
      </c>
      <c r="O260" s="817">
        <v>127</v>
      </c>
      <c r="P260" s="817" t="s">
        <v>122</v>
      </c>
      <c r="Q260" s="817">
        <v>127</v>
      </c>
      <c r="S260" s="817">
        <v>0</v>
      </c>
      <c r="T260" s="817">
        <v>999</v>
      </c>
      <c r="V260" s="819">
        <v>45839</v>
      </c>
      <c r="W260" s="819">
        <v>46022</v>
      </c>
    </row>
    <row r="261" spans="1:23">
      <c r="A261" s="817" t="s">
        <v>263</v>
      </c>
      <c r="B261" s="817" t="s">
        <v>221</v>
      </c>
      <c r="C261" s="817" t="s">
        <v>6</v>
      </c>
      <c r="D261" s="817" t="s">
        <v>264</v>
      </c>
      <c r="G261" s="817" t="s">
        <v>199</v>
      </c>
      <c r="H261" s="817" t="s">
        <v>200</v>
      </c>
      <c r="I261" s="817" t="s">
        <v>201</v>
      </c>
      <c r="J261" s="817" t="s">
        <v>202</v>
      </c>
      <c r="K261" s="817" t="s">
        <v>203</v>
      </c>
      <c r="L261" s="817" t="s">
        <v>206</v>
      </c>
      <c r="M261" s="817" t="s">
        <v>207</v>
      </c>
      <c r="N261" s="817" t="s">
        <v>40</v>
      </c>
      <c r="O261" s="817">
        <v>15</v>
      </c>
      <c r="P261" s="817" t="s">
        <v>204</v>
      </c>
      <c r="Q261" s="817">
        <v>15</v>
      </c>
      <c r="V261" s="819">
        <v>45748</v>
      </c>
      <c r="W261" s="819">
        <v>46022</v>
      </c>
    </row>
    <row r="262" spans="1:23">
      <c r="A262" s="817" t="s">
        <v>263</v>
      </c>
      <c r="B262" s="817" t="s">
        <v>221</v>
      </c>
      <c r="C262" s="817" t="s">
        <v>6</v>
      </c>
      <c r="D262" s="817" t="s">
        <v>264</v>
      </c>
      <c r="G262" s="817" t="s">
        <v>199</v>
      </c>
      <c r="H262" s="817" t="s">
        <v>200</v>
      </c>
      <c r="I262" s="817" t="s">
        <v>201</v>
      </c>
      <c r="J262" s="817" t="s">
        <v>202</v>
      </c>
      <c r="K262" s="817" t="s">
        <v>105</v>
      </c>
      <c r="L262" s="817" t="s">
        <v>213</v>
      </c>
      <c r="M262" s="817" t="s">
        <v>214</v>
      </c>
      <c r="N262" s="817" t="s">
        <v>40</v>
      </c>
      <c r="O262" s="817">
        <v>5</v>
      </c>
      <c r="P262" s="817" t="s">
        <v>122</v>
      </c>
      <c r="Q262" s="817">
        <v>5</v>
      </c>
      <c r="V262" s="819">
        <v>45748</v>
      </c>
      <c r="W262" s="819">
        <v>46022</v>
      </c>
    </row>
    <row r="263" spans="1:23">
      <c r="A263" s="817" t="s">
        <v>263</v>
      </c>
      <c r="B263" s="817" t="s">
        <v>221</v>
      </c>
      <c r="C263" s="817" t="s">
        <v>6</v>
      </c>
      <c r="D263" s="817" t="s">
        <v>264</v>
      </c>
      <c r="G263" s="817" t="s">
        <v>199</v>
      </c>
      <c r="H263" s="817" t="s">
        <v>200</v>
      </c>
      <c r="I263" s="817" t="s">
        <v>201</v>
      </c>
      <c r="J263" s="817" t="s">
        <v>202</v>
      </c>
      <c r="K263" s="817" t="s">
        <v>203</v>
      </c>
      <c r="L263" s="817" t="s">
        <v>211</v>
      </c>
      <c r="M263" s="817" t="s">
        <v>212</v>
      </c>
      <c r="N263" s="817" t="s">
        <v>40</v>
      </c>
      <c r="O263" s="817">
        <v>10</v>
      </c>
      <c r="P263" s="817" t="s">
        <v>122</v>
      </c>
      <c r="Q263" s="817">
        <v>10</v>
      </c>
      <c r="V263" s="819">
        <v>45748</v>
      </c>
      <c r="W263" s="819">
        <v>46022</v>
      </c>
    </row>
    <row r="264" spans="1:23">
      <c r="A264" s="817" t="s">
        <v>263</v>
      </c>
      <c r="B264" s="817" t="s">
        <v>221</v>
      </c>
      <c r="C264" s="817" t="s">
        <v>6</v>
      </c>
      <c r="D264" s="817" t="s">
        <v>264</v>
      </c>
      <c r="G264" s="817" t="s">
        <v>199</v>
      </c>
      <c r="H264" s="817" t="s">
        <v>200</v>
      </c>
      <c r="I264" s="817" t="s">
        <v>201</v>
      </c>
      <c r="J264" s="817" t="s">
        <v>202</v>
      </c>
      <c r="K264" s="817" t="s">
        <v>203</v>
      </c>
      <c r="L264" s="817" t="s">
        <v>215</v>
      </c>
      <c r="M264" s="817" t="s">
        <v>216</v>
      </c>
      <c r="N264" s="817" t="s">
        <v>40</v>
      </c>
      <c r="O264" s="817">
        <v>10</v>
      </c>
      <c r="P264" s="817" t="s">
        <v>204</v>
      </c>
      <c r="Q264" s="817">
        <v>10</v>
      </c>
      <c r="V264" s="819">
        <v>45748</v>
      </c>
      <c r="W264" s="819">
        <v>46022</v>
      </c>
    </row>
    <row r="265" spans="1:23">
      <c r="A265" s="817" t="s">
        <v>263</v>
      </c>
      <c r="B265" s="817" t="s">
        <v>221</v>
      </c>
      <c r="C265" s="817" t="s">
        <v>6</v>
      </c>
      <c r="D265" s="817" t="s">
        <v>264</v>
      </c>
      <c r="G265" s="817" t="s">
        <v>199</v>
      </c>
      <c r="H265" s="817" t="s">
        <v>200</v>
      </c>
      <c r="I265" s="817" t="s">
        <v>201</v>
      </c>
      <c r="J265" s="817" t="s">
        <v>202</v>
      </c>
      <c r="K265" s="817" t="s">
        <v>203</v>
      </c>
      <c r="L265" s="817" t="s">
        <v>274</v>
      </c>
      <c r="M265" s="817" t="s">
        <v>275</v>
      </c>
      <c r="N265" s="817" t="s">
        <v>40</v>
      </c>
      <c r="O265" s="817">
        <v>20</v>
      </c>
      <c r="P265" s="817" t="s">
        <v>1074</v>
      </c>
      <c r="Q265" s="817">
        <v>20</v>
      </c>
      <c r="S265" s="817">
        <v>1000</v>
      </c>
      <c r="T265" s="817">
        <v>1499</v>
      </c>
      <c r="V265" s="819">
        <v>45658</v>
      </c>
      <c r="W265" s="819">
        <v>46022</v>
      </c>
    </row>
    <row r="266" spans="1:23">
      <c r="A266" s="817" t="s">
        <v>263</v>
      </c>
      <c r="B266" s="817" t="s">
        <v>221</v>
      </c>
      <c r="C266" s="817" t="s">
        <v>6</v>
      </c>
      <c r="D266" s="817" t="s">
        <v>264</v>
      </c>
      <c r="G266" s="817" t="s">
        <v>199</v>
      </c>
      <c r="H266" s="817" t="s">
        <v>200</v>
      </c>
      <c r="I266" s="817" t="s">
        <v>201</v>
      </c>
      <c r="J266" s="817" t="s">
        <v>202</v>
      </c>
      <c r="K266" s="817" t="s">
        <v>105</v>
      </c>
      <c r="L266" s="817" t="s">
        <v>272</v>
      </c>
      <c r="M266" s="817" t="s">
        <v>273</v>
      </c>
      <c r="N266" s="817" t="s">
        <v>40</v>
      </c>
      <c r="O266" s="817">
        <v>40</v>
      </c>
      <c r="P266" s="817" t="s">
        <v>122</v>
      </c>
      <c r="Q266" s="817">
        <v>250</v>
      </c>
      <c r="V266" s="819">
        <v>45292</v>
      </c>
      <c r="W266" s="819">
        <v>46022</v>
      </c>
    </row>
    <row r="267" spans="1:23">
      <c r="A267" s="817" t="s">
        <v>263</v>
      </c>
      <c r="B267" s="817" t="s">
        <v>221</v>
      </c>
      <c r="C267" s="817" t="s">
        <v>6</v>
      </c>
      <c r="D267" s="817" t="s">
        <v>264</v>
      </c>
      <c r="G267" s="817" t="s">
        <v>199</v>
      </c>
      <c r="H267" s="817" t="s">
        <v>200</v>
      </c>
      <c r="I267" s="817" t="s">
        <v>201</v>
      </c>
      <c r="J267" s="817" t="s">
        <v>202</v>
      </c>
      <c r="K267" s="817" t="s">
        <v>203</v>
      </c>
      <c r="L267" s="817" t="s">
        <v>1213</v>
      </c>
      <c r="M267" s="817" t="s">
        <v>210</v>
      </c>
      <c r="N267" s="817" t="s">
        <v>40</v>
      </c>
      <c r="O267" s="817">
        <v>50</v>
      </c>
      <c r="P267" s="817" t="s">
        <v>204</v>
      </c>
      <c r="Q267" s="817">
        <v>50</v>
      </c>
      <c r="V267" s="819">
        <v>45658</v>
      </c>
      <c r="W267" s="819">
        <v>46022</v>
      </c>
    </row>
    <row r="268" spans="1:23">
      <c r="A268" s="817" t="s">
        <v>263</v>
      </c>
      <c r="B268" s="817" t="s">
        <v>221</v>
      </c>
      <c r="C268" s="817" t="s">
        <v>6</v>
      </c>
      <c r="D268" s="817" t="s">
        <v>264</v>
      </c>
      <c r="G268" s="817" t="s">
        <v>199</v>
      </c>
      <c r="H268" s="817" t="s">
        <v>200</v>
      </c>
      <c r="I268" s="817" t="s">
        <v>201</v>
      </c>
      <c r="J268" s="817" t="s">
        <v>202</v>
      </c>
      <c r="K268" s="817" t="s">
        <v>203</v>
      </c>
      <c r="L268" s="817" t="s">
        <v>274</v>
      </c>
      <c r="M268" s="817" t="s">
        <v>275</v>
      </c>
      <c r="N268" s="817" t="s">
        <v>40</v>
      </c>
      <c r="O268" s="817">
        <v>50</v>
      </c>
      <c r="P268" s="817" t="s">
        <v>1074</v>
      </c>
      <c r="Q268" s="817">
        <v>50</v>
      </c>
      <c r="S268" s="817">
        <v>2000</v>
      </c>
      <c r="T268" s="817">
        <v>9999</v>
      </c>
      <c r="V268" s="819">
        <v>45658</v>
      </c>
      <c r="W268" s="819">
        <v>46022</v>
      </c>
    </row>
    <row r="269" spans="1:23">
      <c r="A269" s="817" t="s">
        <v>263</v>
      </c>
      <c r="B269" s="817" t="s">
        <v>221</v>
      </c>
      <c r="C269" s="817" t="s">
        <v>6</v>
      </c>
      <c r="D269" s="817" t="s">
        <v>264</v>
      </c>
      <c r="G269" s="817" t="s">
        <v>199</v>
      </c>
      <c r="H269" s="817" t="s">
        <v>200</v>
      </c>
      <c r="I269" s="817" t="s">
        <v>201</v>
      </c>
      <c r="J269" s="817" t="s">
        <v>202</v>
      </c>
      <c r="K269" s="817" t="s">
        <v>105</v>
      </c>
      <c r="L269" s="817" t="s">
        <v>1542</v>
      </c>
      <c r="M269" s="817" t="s">
        <v>1543</v>
      </c>
      <c r="N269" s="817" t="s">
        <v>40</v>
      </c>
      <c r="O269" s="817">
        <v>6</v>
      </c>
      <c r="P269" s="817" t="s">
        <v>122</v>
      </c>
      <c r="Q269" s="817">
        <v>6</v>
      </c>
      <c r="V269" s="819">
        <v>45748</v>
      </c>
      <c r="W269" s="819">
        <v>46022</v>
      </c>
    </row>
    <row r="270" spans="1:23">
      <c r="A270" s="817" t="s">
        <v>263</v>
      </c>
      <c r="B270" s="817" t="s">
        <v>221</v>
      </c>
      <c r="C270" s="817" t="s">
        <v>6</v>
      </c>
      <c r="D270" s="817" t="s">
        <v>264</v>
      </c>
      <c r="G270" s="817" t="s">
        <v>199</v>
      </c>
      <c r="H270" s="817" t="s">
        <v>200</v>
      </c>
      <c r="I270" s="817" t="s">
        <v>201</v>
      </c>
      <c r="J270" s="817" t="s">
        <v>202</v>
      </c>
      <c r="K270" s="817" t="s">
        <v>203</v>
      </c>
      <c r="L270" s="817" t="s">
        <v>274</v>
      </c>
      <c r="M270" s="817" t="s">
        <v>275</v>
      </c>
      <c r="N270" s="817" t="s">
        <v>40</v>
      </c>
      <c r="O270" s="817">
        <v>35</v>
      </c>
      <c r="P270" s="817" t="s">
        <v>1074</v>
      </c>
      <c r="Q270" s="817">
        <v>35</v>
      </c>
      <c r="S270" s="817">
        <v>1500</v>
      </c>
      <c r="T270" s="817">
        <v>1999</v>
      </c>
      <c r="V270" s="819">
        <v>45658</v>
      </c>
      <c r="W270" s="819">
        <v>46022</v>
      </c>
    </row>
    <row r="271" spans="1:23">
      <c r="A271" s="817" t="s">
        <v>263</v>
      </c>
      <c r="B271" s="817" t="s">
        <v>221</v>
      </c>
      <c r="C271" s="817" t="s">
        <v>6</v>
      </c>
      <c r="D271" s="817" t="s">
        <v>264</v>
      </c>
      <c r="G271" s="817" t="s">
        <v>199</v>
      </c>
      <c r="H271" s="817" t="s">
        <v>200</v>
      </c>
      <c r="I271" s="817" t="s">
        <v>201</v>
      </c>
      <c r="J271" s="817" t="s">
        <v>202</v>
      </c>
      <c r="K271" s="817" t="s">
        <v>105</v>
      </c>
      <c r="L271" s="817" t="s">
        <v>105</v>
      </c>
      <c r="M271" s="817" t="s">
        <v>205</v>
      </c>
      <c r="N271" s="817" t="s">
        <v>40</v>
      </c>
      <c r="O271" s="817">
        <v>104</v>
      </c>
      <c r="P271" s="817" t="s">
        <v>122</v>
      </c>
      <c r="Q271" s="817">
        <v>104</v>
      </c>
      <c r="S271" s="817">
        <v>0</v>
      </c>
      <c r="T271" s="817">
        <v>999</v>
      </c>
      <c r="V271" s="819">
        <v>45839</v>
      </c>
      <c r="W271" s="819">
        <v>46022</v>
      </c>
    </row>
    <row r="272" spans="1:23">
      <c r="A272" s="817" t="s">
        <v>263</v>
      </c>
      <c r="B272" s="817" t="s">
        <v>221</v>
      </c>
      <c r="C272" s="817" t="s">
        <v>6</v>
      </c>
      <c r="D272" s="817" t="s">
        <v>264</v>
      </c>
      <c r="G272" s="817" t="s">
        <v>199</v>
      </c>
      <c r="H272" s="817" t="s">
        <v>200</v>
      </c>
      <c r="I272" s="817" t="s">
        <v>201</v>
      </c>
      <c r="J272" s="817" t="s">
        <v>202</v>
      </c>
      <c r="K272" s="817" t="s">
        <v>203</v>
      </c>
      <c r="L272" s="817" t="s">
        <v>208</v>
      </c>
      <c r="M272" s="817" t="s">
        <v>209</v>
      </c>
      <c r="N272" s="817" t="s">
        <v>40</v>
      </c>
      <c r="O272" s="817">
        <v>15</v>
      </c>
      <c r="P272" s="817" t="s">
        <v>122</v>
      </c>
      <c r="Q272" s="817">
        <v>30</v>
      </c>
      <c r="R272" s="817">
        <v>75</v>
      </c>
      <c r="V272" s="819">
        <v>45748</v>
      </c>
      <c r="W272" s="819">
        <v>46022</v>
      </c>
    </row>
    <row r="273" spans="1:23">
      <c r="A273" s="817" t="s">
        <v>265</v>
      </c>
      <c r="B273" s="817" t="s">
        <v>266</v>
      </c>
      <c r="C273" s="817" t="s">
        <v>6</v>
      </c>
      <c r="D273" s="817" t="s">
        <v>267</v>
      </c>
      <c r="G273" s="817" t="s">
        <v>199</v>
      </c>
      <c r="H273" s="817" t="s">
        <v>200</v>
      </c>
      <c r="I273" s="817" t="s">
        <v>201</v>
      </c>
      <c r="J273" s="817" t="s">
        <v>202</v>
      </c>
      <c r="K273" s="817" t="s">
        <v>203</v>
      </c>
      <c r="L273" s="817" t="s">
        <v>274</v>
      </c>
      <c r="M273" s="817" t="s">
        <v>275</v>
      </c>
      <c r="N273" s="817" t="s">
        <v>40</v>
      </c>
      <c r="O273" s="817">
        <v>20</v>
      </c>
      <c r="P273" s="817" t="s">
        <v>1074</v>
      </c>
      <c r="Q273" s="817">
        <v>20</v>
      </c>
      <c r="S273" s="817">
        <v>1000</v>
      </c>
      <c r="T273" s="817">
        <v>1499</v>
      </c>
      <c r="V273" s="819">
        <v>45658</v>
      </c>
      <c r="W273" s="819">
        <v>46022</v>
      </c>
    </row>
    <row r="274" spans="1:23">
      <c r="A274" s="817" t="s">
        <v>265</v>
      </c>
      <c r="B274" s="817" t="s">
        <v>266</v>
      </c>
      <c r="C274" s="817" t="s">
        <v>6</v>
      </c>
      <c r="D274" s="817" t="s">
        <v>267</v>
      </c>
      <c r="G274" s="817" t="s">
        <v>199</v>
      </c>
      <c r="H274" s="817" t="s">
        <v>200</v>
      </c>
      <c r="I274" s="817" t="s">
        <v>201</v>
      </c>
      <c r="J274" s="817" t="s">
        <v>202</v>
      </c>
      <c r="K274" s="817" t="s">
        <v>203</v>
      </c>
      <c r="L274" s="817" t="s">
        <v>211</v>
      </c>
      <c r="M274" s="817" t="s">
        <v>212</v>
      </c>
      <c r="N274" s="817" t="s">
        <v>40</v>
      </c>
      <c r="O274" s="817">
        <v>10</v>
      </c>
      <c r="P274" s="817" t="s">
        <v>122</v>
      </c>
      <c r="Q274" s="817">
        <v>10</v>
      </c>
      <c r="V274" s="819">
        <v>45748</v>
      </c>
      <c r="W274" s="819">
        <v>46022</v>
      </c>
    </row>
    <row r="275" spans="1:23">
      <c r="A275" s="817" t="s">
        <v>265</v>
      </c>
      <c r="B275" s="817" t="s">
        <v>266</v>
      </c>
      <c r="C275" s="817" t="s">
        <v>6</v>
      </c>
      <c r="D275" s="817" t="s">
        <v>267</v>
      </c>
      <c r="G275" s="817" t="s">
        <v>199</v>
      </c>
      <c r="H275" s="817" t="s">
        <v>200</v>
      </c>
      <c r="I275" s="817" t="s">
        <v>201</v>
      </c>
      <c r="J275" s="817" t="s">
        <v>202</v>
      </c>
      <c r="K275" s="817" t="s">
        <v>105</v>
      </c>
      <c r="L275" s="817" t="s">
        <v>272</v>
      </c>
      <c r="M275" s="817" t="s">
        <v>273</v>
      </c>
      <c r="N275" s="817" t="s">
        <v>40</v>
      </c>
      <c r="O275" s="817">
        <v>40</v>
      </c>
      <c r="P275" s="817" t="s">
        <v>122</v>
      </c>
      <c r="Q275" s="817">
        <v>250</v>
      </c>
      <c r="V275" s="819">
        <v>45292</v>
      </c>
      <c r="W275" s="819">
        <v>46022</v>
      </c>
    </row>
    <row r="276" spans="1:23">
      <c r="A276" s="817" t="s">
        <v>265</v>
      </c>
      <c r="B276" s="817" t="s">
        <v>266</v>
      </c>
      <c r="C276" s="817" t="s">
        <v>6</v>
      </c>
      <c r="D276" s="817" t="s">
        <v>267</v>
      </c>
      <c r="G276" s="817" t="s">
        <v>199</v>
      </c>
      <c r="H276" s="817" t="s">
        <v>200</v>
      </c>
      <c r="I276" s="817" t="s">
        <v>201</v>
      </c>
      <c r="J276" s="817" t="s">
        <v>202</v>
      </c>
      <c r="K276" s="817" t="s">
        <v>203</v>
      </c>
      <c r="L276" s="817" t="s">
        <v>274</v>
      </c>
      <c r="M276" s="817" t="s">
        <v>275</v>
      </c>
      <c r="N276" s="817" t="s">
        <v>40</v>
      </c>
      <c r="O276" s="817">
        <v>50</v>
      </c>
      <c r="P276" s="817" t="s">
        <v>1074</v>
      </c>
      <c r="Q276" s="817">
        <v>50</v>
      </c>
      <c r="S276" s="817">
        <v>2000</v>
      </c>
      <c r="T276" s="817">
        <v>9999</v>
      </c>
      <c r="V276" s="819">
        <v>45658</v>
      </c>
      <c r="W276" s="819">
        <v>46022</v>
      </c>
    </row>
    <row r="277" spans="1:23">
      <c r="A277" s="817" t="s">
        <v>265</v>
      </c>
      <c r="B277" s="817" t="s">
        <v>266</v>
      </c>
      <c r="C277" s="817" t="s">
        <v>6</v>
      </c>
      <c r="D277" s="817" t="s">
        <v>267</v>
      </c>
      <c r="G277" s="817" t="s">
        <v>199</v>
      </c>
      <c r="H277" s="817" t="s">
        <v>200</v>
      </c>
      <c r="I277" s="817" t="s">
        <v>201</v>
      </c>
      <c r="J277" s="817" t="s">
        <v>202</v>
      </c>
      <c r="K277" s="817" t="s">
        <v>105</v>
      </c>
      <c r="L277" s="817" t="s">
        <v>105</v>
      </c>
      <c r="M277" s="817" t="s">
        <v>205</v>
      </c>
      <c r="N277" s="817" t="s">
        <v>40</v>
      </c>
      <c r="O277" s="817">
        <v>108</v>
      </c>
      <c r="P277" s="817" t="s">
        <v>122</v>
      </c>
      <c r="Q277" s="817">
        <v>108</v>
      </c>
      <c r="S277" s="817">
        <v>0</v>
      </c>
      <c r="T277" s="817">
        <v>999</v>
      </c>
      <c r="V277" s="819">
        <v>45839</v>
      </c>
      <c r="W277" s="819">
        <v>46022</v>
      </c>
    </row>
    <row r="278" spans="1:23">
      <c r="A278" s="817" t="s">
        <v>265</v>
      </c>
      <c r="B278" s="817" t="s">
        <v>266</v>
      </c>
      <c r="C278" s="817" t="s">
        <v>6</v>
      </c>
      <c r="D278" s="817" t="s">
        <v>267</v>
      </c>
      <c r="G278" s="817" t="s">
        <v>199</v>
      </c>
      <c r="H278" s="817" t="s">
        <v>200</v>
      </c>
      <c r="I278" s="817" t="s">
        <v>201</v>
      </c>
      <c r="J278" s="817" t="s">
        <v>202</v>
      </c>
      <c r="K278" s="817" t="s">
        <v>105</v>
      </c>
      <c r="L278" s="817" t="s">
        <v>213</v>
      </c>
      <c r="M278" s="817" t="s">
        <v>214</v>
      </c>
      <c r="N278" s="817" t="s">
        <v>40</v>
      </c>
      <c r="O278" s="817">
        <v>5</v>
      </c>
      <c r="P278" s="817" t="s">
        <v>122</v>
      </c>
      <c r="Q278" s="817">
        <v>5</v>
      </c>
      <c r="V278" s="819">
        <v>45748</v>
      </c>
      <c r="W278" s="819">
        <v>46022</v>
      </c>
    </row>
    <row r="279" spans="1:23">
      <c r="A279" s="817" t="s">
        <v>265</v>
      </c>
      <c r="B279" s="817" t="s">
        <v>266</v>
      </c>
      <c r="C279" s="817" t="s">
        <v>6</v>
      </c>
      <c r="D279" s="817" t="s">
        <v>267</v>
      </c>
      <c r="G279" s="817" t="s">
        <v>199</v>
      </c>
      <c r="H279" s="817" t="s">
        <v>200</v>
      </c>
      <c r="I279" s="817" t="s">
        <v>201</v>
      </c>
      <c r="J279" s="817" t="s">
        <v>202</v>
      </c>
      <c r="K279" s="817" t="s">
        <v>203</v>
      </c>
      <c r="L279" s="817" t="s">
        <v>1213</v>
      </c>
      <c r="M279" s="817" t="s">
        <v>210</v>
      </c>
      <c r="N279" s="817" t="s">
        <v>40</v>
      </c>
      <c r="O279" s="817">
        <v>50</v>
      </c>
      <c r="P279" s="817" t="s">
        <v>204</v>
      </c>
      <c r="Q279" s="817">
        <v>50</v>
      </c>
      <c r="V279" s="819">
        <v>45658</v>
      </c>
      <c r="W279" s="819">
        <v>46022</v>
      </c>
    </row>
    <row r="280" spans="1:23">
      <c r="A280" s="817" t="s">
        <v>265</v>
      </c>
      <c r="B280" s="817" t="s">
        <v>266</v>
      </c>
      <c r="C280" s="817" t="s">
        <v>6</v>
      </c>
      <c r="D280" s="817" t="s">
        <v>267</v>
      </c>
      <c r="G280" s="817" t="s">
        <v>199</v>
      </c>
      <c r="H280" s="817" t="s">
        <v>200</v>
      </c>
      <c r="I280" s="817" t="s">
        <v>201</v>
      </c>
      <c r="J280" s="817" t="s">
        <v>202</v>
      </c>
      <c r="K280" s="817" t="s">
        <v>203</v>
      </c>
      <c r="L280" s="817" t="s">
        <v>274</v>
      </c>
      <c r="M280" s="817" t="s">
        <v>275</v>
      </c>
      <c r="N280" s="817" t="s">
        <v>40</v>
      </c>
      <c r="O280" s="817">
        <v>35</v>
      </c>
      <c r="P280" s="817" t="s">
        <v>1074</v>
      </c>
      <c r="Q280" s="817">
        <v>35</v>
      </c>
      <c r="S280" s="817">
        <v>1500</v>
      </c>
      <c r="T280" s="817">
        <v>1999</v>
      </c>
      <c r="V280" s="819">
        <v>45658</v>
      </c>
      <c r="W280" s="819">
        <v>46022</v>
      </c>
    </row>
    <row r="281" spans="1:23">
      <c r="A281" s="817" t="s">
        <v>265</v>
      </c>
      <c r="B281" s="817" t="s">
        <v>266</v>
      </c>
      <c r="C281" s="817" t="s">
        <v>6</v>
      </c>
      <c r="D281" s="817" t="s">
        <v>267</v>
      </c>
      <c r="G281" s="817" t="s">
        <v>199</v>
      </c>
      <c r="H281" s="817" t="s">
        <v>200</v>
      </c>
      <c r="I281" s="817" t="s">
        <v>201</v>
      </c>
      <c r="J281" s="817" t="s">
        <v>202</v>
      </c>
      <c r="K281" s="817" t="s">
        <v>203</v>
      </c>
      <c r="L281" s="817" t="s">
        <v>215</v>
      </c>
      <c r="M281" s="817" t="s">
        <v>216</v>
      </c>
      <c r="N281" s="817" t="s">
        <v>40</v>
      </c>
      <c r="O281" s="817">
        <v>10</v>
      </c>
      <c r="P281" s="817" t="s">
        <v>204</v>
      </c>
      <c r="Q281" s="817">
        <v>10</v>
      </c>
      <c r="V281" s="819">
        <v>45748</v>
      </c>
      <c r="W281" s="819">
        <v>46022</v>
      </c>
    </row>
    <row r="282" spans="1:23">
      <c r="A282" s="817" t="s">
        <v>265</v>
      </c>
      <c r="B282" s="817" t="s">
        <v>266</v>
      </c>
      <c r="C282" s="817" t="s">
        <v>6</v>
      </c>
      <c r="D282" s="817" t="s">
        <v>267</v>
      </c>
      <c r="G282" s="817" t="s">
        <v>199</v>
      </c>
      <c r="H282" s="817" t="s">
        <v>200</v>
      </c>
      <c r="I282" s="817" t="s">
        <v>201</v>
      </c>
      <c r="J282" s="817" t="s">
        <v>202</v>
      </c>
      <c r="K282" s="817" t="s">
        <v>203</v>
      </c>
      <c r="L282" s="817" t="s">
        <v>206</v>
      </c>
      <c r="M282" s="817" t="s">
        <v>207</v>
      </c>
      <c r="N282" s="817" t="s">
        <v>40</v>
      </c>
      <c r="O282" s="817">
        <v>15</v>
      </c>
      <c r="P282" s="817" t="s">
        <v>204</v>
      </c>
      <c r="Q282" s="817">
        <v>15</v>
      </c>
      <c r="V282" s="819">
        <v>45748</v>
      </c>
      <c r="W282" s="819">
        <v>46022</v>
      </c>
    </row>
    <row r="283" spans="1:23">
      <c r="A283" s="817" t="s">
        <v>265</v>
      </c>
      <c r="B283" s="817" t="s">
        <v>266</v>
      </c>
      <c r="C283" s="817" t="s">
        <v>6</v>
      </c>
      <c r="D283" s="817" t="s">
        <v>267</v>
      </c>
      <c r="G283" s="817" t="s">
        <v>199</v>
      </c>
      <c r="H283" s="817" t="s">
        <v>200</v>
      </c>
      <c r="I283" s="817" t="s">
        <v>201</v>
      </c>
      <c r="J283" s="817" t="s">
        <v>202</v>
      </c>
      <c r="K283" s="817" t="s">
        <v>203</v>
      </c>
      <c r="L283" s="817" t="s">
        <v>208</v>
      </c>
      <c r="M283" s="817" t="s">
        <v>209</v>
      </c>
      <c r="N283" s="817" t="s">
        <v>40</v>
      </c>
      <c r="O283" s="817">
        <v>15</v>
      </c>
      <c r="P283" s="817" t="s">
        <v>122</v>
      </c>
      <c r="Q283" s="817">
        <v>30</v>
      </c>
      <c r="R283" s="817">
        <v>75</v>
      </c>
      <c r="V283" s="819">
        <v>45748</v>
      </c>
      <c r="W283" s="819">
        <v>46022</v>
      </c>
    </row>
    <row r="284" spans="1:23">
      <c r="A284" s="817" t="s">
        <v>268</v>
      </c>
      <c r="B284" s="817" t="s">
        <v>218</v>
      </c>
      <c r="C284" s="817" t="s">
        <v>6</v>
      </c>
      <c r="D284" s="817" t="s">
        <v>269</v>
      </c>
      <c r="G284" s="817" t="s">
        <v>199</v>
      </c>
      <c r="H284" s="817" t="s">
        <v>200</v>
      </c>
      <c r="I284" s="817" t="s">
        <v>201</v>
      </c>
      <c r="J284" s="817" t="s">
        <v>202</v>
      </c>
      <c r="K284" s="817" t="s">
        <v>203</v>
      </c>
      <c r="L284" s="817" t="s">
        <v>274</v>
      </c>
      <c r="M284" s="817" t="s">
        <v>275</v>
      </c>
      <c r="N284" s="817" t="s">
        <v>40</v>
      </c>
      <c r="O284" s="817">
        <v>50</v>
      </c>
      <c r="P284" s="817" t="s">
        <v>1074</v>
      </c>
      <c r="Q284" s="817">
        <v>50</v>
      </c>
      <c r="S284" s="817">
        <v>2000</v>
      </c>
      <c r="T284" s="817">
        <v>9999</v>
      </c>
      <c r="V284" s="819">
        <v>45658</v>
      </c>
      <c r="W284" s="819">
        <v>46022</v>
      </c>
    </row>
    <row r="285" spans="1:23">
      <c r="A285" s="817" t="s">
        <v>268</v>
      </c>
      <c r="B285" s="817" t="s">
        <v>218</v>
      </c>
      <c r="C285" s="817" t="s">
        <v>6</v>
      </c>
      <c r="D285" s="817" t="s">
        <v>269</v>
      </c>
      <c r="G285" s="817" t="s">
        <v>199</v>
      </c>
      <c r="H285" s="817" t="s">
        <v>200</v>
      </c>
      <c r="I285" s="817" t="s">
        <v>201</v>
      </c>
      <c r="J285" s="817" t="s">
        <v>202</v>
      </c>
      <c r="K285" s="817" t="s">
        <v>203</v>
      </c>
      <c r="L285" s="817" t="s">
        <v>274</v>
      </c>
      <c r="M285" s="817" t="s">
        <v>275</v>
      </c>
      <c r="N285" s="817" t="s">
        <v>40</v>
      </c>
      <c r="O285" s="817">
        <v>35</v>
      </c>
      <c r="P285" s="817" t="s">
        <v>1074</v>
      </c>
      <c r="Q285" s="817">
        <v>35</v>
      </c>
      <c r="S285" s="817">
        <v>1500</v>
      </c>
      <c r="T285" s="817">
        <v>1999</v>
      </c>
      <c r="V285" s="819">
        <v>45658</v>
      </c>
      <c r="W285" s="819">
        <v>46022</v>
      </c>
    </row>
    <row r="286" spans="1:23">
      <c r="A286" s="817" t="s">
        <v>268</v>
      </c>
      <c r="B286" s="817" t="s">
        <v>218</v>
      </c>
      <c r="C286" s="817" t="s">
        <v>6</v>
      </c>
      <c r="D286" s="817" t="s">
        <v>269</v>
      </c>
      <c r="G286" s="817" t="s">
        <v>199</v>
      </c>
      <c r="H286" s="817" t="s">
        <v>200</v>
      </c>
      <c r="I286" s="817" t="s">
        <v>201</v>
      </c>
      <c r="J286" s="817" t="s">
        <v>202</v>
      </c>
      <c r="K286" s="817" t="s">
        <v>203</v>
      </c>
      <c r="L286" s="817" t="s">
        <v>274</v>
      </c>
      <c r="M286" s="817" t="s">
        <v>275</v>
      </c>
      <c r="N286" s="817" t="s">
        <v>40</v>
      </c>
      <c r="O286" s="817">
        <v>20</v>
      </c>
      <c r="P286" s="817" t="s">
        <v>1074</v>
      </c>
      <c r="Q286" s="817">
        <v>20</v>
      </c>
      <c r="S286" s="817">
        <v>1000</v>
      </c>
      <c r="T286" s="817">
        <v>1499</v>
      </c>
      <c r="V286" s="819">
        <v>45658</v>
      </c>
      <c r="W286" s="819">
        <v>46022</v>
      </c>
    </row>
    <row r="287" spans="1:23">
      <c r="A287" s="817" t="s">
        <v>268</v>
      </c>
      <c r="B287" s="817" t="s">
        <v>218</v>
      </c>
      <c r="C287" s="817" t="s">
        <v>6</v>
      </c>
      <c r="D287" s="817" t="s">
        <v>269</v>
      </c>
      <c r="G287" s="817" t="s">
        <v>199</v>
      </c>
      <c r="H287" s="817" t="s">
        <v>200</v>
      </c>
      <c r="I287" s="817" t="s">
        <v>201</v>
      </c>
      <c r="J287" s="817" t="s">
        <v>202</v>
      </c>
      <c r="K287" s="817" t="s">
        <v>105</v>
      </c>
      <c r="L287" s="817" t="s">
        <v>213</v>
      </c>
      <c r="M287" s="817" t="s">
        <v>214</v>
      </c>
      <c r="N287" s="817" t="s">
        <v>40</v>
      </c>
      <c r="O287" s="817">
        <v>5</v>
      </c>
      <c r="P287" s="817" t="s">
        <v>122</v>
      </c>
      <c r="Q287" s="817">
        <v>5</v>
      </c>
      <c r="V287" s="819">
        <v>45748</v>
      </c>
      <c r="W287" s="819">
        <v>46022</v>
      </c>
    </row>
    <row r="288" spans="1:23">
      <c r="A288" s="817" t="s">
        <v>268</v>
      </c>
      <c r="B288" s="817" t="s">
        <v>218</v>
      </c>
      <c r="C288" s="817" t="s">
        <v>6</v>
      </c>
      <c r="D288" s="817" t="s">
        <v>269</v>
      </c>
      <c r="G288" s="817" t="s">
        <v>199</v>
      </c>
      <c r="H288" s="817" t="s">
        <v>200</v>
      </c>
      <c r="I288" s="817" t="s">
        <v>201</v>
      </c>
      <c r="J288" s="817" t="s">
        <v>202</v>
      </c>
      <c r="K288" s="817" t="s">
        <v>203</v>
      </c>
      <c r="L288" s="817" t="s">
        <v>215</v>
      </c>
      <c r="M288" s="817" t="s">
        <v>216</v>
      </c>
      <c r="N288" s="817" t="s">
        <v>40</v>
      </c>
      <c r="O288" s="817">
        <v>10</v>
      </c>
      <c r="P288" s="817" t="s">
        <v>204</v>
      </c>
      <c r="Q288" s="817">
        <v>10</v>
      </c>
      <c r="V288" s="819">
        <v>45748</v>
      </c>
      <c r="W288" s="819">
        <v>46022</v>
      </c>
    </row>
    <row r="289" spans="1:23">
      <c r="A289" s="817" t="s">
        <v>268</v>
      </c>
      <c r="B289" s="817" t="s">
        <v>218</v>
      </c>
      <c r="C289" s="817" t="s">
        <v>6</v>
      </c>
      <c r="D289" s="817" t="s">
        <v>269</v>
      </c>
      <c r="G289" s="817" t="s">
        <v>199</v>
      </c>
      <c r="H289" s="817" t="s">
        <v>200</v>
      </c>
      <c r="I289" s="817" t="s">
        <v>201</v>
      </c>
      <c r="J289" s="817" t="s">
        <v>202</v>
      </c>
      <c r="K289" s="817" t="s">
        <v>203</v>
      </c>
      <c r="L289" s="817" t="s">
        <v>208</v>
      </c>
      <c r="M289" s="817" t="s">
        <v>209</v>
      </c>
      <c r="N289" s="817" t="s">
        <v>40</v>
      </c>
      <c r="O289" s="817">
        <v>15</v>
      </c>
      <c r="P289" s="817" t="s">
        <v>122</v>
      </c>
      <c r="Q289" s="817">
        <v>30</v>
      </c>
      <c r="R289" s="817">
        <v>75</v>
      </c>
      <c r="V289" s="819">
        <v>45748</v>
      </c>
      <c r="W289" s="819">
        <v>46022</v>
      </c>
    </row>
    <row r="290" spans="1:23">
      <c r="A290" s="817" t="s">
        <v>268</v>
      </c>
      <c r="B290" s="817" t="s">
        <v>218</v>
      </c>
      <c r="C290" s="817" t="s">
        <v>6</v>
      </c>
      <c r="D290" s="817" t="s">
        <v>269</v>
      </c>
      <c r="G290" s="817" t="s">
        <v>199</v>
      </c>
      <c r="H290" s="817" t="s">
        <v>200</v>
      </c>
      <c r="I290" s="817" t="s">
        <v>201</v>
      </c>
      <c r="J290" s="817" t="s">
        <v>202</v>
      </c>
      <c r="K290" s="817" t="s">
        <v>203</v>
      </c>
      <c r="L290" s="817" t="s">
        <v>206</v>
      </c>
      <c r="M290" s="817" t="s">
        <v>207</v>
      </c>
      <c r="N290" s="817" t="s">
        <v>40</v>
      </c>
      <c r="O290" s="817">
        <v>15</v>
      </c>
      <c r="P290" s="817" t="s">
        <v>204</v>
      </c>
      <c r="Q290" s="817">
        <v>15</v>
      </c>
      <c r="V290" s="819">
        <v>45748</v>
      </c>
      <c r="W290" s="819">
        <v>46022</v>
      </c>
    </row>
    <row r="291" spans="1:23">
      <c r="A291" s="817" t="s">
        <v>268</v>
      </c>
      <c r="B291" s="817" t="s">
        <v>218</v>
      </c>
      <c r="C291" s="817" t="s">
        <v>6</v>
      </c>
      <c r="D291" s="817" t="s">
        <v>269</v>
      </c>
      <c r="G291" s="817" t="s">
        <v>199</v>
      </c>
      <c r="H291" s="817" t="s">
        <v>200</v>
      </c>
      <c r="I291" s="817" t="s">
        <v>201</v>
      </c>
      <c r="J291" s="817" t="s">
        <v>202</v>
      </c>
      <c r="K291" s="817" t="s">
        <v>203</v>
      </c>
      <c r="L291" s="817" t="s">
        <v>211</v>
      </c>
      <c r="M291" s="817" t="s">
        <v>212</v>
      </c>
      <c r="N291" s="817" t="s">
        <v>40</v>
      </c>
      <c r="O291" s="817">
        <v>10</v>
      </c>
      <c r="P291" s="817" t="s">
        <v>122</v>
      </c>
      <c r="Q291" s="817">
        <v>10</v>
      </c>
      <c r="V291" s="819">
        <v>45748</v>
      </c>
      <c r="W291" s="819">
        <v>46022</v>
      </c>
    </row>
    <row r="292" spans="1:23">
      <c r="A292" s="817" t="s">
        <v>268</v>
      </c>
      <c r="B292" s="817" t="s">
        <v>218</v>
      </c>
      <c r="C292" s="817" t="s">
        <v>6</v>
      </c>
      <c r="D292" s="817" t="s">
        <v>269</v>
      </c>
      <c r="G292" s="817" t="s">
        <v>199</v>
      </c>
      <c r="H292" s="817" t="s">
        <v>200</v>
      </c>
      <c r="I292" s="817" t="s">
        <v>201</v>
      </c>
      <c r="J292" s="817" t="s">
        <v>202</v>
      </c>
      <c r="K292" s="817" t="s">
        <v>105</v>
      </c>
      <c r="L292" s="817" t="s">
        <v>105</v>
      </c>
      <c r="M292" s="817" t="s">
        <v>205</v>
      </c>
      <c r="N292" s="817" t="s">
        <v>40</v>
      </c>
      <c r="O292" s="817">
        <v>78</v>
      </c>
      <c r="P292" s="817" t="s">
        <v>122</v>
      </c>
      <c r="Q292" s="817">
        <v>78</v>
      </c>
      <c r="S292" s="817">
        <v>0</v>
      </c>
      <c r="T292" s="817">
        <v>999</v>
      </c>
      <c r="V292" s="819">
        <v>45839</v>
      </c>
      <c r="W292" s="819">
        <v>46022</v>
      </c>
    </row>
    <row r="293" spans="1:23">
      <c r="A293" s="817" t="s">
        <v>268</v>
      </c>
      <c r="B293" s="817" t="s">
        <v>218</v>
      </c>
      <c r="C293" s="817" t="s">
        <v>6</v>
      </c>
      <c r="D293" s="817" t="s">
        <v>269</v>
      </c>
      <c r="G293" s="817" t="s">
        <v>199</v>
      </c>
      <c r="H293" s="817" t="s">
        <v>200</v>
      </c>
      <c r="I293" s="817" t="s">
        <v>201</v>
      </c>
      <c r="J293" s="817" t="s">
        <v>202</v>
      </c>
      <c r="K293" s="817" t="s">
        <v>203</v>
      </c>
      <c r="L293" s="817" t="s">
        <v>1213</v>
      </c>
      <c r="M293" s="817" t="s">
        <v>210</v>
      </c>
      <c r="N293" s="817" t="s">
        <v>40</v>
      </c>
      <c r="O293" s="817">
        <v>50</v>
      </c>
      <c r="P293" s="817" t="s">
        <v>204</v>
      </c>
      <c r="Q293" s="817">
        <v>50</v>
      </c>
      <c r="V293" s="819">
        <v>45658</v>
      </c>
      <c r="W293" s="819">
        <v>46022</v>
      </c>
    </row>
    <row r="294" spans="1:23">
      <c r="A294" s="817" t="s">
        <v>268</v>
      </c>
      <c r="B294" s="817" t="s">
        <v>218</v>
      </c>
      <c r="C294" s="817" t="s">
        <v>6</v>
      </c>
      <c r="D294" s="817" t="s">
        <v>269</v>
      </c>
      <c r="G294" s="817" t="s">
        <v>199</v>
      </c>
      <c r="H294" s="817" t="s">
        <v>200</v>
      </c>
      <c r="I294" s="817" t="s">
        <v>201</v>
      </c>
      <c r="J294" s="817" t="s">
        <v>202</v>
      </c>
      <c r="K294" s="817" t="s">
        <v>105</v>
      </c>
      <c r="L294" s="817" t="s">
        <v>272</v>
      </c>
      <c r="M294" s="817" t="s">
        <v>273</v>
      </c>
      <c r="N294" s="817" t="s">
        <v>40</v>
      </c>
      <c r="O294" s="817">
        <v>40</v>
      </c>
      <c r="P294" s="817" t="s">
        <v>122</v>
      </c>
      <c r="Q294" s="817">
        <v>250</v>
      </c>
      <c r="V294" s="819">
        <v>45292</v>
      </c>
      <c r="W294" s="819">
        <v>46022</v>
      </c>
    </row>
    <row r="295" spans="1:23">
      <c r="A295" s="817" t="s">
        <v>270</v>
      </c>
      <c r="B295" s="817" t="s">
        <v>266</v>
      </c>
      <c r="C295" s="817" t="s">
        <v>6</v>
      </c>
      <c r="D295" s="817" t="s">
        <v>271</v>
      </c>
      <c r="G295" s="817" t="s">
        <v>199</v>
      </c>
      <c r="H295" s="817" t="s">
        <v>200</v>
      </c>
      <c r="I295" s="817" t="s">
        <v>201</v>
      </c>
      <c r="J295" s="817" t="s">
        <v>202</v>
      </c>
      <c r="K295" s="817" t="s">
        <v>203</v>
      </c>
      <c r="L295" s="817" t="s">
        <v>274</v>
      </c>
      <c r="M295" s="817" t="s">
        <v>275</v>
      </c>
      <c r="N295" s="817" t="s">
        <v>40</v>
      </c>
      <c r="O295" s="817">
        <v>20</v>
      </c>
      <c r="P295" s="817" t="s">
        <v>1074</v>
      </c>
      <c r="Q295" s="817">
        <v>20</v>
      </c>
      <c r="S295" s="817">
        <v>1000</v>
      </c>
      <c r="T295" s="817">
        <v>1499</v>
      </c>
      <c r="V295" s="819">
        <v>45658</v>
      </c>
      <c r="W295" s="819">
        <v>46022</v>
      </c>
    </row>
    <row r="296" spans="1:23">
      <c r="A296" s="817" t="s">
        <v>270</v>
      </c>
      <c r="B296" s="817" t="s">
        <v>266</v>
      </c>
      <c r="C296" s="817" t="s">
        <v>6</v>
      </c>
      <c r="D296" s="817" t="s">
        <v>271</v>
      </c>
      <c r="G296" s="817" t="s">
        <v>199</v>
      </c>
      <c r="H296" s="817" t="s">
        <v>200</v>
      </c>
      <c r="I296" s="817" t="s">
        <v>201</v>
      </c>
      <c r="J296" s="817" t="s">
        <v>202</v>
      </c>
      <c r="K296" s="817" t="s">
        <v>203</v>
      </c>
      <c r="L296" s="817" t="s">
        <v>208</v>
      </c>
      <c r="M296" s="817" t="s">
        <v>209</v>
      </c>
      <c r="N296" s="817" t="s">
        <v>40</v>
      </c>
      <c r="O296" s="817">
        <v>15</v>
      </c>
      <c r="P296" s="817" t="s">
        <v>122</v>
      </c>
      <c r="Q296" s="817">
        <v>30</v>
      </c>
      <c r="R296" s="817">
        <v>75</v>
      </c>
      <c r="V296" s="819">
        <v>45748</v>
      </c>
      <c r="W296" s="819">
        <v>46022</v>
      </c>
    </row>
    <row r="297" spans="1:23">
      <c r="A297" s="817" t="s">
        <v>270</v>
      </c>
      <c r="B297" s="817" t="s">
        <v>266</v>
      </c>
      <c r="C297" s="817" t="s">
        <v>6</v>
      </c>
      <c r="D297" s="817" t="s">
        <v>271</v>
      </c>
      <c r="G297" s="817" t="s">
        <v>199</v>
      </c>
      <c r="H297" s="817" t="s">
        <v>200</v>
      </c>
      <c r="I297" s="817" t="s">
        <v>201</v>
      </c>
      <c r="J297" s="817" t="s">
        <v>202</v>
      </c>
      <c r="K297" s="817" t="s">
        <v>203</v>
      </c>
      <c r="L297" s="817" t="s">
        <v>274</v>
      </c>
      <c r="M297" s="817" t="s">
        <v>275</v>
      </c>
      <c r="N297" s="817" t="s">
        <v>40</v>
      </c>
      <c r="O297" s="817">
        <v>35</v>
      </c>
      <c r="P297" s="817" t="s">
        <v>1074</v>
      </c>
      <c r="Q297" s="817">
        <v>35</v>
      </c>
      <c r="S297" s="817">
        <v>1500</v>
      </c>
      <c r="T297" s="817">
        <v>1999</v>
      </c>
      <c r="V297" s="819">
        <v>45658</v>
      </c>
      <c r="W297" s="819">
        <v>46022</v>
      </c>
    </row>
    <row r="298" spans="1:23">
      <c r="A298" s="817" t="s">
        <v>270</v>
      </c>
      <c r="B298" s="817" t="s">
        <v>266</v>
      </c>
      <c r="C298" s="817" t="s">
        <v>6</v>
      </c>
      <c r="D298" s="817" t="s">
        <v>271</v>
      </c>
      <c r="G298" s="817" t="s">
        <v>199</v>
      </c>
      <c r="H298" s="817" t="s">
        <v>200</v>
      </c>
      <c r="I298" s="817" t="s">
        <v>201</v>
      </c>
      <c r="J298" s="817" t="s">
        <v>202</v>
      </c>
      <c r="K298" s="817" t="s">
        <v>105</v>
      </c>
      <c r="L298" s="817" t="s">
        <v>272</v>
      </c>
      <c r="M298" s="817" t="s">
        <v>273</v>
      </c>
      <c r="N298" s="817" t="s">
        <v>40</v>
      </c>
      <c r="O298" s="817">
        <v>40</v>
      </c>
      <c r="P298" s="817" t="s">
        <v>122</v>
      </c>
      <c r="Q298" s="817">
        <v>250</v>
      </c>
      <c r="V298" s="819">
        <v>45292</v>
      </c>
      <c r="W298" s="819">
        <v>46022</v>
      </c>
    </row>
    <row r="299" spans="1:23">
      <c r="A299" s="817" t="s">
        <v>270</v>
      </c>
      <c r="B299" s="817" t="s">
        <v>266</v>
      </c>
      <c r="C299" s="817" t="s">
        <v>6</v>
      </c>
      <c r="D299" s="817" t="s">
        <v>271</v>
      </c>
      <c r="G299" s="817" t="s">
        <v>199</v>
      </c>
      <c r="H299" s="817" t="s">
        <v>200</v>
      </c>
      <c r="I299" s="817" t="s">
        <v>201</v>
      </c>
      <c r="J299" s="817" t="s">
        <v>202</v>
      </c>
      <c r="K299" s="817" t="s">
        <v>105</v>
      </c>
      <c r="L299" s="817" t="s">
        <v>213</v>
      </c>
      <c r="M299" s="817" t="s">
        <v>214</v>
      </c>
      <c r="N299" s="817" t="s">
        <v>40</v>
      </c>
      <c r="O299" s="817">
        <v>5</v>
      </c>
      <c r="P299" s="817" t="s">
        <v>122</v>
      </c>
      <c r="Q299" s="817">
        <v>5</v>
      </c>
      <c r="V299" s="819">
        <v>45748</v>
      </c>
      <c r="W299" s="819">
        <v>46022</v>
      </c>
    </row>
    <row r="300" spans="1:23">
      <c r="A300" s="817" t="s">
        <v>270</v>
      </c>
      <c r="B300" s="817" t="s">
        <v>266</v>
      </c>
      <c r="C300" s="817" t="s">
        <v>6</v>
      </c>
      <c r="D300" s="817" t="s">
        <v>271</v>
      </c>
      <c r="G300" s="817" t="s">
        <v>199</v>
      </c>
      <c r="H300" s="817" t="s">
        <v>200</v>
      </c>
      <c r="I300" s="817" t="s">
        <v>201</v>
      </c>
      <c r="J300" s="817" t="s">
        <v>202</v>
      </c>
      <c r="K300" s="817" t="s">
        <v>203</v>
      </c>
      <c r="L300" s="817" t="s">
        <v>206</v>
      </c>
      <c r="M300" s="817" t="s">
        <v>207</v>
      </c>
      <c r="N300" s="817" t="s">
        <v>40</v>
      </c>
      <c r="O300" s="817">
        <v>15</v>
      </c>
      <c r="P300" s="817" t="s">
        <v>204</v>
      </c>
      <c r="Q300" s="817">
        <v>15</v>
      </c>
      <c r="V300" s="819">
        <v>45748</v>
      </c>
      <c r="W300" s="819">
        <v>46022</v>
      </c>
    </row>
    <row r="301" spans="1:23">
      <c r="A301" s="817" t="s">
        <v>270</v>
      </c>
      <c r="B301" s="817" t="s">
        <v>266</v>
      </c>
      <c r="C301" s="817" t="s">
        <v>6</v>
      </c>
      <c r="D301" s="817" t="s">
        <v>271</v>
      </c>
      <c r="G301" s="817" t="s">
        <v>199</v>
      </c>
      <c r="H301" s="817" t="s">
        <v>200</v>
      </c>
      <c r="I301" s="817" t="s">
        <v>201</v>
      </c>
      <c r="J301" s="817" t="s">
        <v>202</v>
      </c>
      <c r="K301" s="817" t="s">
        <v>203</v>
      </c>
      <c r="L301" s="817" t="s">
        <v>211</v>
      </c>
      <c r="M301" s="817" t="s">
        <v>212</v>
      </c>
      <c r="N301" s="817" t="s">
        <v>40</v>
      </c>
      <c r="O301" s="817">
        <v>10</v>
      </c>
      <c r="P301" s="817" t="s">
        <v>122</v>
      </c>
      <c r="Q301" s="817">
        <v>10</v>
      </c>
      <c r="V301" s="819">
        <v>45748</v>
      </c>
      <c r="W301" s="819">
        <v>46022</v>
      </c>
    </row>
    <row r="302" spans="1:23">
      <c r="A302" s="817" t="s">
        <v>270</v>
      </c>
      <c r="B302" s="817" t="s">
        <v>266</v>
      </c>
      <c r="C302" s="817" t="s">
        <v>6</v>
      </c>
      <c r="D302" s="817" t="s">
        <v>271</v>
      </c>
      <c r="G302" s="817" t="s">
        <v>199</v>
      </c>
      <c r="H302" s="817" t="s">
        <v>200</v>
      </c>
      <c r="I302" s="817" t="s">
        <v>201</v>
      </c>
      <c r="J302" s="817" t="s">
        <v>202</v>
      </c>
      <c r="K302" s="817" t="s">
        <v>105</v>
      </c>
      <c r="L302" s="817" t="s">
        <v>105</v>
      </c>
      <c r="M302" s="817" t="s">
        <v>205</v>
      </c>
      <c r="N302" s="817" t="s">
        <v>40</v>
      </c>
      <c r="O302" s="817">
        <v>95</v>
      </c>
      <c r="P302" s="817" t="s">
        <v>122</v>
      </c>
      <c r="Q302" s="817">
        <v>95</v>
      </c>
      <c r="S302" s="817">
        <v>0</v>
      </c>
      <c r="T302" s="817">
        <v>999</v>
      </c>
      <c r="V302" s="819">
        <v>45839</v>
      </c>
      <c r="W302" s="819">
        <v>46022</v>
      </c>
    </row>
    <row r="303" spans="1:23">
      <c r="A303" s="817" t="s">
        <v>270</v>
      </c>
      <c r="B303" s="817" t="s">
        <v>266</v>
      </c>
      <c r="C303" s="817" t="s">
        <v>6</v>
      </c>
      <c r="D303" s="817" t="s">
        <v>271</v>
      </c>
      <c r="G303" s="817" t="s">
        <v>199</v>
      </c>
      <c r="H303" s="817" t="s">
        <v>200</v>
      </c>
      <c r="I303" s="817" t="s">
        <v>201</v>
      </c>
      <c r="J303" s="817" t="s">
        <v>202</v>
      </c>
      <c r="K303" s="817" t="s">
        <v>203</v>
      </c>
      <c r="L303" s="817" t="s">
        <v>1213</v>
      </c>
      <c r="M303" s="817" t="s">
        <v>210</v>
      </c>
      <c r="N303" s="817" t="s">
        <v>40</v>
      </c>
      <c r="O303" s="817">
        <v>50</v>
      </c>
      <c r="P303" s="817" t="s">
        <v>204</v>
      </c>
      <c r="Q303" s="817">
        <v>50</v>
      </c>
      <c r="V303" s="819">
        <v>45658</v>
      </c>
      <c r="W303" s="819">
        <v>46022</v>
      </c>
    </row>
    <row r="304" spans="1:23">
      <c r="A304" s="817" t="s">
        <v>270</v>
      </c>
      <c r="B304" s="817" t="s">
        <v>266</v>
      </c>
      <c r="C304" s="817" t="s">
        <v>6</v>
      </c>
      <c r="D304" s="817" t="s">
        <v>271</v>
      </c>
      <c r="G304" s="817" t="s">
        <v>199</v>
      </c>
      <c r="H304" s="817" t="s">
        <v>200</v>
      </c>
      <c r="I304" s="817" t="s">
        <v>201</v>
      </c>
      <c r="J304" s="817" t="s">
        <v>202</v>
      </c>
      <c r="K304" s="817" t="s">
        <v>203</v>
      </c>
      <c r="L304" s="817" t="s">
        <v>274</v>
      </c>
      <c r="M304" s="817" t="s">
        <v>275</v>
      </c>
      <c r="N304" s="817" t="s">
        <v>40</v>
      </c>
      <c r="O304" s="817">
        <v>50</v>
      </c>
      <c r="P304" s="817" t="s">
        <v>1074</v>
      </c>
      <c r="Q304" s="817">
        <v>50</v>
      </c>
      <c r="S304" s="817">
        <v>2000</v>
      </c>
      <c r="T304" s="817">
        <v>9999</v>
      </c>
      <c r="V304" s="819">
        <v>45658</v>
      </c>
      <c r="W304" s="819">
        <v>46022</v>
      </c>
    </row>
    <row r="305" spans="1:23">
      <c r="A305" s="817" t="s">
        <v>270</v>
      </c>
      <c r="B305" s="817" t="s">
        <v>266</v>
      </c>
      <c r="C305" s="817" t="s">
        <v>6</v>
      </c>
      <c r="D305" s="817" t="s">
        <v>271</v>
      </c>
      <c r="G305" s="817" t="s">
        <v>199</v>
      </c>
      <c r="H305" s="817" t="s">
        <v>200</v>
      </c>
      <c r="I305" s="817" t="s">
        <v>201</v>
      </c>
      <c r="J305" s="817" t="s">
        <v>202</v>
      </c>
      <c r="K305" s="817" t="s">
        <v>203</v>
      </c>
      <c r="L305" s="817" t="s">
        <v>215</v>
      </c>
      <c r="M305" s="817" t="s">
        <v>216</v>
      </c>
      <c r="N305" s="817" t="s">
        <v>40</v>
      </c>
      <c r="O305" s="817">
        <v>10</v>
      </c>
      <c r="P305" s="817" t="s">
        <v>204</v>
      </c>
      <c r="Q305" s="817">
        <v>10</v>
      </c>
      <c r="V305" s="819">
        <v>45748</v>
      </c>
      <c r="W305" s="819">
        <v>46022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2:P95"/>
  <sheetViews>
    <sheetView zoomScale="80" zoomScaleNormal="80" workbookViewId="0">
      <selection activeCell="L9" sqref="L9"/>
    </sheetView>
  </sheetViews>
  <sheetFormatPr baseColWidth="10" defaultColWidth="11" defaultRowHeight="15"/>
  <cols>
    <col min="1" max="5" width="12.140625" customWidth="1"/>
    <col min="6" max="7" width="12.140625" hidden="1" customWidth="1"/>
    <col min="8" max="12" width="12.140625" customWidth="1"/>
  </cols>
  <sheetData>
    <row r="2" spans="1:13">
      <c r="A2" s="2" t="s">
        <v>4</v>
      </c>
    </row>
    <row r="4" spans="1:13" ht="18.75">
      <c r="A4" s="157" t="s">
        <v>1</v>
      </c>
    </row>
    <row r="5" spans="1:13">
      <c r="A5" s="1105"/>
      <c r="B5" s="1105"/>
      <c r="C5" s="1105"/>
      <c r="D5" s="1105"/>
      <c r="E5" s="1105"/>
      <c r="F5" s="1105"/>
      <c r="G5" s="1105"/>
      <c r="H5" s="1105"/>
      <c r="I5" s="459"/>
    </row>
    <row r="7" spans="1:13" ht="60">
      <c r="A7" s="159" t="s">
        <v>103</v>
      </c>
      <c r="B7" s="159" t="s">
        <v>104</v>
      </c>
      <c r="C7" s="159" t="s">
        <v>27</v>
      </c>
      <c r="D7" s="159" t="s">
        <v>276</v>
      </c>
      <c r="E7" s="159" t="s">
        <v>277</v>
      </c>
      <c r="F7" s="159" t="s">
        <v>278</v>
      </c>
      <c r="G7" s="159" t="s">
        <v>279</v>
      </c>
      <c r="H7" s="160" t="s">
        <v>280</v>
      </c>
      <c r="I7" s="160" t="s">
        <v>281</v>
      </c>
      <c r="J7" s="160" t="s">
        <v>282</v>
      </c>
      <c r="K7" s="159" t="s">
        <v>283</v>
      </c>
      <c r="L7" s="159" t="s">
        <v>284</v>
      </c>
      <c r="M7" s="173" t="s">
        <v>285</v>
      </c>
    </row>
    <row r="8" spans="1:13" ht="16.5">
      <c r="A8" s="552" t="s">
        <v>286</v>
      </c>
      <c r="B8" s="553" t="s">
        <v>129</v>
      </c>
      <c r="C8" s="553" t="s">
        <v>40</v>
      </c>
      <c r="D8" s="554">
        <v>145</v>
      </c>
      <c r="E8" s="554">
        <v>145</v>
      </c>
      <c r="F8" s="554">
        <v>0</v>
      </c>
      <c r="G8" s="554">
        <v>0</v>
      </c>
      <c r="H8" s="554">
        <f>D8+G8</f>
        <v>145</v>
      </c>
      <c r="I8" s="554">
        <v>110</v>
      </c>
      <c r="J8" s="554">
        <v>10</v>
      </c>
      <c r="K8" s="555">
        <v>45170</v>
      </c>
      <c r="L8" s="556">
        <v>45716</v>
      </c>
    </row>
    <row r="9" spans="1:13" ht="16.5">
      <c r="A9" s="161" t="s">
        <v>286</v>
      </c>
      <c r="B9" s="162" t="s">
        <v>129</v>
      </c>
      <c r="C9" s="162" t="s">
        <v>40</v>
      </c>
      <c r="D9" s="331">
        <v>145</v>
      </c>
      <c r="E9" s="331">
        <v>145</v>
      </c>
      <c r="F9" s="331">
        <v>0</v>
      </c>
      <c r="G9" s="331">
        <v>0</v>
      </c>
      <c r="H9" s="331">
        <f>D9+G9</f>
        <v>145</v>
      </c>
      <c r="I9" s="331">
        <v>120</v>
      </c>
      <c r="J9" s="331">
        <v>10</v>
      </c>
      <c r="K9" s="557">
        <v>45717</v>
      </c>
      <c r="L9" s="558">
        <v>45991</v>
      </c>
    </row>
    <row r="10" spans="1:13" ht="16.5">
      <c r="A10" s="552" t="s">
        <v>287</v>
      </c>
      <c r="B10" s="553" t="s">
        <v>129</v>
      </c>
      <c r="C10" s="553" t="s">
        <v>40</v>
      </c>
      <c r="D10" s="554">
        <v>140</v>
      </c>
      <c r="E10" s="554">
        <v>140</v>
      </c>
      <c r="F10" s="554">
        <v>0</v>
      </c>
      <c r="G10" s="554">
        <v>0</v>
      </c>
      <c r="H10" s="554">
        <f>D10+G10</f>
        <v>140</v>
      </c>
      <c r="I10" s="554">
        <v>110</v>
      </c>
      <c r="J10" s="554">
        <v>10</v>
      </c>
      <c r="K10" s="555">
        <v>45170</v>
      </c>
      <c r="L10" s="556">
        <v>45716</v>
      </c>
    </row>
    <row r="11" spans="1:13" ht="16.5">
      <c r="A11" s="161" t="s">
        <v>287</v>
      </c>
      <c r="B11" s="162" t="s">
        <v>129</v>
      </c>
      <c r="C11" s="162" t="s">
        <v>40</v>
      </c>
      <c r="D11" s="331">
        <v>140</v>
      </c>
      <c r="E11" s="331">
        <v>140</v>
      </c>
      <c r="F11" s="331">
        <v>0</v>
      </c>
      <c r="G11" s="331">
        <v>0</v>
      </c>
      <c r="H11" s="331">
        <f>D11+G11</f>
        <v>140</v>
      </c>
      <c r="I11" s="331">
        <v>120</v>
      </c>
      <c r="J11" s="331">
        <v>10</v>
      </c>
      <c r="K11" s="557">
        <v>45717</v>
      </c>
      <c r="L11" s="558">
        <v>45991</v>
      </c>
    </row>
    <row r="12" spans="1:13" ht="16.5">
      <c r="A12" s="552" t="s">
        <v>288</v>
      </c>
      <c r="B12" s="553" t="s">
        <v>129</v>
      </c>
      <c r="C12" s="553" t="s">
        <v>40</v>
      </c>
      <c r="D12" s="554">
        <v>205</v>
      </c>
      <c r="E12" s="554">
        <v>205</v>
      </c>
      <c r="F12" s="554">
        <v>0</v>
      </c>
      <c r="G12" s="554">
        <v>0</v>
      </c>
      <c r="H12" s="554">
        <v>205</v>
      </c>
      <c r="I12" s="554">
        <v>110</v>
      </c>
      <c r="J12" s="554">
        <v>10</v>
      </c>
      <c r="K12" s="555">
        <v>45170</v>
      </c>
      <c r="L12" s="556">
        <v>45716</v>
      </c>
    </row>
    <row r="13" spans="1:13" ht="16.5">
      <c r="A13" s="161" t="s">
        <v>288</v>
      </c>
      <c r="B13" s="162" t="s">
        <v>129</v>
      </c>
      <c r="C13" s="162" t="s">
        <v>40</v>
      </c>
      <c r="D13" s="331">
        <v>205</v>
      </c>
      <c r="E13" s="331">
        <v>205</v>
      </c>
      <c r="F13" s="331">
        <v>0</v>
      </c>
      <c r="G13" s="331">
        <v>0</v>
      </c>
      <c r="H13" s="331">
        <v>205</v>
      </c>
      <c r="I13" s="331">
        <v>120</v>
      </c>
      <c r="J13" s="331">
        <v>10</v>
      </c>
      <c r="K13" s="557">
        <v>45717</v>
      </c>
      <c r="L13" s="558">
        <v>45991</v>
      </c>
    </row>
    <row r="14" spans="1:13">
      <c r="A14" s="29"/>
    </row>
    <row r="15" spans="1:13">
      <c r="A15" s="1109" t="s">
        <v>1451</v>
      </c>
      <c r="B15" s="1109"/>
      <c r="C15" s="1109"/>
      <c r="D15" s="1109"/>
      <c r="E15" s="1109"/>
      <c r="F15" s="1109"/>
      <c r="G15" s="1109"/>
      <c r="H15" s="1109"/>
      <c r="I15" s="1109"/>
      <c r="J15" s="1109"/>
      <c r="K15" s="1109"/>
    </row>
    <row r="16" spans="1:13">
      <c r="A16" s="1110" t="s">
        <v>1904</v>
      </c>
      <c r="B16" s="1110"/>
      <c r="C16" s="1110"/>
      <c r="D16" s="1110"/>
      <c r="E16" s="1110"/>
      <c r="F16" s="1110"/>
      <c r="G16" s="1110"/>
      <c r="H16" s="1110"/>
      <c r="I16" s="1110"/>
      <c r="J16" s="1110"/>
      <c r="K16" s="1110"/>
    </row>
    <row r="17" spans="1:9">
      <c r="A17" s="92" t="s">
        <v>289</v>
      </c>
    </row>
    <row r="18" spans="1:9">
      <c r="A18" s="92" t="s">
        <v>290</v>
      </c>
    </row>
    <row r="19" spans="1:9">
      <c r="A19" s="92" t="s">
        <v>291</v>
      </c>
    </row>
    <row r="20" spans="1:9">
      <c r="A20" s="92" t="s">
        <v>292</v>
      </c>
    </row>
    <row r="21" spans="1:9">
      <c r="A21" s="545" t="s">
        <v>1545</v>
      </c>
    </row>
    <row r="23" spans="1:9" ht="15.75">
      <c r="A23" s="1093" t="s">
        <v>293</v>
      </c>
      <c r="B23" s="1093"/>
      <c r="C23" s="1093"/>
      <c r="D23" s="1093"/>
      <c r="E23" s="1093"/>
      <c r="F23" s="1093"/>
      <c r="G23" s="1093"/>
      <c r="H23" s="1093"/>
      <c r="I23" s="1093"/>
    </row>
    <row r="24" spans="1:9" ht="54" customHeight="1">
      <c r="A24" s="1106" t="s">
        <v>294</v>
      </c>
      <c r="B24" s="1107"/>
      <c r="C24" s="1107"/>
      <c r="D24" s="1107"/>
      <c r="E24" s="1107"/>
      <c r="F24" s="1107"/>
      <c r="G24" s="1107"/>
      <c r="H24" s="1107"/>
      <c r="I24" s="1108"/>
    </row>
    <row r="25" spans="1:9" ht="15.75">
      <c r="A25" s="163"/>
      <c r="B25" s="1092" t="s">
        <v>295</v>
      </c>
      <c r="C25" s="1092"/>
      <c r="D25" s="1092"/>
      <c r="E25" s="1092"/>
      <c r="F25" s="1092"/>
      <c r="G25" s="1092"/>
      <c r="H25" s="1092"/>
      <c r="I25" s="174"/>
    </row>
    <row r="26" spans="1:9" ht="15.75">
      <c r="A26" s="163"/>
      <c r="B26" s="1092" t="s">
        <v>152</v>
      </c>
      <c r="C26" s="1092"/>
      <c r="D26" s="1092"/>
      <c r="E26" s="1092"/>
      <c r="F26" s="1092"/>
      <c r="G26" s="1092"/>
      <c r="H26" s="1092"/>
      <c r="I26" s="174"/>
    </row>
    <row r="27" spans="1:9" ht="15.75">
      <c r="A27" s="163"/>
      <c r="B27" s="1092" t="s">
        <v>154</v>
      </c>
      <c r="C27" s="1092"/>
      <c r="D27" s="1092"/>
      <c r="E27" s="1092"/>
      <c r="F27" s="1092"/>
      <c r="G27" s="1092"/>
      <c r="H27" s="1092"/>
      <c r="I27" s="174"/>
    </row>
    <row r="28" spans="1:9" ht="15.75">
      <c r="A28" s="163"/>
      <c r="B28" s="1092" t="s">
        <v>155</v>
      </c>
      <c r="C28" s="1092"/>
      <c r="D28" s="1092"/>
      <c r="E28" s="1092"/>
      <c r="F28" s="1092"/>
      <c r="G28" s="1092"/>
      <c r="H28" s="1092"/>
      <c r="I28" s="174"/>
    </row>
    <row r="29" spans="1:9" ht="15.75">
      <c r="A29" s="163"/>
      <c r="B29" s="1092"/>
      <c r="C29" s="1092"/>
      <c r="D29" s="1092"/>
      <c r="E29" s="1092"/>
      <c r="F29" s="1092"/>
      <c r="G29" s="1092"/>
      <c r="H29" s="1092"/>
      <c r="I29" s="174"/>
    </row>
    <row r="30" spans="1:9" ht="15.75">
      <c r="A30" s="163"/>
      <c r="B30" s="1092" t="s">
        <v>296</v>
      </c>
      <c r="C30" s="1092"/>
      <c r="D30" s="1092"/>
      <c r="E30" s="1092"/>
      <c r="F30" s="1092"/>
      <c r="G30" s="1092"/>
      <c r="H30" s="1092"/>
      <c r="I30" s="174"/>
    </row>
    <row r="31" spans="1:9" ht="15.75">
      <c r="A31" s="163"/>
      <c r="B31" s="1100" t="s">
        <v>297</v>
      </c>
      <c r="C31" s="1100"/>
      <c r="D31" s="1100"/>
      <c r="E31" s="1100"/>
      <c r="F31" s="1100"/>
      <c r="G31" s="1100"/>
      <c r="H31" s="1100"/>
      <c r="I31" s="174"/>
    </row>
    <row r="32" spans="1:9" ht="15.75">
      <c r="A32" s="163"/>
      <c r="B32" s="1092" t="s">
        <v>298</v>
      </c>
      <c r="C32" s="1092"/>
      <c r="D32" s="1092"/>
      <c r="E32" s="1092"/>
      <c r="F32" s="1092"/>
      <c r="G32" s="1092"/>
      <c r="H32" s="1092"/>
      <c r="I32" s="174"/>
    </row>
    <row r="33" spans="1:16" ht="15.75">
      <c r="A33" s="163"/>
      <c r="B33" s="1101" t="s">
        <v>299</v>
      </c>
      <c r="C33" s="1101"/>
      <c r="D33" s="1101"/>
      <c r="E33" s="1101"/>
      <c r="F33" s="1101"/>
      <c r="G33" s="1101"/>
      <c r="H33" s="1101"/>
      <c r="I33" s="174"/>
    </row>
    <row r="34" spans="1:16" ht="15.75">
      <c r="A34" s="165"/>
      <c r="B34" s="166"/>
      <c r="C34" s="166"/>
      <c r="D34" s="166"/>
      <c r="E34" s="166"/>
      <c r="F34" s="166"/>
      <c r="G34" s="166"/>
      <c r="H34" s="166"/>
      <c r="I34" s="175"/>
    </row>
    <row r="35" spans="1:16" ht="15.75">
      <c r="A35" s="1102" t="s">
        <v>300</v>
      </c>
      <c r="B35" s="1103"/>
      <c r="C35" s="1103"/>
      <c r="D35" s="1103"/>
      <c r="E35" s="1103"/>
      <c r="F35" s="1103"/>
      <c r="G35" s="1103"/>
      <c r="H35" s="1103"/>
      <c r="I35" s="1104"/>
      <c r="J35" s="176"/>
      <c r="K35" s="176"/>
      <c r="L35" s="176"/>
      <c r="M35" s="176"/>
      <c r="N35" s="176"/>
      <c r="O35" s="176"/>
      <c r="P35" s="176"/>
    </row>
    <row r="36" spans="1:16">
      <c r="A36" s="167"/>
      <c r="B36" s="168"/>
      <c r="C36" s="168"/>
      <c r="D36" s="168"/>
      <c r="E36" s="168"/>
      <c r="F36" s="168"/>
      <c r="G36" s="168"/>
      <c r="H36" s="168"/>
      <c r="I36" s="177"/>
      <c r="J36" s="176"/>
      <c r="K36" s="176"/>
      <c r="L36" s="176"/>
      <c r="M36" s="176"/>
      <c r="N36" s="176"/>
      <c r="O36" s="176"/>
      <c r="P36" s="176"/>
    </row>
    <row r="37" spans="1:16">
      <c r="A37" s="169"/>
      <c r="B37" s="1092" t="s">
        <v>301</v>
      </c>
      <c r="C37" s="1092"/>
      <c r="D37" s="1092"/>
      <c r="E37" s="1092"/>
      <c r="F37" s="1092"/>
      <c r="G37" s="1092"/>
      <c r="H37" s="1092"/>
      <c r="I37" s="174"/>
    </row>
    <row r="38" spans="1:16" ht="48.75" customHeight="1">
      <c r="A38" s="169"/>
      <c r="B38" s="1099" t="s">
        <v>302</v>
      </c>
      <c r="C38" s="1092"/>
      <c r="D38" s="1092"/>
      <c r="E38" s="1092"/>
      <c r="F38" s="1092"/>
      <c r="G38" s="1092"/>
      <c r="H38" s="1092"/>
      <c r="I38" s="174"/>
    </row>
    <row r="39" spans="1:16">
      <c r="A39" s="169"/>
      <c r="B39" s="1092" t="s">
        <v>303</v>
      </c>
      <c r="C39" s="1092"/>
      <c r="D39" s="1092"/>
      <c r="E39" s="1092"/>
      <c r="F39" s="1092"/>
      <c r="G39" s="1092"/>
      <c r="H39" s="1092"/>
      <c r="I39" s="174"/>
    </row>
    <row r="40" spans="1:16">
      <c r="A40" s="169"/>
      <c r="B40" s="1092" t="s">
        <v>304</v>
      </c>
      <c r="C40" s="1092"/>
      <c r="D40" s="1092"/>
      <c r="E40" s="1092"/>
      <c r="F40" s="1092"/>
      <c r="G40" s="1092"/>
      <c r="H40" s="1092"/>
      <c r="I40" s="174"/>
    </row>
    <row r="41" spans="1:16" ht="15.75">
      <c r="A41" s="163"/>
      <c r="B41" s="1092" t="s">
        <v>305</v>
      </c>
      <c r="C41" s="1092"/>
      <c r="D41" s="1092"/>
      <c r="E41" s="1092"/>
      <c r="F41" s="1092"/>
      <c r="G41" s="1092"/>
      <c r="H41" s="1092"/>
      <c r="I41" s="174"/>
    </row>
    <row r="42" spans="1:16" ht="15.75">
      <c r="A42" s="163"/>
      <c r="B42" s="1092" t="s">
        <v>306</v>
      </c>
      <c r="C42" s="1092"/>
      <c r="D42" s="1092"/>
      <c r="E42" s="1092"/>
      <c r="F42" s="1092"/>
      <c r="G42" s="1092"/>
      <c r="H42" s="1092"/>
      <c r="I42" s="174"/>
    </row>
    <row r="43" spans="1:16" ht="15.75">
      <c r="A43" s="163"/>
      <c r="B43" s="1092" t="s">
        <v>307</v>
      </c>
      <c r="C43" s="1092"/>
      <c r="D43" s="1092"/>
      <c r="E43" s="1092"/>
      <c r="F43" s="1092"/>
      <c r="G43" s="1092"/>
      <c r="H43" s="1092"/>
      <c r="I43" s="174"/>
    </row>
    <row r="44" spans="1:16" ht="30.75" customHeight="1">
      <c r="A44" s="163"/>
      <c r="B44" s="1092" t="s">
        <v>308</v>
      </c>
      <c r="C44" s="1092"/>
      <c r="D44" s="1092"/>
      <c r="E44" s="1092"/>
      <c r="F44" s="1092"/>
      <c r="G44" s="1092"/>
      <c r="H44" s="1092"/>
      <c r="I44" s="174"/>
    </row>
    <row r="45" spans="1:16" ht="30.75" customHeight="1">
      <c r="A45" s="163"/>
      <c r="B45" s="1092" t="s">
        <v>309</v>
      </c>
      <c r="C45" s="1092"/>
      <c r="D45" s="1092"/>
      <c r="E45" s="1092"/>
      <c r="F45" s="1092"/>
      <c r="G45" s="1092"/>
      <c r="H45" s="1092"/>
      <c r="I45" s="174"/>
    </row>
    <row r="46" spans="1:16" ht="15.75">
      <c r="A46" s="165"/>
      <c r="B46" s="166"/>
      <c r="C46" s="166"/>
      <c r="D46" s="166"/>
      <c r="E46" s="166"/>
      <c r="F46" s="166"/>
      <c r="G46" s="166"/>
      <c r="H46" s="166"/>
      <c r="I46" s="175"/>
    </row>
    <row r="47" spans="1:16" ht="15.75">
      <c r="A47" s="170"/>
    </row>
    <row r="49" spans="1:9" ht="15.75">
      <c r="A49" s="1095" t="s">
        <v>310</v>
      </c>
      <c r="B49" s="1096"/>
      <c r="C49" s="1096"/>
      <c r="D49" s="1096"/>
      <c r="E49" s="1096"/>
      <c r="F49" s="1096"/>
      <c r="G49" s="1096"/>
      <c r="H49" s="1096"/>
      <c r="I49" s="1097"/>
    </row>
    <row r="50" spans="1:9" ht="15.75">
      <c r="A50" s="171"/>
      <c r="B50" s="168"/>
      <c r="C50" s="168"/>
      <c r="D50" s="168"/>
      <c r="E50" s="168"/>
      <c r="F50" s="168"/>
      <c r="G50" s="168"/>
      <c r="H50" s="168"/>
      <c r="I50" s="177"/>
    </row>
    <row r="51" spans="1:9" ht="15.75">
      <c r="A51" s="163"/>
      <c r="B51" s="1098" t="s">
        <v>311</v>
      </c>
      <c r="C51" s="1099"/>
      <c r="D51" s="1099"/>
      <c r="E51" s="1099"/>
      <c r="F51" s="1099"/>
      <c r="G51" s="1099"/>
      <c r="H51" s="1099"/>
      <c r="I51" s="174"/>
    </row>
    <row r="52" spans="1:9" ht="15.75">
      <c r="A52" s="163"/>
      <c r="B52" s="172" t="s">
        <v>312</v>
      </c>
      <c r="I52" s="174"/>
    </row>
    <row r="53" spans="1:9" ht="15.75">
      <c r="A53" s="165"/>
      <c r="B53" s="166"/>
      <c r="C53" s="166"/>
      <c r="D53" s="166"/>
      <c r="E53" s="166"/>
      <c r="F53" s="166"/>
      <c r="G53" s="166"/>
      <c r="H53" s="166"/>
      <c r="I53" s="175"/>
    </row>
    <row r="54" spans="1:9" ht="15.75">
      <c r="A54" s="170"/>
    </row>
    <row r="55" spans="1:9" ht="15.75">
      <c r="A55" s="1093" t="s">
        <v>313</v>
      </c>
      <c r="B55" s="1093"/>
      <c r="C55" s="1093"/>
      <c r="D55" s="1093"/>
      <c r="E55" s="1093"/>
      <c r="F55" s="1093"/>
      <c r="G55" s="1093"/>
      <c r="H55" s="1093"/>
      <c r="I55" s="1093"/>
    </row>
    <row r="56" spans="1:9" ht="15.75">
      <c r="A56" s="171"/>
      <c r="B56" s="168"/>
      <c r="C56" s="168"/>
      <c r="D56" s="168"/>
      <c r="E56" s="168"/>
      <c r="F56" s="168"/>
      <c r="G56" s="168"/>
      <c r="H56" s="168"/>
      <c r="I56" s="177"/>
    </row>
    <row r="57" spans="1:9" ht="15.75">
      <c r="A57" s="163"/>
      <c r="B57" s="1092" t="s">
        <v>1429</v>
      </c>
      <c r="C57" s="1092"/>
      <c r="D57" s="1092"/>
      <c r="E57" s="1092"/>
      <c r="F57" s="1092"/>
      <c r="G57" s="1092"/>
      <c r="H57" s="1092"/>
      <c r="I57" s="174"/>
    </row>
    <row r="58" spans="1:9" ht="15.75">
      <c r="A58" s="163"/>
      <c r="B58" s="164" t="s">
        <v>314</v>
      </c>
      <c r="C58" s="164"/>
      <c r="D58" s="164"/>
      <c r="E58" s="164"/>
      <c r="F58" s="164"/>
      <c r="G58" s="164"/>
      <c r="H58" s="164"/>
      <c r="I58" s="174"/>
    </row>
    <row r="59" spans="1:9" ht="15.75">
      <c r="A59" s="163"/>
      <c r="B59" s="1092" t="s">
        <v>315</v>
      </c>
      <c r="C59" s="1092"/>
      <c r="D59" s="1092"/>
      <c r="E59" s="1092"/>
      <c r="F59" s="1092"/>
      <c r="G59" s="1092"/>
      <c r="H59" s="1092"/>
      <c r="I59" s="174"/>
    </row>
    <row r="60" spans="1:9" ht="15.75">
      <c r="A60" s="163"/>
      <c r="B60" s="1092" t="s">
        <v>316</v>
      </c>
      <c r="C60" s="1092"/>
      <c r="D60" s="1092"/>
      <c r="E60" s="1092"/>
      <c r="F60" s="1092"/>
      <c r="G60" s="1092"/>
      <c r="H60" s="1092"/>
      <c r="I60" s="174"/>
    </row>
    <row r="61" spans="1:9" ht="15.75">
      <c r="A61" s="163"/>
      <c r="B61" s="1092" t="s">
        <v>317</v>
      </c>
      <c r="C61" s="1092"/>
      <c r="D61" s="1092"/>
      <c r="E61" s="1092"/>
      <c r="F61" s="1092"/>
      <c r="G61" s="1092"/>
      <c r="H61" s="1092"/>
      <c r="I61" s="174"/>
    </row>
    <row r="62" spans="1:9" ht="15.75">
      <c r="A62" s="163"/>
      <c r="B62" s="1092" t="s">
        <v>318</v>
      </c>
      <c r="C62" s="1092"/>
      <c r="D62" s="1092"/>
      <c r="E62" s="1092"/>
      <c r="F62" s="1092"/>
      <c r="G62" s="1092"/>
      <c r="H62" s="1092"/>
      <c r="I62" s="174"/>
    </row>
    <row r="63" spans="1:9" ht="15.75">
      <c r="A63" s="165"/>
      <c r="B63" s="166"/>
      <c r="C63" s="166"/>
      <c r="D63" s="166"/>
      <c r="E63" s="166"/>
      <c r="F63" s="166"/>
      <c r="G63" s="166"/>
      <c r="H63" s="166"/>
      <c r="I63" s="175"/>
    </row>
    <row r="64" spans="1:9" ht="15.75">
      <c r="A64" s="170"/>
      <c r="B64" s="170"/>
      <c r="C64" s="170"/>
      <c r="D64" s="170"/>
      <c r="E64" s="170"/>
      <c r="F64" s="170"/>
      <c r="G64" s="170"/>
      <c r="H64" s="170"/>
      <c r="I64" s="170"/>
    </row>
    <row r="65" spans="1:9" ht="15.75">
      <c r="A65" s="1093" t="s">
        <v>319</v>
      </c>
      <c r="B65" s="1093"/>
      <c r="C65" s="1093"/>
      <c r="D65" s="1093"/>
      <c r="E65" s="1093"/>
      <c r="F65" s="1093"/>
      <c r="G65" s="1093"/>
      <c r="H65" s="1093"/>
      <c r="I65" s="1093"/>
    </row>
    <row r="66" spans="1:9" ht="15.75">
      <c r="A66" s="171"/>
      <c r="B66" s="168"/>
      <c r="C66" s="168"/>
      <c r="D66" s="168"/>
      <c r="E66" s="168"/>
      <c r="F66" s="168"/>
      <c r="G66" s="168"/>
      <c r="H66" s="168"/>
      <c r="I66" s="177"/>
    </row>
    <row r="67" spans="1:9" ht="15.75">
      <c r="A67" s="163"/>
      <c r="B67" s="1092" t="s">
        <v>320</v>
      </c>
      <c r="C67" s="1092"/>
      <c r="D67" s="1092"/>
      <c r="E67" s="1092"/>
      <c r="F67" s="1092"/>
      <c r="G67" s="1092"/>
      <c r="H67" s="1092"/>
      <c r="I67" s="174"/>
    </row>
    <row r="68" spans="1:9" ht="15.75">
      <c r="A68" s="163"/>
      <c r="B68" s="1092" t="s">
        <v>321</v>
      </c>
      <c r="C68" s="1092"/>
      <c r="D68" s="1092"/>
      <c r="E68" s="1092"/>
      <c r="F68" s="1092"/>
      <c r="G68" s="1092"/>
      <c r="H68" s="1092"/>
      <c r="I68" s="174"/>
    </row>
    <row r="69" spans="1:9" ht="15.75">
      <c r="A69" s="163"/>
      <c r="B69" s="1092" t="s">
        <v>322</v>
      </c>
      <c r="C69" s="1092"/>
      <c r="D69" s="1092"/>
      <c r="E69" s="1092"/>
      <c r="F69" s="1092"/>
      <c r="G69" s="1092"/>
      <c r="H69" s="1092"/>
      <c r="I69" s="174"/>
    </row>
    <row r="70" spans="1:9" ht="15.75">
      <c r="A70" s="165"/>
      <c r="B70" s="166"/>
      <c r="C70" s="166"/>
      <c r="D70" s="166"/>
      <c r="E70" s="166"/>
      <c r="F70" s="166"/>
      <c r="G70" s="166"/>
      <c r="H70" s="166"/>
      <c r="I70" s="175"/>
    </row>
    <row r="71" spans="1:9" ht="15.75">
      <c r="A71" s="170"/>
      <c r="B71" s="170"/>
      <c r="C71" s="170"/>
      <c r="D71" s="170"/>
      <c r="E71" s="170"/>
      <c r="F71" s="170"/>
      <c r="G71" s="170"/>
      <c r="H71" s="170"/>
      <c r="I71" s="170"/>
    </row>
    <row r="72" spans="1:9" ht="15.75">
      <c r="A72" s="1093" t="s">
        <v>323</v>
      </c>
      <c r="B72" s="1093"/>
      <c r="C72" s="1093"/>
      <c r="D72" s="1093"/>
      <c r="E72" s="1093"/>
      <c r="F72" s="1093"/>
      <c r="G72" s="1093"/>
      <c r="H72" s="1093"/>
      <c r="I72" s="1093"/>
    </row>
    <row r="73" spans="1:9" ht="15.75">
      <c r="A73" s="171"/>
      <c r="B73" s="168"/>
      <c r="C73" s="168"/>
      <c r="D73" s="168"/>
      <c r="E73" s="168"/>
      <c r="F73" s="168"/>
      <c r="G73" s="168"/>
      <c r="H73" s="168"/>
      <c r="I73" s="177"/>
    </row>
    <row r="74" spans="1:9" ht="15.75">
      <c r="A74" s="163"/>
      <c r="B74" s="1092" t="s">
        <v>324</v>
      </c>
      <c r="C74" s="1092"/>
      <c r="D74" s="1092"/>
      <c r="E74" s="1092"/>
      <c r="F74" s="1092"/>
      <c r="G74" s="1092"/>
      <c r="H74" s="1092"/>
      <c r="I74" s="174"/>
    </row>
    <row r="75" spans="1:9" ht="15.75">
      <c r="A75" s="163"/>
      <c r="B75" s="1092" t="s">
        <v>325</v>
      </c>
      <c r="C75" s="1092"/>
      <c r="D75" s="1092"/>
      <c r="E75" s="1092"/>
      <c r="F75" s="1092"/>
      <c r="G75" s="1092"/>
      <c r="H75" s="1092"/>
      <c r="I75" s="174"/>
    </row>
    <row r="76" spans="1:9" ht="15.75">
      <c r="A76" s="163"/>
      <c r="B76" s="1092" t="s">
        <v>326</v>
      </c>
      <c r="C76" s="1092"/>
      <c r="D76" s="1092"/>
      <c r="E76" s="1092"/>
      <c r="F76" s="1092"/>
      <c r="G76" s="1092"/>
      <c r="H76" s="1092"/>
      <c r="I76" s="174"/>
    </row>
    <row r="77" spans="1:9" ht="15.75">
      <c r="A77" s="163"/>
      <c r="B77" s="164" t="s">
        <v>327</v>
      </c>
      <c r="C77" s="164"/>
      <c r="D77" s="164"/>
      <c r="E77" s="164"/>
      <c r="F77" s="164"/>
      <c r="G77" s="164"/>
      <c r="H77" s="164"/>
      <c r="I77" s="174"/>
    </row>
    <row r="78" spans="1:9" ht="15.75">
      <c r="A78" s="165"/>
      <c r="B78" s="166"/>
      <c r="C78" s="166"/>
      <c r="D78" s="166"/>
      <c r="E78" s="166"/>
      <c r="F78" s="166"/>
      <c r="G78" s="166"/>
      <c r="H78" s="166"/>
      <c r="I78" s="175"/>
    </row>
    <row r="79" spans="1:9" ht="15.75">
      <c r="A79" s="170"/>
      <c r="B79" s="170"/>
      <c r="C79" s="170"/>
      <c r="D79" s="170"/>
      <c r="E79" s="170"/>
      <c r="F79" s="170"/>
      <c r="G79" s="170"/>
      <c r="H79" s="170"/>
      <c r="I79" s="170"/>
    </row>
    <row r="80" spans="1:9" ht="15.75">
      <c r="A80" s="1094" t="s">
        <v>328</v>
      </c>
      <c r="B80" s="1094"/>
      <c r="C80" s="1094"/>
      <c r="D80" s="1094"/>
      <c r="E80" s="1094"/>
      <c r="F80" s="1094"/>
      <c r="G80" s="1094"/>
      <c r="H80" s="1094"/>
      <c r="I80" s="1094"/>
    </row>
    <row r="81" spans="1:9" ht="15.75">
      <c r="A81" s="178"/>
      <c r="B81" s="179"/>
      <c r="C81" s="179"/>
      <c r="D81" s="179"/>
      <c r="E81" s="179"/>
      <c r="F81" s="179"/>
      <c r="G81" s="179"/>
      <c r="H81" s="179"/>
      <c r="I81" s="187"/>
    </row>
    <row r="82" spans="1:9" ht="15.75">
      <c r="A82" s="180"/>
      <c r="B82" s="181" t="s">
        <v>329</v>
      </c>
      <c r="C82" s="182"/>
      <c r="D82" s="182"/>
      <c r="I82" s="188"/>
    </row>
    <row r="83" spans="1:9" ht="15.75">
      <c r="A83" s="180"/>
      <c r="B83" s="1092" t="s">
        <v>330</v>
      </c>
      <c r="C83" s="1092"/>
      <c r="D83" s="1092"/>
      <c r="E83" s="1092"/>
      <c r="F83" s="1092"/>
      <c r="G83" s="1092"/>
      <c r="H83" s="1092"/>
      <c r="I83" s="188"/>
    </row>
    <row r="84" spans="1:9" ht="15.75">
      <c r="A84" s="180"/>
      <c r="I84" s="188"/>
    </row>
    <row r="85" spans="1:9" ht="15.75">
      <c r="A85" s="180"/>
      <c r="B85" s="181" t="s">
        <v>331</v>
      </c>
      <c r="C85" s="182"/>
      <c r="D85" s="182"/>
      <c r="I85" s="188"/>
    </row>
    <row r="86" spans="1:9" ht="15.75">
      <c r="A86" s="180"/>
      <c r="B86" s="1092" t="s">
        <v>332</v>
      </c>
      <c r="C86" s="1092"/>
      <c r="D86" s="1092"/>
      <c r="E86" s="1092"/>
      <c r="F86" s="1092"/>
      <c r="G86" s="1092"/>
      <c r="H86" s="1092"/>
      <c r="I86" s="188"/>
    </row>
    <row r="87" spans="1:9" ht="15.75">
      <c r="A87" s="180"/>
      <c r="B87" s="164" t="s">
        <v>333</v>
      </c>
      <c r="C87" s="164"/>
      <c r="D87" s="164"/>
      <c r="E87" s="164"/>
      <c r="F87" s="164"/>
      <c r="G87" s="164"/>
      <c r="H87" s="164"/>
      <c r="I87" s="188"/>
    </row>
    <row r="88" spans="1:9" ht="15.75">
      <c r="A88" s="180"/>
      <c r="B88" s="164" t="s">
        <v>334</v>
      </c>
      <c r="C88" s="164"/>
      <c r="D88" s="164"/>
      <c r="E88" s="164"/>
      <c r="F88" s="164"/>
      <c r="G88" s="164"/>
      <c r="H88" s="164"/>
      <c r="I88" s="188"/>
    </row>
    <row r="89" spans="1:9">
      <c r="A89" s="183"/>
      <c r="B89" s="1092" t="s">
        <v>335</v>
      </c>
      <c r="C89" s="1092"/>
      <c r="D89" s="1092"/>
      <c r="E89" s="1092"/>
      <c r="F89" s="1092"/>
      <c r="G89" s="1092"/>
      <c r="H89" s="1092"/>
      <c r="I89" s="188"/>
    </row>
    <row r="90" spans="1:9">
      <c r="A90" s="183"/>
      <c r="I90" s="188"/>
    </row>
    <row r="91" spans="1:9">
      <c r="A91" s="183"/>
      <c r="B91" s="181" t="s">
        <v>336</v>
      </c>
      <c r="C91" s="182"/>
      <c r="D91" s="182"/>
      <c r="I91" s="188"/>
    </row>
    <row r="92" spans="1:9">
      <c r="A92" s="183"/>
      <c r="B92" s="1092" t="s">
        <v>337</v>
      </c>
      <c r="C92" s="1092"/>
      <c r="D92" s="1092"/>
      <c r="E92" s="1092"/>
      <c r="F92" s="1092"/>
      <c r="G92" s="1092"/>
      <c r="H92" s="1092"/>
      <c r="I92" s="188"/>
    </row>
    <row r="93" spans="1:9">
      <c r="A93" s="183"/>
      <c r="B93" s="184" t="s">
        <v>338</v>
      </c>
      <c r="C93" s="184"/>
      <c r="D93" s="184"/>
      <c r="E93" s="184"/>
      <c r="F93" s="184"/>
      <c r="G93" s="184"/>
      <c r="H93" s="184"/>
      <c r="I93" s="188"/>
    </row>
    <row r="94" spans="1:9">
      <c r="A94" s="183"/>
      <c r="B94" s="1092" t="s">
        <v>334</v>
      </c>
      <c r="C94" s="1092"/>
      <c r="D94" s="1092"/>
      <c r="E94" s="1092"/>
      <c r="F94" s="1092"/>
      <c r="G94" s="1092"/>
      <c r="H94" s="1092"/>
      <c r="I94" s="188"/>
    </row>
    <row r="95" spans="1:9">
      <c r="A95" s="185"/>
      <c r="B95" s="186"/>
      <c r="C95" s="186"/>
      <c r="D95" s="186"/>
      <c r="E95" s="186"/>
      <c r="F95" s="186"/>
      <c r="G95" s="186"/>
      <c r="H95" s="186"/>
      <c r="I95" s="189"/>
    </row>
  </sheetData>
  <mergeCells count="46">
    <mergeCell ref="A5:H5"/>
    <mergeCell ref="A23:I23"/>
    <mergeCell ref="A24:I24"/>
    <mergeCell ref="B25:H25"/>
    <mergeCell ref="A15:K15"/>
    <mergeCell ref="A16:K16"/>
    <mergeCell ref="B26:H26"/>
    <mergeCell ref="B27:H27"/>
    <mergeCell ref="B28:H28"/>
    <mergeCell ref="B29:H29"/>
    <mergeCell ref="B30:H30"/>
    <mergeCell ref="B31:H31"/>
    <mergeCell ref="B32:H32"/>
    <mergeCell ref="B33:H33"/>
    <mergeCell ref="A35:I35"/>
    <mergeCell ref="B37:H37"/>
    <mergeCell ref="B38:H38"/>
    <mergeCell ref="B39:H39"/>
    <mergeCell ref="B40:H40"/>
    <mergeCell ref="B41:H41"/>
    <mergeCell ref="B42:H42"/>
    <mergeCell ref="B43:H43"/>
    <mergeCell ref="B44:H44"/>
    <mergeCell ref="B61:H61"/>
    <mergeCell ref="B62:H62"/>
    <mergeCell ref="A65:I65"/>
    <mergeCell ref="B45:H45"/>
    <mergeCell ref="A49:I49"/>
    <mergeCell ref="B51:H51"/>
    <mergeCell ref="A55:I55"/>
    <mergeCell ref="B57:H57"/>
    <mergeCell ref="B59:H59"/>
    <mergeCell ref="B60:H60"/>
    <mergeCell ref="B89:H89"/>
    <mergeCell ref="B92:H92"/>
    <mergeCell ref="B94:H94"/>
    <mergeCell ref="B75:H75"/>
    <mergeCell ref="B76:H76"/>
    <mergeCell ref="A80:I80"/>
    <mergeCell ref="B83:H83"/>
    <mergeCell ref="B86:H86"/>
    <mergeCell ref="B67:H67"/>
    <mergeCell ref="B68:H68"/>
    <mergeCell ref="B69:H69"/>
    <mergeCell ref="A72:I72"/>
    <mergeCell ref="B74:H74"/>
  </mergeCells>
  <hyperlinks>
    <hyperlink ref="A2" location="ÍNDICE!A1" display="ÍNDI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2:P120"/>
  <sheetViews>
    <sheetView zoomScale="70" zoomScaleNormal="70" workbookViewId="0">
      <selection activeCell="D16" sqref="D16"/>
    </sheetView>
  </sheetViews>
  <sheetFormatPr baseColWidth="10" defaultColWidth="11" defaultRowHeight="15"/>
  <cols>
    <col min="1" max="1" width="54.140625" customWidth="1"/>
    <col min="2" max="2" width="24.140625" customWidth="1"/>
    <col min="3" max="3" width="24.85546875" customWidth="1"/>
    <col min="4" max="5" width="17" customWidth="1"/>
    <col min="6" max="6" width="21.42578125" customWidth="1"/>
    <col min="7" max="7" width="29" customWidth="1"/>
    <col min="8" max="8" width="25" customWidth="1"/>
    <col min="9" max="9" width="24.85546875" customWidth="1"/>
    <col min="10" max="12" width="14.42578125" customWidth="1"/>
    <col min="13" max="13" width="11.42578125" customWidth="1"/>
    <col min="14" max="14" width="16.28515625" customWidth="1"/>
    <col min="16" max="16" width="14.140625" customWidth="1"/>
    <col min="18" max="18" width="14.85546875" customWidth="1"/>
  </cols>
  <sheetData>
    <row r="2" spans="1:11">
      <c r="A2" s="2" t="s">
        <v>4</v>
      </c>
    </row>
    <row r="4" spans="1:11">
      <c r="A4" s="148"/>
    </row>
    <row r="5" spans="1:11">
      <c r="A5" s="148"/>
    </row>
    <row r="7" spans="1:11" ht="18.75">
      <c r="A7" s="157" t="s">
        <v>339</v>
      </c>
    </row>
    <row r="8" spans="1:11" ht="18.75">
      <c r="A8" s="157" t="s">
        <v>340</v>
      </c>
      <c r="B8" s="76">
        <v>22</v>
      </c>
      <c r="J8" s="149" t="s">
        <v>101</v>
      </c>
      <c r="K8" s="149">
        <v>15</v>
      </c>
    </row>
    <row r="10" spans="1:11">
      <c r="A10" s="1111" t="s">
        <v>1844</v>
      </c>
      <c r="B10" s="1111"/>
      <c r="C10" s="1111"/>
      <c r="D10" s="1111"/>
      <c r="E10" s="1111"/>
      <c r="F10" s="1111"/>
      <c r="G10" s="1111"/>
    </row>
    <row r="12" spans="1:11" ht="30">
      <c r="A12" s="682" t="s">
        <v>25</v>
      </c>
      <c r="B12" s="146" t="s">
        <v>26</v>
      </c>
      <c r="C12" s="146" t="s">
        <v>27</v>
      </c>
      <c r="D12" s="147" t="s">
        <v>341</v>
      </c>
      <c r="E12" s="147" t="s">
        <v>342</v>
      </c>
      <c r="F12" s="147" t="s">
        <v>343</v>
      </c>
      <c r="G12" s="147" t="s">
        <v>344</v>
      </c>
      <c r="H12" s="146" t="s">
        <v>345</v>
      </c>
      <c r="I12" s="147" t="s">
        <v>36</v>
      </c>
      <c r="J12" s="147" t="s">
        <v>37</v>
      </c>
    </row>
    <row r="13" spans="1:11" s="312" customFormat="1">
      <c r="A13" s="825" t="s">
        <v>346</v>
      </c>
      <c r="B13" s="280" t="s">
        <v>39</v>
      </c>
      <c r="C13" s="822" t="s">
        <v>347</v>
      </c>
      <c r="D13" s="823">
        <v>49</v>
      </c>
      <c r="E13" s="823">
        <f>D13+$B$8</f>
        <v>71</v>
      </c>
      <c r="F13" s="824">
        <v>45778</v>
      </c>
      <c r="G13" s="824">
        <v>45930</v>
      </c>
      <c r="H13" s="823">
        <v>55</v>
      </c>
      <c r="I13" s="823">
        <f t="shared" ref="I13:I21" si="0">H13-E13</f>
        <v>-16</v>
      </c>
      <c r="J13" s="823">
        <f t="shared" ref="J13" si="1">I13*$K$8</f>
        <v>-240</v>
      </c>
    </row>
    <row r="14" spans="1:11" s="312" customFormat="1">
      <c r="A14" s="528" t="s">
        <v>1840</v>
      </c>
      <c r="B14" s="284" t="s">
        <v>39</v>
      </c>
      <c r="C14" s="529" t="s">
        <v>347</v>
      </c>
      <c r="D14" s="515">
        <v>42</v>
      </c>
      <c r="E14" s="515">
        <f t="shared" ref="E14:E21" si="2">D14+$B$8</f>
        <v>64</v>
      </c>
      <c r="F14" s="530">
        <v>45931</v>
      </c>
      <c r="G14" s="530">
        <v>45991</v>
      </c>
      <c r="H14" s="515">
        <v>55</v>
      </c>
      <c r="I14" s="515">
        <f t="shared" si="0"/>
        <v>-9</v>
      </c>
      <c r="J14" s="515">
        <f t="shared" ref="J14" si="3">I14*$K$8</f>
        <v>-135</v>
      </c>
    </row>
    <row r="15" spans="1:11" s="312" customFormat="1">
      <c r="A15" s="528" t="s">
        <v>1841</v>
      </c>
      <c r="B15" s="284" t="s">
        <v>39</v>
      </c>
      <c r="C15" s="529" t="s">
        <v>347</v>
      </c>
      <c r="D15" s="515">
        <v>40</v>
      </c>
      <c r="E15" s="515">
        <f t="shared" si="2"/>
        <v>62</v>
      </c>
      <c r="F15" s="530">
        <v>45931</v>
      </c>
      <c r="G15" s="530">
        <v>45991</v>
      </c>
      <c r="H15" s="515">
        <v>55</v>
      </c>
      <c r="I15" s="515">
        <f t="shared" si="0"/>
        <v>-7</v>
      </c>
      <c r="J15" s="515">
        <f t="shared" ref="J15" si="4">I15*$K$8</f>
        <v>-105</v>
      </c>
    </row>
    <row r="16" spans="1:11" s="312" customFormat="1">
      <c r="A16" s="825" t="s">
        <v>349</v>
      </c>
      <c r="B16" s="280" t="s">
        <v>39</v>
      </c>
      <c r="C16" s="822" t="s">
        <v>347</v>
      </c>
      <c r="D16" s="823">
        <v>41</v>
      </c>
      <c r="E16" s="823">
        <f t="shared" si="2"/>
        <v>63</v>
      </c>
      <c r="F16" s="824">
        <v>45778</v>
      </c>
      <c r="G16" s="824">
        <v>45930</v>
      </c>
      <c r="H16" s="823">
        <v>45</v>
      </c>
      <c r="I16" s="826">
        <f t="shared" si="0"/>
        <v>-18</v>
      </c>
      <c r="J16" s="826">
        <f t="shared" ref="J16" si="5">I16*$K$8</f>
        <v>-270</v>
      </c>
    </row>
    <row r="17" spans="1:10" s="312" customFormat="1">
      <c r="A17" s="528" t="s">
        <v>1838</v>
      </c>
      <c r="B17" s="284" t="s">
        <v>39</v>
      </c>
      <c r="C17" s="529" t="s">
        <v>347</v>
      </c>
      <c r="D17" s="515">
        <v>34</v>
      </c>
      <c r="E17" s="515">
        <f t="shared" si="2"/>
        <v>56</v>
      </c>
      <c r="F17" s="530">
        <v>45931</v>
      </c>
      <c r="G17" s="530">
        <v>45991</v>
      </c>
      <c r="H17" s="515">
        <v>45</v>
      </c>
      <c r="I17" s="531">
        <f t="shared" si="0"/>
        <v>-11</v>
      </c>
      <c r="J17" s="531">
        <f t="shared" ref="J17" si="6">I17*$K$8</f>
        <v>-165</v>
      </c>
    </row>
    <row r="18" spans="1:10" s="312" customFormat="1">
      <c r="A18" s="528" t="s">
        <v>1839</v>
      </c>
      <c r="B18" s="284" t="s">
        <v>39</v>
      </c>
      <c r="C18" s="529" t="s">
        <v>347</v>
      </c>
      <c r="D18" s="515">
        <v>32</v>
      </c>
      <c r="E18" s="515">
        <f t="shared" si="2"/>
        <v>54</v>
      </c>
      <c r="F18" s="530">
        <v>45931</v>
      </c>
      <c r="G18" s="530">
        <v>45991</v>
      </c>
      <c r="H18" s="515">
        <v>45</v>
      </c>
      <c r="I18" s="531">
        <f t="shared" si="0"/>
        <v>-9</v>
      </c>
      <c r="J18" s="531">
        <f t="shared" ref="J18" si="7">I18*$K$8</f>
        <v>-135</v>
      </c>
    </row>
    <row r="19" spans="1:10">
      <c r="A19" s="825" t="s">
        <v>348</v>
      </c>
      <c r="B19" s="280" t="s">
        <v>39</v>
      </c>
      <c r="C19" s="822" t="s">
        <v>347</v>
      </c>
      <c r="D19" s="823">
        <v>49</v>
      </c>
      <c r="E19" s="823">
        <f t="shared" si="2"/>
        <v>71</v>
      </c>
      <c r="F19" s="824">
        <v>45778</v>
      </c>
      <c r="G19" s="824">
        <v>45930</v>
      </c>
      <c r="H19" s="823">
        <v>55</v>
      </c>
      <c r="I19" s="823">
        <f t="shared" si="0"/>
        <v>-16</v>
      </c>
      <c r="J19" s="823">
        <f t="shared" ref="J19" si="8">I19*$K$8</f>
        <v>-240</v>
      </c>
    </row>
    <row r="20" spans="1:10">
      <c r="A20" s="827" t="s">
        <v>1842</v>
      </c>
      <c r="B20" s="284" t="s">
        <v>39</v>
      </c>
      <c r="C20" s="529" t="s">
        <v>347</v>
      </c>
      <c r="D20" s="515">
        <v>42</v>
      </c>
      <c r="E20" s="515">
        <f t="shared" si="2"/>
        <v>64</v>
      </c>
      <c r="F20" s="530">
        <v>45931</v>
      </c>
      <c r="G20" s="530">
        <v>45991</v>
      </c>
      <c r="H20" s="515">
        <v>55</v>
      </c>
      <c r="I20" s="515">
        <f t="shared" si="0"/>
        <v>-9</v>
      </c>
      <c r="J20" s="515">
        <f t="shared" ref="J20:J21" si="9">I20*$K$8</f>
        <v>-135</v>
      </c>
    </row>
    <row r="21" spans="1:10">
      <c r="A21" s="827" t="s">
        <v>1843</v>
      </c>
      <c r="B21" s="284" t="s">
        <v>39</v>
      </c>
      <c r="C21" s="529" t="s">
        <v>347</v>
      </c>
      <c r="D21" s="515">
        <v>40</v>
      </c>
      <c r="E21" s="515">
        <f t="shared" si="2"/>
        <v>62</v>
      </c>
      <c r="F21" s="530">
        <v>45931</v>
      </c>
      <c r="G21" s="530">
        <v>45991</v>
      </c>
      <c r="H21" s="515">
        <v>55</v>
      </c>
      <c r="I21" s="515">
        <f t="shared" si="0"/>
        <v>-7</v>
      </c>
      <c r="J21" s="515">
        <f t="shared" si="9"/>
        <v>-105</v>
      </c>
    </row>
    <row r="22" spans="1:10" ht="16.5">
      <c r="A22" s="683"/>
      <c r="B22" s="683"/>
      <c r="C22" s="683"/>
      <c r="D22" s="683"/>
      <c r="E22" s="683"/>
      <c r="F22" s="683"/>
    </row>
    <row r="23" spans="1:10" ht="18">
      <c r="A23" s="1112" t="s">
        <v>1680</v>
      </c>
      <c r="B23" s="1113"/>
      <c r="C23" s="1113"/>
      <c r="D23" s="1113"/>
      <c r="E23" s="1113"/>
      <c r="F23" s="1113"/>
      <c r="G23" s="1114"/>
    </row>
    <row r="24" spans="1:10">
      <c r="A24" s="853" t="s">
        <v>1673</v>
      </c>
      <c r="B24" s="853" t="s">
        <v>1674</v>
      </c>
      <c r="C24" s="853" t="s">
        <v>416</v>
      </c>
      <c r="D24" s="853" t="s">
        <v>1675</v>
      </c>
      <c r="E24" s="853" t="s">
        <v>1676</v>
      </c>
      <c r="F24" s="853" t="s">
        <v>1677</v>
      </c>
      <c r="G24" s="854" t="s">
        <v>1875</v>
      </c>
    </row>
    <row r="25" spans="1:10">
      <c r="A25" s="844" t="s">
        <v>1679</v>
      </c>
      <c r="B25" s="843" t="s">
        <v>1678</v>
      </c>
      <c r="C25" s="844" t="s">
        <v>202</v>
      </c>
      <c r="D25" s="851">
        <v>39</v>
      </c>
      <c r="E25" s="845">
        <v>22</v>
      </c>
      <c r="F25" s="849" t="s">
        <v>1911</v>
      </c>
      <c r="G25" s="846"/>
    </row>
    <row r="26" spans="1:10">
      <c r="A26" s="844" t="s">
        <v>1679</v>
      </c>
      <c r="B26" s="843" t="s">
        <v>1678</v>
      </c>
      <c r="C26" s="844" t="s">
        <v>202</v>
      </c>
      <c r="D26" s="851">
        <v>37</v>
      </c>
      <c r="E26" s="845">
        <v>22</v>
      </c>
      <c r="F26" s="849" t="s">
        <v>1912</v>
      </c>
      <c r="G26" s="846"/>
    </row>
    <row r="27" spans="1:10">
      <c r="A27" s="850" t="s">
        <v>1791</v>
      </c>
      <c r="B27" s="847"/>
      <c r="C27" s="850" t="s">
        <v>202</v>
      </c>
      <c r="D27" s="845">
        <v>40</v>
      </c>
      <c r="E27" s="845">
        <v>22</v>
      </c>
      <c r="F27" s="850" t="s">
        <v>1792</v>
      </c>
      <c r="G27" s="846"/>
    </row>
    <row r="28" spans="1:10">
      <c r="A28" s="848" t="s">
        <v>1877</v>
      </c>
      <c r="B28" s="852" t="s">
        <v>1873</v>
      </c>
      <c r="C28" s="850" t="s">
        <v>202</v>
      </c>
      <c r="D28" s="845">
        <v>40</v>
      </c>
      <c r="E28" s="845">
        <v>22</v>
      </c>
      <c r="F28" s="848" t="s">
        <v>1876</v>
      </c>
      <c r="G28" s="855">
        <v>25</v>
      </c>
    </row>
    <row r="29" spans="1:10">
      <c r="A29" s="848" t="s">
        <v>1877</v>
      </c>
      <c r="B29" s="852" t="s">
        <v>1874</v>
      </c>
      <c r="C29" s="850" t="s">
        <v>202</v>
      </c>
      <c r="D29" s="845">
        <v>40</v>
      </c>
      <c r="E29" s="845">
        <v>22</v>
      </c>
      <c r="F29" s="848" t="s">
        <v>1876</v>
      </c>
      <c r="G29" s="855">
        <v>25</v>
      </c>
    </row>
    <row r="118" spans="15:16" ht="15.75" customHeight="1">
      <c r="O118" s="110"/>
      <c r="P118" s="110"/>
    </row>
    <row r="119" spans="15:16">
      <c r="O119" s="110"/>
      <c r="P119" s="110"/>
    </row>
    <row r="120" spans="15:16">
      <c r="O120" s="110"/>
      <c r="P120" s="110"/>
    </row>
  </sheetData>
  <mergeCells count="2">
    <mergeCell ref="A10:G10"/>
    <mergeCell ref="A23:G23"/>
  </mergeCells>
  <conditionalFormatting sqref="I13:J21">
    <cfRule type="cellIs" dxfId="7" priority="1" operator="lessThan">
      <formula>0</formula>
    </cfRule>
  </conditionalFormatting>
  <hyperlinks>
    <hyperlink ref="A2" location="ÍNDICE!A1" display="ÍNDICE"/>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P46"/>
  <sheetViews>
    <sheetView topLeftCell="A26" zoomScale="80" zoomScaleNormal="80" workbookViewId="0">
      <selection activeCell="A33" sqref="A33:P33"/>
    </sheetView>
  </sheetViews>
  <sheetFormatPr baseColWidth="10" defaultColWidth="11" defaultRowHeight="15"/>
  <cols>
    <col min="1" max="1" width="34" customWidth="1"/>
    <col min="6" max="7" width="9.5703125" customWidth="1"/>
    <col min="8" max="9" width="12.42578125" customWidth="1"/>
    <col min="10" max="10" width="9.7109375" customWidth="1"/>
  </cols>
  <sheetData>
    <row r="2" spans="1:16">
      <c r="A2" s="111" t="s">
        <v>7</v>
      </c>
      <c r="K2" s="149" t="s">
        <v>101</v>
      </c>
      <c r="L2" s="149">
        <v>15</v>
      </c>
    </row>
    <row r="3" spans="1:16">
      <c r="A3" s="111"/>
      <c r="B3" t="s">
        <v>350</v>
      </c>
      <c r="C3" t="s">
        <v>351</v>
      </c>
    </row>
    <row r="4" spans="1:16">
      <c r="A4" s="111" t="s">
        <v>8</v>
      </c>
      <c r="B4">
        <v>12</v>
      </c>
      <c r="C4">
        <v>13</v>
      </c>
    </row>
    <row r="5" spans="1:16">
      <c r="A5" s="111" t="s">
        <v>1535</v>
      </c>
      <c r="B5">
        <v>27</v>
      </c>
      <c r="C5">
        <v>28</v>
      </c>
    </row>
    <row r="7" spans="1:16" ht="38.25">
      <c r="A7" s="332" t="s">
        <v>25</v>
      </c>
      <c r="B7" s="332" t="s">
        <v>26</v>
      </c>
      <c r="C7" s="332" t="s">
        <v>27</v>
      </c>
      <c r="D7" s="332" t="s">
        <v>29</v>
      </c>
      <c r="E7" s="332" t="s">
        <v>110</v>
      </c>
      <c r="F7" s="332" t="s">
        <v>352</v>
      </c>
      <c r="G7" s="332" t="s">
        <v>1079</v>
      </c>
      <c r="H7" s="295" t="s">
        <v>1080</v>
      </c>
      <c r="I7" s="295" t="s">
        <v>31</v>
      </c>
      <c r="J7" s="333" t="s">
        <v>341</v>
      </c>
      <c r="K7" s="295" t="s">
        <v>353</v>
      </c>
      <c r="L7" s="295" t="s">
        <v>354</v>
      </c>
      <c r="M7" s="295" t="s">
        <v>355</v>
      </c>
      <c r="N7" s="332" t="s">
        <v>356</v>
      </c>
      <c r="O7" s="295" t="s">
        <v>357</v>
      </c>
      <c r="P7" s="295" t="s">
        <v>358</v>
      </c>
    </row>
    <row r="8" spans="1:16">
      <c r="A8" s="430" t="s">
        <v>359</v>
      </c>
      <c r="B8" s="426" t="s">
        <v>39</v>
      </c>
      <c r="C8" s="426" t="s">
        <v>347</v>
      </c>
      <c r="D8" s="427">
        <v>22</v>
      </c>
      <c r="E8" s="427">
        <v>0</v>
      </c>
      <c r="F8" s="427">
        <v>0</v>
      </c>
      <c r="G8" s="427">
        <v>4</v>
      </c>
      <c r="H8" s="427">
        <v>0</v>
      </c>
      <c r="I8" s="427">
        <v>10</v>
      </c>
      <c r="J8" s="427">
        <f t="shared" ref="J8" si="0">SUM(D8:I8)</f>
        <v>36</v>
      </c>
      <c r="K8" s="428">
        <f>J8+$B$5</f>
        <v>63</v>
      </c>
      <c r="L8" s="414">
        <v>45748</v>
      </c>
      <c r="M8" s="414">
        <v>45838</v>
      </c>
      <c r="N8" s="427">
        <v>45</v>
      </c>
      <c r="O8" s="427">
        <f t="shared" ref="O8" si="1">N8-K8</f>
        <v>-18</v>
      </c>
      <c r="P8" s="427">
        <f t="shared" ref="P8" si="2">O8*$L$2</f>
        <v>-270</v>
      </c>
    </row>
    <row r="9" spans="1:16">
      <c r="A9" s="430" t="s">
        <v>359</v>
      </c>
      <c r="B9" s="426" t="s">
        <v>39</v>
      </c>
      <c r="C9" s="426" t="s">
        <v>347</v>
      </c>
      <c r="D9" s="427">
        <v>22</v>
      </c>
      <c r="E9" s="427">
        <v>0</v>
      </c>
      <c r="F9" s="427">
        <v>0</v>
      </c>
      <c r="G9" s="427">
        <v>4</v>
      </c>
      <c r="H9" s="427">
        <v>0</v>
      </c>
      <c r="I9" s="427">
        <v>16</v>
      </c>
      <c r="J9" s="427">
        <f t="shared" ref="J9" si="3">SUM(D9:I9)</f>
        <v>42</v>
      </c>
      <c r="K9" s="428">
        <f>J9+$B$5</f>
        <v>69</v>
      </c>
      <c r="L9" s="414">
        <v>45839</v>
      </c>
      <c r="M9" s="414">
        <v>45930</v>
      </c>
      <c r="N9" s="427">
        <v>55</v>
      </c>
      <c r="O9" s="427">
        <f t="shared" ref="O9" si="4">N9-K9</f>
        <v>-14</v>
      </c>
      <c r="P9" s="427">
        <f t="shared" ref="P9" si="5">O9*$L$2</f>
        <v>-210</v>
      </c>
    </row>
    <row r="10" spans="1:16" hidden="1">
      <c r="A10" s="429" t="s">
        <v>360</v>
      </c>
      <c r="B10" s="336" t="s">
        <v>359</v>
      </c>
      <c r="C10" s="336" t="s">
        <v>347</v>
      </c>
      <c r="D10" s="449">
        <v>82</v>
      </c>
      <c r="E10" s="427">
        <v>0</v>
      </c>
      <c r="F10" s="427">
        <v>0</v>
      </c>
      <c r="G10" s="449">
        <v>4</v>
      </c>
      <c r="H10" s="449">
        <v>0</v>
      </c>
      <c r="I10" s="449">
        <v>10</v>
      </c>
      <c r="J10" s="427">
        <f>SUM(D10:I10)</f>
        <v>96</v>
      </c>
      <c r="K10" s="428">
        <f>J10+B5</f>
        <v>123</v>
      </c>
      <c r="L10" s="448">
        <v>45717</v>
      </c>
      <c r="M10" s="414">
        <v>45755</v>
      </c>
      <c r="N10" s="427">
        <v>110</v>
      </c>
      <c r="O10" s="427">
        <f>N10-K10</f>
        <v>-13</v>
      </c>
      <c r="P10" s="427">
        <f>O10*$L$2</f>
        <v>-195</v>
      </c>
    </row>
    <row r="11" spans="1:16">
      <c r="A11" s="153" t="s">
        <v>359</v>
      </c>
      <c r="B11" s="516" t="s">
        <v>39</v>
      </c>
      <c r="C11" s="516" t="s">
        <v>347</v>
      </c>
      <c r="D11" s="150">
        <v>12</v>
      </c>
      <c r="E11" s="150">
        <v>0</v>
      </c>
      <c r="F11" s="150">
        <v>0</v>
      </c>
      <c r="G11" s="150">
        <v>4</v>
      </c>
      <c r="H11" s="150">
        <v>0</v>
      </c>
      <c r="I11" s="150">
        <v>16</v>
      </c>
      <c r="J11" s="150">
        <f t="shared" ref="J11" si="6">SUM(D11:I11)</f>
        <v>32</v>
      </c>
      <c r="K11" s="155">
        <f>J11+$B$5</f>
        <v>59</v>
      </c>
      <c r="L11" s="335">
        <v>45931</v>
      </c>
      <c r="M11" s="335">
        <v>46022</v>
      </c>
      <c r="N11" s="150">
        <v>55</v>
      </c>
      <c r="O11" s="150">
        <f t="shared" ref="O11" si="7">N11-K11</f>
        <v>-4</v>
      </c>
      <c r="P11" s="150">
        <f t="shared" ref="P11" si="8">O11*$L$2</f>
        <v>-60</v>
      </c>
    </row>
    <row r="12" spans="1:16">
      <c r="A12" s="429" t="s">
        <v>360</v>
      </c>
      <c r="B12" s="336" t="s">
        <v>359</v>
      </c>
      <c r="C12" s="336" t="s">
        <v>347</v>
      </c>
      <c r="D12" s="449">
        <v>62</v>
      </c>
      <c r="E12" s="427">
        <v>0</v>
      </c>
      <c r="F12" s="427">
        <v>0</v>
      </c>
      <c r="G12" s="449">
        <v>4</v>
      </c>
      <c r="H12" s="449">
        <v>0</v>
      </c>
      <c r="I12" s="449">
        <v>10</v>
      </c>
      <c r="J12" s="427">
        <f>SUM(D12:I12)</f>
        <v>76</v>
      </c>
      <c r="K12" s="428">
        <f>J12+$B$5</f>
        <v>103</v>
      </c>
      <c r="L12" s="414">
        <v>45756</v>
      </c>
      <c r="M12" s="414">
        <v>45869</v>
      </c>
      <c r="N12" s="427">
        <v>80</v>
      </c>
      <c r="O12" s="427">
        <f>N12-K12</f>
        <v>-23</v>
      </c>
      <c r="P12" s="427">
        <f>O12*$L$2</f>
        <v>-345</v>
      </c>
    </row>
    <row r="13" spans="1:16">
      <c r="A13" s="454" t="s">
        <v>360</v>
      </c>
      <c r="B13" s="151" t="s">
        <v>359</v>
      </c>
      <c r="C13" s="151" t="s">
        <v>347</v>
      </c>
      <c r="D13" s="152">
        <v>62</v>
      </c>
      <c r="E13" s="150">
        <v>0</v>
      </c>
      <c r="F13" s="150">
        <v>0</v>
      </c>
      <c r="G13" s="152">
        <v>4</v>
      </c>
      <c r="H13" s="152">
        <v>0</v>
      </c>
      <c r="I13" s="152">
        <v>16</v>
      </c>
      <c r="J13" s="150">
        <f>SUM(D13:I13)</f>
        <v>82</v>
      </c>
      <c r="K13" s="155">
        <f>J13+$B$5</f>
        <v>109</v>
      </c>
      <c r="L13" s="335">
        <v>45870</v>
      </c>
      <c r="M13" s="335">
        <v>46022</v>
      </c>
      <c r="N13" s="150">
        <v>80</v>
      </c>
      <c r="O13" s="150">
        <f>N13-K13</f>
        <v>-29</v>
      </c>
      <c r="P13" s="150">
        <f>O13*$L$2</f>
        <v>-435</v>
      </c>
    </row>
    <row r="14" spans="1:16">
      <c r="A14" s="430" t="s">
        <v>361</v>
      </c>
      <c r="B14" s="426" t="s">
        <v>359</v>
      </c>
      <c r="C14" s="426" t="s">
        <v>347</v>
      </c>
      <c r="D14" s="427">
        <v>22</v>
      </c>
      <c r="E14" s="427">
        <v>0</v>
      </c>
      <c r="F14" s="427">
        <v>0</v>
      </c>
      <c r="G14" s="449">
        <v>4</v>
      </c>
      <c r="H14" s="449">
        <v>0</v>
      </c>
      <c r="I14" s="449">
        <v>10</v>
      </c>
      <c r="J14" s="427">
        <f t="shared" ref="J14" si="9">SUM(D14:I14)</f>
        <v>36</v>
      </c>
      <c r="K14" s="428">
        <f t="shared" ref="K14" si="10">J14+$B$5</f>
        <v>63</v>
      </c>
      <c r="L14" s="414">
        <v>45748</v>
      </c>
      <c r="M14" s="414">
        <v>45838</v>
      </c>
      <c r="N14" s="684">
        <v>60</v>
      </c>
      <c r="O14" s="684">
        <f t="shared" ref="O14" si="11">N14-K14</f>
        <v>-3</v>
      </c>
      <c r="P14" s="684">
        <f t="shared" ref="P14" si="12">O14*$L$2</f>
        <v>-45</v>
      </c>
    </row>
    <row r="15" spans="1:16">
      <c r="A15" s="430" t="s">
        <v>361</v>
      </c>
      <c r="B15" s="426" t="s">
        <v>359</v>
      </c>
      <c r="C15" s="426" t="s">
        <v>347</v>
      </c>
      <c r="D15" s="427">
        <v>22</v>
      </c>
      <c r="E15" s="427">
        <v>0</v>
      </c>
      <c r="F15" s="427">
        <v>0</v>
      </c>
      <c r="G15" s="449">
        <v>4</v>
      </c>
      <c r="H15" s="449">
        <v>0</v>
      </c>
      <c r="I15" s="449">
        <v>16</v>
      </c>
      <c r="J15" s="427">
        <f t="shared" ref="J15" si="13">SUM(D15:I15)</f>
        <v>42</v>
      </c>
      <c r="K15" s="428">
        <f>J15+$B$5</f>
        <v>69</v>
      </c>
      <c r="L15" s="414">
        <v>45839</v>
      </c>
      <c r="M15" s="414">
        <v>45930</v>
      </c>
      <c r="N15" s="684">
        <v>60</v>
      </c>
      <c r="O15" s="684">
        <f t="shared" ref="O15" si="14">N15-K15</f>
        <v>-9</v>
      </c>
      <c r="P15" s="684">
        <f t="shared" ref="P15" si="15">O15*$L$2</f>
        <v>-135</v>
      </c>
    </row>
    <row r="16" spans="1:16">
      <c r="A16" s="153" t="s">
        <v>361</v>
      </c>
      <c r="B16" s="516" t="s">
        <v>359</v>
      </c>
      <c r="C16" s="516" t="s">
        <v>347</v>
      </c>
      <c r="D16" s="150">
        <v>12</v>
      </c>
      <c r="E16" s="150">
        <v>0</v>
      </c>
      <c r="F16" s="150">
        <v>0</v>
      </c>
      <c r="G16" s="152">
        <v>4</v>
      </c>
      <c r="H16" s="152">
        <v>0</v>
      </c>
      <c r="I16" s="152">
        <v>16</v>
      </c>
      <c r="J16" s="150">
        <f t="shared" ref="J16" si="16">SUM(D16:I16)</f>
        <v>32</v>
      </c>
      <c r="K16" s="155">
        <f>J16+$B$5</f>
        <v>59</v>
      </c>
      <c r="L16" s="335">
        <v>45931</v>
      </c>
      <c r="M16" s="335">
        <v>46022</v>
      </c>
      <c r="N16" s="588">
        <v>60</v>
      </c>
      <c r="O16" s="588">
        <f t="shared" ref="O16" si="17">N16-K16</f>
        <v>1</v>
      </c>
      <c r="P16" s="588">
        <f t="shared" ref="P16" si="18">O16*$L$2</f>
        <v>15</v>
      </c>
    </row>
    <row r="17" spans="1:16">
      <c r="A17" s="430" t="s">
        <v>362</v>
      </c>
      <c r="B17" s="426" t="s">
        <v>359</v>
      </c>
      <c r="C17" s="426" t="s">
        <v>347</v>
      </c>
      <c r="D17" s="427">
        <v>50</v>
      </c>
      <c r="E17" s="427">
        <v>0</v>
      </c>
      <c r="F17" s="427">
        <v>0</v>
      </c>
      <c r="G17" s="449">
        <v>0</v>
      </c>
      <c r="H17" s="449">
        <v>0</v>
      </c>
      <c r="I17" s="449">
        <v>0</v>
      </c>
      <c r="J17" s="427">
        <f t="shared" ref="J17" si="19">SUM(D17:I17)</f>
        <v>50</v>
      </c>
      <c r="K17" s="428">
        <f t="shared" ref="K17" si="20">J17+$B$5</f>
        <v>77</v>
      </c>
      <c r="L17" s="448">
        <v>45931</v>
      </c>
      <c r="M17" s="448">
        <v>45961</v>
      </c>
      <c r="N17" s="427">
        <v>70</v>
      </c>
      <c r="O17" s="427">
        <f t="shared" ref="O17" si="21">N17-K17</f>
        <v>-7</v>
      </c>
      <c r="P17" s="427">
        <f t="shared" ref="P17" si="22">O17*$L$2</f>
        <v>-105</v>
      </c>
    </row>
    <row r="18" spans="1:16">
      <c r="A18" s="430" t="s">
        <v>362</v>
      </c>
      <c r="B18" s="426" t="s">
        <v>359</v>
      </c>
      <c r="C18" s="426" t="s">
        <v>347</v>
      </c>
      <c r="D18" s="427">
        <v>34</v>
      </c>
      <c r="E18" s="427">
        <v>0</v>
      </c>
      <c r="F18" s="427">
        <v>0</v>
      </c>
      <c r="G18" s="449">
        <v>0</v>
      </c>
      <c r="H18" s="449">
        <v>0</v>
      </c>
      <c r="I18" s="449">
        <v>0</v>
      </c>
      <c r="J18" s="427">
        <f t="shared" ref="J18" si="23">SUM(D18:I18)</f>
        <v>34</v>
      </c>
      <c r="K18" s="428">
        <f t="shared" ref="K18" si="24">J18+$B$5</f>
        <v>61</v>
      </c>
      <c r="L18" s="448">
        <v>45962</v>
      </c>
      <c r="M18" s="448">
        <v>45975</v>
      </c>
      <c r="N18" s="427">
        <v>70</v>
      </c>
      <c r="O18" s="427">
        <f t="shared" ref="O18" si="25">N18-K18</f>
        <v>9</v>
      </c>
      <c r="P18" s="427">
        <f t="shared" ref="P18" si="26">O18*$L$2</f>
        <v>135</v>
      </c>
    </row>
    <row r="19" spans="1:16">
      <c r="A19" s="153" t="s">
        <v>362</v>
      </c>
      <c r="B19" s="516" t="s">
        <v>359</v>
      </c>
      <c r="C19" s="516" t="s">
        <v>347</v>
      </c>
      <c r="D19" s="150">
        <v>50</v>
      </c>
      <c r="E19" s="150">
        <v>0</v>
      </c>
      <c r="F19" s="150">
        <v>0</v>
      </c>
      <c r="G19" s="152">
        <v>0</v>
      </c>
      <c r="H19" s="152">
        <v>0</v>
      </c>
      <c r="I19" s="152">
        <v>0</v>
      </c>
      <c r="J19" s="150">
        <f t="shared" ref="J19" si="27">SUM(D19:I19)</f>
        <v>50</v>
      </c>
      <c r="K19" s="155">
        <f t="shared" ref="K19" si="28">J19+$B$5</f>
        <v>77</v>
      </c>
      <c r="L19" s="517">
        <v>45976</v>
      </c>
      <c r="M19" s="517">
        <v>46022</v>
      </c>
      <c r="N19" s="150">
        <v>70</v>
      </c>
      <c r="O19" s="150">
        <f t="shared" ref="O19" si="29">N19-K19</f>
        <v>-7</v>
      </c>
      <c r="P19" s="150">
        <f t="shared" ref="P19" si="30">O19*$L$2</f>
        <v>-105</v>
      </c>
    </row>
    <row r="20" spans="1:16" ht="15.75" customHeight="1">
      <c r="A20" s="867" t="s">
        <v>363</v>
      </c>
      <c r="B20" s="426" t="s">
        <v>359</v>
      </c>
      <c r="C20" s="426" t="s">
        <v>347</v>
      </c>
      <c r="D20" s="427">
        <v>60</v>
      </c>
      <c r="E20" s="427">
        <v>0</v>
      </c>
      <c r="F20" s="427">
        <v>0</v>
      </c>
      <c r="G20" s="449">
        <v>0</v>
      </c>
      <c r="H20" s="449">
        <v>0</v>
      </c>
      <c r="I20" s="449">
        <v>0</v>
      </c>
      <c r="J20" s="427">
        <f t="shared" ref="J20" si="31">SUM(D20:I20)</f>
        <v>60</v>
      </c>
      <c r="K20" s="428">
        <f t="shared" ref="K20" si="32">J20+$B$5</f>
        <v>87</v>
      </c>
      <c r="L20" s="448">
        <v>45931</v>
      </c>
      <c r="M20" s="448">
        <v>45961</v>
      </c>
      <c r="N20" s="427">
        <v>80</v>
      </c>
      <c r="O20" s="427">
        <f t="shared" ref="O20" si="33">N20-K20</f>
        <v>-7</v>
      </c>
      <c r="P20" s="427">
        <f t="shared" ref="P20" si="34">O20*$L$2</f>
        <v>-105</v>
      </c>
    </row>
    <row r="21" spans="1:16" ht="15.75" customHeight="1">
      <c r="A21" s="867" t="s">
        <v>363</v>
      </c>
      <c r="B21" s="426" t="s">
        <v>359</v>
      </c>
      <c r="C21" s="426" t="s">
        <v>347</v>
      </c>
      <c r="D21" s="427">
        <v>44</v>
      </c>
      <c r="E21" s="427">
        <v>0</v>
      </c>
      <c r="F21" s="427">
        <v>0</v>
      </c>
      <c r="G21" s="449">
        <v>0</v>
      </c>
      <c r="H21" s="449">
        <v>0</v>
      </c>
      <c r="I21" s="449">
        <v>0</v>
      </c>
      <c r="J21" s="427">
        <f t="shared" ref="J21" si="35">SUM(D21:I21)</f>
        <v>44</v>
      </c>
      <c r="K21" s="428">
        <f t="shared" ref="K21" si="36">J21+$B$5</f>
        <v>71</v>
      </c>
      <c r="L21" s="448">
        <v>45962</v>
      </c>
      <c r="M21" s="448">
        <v>45975</v>
      </c>
      <c r="N21" s="427">
        <v>80</v>
      </c>
      <c r="O21" s="427">
        <f t="shared" ref="O21" si="37">N21-K21</f>
        <v>9</v>
      </c>
      <c r="P21" s="427">
        <f t="shared" ref="P21" si="38">O21*$L$2</f>
        <v>135</v>
      </c>
    </row>
    <row r="22" spans="1:16" ht="15.75" customHeight="1">
      <c r="A22" s="518" t="s">
        <v>363</v>
      </c>
      <c r="B22" s="516" t="s">
        <v>359</v>
      </c>
      <c r="C22" s="516" t="s">
        <v>347</v>
      </c>
      <c r="D22" s="150">
        <v>60</v>
      </c>
      <c r="E22" s="150">
        <v>0</v>
      </c>
      <c r="F22" s="150">
        <v>0</v>
      </c>
      <c r="G22" s="152">
        <v>0</v>
      </c>
      <c r="H22" s="152">
        <v>0</v>
      </c>
      <c r="I22" s="152">
        <v>0</v>
      </c>
      <c r="J22" s="150">
        <f t="shared" ref="J22" si="39">SUM(D22:I22)</f>
        <v>60</v>
      </c>
      <c r="K22" s="155">
        <f t="shared" ref="K22" si="40">J22+$B$5</f>
        <v>87</v>
      </c>
      <c r="L22" s="517">
        <v>45976</v>
      </c>
      <c r="M22" s="517">
        <v>46022</v>
      </c>
      <c r="N22" s="150">
        <v>80</v>
      </c>
      <c r="O22" s="150">
        <f t="shared" ref="O22" si="41">N22-K22</f>
        <v>-7</v>
      </c>
      <c r="P22" s="150">
        <f t="shared" ref="P22" si="42">O22*$L$2</f>
        <v>-105</v>
      </c>
    </row>
    <row r="23" spans="1:16" ht="15" customHeight="1">
      <c r="A23" s="430" t="s">
        <v>364</v>
      </c>
      <c r="B23" s="426" t="s">
        <v>359</v>
      </c>
      <c r="C23" s="426" t="s">
        <v>347</v>
      </c>
      <c r="D23" s="427">
        <v>75</v>
      </c>
      <c r="E23" s="427">
        <v>0</v>
      </c>
      <c r="F23" s="427">
        <v>0</v>
      </c>
      <c r="G23" s="449">
        <v>0</v>
      </c>
      <c r="H23" s="449">
        <v>0</v>
      </c>
      <c r="I23" s="449">
        <v>0</v>
      </c>
      <c r="J23" s="427">
        <f t="shared" ref="J23" si="43">SUM(D23:I23)</f>
        <v>75</v>
      </c>
      <c r="K23" s="428">
        <f t="shared" ref="K23" si="44">J23+$B$5</f>
        <v>102</v>
      </c>
      <c r="L23" s="448">
        <v>45931</v>
      </c>
      <c r="M23" s="448">
        <v>45961</v>
      </c>
      <c r="N23" s="427">
        <v>95</v>
      </c>
      <c r="O23" s="427">
        <f t="shared" ref="O23" si="45">N23-K23</f>
        <v>-7</v>
      </c>
      <c r="P23" s="427">
        <f t="shared" ref="P23" si="46">O23*$L$2</f>
        <v>-105</v>
      </c>
    </row>
    <row r="24" spans="1:16" ht="15" customHeight="1">
      <c r="A24" s="430" t="s">
        <v>364</v>
      </c>
      <c r="B24" s="426" t="s">
        <v>359</v>
      </c>
      <c r="C24" s="426" t="s">
        <v>347</v>
      </c>
      <c r="D24" s="427">
        <v>59</v>
      </c>
      <c r="E24" s="427">
        <v>0</v>
      </c>
      <c r="F24" s="427">
        <v>0</v>
      </c>
      <c r="G24" s="449">
        <v>0</v>
      </c>
      <c r="H24" s="449">
        <v>0</v>
      </c>
      <c r="I24" s="449">
        <v>0</v>
      </c>
      <c r="J24" s="427">
        <f t="shared" ref="J24" si="47">SUM(D24:I24)</f>
        <v>59</v>
      </c>
      <c r="K24" s="428">
        <f t="shared" ref="K24" si="48">J24+$B$5</f>
        <v>86</v>
      </c>
      <c r="L24" s="448">
        <v>45962</v>
      </c>
      <c r="M24" s="448">
        <v>45975</v>
      </c>
      <c r="N24" s="427">
        <v>85</v>
      </c>
      <c r="O24" s="427">
        <f t="shared" ref="O24" si="49">N24-K24</f>
        <v>-1</v>
      </c>
      <c r="P24" s="427">
        <f t="shared" ref="P24" si="50">O24*$L$2</f>
        <v>-15</v>
      </c>
    </row>
    <row r="25" spans="1:16" ht="15" customHeight="1">
      <c r="A25" s="153" t="s">
        <v>364</v>
      </c>
      <c r="B25" s="516" t="s">
        <v>359</v>
      </c>
      <c r="C25" s="516" t="s">
        <v>347</v>
      </c>
      <c r="D25" s="150">
        <v>75</v>
      </c>
      <c r="E25" s="150">
        <v>0</v>
      </c>
      <c r="F25" s="150">
        <v>0</v>
      </c>
      <c r="G25" s="152">
        <v>0</v>
      </c>
      <c r="H25" s="152">
        <v>0</v>
      </c>
      <c r="I25" s="152">
        <v>0</v>
      </c>
      <c r="J25" s="150">
        <f t="shared" ref="J25" si="51">SUM(D25:I25)</f>
        <v>75</v>
      </c>
      <c r="K25" s="155">
        <f t="shared" ref="K25" si="52">J25+$B$5</f>
        <v>102</v>
      </c>
      <c r="L25" s="517">
        <v>45976</v>
      </c>
      <c r="M25" s="517">
        <v>46022</v>
      </c>
      <c r="N25" s="150">
        <v>90</v>
      </c>
      <c r="O25" s="150">
        <f t="shared" ref="O25" si="53">N25-K25</f>
        <v>-12</v>
      </c>
      <c r="P25" s="150">
        <f t="shared" ref="P25" si="54">O25*$L$2</f>
        <v>-180</v>
      </c>
    </row>
    <row r="26" spans="1:16" ht="16.5" customHeight="1">
      <c r="A26" s="430" t="s">
        <v>365</v>
      </c>
      <c r="B26" s="426" t="s">
        <v>359</v>
      </c>
      <c r="C26" s="426" t="s">
        <v>347</v>
      </c>
      <c r="D26" s="427">
        <v>50</v>
      </c>
      <c r="E26" s="427">
        <v>0</v>
      </c>
      <c r="F26" s="427">
        <v>0</v>
      </c>
      <c r="G26" s="449">
        <v>0</v>
      </c>
      <c r="H26" s="449">
        <v>0</v>
      </c>
      <c r="I26" s="449">
        <v>0</v>
      </c>
      <c r="J26" s="427">
        <f>SUM(D26:I26)</f>
        <v>50</v>
      </c>
      <c r="K26" s="428">
        <f t="shared" ref="K26" si="55">J26+$B$5</f>
        <v>77</v>
      </c>
      <c r="L26" s="448">
        <v>45931</v>
      </c>
      <c r="M26" s="448">
        <v>45961</v>
      </c>
      <c r="N26" s="427">
        <v>80</v>
      </c>
      <c r="O26" s="427">
        <f t="shared" ref="O26" si="56">N26-K26</f>
        <v>3</v>
      </c>
      <c r="P26" s="427">
        <f t="shared" ref="P26" si="57">O26*$L$2</f>
        <v>45</v>
      </c>
    </row>
    <row r="27" spans="1:16" ht="16.5" customHeight="1">
      <c r="A27" s="430" t="s">
        <v>365</v>
      </c>
      <c r="B27" s="426" t="s">
        <v>359</v>
      </c>
      <c r="C27" s="426" t="s">
        <v>347</v>
      </c>
      <c r="D27" s="427">
        <v>34</v>
      </c>
      <c r="E27" s="427">
        <v>0</v>
      </c>
      <c r="F27" s="427">
        <v>0</v>
      </c>
      <c r="G27" s="449">
        <v>0</v>
      </c>
      <c r="H27" s="449">
        <v>0</v>
      </c>
      <c r="I27" s="449">
        <v>0</v>
      </c>
      <c r="J27" s="427">
        <f>SUM(D27:I27)</f>
        <v>34</v>
      </c>
      <c r="K27" s="428">
        <f t="shared" ref="K27" si="58">J27+$B$5</f>
        <v>61</v>
      </c>
      <c r="L27" s="448">
        <v>45962</v>
      </c>
      <c r="M27" s="448">
        <v>45975</v>
      </c>
      <c r="N27" s="427">
        <v>70</v>
      </c>
      <c r="O27" s="427">
        <f t="shared" ref="O27" si="59">N27-K27</f>
        <v>9</v>
      </c>
      <c r="P27" s="427">
        <f t="shared" ref="P27" si="60">O27*$L$2</f>
        <v>135</v>
      </c>
    </row>
    <row r="28" spans="1:16" ht="16.5" customHeight="1">
      <c r="A28" s="153" t="s">
        <v>365</v>
      </c>
      <c r="B28" s="516" t="s">
        <v>359</v>
      </c>
      <c r="C28" s="516" t="s">
        <v>347</v>
      </c>
      <c r="D28" s="150">
        <v>50</v>
      </c>
      <c r="E28" s="150">
        <v>0</v>
      </c>
      <c r="F28" s="150">
        <v>0</v>
      </c>
      <c r="G28" s="152">
        <v>0</v>
      </c>
      <c r="H28" s="152">
        <v>0</v>
      </c>
      <c r="I28" s="152">
        <v>0</v>
      </c>
      <c r="J28" s="150">
        <f>SUM(D28:I28)</f>
        <v>50</v>
      </c>
      <c r="K28" s="155">
        <f t="shared" ref="K28" si="61">J28+$B$5</f>
        <v>77</v>
      </c>
      <c r="L28" s="517">
        <v>45976</v>
      </c>
      <c r="M28" s="517">
        <v>46022</v>
      </c>
      <c r="N28" s="150">
        <v>70</v>
      </c>
      <c r="O28" s="150">
        <f t="shared" ref="O28" si="62">N28-K28</f>
        <v>-7</v>
      </c>
      <c r="P28" s="150">
        <f t="shared" ref="P28" si="63">O28*$L$2</f>
        <v>-105</v>
      </c>
    </row>
    <row r="29" spans="1:16" ht="29.25" customHeight="1">
      <c r="A29" s="430" t="s">
        <v>366</v>
      </c>
      <c r="B29" s="426" t="s">
        <v>39</v>
      </c>
      <c r="C29" s="426" t="s">
        <v>347</v>
      </c>
      <c r="D29" s="427">
        <v>22</v>
      </c>
      <c r="E29" s="427">
        <v>0</v>
      </c>
      <c r="F29" s="427">
        <v>0</v>
      </c>
      <c r="G29" s="427">
        <v>4</v>
      </c>
      <c r="H29" s="427">
        <v>0</v>
      </c>
      <c r="I29" s="427">
        <v>10</v>
      </c>
      <c r="J29" s="427">
        <f t="shared" ref="J29" si="64">SUM(D29:I29)</f>
        <v>36</v>
      </c>
      <c r="K29" s="428">
        <f>J29+$B$5</f>
        <v>63</v>
      </c>
      <c r="L29" s="414">
        <v>45748</v>
      </c>
      <c r="M29" s="414">
        <v>45838</v>
      </c>
      <c r="N29" s="427">
        <v>60</v>
      </c>
      <c r="O29" s="427">
        <f t="shared" ref="O29" si="65">N29-K29</f>
        <v>-3</v>
      </c>
      <c r="P29" s="427">
        <f t="shared" ref="P29" si="66">O29*$L$2</f>
        <v>-45</v>
      </c>
    </row>
    <row r="30" spans="1:16" ht="29.25" customHeight="1">
      <c r="A30" s="430" t="s">
        <v>366</v>
      </c>
      <c r="B30" s="426" t="s">
        <v>39</v>
      </c>
      <c r="C30" s="426" t="s">
        <v>347</v>
      </c>
      <c r="D30" s="427">
        <v>22</v>
      </c>
      <c r="E30" s="427">
        <v>0</v>
      </c>
      <c r="F30" s="427">
        <v>0</v>
      </c>
      <c r="G30" s="427">
        <v>4</v>
      </c>
      <c r="H30" s="427">
        <v>0</v>
      </c>
      <c r="I30" s="427">
        <v>16</v>
      </c>
      <c r="J30" s="427">
        <f t="shared" ref="J30" si="67">SUM(D30:I30)</f>
        <v>42</v>
      </c>
      <c r="K30" s="428">
        <f>J30+$B$5</f>
        <v>69</v>
      </c>
      <c r="L30" s="414">
        <v>45839</v>
      </c>
      <c r="M30" s="414">
        <v>45930</v>
      </c>
      <c r="N30" s="427">
        <v>50</v>
      </c>
      <c r="O30" s="427">
        <f t="shared" ref="O30" si="68">N30-K30</f>
        <v>-19</v>
      </c>
      <c r="P30" s="427">
        <f t="shared" ref="P30" si="69">O30*$L$2</f>
        <v>-285</v>
      </c>
    </row>
    <row r="31" spans="1:16" ht="29.25" customHeight="1">
      <c r="A31" s="153" t="s">
        <v>366</v>
      </c>
      <c r="B31" s="516" t="s">
        <v>39</v>
      </c>
      <c r="C31" s="516" t="s">
        <v>347</v>
      </c>
      <c r="D31" s="150">
        <v>12</v>
      </c>
      <c r="E31" s="150">
        <v>0</v>
      </c>
      <c r="F31" s="150">
        <v>0</v>
      </c>
      <c r="G31" s="150">
        <v>4</v>
      </c>
      <c r="H31" s="150">
        <v>0</v>
      </c>
      <c r="I31" s="150">
        <v>16</v>
      </c>
      <c r="J31" s="150">
        <f t="shared" ref="J31" si="70">SUM(D31:I31)</f>
        <v>32</v>
      </c>
      <c r="K31" s="155">
        <f>J31+$B$5</f>
        <v>59</v>
      </c>
      <c r="L31" s="335">
        <v>45931</v>
      </c>
      <c r="M31" s="335">
        <v>46022</v>
      </c>
      <c r="N31" s="150">
        <v>50</v>
      </c>
      <c r="O31" s="150">
        <f t="shared" ref="O31" si="71">N31-K31</f>
        <v>-9</v>
      </c>
      <c r="P31" s="150">
        <f t="shared" ref="P31" si="72">O31*$L$2</f>
        <v>-135</v>
      </c>
    </row>
    <row r="32" spans="1:16" ht="58.15" customHeight="1">
      <c r="A32" s="430" t="s">
        <v>1252</v>
      </c>
      <c r="B32" s="336" t="s">
        <v>359</v>
      </c>
      <c r="C32" s="336" t="s">
        <v>40</v>
      </c>
      <c r="D32" s="412">
        <v>100</v>
      </c>
      <c r="E32" s="412">
        <v>0</v>
      </c>
      <c r="F32" s="412">
        <v>0</v>
      </c>
      <c r="G32" s="449">
        <v>3</v>
      </c>
      <c r="H32" s="449">
        <v>5</v>
      </c>
      <c r="I32" s="449">
        <v>5</v>
      </c>
      <c r="J32" s="412">
        <f t="shared" ref="J32" si="73">SUM(D32:I32)</f>
        <v>113</v>
      </c>
      <c r="K32" s="413">
        <f>J32+$C$5</f>
        <v>141</v>
      </c>
      <c r="L32" s="414">
        <v>45597</v>
      </c>
      <c r="M32" s="414">
        <v>45944</v>
      </c>
      <c r="N32" s="412">
        <v>125</v>
      </c>
      <c r="O32" s="412">
        <f t="shared" ref="O32" si="74">N32-K32</f>
        <v>-16</v>
      </c>
      <c r="P32" s="412">
        <f t="shared" ref="P32" si="75">O32*$L$2</f>
        <v>-240</v>
      </c>
    </row>
    <row r="33" spans="1:16" ht="15.6" customHeight="1">
      <c r="A33" s="153" t="s">
        <v>1955</v>
      </c>
      <c r="B33" s="151" t="s">
        <v>359</v>
      </c>
      <c r="C33" s="151" t="s">
        <v>40</v>
      </c>
      <c r="D33" s="154">
        <v>110</v>
      </c>
      <c r="E33" s="154">
        <v>0</v>
      </c>
      <c r="F33" s="154">
        <v>0</v>
      </c>
      <c r="G33" s="152">
        <v>3</v>
      </c>
      <c r="H33" s="152">
        <v>5</v>
      </c>
      <c r="I33" s="152">
        <v>5</v>
      </c>
      <c r="J33" s="154">
        <f t="shared" ref="J33" si="76">SUM(D33:I33)</f>
        <v>123</v>
      </c>
      <c r="K33" s="156">
        <f>J33+$C$5</f>
        <v>151</v>
      </c>
      <c r="L33" s="335">
        <v>45945</v>
      </c>
      <c r="M33" s="335">
        <v>46022</v>
      </c>
      <c r="N33" s="154">
        <v>140</v>
      </c>
      <c r="O33" s="154">
        <f t="shared" ref="O33" si="77">N33-K33</f>
        <v>-11</v>
      </c>
      <c r="P33" s="154">
        <f t="shared" ref="P33" si="78">O33*$L$2</f>
        <v>-165</v>
      </c>
    </row>
    <row r="34" spans="1:16" ht="57" customHeight="1">
      <c r="A34" s="430" t="s">
        <v>1627</v>
      </c>
      <c r="B34" s="411" t="s">
        <v>359</v>
      </c>
      <c r="C34" s="411" t="s">
        <v>40</v>
      </c>
      <c r="D34" s="412">
        <v>96</v>
      </c>
      <c r="E34" s="412">
        <v>3</v>
      </c>
      <c r="F34" s="412">
        <v>15</v>
      </c>
      <c r="G34" s="412">
        <v>2</v>
      </c>
      <c r="H34" s="412">
        <v>0</v>
      </c>
      <c r="I34" s="412">
        <v>10</v>
      </c>
      <c r="J34" s="412">
        <f t="shared" ref="J34" si="79">SUM(D34:I34)</f>
        <v>126</v>
      </c>
      <c r="K34" s="413">
        <f t="shared" ref="K34:K37" si="80">J34+$C$5</f>
        <v>154</v>
      </c>
      <c r="L34" s="414">
        <v>45778</v>
      </c>
      <c r="M34" s="414">
        <v>45838</v>
      </c>
      <c r="N34" s="412">
        <v>140</v>
      </c>
      <c r="O34" s="412">
        <f t="shared" ref="O34" si="81">N34-K34</f>
        <v>-14</v>
      </c>
      <c r="P34" s="412">
        <f t="shared" ref="P34" si="82">O34*$L$2</f>
        <v>-210</v>
      </c>
    </row>
    <row r="35" spans="1:16" ht="57.75" customHeight="1">
      <c r="A35" s="430" t="s">
        <v>1627</v>
      </c>
      <c r="B35" s="411" t="s">
        <v>359</v>
      </c>
      <c r="C35" s="411" t="s">
        <v>40</v>
      </c>
      <c r="D35" s="412">
        <v>94</v>
      </c>
      <c r="E35" s="412">
        <v>3</v>
      </c>
      <c r="F35" s="412">
        <v>15</v>
      </c>
      <c r="G35" s="412">
        <v>2</v>
      </c>
      <c r="H35" s="412">
        <v>0</v>
      </c>
      <c r="I35" s="412">
        <v>10</v>
      </c>
      <c r="J35" s="412">
        <f t="shared" ref="J35:J36" si="83">SUM(D35:I35)</f>
        <v>124</v>
      </c>
      <c r="K35" s="413">
        <f t="shared" ref="K35:K36" si="84">J35+$C$5</f>
        <v>152</v>
      </c>
      <c r="L35" s="414">
        <v>45839</v>
      </c>
      <c r="M35" s="414">
        <v>45869</v>
      </c>
      <c r="N35" s="412">
        <v>140</v>
      </c>
      <c r="O35" s="412">
        <f t="shared" ref="O35" si="85">N35-K35</f>
        <v>-12</v>
      </c>
      <c r="P35" s="412">
        <f t="shared" ref="P35" si="86">O35*$L$2</f>
        <v>-180</v>
      </c>
    </row>
    <row r="36" spans="1:16" ht="57.75" customHeight="1">
      <c r="A36" s="153" t="s">
        <v>1781</v>
      </c>
      <c r="B36" s="334" t="s">
        <v>359</v>
      </c>
      <c r="C36" s="334" t="s">
        <v>40</v>
      </c>
      <c r="D36" s="154">
        <f>40+20</f>
        <v>60</v>
      </c>
      <c r="E36" s="154">
        <v>0</v>
      </c>
      <c r="F36" s="154">
        <v>15</v>
      </c>
      <c r="G36" s="154">
        <f>4+2</f>
        <v>6</v>
      </c>
      <c r="H36" s="154">
        <v>0</v>
      </c>
      <c r="I36" s="154">
        <v>16</v>
      </c>
      <c r="J36" s="154">
        <f t="shared" si="83"/>
        <v>97</v>
      </c>
      <c r="K36" s="156">
        <f t="shared" si="84"/>
        <v>125</v>
      </c>
      <c r="L36" s="335">
        <v>45870</v>
      </c>
      <c r="M36" s="335">
        <v>46022</v>
      </c>
      <c r="N36" s="154">
        <v>140</v>
      </c>
      <c r="O36" s="154">
        <f t="shared" ref="O36" si="87">N36-K36</f>
        <v>15</v>
      </c>
      <c r="P36" s="154">
        <f t="shared" ref="P36" si="88">O36*$L$2</f>
        <v>225</v>
      </c>
    </row>
    <row r="37" spans="1:16" ht="51">
      <c r="A37" s="432" t="s">
        <v>1626</v>
      </c>
      <c r="B37" s="411" t="s">
        <v>359</v>
      </c>
      <c r="C37" s="411" t="s">
        <v>40</v>
      </c>
      <c r="D37" s="412">
        <v>157</v>
      </c>
      <c r="E37" s="412">
        <v>3</v>
      </c>
      <c r="F37" s="412">
        <v>15</v>
      </c>
      <c r="G37" s="412">
        <v>2</v>
      </c>
      <c r="H37" s="412">
        <v>0</v>
      </c>
      <c r="I37" s="412">
        <v>10</v>
      </c>
      <c r="J37" s="412">
        <f t="shared" ref="J37" si="89">SUM(D37:I37)</f>
        <v>187</v>
      </c>
      <c r="K37" s="413">
        <f t="shared" si="80"/>
        <v>215</v>
      </c>
      <c r="L37" s="414">
        <v>45778</v>
      </c>
      <c r="M37" s="414">
        <v>45838</v>
      </c>
      <c r="N37" s="412">
        <v>197</v>
      </c>
      <c r="O37" s="412">
        <f t="shared" ref="O37" si="90">N37-K37</f>
        <v>-18</v>
      </c>
      <c r="P37" s="412">
        <f t="shared" ref="P37" si="91">O37*$L$2</f>
        <v>-270</v>
      </c>
    </row>
    <row r="38" spans="1:16" ht="51">
      <c r="A38" s="432" t="s">
        <v>1626</v>
      </c>
      <c r="B38" s="411" t="s">
        <v>359</v>
      </c>
      <c r="C38" s="411" t="s">
        <v>40</v>
      </c>
      <c r="D38" s="412">
        <v>155</v>
      </c>
      <c r="E38" s="412">
        <v>3</v>
      </c>
      <c r="F38" s="412">
        <v>15</v>
      </c>
      <c r="G38" s="412">
        <v>2</v>
      </c>
      <c r="H38" s="412">
        <v>0</v>
      </c>
      <c r="I38" s="412">
        <v>10</v>
      </c>
      <c r="J38" s="412">
        <f t="shared" ref="J38:J39" si="92">SUM(D38:I38)</f>
        <v>185</v>
      </c>
      <c r="K38" s="413">
        <f t="shared" ref="K38:K39" si="93">J38+$C$5</f>
        <v>213</v>
      </c>
      <c r="L38" s="414">
        <v>45839</v>
      </c>
      <c r="M38" s="414">
        <v>45869</v>
      </c>
      <c r="N38" s="412">
        <v>197</v>
      </c>
      <c r="O38" s="412">
        <f t="shared" ref="O38:O39" si="94">N38-K38</f>
        <v>-16</v>
      </c>
      <c r="P38" s="412">
        <f t="shared" ref="P38:P39" si="95">O38*$L$2</f>
        <v>-240</v>
      </c>
    </row>
    <row r="39" spans="1:16" ht="51">
      <c r="A39" s="431" t="s">
        <v>1737</v>
      </c>
      <c r="B39" s="334" t="s">
        <v>359</v>
      </c>
      <c r="C39" s="334" t="s">
        <v>40</v>
      </c>
      <c r="D39" s="154">
        <f>80+20</f>
        <v>100</v>
      </c>
      <c r="E39" s="154">
        <v>0</v>
      </c>
      <c r="F39" s="154">
        <v>15</v>
      </c>
      <c r="G39" s="154">
        <f>4+2</f>
        <v>6</v>
      </c>
      <c r="H39" s="154">
        <v>0</v>
      </c>
      <c r="I39" s="154">
        <v>16</v>
      </c>
      <c r="J39" s="154">
        <f t="shared" si="92"/>
        <v>137</v>
      </c>
      <c r="K39" s="156">
        <f t="shared" si="93"/>
        <v>165</v>
      </c>
      <c r="L39" s="335">
        <v>45870</v>
      </c>
      <c r="M39" s="335">
        <v>46022</v>
      </c>
      <c r="N39" s="154">
        <v>180</v>
      </c>
      <c r="O39" s="154">
        <f t="shared" si="94"/>
        <v>15</v>
      </c>
      <c r="P39" s="154">
        <f t="shared" si="95"/>
        <v>225</v>
      </c>
    </row>
    <row r="40" spans="1:16">
      <c r="A40" s="430" t="s">
        <v>1833</v>
      </c>
      <c r="B40" s="426" t="s">
        <v>359</v>
      </c>
      <c r="C40" s="426" t="s">
        <v>40</v>
      </c>
      <c r="D40" s="427">
        <f>59+20</f>
        <v>79</v>
      </c>
      <c r="E40" s="427">
        <v>0</v>
      </c>
      <c r="F40" s="427">
        <v>4</v>
      </c>
      <c r="G40" s="427">
        <v>4</v>
      </c>
      <c r="H40" s="427">
        <v>0</v>
      </c>
      <c r="I40" s="427">
        <v>16</v>
      </c>
      <c r="J40" s="427">
        <f>SUM(D40:I40)</f>
        <v>103</v>
      </c>
      <c r="K40" s="428">
        <f>J40+$C$5</f>
        <v>131</v>
      </c>
      <c r="L40" s="821">
        <v>45870</v>
      </c>
      <c r="M40" s="821">
        <v>45930</v>
      </c>
      <c r="N40" s="427">
        <v>140</v>
      </c>
      <c r="O40" s="412">
        <f t="shared" ref="O40" si="96">N40-K40</f>
        <v>9</v>
      </c>
      <c r="P40" s="412">
        <f t="shared" ref="P40" si="97">O40*$L$2</f>
        <v>135</v>
      </c>
    </row>
    <row r="41" spans="1:16">
      <c r="A41" s="153" t="s">
        <v>1833</v>
      </c>
      <c r="B41" s="516" t="s">
        <v>359</v>
      </c>
      <c r="C41" s="516" t="s">
        <v>40</v>
      </c>
      <c r="D41" s="150">
        <f>59+20</f>
        <v>79</v>
      </c>
      <c r="E41" s="150">
        <v>0</v>
      </c>
      <c r="F41" s="150">
        <v>0</v>
      </c>
      <c r="G41" s="150">
        <v>4</v>
      </c>
      <c r="H41" s="150">
        <v>0</v>
      </c>
      <c r="I41" s="150">
        <v>16</v>
      </c>
      <c r="J41" s="150">
        <f>SUM(D41:I41)</f>
        <v>99</v>
      </c>
      <c r="K41" s="155">
        <f>J41+$C$5</f>
        <v>127</v>
      </c>
      <c r="L41" s="363">
        <v>45931</v>
      </c>
      <c r="M41" s="363">
        <v>46022</v>
      </c>
      <c r="N41" s="150">
        <v>140</v>
      </c>
      <c r="O41" s="154">
        <f t="shared" ref="O41" si="98">N41-K41</f>
        <v>13</v>
      </c>
      <c r="P41" s="154">
        <f t="shared" ref="P41" si="99">O41*$L$2</f>
        <v>195</v>
      </c>
    </row>
    <row r="44" spans="1:16" ht="18.75">
      <c r="A44" s="1117" t="s">
        <v>1680</v>
      </c>
      <c r="B44" s="1117"/>
      <c r="C44" s="1117"/>
      <c r="D44" s="1117"/>
      <c r="E44" s="1117"/>
      <c r="F44" s="1117"/>
      <c r="G44" s="1117"/>
      <c r="H44" s="1117"/>
      <c r="I44" s="1117"/>
    </row>
    <row r="45" spans="1:16">
      <c r="A45" s="861" t="s">
        <v>1665</v>
      </c>
      <c r="B45" s="1118" t="s">
        <v>1879</v>
      </c>
      <c r="C45" s="1118"/>
      <c r="D45" s="1118" t="s">
        <v>1687</v>
      </c>
      <c r="E45" s="1118"/>
      <c r="F45" s="1118" t="s">
        <v>1201</v>
      </c>
      <c r="G45" s="1118"/>
      <c r="H45" s="1118" t="s">
        <v>1880</v>
      </c>
      <c r="I45" s="1118"/>
    </row>
    <row r="46" spans="1:16">
      <c r="A46" s="862" t="s">
        <v>1881</v>
      </c>
      <c r="B46" s="1115" t="s">
        <v>1882</v>
      </c>
      <c r="C46" s="1115"/>
      <c r="D46" s="1116">
        <v>21</v>
      </c>
      <c r="E46" s="1116"/>
      <c r="F46" s="1116" t="s">
        <v>7</v>
      </c>
      <c r="G46" s="1119"/>
      <c r="H46" s="1116" t="s">
        <v>1883</v>
      </c>
      <c r="I46" s="1116"/>
    </row>
  </sheetData>
  <mergeCells count="9">
    <mergeCell ref="B46:C46"/>
    <mergeCell ref="D46:E46"/>
    <mergeCell ref="H46:I46"/>
    <mergeCell ref="A44:I44"/>
    <mergeCell ref="F45:G45"/>
    <mergeCell ref="F46:G46"/>
    <mergeCell ref="B45:C45"/>
    <mergeCell ref="D45:E45"/>
    <mergeCell ref="H45:I45"/>
  </mergeCells>
  <conditionalFormatting sqref="L8:M39">
    <cfRule type="cellIs" dxfId="6" priority="9" operator="lessThan">
      <formula>$A$6</formula>
    </cfRule>
  </conditionalFormatting>
  <conditionalFormatting sqref="O8:P41">
    <cfRule type="cellIs" dxfId="5" priority="1" operator="lessThan">
      <formula>0</formula>
    </cfRule>
  </conditionalFormatting>
  <pageMargins left="0.7" right="0.7" top="0.75" bottom="0.75" header="0.3" footer="0.3"/>
  <pageSetup orientation="portrait" horizontalDpi="300" r:id="rId1"/>
  <ignoredErrors>
    <ignoredError sqref="K32"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P36"/>
  <sheetViews>
    <sheetView zoomScale="60" zoomScaleNormal="60" workbookViewId="0">
      <selection activeCell="I16" sqref="I16"/>
    </sheetView>
  </sheetViews>
  <sheetFormatPr baseColWidth="10" defaultColWidth="11" defaultRowHeight="18.75"/>
  <cols>
    <col min="1" max="1" width="37.5703125" style="243" customWidth="1"/>
    <col min="2" max="2" width="16.7109375" style="243" customWidth="1"/>
    <col min="3" max="4" width="11" style="243"/>
    <col min="5" max="5" width="11" style="243" customWidth="1"/>
    <col min="6" max="6" width="15.85546875" style="243" customWidth="1"/>
    <col min="7" max="8" width="12.7109375" style="243" customWidth="1"/>
    <col min="9" max="9" width="12.5703125" style="243" customWidth="1"/>
    <col min="10" max="10" width="19.85546875" style="243" bestFit="1" customWidth="1"/>
    <col min="11" max="11" width="29.140625" style="243" bestFit="1" customWidth="1"/>
    <col min="12" max="12" width="30.5703125" style="244" bestFit="1" customWidth="1"/>
    <col min="13" max="13" width="30.28515625" style="244" bestFit="1" customWidth="1"/>
    <col min="14" max="14" width="17.85546875" style="243" bestFit="1" customWidth="1"/>
    <col min="15" max="15" width="18.28515625" style="243" bestFit="1" customWidth="1"/>
    <col min="16" max="16" width="18.140625" style="243" customWidth="1"/>
    <col min="17" max="16384" width="11" style="243"/>
  </cols>
  <sheetData>
    <row r="2" spans="1:16">
      <c r="A2" s="157" t="s">
        <v>367</v>
      </c>
      <c r="B2" s="240" t="s">
        <v>368</v>
      </c>
      <c r="C2" s="241" t="s">
        <v>351</v>
      </c>
      <c r="D2" s="242"/>
      <c r="E2" s="242"/>
      <c r="F2" s="242"/>
      <c r="N2" s="245" t="s">
        <v>24</v>
      </c>
      <c r="O2" s="245">
        <v>15</v>
      </c>
    </row>
    <row r="3" spans="1:16">
      <c r="A3" s="157" t="s">
        <v>369</v>
      </c>
      <c r="B3" s="240">
        <v>20</v>
      </c>
      <c r="C3" s="241">
        <v>21</v>
      </c>
      <c r="D3" s="242"/>
      <c r="E3" s="242"/>
      <c r="F3" s="242"/>
    </row>
    <row r="4" spans="1:16" ht="19.149999999999999" customHeight="1">
      <c r="A4" s="513" t="s">
        <v>1536</v>
      </c>
      <c r="B4" s="511">
        <v>32</v>
      </c>
      <c r="C4" s="512">
        <v>33</v>
      </c>
      <c r="D4" s="242"/>
      <c r="E4" s="242"/>
    </row>
    <row r="5" spans="1:16">
      <c r="A5" s="513"/>
      <c r="B5" s="240"/>
      <c r="C5" s="241"/>
      <c r="D5" s="242"/>
      <c r="E5" s="242"/>
      <c r="F5" s="242"/>
    </row>
    <row r="6" spans="1:16">
      <c r="A6" s="623"/>
      <c r="B6" s="240"/>
      <c r="C6" s="241"/>
      <c r="D6" s="242"/>
      <c r="E6" s="242"/>
      <c r="F6" s="242"/>
    </row>
    <row r="7" spans="1:16">
      <c r="A7" s="246"/>
      <c r="B7" s="240"/>
      <c r="C7" s="241"/>
      <c r="D7" s="242"/>
      <c r="E7" s="242"/>
      <c r="F7" s="242"/>
    </row>
    <row r="8" spans="1:16" ht="56.25">
      <c r="A8" s="247" t="s">
        <v>25</v>
      </c>
      <c r="B8" s="247" t="s">
        <v>26</v>
      </c>
      <c r="C8" s="247" t="s">
        <v>27</v>
      </c>
      <c r="D8" s="247" t="s">
        <v>29</v>
      </c>
      <c r="E8" s="247" t="s">
        <v>1079</v>
      </c>
      <c r="F8" s="248" t="s">
        <v>1078</v>
      </c>
      <c r="G8" s="247" t="s">
        <v>110</v>
      </c>
      <c r="H8" s="247" t="s">
        <v>31</v>
      </c>
      <c r="I8" s="249" t="s">
        <v>370</v>
      </c>
      <c r="J8" s="247" t="s">
        <v>371</v>
      </c>
      <c r="K8" s="248" t="s">
        <v>354</v>
      </c>
      <c r="L8" s="248" t="s">
        <v>355</v>
      </c>
      <c r="M8" s="247" t="s">
        <v>356</v>
      </c>
      <c r="N8" s="247" t="s">
        <v>372</v>
      </c>
      <c r="O8" s="247" t="s">
        <v>373</v>
      </c>
    </row>
    <row r="9" spans="1:16">
      <c r="A9" s="510" t="s">
        <v>374</v>
      </c>
      <c r="B9" s="418" t="s">
        <v>39</v>
      </c>
      <c r="C9" s="418" t="s">
        <v>347</v>
      </c>
      <c r="D9" s="419">
        <v>25</v>
      </c>
      <c r="E9" s="419">
        <v>2</v>
      </c>
      <c r="F9" s="419">
        <v>5</v>
      </c>
      <c r="G9" s="421">
        <v>0</v>
      </c>
      <c r="H9" s="421">
        <v>0</v>
      </c>
      <c r="I9" s="422">
        <f t="shared" ref="I9:I12" si="0">SUM(D9:H9)</f>
        <v>32</v>
      </c>
      <c r="J9" s="422">
        <f>I9+$B$4</f>
        <v>64</v>
      </c>
      <c r="K9" s="423">
        <v>45658</v>
      </c>
      <c r="L9" s="423">
        <v>45688</v>
      </c>
      <c r="M9" s="424">
        <v>50</v>
      </c>
      <c r="N9" s="424">
        <f t="shared" ref="N9" si="1">M9-J9</f>
        <v>-14</v>
      </c>
      <c r="O9" s="424">
        <f t="shared" ref="O9" si="2">N9*$O$2</f>
        <v>-210</v>
      </c>
      <c r="P9" s="417" t="s">
        <v>1492</v>
      </c>
    </row>
    <row r="10" spans="1:16">
      <c r="A10" s="425" t="s">
        <v>374</v>
      </c>
      <c r="B10" s="250" t="s">
        <v>39</v>
      </c>
      <c r="C10" s="250" t="s">
        <v>347</v>
      </c>
      <c r="D10" s="251">
        <v>25</v>
      </c>
      <c r="E10" s="251">
        <v>4</v>
      </c>
      <c r="F10" s="251">
        <v>5</v>
      </c>
      <c r="G10" s="357">
        <v>0</v>
      </c>
      <c r="H10" s="357">
        <v>0</v>
      </c>
      <c r="I10" s="358">
        <f t="shared" si="0"/>
        <v>34</v>
      </c>
      <c r="J10" s="358">
        <f>I10+$B$4</f>
        <v>66</v>
      </c>
      <c r="K10" s="298">
        <v>45689</v>
      </c>
      <c r="L10" s="298">
        <v>45991</v>
      </c>
      <c r="M10" s="255">
        <v>45</v>
      </c>
      <c r="N10" s="255">
        <f t="shared" ref="N10" si="3">M10-J10</f>
        <v>-21</v>
      </c>
      <c r="O10" s="255">
        <f t="shared" ref="O10" si="4">N10*$O$2</f>
        <v>-315</v>
      </c>
      <c r="P10" s="417" t="s">
        <v>1492</v>
      </c>
    </row>
    <row r="11" spans="1:16" ht="18" customHeight="1">
      <c r="A11" s="337" t="s">
        <v>376</v>
      </c>
      <c r="B11" s="338" t="s">
        <v>377</v>
      </c>
      <c r="C11" s="339" t="s">
        <v>347</v>
      </c>
      <c r="D11" s="340">
        <v>71</v>
      </c>
      <c r="E11" s="341">
        <v>4</v>
      </c>
      <c r="F11" s="341">
        <v>5</v>
      </c>
      <c r="G11" s="342">
        <v>0</v>
      </c>
      <c r="H11" s="342">
        <v>0</v>
      </c>
      <c r="I11" s="343">
        <f t="shared" si="0"/>
        <v>80</v>
      </c>
      <c r="J11" s="358">
        <f>I11+$B$4</f>
        <v>112</v>
      </c>
      <c r="K11" s="344">
        <v>45658</v>
      </c>
      <c r="L11" s="298">
        <v>45991</v>
      </c>
      <c r="M11" s="340">
        <v>100</v>
      </c>
      <c r="N11" s="340">
        <f t="shared" ref="N11" si="5">M11-J11</f>
        <v>-12</v>
      </c>
      <c r="O11" s="340">
        <f t="shared" ref="O11" si="6">N11*$O$2</f>
        <v>-180</v>
      </c>
      <c r="P11" s="417"/>
    </row>
    <row r="12" spans="1:16">
      <c r="A12" s="625" t="s">
        <v>378</v>
      </c>
      <c r="B12" s="626" t="s">
        <v>374</v>
      </c>
      <c r="C12" s="626" t="s">
        <v>347</v>
      </c>
      <c r="D12" s="424">
        <v>63</v>
      </c>
      <c r="E12" s="419">
        <v>4</v>
      </c>
      <c r="F12" s="419">
        <v>5</v>
      </c>
      <c r="G12" s="421">
        <v>0</v>
      </c>
      <c r="H12" s="421">
        <v>0</v>
      </c>
      <c r="I12" s="422">
        <f t="shared" si="0"/>
        <v>72</v>
      </c>
      <c r="J12" s="422">
        <f t="shared" ref="J12:J20" si="7">I12+$B$4</f>
        <v>104</v>
      </c>
      <c r="K12" s="416">
        <v>45658</v>
      </c>
      <c r="L12" s="423">
        <v>45777</v>
      </c>
      <c r="M12" s="424">
        <v>90</v>
      </c>
      <c r="N12" s="424">
        <f t="shared" ref="N12" si="8">M12-J12</f>
        <v>-14</v>
      </c>
      <c r="O12" s="424">
        <f t="shared" ref="O12" si="9">N12*$O$2</f>
        <v>-210</v>
      </c>
    </row>
    <row r="13" spans="1:16">
      <c r="A13" s="253" t="s">
        <v>378</v>
      </c>
      <c r="B13" s="254" t="s">
        <v>374</v>
      </c>
      <c r="C13" s="254" t="s">
        <v>347</v>
      </c>
      <c r="D13" s="255">
        <v>62</v>
      </c>
      <c r="E13" s="251">
        <v>4</v>
      </c>
      <c r="F13" s="251">
        <v>5</v>
      </c>
      <c r="G13" s="357">
        <v>0</v>
      </c>
      <c r="H13" s="357">
        <v>0</v>
      </c>
      <c r="I13" s="358">
        <f t="shared" ref="I13:I22" si="10">SUM(D13:H13)</f>
        <v>71</v>
      </c>
      <c r="J13" s="358">
        <f t="shared" si="7"/>
        <v>103</v>
      </c>
      <c r="K13" s="344">
        <v>45778</v>
      </c>
      <c r="L13" s="298">
        <v>45991</v>
      </c>
      <c r="M13" s="255">
        <v>90</v>
      </c>
      <c r="N13" s="255">
        <f t="shared" ref="N13" si="11">M13-J13</f>
        <v>-13</v>
      </c>
      <c r="O13" s="255">
        <f t="shared" ref="O13" si="12">N13*$O$2</f>
        <v>-195</v>
      </c>
    </row>
    <row r="14" spans="1:16">
      <c r="A14" s="625" t="s">
        <v>375</v>
      </c>
      <c r="B14" s="626" t="s">
        <v>374</v>
      </c>
      <c r="C14" s="626" t="s">
        <v>347</v>
      </c>
      <c r="D14" s="424">
        <v>85</v>
      </c>
      <c r="E14" s="419">
        <v>4</v>
      </c>
      <c r="F14" s="419">
        <v>5</v>
      </c>
      <c r="G14" s="421">
        <v>0</v>
      </c>
      <c r="H14" s="421">
        <v>0</v>
      </c>
      <c r="I14" s="422">
        <f t="shared" si="10"/>
        <v>94</v>
      </c>
      <c r="J14" s="945">
        <f t="shared" si="7"/>
        <v>126</v>
      </c>
      <c r="K14" s="416">
        <v>45717</v>
      </c>
      <c r="L14" s="423">
        <v>45961</v>
      </c>
      <c r="M14" s="424">
        <v>127</v>
      </c>
      <c r="N14" s="424">
        <f>M14-J14</f>
        <v>1</v>
      </c>
      <c r="O14" s="424">
        <f>N14*$O$2</f>
        <v>15</v>
      </c>
    </row>
    <row r="15" spans="1:16">
      <c r="A15" s="253" t="s">
        <v>375</v>
      </c>
      <c r="B15" s="254" t="s">
        <v>374</v>
      </c>
      <c r="C15" s="254" t="s">
        <v>347</v>
      </c>
      <c r="D15" s="255">
        <v>80</v>
      </c>
      <c r="E15" s="251">
        <v>4</v>
      </c>
      <c r="F15" s="251">
        <v>5</v>
      </c>
      <c r="G15" s="357">
        <v>0</v>
      </c>
      <c r="H15" s="357">
        <v>0</v>
      </c>
      <c r="I15" s="358">
        <f t="shared" ref="I15" si="13">SUM(D15:H15)</f>
        <v>89</v>
      </c>
      <c r="J15" s="582">
        <f t="shared" ref="J15" si="14">I15+$B$4</f>
        <v>121</v>
      </c>
      <c r="K15" s="344">
        <v>45962</v>
      </c>
      <c r="L15" s="298">
        <v>45991</v>
      </c>
      <c r="M15" s="255">
        <v>120</v>
      </c>
      <c r="N15" s="255">
        <f>M15-J15</f>
        <v>-1</v>
      </c>
      <c r="O15" s="255">
        <f>N15*$O$2</f>
        <v>-15</v>
      </c>
    </row>
    <row r="16" spans="1:16">
      <c r="A16" s="625" t="s">
        <v>379</v>
      </c>
      <c r="B16" s="626" t="s">
        <v>374</v>
      </c>
      <c r="C16" s="626" t="s">
        <v>347</v>
      </c>
      <c r="D16" s="424">
        <v>85</v>
      </c>
      <c r="E16" s="419">
        <v>4</v>
      </c>
      <c r="F16" s="419">
        <v>5</v>
      </c>
      <c r="G16" s="421">
        <v>0</v>
      </c>
      <c r="H16" s="421">
        <v>0</v>
      </c>
      <c r="I16" s="422">
        <f t="shared" si="10"/>
        <v>94</v>
      </c>
      <c r="J16" s="945">
        <f t="shared" si="7"/>
        <v>126</v>
      </c>
      <c r="K16" s="416">
        <v>45717</v>
      </c>
      <c r="L16" s="423">
        <v>45960</v>
      </c>
      <c r="M16" s="420">
        <v>127</v>
      </c>
      <c r="N16" s="420">
        <f t="shared" ref="N16:N20" si="15">M16-J16</f>
        <v>1</v>
      </c>
      <c r="O16" s="420">
        <f t="shared" ref="O16:O20" si="16">N16*$O$2</f>
        <v>15</v>
      </c>
    </row>
    <row r="17" spans="1:16">
      <c r="A17" s="253" t="s">
        <v>379</v>
      </c>
      <c r="B17" s="254" t="s">
        <v>374</v>
      </c>
      <c r="C17" s="254" t="s">
        <v>347</v>
      </c>
      <c r="D17" s="255">
        <v>80</v>
      </c>
      <c r="E17" s="251">
        <v>4</v>
      </c>
      <c r="F17" s="251">
        <v>5</v>
      </c>
      <c r="G17" s="357">
        <v>0</v>
      </c>
      <c r="H17" s="357">
        <v>0</v>
      </c>
      <c r="I17" s="358">
        <f t="shared" ref="I17" si="17">SUM(D17:H17)</f>
        <v>89</v>
      </c>
      <c r="J17" s="582">
        <f t="shared" ref="J17" si="18">I17+$B$4</f>
        <v>121</v>
      </c>
      <c r="K17" s="344">
        <v>45962</v>
      </c>
      <c r="L17" s="298">
        <v>45991</v>
      </c>
      <c r="M17" s="252">
        <v>120</v>
      </c>
      <c r="N17" s="252">
        <f t="shared" ref="N17" si="19">M17-J17</f>
        <v>-1</v>
      </c>
      <c r="O17" s="252">
        <f t="shared" ref="O17" si="20">N17*$O$2</f>
        <v>-15</v>
      </c>
    </row>
    <row r="18" spans="1:16">
      <c r="A18" s="625" t="s">
        <v>380</v>
      </c>
      <c r="B18" s="626" t="s">
        <v>374</v>
      </c>
      <c r="C18" s="626" t="s">
        <v>347</v>
      </c>
      <c r="D18" s="424">
        <v>85</v>
      </c>
      <c r="E18" s="419">
        <v>4</v>
      </c>
      <c r="F18" s="419">
        <v>5</v>
      </c>
      <c r="G18" s="421">
        <v>0</v>
      </c>
      <c r="H18" s="421">
        <v>0</v>
      </c>
      <c r="I18" s="422">
        <f t="shared" si="10"/>
        <v>94</v>
      </c>
      <c r="J18" s="945">
        <f t="shared" si="7"/>
        <v>126</v>
      </c>
      <c r="K18" s="416">
        <v>45717</v>
      </c>
      <c r="L18" s="423">
        <v>45960</v>
      </c>
      <c r="M18" s="420">
        <v>127</v>
      </c>
      <c r="N18" s="420">
        <f t="shared" si="15"/>
        <v>1</v>
      </c>
      <c r="O18" s="420">
        <f t="shared" si="16"/>
        <v>15</v>
      </c>
    </row>
    <row r="19" spans="1:16">
      <c r="A19" s="253" t="s">
        <v>380</v>
      </c>
      <c r="B19" s="254" t="s">
        <v>374</v>
      </c>
      <c r="C19" s="254" t="s">
        <v>347</v>
      </c>
      <c r="D19" s="255">
        <v>80</v>
      </c>
      <c r="E19" s="251">
        <v>4</v>
      </c>
      <c r="F19" s="251">
        <v>5</v>
      </c>
      <c r="G19" s="357">
        <v>0</v>
      </c>
      <c r="H19" s="357">
        <v>0</v>
      </c>
      <c r="I19" s="358">
        <f t="shared" ref="I19" si="21">SUM(D19:H19)</f>
        <v>89</v>
      </c>
      <c r="J19" s="582">
        <f t="shared" ref="J19" si="22">I19+$B$4</f>
        <v>121</v>
      </c>
      <c r="K19" s="344">
        <v>45962</v>
      </c>
      <c r="L19" s="298">
        <v>45991</v>
      </c>
      <c r="M19" s="252">
        <v>120</v>
      </c>
      <c r="N19" s="252">
        <f t="shared" ref="N19" si="23">M19-J19</f>
        <v>-1</v>
      </c>
      <c r="O19" s="252">
        <f t="shared" ref="O19" si="24">N19*$O$2</f>
        <v>-15</v>
      </c>
    </row>
    <row r="20" spans="1:16">
      <c r="A20" s="625" t="s">
        <v>381</v>
      </c>
      <c r="B20" s="626" t="s">
        <v>374</v>
      </c>
      <c r="C20" s="626" t="s">
        <v>347</v>
      </c>
      <c r="D20" s="424">
        <v>85</v>
      </c>
      <c r="E20" s="419">
        <v>4</v>
      </c>
      <c r="F20" s="419">
        <v>5</v>
      </c>
      <c r="G20" s="421">
        <v>0</v>
      </c>
      <c r="H20" s="421">
        <v>0</v>
      </c>
      <c r="I20" s="422">
        <f t="shared" si="10"/>
        <v>94</v>
      </c>
      <c r="J20" s="945">
        <f t="shared" si="7"/>
        <v>126</v>
      </c>
      <c r="K20" s="416">
        <v>45717</v>
      </c>
      <c r="L20" s="423">
        <v>45960</v>
      </c>
      <c r="M20" s="420">
        <v>127</v>
      </c>
      <c r="N20" s="420">
        <f t="shared" si="15"/>
        <v>1</v>
      </c>
      <c r="O20" s="420">
        <f t="shared" si="16"/>
        <v>15</v>
      </c>
    </row>
    <row r="21" spans="1:16">
      <c r="A21" s="253" t="s">
        <v>381</v>
      </c>
      <c r="B21" s="254" t="s">
        <v>374</v>
      </c>
      <c r="C21" s="254" t="s">
        <v>347</v>
      </c>
      <c r="D21" s="255">
        <v>80</v>
      </c>
      <c r="E21" s="251">
        <v>4</v>
      </c>
      <c r="F21" s="251">
        <v>5</v>
      </c>
      <c r="G21" s="357">
        <v>0</v>
      </c>
      <c r="H21" s="357">
        <v>0</v>
      </c>
      <c r="I21" s="358">
        <f t="shared" ref="I21" si="25">SUM(D21:H21)</f>
        <v>89</v>
      </c>
      <c r="J21" s="582">
        <f t="shared" ref="J21" si="26">I21+$B$4</f>
        <v>121</v>
      </c>
      <c r="K21" s="344">
        <v>45962</v>
      </c>
      <c r="L21" s="298">
        <v>45991</v>
      </c>
      <c r="M21" s="252">
        <v>127</v>
      </c>
      <c r="N21" s="252">
        <f t="shared" ref="N21" si="27">M21-J21</f>
        <v>6</v>
      </c>
      <c r="O21" s="252">
        <f t="shared" ref="O21" si="28">N21*$O$2</f>
        <v>90</v>
      </c>
    </row>
    <row r="22" spans="1:16" ht="18" customHeight="1">
      <c r="A22" s="253" t="s">
        <v>382</v>
      </c>
      <c r="B22" s="254" t="s">
        <v>374</v>
      </c>
      <c r="C22" s="254" t="s">
        <v>347</v>
      </c>
      <c r="D22" s="255">
        <v>59</v>
      </c>
      <c r="E22" s="251">
        <v>4</v>
      </c>
      <c r="F22" s="251">
        <v>0</v>
      </c>
      <c r="G22" s="251">
        <v>0</v>
      </c>
      <c r="H22" s="251">
        <v>0</v>
      </c>
      <c r="I22" s="358">
        <f t="shared" si="10"/>
        <v>63</v>
      </c>
      <c r="J22" s="358">
        <f>I22+$B$4</f>
        <v>95</v>
      </c>
      <c r="K22" s="344">
        <v>45658</v>
      </c>
      <c r="L22" s="298">
        <v>45991</v>
      </c>
      <c r="M22" s="252">
        <v>80</v>
      </c>
      <c r="N22" s="252">
        <f t="shared" ref="N22" si="29">M22-J22</f>
        <v>-15</v>
      </c>
      <c r="O22" s="252">
        <f t="shared" ref="O22" si="30">N22*$O$2</f>
        <v>-225</v>
      </c>
      <c r="P22" s="417"/>
    </row>
    <row r="23" spans="1:16" ht="22.9" customHeight="1">
      <c r="A23" s="415" t="s">
        <v>383</v>
      </c>
      <c r="B23" s="418" t="s">
        <v>374</v>
      </c>
      <c r="C23" s="418" t="s">
        <v>40</v>
      </c>
      <c r="D23" s="419">
        <v>124</v>
      </c>
      <c r="E23" s="419">
        <v>4</v>
      </c>
      <c r="F23" s="419">
        <v>5</v>
      </c>
      <c r="G23" s="421">
        <v>0</v>
      </c>
      <c r="H23" s="421">
        <v>0</v>
      </c>
      <c r="I23" s="422">
        <f>SUM(D23:H23)</f>
        <v>133</v>
      </c>
      <c r="J23" s="422">
        <f>I23+$B$4</f>
        <v>165</v>
      </c>
      <c r="K23" s="416">
        <v>45809</v>
      </c>
      <c r="L23" s="416">
        <v>45930</v>
      </c>
      <c r="M23" s="424">
        <v>150</v>
      </c>
      <c r="N23" s="424">
        <f t="shared" ref="N23" si="31">M23-J23</f>
        <v>-15</v>
      </c>
      <c r="O23" s="420">
        <f t="shared" ref="O23" si="32">N23*$O$2</f>
        <v>-225</v>
      </c>
      <c r="P23" s="417"/>
    </row>
    <row r="24" spans="1:16" ht="22.9" customHeight="1">
      <c r="A24" s="296" t="s">
        <v>383</v>
      </c>
      <c r="B24" s="250" t="s">
        <v>374</v>
      </c>
      <c r="C24" s="250" t="s">
        <v>40</v>
      </c>
      <c r="D24" s="251">
        <v>134</v>
      </c>
      <c r="E24" s="251">
        <v>4</v>
      </c>
      <c r="F24" s="251">
        <v>5</v>
      </c>
      <c r="G24" s="357">
        <v>0</v>
      </c>
      <c r="H24" s="357">
        <v>0</v>
      </c>
      <c r="I24" s="358">
        <f>SUM(D24:H24)</f>
        <v>143</v>
      </c>
      <c r="J24" s="358">
        <f>I24+$B$4</f>
        <v>175</v>
      </c>
      <c r="K24" s="344">
        <v>45931</v>
      </c>
      <c r="L24" s="344">
        <v>45991</v>
      </c>
      <c r="M24" s="255">
        <v>150</v>
      </c>
      <c r="N24" s="255">
        <f t="shared" ref="N24" si="33">M24-J24</f>
        <v>-25</v>
      </c>
      <c r="O24" s="252">
        <f t="shared" ref="O24" si="34">N24*$O$2</f>
        <v>-375</v>
      </c>
      <c r="P24" s="417"/>
    </row>
    <row r="25" spans="1:16" ht="72.75" customHeight="1">
      <c r="A25" s="415" t="s">
        <v>1628</v>
      </c>
      <c r="B25" s="689" t="s">
        <v>374</v>
      </c>
      <c r="C25" s="689" t="s">
        <v>40</v>
      </c>
      <c r="D25" s="690">
        <v>104</v>
      </c>
      <c r="E25" s="690">
        <v>15</v>
      </c>
      <c r="F25" s="690">
        <v>11</v>
      </c>
      <c r="G25" s="691">
        <v>2</v>
      </c>
      <c r="H25" s="691">
        <v>4</v>
      </c>
      <c r="I25" s="692">
        <f t="shared" ref="I25" si="35">SUM(D25:H25)</f>
        <v>136</v>
      </c>
      <c r="J25" s="692">
        <f t="shared" ref="J25" si="36">I25+$C$4</f>
        <v>169</v>
      </c>
      <c r="K25" s="416">
        <v>45839</v>
      </c>
      <c r="L25" s="416">
        <v>45869</v>
      </c>
      <c r="M25" s="691">
        <v>150</v>
      </c>
      <c r="N25" s="693">
        <f t="shared" ref="N25" si="37">M25-J25</f>
        <v>-19</v>
      </c>
      <c r="O25" s="693">
        <f t="shared" ref="O25" si="38">N25*$O$2</f>
        <v>-285</v>
      </c>
      <c r="P25" s="417"/>
    </row>
    <row r="26" spans="1:16" ht="72.75" customHeight="1">
      <c r="A26" s="296" t="s">
        <v>1735</v>
      </c>
      <c r="B26" s="338" t="s">
        <v>374</v>
      </c>
      <c r="C26" s="338" t="s">
        <v>40</v>
      </c>
      <c r="D26" s="341">
        <v>142</v>
      </c>
      <c r="E26" s="341">
        <v>0</v>
      </c>
      <c r="F26" s="341">
        <v>5</v>
      </c>
      <c r="G26" s="341">
        <v>0</v>
      </c>
      <c r="H26" s="341">
        <v>0</v>
      </c>
      <c r="I26" s="343">
        <f t="shared" ref="I26" si="39">SUM(D26:H26)</f>
        <v>147</v>
      </c>
      <c r="J26" s="343">
        <f t="shared" ref="J26" si="40">I26+$C$4</f>
        <v>180</v>
      </c>
      <c r="K26" s="344">
        <v>45870</v>
      </c>
      <c r="L26" s="344">
        <v>45900</v>
      </c>
      <c r="M26" s="340">
        <v>170</v>
      </c>
      <c r="N26" s="297">
        <f t="shared" ref="N26" si="41">M26-J26</f>
        <v>-10</v>
      </c>
      <c r="O26" s="297">
        <f t="shared" ref="O26" si="42">N26*$O$2</f>
        <v>-150</v>
      </c>
      <c r="P26" s="417"/>
    </row>
    <row r="27" spans="1:16" ht="72.75" customHeight="1">
      <c r="A27" s="296" t="s">
        <v>1915</v>
      </c>
      <c r="B27" s="338" t="s">
        <v>374</v>
      </c>
      <c r="C27" s="338" t="s">
        <v>40</v>
      </c>
      <c r="D27" s="341">
        <v>142</v>
      </c>
      <c r="E27" s="341">
        <v>0</v>
      </c>
      <c r="F27" s="341">
        <v>5</v>
      </c>
      <c r="G27" s="341">
        <v>0</v>
      </c>
      <c r="H27" s="341">
        <v>0</v>
      </c>
      <c r="I27" s="343">
        <f t="shared" ref="I27" si="43">SUM(D27:H27)</f>
        <v>147</v>
      </c>
      <c r="J27" s="343">
        <f t="shared" ref="J27" si="44">I27+$C$4</f>
        <v>180</v>
      </c>
      <c r="K27" s="344">
        <v>45901</v>
      </c>
      <c r="L27" s="344">
        <v>45987</v>
      </c>
      <c r="M27" s="340">
        <v>170</v>
      </c>
      <c r="N27" s="297">
        <f t="shared" ref="N27" si="45">M27-J27</f>
        <v>-10</v>
      </c>
      <c r="O27" s="297">
        <f t="shared" ref="O27" si="46">N27*$O$2</f>
        <v>-150</v>
      </c>
      <c r="P27" s="417"/>
    </row>
    <row r="28" spans="1:16" ht="72.75" customHeight="1">
      <c r="A28" s="415" t="s">
        <v>1629</v>
      </c>
      <c r="B28" s="689" t="s">
        <v>374</v>
      </c>
      <c r="C28" s="689" t="s">
        <v>40</v>
      </c>
      <c r="D28" s="690">
        <v>140</v>
      </c>
      <c r="E28" s="690">
        <v>15</v>
      </c>
      <c r="F28" s="690">
        <v>2</v>
      </c>
      <c r="G28" s="691">
        <v>11</v>
      </c>
      <c r="H28" s="691">
        <v>4</v>
      </c>
      <c r="I28" s="692">
        <f t="shared" ref="I28:I29" si="47">SUM(D28:H28)</f>
        <v>172</v>
      </c>
      <c r="J28" s="692">
        <f>I28+$C$4</f>
        <v>205</v>
      </c>
      <c r="K28" s="416">
        <v>45839</v>
      </c>
      <c r="L28" s="416">
        <v>45869</v>
      </c>
      <c r="M28" s="691">
        <v>210</v>
      </c>
      <c r="N28" s="693">
        <f>M28-J28</f>
        <v>5</v>
      </c>
      <c r="O28" s="693">
        <f>N28*$O$2</f>
        <v>75</v>
      </c>
      <c r="P28" s="417"/>
    </row>
    <row r="29" spans="1:16" ht="72.75" customHeight="1">
      <c r="A29" s="296" t="s">
        <v>1734</v>
      </c>
      <c r="B29" s="338" t="s">
        <v>374</v>
      </c>
      <c r="C29" s="338" t="s">
        <v>40</v>
      </c>
      <c r="D29" s="341">
        <v>148</v>
      </c>
      <c r="E29" s="341">
        <v>0</v>
      </c>
      <c r="F29" s="341">
        <v>0</v>
      </c>
      <c r="G29" s="341">
        <v>5</v>
      </c>
      <c r="H29" s="341">
        <v>0</v>
      </c>
      <c r="I29" s="343">
        <f t="shared" si="47"/>
        <v>153</v>
      </c>
      <c r="J29" s="343">
        <f>I29+$C$4</f>
        <v>186</v>
      </c>
      <c r="K29" s="344">
        <v>45870</v>
      </c>
      <c r="L29" s="344">
        <v>45900</v>
      </c>
      <c r="M29" s="340">
        <v>210</v>
      </c>
      <c r="N29" s="297">
        <f>M29-J29</f>
        <v>24</v>
      </c>
      <c r="O29" s="297">
        <f>N29*$O$2</f>
        <v>360</v>
      </c>
      <c r="P29" s="417"/>
    </row>
    <row r="30" spans="1:16" ht="72.75" customHeight="1">
      <c r="A30" s="296" t="s">
        <v>1916</v>
      </c>
      <c r="B30" s="338" t="s">
        <v>374</v>
      </c>
      <c r="C30" s="338" t="s">
        <v>40</v>
      </c>
      <c r="D30" s="341">
        <v>148</v>
      </c>
      <c r="E30" s="341">
        <v>0</v>
      </c>
      <c r="F30" s="341">
        <v>0</v>
      </c>
      <c r="G30" s="341">
        <v>5</v>
      </c>
      <c r="H30" s="341">
        <v>0</v>
      </c>
      <c r="I30" s="343">
        <f t="shared" ref="I30" si="48">SUM(D30:H30)</f>
        <v>153</v>
      </c>
      <c r="J30" s="343">
        <f>I30+$C$4</f>
        <v>186</v>
      </c>
      <c r="K30" s="344">
        <v>45901</v>
      </c>
      <c r="L30" s="344">
        <v>45987</v>
      </c>
      <c r="M30" s="340">
        <v>210</v>
      </c>
      <c r="N30" s="297">
        <f>M30-J30</f>
        <v>24</v>
      </c>
      <c r="O30" s="297">
        <f>N30*$O$2</f>
        <v>360</v>
      </c>
      <c r="P30" s="417"/>
    </row>
    <row r="31" spans="1:16" ht="16.899999999999999" customHeight="1">
      <c r="A31" s="256"/>
      <c r="B31" s="241"/>
      <c r="C31" s="241"/>
      <c r="D31" s="242"/>
      <c r="G31" s="257"/>
      <c r="H31" s="257"/>
      <c r="I31" s="258"/>
      <c r="J31" s="258"/>
    </row>
    <row r="32" spans="1:16">
      <c r="A32" s="259" t="s">
        <v>384</v>
      </c>
    </row>
    <row r="33" spans="1:1">
      <c r="A33" s="259" t="s">
        <v>385</v>
      </c>
    </row>
    <row r="34" spans="1:1">
      <c r="A34" s="157" t="s">
        <v>386</v>
      </c>
    </row>
    <row r="35" spans="1:1">
      <c r="A35" s="157"/>
    </row>
    <row r="36" spans="1:1">
      <c r="A36" s="157"/>
    </row>
  </sheetData>
  <conditionalFormatting sqref="N9:O30">
    <cfRule type="cellIs" dxfId="4" priority="1" operator="lessThan">
      <formula>0</formula>
    </cfRule>
  </conditionalFormatting>
  <pageMargins left="0.7" right="0.7" top="0.75" bottom="0.75" header="0.3" footer="0.3"/>
  <pageSetup orientation="portrait" horizontalDpi="300" r:id="rId1"/>
  <ignoredErrors>
    <ignoredError sqref="J11 J22 J12"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64"/>
  <sheetViews>
    <sheetView zoomScale="70" zoomScaleNormal="70" workbookViewId="0">
      <selection activeCell="B77" sqref="B77:B98"/>
    </sheetView>
  </sheetViews>
  <sheetFormatPr baseColWidth="10" defaultColWidth="11.42578125" defaultRowHeight="12.75"/>
  <cols>
    <col min="1" max="1" width="49.5703125" style="114" customWidth="1"/>
    <col min="2" max="2" width="38" style="114" customWidth="1"/>
    <col min="3" max="3" width="27.85546875" style="114" customWidth="1"/>
    <col min="4" max="4" width="20.28515625" style="114" customWidth="1"/>
    <col min="5" max="5" width="17.42578125" style="114" customWidth="1"/>
    <col min="6" max="6" width="12.28515625" style="114" customWidth="1"/>
    <col min="7" max="7" width="10.85546875" style="114" customWidth="1"/>
    <col min="8" max="8" width="14.28515625" style="114" customWidth="1"/>
    <col min="9" max="9" width="22" style="114" customWidth="1"/>
    <col min="10" max="16384" width="11.42578125" style="114"/>
  </cols>
  <sheetData>
    <row r="2" spans="1:10">
      <c r="A2" s="115" t="s">
        <v>387</v>
      </c>
      <c r="B2" s="116"/>
      <c r="C2" s="117"/>
      <c r="D2" s="118"/>
      <c r="E2" s="118"/>
      <c r="F2" s="119" t="s">
        <v>101</v>
      </c>
      <c r="G2" s="120">
        <v>15</v>
      </c>
    </row>
    <row r="3" spans="1:10">
      <c r="A3" s="115"/>
      <c r="B3" s="116" t="s">
        <v>368</v>
      </c>
      <c r="C3" s="117" t="s">
        <v>351</v>
      </c>
      <c r="D3" s="118"/>
      <c r="E3" s="118"/>
      <c r="F3" s="118"/>
    </row>
    <row r="4" spans="1:10">
      <c r="A4" s="115" t="s">
        <v>388</v>
      </c>
      <c r="B4" s="116">
        <v>15</v>
      </c>
      <c r="C4" s="117">
        <v>16</v>
      </c>
      <c r="D4" s="118"/>
      <c r="E4" s="118"/>
      <c r="F4" s="118"/>
    </row>
    <row r="5" spans="1:10">
      <c r="A5" s="121"/>
      <c r="B5" s="116"/>
      <c r="C5" s="117"/>
      <c r="D5" s="118"/>
      <c r="E5" s="118"/>
      <c r="F5" s="118"/>
    </row>
    <row r="6" spans="1:10">
      <c r="A6" s="121"/>
      <c r="B6" s="116"/>
      <c r="C6" s="117"/>
      <c r="D6" s="118"/>
      <c r="E6" s="118"/>
      <c r="F6" s="118"/>
    </row>
    <row r="7" spans="1:10">
      <c r="A7" s="122" t="s">
        <v>25</v>
      </c>
      <c r="B7" s="122" t="s">
        <v>27</v>
      </c>
      <c r="C7" s="123" t="s">
        <v>389</v>
      </c>
      <c r="D7" s="124" t="s">
        <v>390</v>
      </c>
      <c r="E7" s="122" t="s">
        <v>391</v>
      </c>
      <c r="F7" s="122" t="s">
        <v>392</v>
      </c>
      <c r="G7" s="122" t="s">
        <v>345</v>
      </c>
      <c r="H7" s="122" t="s">
        <v>393</v>
      </c>
      <c r="I7" s="122" t="s">
        <v>394</v>
      </c>
    </row>
    <row r="8" spans="1:10">
      <c r="A8" s="262" t="s">
        <v>395</v>
      </c>
      <c r="B8" s="758" t="s">
        <v>347</v>
      </c>
      <c r="C8" s="759">
        <v>50</v>
      </c>
      <c r="D8" s="760">
        <f t="shared" ref="D8" si="0">C8+$B$4</f>
        <v>65</v>
      </c>
      <c r="E8" s="761">
        <v>45839</v>
      </c>
      <c r="F8" s="761">
        <v>45900</v>
      </c>
      <c r="G8" s="665">
        <v>47</v>
      </c>
      <c r="H8" s="762">
        <f t="shared" ref="H8" si="1">G8-D8</f>
        <v>-18</v>
      </c>
      <c r="I8" s="762">
        <f t="shared" ref="I8" si="2">H8*$G$2</f>
        <v>-270</v>
      </c>
    </row>
    <row r="9" spans="1:10">
      <c r="A9" s="125" t="s">
        <v>395</v>
      </c>
      <c r="B9" s="614" t="s">
        <v>347</v>
      </c>
      <c r="C9" s="615">
        <v>44</v>
      </c>
      <c r="D9" s="616">
        <f t="shared" ref="D9" si="3">C9+$B$4</f>
        <v>59</v>
      </c>
      <c r="E9" s="617">
        <v>45901</v>
      </c>
      <c r="F9" s="617">
        <v>46022</v>
      </c>
      <c r="G9" s="609">
        <v>40</v>
      </c>
      <c r="H9" s="618">
        <f t="shared" ref="H9" si="4">G9-D9</f>
        <v>-19</v>
      </c>
      <c r="I9" s="618">
        <f t="shared" ref="I9" si="5">H9*$G$2</f>
        <v>-285</v>
      </c>
    </row>
    <row r="10" spans="1:10">
      <c r="A10" s="262" t="s">
        <v>396</v>
      </c>
      <c r="B10" s="758" t="s">
        <v>347</v>
      </c>
      <c r="C10" s="759">
        <v>66</v>
      </c>
      <c r="D10" s="760">
        <f t="shared" ref="D10" si="6">C10+$B$4</f>
        <v>81</v>
      </c>
      <c r="E10" s="761">
        <v>45839</v>
      </c>
      <c r="F10" s="761">
        <v>45900</v>
      </c>
      <c r="G10" s="665">
        <v>65</v>
      </c>
      <c r="H10" s="762">
        <f t="shared" ref="H10" si="7">G10-D10</f>
        <v>-16</v>
      </c>
      <c r="I10" s="762">
        <f t="shared" ref="I10" si="8">H10*$G$2</f>
        <v>-240</v>
      </c>
      <c r="J10" s="231"/>
    </row>
    <row r="11" spans="1:10">
      <c r="A11" s="125" t="s">
        <v>396</v>
      </c>
      <c r="B11" s="614" t="s">
        <v>347</v>
      </c>
      <c r="C11" s="615">
        <v>60</v>
      </c>
      <c r="D11" s="616">
        <f t="shared" ref="D11" si="9">C11+$B$4</f>
        <v>75</v>
      </c>
      <c r="E11" s="617">
        <v>45901</v>
      </c>
      <c r="F11" s="617">
        <v>46022</v>
      </c>
      <c r="G11" s="609">
        <v>65</v>
      </c>
      <c r="H11" s="618">
        <f t="shared" ref="H11" si="10">G11-D11</f>
        <v>-10</v>
      </c>
      <c r="I11" s="618">
        <f t="shared" ref="I11" si="11">H11*$G$2</f>
        <v>-150</v>
      </c>
      <c r="J11" s="231"/>
    </row>
    <row r="12" spans="1:10">
      <c r="A12" s="665" t="s">
        <v>397</v>
      </c>
      <c r="B12" s="758" t="s">
        <v>347</v>
      </c>
      <c r="C12" s="759">
        <v>63</v>
      </c>
      <c r="D12" s="347">
        <f t="shared" ref="D12" si="12">C12+$B$4</f>
        <v>78</v>
      </c>
      <c r="E12" s="761">
        <v>45839</v>
      </c>
      <c r="F12" s="761">
        <v>45900</v>
      </c>
      <c r="G12" s="665">
        <v>65</v>
      </c>
      <c r="H12" s="763">
        <f t="shared" ref="H12" si="13">G12-D12</f>
        <v>-13</v>
      </c>
      <c r="I12" s="763">
        <f t="shared" ref="I12" si="14">H12*$G$2</f>
        <v>-195</v>
      </c>
    </row>
    <row r="13" spans="1:10">
      <c r="A13" s="609" t="s">
        <v>397</v>
      </c>
      <c r="B13" s="614" t="s">
        <v>347</v>
      </c>
      <c r="C13" s="615">
        <v>57</v>
      </c>
      <c r="D13" s="345">
        <f t="shared" ref="D13" si="15">C13+$B$4</f>
        <v>72</v>
      </c>
      <c r="E13" s="617">
        <v>45901</v>
      </c>
      <c r="F13" s="617">
        <v>46022</v>
      </c>
      <c r="G13" s="609">
        <v>65</v>
      </c>
      <c r="H13" s="619">
        <f t="shared" ref="H13" si="16">G13-D13</f>
        <v>-7</v>
      </c>
      <c r="I13" s="619">
        <f t="shared" ref="I13" si="17">H13*$G$2</f>
        <v>-105</v>
      </c>
    </row>
    <row r="14" spans="1:10" ht="17.45" customHeight="1">
      <c r="A14" s="665" t="s">
        <v>398</v>
      </c>
      <c r="B14" s="758" t="s">
        <v>347</v>
      </c>
      <c r="C14" s="759">
        <v>63</v>
      </c>
      <c r="D14" s="347">
        <f t="shared" ref="D14" si="18">C14+$B$4</f>
        <v>78</v>
      </c>
      <c r="E14" s="761">
        <v>45839</v>
      </c>
      <c r="F14" s="761">
        <v>45900</v>
      </c>
      <c r="G14" s="665">
        <v>65</v>
      </c>
      <c r="H14" s="265">
        <f t="shared" ref="H14" si="19">G14-D14</f>
        <v>-13</v>
      </c>
      <c r="I14" s="265">
        <f t="shared" ref="I14" si="20">H14*$G$2</f>
        <v>-195</v>
      </c>
    </row>
    <row r="15" spans="1:10" ht="17.45" customHeight="1">
      <c r="A15" s="609" t="s">
        <v>398</v>
      </c>
      <c r="B15" s="614" t="s">
        <v>347</v>
      </c>
      <c r="C15" s="615">
        <v>57</v>
      </c>
      <c r="D15" s="345">
        <f t="shared" ref="D15" si="21">C15+$B$4</f>
        <v>72</v>
      </c>
      <c r="E15" s="617">
        <v>45901</v>
      </c>
      <c r="F15" s="617">
        <v>46022</v>
      </c>
      <c r="G15" s="609">
        <v>65</v>
      </c>
      <c r="H15" s="128">
        <f t="shared" ref="H15" si="22">G15-D15</f>
        <v>-7</v>
      </c>
      <c r="I15" s="128">
        <f t="shared" ref="I15" si="23">H15*$G$2</f>
        <v>-105</v>
      </c>
    </row>
    <row r="16" spans="1:10" ht="63" customHeight="1">
      <c r="A16" s="797" t="s">
        <v>1779</v>
      </c>
      <c r="B16" s="263" t="s">
        <v>40</v>
      </c>
      <c r="C16" s="264">
        <v>76</v>
      </c>
      <c r="D16" s="347">
        <f t="shared" ref="D16:D17" si="24">C16+$C$4</f>
        <v>92</v>
      </c>
      <c r="E16" s="761">
        <v>45839</v>
      </c>
      <c r="F16" s="761">
        <v>45900</v>
      </c>
      <c r="G16" s="797">
        <v>75</v>
      </c>
      <c r="H16" s="347">
        <f t="shared" ref="H16" si="25">G16-D16</f>
        <v>-17</v>
      </c>
      <c r="I16" s="798">
        <f t="shared" ref="I16" si="26">H16*$G$2</f>
        <v>-255</v>
      </c>
    </row>
    <row r="17" spans="1:9" ht="63" customHeight="1">
      <c r="A17" s="129" t="s">
        <v>1779</v>
      </c>
      <c r="B17" s="126" t="s">
        <v>40</v>
      </c>
      <c r="C17" s="127">
        <v>70</v>
      </c>
      <c r="D17" s="345">
        <f t="shared" si="24"/>
        <v>86</v>
      </c>
      <c r="E17" s="346">
        <v>45901</v>
      </c>
      <c r="F17" s="346">
        <v>45991</v>
      </c>
      <c r="G17" s="129">
        <v>75</v>
      </c>
      <c r="H17" s="345">
        <f t="shared" ref="H17" si="27">G17-D17</f>
        <v>-11</v>
      </c>
      <c r="I17" s="410">
        <f t="shared" ref="I17" si="28">H17*$G$2</f>
        <v>-165</v>
      </c>
    </row>
    <row r="18" spans="1:9" ht="67.5" customHeight="1">
      <c r="A18" s="129" t="s">
        <v>1780</v>
      </c>
      <c r="B18" s="752" t="s">
        <v>40</v>
      </c>
      <c r="C18" s="753">
        <v>80</v>
      </c>
      <c r="D18" s="754">
        <f t="shared" ref="D18" si="29">C18+$C$4</f>
        <v>96</v>
      </c>
      <c r="E18" s="755">
        <v>45901</v>
      </c>
      <c r="F18" s="346">
        <v>45991</v>
      </c>
      <c r="G18" s="756">
        <v>90</v>
      </c>
      <c r="H18" s="757">
        <f t="shared" ref="H18" si="30">G18-D18</f>
        <v>-6</v>
      </c>
      <c r="I18" s="757">
        <f t="shared" ref="I18" si="31">H18*$G$2</f>
        <v>-90</v>
      </c>
    </row>
    <row r="19" spans="1:9">
      <c r="A19" s="324" t="s">
        <v>1257</v>
      </c>
      <c r="B19" s="268" t="s">
        <v>40</v>
      </c>
      <c r="C19" s="269">
        <v>105</v>
      </c>
      <c r="D19" s="348">
        <f t="shared" ref="D19" si="32">C19+$C$4</f>
        <v>121</v>
      </c>
      <c r="E19" s="349">
        <v>45597</v>
      </c>
      <c r="F19" s="349">
        <v>45944</v>
      </c>
      <c r="G19" s="324">
        <v>105</v>
      </c>
      <c r="H19" s="559">
        <f t="shared" ref="H19" si="33">G19-D19</f>
        <v>-16</v>
      </c>
      <c r="I19" s="559">
        <f t="shared" ref="I19" si="34">H19*$G$2</f>
        <v>-240</v>
      </c>
    </row>
    <row r="20" spans="1:9">
      <c r="A20" s="756" t="s">
        <v>1257</v>
      </c>
      <c r="B20" s="752" t="s">
        <v>40</v>
      </c>
      <c r="C20" s="753">
        <v>120</v>
      </c>
      <c r="D20" s="754">
        <f t="shared" ref="D20" si="35">C20+$C$4</f>
        <v>136</v>
      </c>
      <c r="E20" s="755">
        <v>45945</v>
      </c>
      <c r="F20" s="755">
        <v>46022</v>
      </c>
      <c r="G20" s="756">
        <v>125</v>
      </c>
      <c r="H20" s="757">
        <f t="shared" ref="H20" si="36">G20-D20</f>
        <v>-11</v>
      </c>
      <c r="I20" s="757">
        <f t="shared" ref="I20" si="37">H20*$G$2</f>
        <v>-165</v>
      </c>
    </row>
    <row r="22" spans="1:9" ht="13.5" thickBot="1">
      <c r="A22" s="130"/>
      <c r="B22" s="131"/>
      <c r="C22" s="131"/>
      <c r="D22" s="132"/>
      <c r="E22" s="133"/>
      <c r="G22" s="134"/>
      <c r="H22" s="135"/>
    </row>
    <row r="23" spans="1:9" ht="16.5" thickTop="1" thickBot="1">
      <c r="A23" s="1122" t="s">
        <v>399</v>
      </c>
      <c r="B23" s="1123"/>
      <c r="C23" s="1124" t="s">
        <v>400</v>
      </c>
      <c r="D23" s="1125"/>
      <c r="E23" s="136">
        <v>200</v>
      </c>
      <c r="F23" s="136" t="s">
        <v>401</v>
      </c>
      <c r="G23" s="1120" t="s">
        <v>402</v>
      </c>
      <c r="H23" s="1121"/>
      <c r="I23" s="138"/>
    </row>
    <row r="24" spans="1:9" ht="16.5" thickTop="1" thickBot="1">
      <c r="A24" s="1122" t="s">
        <v>403</v>
      </c>
      <c r="B24" s="1123"/>
      <c r="C24" s="1124" t="s">
        <v>400</v>
      </c>
      <c r="D24" s="1125"/>
      <c r="E24" s="136">
        <v>380</v>
      </c>
      <c r="F24" s="136" t="s">
        <v>401</v>
      </c>
      <c r="G24" s="1120" t="s">
        <v>402</v>
      </c>
      <c r="H24" s="1121"/>
    </row>
    <row r="25" spans="1:9" ht="15.75" thickTop="1">
      <c r="A25" s="533"/>
      <c r="B25" s="533"/>
      <c r="C25" s="283"/>
      <c r="D25" s="534"/>
      <c r="E25" s="238"/>
      <c r="F25" s="238"/>
      <c r="G25" s="238"/>
      <c r="H25" s="31"/>
    </row>
    <row r="26" spans="1:9" ht="18.75">
      <c r="A26" s="535" t="s">
        <v>1526</v>
      </c>
      <c r="B26" s="533"/>
      <c r="C26" s="283"/>
      <c r="D26" s="534"/>
      <c r="E26" s="238"/>
      <c r="F26" s="238"/>
      <c r="G26" s="238"/>
      <c r="H26" s="31"/>
    </row>
    <row r="27" spans="1:9" ht="15">
      <c r="A27" s="533"/>
      <c r="B27" s="533"/>
      <c r="C27" s="283"/>
      <c r="D27" s="534"/>
      <c r="E27" s="238"/>
      <c r="F27" s="238"/>
      <c r="G27" s="238"/>
      <c r="H27" s="31"/>
    </row>
    <row r="28" spans="1:9">
      <c r="A28" s="137"/>
      <c r="B28" s="130"/>
      <c r="C28" s="130"/>
      <c r="D28" s="130"/>
      <c r="E28" s="130"/>
      <c r="F28" s="130"/>
      <c r="G28" s="130"/>
    </row>
    <row r="29" spans="1:9" ht="12" customHeight="1">
      <c r="A29" s="138" t="s">
        <v>1081</v>
      </c>
      <c r="B29" s="260" t="s">
        <v>1082</v>
      </c>
      <c r="C29" s="260" t="s">
        <v>1083</v>
      </c>
      <c r="D29" s="139"/>
      <c r="E29" s="139"/>
      <c r="F29" s="130"/>
      <c r="G29" s="130"/>
    </row>
    <row r="30" spans="1:9" ht="12" customHeight="1">
      <c r="A30" s="138"/>
      <c r="B30" s="260"/>
      <c r="C30" s="260"/>
      <c r="D30" s="139"/>
      <c r="E30" s="139"/>
      <c r="F30" s="130"/>
      <c r="G30" s="130"/>
    </row>
    <row r="31" spans="1:9" ht="12" customHeight="1">
      <c r="A31" s="138"/>
      <c r="B31" s="260"/>
      <c r="C31" s="260"/>
      <c r="D31" s="139"/>
      <c r="E31" s="139"/>
      <c r="F31" s="130"/>
      <c r="G31" s="130"/>
    </row>
    <row r="32" spans="1:9" ht="12" customHeight="1">
      <c r="A32" s="315" t="s">
        <v>404</v>
      </c>
      <c r="B32" s="628" t="s">
        <v>1956</v>
      </c>
      <c r="C32" s="260"/>
      <c r="D32" s="139"/>
      <c r="E32" s="139"/>
      <c r="F32" s="130"/>
      <c r="G32" s="130"/>
    </row>
    <row r="33" spans="1:7" ht="12" customHeight="1">
      <c r="A33" s="138"/>
      <c r="B33" s="260"/>
      <c r="C33" s="260"/>
      <c r="D33" s="139"/>
      <c r="E33" s="139"/>
      <c r="F33" s="130"/>
      <c r="G33" s="130"/>
    </row>
    <row r="34" spans="1:7" ht="12" customHeight="1">
      <c r="A34" s="138"/>
      <c r="B34" s="260"/>
      <c r="C34" s="260"/>
      <c r="D34" s="139"/>
      <c r="E34" s="139"/>
      <c r="F34" s="130"/>
      <c r="G34" s="130"/>
    </row>
    <row r="35" spans="1:7" ht="12" customHeight="1">
      <c r="A35" s="1128" t="s">
        <v>405</v>
      </c>
      <c r="B35" s="1130" t="s">
        <v>406</v>
      </c>
      <c r="C35" s="1130"/>
      <c r="D35" s="1130" t="s">
        <v>1215</v>
      </c>
      <c r="E35" s="1130"/>
      <c r="F35" s="1130"/>
      <c r="G35" s="1130"/>
    </row>
    <row r="36" spans="1:7" ht="12" customHeight="1">
      <c r="A36" s="1129"/>
      <c r="B36" s="630" t="s">
        <v>407</v>
      </c>
      <c r="C36" s="630" t="s">
        <v>408</v>
      </c>
      <c r="D36" s="1130"/>
      <c r="E36" s="1130"/>
      <c r="F36" s="1130"/>
      <c r="G36" s="1130"/>
    </row>
    <row r="37" spans="1:7" ht="12" customHeight="1">
      <c r="A37" s="633" t="s">
        <v>1216</v>
      </c>
      <c r="B37" s="764" t="s">
        <v>1087</v>
      </c>
      <c r="C37" s="631"/>
      <c r="D37" s="627" t="s">
        <v>1217</v>
      </c>
      <c r="E37" s="627"/>
      <c r="F37" s="627"/>
      <c r="G37" s="627"/>
    </row>
    <row r="38" spans="1:7" ht="12" customHeight="1">
      <c r="A38" s="633" t="s">
        <v>409</v>
      </c>
      <c r="B38" s="764" t="s">
        <v>1087</v>
      </c>
      <c r="C38" s="631"/>
      <c r="D38" s="1132"/>
      <c r="E38" s="1133"/>
      <c r="F38" s="1133"/>
      <c r="G38" s="1134"/>
    </row>
    <row r="39" spans="1:7" ht="12" customHeight="1">
      <c r="A39" s="633" t="s">
        <v>410</v>
      </c>
      <c r="B39" s="764" t="s">
        <v>1087</v>
      </c>
      <c r="C39" s="631"/>
      <c r="D39" s="1127"/>
      <c r="E39" s="1127"/>
      <c r="F39" s="1127"/>
      <c r="G39" s="1127"/>
    </row>
    <row r="40" spans="1:7" ht="12" customHeight="1">
      <c r="A40" s="633" t="s">
        <v>1199</v>
      </c>
      <c r="B40" s="764" t="s">
        <v>1087</v>
      </c>
      <c r="C40" s="631"/>
      <c r="D40" s="1131"/>
      <c r="E40" s="1131"/>
      <c r="F40" s="1131"/>
      <c r="G40" s="1131"/>
    </row>
    <row r="41" spans="1:7" ht="12" customHeight="1">
      <c r="A41" s="633" t="s">
        <v>1255</v>
      </c>
      <c r="B41" s="764" t="s">
        <v>1087</v>
      </c>
      <c r="C41" s="631"/>
      <c r="D41" s="1131"/>
      <c r="E41" s="1131"/>
      <c r="F41" s="1131"/>
      <c r="G41" s="1131"/>
    </row>
    <row r="42" spans="1:7" ht="12" customHeight="1">
      <c r="A42" s="633" t="s">
        <v>1256</v>
      </c>
      <c r="B42" s="764" t="s">
        <v>1087</v>
      </c>
      <c r="C42" s="631"/>
      <c r="D42" s="1127"/>
      <c r="E42" s="1127"/>
      <c r="F42" s="1127"/>
      <c r="G42" s="1127"/>
    </row>
    <row r="43" spans="1:7" ht="12" customHeight="1">
      <c r="A43" s="634" t="s">
        <v>1097</v>
      </c>
      <c r="B43" s="765" t="s">
        <v>1087</v>
      </c>
      <c r="C43" s="765" t="s">
        <v>1765</v>
      </c>
      <c r="D43" s="1127"/>
      <c r="E43" s="1127"/>
      <c r="F43" s="1127"/>
      <c r="G43" s="1127"/>
    </row>
    <row r="44" spans="1:7" ht="12" customHeight="1">
      <c r="A44" s="138"/>
      <c r="B44" s="260"/>
      <c r="C44" s="260"/>
      <c r="E44" s="139"/>
      <c r="F44" s="130"/>
      <c r="G44" s="130"/>
    </row>
    <row r="45" spans="1:7" ht="12" customHeight="1">
      <c r="A45" s="138"/>
      <c r="B45" s="260"/>
      <c r="C45" s="260"/>
      <c r="D45" s="139"/>
      <c r="E45" s="139"/>
      <c r="F45" s="130"/>
      <c r="G45" s="130"/>
    </row>
    <row r="46" spans="1:7" ht="12" customHeight="1">
      <c r="A46" s="138"/>
      <c r="B46" s="260"/>
      <c r="C46" s="260"/>
      <c r="D46" s="139"/>
      <c r="E46" s="139"/>
      <c r="F46" s="130"/>
      <c r="G46" s="130"/>
    </row>
    <row r="47" spans="1:7" ht="12" customHeight="1">
      <c r="A47" s="315" t="s">
        <v>404</v>
      </c>
      <c r="B47" s="628" t="s">
        <v>1733</v>
      </c>
      <c r="C47" s="260"/>
      <c r="D47" s="139"/>
      <c r="E47" s="139"/>
      <c r="F47" s="130"/>
      <c r="G47" s="130"/>
    </row>
    <row r="48" spans="1:7" ht="12" customHeight="1">
      <c r="A48" s="138"/>
      <c r="B48" s="260"/>
      <c r="C48" s="260"/>
      <c r="D48" s="139"/>
      <c r="E48" s="139"/>
      <c r="F48" s="130"/>
      <c r="G48" s="130"/>
    </row>
    <row r="49" spans="1:7" ht="12" customHeight="1">
      <c r="A49" s="138"/>
      <c r="B49" s="260"/>
      <c r="C49" s="260"/>
      <c r="D49" s="139"/>
      <c r="E49" s="139"/>
      <c r="F49" s="130"/>
      <c r="G49" s="130"/>
    </row>
    <row r="50" spans="1:7" ht="12" customHeight="1">
      <c r="A50" s="1128" t="s">
        <v>405</v>
      </c>
      <c r="B50" s="1130" t="s">
        <v>406</v>
      </c>
      <c r="C50" s="1130"/>
      <c r="D50" s="1130" t="s">
        <v>1215</v>
      </c>
      <c r="E50" s="1130"/>
      <c r="F50" s="1130"/>
      <c r="G50" s="1130"/>
    </row>
    <row r="51" spans="1:7" ht="12" customHeight="1">
      <c r="A51" s="1129"/>
      <c r="B51" s="630" t="s">
        <v>407</v>
      </c>
      <c r="C51" s="630" t="s">
        <v>408</v>
      </c>
      <c r="D51" s="1130"/>
      <c r="E51" s="1130"/>
      <c r="F51" s="1130"/>
      <c r="G51" s="1130"/>
    </row>
    <row r="52" spans="1:7" ht="12" customHeight="1">
      <c r="A52" s="633" t="s">
        <v>1216</v>
      </c>
      <c r="B52" s="631" t="s">
        <v>1075</v>
      </c>
      <c r="C52" s="631"/>
      <c r="D52" s="627" t="s">
        <v>1217</v>
      </c>
      <c r="E52" s="627"/>
      <c r="F52" s="627"/>
      <c r="G52" s="627"/>
    </row>
    <row r="53" spans="1:7" ht="12" customHeight="1">
      <c r="A53" s="633" t="s">
        <v>409</v>
      </c>
      <c r="B53" s="631" t="s">
        <v>1075</v>
      </c>
      <c r="C53" s="631"/>
      <c r="D53" s="1127"/>
      <c r="E53" s="1127"/>
      <c r="F53" s="1127"/>
      <c r="G53" s="1127"/>
    </row>
    <row r="54" spans="1:7" ht="12" customHeight="1">
      <c r="A54" s="633" t="s">
        <v>410</v>
      </c>
      <c r="B54" s="631" t="s">
        <v>1075</v>
      </c>
      <c r="C54" s="631"/>
      <c r="D54" s="1127"/>
      <c r="E54" s="1127"/>
      <c r="F54" s="1127"/>
      <c r="G54" s="1127"/>
    </row>
    <row r="55" spans="1:7" ht="12" customHeight="1">
      <c r="A55" s="633" t="s">
        <v>1199</v>
      </c>
      <c r="B55" s="631" t="s">
        <v>1075</v>
      </c>
      <c r="C55" s="631"/>
      <c r="D55" s="1127"/>
      <c r="E55" s="1127"/>
      <c r="F55" s="1127"/>
      <c r="G55" s="1127"/>
    </row>
    <row r="56" spans="1:7" ht="12" customHeight="1">
      <c r="A56" s="633" t="s">
        <v>1255</v>
      </c>
      <c r="B56" s="631" t="s">
        <v>1075</v>
      </c>
      <c r="C56" s="631"/>
      <c r="D56" s="1131"/>
      <c r="E56" s="1131"/>
      <c r="F56" s="1131"/>
      <c r="G56" s="1131"/>
    </row>
    <row r="57" spans="1:7" ht="12" customHeight="1">
      <c r="A57" s="633" t="s">
        <v>1256</v>
      </c>
      <c r="B57" s="631" t="s">
        <v>1075</v>
      </c>
      <c r="C57" s="631"/>
      <c r="D57" s="1127"/>
      <c r="E57" s="1127"/>
      <c r="F57" s="1127"/>
      <c r="G57" s="1127"/>
    </row>
    <row r="58" spans="1:7" ht="12" customHeight="1">
      <c r="A58" s="634" t="s">
        <v>1097</v>
      </c>
      <c r="B58" s="632" t="s">
        <v>1075</v>
      </c>
      <c r="C58" s="632" t="s">
        <v>1686</v>
      </c>
      <c r="D58" s="1127"/>
      <c r="E58" s="1127"/>
      <c r="F58" s="1127"/>
      <c r="G58" s="1127"/>
    </row>
    <row r="59" spans="1:7" ht="12" customHeight="1">
      <c r="A59" s="695"/>
      <c r="B59" s="695"/>
      <c r="C59" s="695"/>
      <c r="D59" s="696"/>
      <c r="E59" s="696"/>
      <c r="F59" s="696"/>
      <c r="G59" s="696"/>
    </row>
    <row r="60" spans="1:7" ht="12" customHeight="1">
      <c r="A60" s="695"/>
      <c r="B60" s="695"/>
      <c r="C60" s="695"/>
      <c r="D60" s="696"/>
      <c r="E60" s="696"/>
      <c r="F60" s="696"/>
      <c r="G60" s="696"/>
    </row>
    <row r="61" spans="1:7" ht="12" customHeight="1">
      <c r="A61" s="1128" t="s">
        <v>1688</v>
      </c>
      <c r="B61" s="1128" t="s">
        <v>1689</v>
      </c>
      <c r="C61" s="1128" t="s">
        <v>1687</v>
      </c>
      <c r="D61" s="696"/>
      <c r="E61" s="696"/>
      <c r="F61" s="696"/>
      <c r="G61" s="696"/>
    </row>
    <row r="62" spans="1:7" ht="12" customHeight="1">
      <c r="A62" s="1129"/>
      <c r="B62" s="1129"/>
      <c r="C62" s="1129"/>
      <c r="D62" s="696"/>
      <c r="E62" s="696"/>
      <c r="F62" s="696"/>
      <c r="G62" s="696"/>
    </row>
    <row r="63" spans="1:7" ht="17.25" customHeight="1">
      <c r="A63" s="697" t="s">
        <v>1640</v>
      </c>
      <c r="B63" s="698" t="s">
        <v>1641</v>
      </c>
      <c r="C63" s="698" t="s">
        <v>1690</v>
      </c>
      <c r="D63" s="629"/>
      <c r="E63" s="629"/>
      <c r="F63" s="130"/>
      <c r="G63" s="130"/>
    </row>
    <row r="64" spans="1:7" ht="12" customHeight="1">
      <c r="A64" s="138"/>
      <c r="B64" s="629"/>
      <c r="C64" s="629"/>
      <c r="D64" s="629"/>
      <c r="E64" s="629"/>
      <c r="F64" s="130"/>
      <c r="G64" s="130"/>
    </row>
    <row r="65" spans="1:7">
      <c r="A65" s="138"/>
      <c r="B65" s="139"/>
      <c r="C65" s="139"/>
      <c r="D65" s="139"/>
      <c r="E65" s="139"/>
      <c r="F65" s="130"/>
      <c r="G65" s="130"/>
    </row>
    <row r="66" spans="1:7" ht="18.75">
      <c r="A66" s="141" t="s">
        <v>413</v>
      </c>
      <c r="B66" s="139"/>
      <c r="C66" s="139"/>
      <c r="D66" s="139"/>
      <c r="E66" s="139"/>
      <c r="F66" s="130"/>
      <c r="G66" s="130"/>
    </row>
    <row r="67" spans="1:7">
      <c r="A67" s="142"/>
      <c r="B67" s="139"/>
      <c r="C67" s="139"/>
      <c r="D67" s="139"/>
      <c r="E67" s="139"/>
      <c r="F67" s="130"/>
      <c r="G67" s="130"/>
    </row>
    <row r="68" spans="1:7">
      <c r="A68" s="143"/>
      <c r="B68" s="139"/>
      <c r="C68" s="139"/>
      <c r="D68" s="139"/>
      <c r="E68" s="139"/>
      <c r="F68" s="130"/>
    </row>
    <row r="69" spans="1:7" ht="23.25">
      <c r="A69" s="1126" t="s">
        <v>1444</v>
      </c>
      <c r="B69" s="1126"/>
      <c r="C69" s="1126"/>
      <c r="D69" s="1126"/>
      <c r="E69" s="139"/>
      <c r="F69" s="130"/>
    </row>
    <row r="70" spans="1:7">
      <c r="A70" s="144"/>
      <c r="B70" s="139"/>
      <c r="C70" s="139"/>
      <c r="D70" s="139"/>
      <c r="E70" s="139"/>
      <c r="F70" s="130"/>
    </row>
    <row r="71" spans="1:7">
      <c r="A71" s="145" t="s">
        <v>414</v>
      </c>
    </row>
    <row r="72" spans="1:7">
      <c r="A72" s="138"/>
    </row>
    <row r="73" spans="1:7" ht="13.9" customHeight="1">
      <c r="A73" s="1137" t="s">
        <v>1957</v>
      </c>
      <c r="B73" s="1138"/>
      <c r="C73" s="1138"/>
      <c r="D73" s="1139"/>
    </row>
    <row r="74" spans="1:7" ht="13.9" customHeight="1">
      <c r="A74" s="1140"/>
      <c r="B74" s="1141"/>
      <c r="C74" s="1141"/>
      <c r="D74" s="1142"/>
    </row>
    <row r="75" spans="1:7">
      <c r="A75" s="769"/>
      <c r="B75" s="769"/>
      <c r="C75" s="769"/>
      <c r="D75" s="769"/>
    </row>
    <row r="76" spans="1:7">
      <c r="A76" s="770" t="s">
        <v>411</v>
      </c>
      <c r="B76" s="770" t="s">
        <v>1218</v>
      </c>
      <c r="C76" s="771" t="s">
        <v>105</v>
      </c>
      <c r="D76" s="770" t="s">
        <v>8</v>
      </c>
    </row>
    <row r="77" spans="1:7">
      <c r="A77" s="772" t="s">
        <v>1219</v>
      </c>
      <c r="B77" s="1143" t="s">
        <v>1220</v>
      </c>
      <c r="C77" s="1143" t="s">
        <v>1442</v>
      </c>
      <c r="D77" s="1146" t="s">
        <v>1100</v>
      </c>
    </row>
    <row r="78" spans="1:7">
      <c r="A78" s="772" t="s">
        <v>1221</v>
      </c>
      <c r="B78" s="1144"/>
      <c r="C78" s="1144"/>
      <c r="D78" s="1147"/>
    </row>
    <row r="79" spans="1:7">
      <c r="A79" s="772" t="s">
        <v>1230</v>
      </c>
      <c r="B79" s="1144"/>
      <c r="C79" s="1144"/>
      <c r="D79" s="1147"/>
    </row>
    <row r="80" spans="1:7">
      <c r="A80" s="772" t="s">
        <v>1238</v>
      </c>
      <c r="B80" s="1144"/>
      <c r="C80" s="1144"/>
      <c r="D80" s="1147"/>
    </row>
    <row r="81" spans="1:4">
      <c r="A81" s="772" t="s">
        <v>1233</v>
      </c>
      <c r="B81" s="1144"/>
      <c r="C81" s="1144"/>
      <c r="D81" s="1147"/>
    </row>
    <row r="82" spans="1:4">
      <c r="A82" s="772" t="s">
        <v>1234</v>
      </c>
      <c r="B82" s="1144"/>
      <c r="C82" s="1144"/>
      <c r="D82" s="1147"/>
    </row>
    <row r="83" spans="1:4">
      <c r="A83" s="772" t="s">
        <v>1222</v>
      </c>
      <c r="B83" s="1144"/>
      <c r="C83" s="1144"/>
      <c r="D83" s="1147"/>
    </row>
    <row r="84" spans="1:4">
      <c r="A84" s="772" t="s">
        <v>1223</v>
      </c>
      <c r="B84" s="1144"/>
      <c r="C84" s="1144"/>
      <c r="D84" s="1147"/>
    </row>
    <row r="85" spans="1:4">
      <c r="A85" s="772" t="s">
        <v>1235</v>
      </c>
      <c r="B85" s="1144"/>
      <c r="C85" s="1144"/>
      <c r="D85" s="1147"/>
    </row>
    <row r="86" spans="1:4">
      <c r="A86" s="772" t="s">
        <v>1224</v>
      </c>
      <c r="B86" s="1144"/>
      <c r="C86" s="1144"/>
      <c r="D86" s="1147"/>
    </row>
    <row r="87" spans="1:4">
      <c r="A87" s="772" t="s">
        <v>1229</v>
      </c>
      <c r="B87" s="1144"/>
      <c r="C87" s="1144"/>
      <c r="D87" s="1147"/>
    </row>
    <row r="88" spans="1:4">
      <c r="A88" s="772" t="s">
        <v>1225</v>
      </c>
      <c r="B88" s="1144"/>
      <c r="C88" s="1144"/>
      <c r="D88" s="1147"/>
    </row>
    <row r="89" spans="1:4">
      <c r="A89" s="772" t="s">
        <v>1226</v>
      </c>
      <c r="B89" s="1144"/>
      <c r="C89" s="1144"/>
      <c r="D89" s="1147"/>
    </row>
    <row r="90" spans="1:4">
      <c r="A90" s="773" t="s">
        <v>1227</v>
      </c>
      <c r="B90" s="1144"/>
      <c r="C90" s="1144"/>
      <c r="D90" s="1147"/>
    </row>
    <row r="91" spans="1:4">
      <c r="A91" s="773" t="s">
        <v>1231</v>
      </c>
      <c r="B91" s="1144"/>
      <c r="C91" s="1144"/>
      <c r="D91" s="1147"/>
    </row>
    <row r="92" spans="1:4">
      <c r="A92" s="773" t="s">
        <v>22</v>
      </c>
      <c r="B92" s="1144"/>
      <c r="C92" s="1144"/>
      <c r="D92" s="1147"/>
    </row>
    <row r="93" spans="1:4">
      <c r="A93" s="773" t="s">
        <v>1770</v>
      </c>
      <c r="B93" s="1144"/>
      <c r="C93" s="1144"/>
      <c r="D93" s="1147"/>
    </row>
    <row r="94" spans="1:4">
      <c r="A94" s="773" t="s">
        <v>1228</v>
      </c>
      <c r="B94" s="1144"/>
      <c r="C94" s="1144"/>
      <c r="D94" s="1147"/>
    </row>
    <row r="95" spans="1:4">
      <c r="A95" s="773" t="s">
        <v>1232</v>
      </c>
      <c r="B95" s="1144"/>
      <c r="C95" s="1144"/>
      <c r="D95" s="1147"/>
    </row>
    <row r="96" spans="1:4">
      <c r="A96" s="773" t="s">
        <v>1236</v>
      </c>
      <c r="B96" s="1144"/>
      <c r="C96" s="1144"/>
      <c r="D96" s="1147"/>
    </row>
    <row r="97" spans="1:4">
      <c r="A97" s="773" t="s">
        <v>1237</v>
      </c>
      <c r="B97" s="1144"/>
      <c r="C97" s="1144"/>
      <c r="D97" s="1147"/>
    </row>
    <row r="98" spans="1:4">
      <c r="A98" s="773" t="s">
        <v>1239</v>
      </c>
      <c r="B98" s="1145"/>
      <c r="C98" s="1145"/>
      <c r="D98" s="1148"/>
    </row>
    <row r="99" spans="1:4">
      <c r="A99" s="270" t="s">
        <v>1098</v>
      </c>
      <c r="B99" s="271" t="s">
        <v>1099</v>
      </c>
      <c r="C99" s="271" t="s">
        <v>1771</v>
      </c>
      <c r="D99" s="774" t="s">
        <v>1100</v>
      </c>
    </row>
    <row r="100" spans="1:4">
      <c r="A100" s="1149" t="s">
        <v>1101</v>
      </c>
      <c r="B100" s="272" t="s">
        <v>1102</v>
      </c>
      <c r="C100" s="272" t="s">
        <v>1103</v>
      </c>
      <c r="D100" s="774" t="s">
        <v>1100</v>
      </c>
    </row>
    <row r="101" spans="1:4">
      <c r="A101" s="1150"/>
      <c r="B101" s="272" t="s">
        <v>1104</v>
      </c>
      <c r="C101" s="272" t="s">
        <v>1443</v>
      </c>
      <c r="D101" s="774" t="s">
        <v>1100</v>
      </c>
    </row>
    <row r="102" spans="1:4">
      <c r="A102" s="1151" t="s">
        <v>1105</v>
      </c>
      <c r="B102" s="775" t="s">
        <v>1102</v>
      </c>
      <c r="C102" s="775" t="s">
        <v>1103</v>
      </c>
      <c r="D102" s="776" t="s">
        <v>1100</v>
      </c>
    </row>
    <row r="103" spans="1:4">
      <c r="A103" s="1151"/>
      <c r="B103" s="775" t="s">
        <v>1104</v>
      </c>
      <c r="C103" s="775" t="s">
        <v>1106</v>
      </c>
      <c r="D103" s="776" t="s">
        <v>1100</v>
      </c>
    </row>
    <row r="104" spans="1:4">
      <c r="A104" s="441"/>
      <c r="B104" s="442"/>
      <c r="C104" s="442"/>
      <c r="D104" s="777"/>
    </row>
    <row r="105" spans="1:4">
      <c r="A105" s="138"/>
    </row>
    <row r="106" spans="1:4">
      <c r="A106" s="1137" t="s">
        <v>1500</v>
      </c>
      <c r="B106" s="1157"/>
      <c r="C106" s="1157"/>
      <c r="D106" s="1158"/>
    </row>
    <row r="107" spans="1:4" ht="13.9" customHeight="1">
      <c r="A107" s="1159"/>
      <c r="B107" s="1160"/>
      <c r="C107" s="1160"/>
      <c r="D107" s="1161"/>
    </row>
    <row r="108" spans="1:4" ht="13.9" customHeight="1">
      <c r="A108" s="778"/>
      <c r="B108" s="778"/>
      <c r="C108" s="778"/>
      <c r="D108" s="778"/>
    </row>
    <row r="109" spans="1:4">
      <c r="A109" s="779" t="s">
        <v>411</v>
      </c>
      <c r="B109" s="779" t="s">
        <v>1218</v>
      </c>
      <c r="C109" s="780" t="s">
        <v>105</v>
      </c>
      <c r="D109" s="779" t="s">
        <v>8</v>
      </c>
    </row>
    <row r="110" spans="1:4">
      <c r="A110" s="785" t="s">
        <v>1219</v>
      </c>
      <c r="B110" s="1164" t="s">
        <v>1220</v>
      </c>
      <c r="C110" s="1164" t="s">
        <v>1442</v>
      </c>
      <c r="D110" s="1153" t="s">
        <v>1100</v>
      </c>
    </row>
    <row r="111" spans="1:4">
      <c r="A111" s="785" t="s">
        <v>1221</v>
      </c>
      <c r="B111" s="1165"/>
      <c r="C111" s="1165"/>
      <c r="D111" s="1154"/>
    </row>
    <row r="112" spans="1:4">
      <c r="A112" s="785" t="s">
        <v>1230</v>
      </c>
      <c r="B112" s="1165"/>
      <c r="C112" s="1165"/>
      <c r="D112" s="1154"/>
    </row>
    <row r="113" spans="1:4">
      <c r="A113" s="785" t="s">
        <v>1238</v>
      </c>
      <c r="B113" s="1165"/>
      <c r="C113" s="1165"/>
      <c r="D113" s="1154"/>
    </row>
    <row r="114" spans="1:4">
      <c r="A114" s="785" t="s">
        <v>1233</v>
      </c>
      <c r="B114" s="1165"/>
      <c r="C114" s="1165"/>
      <c r="D114" s="1154"/>
    </row>
    <row r="115" spans="1:4">
      <c r="A115" s="785" t="s">
        <v>1234</v>
      </c>
      <c r="B115" s="1165"/>
      <c r="C115" s="1165"/>
      <c r="D115" s="1154"/>
    </row>
    <row r="116" spans="1:4">
      <c r="A116" s="785" t="s">
        <v>1222</v>
      </c>
      <c r="B116" s="1165"/>
      <c r="C116" s="1165"/>
      <c r="D116" s="1154"/>
    </row>
    <row r="117" spans="1:4">
      <c r="A117" s="785" t="s">
        <v>1223</v>
      </c>
      <c r="B117" s="1165"/>
      <c r="C117" s="1165"/>
      <c r="D117" s="1154"/>
    </row>
    <row r="118" spans="1:4">
      <c r="A118" s="785" t="s">
        <v>1235</v>
      </c>
      <c r="B118" s="1165"/>
      <c r="C118" s="1165"/>
      <c r="D118" s="1154"/>
    </row>
    <row r="119" spans="1:4">
      <c r="A119" s="785" t="s">
        <v>1224</v>
      </c>
      <c r="B119" s="1165"/>
      <c r="C119" s="1165"/>
      <c r="D119" s="1154"/>
    </row>
    <row r="120" spans="1:4">
      <c r="A120" s="785" t="s">
        <v>1229</v>
      </c>
      <c r="B120" s="1165"/>
      <c r="C120" s="1165"/>
      <c r="D120" s="1154"/>
    </row>
    <row r="121" spans="1:4">
      <c r="A121" s="785" t="s">
        <v>1225</v>
      </c>
      <c r="B121" s="1165"/>
      <c r="C121" s="1165"/>
      <c r="D121" s="1154"/>
    </row>
    <row r="122" spans="1:4">
      <c r="A122" s="785" t="s">
        <v>1226</v>
      </c>
      <c r="B122" s="1165"/>
      <c r="C122" s="1165"/>
      <c r="D122" s="1154"/>
    </row>
    <row r="123" spans="1:4">
      <c r="A123" s="786" t="s">
        <v>1227</v>
      </c>
      <c r="B123" s="1165"/>
      <c r="C123" s="1165"/>
      <c r="D123" s="1154"/>
    </row>
    <row r="124" spans="1:4">
      <c r="A124" s="786" t="s">
        <v>1231</v>
      </c>
      <c r="B124" s="1165"/>
      <c r="C124" s="1165"/>
      <c r="D124" s="1154"/>
    </row>
    <row r="125" spans="1:4">
      <c r="A125" s="786" t="s">
        <v>22</v>
      </c>
      <c r="B125" s="1165"/>
      <c r="C125" s="1165"/>
      <c r="D125" s="1154"/>
    </row>
    <row r="126" spans="1:4">
      <c r="A126" s="786" t="s">
        <v>1770</v>
      </c>
      <c r="B126" s="1165"/>
      <c r="C126" s="1165"/>
      <c r="D126" s="1154"/>
    </row>
    <row r="127" spans="1:4">
      <c r="A127" s="786" t="s">
        <v>1228</v>
      </c>
      <c r="B127" s="1165"/>
      <c r="C127" s="1165"/>
      <c r="D127" s="1154"/>
    </row>
    <row r="128" spans="1:4">
      <c r="A128" s="786" t="s">
        <v>1232</v>
      </c>
      <c r="B128" s="1165"/>
      <c r="C128" s="1165"/>
      <c r="D128" s="1154"/>
    </row>
    <row r="129" spans="1:4">
      <c r="A129" s="786" t="s">
        <v>1236</v>
      </c>
      <c r="B129" s="1165"/>
      <c r="C129" s="1165"/>
      <c r="D129" s="1154"/>
    </row>
    <row r="130" spans="1:4">
      <c r="A130" s="786" t="s">
        <v>1237</v>
      </c>
      <c r="B130" s="1165"/>
      <c r="C130" s="1165"/>
      <c r="D130" s="1154"/>
    </row>
    <row r="131" spans="1:4">
      <c r="A131" s="786" t="s">
        <v>1239</v>
      </c>
      <c r="B131" s="1166"/>
      <c r="C131" s="1166"/>
      <c r="D131" s="1155"/>
    </row>
    <row r="132" spans="1:4">
      <c r="A132" s="783" t="s">
        <v>1098</v>
      </c>
      <c r="B132" s="784" t="s">
        <v>1099</v>
      </c>
      <c r="C132" s="784" t="s">
        <v>1772</v>
      </c>
      <c r="D132" s="787" t="s">
        <v>1100</v>
      </c>
    </row>
    <row r="133" spans="1:4">
      <c r="A133" s="1162" t="s">
        <v>1101</v>
      </c>
      <c r="B133" s="781" t="s">
        <v>1102</v>
      </c>
      <c r="C133" s="781" t="s">
        <v>1103</v>
      </c>
      <c r="D133" s="787" t="s">
        <v>1100</v>
      </c>
    </row>
    <row r="134" spans="1:4">
      <c r="A134" s="1163"/>
      <c r="B134" s="781" t="s">
        <v>1104</v>
      </c>
      <c r="C134" s="781" t="s">
        <v>1443</v>
      </c>
      <c r="D134" s="787" t="s">
        <v>1100</v>
      </c>
    </row>
    <row r="135" spans="1:4">
      <c r="A135" s="1156" t="s">
        <v>1105</v>
      </c>
      <c r="B135" s="782" t="s">
        <v>1102</v>
      </c>
      <c r="C135" s="782" t="s">
        <v>1103</v>
      </c>
      <c r="D135" s="788" t="s">
        <v>1100</v>
      </c>
    </row>
    <row r="136" spans="1:4">
      <c r="A136" s="1156"/>
      <c r="B136" s="782" t="s">
        <v>1104</v>
      </c>
      <c r="C136" s="782" t="s">
        <v>1106</v>
      </c>
      <c r="D136" s="788" t="s">
        <v>1100</v>
      </c>
    </row>
    <row r="137" spans="1:4">
      <c r="A137" s="138"/>
    </row>
    <row r="138" spans="1:4" ht="15">
      <c r="A138" s="313" t="s">
        <v>1200</v>
      </c>
      <c r="B138" s="313"/>
      <c r="C138" s="314" t="s">
        <v>1899</v>
      </c>
    </row>
    <row r="139" spans="1:4">
      <c r="A139" s="138"/>
    </row>
    <row r="140" spans="1:4" ht="25.5">
      <c r="A140" s="1152" t="s">
        <v>1201</v>
      </c>
      <c r="B140" s="1152"/>
      <c r="C140" s="766" t="s">
        <v>1202</v>
      </c>
    </row>
    <row r="141" spans="1:4">
      <c r="A141" s="1135" t="s">
        <v>1203</v>
      </c>
      <c r="B141" s="1135"/>
      <c r="C141" s="767" t="s">
        <v>1767</v>
      </c>
    </row>
    <row r="142" spans="1:4">
      <c r="A142" s="1135" t="s">
        <v>1204</v>
      </c>
      <c r="B142" s="1135"/>
      <c r="C142" s="767" t="s">
        <v>1768</v>
      </c>
    </row>
    <row r="143" spans="1:4">
      <c r="A143" s="1136" t="s">
        <v>1205</v>
      </c>
      <c r="B143" s="1136"/>
      <c r="C143" s="767" t="s">
        <v>1769</v>
      </c>
      <c r="D143" s="286"/>
    </row>
    <row r="144" spans="1:4">
      <c r="A144" s="282"/>
      <c r="B144" s="282"/>
      <c r="C144" s="768"/>
      <c r="D144" s="286"/>
    </row>
    <row r="145" spans="1:4" ht="15">
      <c r="A145" s="216" t="s">
        <v>1206</v>
      </c>
      <c r="B145" s="282"/>
      <c r="C145" s="768"/>
      <c r="D145" s="286"/>
    </row>
    <row r="146" spans="1:4" ht="15">
      <c r="A146" s="216" t="s">
        <v>1207</v>
      </c>
      <c r="B146" s="282"/>
      <c r="C146" s="768"/>
      <c r="D146" s="286"/>
    </row>
    <row r="147" spans="1:4" ht="15">
      <c r="A147" s="216" t="s">
        <v>1208</v>
      </c>
      <c r="B147" s="282"/>
      <c r="C147" s="768"/>
      <c r="D147" s="286"/>
    </row>
    <row r="148" spans="1:4" ht="15">
      <c r="A148" s="216" t="s">
        <v>1209</v>
      </c>
      <c r="B148" s="282"/>
      <c r="C148" s="768"/>
      <c r="D148" s="286"/>
    </row>
    <row r="149" spans="1:4" ht="15">
      <c r="A149" s="216" t="s">
        <v>1210</v>
      </c>
      <c r="B149" s="282"/>
      <c r="C149" s="768"/>
      <c r="D149" s="286"/>
    </row>
    <row r="150" spans="1:4" ht="15">
      <c r="A150" s="216" t="s">
        <v>1211</v>
      </c>
      <c r="B150" s="282"/>
      <c r="C150" s="768"/>
      <c r="D150" s="286"/>
    </row>
    <row r="151" spans="1:4" ht="15">
      <c r="A151" s="216"/>
      <c r="B151" s="282"/>
      <c r="C151" s="768"/>
      <c r="D151" s="286"/>
    </row>
    <row r="152" spans="1:4">
      <c r="A152" s="441"/>
      <c r="B152" s="442"/>
      <c r="C152" s="442"/>
      <c r="D152" s="286"/>
    </row>
    <row r="153" spans="1:4" ht="15">
      <c r="A153" s="313" t="s">
        <v>1200</v>
      </c>
      <c r="B153" s="313"/>
      <c r="C153" s="314" t="s">
        <v>1766</v>
      </c>
      <c r="D153" s="286"/>
    </row>
    <row r="154" spans="1:4">
      <c r="A154" s="441"/>
      <c r="B154" s="442"/>
      <c r="C154" s="442"/>
      <c r="D154" s="286"/>
    </row>
    <row r="155" spans="1:4">
      <c r="A155" s="441"/>
      <c r="B155" s="442"/>
      <c r="C155" s="442"/>
      <c r="D155" s="286"/>
    </row>
    <row r="156" spans="1:4" ht="15">
      <c r="A156"/>
      <c r="B156" s="442"/>
      <c r="C156" s="442"/>
      <c r="D156" s="286"/>
    </row>
    <row r="157" spans="1:4">
      <c r="A157" s="441"/>
      <c r="B157" s="442"/>
      <c r="C157" s="442"/>
      <c r="D157" s="286"/>
    </row>
    <row r="158" spans="1:4">
      <c r="A158" s="441"/>
      <c r="B158" s="442"/>
      <c r="C158" s="442"/>
      <c r="D158" s="286"/>
    </row>
    <row r="159" spans="1:4">
      <c r="A159" s="441"/>
      <c r="B159" s="442"/>
      <c r="C159" s="442"/>
      <c r="D159" s="286"/>
    </row>
    <row r="160" spans="1:4">
      <c r="A160" s="441"/>
      <c r="B160" s="442"/>
      <c r="C160" s="442"/>
      <c r="D160" s="286"/>
    </row>
    <row r="161" spans="1:4">
      <c r="A161" s="441"/>
      <c r="B161" s="442"/>
      <c r="C161" s="442"/>
      <c r="D161" s="286"/>
    </row>
    <row r="162" spans="1:4">
      <c r="A162" s="441"/>
      <c r="B162" s="442"/>
      <c r="C162" s="442"/>
      <c r="D162" s="286"/>
    </row>
    <row r="163" spans="1:4">
      <c r="A163" s="441"/>
      <c r="B163" s="442"/>
      <c r="C163" s="442"/>
      <c r="D163" s="286"/>
    </row>
    <row r="164" spans="1:4">
      <c r="A164" s="441"/>
      <c r="B164" s="442"/>
      <c r="C164" s="442"/>
      <c r="D164" s="286"/>
    </row>
  </sheetData>
  <mergeCells count="44">
    <mergeCell ref="A142:B142"/>
    <mergeCell ref="A143:B143"/>
    <mergeCell ref="A73:D74"/>
    <mergeCell ref="B77:B98"/>
    <mergeCell ref="C77:C98"/>
    <mergeCell ref="D77:D98"/>
    <mergeCell ref="A100:A101"/>
    <mergeCell ref="A102:A103"/>
    <mergeCell ref="A140:B140"/>
    <mergeCell ref="D110:D131"/>
    <mergeCell ref="A135:A136"/>
    <mergeCell ref="A106:D107"/>
    <mergeCell ref="A133:A134"/>
    <mergeCell ref="B110:B131"/>
    <mergeCell ref="C110:C131"/>
    <mergeCell ref="A141:B141"/>
    <mergeCell ref="A35:A36"/>
    <mergeCell ref="B35:C35"/>
    <mergeCell ref="D35:G36"/>
    <mergeCell ref="D39:G39"/>
    <mergeCell ref="D41:G41"/>
    <mergeCell ref="D38:G38"/>
    <mergeCell ref="D40:G40"/>
    <mergeCell ref="D42:G42"/>
    <mergeCell ref="D43:G43"/>
    <mergeCell ref="A61:A62"/>
    <mergeCell ref="C61:C62"/>
    <mergeCell ref="B61:B62"/>
    <mergeCell ref="A69:D69"/>
    <mergeCell ref="D58:G58"/>
    <mergeCell ref="A50:A51"/>
    <mergeCell ref="B50:C50"/>
    <mergeCell ref="D50:G51"/>
    <mergeCell ref="D53:G53"/>
    <mergeCell ref="D57:G57"/>
    <mergeCell ref="D54:G54"/>
    <mergeCell ref="D55:G55"/>
    <mergeCell ref="D56:G56"/>
    <mergeCell ref="G23:H23"/>
    <mergeCell ref="A24:B24"/>
    <mergeCell ref="C24:D24"/>
    <mergeCell ref="G24:H24"/>
    <mergeCell ref="A23:B23"/>
    <mergeCell ref="C23:D23"/>
  </mergeCells>
  <conditionalFormatting sqref="E8:F20">
    <cfRule type="cellIs" dxfId="3" priority="1" operator="lessThan">
      <formula>#REF!</formula>
    </cfRule>
  </conditionalFormatting>
  <conditionalFormatting sqref="G22">
    <cfRule type="cellIs" dxfId="2" priority="54" operator="lessThan">
      <formula>#REF!</formula>
    </cfRule>
  </conditionalFormatting>
  <conditionalFormatting sqref="H8:I20">
    <cfRule type="cellIs" dxfId="1" priority="37" operator="lessThan">
      <formula>0</formula>
    </cfRule>
  </conditionalFormatting>
  <pageMargins left="0.7" right="0.7" top="0.75" bottom="0.75" header="0.3" footer="0.3"/>
  <pageSetup orientation="portrait" horizont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2:J1254"/>
  <sheetViews>
    <sheetView zoomScale="60" zoomScaleNormal="60" workbookViewId="0">
      <selection activeCell="E24" sqref="E24"/>
    </sheetView>
  </sheetViews>
  <sheetFormatPr baseColWidth="10" defaultColWidth="11" defaultRowHeight="15"/>
  <cols>
    <col min="1" max="1" width="34.5703125" customWidth="1"/>
    <col min="2" max="2" width="41.7109375" customWidth="1"/>
    <col min="3" max="3" width="28" customWidth="1"/>
    <col min="4" max="4" width="24.28515625" customWidth="1"/>
    <col min="5" max="5" width="21.28515625" customWidth="1"/>
    <col min="6" max="6" width="15.28515625" customWidth="1"/>
    <col min="7" max="7" width="16" customWidth="1"/>
    <col min="8" max="8" width="17.85546875" customWidth="1"/>
    <col min="10" max="10" width="18.140625" customWidth="1"/>
    <col min="13" max="13" width="16.5703125" customWidth="1"/>
    <col min="14" max="14" width="40.7109375" customWidth="1"/>
  </cols>
  <sheetData>
    <row r="2" spans="1:10">
      <c r="A2" s="290" t="s">
        <v>1253</v>
      </c>
      <c r="B2" s="79">
        <v>22</v>
      </c>
      <c r="C2" s="956" t="s">
        <v>1922</v>
      </c>
      <c r="D2" s="110"/>
    </row>
    <row r="3" spans="1:10">
      <c r="A3" s="29"/>
      <c r="B3" s="112"/>
      <c r="C3" s="621"/>
    </row>
    <row r="7" spans="1:10">
      <c r="J7" s="806"/>
    </row>
    <row r="8" spans="1:10">
      <c r="E8" s="1167" t="s">
        <v>1878</v>
      </c>
      <c r="F8" s="1167"/>
      <c r="G8" s="1167"/>
    </row>
    <row r="16" spans="1:10" ht="45">
      <c r="A16" s="99" t="s">
        <v>415</v>
      </c>
      <c r="B16" s="99" t="s">
        <v>416</v>
      </c>
      <c r="C16" s="99" t="s">
        <v>417</v>
      </c>
      <c r="D16" s="99" t="s">
        <v>418</v>
      </c>
      <c r="E16" s="99" t="s">
        <v>419</v>
      </c>
      <c r="F16" s="100" t="s">
        <v>420</v>
      </c>
      <c r="G16" s="100" t="s">
        <v>421</v>
      </c>
      <c r="H16" s="809" t="s">
        <v>422</v>
      </c>
      <c r="I16" s="809" t="s">
        <v>423</v>
      </c>
      <c r="J16" s="101" t="s">
        <v>424</v>
      </c>
    </row>
    <row r="17" spans="1:10">
      <c r="A17" s="1168" t="s">
        <v>425</v>
      </c>
      <c r="B17" s="13" t="s">
        <v>426</v>
      </c>
      <c r="C17" s="13">
        <v>20</v>
      </c>
      <c r="D17" s="13">
        <v>30</v>
      </c>
      <c r="E17" s="13">
        <v>3</v>
      </c>
      <c r="F17" s="13">
        <v>2</v>
      </c>
      <c r="G17" s="13"/>
      <c r="H17" s="13">
        <f>C17+$B$2</f>
        <v>42</v>
      </c>
      <c r="I17" s="13">
        <v>2</v>
      </c>
      <c r="J17" s="13">
        <f>H17+I17</f>
        <v>44</v>
      </c>
    </row>
    <row r="18" spans="1:10">
      <c r="A18" s="1169"/>
      <c r="B18" s="13" t="s">
        <v>427</v>
      </c>
      <c r="C18" s="13">
        <v>20</v>
      </c>
      <c r="D18" s="13">
        <v>30</v>
      </c>
      <c r="E18" s="13">
        <v>3</v>
      </c>
      <c r="F18" s="13">
        <v>2</v>
      </c>
      <c r="G18" s="13"/>
      <c r="H18" s="13">
        <f t="shared" ref="H18:H38" si="0">C18+$B$2</f>
        <v>42</v>
      </c>
      <c r="I18" s="13">
        <v>2</v>
      </c>
      <c r="J18" s="13">
        <f>H18+I18</f>
        <v>44</v>
      </c>
    </row>
    <row r="19" spans="1:10">
      <c r="A19" s="1169"/>
      <c r="B19" s="13" t="s">
        <v>428</v>
      </c>
      <c r="C19" s="13">
        <v>20</v>
      </c>
      <c r="D19" s="13">
        <v>30</v>
      </c>
      <c r="E19" s="13">
        <v>3</v>
      </c>
      <c r="F19" s="13">
        <v>4</v>
      </c>
      <c r="G19" s="13"/>
      <c r="H19" s="13">
        <f t="shared" si="0"/>
        <v>42</v>
      </c>
      <c r="I19" s="13">
        <v>2</v>
      </c>
      <c r="J19" s="13">
        <f t="shared" ref="J19:J38" si="1">H19+I19</f>
        <v>44</v>
      </c>
    </row>
    <row r="20" spans="1:10">
      <c r="A20" s="1169"/>
      <c r="B20" s="13" t="s">
        <v>429</v>
      </c>
      <c r="C20" s="13">
        <v>20</v>
      </c>
      <c r="D20" s="13">
        <v>30</v>
      </c>
      <c r="E20" s="13">
        <v>3</v>
      </c>
      <c r="F20" s="13">
        <v>4</v>
      </c>
      <c r="G20" s="13"/>
      <c r="H20" s="13">
        <f t="shared" si="0"/>
        <v>42</v>
      </c>
      <c r="I20" s="13">
        <v>2</v>
      </c>
      <c r="J20" s="13">
        <f t="shared" si="1"/>
        <v>44</v>
      </c>
    </row>
    <row r="21" spans="1:10">
      <c r="A21" s="1169"/>
      <c r="B21" s="13" t="s">
        <v>430</v>
      </c>
      <c r="C21" s="13">
        <v>20</v>
      </c>
      <c r="D21" s="13">
        <v>30</v>
      </c>
      <c r="E21" s="13">
        <v>2</v>
      </c>
      <c r="F21" s="13">
        <v>4</v>
      </c>
      <c r="G21" s="13"/>
      <c r="H21" s="13">
        <f t="shared" si="0"/>
        <v>42</v>
      </c>
      <c r="I21" s="13">
        <v>2</v>
      </c>
      <c r="J21" s="13">
        <f t="shared" si="1"/>
        <v>44</v>
      </c>
    </row>
    <row r="22" spans="1:10">
      <c r="A22" s="1170"/>
      <c r="B22" s="13" t="s">
        <v>431</v>
      </c>
      <c r="C22" s="13">
        <v>20</v>
      </c>
      <c r="D22" s="13">
        <v>30</v>
      </c>
      <c r="E22" s="13">
        <v>2</v>
      </c>
      <c r="F22" s="13">
        <v>1</v>
      </c>
      <c r="G22" s="13"/>
      <c r="H22" s="13">
        <f t="shared" si="0"/>
        <v>42</v>
      </c>
      <c r="I22" s="13">
        <v>2</v>
      </c>
      <c r="J22" s="13">
        <f t="shared" si="1"/>
        <v>44</v>
      </c>
    </row>
    <row r="23" spans="1:10">
      <c r="A23" s="1171" t="s">
        <v>432</v>
      </c>
      <c r="B23" s="13" t="s">
        <v>433</v>
      </c>
      <c r="C23" s="13">
        <v>25</v>
      </c>
      <c r="D23" s="13">
        <v>35</v>
      </c>
      <c r="E23" s="13">
        <v>2</v>
      </c>
      <c r="F23" s="13">
        <v>3</v>
      </c>
      <c r="G23" s="13"/>
      <c r="H23" s="13">
        <f t="shared" si="0"/>
        <v>47</v>
      </c>
      <c r="I23" s="13">
        <v>2</v>
      </c>
      <c r="J23" s="13">
        <f t="shared" si="1"/>
        <v>49</v>
      </c>
    </row>
    <row r="24" spans="1:10">
      <c r="A24" s="1172"/>
      <c r="B24" s="13" t="s">
        <v>434</v>
      </c>
      <c r="C24" s="13">
        <v>25</v>
      </c>
      <c r="D24" s="13">
        <v>30</v>
      </c>
      <c r="E24" s="13">
        <v>2</v>
      </c>
      <c r="F24" s="13">
        <v>3</v>
      </c>
      <c r="G24" s="13"/>
      <c r="H24" s="13">
        <f t="shared" si="0"/>
        <v>47</v>
      </c>
      <c r="I24" s="13">
        <v>2</v>
      </c>
      <c r="J24" s="13">
        <f t="shared" si="1"/>
        <v>49</v>
      </c>
    </row>
    <row r="25" spans="1:10">
      <c r="A25" s="1172"/>
      <c r="B25" s="13" t="s">
        <v>435</v>
      </c>
      <c r="C25" s="13">
        <v>35</v>
      </c>
      <c r="D25" s="13">
        <v>30</v>
      </c>
      <c r="E25" s="13">
        <v>1</v>
      </c>
      <c r="F25" s="13">
        <v>3</v>
      </c>
      <c r="G25" s="13"/>
      <c r="H25" s="13">
        <f t="shared" si="0"/>
        <v>57</v>
      </c>
      <c r="I25" s="13">
        <v>2</v>
      </c>
      <c r="J25" s="13">
        <f t="shared" si="1"/>
        <v>59</v>
      </c>
    </row>
    <row r="26" spans="1:10">
      <c r="A26" s="1173"/>
      <c r="B26" s="13" t="s">
        <v>436</v>
      </c>
      <c r="C26" s="13">
        <v>30</v>
      </c>
      <c r="D26" s="13">
        <v>35</v>
      </c>
      <c r="E26" s="13">
        <v>1</v>
      </c>
      <c r="F26" s="13">
        <v>5</v>
      </c>
      <c r="G26" s="13"/>
      <c r="H26" s="13">
        <f t="shared" si="0"/>
        <v>52</v>
      </c>
      <c r="I26" s="13">
        <v>2</v>
      </c>
      <c r="J26" s="13">
        <f t="shared" si="1"/>
        <v>54</v>
      </c>
    </row>
    <row r="27" spans="1:10">
      <c r="A27" s="1171" t="s">
        <v>437</v>
      </c>
      <c r="B27" s="13" t="s">
        <v>438</v>
      </c>
      <c r="C27" s="13">
        <v>25</v>
      </c>
      <c r="D27" s="13">
        <v>0</v>
      </c>
      <c r="E27" s="13">
        <v>2</v>
      </c>
      <c r="F27" s="13">
        <v>3</v>
      </c>
      <c r="G27" s="13"/>
      <c r="H27" s="13">
        <f t="shared" si="0"/>
        <v>47</v>
      </c>
      <c r="I27" s="13">
        <v>2</v>
      </c>
      <c r="J27" s="13">
        <f t="shared" si="1"/>
        <v>49</v>
      </c>
    </row>
    <row r="28" spans="1:10">
      <c r="A28" s="1172"/>
      <c r="B28" s="13" t="s">
        <v>439</v>
      </c>
      <c r="C28" s="13">
        <v>25</v>
      </c>
      <c r="D28" s="13">
        <v>0</v>
      </c>
      <c r="E28" s="13">
        <v>1</v>
      </c>
      <c r="F28" s="13">
        <v>5</v>
      </c>
      <c r="G28" s="13"/>
      <c r="H28" s="13">
        <f t="shared" si="0"/>
        <v>47</v>
      </c>
      <c r="I28" s="13">
        <v>2</v>
      </c>
      <c r="J28" s="13">
        <f t="shared" si="1"/>
        <v>49</v>
      </c>
    </row>
    <row r="29" spans="1:10">
      <c r="A29" s="1173"/>
      <c r="B29" s="860" t="s">
        <v>470</v>
      </c>
      <c r="C29" s="13">
        <v>25</v>
      </c>
      <c r="D29" s="13">
        <v>0</v>
      </c>
      <c r="E29" s="13">
        <v>1</v>
      </c>
      <c r="F29" s="13">
        <v>7</v>
      </c>
      <c r="G29" s="13"/>
      <c r="H29" s="13">
        <f t="shared" si="0"/>
        <v>47</v>
      </c>
      <c r="I29" s="13">
        <v>2</v>
      </c>
      <c r="J29" s="13">
        <f t="shared" si="1"/>
        <v>49</v>
      </c>
    </row>
    <row r="30" spans="1:10">
      <c r="A30" s="215" t="s">
        <v>440</v>
      </c>
      <c r="B30" s="13" t="s">
        <v>441</v>
      </c>
      <c r="C30" s="13"/>
      <c r="D30" s="13">
        <v>45</v>
      </c>
      <c r="E30" s="13" t="s">
        <v>442</v>
      </c>
      <c r="F30" s="13">
        <v>9</v>
      </c>
      <c r="G30" s="13"/>
      <c r="H30" s="13">
        <f t="shared" si="0"/>
        <v>22</v>
      </c>
      <c r="I30" s="13">
        <v>2</v>
      </c>
      <c r="J30" s="13">
        <f t="shared" si="1"/>
        <v>24</v>
      </c>
    </row>
    <row r="31" spans="1:10">
      <c r="A31" s="215" t="s">
        <v>443</v>
      </c>
      <c r="B31" s="13" t="s">
        <v>444</v>
      </c>
      <c r="C31" s="13">
        <v>35</v>
      </c>
      <c r="D31" s="13">
        <v>45</v>
      </c>
      <c r="E31" s="13">
        <v>1</v>
      </c>
      <c r="F31" s="13">
        <v>10</v>
      </c>
      <c r="G31" s="13"/>
      <c r="H31" s="13">
        <f t="shared" si="0"/>
        <v>57</v>
      </c>
      <c r="I31" s="13">
        <v>2</v>
      </c>
      <c r="J31" s="13">
        <f t="shared" si="1"/>
        <v>59</v>
      </c>
    </row>
    <row r="32" spans="1:10">
      <c r="A32" s="215" t="s">
        <v>445</v>
      </c>
      <c r="B32" s="13" t="s">
        <v>446</v>
      </c>
      <c r="C32" s="13">
        <v>35</v>
      </c>
      <c r="D32" s="13">
        <v>55</v>
      </c>
      <c r="E32" s="13">
        <v>1</v>
      </c>
      <c r="F32" s="13">
        <v>25</v>
      </c>
      <c r="G32" s="13"/>
      <c r="H32" s="13">
        <f t="shared" si="0"/>
        <v>57</v>
      </c>
      <c r="I32" s="13">
        <v>2</v>
      </c>
      <c r="J32" s="13">
        <f t="shared" si="1"/>
        <v>59</v>
      </c>
    </row>
    <row r="33" spans="1:10">
      <c r="A33" s="1168" t="s">
        <v>3</v>
      </c>
      <c r="B33" s="13" t="s">
        <v>447</v>
      </c>
      <c r="C33" s="13">
        <v>30</v>
      </c>
      <c r="D33" s="13">
        <v>60</v>
      </c>
      <c r="E33" s="13">
        <v>1</v>
      </c>
      <c r="F33" s="102">
        <v>30</v>
      </c>
      <c r="G33" s="13"/>
      <c r="H33" s="13">
        <f t="shared" si="0"/>
        <v>52</v>
      </c>
      <c r="I33" s="13">
        <v>2</v>
      </c>
      <c r="J33" s="13">
        <f t="shared" si="1"/>
        <v>54</v>
      </c>
    </row>
    <row r="34" spans="1:10">
      <c r="A34" s="1169"/>
      <c r="B34" s="13" t="s">
        <v>448</v>
      </c>
      <c r="C34" s="13">
        <v>35</v>
      </c>
      <c r="D34" s="13">
        <v>65</v>
      </c>
      <c r="E34" s="13">
        <v>1</v>
      </c>
      <c r="F34" s="13">
        <v>17</v>
      </c>
      <c r="G34" s="13"/>
      <c r="H34" s="13">
        <f t="shared" si="0"/>
        <v>57</v>
      </c>
      <c r="I34" s="13">
        <v>2</v>
      </c>
      <c r="J34" s="13">
        <f t="shared" si="1"/>
        <v>59</v>
      </c>
    </row>
    <row r="35" spans="1:10">
      <c r="A35" s="1170"/>
      <c r="B35" s="13" t="s">
        <v>449</v>
      </c>
      <c r="C35" s="13">
        <v>55</v>
      </c>
      <c r="D35" s="13" t="s">
        <v>450</v>
      </c>
      <c r="E35" s="13">
        <v>1</v>
      </c>
      <c r="F35" s="102">
        <v>45</v>
      </c>
      <c r="G35" s="13"/>
      <c r="H35" s="13">
        <f t="shared" si="0"/>
        <v>77</v>
      </c>
      <c r="I35" s="13">
        <v>2</v>
      </c>
      <c r="J35" s="13">
        <f t="shared" si="1"/>
        <v>79</v>
      </c>
    </row>
    <row r="36" spans="1:10">
      <c r="A36" s="1168" t="s">
        <v>451</v>
      </c>
      <c r="B36" s="13" t="s">
        <v>452</v>
      </c>
      <c r="C36" s="13">
        <v>50</v>
      </c>
      <c r="D36" s="13">
        <v>75</v>
      </c>
      <c r="E36" s="13">
        <v>1</v>
      </c>
      <c r="F36" s="13">
        <v>25</v>
      </c>
      <c r="G36" s="13"/>
      <c r="H36" s="13">
        <f t="shared" si="0"/>
        <v>72</v>
      </c>
      <c r="I36" s="13">
        <v>2</v>
      </c>
      <c r="J36" s="13">
        <f t="shared" si="1"/>
        <v>74</v>
      </c>
    </row>
    <row r="37" spans="1:10">
      <c r="A37" s="1169"/>
      <c r="B37" s="13" t="s">
        <v>453</v>
      </c>
      <c r="C37" s="13">
        <v>50</v>
      </c>
      <c r="D37" s="13">
        <v>75</v>
      </c>
      <c r="E37" s="13">
        <v>1</v>
      </c>
      <c r="F37" s="13">
        <v>25</v>
      </c>
      <c r="G37" s="13"/>
      <c r="H37" s="13">
        <f t="shared" si="0"/>
        <v>72</v>
      </c>
      <c r="I37" s="13">
        <v>2</v>
      </c>
      <c r="J37" s="13">
        <f t="shared" si="1"/>
        <v>74</v>
      </c>
    </row>
    <row r="38" spans="1:10">
      <c r="A38" s="1170"/>
      <c r="B38" s="13" t="s">
        <v>454</v>
      </c>
      <c r="C38" s="13">
        <v>50</v>
      </c>
      <c r="D38" s="13">
        <v>75</v>
      </c>
      <c r="E38" s="13">
        <v>1</v>
      </c>
      <c r="F38" s="13">
        <v>25</v>
      </c>
      <c r="G38" s="13"/>
      <c r="H38" s="13">
        <f t="shared" si="0"/>
        <v>72</v>
      </c>
      <c r="I38" s="13">
        <v>2</v>
      </c>
      <c r="J38" s="13">
        <f t="shared" si="1"/>
        <v>74</v>
      </c>
    </row>
    <row r="40" spans="1:10">
      <c r="A40" s="291" t="s">
        <v>52</v>
      </c>
    </row>
    <row r="41" spans="1:10" ht="15.75" thickBot="1">
      <c r="A41" s="214" t="s">
        <v>1925</v>
      </c>
    </row>
    <row r="42" spans="1:10" ht="36.75" thickBot="1">
      <c r="A42" s="105" t="s">
        <v>415</v>
      </c>
      <c r="B42" s="106" t="s">
        <v>464</v>
      </c>
      <c r="C42" s="650" t="s">
        <v>465</v>
      </c>
      <c r="D42" s="654" t="s">
        <v>466</v>
      </c>
      <c r="E42" s="651" t="s">
        <v>1784</v>
      </c>
      <c r="F42" s="803"/>
      <c r="G42" s="803"/>
    </row>
    <row r="43" spans="1:10" ht="18.75" thickBot="1">
      <c r="A43" s="107" t="s">
        <v>10</v>
      </c>
      <c r="B43" s="108" t="s">
        <v>2</v>
      </c>
      <c r="C43" s="652" t="s">
        <v>40</v>
      </c>
      <c r="D43" s="655">
        <v>20</v>
      </c>
      <c r="E43" s="655">
        <v>20</v>
      </c>
      <c r="F43" s="804"/>
      <c r="G43" s="804"/>
    </row>
    <row r="44" spans="1:10">
      <c r="A44" s="1058" t="s">
        <v>1785</v>
      </c>
      <c r="B44" s="1058"/>
      <c r="C44" s="1058"/>
      <c r="D44" s="1058"/>
      <c r="E44" s="1058"/>
      <c r="F44" s="1058"/>
      <c r="G44" s="1058"/>
    </row>
    <row r="45" spans="1:10">
      <c r="A45" t="s">
        <v>1488</v>
      </c>
    </row>
    <row r="46" spans="1:10">
      <c r="A46" t="s">
        <v>1489</v>
      </c>
    </row>
    <row r="48" spans="1:10" ht="15.75" thickBot="1">
      <c r="A48" s="214" t="s">
        <v>1923</v>
      </c>
    </row>
    <row r="49" spans="1:7" ht="36.75" thickBot="1">
      <c r="A49" s="105" t="s">
        <v>415</v>
      </c>
      <c r="B49" s="106" t="s">
        <v>464</v>
      </c>
      <c r="C49" s="650" t="s">
        <v>465</v>
      </c>
      <c r="D49" s="654" t="s">
        <v>466</v>
      </c>
      <c r="E49" s="651" t="s">
        <v>1784</v>
      </c>
      <c r="F49" s="803"/>
      <c r="G49" s="803"/>
    </row>
    <row r="50" spans="1:7" ht="36.75" thickBot="1">
      <c r="A50" s="107" t="s">
        <v>1070</v>
      </c>
      <c r="B50" s="108" t="s">
        <v>1671</v>
      </c>
      <c r="C50" s="652" t="s">
        <v>40</v>
      </c>
      <c r="D50" s="655">
        <f>22+17</f>
        <v>39</v>
      </c>
      <c r="E50" s="655">
        <f>22+17</f>
        <v>39</v>
      </c>
      <c r="F50" s="804"/>
      <c r="G50" s="804"/>
    </row>
    <row r="51" spans="1:7">
      <c r="A51" t="s">
        <v>1670</v>
      </c>
    </row>
    <row r="53" spans="1:7">
      <c r="A53" s="291" t="s">
        <v>412</v>
      </c>
    </row>
    <row r="54" spans="1:7" ht="15.75" thickBot="1">
      <c r="A54" s="214" t="s">
        <v>1924</v>
      </c>
    </row>
    <row r="55" spans="1:7" ht="36.75" thickBot="1">
      <c r="A55" s="105" t="s">
        <v>415</v>
      </c>
      <c r="B55" s="106" t="s">
        <v>464</v>
      </c>
      <c r="C55" s="650" t="s">
        <v>465</v>
      </c>
      <c r="D55" s="654" t="s">
        <v>466</v>
      </c>
      <c r="E55" s="651" t="s">
        <v>1784</v>
      </c>
      <c r="F55" s="803"/>
      <c r="G55" s="803"/>
    </row>
    <row r="56" spans="1:7" ht="18.75" thickBot="1">
      <c r="A56" s="107" t="s">
        <v>10</v>
      </c>
      <c r="B56" s="108" t="s">
        <v>2</v>
      </c>
      <c r="C56" s="652" t="s">
        <v>40</v>
      </c>
      <c r="D56" s="655">
        <v>20</v>
      </c>
      <c r="E56" s="655">
        <v>20</v>
      </c>
      <c r="F56" s="804"/>
      <c r="G56" s="804"/>
    </row>
    <row r="57" spans="1:7">
      <c r="A57" s="1058" t="s">
        <v>1785</v>
      </c>
      <c r="B57" s="1058"/>
      <c r="C57" s="1058"/>
      <c r="D57" s="1058"/>
      <c r="E57" s="1058"/>
      <c r="F57" s="1058"/>
    </row>
    <row r="58" spans="1:7">
      <c r="A58" t="s">
        <v>1488</v>
      </c>
    </row>
    <row r="59" spans="1:7">
      <c r="A59" t="s">
        <v>1489</v>
      </c>
    </row>
    <row r="61" spans="1:7">
      <c r="A61" s="103" t="s">
        <v>455</v>
      </c>
    </row>
    <row r="62" spans="1:7">
      <c r="A62" t="s">
        <v>456</v>
      </c>
    </row>
    <row r="63" spans="1:7">
      <c r="A63" t="s">
        <v>457</v>
      </c>
    </row>
    <row r="64" spans="1:7">
      <c r="A64" t="s">
        <v>458</v>
      </c>
    </row>
    <row r="65" spans="1:4">
      <c r="A65" s="76" t="s">
        <v>459</v>
      </c>
      <c r="B65" s="76"/>
      <c r="C65" s="76"/>
      <c r="D65" s="76"/>
    </row>
    <row r="66" spans="1:4">
      <c r="A66" t="s">
        <v>460</v>
      </c>
    </row>
    <row r="67" spans="1:4">
      <c r="A67" t="s">
        <v>461</v>
      </c>
    </row>
    <row r="68" spans="1:4">
      <c r="A68" s="98" t="s">
        <v>462</v>
      </c>
      <c r="B68" s="98"/>
      <c r="C68" s="98"/>
    </row>
    <row r="69" spans="1:4">
      <c r="A69" t="s">
        <v>463</v>
      </c>
    </row>
    <row r="71" spans="1:4">
      <c r="A71" s="291" t="s">
        <v>1680</v>
      </c>
    </row>
    <row r="72" spans="1:4">
      <c r="A72" s="291"/>
    </row>
    <row r="73" spans="1:4">
      <c r="A73" s="29" t="s">
        <v>1821</v>
      </c>
      <c r="B73" s="29"/>
      <c r="C73" s="29"/>
      <c r="D73" s="29"/>
    </row>
    <row r="74" spans="1:4">
      <c r="A74" s="957" t="s">
        <v>1928</v>
      </c>
      <c r="B74" s="857"/>
    </row>
    <row r="75" spans="1:4">
      <c r="A75" s="731" t="s">
        <v>1806</v>
      </c>
    </row>
    <row r="76" spans="1:4">
      <c r="A76" s="731" t="s">
        <v>1807</v>
      </c>
    </row>
    <row r="77" spans="1:4">
      <c r="A77" s="731" t="s">
        <v>1808</v>
      </c>
    </row>
    <row r="78" spans="1:4">
      <c r="A78" s="731" t="s">
        <v>1809</v>
      </c>
    </row>
    <row r="79" spans="1:4">
      <c r="A79" s="731" t="s">
        <v>1810</v>
      </c>
    </row>
    <row r="80" spans="1:4">
      <c r="A80" s="731" t="s">
        <v>1811</v>
      </c>
    </row>
    <row r="81" spans="1:10">
      <c r="A81" s="731" t="s">
        <v>1748</v>
      </c>
    </row>
    <row r="82" spans="1:10">
      <c r="A82" s="731" t="s">
        <v>22</v>
      </c>
    </row>
    <row r="83" spans="1:10">
      <c r="A83" s="731" t="s">
        <v>1752</v>
      </c>
    </row>
    <row r="84" spans="1:10">
      <c r="A84" s="110" t="s">
        <v>1929</v>
      </c>
    </row>
    <row r="85" spans="1:10">
      <c r="A85" s="858" t="s">
        <v>1830</v>
      </c>
    </row>
    <row r="86" spans="1:10">
      <c r="A86" s="110" t="s">
        <v>1929</v>
      </c>
    </row>
    <row r="87" spans="1:10">
      <c r="A87" s="110"/>
    </row>
    <row r="88" spans="1:10">
      <c r="A88" s="290" t="s">
        <v>1253</v>
      </c>
      <c r="B88" s="79">
        <v>32</v>
      </c>
      <c r="C88" s="951" t="s">
        <v>1918</v>
      </c>
      <c r="D88" s="110"/>
    </row>
    <row r="89" spans="1:10">
      <c r="A89" s="29"/>
      <c r="B89" s="112"/>
      <c r="C89" s="621"/>
    </row>
    <row r="93" spans="1:10">
      <c r="J93" s="806"/>
    </row>
    <row r="94" spans="1:10">
      <c r="E94" s="1167" t="s">
        <v>1878</v>
      </c>
      <c r="F94" s="1167"/>
      <c r="G94" s="1167"/>
    </row>
    <row r="102" spans="1:10" ht="45">
      <c r="A102" s="99" t="s">
        <v>415</v>
      </c>
      <c r="B102" s="99" t="s">
        <v>416</v>
      </c>
      <c r="C102" s="99" t="s">
        <v>417</v>
      </c>
      <c r="D102" s="99" t="s">
        <v>418</v>
      </c>
      <c r="E102" s="99" t="s">
        <v>419</v>
      </c>
      <c r="F102" s="100" t="s">
        <v>420</v>
      </c>
      <c r="G102" s="100" t="s">
        <v>421</v>
      </c>
      <c r="H102" s="809" t="s">
        <v>422</v>
      </c>
      <c r="I102" s="809" t="s">
        <v>423</v>
      </c>
      <c r="J102" s="101" t="s">
        <v>424</v>
      </c>
    </row>
    <row r="103" spans="1:10">
      <c r="A103" s="1168" t="s">
        <v>425</v>
      </c>
      <c r="B103" s="13" t="s">
        <v>426</v>
      </c>
      <c r="C103" s="13">
        <v>20</v>
      </c>
      <c r="D103" s="13">
        <v>30</v>
      </c>
      <c r="E103" s="13">
        <v>3</v>
      </c>
      <c r="F103" s="13">
        <v>2</v>
      </c>
      <c r="G103" s="13"/>
      <c r="H103" s="13">
        <f>C103+$B$88</f>
        <v>52</v>
      </c>
      <c r="I103" s="13">
        <v>2</v>
      </c>
      <c r="J103" s="13">
        <f>H103+I103</f>
        <v>54</v>
      </c>
    </row>
    <row r="104" spans="1:10">
      <c r="A104" s="1169"/>
      <c r="B104" s="13" t="s">
        <v>427</v>
      </c>
      <c r="C104" s="13">
        <v>20</v>
      </c>
      <c r="D104" s="13">
        <v>30</v>
      </c>
      <c r="E104" s="13">
        <v>3</v>
      </c>
      <c r="F104" s="13">
        <v>2</v>
      </c>
      <c r="G104" s="13"/>
      <c r="H104" s="13">
        <f t="shared" ref="H104:H124" si="2">C104+$B$88</f>
        <v>52</v>
      </c>
      <c r="I104" s="13">
        <v>2</v>
      </c>
      <c r="J104" s="13">
        <f>H104+I104</f>
        <v>54</v>
      </c>
    </row>
    <row r="105" spans="1:10">
      <c r="A105" s="1169"/>
      <c r="B105" s="13" t="s">
        <v>428</v>
      </c>
      <c r="C105" s="13">
        <v>20</v>
      </c>
      <c r="D105" s="13">
        <v>30</v>
      </c>
      <c r="E105" s="13">
        <v>3</v>
      </c>
      <c r="F105" s="13">
        <v>4</v>
      </c>
      <c r="G105" s="13"/>
      <c r="H105" s="13">
        <f t="shared" si="2"/>
        <v>52</v>
      </c>
      <c r="I105" s="13">
        <v>2</v>
      </c>
      <c r="J105" s="13">
        <f t="shared" ref="J105:J124" si="3">H105+I105</f>
        <v>54</v>
      </c>
    </row>
    <row r="106" spans="1:10">
      <c r="A106" s="1169"/>
      <c r="B106" s="13" t="s">
        <v>429</v>
      </c>
      <c r="C106" s="13">
        <v>20</v>
      </c>
      <c r="D106" s="13">
        <v>30</v>
      </c>
      <c r="E106" s="13">
        <v>3</v>
      </c>
      <c r="F106" s="13">
        <v>4</v>
      </c>
      <c r="G106" s="13"/>
      <c r="H106" s="13">
        <f t="shared" si="2"/>
        <v>52</v>
      </c>
      <c r="I106" s="13">
        <v>2</v>
      </c>
      <c r="J106" s="13">
        <f t="shared" si="3"/>
        <v>54</v>
      </c>
    </row>
    <row r="107" spans="1:10">
      <c r="A107" s="1169"/>
      <c r="B107" s="13" t="s">
        <v>430</v>
      </c>
      <c r="C107" s="13">
        <v>20</v>
      </c>
      <c r="D107" s="13">
        <v>30</v>
      </c>
      <c r="E107" s="13">
        <v>2</v>
      </c>
      <c r="F107" s="13">
        <v>4</v>
      </c>
      <c r="G107" s="13"/>
      <c r="H107" s="13">
        <f t="shared" si="2"/>
        <v>52</v>
      </c>
      <c r="I107" s="13">
        <v>2</v>
      </c>
      <c r="J107" s="13">
        <f t="shared" si="3"/>
        <v>54</v>
      </c>
    </row>
    <row r="108" spans="1:10">
      <c r="A108" s="1170"/>
      <c r="B108" s="13" t="s">
        <v>431</v>
      </c>
      <c r="C108" s="13">
        <v>20</v>
      </c>
      <c r="D108" s="13">
        <v>30</v>
      </c>
      <c r="E108" s="13">
        <v>2</v>
      </c>
      <c r="F108" s="13">
        <v>1</v>
      </c>
      <c r="G108" s="13"/>
      <c r="H108" s="13">
        <f t="shared" si="2"/>
        <v>52</v>
      </c>
      <c r="I108" s="13">
        <v>2</v>
      </c>
      <c r="J108" s="13">
        <f t="shared" si="3"/>
        <v>54</v>
      </c>
    </row>
    <row r="109" spans="1:10">
      <c r="A109" s="1171" t="s">
        <v>432</v>
      </c>
      <c r="B109" s="13" t="s">
        <v>433</v>
      </c>
      <c r="C109" s="13">
        <v>25</v>
      </c>
      <c r="D109" s="13">
        <v>35</v>
      </c>
      <c r="E109" s="13">
        <v>2</v>
      </c>
      <c r="F109" s="13">
        <v>3</v>
      </c>
      <c r="G109" s="13"/>
      <c r="H109" s="13">
        <f t="shared" si="2"/>
        <v>57</v>
      </c>
      <c r="I109" s="13">
        <v>2</v>
      </c>
      <c r="J109" s="13">
        <f t="shared" si="3"/>
        <v>59</v>
      </c>
    </row>
    <row r="110" spans="1:10">
      <c r="A110" s="1172"/>
      <c r="B110" s="13" t="s">
        <v>434</v>
      </c>
      <c r="C110" s="13">
        <v>25</v>
      </c>
      <c r="D110" s="13">
        <v>30</v>
      </c>
      <c r="E110" s="13">
        <v>2</v>
      </c>
      <c r="F110" s="13">
        <v>3</v>
      </c>
      <c r="G110" s="13"/>
      <c r="H110" s="13">
        <f t="shared" si="2"/>
        <v>57</v>
      </c>
      <c r="I110" s="13">
        <v>2</v>
      </c>
      <c r="J110" s="13">
        <f t="shared" si="3"/>
        <v>59</v>
      </c>
    </row>
    <row r="111" spans="1:10">
      <c r="A111" s="1172"/>
      <c r="B111" s="13" t="s">
        <v>435</v>
      </c>
      <c r="C111" s="13">
        <v>35</v>
      </c>
      <c r="D111" s="13">
        <v>30</v>
      </c>
      <c r="E111" s="13">
        <v>1</v>
      </c>
      <c r="F111" s="13">
        <v>3</v>
      </c>
      <c r="G111" s="13"/>
      <c r="H111" s="13">
        <f t="shared" si="2"/>
        <v>67</v>
      </c>
      <c r="I111" s="13">
        <v>2</v>
      </c>
      <c r="J111" s="13">
        <f t="shared" si="3"/>
        <v>69</v>
      </c>
    </row>
    <row r="112" spans="1:10">
      <c r="A112" s="1173"/>
      <c r="B112" s="13" t="s">
        <v>436</v>
      </c>
      <c r="C112" s="13">
        <v>30</v>
      </c>
      <c r="D112" s="13">
        <v>35</v>
      </c>
      <c r="E112" s="13">
        <v>1</v>
      </c>
      <c r="F112" s="13">
        <v>5</v>
      </c>
      <c r="G112" s="13"/>
      <c r="H112" s="13">
        <f t="shared" si="2"/>
        <v>62</v>
      </c>
      <c r="I112" s="13">
        <v>2</v>
      </c>
      <c r="J112" s="13">
        <f t="shared" si="3"/>
        <v>64</v>
      </c>
    </row>
    <row r="113" spans="1:10">
      <c r="A113" s="1171" t="s">
        <v>437</v>
      </c>
      <c r="B113" s="13" t="s">
        <v>438</v>
      </c>
      <c r="C113" s="13">
        <v>25</v>
      </c>
      <c r="D113" s="13">
        <v>0</v>
      </c>
      <c r="E113" s="13">
        <v>2</v>
      </c>
      <c r="F113" s="13">
        <v>3</v>
      </c>
      <c r="G113" s="13"/>
      <c r="H113" s="13">
        <f t="shared" si="2"/>
        <v>57</v>
      </c>
      <c r="I113" s="13">
        <v>2</v>
      </c>
      <c r="J113" s="13">
        <f t="shared" si="3"/>
        <v>59</v>
      </c>
    </row>
    <row r="114" spans="1:10">
      <c r="A114" s="1172"/>
      <c r="B114" s="13" t="s">
        <v>439</v>
      </c>
      <c r="C114" s="13">
        <v>25</v>
      </c>
      <c r="D114" s="13">
        <v>0</v>
      </c>
      <c r="E114" s="13">
        <v>1</v>
      </c>
      <c r="F114" s="13">
        <v>5</v>
      </c>
      <c r="G114" s="13"/>
      <c r="H114" s="13">
        <f t="shared" si="2"/>
        <v>57</v>
      </c>
      <c r="I114" s="13">
        <v>2</v>
      </c>
      <c r="J114" s="13">
        <f t="shared" si="3"/>
        <v>59</v>
      </c>
    </row>
    <row r="115" spans="1:10">
      <c r="A115" s="1173"/>
      <c r="B115" s="860" t="s">
        <v>470</v>
      </c>
      <c r="C115" s="13">
        <v>25</v>
      </c>
      <c r="D115" s="13">
        <v>0</v>
      </c>
      <c r="E115" s="13">
        <v>1</v>
      </c>
      <c r="F115" s="13">
        <v>7</v>
      </c>
      <c r="G115" s="13"/>
      <c r="H115" s="13">
        <f t="shared" si="2"/>
        <v>57</v>
      </c>
      <c r="I115" s="13">
        <v>2</v>
      </c>
      <c r="J115" s="13">
        <f t="shared" si="3"/>
        <v>59</v>
      </c>
    </row>
    <row r="116" spans="1:10">
      <c r="A116" s="215" t="s">
        <v>440</v>
      </c>
      <c r="B116" s="13" t="s">
        <v>441</v>
      </c>
      <c r="C116" s="13"/>
      <c r="D116" s="13">
        <v>45</v>
      </c>
      <c r="E116" s="13" t="s">
        <v>442</v>
      </c>
      <c r="F116" s="13">
        <v>9</v>
      </c>
      <c r="G116" s="13"/>
      <c r="H116" s="13">
        <f t="shared" si="2"/>
        <v>32</v>
      </c>
      <c r="I116" s="13">
        <v>2</v>
      </c>
      <c r="J116" s="13">
        <f t="shared" si="3"/>
        <v>34</v>
      </c>
    </row>
    <row r="117" spans="1:10">
      <c r="A117" s="215" t="s">
        <v>443</v>
      </c>
      <c r="B117" s="13" t="s">
        <v>444</v>
      </c>
      <c r="C117" s="13">
        <v>35</v>
      </c>
      <c r="D117" s="13">
        <v>45</v>
      </c>
      <c r="E117" s="13">
        <v>1</v>
      </c>
      <c r="F117" s="13">
        <v>10</v>
      </c>
      <c r="G117" s="13"/>
      <c r="H117" s="13">
        <f t="shared" si="2"/>
        <v>67</v>
      </c>
      <c r="I117" s="13">
        <v>2</v>
      </c>
      <c r="J117" s="13">
        <f t="shared" si="3"/>
        <v>69</v>
      </c>
    </row>
    <row r="118" spans="1:10">
      <c r="A118" s="215" t="s">
        <v>445</v>
      </c>
      <c r="B118" s="13" t="s">
        <v>446</v>
      </c>
      <c r="C118" s="13">
        <v>35</v>
      </c>
      <c r="D118" s="13">
        <v>55</v>
      </c>
      <c r="E118" s="13">
        <v>1</v>
      </c>
      <c r="F118" s="13">
        <v>25</v>
      </c>
      <c r="G118" s="13"/>
      <c r="H118" s="13">
        <f t="shared" si="2"/>
        <v>67</v>
      </c>
      <c r="I118" s="13">
        <v>2</v>
      </c>
      <c r="J118" s="13">
        <f t="shared" si="3"/>
        <v>69</v>
      </c>
    </row>
    <row r="119" spans="1:10">
      <c r="A119" s="1168" t="s">
        <v>3</v>
      </c>
      <c r="B119" s="13" t="s">
        <v>447</v>
      </c>
      <c r="C119" s="13">
        <v>30</v>
      </c>
      <c r="D119" s="13">
        <v>60</v>
      </c>
      <c r="E119" s="13">
        <v>1</v>
      </c>
      <c r="F119" s="102">
        <v>30</v>
      </c>
      <c r="G119" s="13"/>
      <c r="H119" s="13">
        <f t="shared" si="2"/>
        <v>62</v>
      </c>
      <c r="I119" s="13">
        <v>2</v>
      </c>
      <c r="J119" s="13">
        <f t="shared" si="3"/>
        <v>64</v>
      </c>
    </row>
    <row r="120" spans="1:10">
      <c r="A120" s="1169"/>
      <c r="B120" s="13" t="s">
        <v>448</v>
      </c>
      <c r="C120" s="13">
        <v>35</v>
      </c>
      <c r="D120" s="13">
        <v>65</v>
      </c>
      <c r="E120" s="13">
        <v>1</v>
      </c>
      <c r="F120" s="13">
        <v>17</v>
      </c>
      <c r="G120" s="13"/>
      <c r="H120" s="13">
        <f t="shared" si="2"/>
        <v>67</v>
      </c>
      <c r="I120" s="13">
        <v>2</v>
      </c>
      <c r="J120" s="13">
        <f t="shared" si="3"/>
        <v>69</v>
      </c>
    </row>
    <row r="121" spans="1:10">
      <c r="A121" s="1170"/>
      <c r="B121" s="13" t="s">
        <v>449</v>
      </c>
      <c r="C121" s="13">
        <v>55</v>
      </c>
      <c r="D121" s="13" t="s">
        <v>450</v>
      </c>
      <c r="E121" s="13">
        <v>1</v>
      </c>
      <c r="F121" s="102">
        <v>45</v>
      </c>
      <c r="G121" s="13"/>
      <c r="H121" s="13">
        <f t="shared" si="2"/>
        <v>87</v>
      </c>
      <c r="I121" s="13">
        <v>2</v>
      </c>
      <c r="J121" s="13">
        <f t="shared" si="3"/>
        <v>89</v>
      </c>
    </row>
    <row r="122" spans="1:10">
      <c r="A122" s="1168" t="s">
        <v>451</v>
      </c>
      <c r="B122" s="13" t="s">
        <v>452</v>
      </c>
      <c r="C122" s="13">
        <v>50</v>
      </c>
      <c r="D122" s="13">
        <v>75</v>
      </c>
      <c r="E122" s="13">
        <v>1</v>
      </c>
      <c r="F122" s="13">
        <v>25</v>
      </c>
      <c r="G122" s="13"/>
      <c r="H122" s="13">
        <f t="shared" si="2"/>
        <v>82</v>
      </c>
      <c r="I122" s="13">
        <v>2</v>
      </c>
      <c r="J122" s="13">
        <f t="shared" si="3"/>
        <v>84</v>
      </c>
    </row>
    <row r="123" spans="1:10">
      <c r="A123" s="1169"/>
      <c r="B123" s="13" t="s">
        <v>453</v>
      </c>
      <c r="C123" s="13">
        <v>50</v>
      </c>
      <c r="D123" s="13">
        <v>75</v>
      </c>
      <c r="E123" s="13">
        <v>1</v>
      </c>
      <c r="F123" s="13">
        <v>25</v>
      </c>
      <c r="G123" s="13"/>
      <c r="H123" s="13">
        <f t="shared" si="2"/>
        <v>82</v>
      </c>
      <c r="I123" s="13">
        <v>2</v>
      </c>
      <c r="J123" s="13">
        <f t="shared" si="3"/>
        <v>84</v>
      </c>
    </row>
    <row r="124" spans="1:10">
      <c r="A124" s="1170"/>
      <c r="B124" s="13" t="s">
        <v>454</v>
      </c>
      <c r="C124" s="13">
        <v>50</v>
      </c>
      <c r="D124" s="13">
        <v>75</v>
      </c>
      <c r="E124" s="13">
        <v>1</v>
      </c>
      <c r="F124" s="13">
        <v>25</v>
      </c>
      <c r="G124" s="13"/>
      <c r="H124" s="13">
        <f t="shared" si="2"/>
        <v>82</v>
      </c>
      <c r="I124" s="13">
        <v>2</v>
      </c>
      <c r="J124" s="13">
        <f t="shared" si="3"/>
        <v>84</v>
      </c>
    </row>
    <row r="126" spans="1:10">
      <c r="A126" s="291" t="s">
        <v>52</v>
      </c>
    </row>
    <row r="127" spans="1:10" ht="15.75" thickBot="1">
      <c r="A127" s="214" t="s">
        <v>1919</v>
      </c>
    </row>
    <row r="128" spans="1:10" ht="36.75" thickBot="1">
      <c r="A128" s="105" t="s">
        <v>415</v>
      </c>
      <c r="B128" s="106" t="s">
        <v>464</v>
      </c>
      <c r="C128" s="650" t="s">
        <v>465</v>
      </c>
      <c r="D128" s="654" t="s">
        <v>466</v>
      </c>
      <c r="E128" s="651" t="s">
        <v>1784</v>
      </c>
      <c r="F128" s="803"/>
      <c r="G128" s="803"/>
    </row>
    <row r="129" spans="1:7" ht="18.75" thickBot="1">
      <c r="A129" s="107" t="s">
        <v>10</v>
      </c>
      <c r="B129" s="108" t="s">
        <v>2</v>
      </c>
      <c r="C129" s="652" t="s">
        <v>40</v>
      </c>
      <c r="D129" s="655">
        <v>30</v>
      </c>
      <c r="E129" s="655">
        <v>30</v>
      </c>
      <c r="F129" s="804"/>
      <c r="G129" s="804"/>
    </row>
    <row r="130" spans="1:7">
      <c r="A130" s="1058" t="s">
        <v>1785</v>
      </c>
      <c r="B130" s="1058"/>
      <c r="C130" s="1058"/>
      <c r="D130" s="1058"/>
      <c r="E130" s="1058"/>
      <c r="F130" s="1058"/>
      <c r="G130" s="1058"/>
    </row>
    <row r="131" spans="1:7">
      <c r="A131" t="s">
        <v>1488</v>
      </c>
    </row>
    <row r="132" spans="1:7">
      <c r="A132" t="s">
        <v>1489</v>
      </c>
    </row>
    <row r="134" spans="1:7" ht="15.75" thickBot="1">
      <c r="A134" s="214" t="s">
        <v>1920</v>
      </c>
    </row>
    <row r="135" spans="1:7" ht="36.75" thickBot="1">
      <c r="A135" s="105" t="s">
        <v>415</v>
      </c>
      <c r="B135" s="106" t="s">
        <v>464</v>
      </c>
      <c r="C135" s="650" t="s">
        <v>465</v>
      </c>
      <c r="D135" s="654" t="s">
        <v>466</v>
      </c>
      <c r="E135" s="651" t="s">
        <v>1784</v>
      </c>
      <c r="F135" s="803"/>
      <c r="G135" s="803"/>
    </row>
    <row r="136" spans="1:7" ht="36.75" thickBot="1">
      <c r="A136" s="107" t="s">
        <v>1070</v>
      </c>
      <c r="B136" s="108" t="s">
        <v>1671</v>
      </c>
      <c r="C136" s="652" t="s">
        <v>40</v>
      </c>
      <c r="D136" s="655">
        <f>32+17</f>
        <v>49</v>
      </c>
      <c r="E136" s="655">
        <f>32+17</f>
        <v>49</v>
      </c>
      <c r="F136" s="804"/>
      <c r="G136" s="804"/>
    </row>
    <row r="137" spans="1:7">
      <c r="A137" t="s">
        <v>1670</v>
      </c>
    </row>
    <row r="139" spans="1:7">
      <c r="A139" s="291" t="s">
        <v>412</v>
      </c>
    </row>
    <row r="140" spans="1:7" ht="15.75" thickBot="1">
      <c r="A140" s="214" t="s">
        <v>1919</v>
      </c>
    </row>
    <row r="141" spans="1:7" ht="36.75" thickBot="1">
      <c r="A141" s="105" t="s">
        <v>415</v>
      </c>
      <c r="B141" s="106" t="s">
        <v>464</v>
      </c>
      <c r="C141" s="650" t="s">
        <v>465</v>
      </c>
      <c r="D141" s="654" t="s">
        <v>466</v>
      </c>
      <c r="E141" s="651" t="s">
        <v>1784</v>
      </c>
      <c r="F141" s="803"/>
      <c r="G141" s="803"/>
    </row>
    <row r="142" spans="1:7" ht="18.75" thickBot="1">
      <c r="A142" s="107" t="s">
        <v>10</v>
      </c>
      <c r="B142" s="108" t="s">
        <v>2</v>
      </c>
      <c r="C142" s="652" t="s">
        <v>40</v>
      </c>
      <c r="D142" s="655">
        <v>30</v>
      </c>
      <c r="E142" s="655">
        <v>30</v>
      </c>
      <c r="F142" s="804"/>
      <c r="G142" s="804"/>
    </row>
    <row r="143" spans="1:7">
      <c r="A143" s="1058" t="s">
        <v>1785</v>
      </c>
      <c r="B143" s="1058"/>
      <c r="C143" s="1058"/>
      <c r="D143" s="1058"/>
      <c r="E143" s="1058"/>
      <c r="F143" s="1058"/>
    </row>
    <row r="144" spans="1:7">
      <c r="A144" t="s">
        <v>1488</v>
      </c>
    </row>
    <row r="145" spans="1:4">
      <c r="A145" t="s">
        <v>1489</v>
      </c>
    </row>
    <row r="147" spans="1:4">
      <c r="A147" s="103" t="s">
        <v>455</v>
      </c>
    </row>
    <row r="148" spans="1:4">
      <c r="A148" t="s">
        <v>456</v>
      </c>
    </row>
    <row r="149" spans="1:4">
      <c r="A149" t="s">
        <v>457</v>
      </c>
    </row>
    <row r="150" spans="1:4">
      <c r="A150" t="s">
        <v>458</v>
      </c>
    </row>
    <row r="151" spans="1:4">
      <c r="A151" s="76" t="s">
        <v>459</v>
      </c>
      <c r="B151" s="76"/>
      <c r="C151" s="76"/>
      <c r="D151" s="76"/>
    </row>
    <row r="152" spans="1:4">
      <c r="A152" t="s">
        <v>460</v>
      </c>
    </row>
    <row r="153" spans="1:4">
      <c r="A153" t="s">
        <v>461</v>
      </c>
    </row>
    <row r="154" spans="1:4">
      <c r="A154" s="98" t="s">
        <v>462</v>
      </c>
      <c r="B154" s="98"/>
      <c r="C154" s="98"/>
    </row>
    <row r="155" spans="1:4">
      <c r="A155" t="s">
        <v>463</v>
      </c>
    </row>
    <row r="157" spans="1:4">
      <c r="A157" s="291" t="s">
        <v>1680</v>
      </c>
    </row>
    <row r="158" spans="1:4">
      <c r="A158" s="291"/>
    </row>
    <row r="159" spans="1:4">
      <c r="A159" s="29" t="s">
        <v>1821</v>
      </c>
      <c r="B159" s="29"/>
      <c r="C159" s="29"/>
      <c r="D159" s="29"/>
    </row>
    <row r="160" spans="1:4">
      <c r="A160" s="864" t="s">
        <v>1887</v>
      </c>
      <c r="B160" s="857"/>
    </row>
    <row r="161" spans="1:4">
      <c r="A161" s="731" t="s">
        <v>1806</v>
      </c>
    </row>
    <row r="162" spans="1:4">
      <c r="A162" s="731" t="s">
        <v>1807</v>
      </c>
    </row>
    <row r="163" spans="1:4">
      <c r="A163" s="731" t="s">
        <v>1808</v>
      </c>
    </row>
    <row r="164" spans="1:4">
      <c r="A164" s="731" t="s">
        <v>1809</v>
      </c>
    </row>
    <row r="165" spans="1:4">
      <c r="A165" s="731" t="s">
        <v>1810</v>
      </c>
    </row>
    <row r="166" spans="1:4">
      <c r="A166" s="731" t="s">
        <v>1811</v>
      </c>
    </row>
    <row r="167" spans="1:4">
      <c r="A167" s="731" t="s">
        <v>1748</v>
      </c>
    </row>
    <row r="168" spans="1:4">
      <c r="A168" s="731" t="s">
        <v>22</v>
      </c>
    </row>
    <row r="169" spans="1:4">
      <c r="A169" s="731" t="s">
        <v>1752</v>
      </c>
    </row>
    <row r="170" spans="1:4">
      <c r="A170" s="110" t="s">
        <v>1886</v>
      </c>
    </row>
    <row r="171" spans="1:4">
      <c r="A171" s="858" t="s">
        <v>1830</v>
      </c>
    </row>
    <row r="172" spans="1:4">
      <c r="A172" s="110" t="s">
        <v>1886</v>
      </c>
    </row>
    <row r="173" spans="1:4">
      <c r="A173" s="110"/>
    </row>
    <row r="174" spans="1:4">
      <c r="A174" s="110"/>
    </row>
    <row r="175" spans="1:4">
      <c r="A175" s="110"/>
    </row>
    <row r="176" spans="1:4">
      <c r="A176" s="290" t="s">
        <v>1253</v>
      </c>
      <c r="B176" s="79">
        <v>38</v>
      </c>
      <c r="C176" s="951" t="s">
        <v>1917</v>
      </c>
      <c r="D176" s="110"/>
    </row>
    <row r="177" spans="1:10">
      <c r="A177" s="29"/>
      <c r="B177" s="112"/>
      <c r="C177" s="621"/>
    </row>
    <row r="181" spans="1:10">
      <c r="J181" s="806"/>
    </row>
    <row r="182" spans="1:10">
      <c r="E182" s="1167" t="s">
        <v>1878</v>
      </c>
      <c r="F182" s="1167"/>
      <c r="G182" s="1167"/>
    </row>
    <row r="190" spans="1:10" ht="45">
      <c r="A190" s="99" t="s">
        <v>415</v>
      </c>
      <c r="B190" s="99" t="s">
        <v>416</v>
      </c>
      <c r="C190" s="99" t="s">
        <v>417</v>
      </c>
      <c r="D190" s="99" t="s">
        <v>418</v>
      </c>
      <c r="E190" s="99" t="s">
        <v>419</v>
      </c>
      <c r="F190" s="100" t="s">
        <v>420</v>
      </c>
      <c r="G190" s="100" t="s">
        <v>421</v>
      </c>
      <c r="H190" s="809" t="s">
        <v>422</v>
      </c>
      <c r="I190" s="809" t="s">
        <v>423</v>
      </c>
      <c r="J190" s="101" t="s">
        <v>424</v>
      </c>
    </row>
    <row r="191" spans="1:10">
      <c r="A191" s="1168" t="s">
        <v>425</v>
      </c>
      <c r="B191" s="13" t="s">
        <v>426</v>
      </c>
      <c r="C191" s="13">
        <v>20</v>
      </c>
      <c r="D191" s="13">
        <v>30</v>
      </c>
      <c r="E191" s="13">
        <v>3</v>
      </c>
      <c r="F191" s="13">
        <v>2</v>
      </c>
      <c r="G191" s="13"/>
      <c r="H191" s="13">
        <f>C191+$B$176</f>
        <v>58</v>
      </c>
      <c r="I191" s="13">
        <v>2</v>
      </c>
      <c r="J191" s="13">
        <f>H191+I191</f>
        <v>60</v>
      </c>
    </row>
    <row r="192" spans="1:10">
      <c r="A192" s="1169"/>
      <c r="B192" s="13" t="s">
        <v>427</v>
      </c>
      <c r="C192" s="13">
        <v>20</v>
      </c>
      <c r="D192" s="13">
        <v>30</v>
      </c>
      <c r="E192" s="13">
        <v>3</v>
      </c>
      <c r="F192" s="13">
        <v>2</v>
      </c>
      <c r="G192" s="13"/>
      <c r="H192" s="13">
        <f>C192+$B$176</f>
        <v>58</v>
      </c>
      <c r="I192" s="13">
        <v>2</v>
      </c>
      <c r="J192" s="13">
        <f>H192+I192</f>
        <v>60</v>
      </c>
    </row>
    <row r="193" spans="1:10">
      <c r="A193" s="1169"/>
      <c r="B193" s="13" t="s">
        <v>428</v>
      </c>
      <c r="C193" s="13">
        <v>20</v>
      </c>
      <c r="D193" s="13">
        <v>30</v>
      </c>
      <c r="E193" s="13">
        <v>3</v>
      </c>
      <c r="F193" s="13">
        <v>4</v>
      </c>
      <c r="G193" s="13"/>
      <c r="H193" s="13">
        <f t="shared" ref="H193:H212" si="4">C193+$B$176</f>
        <v>58</v>
      </c>
      <c r="I193" s="13">
        <v>2</v>
      </c>
      <c r="J193" s="13">
        <f t="shared" ref="J193:J212" si="5">H193+I193</f>
        <v>60</v>
      </c>
    </row>
    <row r="194" spans="1:10">
      <c r="A194" s="1169"/>
      <c r="B194" s="13" t="s">
        <v>429</v>
      </c>
      <c r="C194" s="13">
        <v>20</v>
      </c>
      <c r="D194" s="13">
        <v>30</v>
      </c>
      <c r="E194" s="13">
        <v>3</v>
      </c>
      <c r="F194" s="13">
        <v>4</v>
      </c>
      <c r="G194" s="13"/>
      <c r="H194" s="13">
        <f t="shared" si="4"/>
        <v>58</v>
      </c>
      <c r="I194" s="13">
        <v>2</v>
      </c>
      <c r="J194" s="13">
        <f t="shared" si="5"/>
        <v>60</v>
      </c>
    </row>
    <row r="195" spans="1:10">
      <c r="A195" s="1169"/>
      <c r="B195" s="13" t="s">
        <v>430</v>
      </c>
      <c r="C195" s="13">
        <v>20</v>
      </c>
      <c r="D195" s="13">
        <v>30</v>
      </c>
      <c r="E195" s="13">
        <v>2</v>
      </c>
      <c r="F195" s="13">
        <v>4</v>
      </c>
      <c r="G195" s="13"/>
      <c r="H195" s="13">
        <f t="shared" si="4"/>
        <v>58</v>
      </c>
      <c r="I195" s="13">
        <v>2</v>
      </c>
      <c r="J195" s="13">
        <f t="shared" si="5"/>
        <v>60</v>
      </c>
    </row>
    <row r="196" spans="1:10">
      <c r="A196" s="1170"/>
      <c r="B196" s="13" t="s">
        <v>431</v>
      </c>
      <c r="C196" s="13">
        <v>20</v>
      </c>
      <c r="D196" s="13">
        <v>30</v>
      </c>
      <c r="E196" s="13">
        <v>2</v>
      </c>
      <c r="F196" s="13">
        <v>1</v>
      </c>
      <c r="G196" s="13"/>
      <c r="H196" s="13">
        <f t="shared" si="4"/>
        <v>58</v>
      </c>
      <c r="I196" s="13">
        <v>2</v>
      </c>
      <c r="J196" s="13">
        <f t="shared" si="5"/>
        <v>60</v>
      </c>
    </row>
    <row r="197" spans="1:10">
      <c r="A197" s="1171" t="s">
        <v>432</v>
      </c>
      <c r="B197" s="13" t="s">
        <v>433</v>
      </c>
      <c r="C197" s="13">
        <v>25</v>
      </c>
      <c r="D197" s="13">
        <v>35</v>
      </c>
      <c r="E197" s="13">
        <v>2</v>
      </c>
      <c r="F197" s="13">
        <v>3</v>
      </c>
      <c r="G197" s="13"/>
      <c r="H197" s="13">
        <f t="shared" si="4"/>
        <v>63</v>
      </c>
      <c r="I197" s="13">
        <v>2</v>
      </c>
      <c r="J197" s="13">
        <f t="shared" si="5"/>
        <v>65</v>
      </c>
    </row>
    <row r="198" spans="1:10">
      <c r="A198" s="1172"/>
      <c r="B198" s="13" t="s">
        <v>434</v>
      </c>
      <c r="C198" s="13">
        <v>25</v>
      </c>
      <c r="D198" s="13">
        <v>30</v>
      </c>
      <c r="E198" s="13">
        <v>2</v>
      </c>
      <c r="F198" s="13">
        <v>3</v>
      </c>
      <c r="G198" s="13"/>
      <c r="H198" s="13">
        <f t="shared" si="4"/>
        <v>63</v>
      </c>
      <c r="I198" s="13">
        <v>2</v>
      </c>
      <c r="J198" s="13">
        <f t="shared" si="5"/>
        <v>65</v>
      </c>
    </row>
    <row r="199" spans="1:10">
      <c r="A199" s="1172"/>
      <c r="B199" s="13" t="s">
        <v>435</v>
      </c>
      <c r="C199" s="13">
        <v>35</v>
      </c>
      <c r="D199" s="13">
        <v>30</v>
      </c>
      <c r="E199" s="13">
        <v>1</v>
      </c>
      <c r="F199" s="13">
        <v>3</v>
      </c>
      <c r="G199" s="13"/>
      <c r="H199" s="13">
        <f t="shared" si="4"/>
        <v>73</v>
      </c>
      <c r="I199" s="13">
        <v>2</v>
      </c>
      <c r="J199" s="13">
        <f t="shared" si="5"/>
        <v>75</v>
      </c>
    </row>
    <row r="200" spans="1:10">
      <c r="A200" s="1173"/>
      <c r="B200" s="13" t="s">
        <v>436</v>
      </c>
      <c r="C200" s="13">
        <v>30</v>
      </c>
      <c r="D200" s="13">
        <v>35</v>
      </c>
      <c r="E200" s="13">
        <v>1</v>
      </c>
      <c r="F200" s="13">
        <v>5</v>
      </c>
      <c r="G200" s="13"/>
      <c r="H200" s="13">
        <f t="shared" si="4"/>
        <v>68</v>
      </c>
      <c r="I200" s="13">
        <v>2</v>
      </c>
      <c r="J200" s="13">
        <f t="shared" si="5"/>
        <v>70</v>
      </c>
    </row>
    <row r="201" spans="1:10">
      <c r="A201" s="1171" t="s">
        <v>437</v>
      </c>
      <c r="B201" s="13" t="s">
        <v>438</v>
      </c>
      <c r="C201" s="13">
        <v>25</v>
      </c>
      <c r="D201" s="13">
        <v>0</v>
      </c>
      <c r="E201" s="13">
        <v>2</v>
      </c>
      <c r="F201" s="13">
        <v>3</v>
      </c>
      <c r="G201" s="13"/>
      <c r="H201" s="13">
        <f t="shared" si="4"/>
        <v>63</v>
      </c>
      <c r="I201" s="13">
        <v>2</v>
      </c>
      <c r="J201" s="13">
        <f t="shared" si="5"/>
        <v>65</v>
      </c>
    </row>
    <row r="202" spans="1:10">
      <c r="A202" s="1172"/>
      <c r="B202" s="13" t="s">
        <v>439</v>
      </c>
      <c r="C202" s="13">
        <v>25</v>
      </c>
      <c r="D202" s="13">
        <v>0</v>
      </c>
      <c r="E202" s="13">
        <v>1</v>
      </c>
      <c r="F202" s="13">
        <v>5</v>
      </c>
      <c r="G202" s="13"/>
      <c r="H202" s="13">
        <f t="shared" si="4"/>
        <v>63</v>
      </c>
      <c r="I202" s="13">
        <v>2</v>
      </c>
      <c r="J202" s="13">
        <f t="shared" si="5"/>
        <v>65</v>
      </c>
    </row>
    <row r="203" spans="1:10">
      <c r="A203" s="1173"/>
      <c r="B203" s="860" t="s">
        <v>470</v>
      </c>
      <c r="C203" s="13">
        <v>25</v>
      </c>
      <c r="D203" s="13">
        <v>0</v>
      </c>
      <c r="E203" s="13">
        <v>1</v>
      </c>
      <c r="F203" s="13">
        <v>7</v>
      </c>
      <c r="G203" s="13"/>
      <c r="H203" s="13">
        <f t="shared" si="4"/>
        <v>63</v>
      </c>
      <c r="I203" s="13">
        <v>2</v>
      </c>
      <c r="J203" s="13">
        <f t="shared" si="5"/>
        <v>65</v>
      </c>
    </row>
    <row r="204" spans="1:10">
      <c r="A204" s="215" t="s">
        <v>440</v>
      </c>
      <c r="B204" s="13" t="s">
        <v>441</v>
      </c>
      <c r="C204" s="13"/>
      <c r="D204" s="13">
        <v>45</v>
      </c>
      <c r="E204" s="13" t="s">
        <v>442</v>
      </c>
      <c r="F204" s="13">
        <v>9</v>
      </c>
      <c r="G204" s="13"/>
      <c r="H204" s="13">
        <f t="shared" si="4"/>
        <v>38</v>
      </c>
      <c r="I204" s="13">
        <v>2</v>
      </c>
      <c r="J204" s="13">
        <f t="shared" si="5"/>
        <v>40</v>
      </c>
    </row>
    <row r="205" spans="1:10">
      <c r="A205" s="215" t="s">
        <v>443</v>
      </c>
      <c r="B205" s="13" t="s">
        <v>444</v>
      </c>
      <c r="C205" s="13">
        <v>35</v>
      </c>
      <c r="D205" s="13">
        <v>45</v>
      </c>
      <c r="E205" s="13">
        <v>1</v>
      </c>
      <c r="F205" s="13">
        <v>10</v>
      </c>
      <c r="G205" s="13"/>
      <c r="H205" s="13">
        <f t="shared" si="4"/>
        <v>73</v>
      </c>
      <c r="I205" s="13">
        <v>2</v>
      </c>
      <c r="J205" s="13">
        <f t="shared" si="5"/>
        <v>75</v>
      </c>
    </row>
    <row r="206" spans="1:10">
      <c r="A206" s="215" t="s">
        <v>445</v>
      </c>
      <c r="B206" s="13" t="s">
        <v>446</v>
      </c>
      <c r="C206" s="13">
        <v>35</v>
      </c>
      <c r="D206" s="13">
        <v>55</v>
      </c>
      <c r="E206" s="13">
        <v>1</v>
      </c>
      <c r="F206" s="13">
        <v>25</v>
      </c>
      <c r="G206" s="13"/>
      <c r="H206" s="13">
        <f t="shared" si="4"/>
        <v>73</v>
      </c>
      <c r="I206" s="13">
        <v>2</v>
      </c>
      <c r="J206" s="13">
        <f t="shared" si="5"/>
        <v>75</v>
      </c>
    </row>
    <row r="207" spans="1:10">
      <c r="A207" s="1168" t="s">
        <v>3</v>
      </c>
      <c r="B207" s="13" t="s">
        <v>447</v>
      </c>
      <c r="C207" s="13">
        <v>30</v>
      </c>
      <c r="D207" s="13">
        <v>60</v>
      </c>
      <c r="E207" s="13">
        <v>1</v>
      </c>
      <c r="F207" s="102">
        <v>30</v>
      </c>
      <c r="G207" s="13"/>
      <c r="H207" s="13">
        <f t="shared" si="4"/>
        <v>68</v>
      </c>
      <c r="I207" s="13">
        <v>2</v>
      </c>
      <c r="J207" s="13">
        <f t="shared" si="5"/>
        <v>70</v>
      </c>
    </row>
    <row r="208" spans="1:10">
      <c r="A208" s="1169"/>
      <c r="B208" s="13" t="s">
        <v>448</v>
      </c>
      <c r="C208" s="13">
        <v>35</v>
      </c>
      <c r="D208" s="13">
        <v>65</v>
      </c>
      <c r="E208" s="13">
        <v>1</v>
      </c>
      <c r="F208" s="13">
        <v>17</v>
      </c>
      <c r="G208" s="13"/>
      <c r="H208" s="13">
        <f t="shared" si="4"/>
        <v>73</v>
      </c>
      <c r="I208" s="13">
        <v>2</v>
      </c>
      <c r="J208" s="13">
        <f t="shared" si="5"/>
        <v>75</v>
      </c>
    </row>
    <row r="209" spans="1:10">
      <c r="A209" s="1170"/>
      <c r="B209" s="13" t="s">
        <v>449</v>
      </c>
      <c r="C209" s="13">
        <v>55</v>
      </c>
      <c r="D209" s="13" t="s">
        <v>450</v>
      </c>
      <c r="E209" s="13">
        <v>1</v>
      </c>
      <c r="F209" s="102">
        <v>45</v>
      </c>
      <c r="G209" s="13"/>
      <c r="H209" s="13">
        <f t="shared" si="4"/>
        <v>93</v>
      </c>
      <c r="I209" s="13">
        <v>2</v>
      </c>
      <c r="J209" s="13">
        <f t="shared" si="5"/>
        <v>95</v>
      </c>
    </row>
    <row r="210" spans="1:10">
      <c r="A210" s="1168" t="s">
        <v>451</v>
      </c>
      <c r="B210" s="13" t="s">
        <v>452</v>
      </c>
      <c r="C210" s="13">
        <v>50</v>
      </c>
      <c r="D210" s="13">
        <v>75</v>
      </c>
      <c r="E210" s="13">
        <v>1</v>
      </c>
      <c r="F210" s="13">
        <v>25</v>
      </c>
      <c r="G210" s="13"/>
      <c r="H210" s="13">
        <f t="shared" si="4"/>
        <v>88</v>
      </c>
      <c r="I210" s="13">
        <v>2</v>
      </c>
      <c r="J210" s="13">
        <f t="shared" si="5"/>
        <v>90</v>
      </c>
    </row>
    <row r="211" spans="1:10">
      <c r="A211" s="1169"/>
      <c r="B211" s="13" t="s">
        <v>453</v>
      </c>
      <c r="C211" s="13">
        <v>50</v>
      </c>
      <c r="D211" s="13">
        <v>75</v>
      </c>
      <c r="E211" s="13">
        <v>1</v>
      </c>
      <c r="F211" s="13">
        <v>25</v>
      </c>
      <c r="G211" s="13"/>
      <c r="H211" s="13">
        <f t="shared" si="4"/>
        <v>88</v>
      </c>
      <c r="I211" s="13">
        <v>2</v>
      </c>
      <c r="J211" s="13">
        <f t="shared" si="5"/>
        <v>90</v>
      </c>
    </row>
    <row r="212" spans="1:10">
      <c r="A212" s="1170"/>
      <c r="B212" s="13" t="s">
        <v>454</v>
      </c>
      <c r="C212" s="13">
        <v>50</v>
      </c>
      <c r="D212" s="13">
        <v>75</v>
      </c>
      <c r="E212" s="13">
        <v>1</v>
      </c>
      <c r="F212" s="13">
        <v>25</v>
      </c>
      <c r="G212" s="13"/>
      <c r="H212" s="13">
        <f t="shared" si="4"/>
        <v>88</v>
      </c>
      <c r="I212" s="13">
        <v>2</v>
      </c>
      <c r="J212" s="13">
        <f t="shared" si="5"/>
        <v>90</v>
      </c>
    </row>
    <row r="214" spans="1:10">
      <c r="A214" s="291" t="s">
        <v>52</v>
      </c>
    </row>
    <row r="215" spans="1:10" ht="15.75" thickBot="1">
      <c r="A215" s="214" t="s">
        <v>1908</v>
      </c>
    </row>
    <row r="216" spans="1:10" ht="36.75" thickBot="1">
      <c r="A216" s="105" t="s">
        <v>415</v>
      </c>
      <c r="B216" s="106" t="s">
        <v>464</v>
      </c>
      <c r="C216" s="650" t="s">
        <v>465</v>
      </c>
      <c r="D216" s="654" t="s">
        <v>466</v>
      </c>
      <c r="E216" s="651" t="s">
        <v>1784</v>
      </c>
      <c r="F216" s="803"/>
      <c r="G216" s="803"/>
    </row>
    <row r="217" spans="1:10" ht="18.75" thickBot="1">
      <c r="A217" s="107" t="s">
        <v>10</v>
      </c>
      <c r="B217" s="108" t="s">
        <v>2</v>
      </c>
      <c r="C217" s="652" t="s">
        <v>40</v>
      </c>
      <c r="D217" s="655">
        <v>30</v>
      </c>
      <c r="E217" s="655">
        <v>30</v>
      </c>
      <c r="F217" s="804"/>
      <c r="G217" s="804"/>
    </row>
    <row r="218" spans="1:10">
      <c r="A218" s="1058" t="s">
        <v>1785</v>
      </c>
      <c r="B218" s="1058"/>
      <c r="C218" s="1058"/>
      <c r="D218" s="1058"/>
      <c r="E218" s="1058"/>
      <c r="F218" s="1058"/>
      <c r="G218" s="1058"/>
    </row>
    <row r="219" spans="1:10">
      <c r="A219" t="s">
        <v>1488</v>
      </c>
    </row>
    <row r="220" spans="1:10">
      <c r="A220" t="s">
        <v>1489</v>
      </c>
    </row>
    <row r="222" spans="1:10" ht="15.75" thickBot="1">
      <c r="A222" s="214" t="s">
        <v>1907</v>
      </c>
    </row>
    <row r="223" spans="1:10" ht="36.75" thickBot="1">
      <c r="A223" s="105" t="s">
        <v>415</v>
      </c>
      <c r="B223" s="106" t="s">
        <v>464</v>
      </c>
      <c r="C223" s="650" t="s">
        <v>465</v>
      </c>
      <c r="D223" s="654" t="s">
        <v>466</v>
      </c>
      <c r="E223" s="651" t="s">
        <v>1784</v>
      </c>
      <c r="F223" s="803"/>
      <c r="G223" s="803"/>
    </row>
    <row r="224" spans="1:10" ht="36.75" thickBot="1">
      <c r="A224" s="107" t="s">
        <v>1070</v>
      </c>
      <c r="B224" s="108" t="s">
        <v>1671</v>
      </c>
      <c r="C224" s="652" t="s">
        <v>40</v>
      </c>
      <c r="D224" s="655">
        <f>38+17</f>
        <v>55</v>
      </c>
      <c r="E224" s="655">
        <f>38+17</f>
        <v>55</v>
      </c>
      <c r="F224" s="804"/>
      <c r="G224" s="804"/>
    </row>
    <row r="225" spans="1:7">
      <c r="A225" t="s">
        <v>1670</v>
      </c>
    </row>
    <row r="227" spans="1:7">
      <c r="A227" s="291" t="s">
        <v>412</v>
      </c>
    </row>
    <row r="228" spans="1:7" ht="15.75" thickBot="1">
      <c r="A228" s="214" t="s">
        <v>1908</v>
      </c>
    </row>
    <row r="229" spans="1:7" ht="36.75" thickBot="1">
      <c r="A229" s="105" t="s">
        <v>415</v>
      </c>
      <c r="B229" s="106" t="s">
        <v>464</v>
      </c>
      <c r="C229" s="650" t="s">
        <v>465</v>
      </c>
      <c r="D229" s="654" t="s">
        <v>466</v>
      </c>
      <c r="E229" s="651" t="s">
        <v>1784</v>
      </c>
      <c r="F229" s="803"/>
      <c r="G229" s="803"/>
    </row>
    <row r="230" spans="1:7" ht="18.75" thickBot="1">
      <c r="A230" s="107" t="s">
        <v>10</v>
      </c>
      <c r="B230" s="108" t="s">
        <v>2</v>
      </c>
      <c r="C230" s="652" t="s">
        <v>40</v>
      </c>
      <c r="D230" s="655">
        <v>30</v>
      </c>
      <c r="E230" s="655">
        <v>30</v>
      </c>
      <c r="F230" s="804"/>
      <c r="G230" s="804"/>
    </row>
    <row r="231" spans="1:7">
      <c r="A231" s="1058" t="s">
        <v>1785</v>
      </c>
      <c r="B231" s="1058"/>
      <c r="C231" s="1058"/>
      <c r="D231" s="1058"/>
      <c r="E231" s="1058"/>
      <c r="F231" s="1058"/>
    </row>
    <row r="232" spans="1:7">
      <c r="A232" t="s">
        <v>1488</v>
      </c>
    </row>
    <row r="233" spans="1:7">
      <c r="A233" t="s">
        <v>1489</v>
      </c>
    </row>
    <row r="235" spans="1:7">
      <c r="A235" s="103" t="s">
        <v>455</v>
      </c>
    </row>
    <row r="236" spans="1:7">
      <c r="A236" t="s">
        <v>456</v>
      </c>
    </row>
    <row r="237" spans="1:7">
      <c r="A237" t="s">
        <v>457</v>
      </c>
    </row>
    <row r="238" spans="1:7">
      <c r="A238" t="s">
        <v>458</v>
      </c>
    </row>
    <row r="239" spans="1:7">
      <c r="A239" s="76" t="s">
        <v>459</v>
      </c>
      <c r="B239" s="76"/>
      <c r="C239" s="76"/>
      <c r="D239" s="76"/>
    </row>
    <row r="240" spans="1:7">
      <c r="A240" t="s">
        <v>460</v>
      </c>
    </row>
    <row r="241" spans="1:4">
      <c r="A241" t="s">
        <v>461</v>
      </c>
    </row>
    <row r="242" spans="1:4">
      <c r="A242" s="98" t="s">
        <v>462</v>
      </c>
      <c r="B242" s="98"/>
      <c r="C242" s="98"/>
    </row>
    <row r="243" spans="1:4">
      <c r="A243" t="s">
        <v>463</v>
      </c>
    </row>
    <row r="245" spans="1:4">
      <c r="A245" s="291" t="s">
        <v>1680</v>
      </c>
    </row>
    <row r="246" spans="1:4">
      <c r="A246" s="291"/>
    </row>
    <row r="247" spans="1:4">
      <c r="A247" s="29" t="s">
        <v>1821</v>
      </c>
      <c r="B247" s="29"/>
      <c r="C247" s="29"/>
      <c r="D247" s="29"/>
    </row>
    <row r="248" spans="1:4">
      <c r="A248" s="864" t="s">
        <v>1887</v>
      </c>
      <c r="B248" s="857"/>
    </row>
    <row r="249" spans="1:4">
      <c r="A249" s="731" t="s">
        <v>1806</v>
      </c>
    </row>
    <row r="250" spans="1:4">
      <c r="A250" s="731" t="s">
        <v>1807</v>
      </c>
    </row>
    <row r="251" spans="1:4">
      <c r="A251" s="731" t="s">
        <v>1808</v>
      </c>
    </row>
    <row r="252" spans="1:4">
      <c r="A252" s="731" t="s">
        <v>1809</v>
      </c>
    </row>
    <row r="253" spans="1:4">
      <c r="A253" s="731" t="s">
        <v>1810</v>
      </c>
    </row>
    <row r="254" spans="1:4">
      <c r="A254" s="731" t="s">
        <v>1811</v>
      </c>
    </row>
    <row r="255" spans="1:4">
      <c r="A255" s="731" t="s">
        <v>1748</v>
      </c>
    </row>
    <row r="256" spans="1:4">
      <c r="A256" s="731" t="s">
        <v>22</v>
      </c>
    </row>
    <row r="257" spans="1:10">
      <c r="A257" s="731" t="s">
        <v>1752</v>
      </c>
    </row>
    <row r="258" spans="1:10">
      <c r="A258" s="110" t="s">
        <v>1886</v>
      </c>
    </row>
    <row r="259" spans="1:10">
      <c r="A259" s="858" t="s">
        <v>1830</v>
      </c>
    </row>
    <row r="260" spans="1:10">
      <c r="A260" s="110" t="s">
        <v>1886</v>
      </c>
    </row>
    <row r="262" spans="1:10">
      <c r="A262" s="290" t="s">
        <v>1253</v>
      </c>
      <c r="B262" s="79">
        <v>38</v>
      </c>
      <c r="C262" s="865" t="s">
        <v>1894</v>
      </c>
      <c r="D262" s="110"/>
    </row>
    <row r="263" spans="1:10">
      <c r="A263" s="29"/>
      <c r="B263" s="112"/>
      <c r="C263" s="621"/>
    </row>
    <row r="267" spans="1:10">
      <c r="J267" s="806"/>
    </row>
    <row r="268" spans="1:10">
      <c r="E268" s="1167" t="s">
        <v>1878</v>
      </c>
      <c r="F268" s="1167"/>
      <c r="G268" s="1167"/>
    </row>
    <row r="276" spans="1:10" ht="45">
      <c r="A276" s="99" t="s">
        <v>415</v>
      </c>
      <c r="B276" s="99" t="s">
        <v>416</v>
      </c>
      <c r="C276" s="99" t="s">
        <v>417</v>
      </c>
      <c r="D276" s="99" t="s">
        <v>418</v>
      </c>
      <c r="E276" s="99" t="s">
        <v>419</v>
      </c>
      <c r="F276" s="100" t="s">
        <v>420</v>
      </c>
      <c r="G276" s="100" t="s">
        <v>421</v>
      </c>
      <c r="H276" s="809" t="s">
        <v>422</v>
      </c>
      <c r="I276" s="809" t="s">
        <v>423</v>
      </c>
      <c r="J276" s="101" t="s">
        <v>424</v>
      </c>
    </row>
    <row r="277" spans="1:10">
      <c r="A277" s="1168" t="s">
        <v>425</v>
      </c>
      <c r="B277" s="13" t="s">
        <v>426</v>
      </c>
      <c r="C277" s="13">
        <v>20</v>
      </c>
      <c r="D277" s="13">
        <v>30</v>
      </c>
      <c r="E277" s="13">
        <v>3</v>
      </c>
      <c r="F277" s="13">
        <v>2</v>
      </c>
      <c r="G277" s="13"/>
      <c r="H277" s="13">
        <f>C277+$B$262</f>
        <v>58</v>
      </c>
      <c r="I277" s="13">
        <v>2</v>
      </c>
      <c r="J277" s="13">
        <f>H277+I277</f>
        <v>60</v>
      </c>
    </row>
    <row r="278" spans="1:10">
      <c r="A278" s="1174"/>
      <c r="B278" s="13" t="s">
        <v>427</v>
      </c>
      <c r="C278" s="13">
        <v>20</v>
      </c>
      <c r="D278" s="13">
        <v>30</v>
      </c>
      <c r="E278" s="13">
        <v>3</v>
      </c>
      <c r="F278" s="13">
        <v>2</v>
      </c>
      <c r="G278" s="13"/>
      <c r="H278" s="13">
        <f t="shared" ref="H278:H298" si="6">C278+$B$262</f>
        <v>58</v>
      </c>
      <c r="I278" s="13">
        <v>2</v>
      </c>
      <c r="J278" s="13">
        <f>H278+I278</f>
        <v>60</v>
      </c>
    </row>
    <row r="279" spans="1:10">
      <c r="A279" s="1174"/>
      <c r="B279" s="13" t="s">
        <v>428</v>
      </c>
      <c r="C279" s="13">
        <v>20</v>
      </c>
      <c r="D279" s="13">
        <v>30</v>
      </c>
      <c r="E279" s="13">
        <v>3</v>
      </c>
      <c r="F279" s="13">
        <v>4</v>
      </c>
      <c r="G279" s="13"/>
      <c r="H279" s="13">
        <f t="shared" si="6"/>
        <v>58</v>
      </c>
      <c r="I279" s="13">
        <v>2</v>
      </c>
      <c r="J279" s="13">
        <f t="shared" ref="J279:J298" si="7">H279+I279</f>
        <v>60</v>
      </c>
    </row>
    <row r="280" spans="1:10">
      <c r="A280" s="1174"/>
      <c r="B280" s="13" t="s">
        <v>429</v>
      </c>
      <c r="C280" s="13">
        <v>20</v>
      </c>
      <c r="D280" s="13">
        <v>30</v>
      </c>
      <c r="E280" s="13">
        <v>3</v>
      </c>
      <c r="F280" s="13">
        <v>4</v>
      </c>
      <c r="G280" s="13"/>
      <c r="H280" s="13">
        <f t="shared" si="6"/>
        <v>58</v>
      </c>
      <c r="I280" s="13">
        <v>2</v>
      </c>
      <c r="J280" s="13">
        <f t="shared" si="7"/>
        <v>60</v>
      </c>
    </row>
    <row r="281" spans="1:10">
      <c r="A281" s="1174"/>
      <c r="B281" s="13" t="s">
        <v>430</v>
      </c>
      <c r="C281" s="13">
        <v>20</v>
      </c>
      <c r="D281" s="13">
        <v>30</v>
      </c>
      <c r="E281" s="13">
        <v>2</v>
      </c>
      <c r="F281" s="13">
        <v>4</v>
      </c>
      <c r="G281" s="13"/>
      <c r="H281" s="13">
        <f t="shared" si="6"/>
        <v>58</v>
      </c>
      <c r="I281" s="13">
        <v>2</v>
      </c>
      <c r="J281" s="13">
        <f t="shared" si="7"/>
        <v>60</v>
      </c>
    </row>
    <row r="282" spans="1:10">
      <c r="A282" s="1170"/>
      <c r="B282" s="13" t="s">
        <v>431</v>
      </c>
      <c r="C282" s="13">
        <v>20</v>
      </c>
      <c r="D282" s="13">
        <v>30</v>
      </c>
      <c r="E282" s="13">
        <v>2</v>
      </c>
      <c r="F282" s="13">
        <v>1</v>
      </c>
      <c r="G282" s="13"/>
      <c r="H282" s="13">
        <f t="shared" si="6"/>
        <v>58</v>
      </c>
      <c r="I282" s="13">
        <v>2</v>
      </c>
      <c r="J282" s="13">
        <f t="shared" si="7"/>
        <v>60</v>
      </c>
    </row>
    <row r="283" spans="1:10">
      <c r="A283" s="1171" t="s">
        <v>432</v>
      </c>
      <c r="B283" s="13" t="s">
        <v>433</v>
      </c>
      <c r="C283" s="13">
        <v>25</v>
      </c>
      <c r="D283" s="13">
        <v>35</v>
      </c>
      <c r="E283" s="13">
        <v>2</v>
      </c>
      <c r="F283" s="13">
        <v>3</v>
      </c>
      <c r="G283" s="13"/>
      <c r="H283" s="13">
        <f t="shared" si="6"/>
        <v>63</v>
      </c>
      <c r="I283" s="13">
        <v>2</v>
      </c>
      <c r="J283" s="13">
        <f t="shared" si="7"/>
        <v>65</v>
      </c>
    </row>
    <row r="284" spans="1:10">
      <c r="A284" s="1175"/>
      <c r="B284" s="13" t="s">
        <v>434</v>
      </c>
      <c r="C284" s="13">
        <v>25</v>
      </c>
      <c r="D284" s="13">
        <v>30</v>
      </c>
      <c r="E284" s="13">
        <v>2</v>
      </c>
      <c r="F284" s="13">
        <v>3</v>
      </c>
      <c r="G284" s="13"/>
      <c r="H284" s="13">
        <f t="shared" si="6"/>
        <v>63</v>
      </c>
      <c r="I284" s="13">
        <v>2</v>
      </c>
      <c r="J284" s="13">
        <f t="shared" si="7"/>
        <v>65</v>
      </c>
    </row>
    <row r="285" spans="1:10">
      <c r="A285" s="1175"/>
      <c r="B285" s="13" t="s">
        <v>435</v>
      </c>
      <c r="C285" s="13">
        <v>35</v>
      </c>
      <c r="D285" s="13">
        <v>30</v>
      </c>
      <c r="E285" s="13">
        <v>1</v>
      </c>
      <c r="F285" s="13">
        <v>3</v>
      </c>
      <c r="G285" s="13"/>
      <c r="H285" s="13">
        <f t="shared" si="6"/>
        <v>73</v>
      </c>
      <c r="I285" s="13">
        <v>2</v>
      </c>
      <c r="J285" s="13">
        <f t="shared" si="7"/>
        <v>75</v>
      </c>
    </row>
    <row r="286" spans="1:10">
      <c r="A286" s="1173"/>
      <c r="B286" s="13" t="s">
        <v>436</v>
      </c>
      <c r="C286" s="13">
        <v>30</v>
      </c>
      <c r="D286" s="13">
        <v>35</v>
      </c>
      <c r="E286" s="13">
        <v>1</v>
      </c>
      <c r="F286" s="13">
        <v>5</v>
      </c>
      <c r="G286" s="13"/>
      <c r="H286" s="13">
        <f t="shared" si="6"/>
        <v>68</v>
      </c>
      <c r="I286" s="13">
        <v>2</v>
      </c>
      <c r="J286" s="13">
        <f t="shared" si="7"/>
        <v>70</v>
      </c>
    </row>
    <row r="287" spans="1:10">
      <c r="A287" s="1171" t="s">
        <v>437</v>
      </c>
      <c r="B287" s="13" t="s">
        <v>438</v>
      </c>
      <c r="C287" s="13">
        <v>25</v>
      </c>
      <c r="D287" s="13">
        <v>0</v>
      </c>
      <c r="E287" s="13">
        <v>2</v>
      </c>
      <c r="F287" s="13">
        <v>3</v>
      </c>
      <c r="G287" s="13"/>
      <c r="H287" s="13">
        <f t="shared" si="6"/>
        <v>63</v>
      </c>
      <c r="I287" s="13">
        <v>2</v>
      </c>
      <c r="J287" s="13">
        <f t="shared" si="7"/>
        <v>65</v>
      </c>
    </row>
    <row r="288" spans="1:10">
      <c r="A288" s="1175"/>
      <c r="B288" s="13" t="s">
        <v>439</v>
      </c>
      <c r="C288" s="13">
        <v>25</v>
      </c>
      <c r="D288" s="13">
        <v>0</v>
      </c>
      <c r="E288" s="13">
        <v>1</v>
      </c>
      <c r="F288" s="13">
        <v>5</v>
      </c>
      <c r="G288" s="13"/>
      <c r="H288" s="13">
        <f t="shared" si="6"/>
        <v>63</v>
      </c>
      <c r="I288" s="13">
        <v>2</v>
      </c>
      <c r="J288" s="13">
        <f t="shared" si="7"/>
        <v>65</v>
      </c>
    </row>
    <row r="289" spans="1:10">
      <c r="A289" s="1173"/>
      <c r="B289" s="860" t="s">
        <v>470</v>
      </c>
      <c r="C289" s="13">
        <v>25</v>
      </c>
      <c r="D289" s="13">
        <v>0</v>
      </c>
      <c r="E289" s="13">
        <v>1</v>
      </c>
      <c r="F289" s="13">
        <v>7</v>
      </c>
      <c r="G289" s="13"/>
      <c r="H289" s="13">
        <f t="shared" si="6"/>
        <v>63</v>
      </c>
      <c r="I289" s="13">
        <v>2</v>
      </c>
      <c r="J289" s="13">
        <f t="shared" si="7"/>
        <v>65</v>
      </c>
    </row>
    <row r="290" spans="1:10">
      <c r="A290" s="215" t="s">
        <v>440</v>
      </c>
      <c r="B290" s="13" t="s">
        <v>441</v>
      </c>
      <c r="C290" s="13"/>
      <c r="D290" s="13">
        <v>45</v>
      </c>
      <c r="E290" s="13" t="s">
        <v>442</v>
      </c>
      <c r="F290" s="13">
        <v>9</v>
      </c>
      <c r="G290" s="13"/>
      <c r="H290" s="13">
        <f t="shared" si="6"/>
        <v>38</v>
      </c>
      <c r="I290" s="13">
        <v>2</v>
      </c>
      <c r="J290" s="13">
        <f t="shared" si="7"/>
        <v>40</v>
      </c>
    </row>
    <row r="291" spans="1:10">
      <c r="A291" s="215" t="s">
        <v>443</v>
      </c>
      <c r="B291" s="13" t="s">
        <v>444</v>
      </c>
      <c r="C291" s="13">
        <v>35</v>
      </c>
      <c r="D291" s="13">
        <v>45</v>
      </c>
      <c r="E291" s="13">
        <v>1</v>
      </c>
      <c r="F291" s="13">
        <v>10</v>
      </c>
      <c r="G291" s="13"/>
      <c r="H291" s="13">
        <f t="shared" si="6"/>
        <v>73</v>
      </c>
      <c r="I291" s="13">
        <v>2</v>
      </c>
      <c r="J291" s="13">
        <f t="shared" si="7"/>
        <v>75</v>
      </c>
    </row>
    <row r="292" spans="1:10">
      <c r="A292" s="215" t="s">
        <v>445</v>
      </c>
      <c r="B292" s="13" t="s">
        <v>446</v>
      </c>
      <c r="C292" s="13">
        <v>35</v>
      </c>
      <c r="D292" s="13">
        <v>55</v>
      </c>
      <c r="E292" s="13">
        <v>1</v>
      </c>
      <c r="F292" s="13">
        <v>25</v>
      </c>
      <c r="G292" s="13"/>
      <c r="H292" s="13">
        <f t="shared" si="6"/>
        <v>73</v>
      </c>
      <c r="I292" s="13">
        <v>2</v>
      </c>
      <c r="J292" s="13">
        <f t="shared" si="7"/>
        <v>75</v>
      </c>
    </row>
    <row r="293" spans="1:10">
      <c r="A293" s="1168" t="s">
        <v>3</v>
      </c>
      <c r="B293" s="13" t="s">
        <v>447</v>
      </c>
      <c r="C293" s="13">
        <v>30</v>
      </c>
      <c r="D293" s="13">
        <v>60</v>
      </c>
      <c r="E293" s="13">
        <v>1</v>
      </c>
      <c r="F293" s="102">
        <v>30</v>
      </c>
      <c r="G293" s="13"/>
      <c r="H293" s="13">
        <f t="shared" si="6"/>
        <v>68</v>
      </c>
      <c r="I293" s="13">
        <v>2</v>
      </c>
      <c r="J293" s="13">
        <f t="shared" si="7"/>
        <v>70</v>
      </c>
    </row>
    <row r="294" spans="1:10">
      <c r="A294" s="1174"/>
      <c r="B294" s="13" t="s">
        <v>448</v>
      </c>
      <c r="C294" s="13">
        <v>35</v>
      </c>
      <c r="D294" s="13">
        <v>65</v>
      </c>
      <c r="E294" s="13">
        <v>1</v>
      </c>
      <c r="F294" s="13">
        <v>17</v>
      </c>
      <c r="G294" s="13"/>
      <c r="H294" s="13">
        <f t="shared" si="6"/>
        <v>73</v>
      </c>
      <c r="I294" s="13">
        <v>2</v>
      </c>
      <c r="J294" s="13">
        <f t="shared" si="7"/>
        <v>75</v>
      </c>
    </row>
    <row r="295" spans="1:10">
      <c r="A295" s="1170"/>
      <c r="B295" s="13" t="s">
        <v>449</v>
      </c>
      <c r="C295" s="13">
        <v>55</v>
      </c>
      <c r="D295" s="13" t="s">
        <v>450</v>
      </c>
      <c r="E295" s="13">
        <v>1</v>
      </c>
      <c r="F295" s="102">
        <v>45</v>
      </c>
      <c r="G295" s="13"/>
      <c r="H295" s="13">
        <f t="shared" si="6"/>
        <v>93</v>
      </c>
      <c r="I295" s="13">
        <v>2</v>
      </c>
      <c r="J295" s="13">
        <f t="shared" si="7"/>
        <v>95</v>
      </c>
    </row>
    <row r="296" spans="1:10">
      <c r="A296" s="1168" t="s">
        <v>451</v>
      </c>
      <c r="B296" s="13" t="s">
        <v>452</v>
      </c>
      <c r="C296" s="13">
        <v>50</v>
      </c>
      <c r="D296" s="13">
        <v>75</v>
      </c>
      <c r="E296" s="13">
        <v>1</v>
      </c>
      <c r="F296" s="13">
        <v>25</v>
      </c>
      <c r="G296" s="13"/>
      <c r="H296" s="13">
        <f t="shared" si="6"/>
        <v>88</v>
      </c>
      <c r="I296" s="13">
        <v>2</v>
      </c>
      <c r="J296" s="13">
        <f t="shared" si="7"/>
        <v>90</v>
      </c>
    </row>
    <row r="297" spans="1:10">
      <c r="A297" s="1174"/>
      <c r="B297" s="13" t="s">
        <v>453</v>
      </c>
      <c r="C297" s="13">
        <v>50</v>
      </c>
      <c r="D297" s="13">
        <v>75</v>
      </c>
      <c r="E297" s="13">
        <v>1</v>
      </c>
      <c r="F297" s="13">
        <v>25</v>
      </c>
      <c r="G297" s="13"/>
      <c r="H297" s="13">
        <f t="shared" si="6"/>
        <v>88</v>
      </c>
      <c r="I297" s="13">
        <v>2</v>
      </c>
      <c r="J297" s="13">
        <f t="shared" si="7"/>
        <v>90</v>
      </c>
    </row>
    <row r="298" spans="1:10">
      <c r="A298" s="1170"/>
      <c r="B298" s="13" t="s">
        <v>454</v>
      </c>
      <c r="C298" s="13">
        <v>50</v>
      </c>
      <c r="D298" s="13">
        <v>75</v>
      </c>
      <c r="E298" s="13">
        <v>1</v>
      </c>
      <c r="F298" s="13">
        <v>25</v>
      </c>
      <c r="G298" s="13"/>
      <c r="H298" s="13">
        <f t="shared" si="6"/>
        <v>88</v>
      </c>
      <c r="I298" s="13">
        <v>2</v>
      </c>
      <c r="J298" s="13">
        <f t="shared" si="7"/>
        <v>90</v>
      </c>
    </row>
    <row r="300" spans="1:10">
      <c r="A300" s="291" t="s">
        <v>52</v>
      </c>
    </row>
    <row r="301" spans="1:10" ht="15.75" thickBot="1">
      <c r="A301" s="214" t="s">
        <v>1895</v>
      </c>
    </row>
    <row r="302" spans="1:10" ht="36.75" thickBot="1">
      <c r="A302" s="105" t="s">
        <v>415</v>
      </c>
      <c r="B302" s="106" t="s">
        <v>464</v>
      </c>
      <c r="C302" s="650" t="s">
        <v>465</v>
      </c>
      <c r="D302" s="654" t="s">
        <v>466</v>
      </c>
      <c r="E302" s="651" t="s">
        <v>1784</v>
      </c>
      <c r="F302" s="803"/>
      <c r="G302" s="803"/>
    </row>
    <row r="303" spans="1:10" ht="18.75" thickBot="1">
      <c r="A303" s="107" t="s">
        <v>10</v>
      </c>
      <c r="B303" s="108" t="s">
        <v>2</v>
      </c>
      <c r="C303" s="652" t="s">
        <v>40</v>
      </c>
      <c r="D303" s="655">
        <v>35</v>
      </c>
      <c r="E303" s="655">
        <v>35</v>
      </c>
      <c r="F303" s="804"/>
      <c r="G303" s="804"/>
    </row>
    <row r="304" spans="1:10">
      <c r="A304" s="1058" t="s">
        <v>1785</v>
      </c>
      <c r="B304" s="1058"/>
      <c r="C304" s="1058"/>
      <c r="D304" s="1058"/>
      <c r="E304" s="1058"/>
      <c r="F304" s="1058"/>
      <c r="G304" s="1058"/>
    </row>
    <row r="305" spans="1:7">
      <c r="A305" t="s">
        <v>1488</v>
      </c>
    </row>
    <row r="306" spans="1:7">
      <c r="A306" t="s">
        <v>1489</v>
      </c>
    </row>
    <row r="308" spans="1:7" ht="15.75" thickBot="1">
      <c r="A308" s="214" t="s">
        <v>1896</v>
      </c>
    </row>
    <row r="309" spans="1:7" ht="36.75" thickBot="1">
      <c r="A309" s="105" t="s">
        <v>415</v>
      </c>
      <c r="B309" s="106" t="s">
        <v>464</v>
      </c>
      <c r="C309" s="650" t="s">
        <v>465</v>
      </c>
      <c r="D309" s="654" t="s">
        <v>466</v>
      </c>
      <c r="E309" s="651" t="s">
        <v>1784</v>
      </c>
      <c r="F309" s="803"/>
      <c r="G309" s="803"/>
    </row>
    <row r="310" spans="1:7" ht="36.75" thickBot="1">
      <c r="A310" s="107" t="s">
        <v>1070</v>
      </c>
      <c r="B310" s="108" t="s">
        <v>1671</v>
      </c>
      <c r="C310" s="652" t="s">
        <v>40</v>
      </c>
      <c r="D310" s="655">
        <f>17+30</f>
        <v>47</v>
      </c>
      <c r="E310" s="655">
        <f>17+30</f>
        <v>47</v>
      </c>
      <c r="F310" s="804"/>
      <c r="G310" s="804"/>
    </row>
    <row r="311" spans="1:7">
      <c r="A311" t="s">
        <v>1670</v>
      </c>
    </row>
    <row r="313" spans="1:7">
      <c r="A313" s="291" t="s">
        <v>412</v>
      </c>
    </row>
    <row r="314" spans="1:7" ht="15.75" thickBot="1">
      <c r="A314" s="214" t="s">
        <v>1895</v>
      </c>
    </row>
    <row r="315" spans="1:7" ht="36.75" thickBot="1">
      <c r="A315" s="105" t="s">
        <v>415</v>
      </c>
      <c r="B315" s="106" t="s">
        <v>464</v>
      </c>
      <c r="C315" s="650" t="s">
        <v>465</v>
      </c>
      <c r="D315" s="654" t="s">
        <v>466</v>
      </c>
      <c r="E315" s="651" t="s">
        <v>1784</v>
      </c>
      <c r="F315" s="803"/>
      <c r="G315" s="803"/>
    </row>
    <row r="316" spans="1:7" ht="18.75" thickBot="1">
      <c r="A316" s="107" t="s">
        <v>10</v>
      </c>
      <c r="B316" s="108" t="s">
        <v>2</v>
      </c>
      <c r="C316" s="652" t="s">
        <v>40</v>
      </c>
      <c r="D316" s="655">
        <v>35</v>
      </c>
      <c r="E316" s="655">
        <v>35</v>
      </c>
      <c r="F316" s="804"/>
      <c r="G316" s="804"/>
    </row>
    <row r="317" spans="1:7">
      <c r="A317" s="1058" t="s">
        <v>1785</v>
      </c>
      <c r="B317" s="1058"/>
      <c r="C317" s="1058"/>
      <c r="D317" s="1058"/>
      <c r="E317" s="1058"/>
      <c r="F317" s="1058"/>
    </row>
    <row r="318" spans="1:7">
      <c r="A318" t="s">
        <v>1488</v>
      </c>
    </row>
    <row r="319" spans="1:7">
      <c r="A319" t="s">
        <v>1489</v>
      </c>
    </row>
    <row r="321" spans="1:4">
      <c r="A321" s="103" t="s">
        <v>455</v>
      </c>
    </row>
    <row r="322" spans="1:4">
      <c r="A322" t="s">
        <v>456</v>
      </c>
    </row>
    <row r="323" spans="1:4">
      <c r="A323" t="s">
        <v>457</v>
      </c>
    </row>
    <row r="324" spans="1:4">
      <c r="A324" t="s">
        <v>458</v>
      </c>
    </row>
    <row r="325" spans="1:4">
      <c r="A325" s="76" t="s">
        <v>459</v>
      </c>
      <c r="B325" s="76"/>
      <c r="C325" s="76"/>
      <c r="D325" s="76"/>
    </row>
    <row r="326" spans="1:4">
      <c r="A326" t="s">
        <v>460</v>
      </c>
    </row>
    <row r="327" spans="1:4">
      <c r="A327" t="s">
        <v>461</v>
      </c>
    </row>
    <row r="328" spans="1:4">
      <c r="A328" s="98" t="s">
        <v>462</v>
      </c>
      <c r="B328" s="98"/>
      <c r="C328" s="98"/>
    </row>
    <row r="329" spans="1:4">
      <c r="A329" t="s">
        <v>463</v>
      </c>
    </row>
    <row r="331" spans="1:4">
      <c r="A331" s="291" t="s">
        <v>1680</v>
      </c>
    </row>
    <row r="332" spans="1:4">
      <c r="A332" s="291"/>
    </row>
    <row r="333" spans="1:4">
      <c r="A333" s="29" t="s">
        <v>1821</v>
      </c>
      <c r="B333" s="29"/>
      <c r="C333" s="29"/>
      <c r="D333" s="29"/>
    </row>
    <row r="334" spans="1:4">
      <c r="A334" s="864" t="s">
        <v>1887</v>
      </c>
      <c r="B334" s="857"/>
    </row>
    <row r="335" spans="1:4">
      <c r="A335" s="731" t="s">
        <v>1806</v>
      </c>
    </row>
    <row r="336" spans="1:4">
      <c r="A336" s="731" t="s">
        <v>1807</v>
      </c>
    </row>
    <row r="337" spans="1:4">
      <c r="A337" s="731" t="s">
        <v>1808</v>
      </c>
    </row>
    <row r="338" spans="1:4">
      <c r="A338" s="731" t="s">
        <v>1809</v>
      </c>
    </row>
    <row r="339" spans="1:4">
      <c r="A339" s="731" t="s">
        <v>1810</v>
      </c>
    </row>
    <row r="340" spans="1:4">
      <c r="A340" s="731" t="s">
        <v>1811</v>
      </c>
    </row>
    <row r="341" spans="1:4">
      <c r="A341" s="731" t="s">
        <v>1748</v>
      </c>
    </row>
    <row r="342" spans="1:4">
      <c r="A342" s="731" t="s">
        <v>22</v>
      </c>
    </row>
    <row r="343" spans="1:4">
      <c r="A343" s="731" t="s">
        <v>1752</v>
      </c>
    </row>
    <row r="344" spans="1:4">
      <c r="A344" s="110" t="s">
        <v>1886</v>
      </c>
    </row>
    <row r="345" spans="1:4">
      <c r="A345" s="858" t="s">
        <v>1830</v>
      </c>
    </row>
    <row r="346" spans="1:4">
      <c r="A346" s="110" t="s">
        <v>1886</v>
      </c>
    </row>
    <row r="349" spans="1:4">
      <c r="A349" s="290" t="s">
        <v>1253</v>
      </c>
      <c r="B349" s="79">
        <v>21</v>
      </c>
      <c r="C349" s="820" t="s">
        <v>1827</v>
      </c>
      <c r="D349" s="110"/>
    </row>
    <row r="350" spans="1:4">
      <c r="A350" s="29"/>
      <c r="B350" s="112"/>
      <c r="C350" s="621"/>
    </row>
    <row r="354" spans="1:10">
      <c r="J354" s="806"/>
    </row>
    <row r="355" spans="1:10">
      <c r="E355" s="1167" t="s">
        <v>1797</v>
      </c>
      <c r="F355" s="1167"/>
      <c r="G355" s="1167"/>
    </row>
    <row r="363" spans="1:10" ht="45">
      <c r="A363" s="99" t="s">
        <v>415</v>
      </c>
      <c r="B363" s="99" t="s">
        <v>416</v>
      </c>
      <c r="C363" s="99" t="s">
        <v>417</v>
      </c>
      <c r="D363" s="99" t="s">
        <v>418</v>
      </c>
      <c r="E363" s="99" t="s">
        <v>419</v>
      </c>
      <c r="F363" s="100" t="s">
        <v>420</v>
      </c>
      <c r="G363" s="100" t="s">
        <v>421</v>
      </c>
      <c r="H363" s="809" t="s">
        <v>422</v>
      </c>
      <c r="I363" s="809" t="s">
        <v>423</v>
      </c>
      <c r="J363" s="101" t="s">
        <v>424</v>
      </c>
    </row>
    <row r="364" spans="1:10">
      <c r="A364" s="1168" t="s">
        <v>425</v>
      </c>
      <c r="B364" s="13" t="s">
        <v>426</v>
      </c>
      <c r="C364" s="13">
        <v>20</v>
      </c>
      <c r="D364" s="13">
        <v>30</v>
      </c>
      <c r="E364" s="13">
        <v>3</v>
      </c>
      <c r="F364" s="13">
        <v>2</v>
      </c>
      <c r="G364" s="13"/>
      <c r="H364" s="13">
        <f>C364+$B$349</f>
        <v>41</v>
      </c>
      <c r="I364" s="13">
        <v>2</v>
      </c>
      <c r="J364" s="13">
        <f>H364+I364</f>
        <v>43</v>
      </c>
    </row>
    <row r="365" spans="1:10">
      <c r="A365" s="1174"/>
      <c r="B365" s="13" t="s">
        <v>427</v>
      </c>
      <c r="C365" s="13">
        <v>20</v>
      </c>
      <c r="D365" s="13">
        <v>30</v>
      </c>
      <c r="E365" s="13">
        <v>3</v>
      </c>
      <c r="F365" s="13">
        <v>2</v>
      </c>
      <c r="G365" s="13"/>
      <c r="H365" s="13">
        <f t="shared" ref="H365:H385" si="8">C365+$B$349</f>
        <v>41</v>
      </c>
      <c r="I365" s="13">
        <v>2</v>
      </c>
      <c r="J365" s="13">
        <f>H365+I365</f>
        <v>43</v>
      </c>
    </row>
    <row r="366" spans="1:10">
      <c r="A366" s="1174"/>
      <c r="B366" s="13" t="s">
        <v>428</v>
      </c>
      <c r="C366" s="13">
        <v>20</v>
      </c>
      <c r="D366" s="13">
        <v>30</v>
      </c>
      <c r="E366" s="13">
        <v>3</v>
      </c>
      <c r="F366" s="13">
        <v>4</v>
      </c>
      <c r="G366" s="13"/>
      <c r="H366" s="13">
        <f t="shared" si="8"/>
        <v>41</v>
      </c>
      <c r="I366" s="13">
        <v>2</v>
      </c>
      <c r="J366" s="13">
        <f t="shared" ref="J366:J385" si="9">H366+I366</f>
        <v>43</v>
      </c>
    </row>
    <row r="367" spans="1:10">
      <c r="A367" s="1174"/>
      <c r="B367" s="13" t="s">
        <v>429</v>
      </c>
      <c r="C367" s="13">
        <v>20</v>
      </c>
      <c r="D367" s="13">
        <v>30</v>
      </c>
      <c r="E367" s="13">
        <v>3</v>
      </c>
      <c r="F367" s="13">
        <v>4</v>
      </c>
      <c r="G367" s="13"/>
      <c r="H367" s="13">
        <f t="shared" si="8"/>
        <v>41</v>
      </c>
      <c r="I367" s="13">
        <v>2</v>
      </c>
      <c r="J367" s="13">
        <f t="shared" si="9"/>
        <v>43</v>
      </c>
    </row>
    <row r="368" spans="1:10">
      <c r="A368" s="1174"/>
      <c r="B368" s="13" t="s">
        <v>430</v>
      </c>
      <c r="C368" s="13">
        <v>20</v>
      </c>
      <c r="D368" s="13">
        <v>30</v>
      </c>
      <c r="E368" s="13">
        <v>2</v>
      </c>
      <c r="F368" s="13">
        <v>4</v>
      </c>
      <c r="G368" s="13"/>
      <c r="H368" s="13">
        <f t="shared" si="8"/>
        <v>41</v>
      </c>
      <c r="I368" s="13">
        <v>2</v>
      </c>
      <c r="J368" s="13">
        <f t="shared" si="9"/>
        <v>43</v>
      </c>
    </row>
    <row r="369" spans="1:10">
      <c r="A369" s="1170"/>
      <c r="B369" s="13" t="s">
        <v>431</v>
      </c>
      <c r="C369" s="13">
        <v>20</v>
      </c>
      <c r="D369" s="13">
        <v>30</v>
      </c>
      <c r="E369" s="13">
        <v>2</v>
      </c>
      <c r="F369" s="13">
        <v>1</v>
      </c>
      <c r="G369" s="13"/>
      <c r="H369" s="13">
        <f t="shared" si="8"/>
        <v>41</v>
      </c>
      <c r="I369" s="13">
        <v>2</v>
      </c>
      <c r="J369" s="13">
        <f t="shared" si="9"/>
        <v>43</v>
      </c>
    </row>
    <row r="370" spans="1:10">
      <c r="A370" s="1171" t="s">
        <v>432</v>
      </c>
      <c r="B370" s="13" t="s">
        <v>433</v>
      </c>
      <c r="C370" s="13">
        <v>25</v>
      </c>
      <c r="D370" s="13">
        <v>35</v>
      </c>
      <c r="E370" s="13">
        <v>2</v>
      </c>
      <c r="F370" s="13">
        <v>3</v>
      </c>
      <c r="G370" s="13"/>
      <c r="H370" s="13">
        <f t="shared" si="8"/>
        <v>46</v>
      </c>
      <c r="I370" s="13">
        <v>2</v>
      </c>
      <c r="J370" s="13">
        <f t="shared" si="9"/>
        <v>48</v>
      </c>
    </row>
    <row r="371" spans="1:10">
      <c r="A371" s="1175"/>
      <c r="B371" s="13" t="s">
        <v>434</v>
      </c>
      <c r="C371" s="13">
        <v>25</v>
      </c>
      <c r="D371" s="13">
        <v>30</v>
      </c>
      <c r="E371" s="13">
        <v>2</v>
      </c>
      <c r="F371" s="13">
        <v>3</v>
      </c>
      <c r="G371" s="13"/>
      <c r="H371" s="13">
        <f t="shared" si="8"/>
        <v>46</v>
      </c>
      <c r="I371" s="13">
        <v>2</v>
      </c>
      <c r="J371" s="13">
        <f t="shared" si="9"/>
        <v>48</v>
      </c>
    </row>
    <row r="372" spans="1:10">
      <c r="A372" s="1175"/>
      <c r="B372" s="13" t="s">
        <v>435</v>
      </c>
      <c r="C372" s="13">
        <v>35</v>
      </c>
      <c r="D372" s="13">
        <v>30</v>
      </c>
      <c r="E372" s="13">
        <v>1</v>
      </c>
      <c r="F372" s="13">
        <v>3</v>
      </c>
      <c r="G372" s="13"/>
      <c r="H372" s="13">
        <f t="shared" si="8"/>
        <v>56</v>
      </c>
      <c r="I372" s="13">
        <v>2</v>
      </c>
      <c r="J372" s="13">
        <f t="shared" si="9"/>
        <v>58</v>
      </c>
    </row>
    <row r="373" spans="1:10">
      <c r="A373" s="1173"/>
      <c r="B373" s="13" t="s">
        <v>436</v>
      </c>
      <c r="C373" s="13">
        <v>30</v>
      </c>
      <c r="D373" s="13">
        <v>35</v>
      </c>
      <c r="E373" s="13">
        <v>1</v>
      </c>
      <c r="F373" s="13">
        <v>5</v>
      </c>
      <c r="G373" s="13"/>
      <c r="H373" s="13">
        <f t="shared" si="8"/>
        <v>51</v>
      </c>
      <c r="I373" s="13">
        <v>2</v>
      </c>
      <c r="J373" s="13">
        <f t="shared" si="9"/>
        <v>53</v>
      </c>
    </row>
    <row r="374" spans="1:10">
      <c r="A374" s="1171" t="s">
        <v>437</v>
      </c>
      <c r="B374" s="13" t="s">
        <v>438</v>
      </c>
      <c r="C374" s="13">
        <v>25</v>
      </c>
      <c r="D374" s="13">
        <v>0</v>
      </c>
      <c r="E374" s="13">
        <v>2</v>
      </c>
      <c r="F374" s="13">
        <v>3</v>
      </c>
      <c r="G374" s="13"/>
      <c r="H374" s="13">
        <f t="shared" si="8"/>
        <v>46</v>
      </c>
      <c r="I374" s="13">
        <v>2</v>
      </c>
      <c r="J374" s="13">
        <f t="shared" si="9"/>
        <v>48</v>
      </c>
    </row>
    <row r="375" spans="1:10">
      <c r="A375" s="1175"/>
      <c r="B375" s="13" t="s">
        <v>439</v>
      </c>
      <c r="C375" s="13">
        <v>25</v>
      </c>
      <c r="D375" s="13">
        <v>0</v>
      </c>
      <c r="E375" s="13">
        <v>1</v>
      </c>
      <c r="F375" s="13">
        <v>5</v>
      </c>
      <c r="G375" s="13"/>
      <c r="H375" s="13">
        <f t="shared" si="8"/>
        <v>46</v>
      </c>
      <c r="I375" s="13">
        <v>2</v>
      </c>
      <c r="J375" s="13">
        <f t="shared" si="9"/>
        <v>48</v>
      </c>
    </row>
    <row r="376" spans="1:10">
      <c r="A376" s="1173"/>
      <c r="B376" s="793" t="s">
        <v>470</v>
      </c>
      <c r="C376" s="13">
        <v>25</v>
      </c>
      <c r="D376" s="13">
        <v>0</v>
      </c>
      <c r="E376" s="13">
        <v>1</v>
      </c>
      <c r="F376" s="13">
        <v>7</v>
      </c>
      <c r="G376" s="13"/>
      <c r="H376" s="13">
        <f t="shared" si="8"/>
        <v>46</v>
      </c>
      <c r="I376" s="13">
        <v>2</v>
      </c>
      <c r="J376" s="13">
        <f t="shared" si="9"/>
        <v>48</v>
      </c>
    </row>
    <row r="377" spans="1:10">
      <c r="A377" s="215" t="s">
        <v>440</v>
      </c>
      <c r="B377" s="13" t="s">
        <v>441</v>
      </c>
      <c r="C377" s="13"/>
      <c r="D377" s="13">
        <v>45</v>
      </c>
      <c r="E377" s="13" t="s">
        <v>442</v>
      </c>
      <c r="F377" s="13">
        <v>9</v>
      </c>
      <c r="G377" s="13"/>
      <c r="H377" s="13">
        <f t="shared" si="8"/>
        <v>21</v>
      </c>
      <c r="I377" s="13">
        <v>2</v>
      </c>
      <c r="J377" s="13">
        <f t="shared" si="9"/>
        <v>23</v>
      </c>
    </row>
    <row r="378" spans="1:10">
      <c r="A378" s="215" t="s">
        <v>443</v>
      </c>
      <c r="B378" s="13" t="s">
        <v>444</v>
      </c>
      <c r="C378" s="13">
        <v>35</v>
      </c>
      <c r="D378" s="13">
        <v>45</v>
      </c>
      <c r="E378" s="13">
        <v>1</v>
      </c>
      <c r="F378" s="13">
        <v>10</v>
      </c>
      <c r="G378" s="13"/>
      <c r="H378" s="13">
        <f t="shared" si="8"/>
        <v>56</v>
      </c>
      <c r="I378" s="13">
        <v>2</v>
      </c>
      <c r="J378" s="13">
        <f t="shared" si="9"/>
        <v>58</v>
      </c>
    </row>
    <row r="379" spans="1:10">
      <c r="A379" s="215" t="s">
        <v>445</v>
      </c>
      <c r="B379" s="13" t="s">
        <v>446</v>
      </c>
      <c r="C379" s="13">
        <v>35</v>
      </c>
      <c r="D379" s="13">
        <v>55</v>
      </c>
      <c r="E379" s="13">
        <v>1</v>
      </c>
      <c r="F379" s="13">
        <v>25</v>
      </c>
      <c r="G379" s="13"/>
      <c r="H379" s="13">
        <f t="shared" si="8"/>
        <v>56</v>
      </c>
      <c r="I379" s="13">
        <v>2</v>
      </c>
      <c r="J379" s="13">
        <f t="shared" si="9"/>
        <v>58</v>
      </c>
    </row>
    <row r="380" spans="1:10">
      <c r="A380" s="1168" t="s">
        <v>3</v>
      </c>
      <c r="B380" s="13" t="s">
        <v>447</v>
      </c>
      <c r="C380" s="13">
        <v>30</v>
      </c>
      <c r="D380" s="13">
        <v>60</v>
      </c>
      <c r="E380" s="13">
        <v>1</v>
      </c>
      <c r="F380" s="102">
        <v>30</v>
      </c>
      <c r="G380" s="13"/>
      <c r="H380" s="13">
        <f t="shared" si="8"/>
        <v>51</v>
      </c>
      <c r="I380" s="13">
        <v>2</v>
      </c>
      <c r="J380" s="13">
        <f t="shared" si="9"/>
        <v>53</v>
      </c>
    </row>
    <row r="381" spans="1:10">
      <c r="A381" s="1174"/>
      <c r="B381" s="13" t="s">
        <v>448</v>
      </c>
      <c r="C381" s="13">
        <v>35</v>
      </c>
      <c r="D381" s="13">
        <v>65</v>
      </c>
      <c r="E381" s="13">
        <v>1</v>
      </c>
      <c r="F381" s="13">
        <v>17</v>
      </c>
      <c r="G381" s="13"/>
      <c r="H381" s="13">
        <f t="shared" si="8"/>
        <v>56</v>
      </c>
      <c r="I381" s="13">
        <v>2</v>
      </c>
      <c r="J381" s="13">
        <f t="shared" si="9"/>
        <v>58</v>
      </c>
    </row>
    <row r="382" spans="1:10">
      <c r="A382" s="1170"/>
      <c r="B382" s="13" t="s">
        <v>449</v>
      </c>
      <c r="C382" s="13">
        <v>55</v>
      </c>
      <c r="D382" s="13" t="s">
        <v>450</v>
      </c>
      <c r="E382" s="13">
        <v>1</v>
      </c>
      <c r="F382" s="102">
        <v>45</v>
      </c>
      <c r="G382" s="13"/>
      <c r="H382" s="13">
        <f t="shared" si="8"/>
        <v>76</v>
      </c>
      <c r="I382" s="13">
        <v>2</v>
      </c>
      <c r="J382" s="13">
        <f t="shared" si="9"/>
        <v>78</v>
      </c>
    </row>
    <row r="383" spans="1:10">
      <c r="A383" s="1168" t="s">
        <v>451</v>
      </c>
      <c r="B383" s="13" t="s">
        <v>452</v>
      </c>
      <c r="C383" s="13">
        <v>50</v>
      </c>
      <c r="D383" s="13">
        <v>75</v>
      </c>
      <c r="E383" s="13">
        <v>1</v>
      </c>
      <c r="F383" s="13">
        <v>25</v>
      </c>
      <c r="G383" s="13"/>
      <c r="H383" s="13">
        <f t="shared" si="8"/>
        <v>71</v>
      </c>
      <c r="I383" s="13">
        <v>2</v>
      </c>
      <c r="J383" s="13">
        <f t="shared" si="9"/>
        <v>73</v>
      </c>
    </row>
    <row r="384" spans="1:10">
      <c r="A384" s="1174"/>
      <c r="B384" s="13" t="s">
        <v>453</v>
      </c>
      <c r="C384" s="13">
        <v>50</v>
      </c>
      <c r="D384" s="13">
        <v>75</v>
      </c>
      <c r="E384" s="13">
        <v>1</v>
      </c>
      <c r="F384" s="13">
        <v>25</v>
      </c>
      <c r="G384" s="13"/>
      <c r="H384" s="13">
        <f t="shared" si="8"/>
        <v>71</v>
      </c>
      <c r="I384" s="13">
        <v>2</v>
      </c>
      <c r="J384" s="13">
        <f t="shared" si="9"/>
        <v>73</v>
      </c>
    </row>
    <row r="385" spans="1:10">
      <c r="A385" s="1170"/>
      <c r="B385" s="13" t="s">
        <v>454</v>
      </c>
      <c r="C385" s="13">
        <v>50</v>
      </c>
      <c r="D385" s="13">
        <v>75</v>
      </c>
      <c r="E385" s="13">
        <v>1</v>
      </c>
      <c r="F385" s="13">
        <v>25</v>
      </c>
      <c r="G385" s="13"/>
      <c r="H385" s="13">
        <f t="shared" si="8"/>
        <v>71</v>
      </c>
      <c r="I385" s="13">
        <v>2</v>
      </c>
      <c r="J385" s="13">
        <f t="shared" si="9"/>
        <v>73</v>
      </c>
    </row>
    <row r="387" spans="1:10">
      <c r="A387" s="291" t="s">
        <v>52</v>
      </c>
    </row>
    <row r="388" spans="1:10" ht="15.75" thickBot="1">
      <c r="A388" s="214" t="s">
        <v>1828</v>
      </c>
    </row>
    <row r="389" spans="1:10" ht="36.75" thickBot="1">
      <c r="A389" s="105" t="s">
        <v>415</v>
      </c>
      <c r="B389" s="106" t="s">
        <v>464</v>
      </c>
      <c r="C389" s="650" t="s">
        <v>465</v>
      </c>
      <c r="D389" s="654" t="s">
        <v>466</v>
      </c>
      <c r="E389" s="651" t="s">
        <v>1784</v>
      </c>
      <c r="F389" s="803"/>
      <c r="G389" s="803"/>
    </row>
    <row r="390" spans="1:10" ht="18.75" thickBot="1">
      <c r="A390" s="107" t="s">
        <v>10</v>
      </c>
      <c r="B390" s="108" t="s">
        <v>2</v>
      </c>
      <c r="C390" s="652" t="s">
        <v>40</v>
      </c>
      <c r="D390" s="655">
        <v>18</v>
      </c>
      <c r="E390" s="655">
        <v>18</v>
      </c>
      <c r="F390" s="804"/>
      <c r="G390" s="804"/>
    </row>
    <row r="391" spans="1:10">
      <c r="A391" s="1058" t="s">
        <v>1785</v>
      </c>
      <c r="B391" s="1058"/>
      <c r="C391" s="1058"/>
      <c r="D391" s="1058"/>
      <c r="E391" s="1058"/>
      <c r="F391" s="1058"/>
      <c r="G391" s="1058"/>
    </row>
    <row r="392" spans="1:10">
      <c r="A392" t="s">
        <v>1488</v>
      </c>
    </row>
    <row r="393" spans="1:10">
      <c r="A393" t="s">
        <v>1489</v>
      </c>
    </row>
    <row r="395" spans="1:10" ht="15.75" thickBot="1">
      <c r="A395" s="214" t="s">
        <v>1829</v>
      </c>
    </row>
    <row r="396" spans="1:10" ht="36.75" thickBot="1">
      <c r="A396" s="105" t="s">
        <v>415</v>
      </c>
      <c r="B396" s="106" t="s">
        <v>464</v>
      </c>
      <c r="C396" s="650" t="s">
        <v>465</v>
      </c>
      <c r="D396" s="654" t="s">
        <v>466</v>
      </c>
      <c r="E396" s="651" t="s">
        <v>1784</v>
      </c>
      <c r="F396" s="803"/>
      <c r="G396" s="803"/>
    </row>
    <row r="397" spans="1:10" ht="36.75" thickBot="1">
      <c r="A397" s="107" t="s">
        <v>1070</v>
      </c>
      <c r="B397" s="108" t="s">
        <v>1671</v>
      </c>
      <c r="C397" s="652" t="s">
        <v>40</v>
      </c>
      <c r="D397" s="655">
        <f>17+18</f>
        <v>35</v>
      </c>
      <c r="E397" s="655">
        <f>17+18</f>
        <v>35</v>
      </c>
      <c r="F397" s="804"/>
      <c r="G397" s="804"/>
    </row>
    <row r="398" spans="1:10">
      <c r="A398" t="s">
        <v>1670</v>
      </c>
    </row>
    <row r="400" spans="1:10">
      <c r="A400" s="291" t="s">
        <v>412</v>
      </c>
    </row>
    <row r="401" spans="1:7" ht="15.75" thickBot="1">
      <c r="A401" s="214" t="s">
        <v>1828</v>
      </c>
    </row>
    <row r="402" spans="1:7" ht="36.75" thickBot="1">
      <c r="A402" s="105" t="s">
        <v>415</v>
      </c>
      <c r="B402" s="106" t="s">
        <v>464</v>
      </c>
      <c r="C402" s="650" t="s">
        <v>465</v>
      </c>
      <c r="D402" s="654" t="s">
        <v>466</v>
      </c>
      <c r="E402" s="651" t="s">
        <v>1784</v>
      </c>
      <c r="F402" s="803"/>
      <c r="G402" s="803"/>
    </row>
    <row r="403" spans="1:7" ht="18.75" thickBot="1">
      <c r="A403" s="107" t="s">
        <v>10</v>
      </c>
      <c r="B403" s="108" t="s">
        <v>2</v>
      </c>
      <c r="C403" s="652" t="s">
        <v>40</v>
      </c>
      <c r="D403" s="655">
        <v>18</v>
      </c>
      <c r="E403" s="655">
        <v>18</v>
      </c>
      <c r="F403" s="804"/>
      <c r="G403" s="804"/>
    </row>
    <row r="404" spans="1:7">
      <c r="A404" s="1058" t="s">
        <v>1785</v>
      </c>
      <c r="B404" s="1058"/>
      <c r="C404" s="1058"/>
      <c r="D404" s="1058"/>
      <c r="E404" s="1058"/>
      <c r="F404" s="1058"/>
    </row>
    <row r="405" spans="1:7">
      <c r="A405" t="s">
        <v>1488</v>
      </c>
    </row>
    <row r="406" spans="1:7">
      <c r="A406" t="s">
        <v>1489</v>
      </c>
    </row>
    <row r="408" spans="1:7">
      <c r="A408" s="103" t="s">
        <v>455</v>
      </c>
    </row>
    <row r="409" spans="1:7">
      <c r="A409" t="s">
        <v>456</v>
      </c>
    </row>
    <row r="410" spans="1:7">
      <c r="A410" t="s">
        <v>457</v>
      </c>
    </row>
    <row r="411" spans="1:7">
      <c r="A411" t="s">
        <v>458</v>
      </c>
    </row>
    <row r="412" spans="1:7">
      <c r="A412" s="76" t="s">
        <v>459</v>
      </c>
      <c r="B412" s="76"/>
      <c r="C412" s="76"/>
      <c r="D412" s="76"/>
    </row>
    <row r="413" spans="1:7">
      <c r="A413" t="s">
        <v>460</v>
      </c>
    </row>
    <row r="414" spans="1:7">
      <c r="A414" t="s">
        <v>461</v>
      </c>
    </row>
    <row r="415" spans="1:7">
      <c r="A415" s="98" t="s">
        <v>462</v>
      </c>
      <c r="B415" s="98"/>
      <c r="C415" s="98"/>
    </row>
    <row r="416" spans="1:7">
      <c r="A416" t="s">
        <v>463</v>
      </c>
    </row>
    <row r="419" spans="1:4">
      <c r="A419" s="291" t="s">
        <v>1680</v>
      </c>
    </row>
    <row r="420" spans="1:4">
      <c r="A420" s="291"/>
    </row>
    <row r="421" spans="1:4">
      <c r="A421" s="29" t="s">
        <v>1821</v>
      </c>
      <c r="B421" s="29"/>
      <c r="C421" s="29"/>
      <c r="D421" s="29"/>
    </row>
    <row r="422" spans="1:4">
      <c r="A422" s="856" t="s">
        <v>1812</v>
      </c>
      <c r="B422" s="857"/>
    </row>
    <row r="423" spans="1:4">
      <c r="A423" s="731" t="s">
        <v>1806</v>
      </c>
    </row>
    <row r="424" spans="1:4">
      <c r="A424" s="731" t="s">
        <v>1807</v>
      </c>
    </row>
    <row r="425" spans="1:4">
      <c r="A425" s="731" t="s">
        <v>1808</v>
      </c>
    </row>
    <row r="426" spans="1:4">
      <c r="A426" s="731" t="s">
        <v>1809</v>
      </c>
    </row>
    <row r="427" spans="1:4">
      <c r="A427" s="731" t="s">
        <v>1810</v>
      </c>
    </row>
    <row r="428" spans="1:4">
      <c r="A428" s="731" t="s">
        <v>1811</v>
      </c>
    </row>
    <row r="429" spans="1:4">
      <c r="A429" s="731" t="s">
        <v>1748</v>
      </c>
    </row>
    <row r="430" spans="1:4">
      <c r="A430" s="731" t="s">
        <v>22</v>
      </c>
    </row>
    <row r="431" spans="1:4">
      <c r="A431" s="731" t="s">
        <v>1752</v>
      </c>
    </row>
    <row r="432" spans="1:4">
      <c r="A432" s="110" t="s">
        <v>1813</v>
      </c>
    </row>
    <row r="433" spans="1:10">
      <c r="A433" s="858" t="s">
        <v>1830</v>
      </c>
    </row>
    <row r="434" spans="1:10">
      <c r="A434" s="859" t="s">
        <v>1832</v>
      </c>
    </row>
    <row r="435" spans="1:10">
      <c r="A435" s="859"/>
    </row>
    <row r="436" spans="1:10">
      <c r="A436" s="859"/>
    </row>
    <row r="438" spans="1:10">
      <c r="A438" s="290" t="s">
        <v>1253</v>
      </c>
      <c r="B438" s="79">
        <v>27</v>
      </c>
      <c r="C438" s="810" t="s">
        <v>1803</v>
      </c>
      <c r="D438" s="110"/>
    </row>
    <row r="439" spans="1:10">
      <c r="A439" s="29"/>
      <c r="B439" s="112"/>
      <c r="C439" s="621"/>
    </row>
    <row r="443" spans="1:10">
      <c r="J443" s="806"/>
    </row>
    <row r="444" spans="1:10">
      <c r="E444" s="1167" t="s">
        <v>1797</v>
      </c>
      <c r="F444" s="1167"/>
      <c r="G444" s="1167"/>
    </row>
    <row r="452" spans="1:10" ht="45">
      <c r="A452" s="99" t="s">
        <v>415</v>
      </c>
      <c r="B452" s="99" t="s">
        <v>416</v>
      </c>
      <c r="C452" s="99" t="s">
        <v>417</v>
      </c>
      <c r="D452" s="99" t="s">
        <v>418</v>
      </c>
      <c r="E452" s="99" t="s">
        <v>419</v>
      </c>
      <c r="F452" s="100" t="s">
        <v>420</v>
      </c>
      <c r="G452" s="100" t="s">
        <v>421</v>
      </c>
      <c r="H452" s="809" t="s">
        <v>422</v>
      </c>
      <c r="I452" s="809" t="s">
        <v>423</v>
      </c>
      <c r="J452" s="101" t="s">
        <v>424</v>
      </c>
    </row>
    <row r="453" spans="1:10">
      <c r="A453" s="1168" t="s">
        <v>425</v>
      </c>
      <c r="B453" s="13" t="s">
        <v>426</v>
      </c>
      <c r="C453" s="13">
        <v>20</v>
      </c>
      <c r="D453" s="13">
        <v>30</v>
      </c>
      <c r="E453" s="13">
        <v>3</v>
      </c>
      <c r="F453" s="13">
        <v>2</v>
      </c>
      <c r="G453" s="13"/>
      <c r="H453" s="13">
        <f>C453+$B$438</f>
        <v>47</v>
      </c>
      <c r="I453" s="13">
        <v>2</v>
      </c>
      <c r="J453" s="13">
        <f>H453+I453</f>
        <v>49</v>
      </c>
    </row>
    <row r="454" spans="1:10">
      <c r="A454" s="1174"/>
      <c r="B454" s="13" t="s">
        <v>427</v>
      </c>
      <c r="C454" s="13">
        <v>20</v>
      </c>
      <c r="D454" s="13">
        <v>30</v>
      </c>
      <c r="E454" s="13">
        <v>3</v>
      </c>
      <c r="F454" s="13">
        <v>2</v>
      </c>
      <c r="G454" s="13"/>
      <c r="H454" s="13">
        <f t="shared" ref="H454:H474" si="10">C454+$B$438</f>
        <v>47</v>
      </c>
      <c r="I454" s="13">
        <v>2</v>
      </c>
      <c r="J454" s="13">
        <f>H454+I454</f>
        <v>49</v>
      </c>
    </row>
    <row r="455" spans="1:10">
      <c r="A455" s="1174"/>
      <c r="B455" s="13" t="s">
        <v>428</v>
      </c>
      <c r="C455" s="13">
        <v>20</v>
      </c>
      <c r="D455" s="13">
        <v>30</v>
      </c>
      <c r="E455" s="13">
        <v>3</v>
      </c>
      <c r="F455" s="13">
        <v>4</v>
      </c>
      <c r="G455" s="13"/>
      <c r="H455" s="13">
        <f t="shared" si="10"/>
        <v>47</v>
      </c>
      <c r="I455" s="13">
        <v>2</v>
      </c>
      <c r="J455" s="13">
        <f t="shared" ref="J455:J474" si="11">H455+I455</f>
        <v>49</v>
      </c>
    </row>
    <row r="456" spans="1:10">
      <c r="A456" s="1174"/>
      <c r="B456" s="13" t="s">
        <v>429</v>
      </c>
      <c r="C456" s="13">
        <v>20</v>
      </c>
      <c r="D456" s="13">
        <v>30</v>
      </c>
      <c r="E456" s="13">
        <v>3</v>
      </c>
      <c r="F456" s="13">
        <v>4</v>
      </c>
      <c r="G456" s="13"/>
      <c r="H456" s="13">
        <f t="shared" si="10"/>
        <v>47</v>
      </c>
      <c r="I456" s="13">
        <v>2</v>
      </c>
      <c r="J456" s="13">
        <f t="shared" si="11"/>
        <v>49</v>
      </c>
    </row>
    <row r="457" spans="1:10">
      <c r="A457" s="1174"/>
      <c r="B457" s="13" t="s">
        <v>430</v>
      </c>
      <c r="C457" s="13">
        <v>20</v>
      </c>
      <c r="D457" s="13">
        <v>30</v>
      </c>
      <c r="E457" s="13">
        <v>2</v>
      </c>
      <c r="F457" s="13">
        <v>4</v>
      </c>
      <c r="G457" s="13"/>
      <c r="H457" s="13">
        <f t="shared" si="10"/>
        <v>47</v>
      </c>
      <c r="I457" s="13">
        <v>2</v>
      </c>
      <c r="J457" s="13">
        <f t="shared" si="11"/>
        <v>49</v>
      </c>
    </row>
    <row r="458" spans="1:10">
      <c r="A458" s="1170"/>
      <c r="B458" s="13" t="s">
        <v>431</v>
      </c>
      <c r="C458" s="13">
        <v>20</v>
      </c>
      <c r="D458" s="13">
        <v>30</v>
      </c>
      <c r="E458" s="13">
        <v>2</v>
      </c>
      <c r="F458" s="13">
        <v>1</v>
      </c>
      <c r="G458" s="13"/>
      <c r="H458" s="13">
        <f t="shared" si="10"/>
        <v>47</v>
      </c>
      <c r="I458" s="13">
        <v>2</v>
      </c>
      <c r="J458" s="13">
        <f t="shared" si="11"/>
        <v>49</v>
      </c>
    </row>
    <row r="459" spans="1:10">
      <c r="A459" s="1171" t="s">
        <v>432</v>
      </c>
      <c r="B459" s="13" t="s">
        <v>433</v>
      </c>
      <c r="C459" s="13">
        <v>25</v>
      </c>
      <c r="D459" s="13">
        <v>35</v>
      </c>
      <c r="E459" s="13">
        <v>2</v>
      </c>
      <c r="F459" s="13">
        <v>3</v>
      </c>
      <c r="G459" s="13"/>
      <c r="H459" s="13">
        <f t="shared" si="10"/>
        <v>52</v>
      </c>
      <c r="I459" s="13">
        <v>2</v>
      </c>
      <c r="J459" s="13">
        <f t="shared" si="11"/>
        <v>54</v>
      </c>
    </row>
    <row r="460" spans="1:10">
      <c r="A460" s="1175"/>
      <c r="B460" s="13" t="s">
        <v>434</v>
      </c>
      <c r="C460" s="13">
        <v>25</v>
      </c>
      <c r="D460" s="13">
        <v>30</v>
      </c>
      <c r="E460" s="13">
        <v>2</v>
      </c>
      <c r="F460" s="13">
        <v>3</v>
      </c>
      <c r="G460" s="13"/>
      <c r="H460" s="13">
        <f t="shared" si="10"/>
        <v>52</v>
      </c>
      <c r="I460" s="13">
        <v>2</v>
      </c>
      <c r="J460" s="13">
        <f t="shared" si="11"/>
        <v>54</v>
      </c>
    </row>
    <row r="461" spans="1:10">
      <c r="A461" s="1175"/>
      <c r="B461" s="13" t="s">
        <v>435</v>
      </c>
      <c r="C461" s="13">
        <v>35</v>
      </c>
      <c r="D461" s="13">
        <v>30</v>
      </c>
      <c r="E461" s="13">
        <v>1</v>
      </c>
      <c r="F461" s="13">
        <v>3</v>
      </c>
      <c r="G461" s="13"/>
      <c r="H461" s="13">
        <f t="shared" si="10"/>
        <v>62</v>
      </c>
      <c r="I461" s="13">
        <v>2</v>
      </c>
      <c r="J461" s="13">
        <f t="shared" si="11"/>
        <v>64</v>
      </c>
    </row>
    <row r="462" spans="1:10">
      <c r="A462" s="1173"/>
      <c r="B462" s="13" t="s">
        <v>436</v>
      </c>
      <c r="C462" s="13">
        <v>30</v>
      </c>
      <c r="D462" s="13">
        <v>35</v>
      </c>
      <c r="E462" s="13">
        <v>1</v>
      </c>
      <c r="F462" s="13">
        <v>5</v>
      </c>
      <c r="G462" s="13"/>
      <c r="H462" s="13">
        <f t="shared" si="10"/>
        <v>57</v>
      </c>
      <c r="I462" s="13">
        <v>2</v>
      </c>
      <c r="J462" s="13">
        <f t="shared" si="11"/>
        <v>59</v>
      </c>
    </row>
    <row r="463" spans="1:10">
      <c r="A463" s="1171" t="s">
        <v>437</v>
      </c>
      <c r="B463" s="13" t="s">
        <v>438</v>
      </c>
      <c r="C463" s="13">
        <v>25</v>
      </c>
      <c r="D463" s="13">
        <v>0</v>
      </c>
      <c r="E463" s="13">
        <v>2</v>
      </c>
      <c r="F463" s="13">
        <v>3</v>
      </c>
      <c r="G463" s="13"/>
      <c r="H463" s="13">
        <f t="shared" si="10"/>
        <v>52</v>
      </c>
      <c r="I463" s="13">
        <v>2</v>
      </c>
      <c r="J463" s="13">
        <f t="shared" si="11"/>
        <v>54</v>
      </c>
    </row>
    <row r="464" spans="1:10">
      <c r="A464" s="1175"/>
      <c r="B464" s="13" t="s">
        <v>439</v>
      </c>
      <c r="C464" s="13">
        <v>25</v>
      </c>
      <c r="D464" s="13">
        <v>0</v>
      </c>
      <c r="E464" s="13">
        <v>1</v>
      </c>
      <c r="F464" s="13">
        <v>5</v>
      </c>
      <c r="G464" s="13"/>
      <c r="H464" s="13">
        <f t="shared" si="10"/>
        <v>52</v>
      </c>
      <c r="I464" s="13">
        <v>2</v>
      </c>
      <c r="J464" s="13">
        <f t="shared" si="11"/>
        <v>54</v>
      </c>
    </row>
    <row r="465" spans="1:10">
      <c r="A465" s="1173"/>
      <c r="B465" s="793" t="s">
        <v>470</v>
      </c>
      <c r="C465" s="13">
        <v>25</v>
      </c>
      <c r="D465" s="13">
        <v>0</v>
      </c>
      <c r="E465" s="13">
        <v>1</v>
      </c>
      <c r="F465" s="13">
        <v>7</v>
      </c>
      <c r="G465" s="13"/>
      <c r="H465" s="13">
        <f t="shared" si="10"/>
        <v>52</v>
      </c>
      <c r="I465" s="13">
        <v>2</v>
      </c>
      <c r="J465" s="13">
        <f t="shared" si="11"/>
        <v>54</v>
      </c>
    </row>
    <row r="466" spans="1:10">
      <c r="A466" s="215" t="s">
        <v>440</v>
      </c>
      <c r="B466" s="13" t="s">
        <v>441</v>
      </c>
      <c r="C466" s="13"/>
      <c r="D466" s="13">
        <v>45</v>
      </c>
      <c r="E466" s="13" t="s">
        <v>442</v>
      </c>
      <c r="F466" s="13">
        <v>9</v>
      </c>
      <c r="G466" s="13"/>
      <c r="H466" s="13">
        <f t="shared" si="10"/>
        <v>27</v>
      </c>
      <c r="I466" s="13">
        <v>2</v>
      </c>
      <c r="J466" s="13">
        <f t="shared" si="11"/>
        <v>29</v>
      </c>
    </row>
    <row r="467" spans="1:10">
      <c r="A467" s="215" t="s">
        <v>443</v>
      </c>
      <c r="B467" s="13" t="s">
        <v>444</v>
      </c>
      <c r="C467" s="13">
        <v>35</v>
      </c>
      <c r="D467" s="13">
        <v>45</v>
      </c>
      <c r="E467" s="13">
        <v>1</v>
      </c>
      <c r="F467" s="13">
        <v>10</v>
      </c>
      <c r="G467" s="13"/>
      <c r="H467" s="13">
        <f t="shared" si="10"/>
        <v>62</v>
      </c>
      <c r="I467" s="13">
        <v>2</v>
      </c>
      <c r="J467" s="13">
        <f t="shared" si="11"/>
        <v>64</v>
      </c>
    </row>
    <row r="468" spans="1:10">
      <c r="A468" s="215" t="s">
        <v>445</v>
      </c>
      <c r="B468" s="13" t="s">
        <v>446</v>
      </c>
      <c r="C468" s="13">
        <v>35</v>
      </c>
      <c r="D468" s="13">
        <v>55</v>
      </c>
      <c r="E468" s="13">
        <v>1</v>
      </c>
      <c r="F468" s="13">
        <v>25</v>
      </c>
      <c r="G468" s="13"/>
      <c r="H468" s="13">
        <f t="shared" si="10"/>
        <v>62</v>
      </c>
      <c r="I468" s="13">
        <v>2</v>
      </c>
      <c r="J468" s="13">
        <f t="shared" si="11"/>
        <v>64</v>
      </c>
    </row>
    <row r="469" spans="1:10">
      <c r="A469" s="1168" t="s">
        <v>3</v>
      </c>
      <c r="B469" s="13" t="s">
        <v>447</v>
      </c>
      <c r="C469" s="13">
        <v>30</v>
      </c>
      <c r="D469" s="13">
        <v>60</v>
      </c>
      <c r="E469" s="13">
        <v>1</v>
      </c>
      <c r="F469" s="102">
        <v>30</v>
      </c>
      <c r="G469" s="13"/>
      <c r="H469" s="13">
        <f t="shared" si="10"/>
        <v>57</v>
      </c>
      <c r="I469" s="13">
        <v>2</v>
      </c>
      <c r="J469" s="13">
        <f t="shared" si="11"/>
        <v>59</v>
      </c>
    </row>
    <row r="470" spans="1:10">
      <c r="A470" s="1174"/>
      <c r="B470" s="13" t="s">
        <v>448</v>
      </c>
      <c r="C470" s="13">
        <v>35</v>
      </c>
      <c r="D470" s="13">
        <v>65</v>
      </c>
      <c r="E470" s="13">
        <v>1</v>
      </c>
      <c r="F470" s="13">
        <v>17</v>
      </c>
      <c r="G470" s="13"/>
      <c r="H470" s="13">
        <f t="shared" si="10"/>
        <v>62</v>
      </c>
      <c r="I470" s="13">
        <v>2</v>
      </c>
      <c r="J470" s="13">
        <f t="shared" si="11"/>
        <v>64</v>
      </c>
    </row>
    <row r="471" spans="1:10">
      <c r="A471" s="1170"/>
      <c r="B471" s="13" t="s">
        <v>449</v>
      </c>
      <c r="C471" s="13">
        <v>55</v>
      </c>
      <c r="D471" s="13" t="s">
        <v>450</v>
      </c>
      <c r="E471" s="13">
        <v>1</v>
      </c>
      <c r="F471" s="102">
        <v>45</v>
      </c>
      <c r="G471" s="13"/>
      <c r="H471" s="13">
        <f t="shared" si="10"/>
        <v>82</v>
      </c>
      <c r="I471" s="13">
        <v>2</v>
      </c>
      <c r="J471" s="13">
        <f t="shared" si="11"/>
        <v>84</v>
      </c>
    </row>
    <row r="472" spans="1:10">
      <c r="A472" s="1168" t="s">
        <v>451</v>
      </c>
      <c r="B472" s="13" t="s">
        <v>452</v>
      </c>
      <c r="C472" s="13">
        <v>50</v>
      </c>
      <c r="D472" s="13">
        <v>75</v>
      </c>
      <c r="E472" s="13">
        <v>1</v>
      </c>
      <c r="F472" s="13">
        <v>25</v>
      </c>
      <c r="G472" s="13"/>
      <c r="H472" s="13">
        <f t="shared" si="10"/>
        <v>77</v>
      </c>
      <c r="I472" s="13">
        <v>2</v>
      </c>
      <c r="J472" s="13">
        <f t="shared" si="11"/>
        <v>79</v>
      </c>
    </row>
    <row r="473" spans="1:10">
      <c r="A473" s="1174"/>
      <c r="B473" s="13" t="s">
        <v>453</v>
      </c>
      <c r="C473" s="13">
        <v>50</v>
      </c>
      <c r="D473" s="13">
        <v>75</v>
      </c>
      <c r="E473" s="13">
        <v>1</v>
      </c>
      <c r="F473" s="13">
        <v>25</v>
      </c>
      <c r="G473" s="13"/>
      <c r="H473" s="13">
        <f t="shared" si="10"/>
        <v>77</v>
      </c>
      <c r="I473" s="13">
        <v>2</v>
      </c>
      <c r="J473" s="13">
        <f t="shared" si="11"/>
        <v>79</v>
      </c>
    </row>
    <row r="474" spans="1:10">
      <c r="A474" s="1170"/>
      <c r="B474" s="13" t="s">
        <v>454</v>
      </c>
      <c r="C474" s="13">
        <v>50</v>
      </c>
      <c r="D474" s="13">
        <v>75</v>
      </c>
      <c r="E474" s="13">
        <v>1</v>
      </c>
      <c r="F474" s="13">
        <v>25</v>
      </c>
      <c r="G474" s="13"/>
      <c r="H474" s="13">
        <f t="shared" si="10"/>
        <v>77</v>
      </c>
      <c r="I474" s="13">
        <v>2</v>
      </c>
      <c r="J474" s="13">
        <f t="shared" si="11"/>
        <v>79</v>
      </c>
    </row>
    <row r="476" spans="1:10">
      <c r="A476" s="291" t="s">
        <v>52</v>
      </c>
    </row>
    <row r="477" spans="1:10" ht="15.75" thickBot="1">
      <c r="A477" s="214" t="s">
        <v>1795</v>
      </c>
    </row>
    <row r="478" spans="1:10" ht="36.75" thickBot="1">
      <c r="A478" s="105" t="s">
        <v>415</v>
      </c>
      <c r="B478" s="106" t="s">
        <v>464</v>
      </c>
      <c r="C478" s="650" t="s">
        <v>465</v>
      </c>
      <c r="D478" s="654" t="s">
        <v>466</v>
      </c>
      <c r="E478" s="651" t="s">
        <v>1784</v>
      </c>
      <c r="F478" s="803"/>
      <c r="G478" s="803"/>
    </row>
    <row r="479" spans="1:10" ht="18.75" thickBot="1">
      <c r="A479" s="107" t="s">
        <v>10</v>
      </c>
      <c r="B479" s="108" t="s">
        <v>2</v>
      </c>
      <c r="C479" s="652" t="s">
        <v>40</v>
      </c>
      <c r="D479" s="655">
        <v>24</v>
      </c>
      <c r="E479" s="655">
        <v>24</v>
      </c>
      <c r="F479" s="804"/>
      <c r="G479" s="804"/>
    </row>
    <row r="480" spans="1:10">
      <c r="A480" s="1058" t="s">
        <v>1785</v>
      </c>
      <c r="B480" s="1058"/>
      <c r="C480" s="1058"/>
      <c r="D480" s="1058"/>
      <c r="E480" s="1058"/>
      <c r="F480" s="1058"/>
      <c r="G480" s="1058"/>
    </row>
    <row r="481" spans="1:7">
      <c r="A481" t="s">
        <v>1488</v>
      </c>
    </row>
    <row r="482" spans="1:7">
      <c r="A482" t="s">
        <v>1489</v>
      </c>
    </row>
    <row r="484" spans="1:7" ht="15.75" thickBot="1">
      <c r="A484" s="214" t="s">
        <v>1796</v>
      </c>
    </row>
    <row r="485" spans="1:7" ht="36.75" thickBot="1">
      <c r="A485" s="105" t="s">
        <v>415</v>
      </c>
      <c r="B485" s="106" t="s">
        <v>464</v>
      </c>
      <c r="C485" s="650" t="s">
        <v>465</v>
      </c>
      <c r="D485" s="654" t="s">
        <v>466</v>
      </c>
      <c r="E485" s="651" t="s">
        <v>1784</v>
      </c>
      <c r="F485" s="803"/>
      <c r="G485" s="803"/>
    </row>
    <row r="486" spans="1:7" ht="36.75" thickBot="1">
      <c r="A486" s="107" t="s">
        <v>1070</v>
      </c>
      <c r="B486" s="108" t="s">
        <v>1671</v>
      </c>
      <c r="C486" s="652" t="s">
        <v>40</v>
      </c>
      <c r="D486" s="655">
        <f>17+24</f>
        <v>41</v>
      </c>
      <c r="E486" s="655">
        <f>17+24</f>
        <v>41</v>
      </c>
      <c r="F486" s="804"/>
      <c r="G486" s="804"/>
    </row>
    <row r="487" spans="1:7">
      <c r="A487" t="s">
        <v>1670</v>
      </c>
    </row>
    <row r="489" spans="1:7">
      <c r="A489" s="291" t="s">
        <v>412</v>
      </c>
    </row>
    <row r="490" spans="1:7" ht="15.75" thickBot="1">
      <c r="A490" s="214" t="s">
        <v>1795</v>
      </c>
    </row>
    <row r="491" spans="1:7" ht="36.75" thickBot="1">
      <c r="A491" s="105" t="s">
        <v>415</v>
      </c>
      <c r="B491" s="106" t="s">
        <v>464</v>
      </c>
      <c r="C491" s="650" t="s">
        <v>465</v>
      </c>
      <c r="D491" s="654" t="s">
        <v>466</v>
      </c>
      <c r="E491" s="651" t="s">
        <v>1784</v>
      </c>
      <c r="F491" s="803"/>
      <c r="G491" s="803"/>
    </row>
    <row r="492" spans="1:7" ht="18.75" thickBot="1">
      <c r="A492" s="107" t="s">
        <v>10</v>
      </c>
      <c r="B492" s="108" t="s">
        <v>2</v>
      </c>
      <c r="C492" s="652" t="s">
        <v>40</v>
      </c>
      <c r="D492" s="655">
        <v>24</v>
      </c>
      <c r="E492" s="655">
        <v>24</v>
      </c>
      <c r="F492" s="804"/>
      <c r="G492" s="804"/>
    </row>
    <row r="493" spans="1:7">
      <c r="A493" s="1058" t="s">
        <v>1785</v>
      </c>
      <c r="B493" s="1058"/>
      <c r="C493" s="1058"/>
      <c r="D493" s="1058"/>
      <c r="E493" s="1058"/>
      <c r="F493" s="1058"/>
    </row>
    <row r="494" spans="1:7">
      <c r="A494" t="s">
        <v>1488</v>
      </c>
    </row>
    <row r="495" spans="1:7">
      <c r="A495" t="s">
        <v>1489</v>
      </c>
    </row>
    <row r="497" spans="1:4">
      <c r="A497" s="103" t="s">
        <v>455</v>
      </c>
    </row>
    <row r="498" spans="1:4">
      <c r="A498" t="s">
        <v>456</v>
      </c>
    </row>
    <row r="499" spans="1:4">
      <c r="A499" t="s">
        <v>457</v>
      </c>
    </row>
    <row r="500" spans="1:4">
      <c r="A500" t="s">
        <v>458</v>
      </c>
    </row>
    <row r="501" spans="1:4">
      <c r="A501" s="76" t="s">
        <v>459</v>
      </c>
      <c r="B501" s="76"/>
      <c r="C501" s="76"/>
      <c r="D501" s="76"/>
    </row>
    <row r="502" spans="1:4">
      <c r="A502" t="s">
        <v>460</v>
      </c>
    </row>
    <row r="503" spans="1:4">
      <c r="A503" t="s">
        <v>461</v>
      </c>
    </row>
    <row r="504" spans="1:4">
      <c r="A504" s="98" t="s">
        <v>462</v>
      </c>
      <c r="B504" s="98"/>
      <c r="C504" s="98"/>
    </row>
    <row r="505" spans="1:4">
      <c r="A505" t="s">
        <v>463</v>
      </c>
    </row>
    <row r="508" spans="1:4">
      <c r="A508" s="290" t="s">
        <v>1253</v>
      </c>
      <c r="B508" s="79">
        <v>38</v>
      </c>
      <c r="C508" s="805" t="s">
        <v>1786</v>
      </c>
      <c r="D508" s="110"/>
    </row>
    <row r="509" spans="1:4">
      <c r="A509" s="29"/>
      <c r="B509" s="112"/>
      <c r="C509" s="621"/>
    </row>
    <row r="513" spans="1:10">
      <c r="J513" s="806"/>
    </row>
    <row r="522" spans="1:10" ht="45">
      <c r="A522" s="99" t="s">
        <v>415</v>
      </c>
      <c r="B522" s="99" t="s">
        <v>416</v>
      </c>
      <c r="C522" s="99" t="s">
        <v>417</v>
      </c>
      <c r="D522" s="99" t="s">
        <v>418</v>
      </c>
      <c r="E522" s="99" t="s">
        <v>419</v>
      </c>
      <c r="F522" s="100" t="s">
        <v>420</v>
      </c>
      <c r="G522" s="100" t="s">
        <v>421</v>
      </c>
      <c r="H522" s="101" t="s">
        <v>422</v>
      </c>
      <c r="I522" s="101" t="s">
        <v>423</v>
      </c>
      <c r="J522" s="101" t="s">
        <v>424</v>
      </c>
    </row>
    <row r="523" spans="1:10">
      <c r="A523" s="1168" t="s">
        <v>425</v>
      </c>
      <c r="B523" s="13" t="s">
        <v>426</v>
      </c>
      <c r="C523" s="13">
        <v>20</v>
      </c>
      <c r="D523" s="13">
        <v>30</v>
      </c>
      <c r="E523" s="13">
        <v>3</v>
      </c>
      <c r="F523" s="13">
        <v>2</v>
      </c>
      <c r="G523" s="13"/>
      <c r="H523" s="13">
        <f>C523+$B$508</f>
        <v>58</v>
      </c>
      <c r="I523" s="13">
        <v>2</v>
      </c>
      <c r="J523" s="13">
        <f>H523+I523</f>
        <v>60</v>
      </c>
    </row>
    <row r="524" spans="1:10">
      <c r="A524" s="1174"/>
      <c r="B524" s="13" t="s">
        <v>427</v>
      </c>
      <c r="C524" s="13">
        <v>20</v>
      </c>
      <c r="D524" s="13">
        <v>30</v>
      </c>
      <c r="E524" s="13">
        <v>3</v>
      </c>
      <c r="F524" s="13">
        <v>2</v>
      </c>
      <c r="G524" s="13"/>
      <c r="H524" s="13">
        <f t="shared" ref="H524:H544" si="12">C524+$B$508</f>
        <v>58</v>
      </c>
      <c r="I524" s="13">
        <v>2</v>
      </c>
      <c r="J524" s="13">
        <f>H524+I524</f>
        <v>60</v>
      </c>
    </row>
    <row r="525" spans="1:10">
      <c r="A525" s="1174"/>
      <c r="B525" s="13" t="s">
        <v>428</v>
      </c>
      <c r="C525" s="13">
        <v>20</v>
      </c>
      <c r="D525" s="13">
        <v>30</v>
      </c>
      <c r="E525" s="13">
        <v>3</v>
      </c>
      <c r="F525" s="13">
        <v>4</v>
      </c>
      <c r="G525" s="13"/>
      <c r="H525" s="13">
        <f t="shared" si="12"/>
        <v>58</v>
      </c>
      <c r="I525" s="13">
        <v>2</v>
      </c>
      <c r="J525" s="13">
        <f t="shared" ref="J525:J544" si="13">H525+I525</f>
        <v>60</v>
      </c>
    </row>
    <row r="526" spans="1:10">
      <c r="A526" s="1174"/>
      <c r="B526" s="13" t="s">
        <v>429</v>
      </c>
      <c r="C526" s="13">
        <v>20</v>
      </c>
      <c r="D526" s="13">
        <v>30</v>
      </c>
      <c r="E526" s="13">
        <v>3</v>
      </c>
      <c r="F526" s="13">
        <v>4</v>
      </c>
      <c r="G526" s="13"/>
      <c r="H526" s="13">
        <f t="shared" si="12"/>
        <v>58</v>
      </c>
      <c r="I526" s="13">
        <v>2</v>
      </c>
      <c r="J526" s="13">
        <f t="shared" si="13"/>
        <v>60</v>
      </c>
    </row>
    <row r="527" spans="1:10">
      <c r="A527" s="1174"/>
      <c r="B527" s="13" t="s">
        <v>430</v>
      </c>
      <c r="C527" s="13">
        <v>20</v>
      </c>
      <c r="D527" s="13">
        <v>30</v>
      </c>
      <c r="E527" s="13">
        <v>2</v>
      </c>
      <c r="F527" s="13">
        <v>4</v>
      </c>
      <c r="G527" s="13"/>
      <c r="H527" s="13">
        <f t="shared" si="12"/>
        <v>58</v>
      </c>
      <c r="I527" s="13">
        <v>2</v>
      </c>
      <c r="J527" s="13">
        <f t="shared" si="13"/>
        <v>60</v>
      </c>
    </row>
    <row r="528" spans="1:10">
      <c r="A528" s="1170"/>
      <c r="B528" s="13" t="s">
        <v>431</v>
      </c>
      <c r="C528" s="13">
        <v>20</v>
      </c>
      <c r="D528" s="13">
        <v>30</v>
      </c>
      <c r="E528" s="13">
        <v>2</v>
      </c>
      <c r="F528" s="13">
        <v>1</v>
      </c>
      <c r="G528" s="13"/>
      <c r="H528" s="13">
        <f t="shared" si="12"/>
        <v>58</v>
      </c>
      <c r="I528" s="13">
        <v>2</v>
      </c>
      <c r="J528" s="13">
        <f t="shared" si="13"/>
        <v>60</v>
      </c>
    </row>
    <row r="529" spans="1:10">
      <c r="A529" s="1171" t="s">
        <v>432</v>
      </c>
      <c r="B529" s="13" t="s">
        <v>433</v>
      </c>
      <c r="C529" s="13">
        <v>25</v>
      </c>
      <c r="D529" s="13">
        <v>35</v>
      </c>
      <c r="E529" s="13">
        <v>2</v>
      </c>
      <c r="F529" s="13">
        <v>3</v>
      </c>
      <c r="G529" s="13"/>
      <c r="H529" s="13">
        <f t="shared" si="12"/>
        <v>63</v>
      </c>
      <c r="I529" s="13">
        <v>2</v>
      </c>
      <c r="J529" s="13">
        <f t="shared" si="13"/>
        <v>65</v>
      </c>
    </row>
    <row r="530" spans="1:10">
      <c r="A530" s="1175"/>
      <c r="B530" s="13" t="s">
        <v>434</v>
      </c>
      <c r="C530" s="13">
        <v>25</v>
      </c>
      <c r="D530" s="13">
        <v>30</v>
      </c>
      <c r="E530" s="13">
        <v>2</v>
      </c>
      <c r="F530" s="13">
        <v>3</v>
      </c>
      <c r="G530" s="13"/>
      <c r="H530" s="13">
        <f t="shared" si="12"/>
        <v>63</v>
      </c>
      <c r="I530" s="13">
        <v>2</v>
      </c>
      <c r="J530" s="13">
        <f t="shared" si="13"/>
        <v>65</v>
      </c>
    </row>
    <row r="531" spans="1:10">
      <c r="A531" s="1175"/>
      <c r="B531" s="13" t="s">
        <v>435</v>
      </c>
      <c r="C531" s="13">
        <v>35</v>
      </c>
      <c r="D531" s="13">
        <v>30</v>
      </c>
      <c r="E531" s="13">
        <v>1</v>
      </c>
      <c r="F531" s="13">
        <v>3</v>
      </c>
      <c r="G531" s="13"/>
      <c r="H531" s="13">
        <f t="shared" si="12"/>
        <v>73</v>
      </c>
      <c r="I531" s="13">
        <v>2</v>
      </c>
      <c r="J531" s="13">
        <f t="shared" si="13"/>
        <v>75</v>
      </c>
    </row>
    <row r="532" spans="1:10">
      <c r="A532" s="1173"/>
      <c r="B532" s="13" t="s">
        <v>436</v>
      </c>
      <c r="C532" s="13">
        <v>30</v>
      </c>
      <c r="D532" s="13">
        <v>35</v>
      </c>
      <c r="E532" s="13">
        <v>1</v>
      </c>
      <c r="F532" s="13">
        <v>5</v>
      </c>
      <c r="G532" s="13"/>
      <c r="H532" s="13">
        <f t="shared" si="12"/>
        <v>68</v>
      </c>
      <c r="I532" s="13">
        <v>2</v>
      </c>
      <c r="J532" s="13">
        <f t="shared" si="13"/>
        <v>70</v>
      </c>
    </row>
    <row r="533" spans="1:10">
      <c r="A533" s="1171" t="s">
        <v>437</v>
      </c>
      <c r="B533" s="13" t="s">
        <v>438</v>
      </c>
      <c r="C533" s="13">
        <v>25</v>
      </c>
      <c r="D533" s="13">
        <v>0</v>
      </c>
      <c r="E533" s="13">
        <v>2</v>
      </c>
      <c r="F533" s="13">
        <v>3</v>
      </c>
      <c r="G533" s="13"/>
      <c r="H533" s="13">
        <f t="shared" si="12"/>
        <v>63</v>
      </c>
      <c r="I533" s="13">
        <v>2</v>
      </c>
      <c r="J533" s="13">
        <f t="shared" si="13"/>
        <v>65</v>
      </c>
    </row>
    <row r="534" spans="1:10">
      <c r="A534" s="1175"/>
      <c r="B534" s="13" t="s">
        <v>439</v>
      </c>
      <c r="C534" s="13">
        <v>25</v>
      </c>
      <c r="D534" s="13">
        <v>0</v>
      </c>
      <c r="E534" s="13">
        <v>1</v>
      </c>
      <c r="F534" s="13">
        <v>5</v>
      </c>
      <c r="G534" s="13"/>
      <c r="H534" s="13">
        <f t="shared" si="12"/>
        <v>63</v>
      </c>
      <c r="I534" s="13">
        <v>2</v>
      </c>
      <c r="J534" s="13">
        <f t="shared" si="13"/>
        <v>65</v>
      </c>
    </row>
    <row r="535" spans="1:10">
      <c r="A535" s="1173"/>
      <c r="B535" s="793" t="s">
        <v>470</v>
      </c>
      <c r="C535" s="13">
        <v>25</v>
      </c>
      <c r="D535" s="13">
        <v>0</v>
      </c>
      <c r="E535" s="13">
        <v>1</v>
      </c>
      <c r="F535" s="13">
        <v>7</v>
      </c>
      <c r="G535" s="13"/>
      <c r="H535" s="13">
        <f t="shared" si="12"/>
        <v>63</v>
      </c>
      <c r="I535" s="13">
        <v>2</v>
      </c>
      <c r="J535" s="13">
        <f t="shared" si="13"/>
        <v>65</v>
      </c>
    </row>
    <row r="536" spans="1:10">
      <c r="A536" s="215" t="s">
        <v>440</v>
      </c>
      <c r="B536" s="13" t="s">
        <v>441</v>
      </c>
      <c r="C536" s="13"/>
      <c r="D536" s="13">
        <v>45</v>
      </c>
      <c r="E536" s="13" t="s">
        <v>442</v>
      </c>
      <c r="F536" s="13">
        <v>9</v>
      </c>
      <c r="G536" s="13"/>
      <c r="H536" s="13">
        <f t="shared" si="12"/>
        <v>38</v>
      </c>
      <c r="I536" s="13">
        <v>2</v>
      </c>
      <c r="J536" s="13">
        <f t="shared" si="13"/>
        <v>40</v>
      </c>
    </row>
    <row r="537" spans="1:10">
      <c r="A537" s="215" t="s">
        <v>443</v>
      </c>
      <c r="B537" s="13" t="s">
        <v>444</v>
      </c>
      <c r="C537" s="13">
        <v>35</v>
      </c>
      <c r="D537" s="13">
        <v>45</v>
      </c>
      <c r="E537" s="13">
        <v>1</v>
      </c>
      <c r="F537" s="13">
        <v>10</v>
      </c>
      <c r="G537" s="13"/>
      <c r="H537" s="13">
        <f t="shared" si="12"/>
        <v>73</v>
      </c>
      <c r="I537" s="13">
        <v>2</v>
      </c>
      <c r="J537" s="13">
        <f t="shared" si="13"/>
        <v>75</v>
      </c>
    </row>
    <row r="538" spans="1:10">
      <c r="A538" s="215" t="s">
        <v>445</v>
      </c>
      <c r="B538" s="13" t="s">
        <v>446</v>
      </c>
      <c r="C538" s="13">
        <v>35</v>
      </c>
      <c r="D538" s="13">
        <v>55</v>
      </c>
      <c r="E538" s="13">
        <v>1</v>
      </c>
      <c r="F538" s="13">
        <v>25</v>
      </c>
      <c r="G538" s="13"/>
      <c r="H538" s="13">
        <f t="shared" si="12"/>
        <v>73</v>
      </c>
      <c r="I538" s="13">
        <v>2</v>
      </c>
      <c r="J538" s="13">
        <f t="shared" si="13"/>
        <v>75</v>
      </c>
    </row>
    <row r="539" spans="1:10">
      <c r="A539" s="1168" t="s">
        <v>3</v>
      </c>
      <c r="B539" s="13" t="s">
        <v>447</v>
      </c>
      <c r="C539" s="13">
        <v>30</v>
      </c>
      <c r="D539" s="13">
        <v>60</v>
      </c>
      <c r="E539" s="13">
        <v>1</v>
      </c>
      <c r="F539" s="102">
        <v>30</v>
      </c>
      <c r="G539" s="13"/>
      <c r="H539" s="13">
        <f t="shared" si="12"/>
        <v>68</v>
      </c>
      <c r="I539" s="13">
        <v>2</v>
      </c>
      <c r="J539" s="13">
        <f t="shared" si="13"/>
        <v>70</v>
      </c>
    </row>
    <row r="540" spans="1:10">
      <c r="A540" s="1174"/>
      <c r="B540" s="13" t="s">
        <v>448</v>
      </c>
      <c r="C540" s="13">
        <v>35</v>
      </c>
      <c r="D540" s="13">
        <v>65</v>
      </c>
      <c r="E540" s="13">
        <v>1</v>
      </c>
      <c r="F540" s="13">
        <v>17</v>
      </c>
      <c r="G540" s="13"/>
      <c r="H540" s="13">
        <f t="shared" si="12"/>
        <v>73</v>
      </c>
      <c r="I540" s="13">
        <v>2</v>
      </c>
      <c r="J540" s="13">
        <f t="shared" si="13"/>
        <v>75</v>
      </c>
    </row>
    <row r="541" spans="1:10">
      <c r="A541" s="1170"/>
      <c r="B541" s="13" t="s">
        <v>449</v>
      </c>
      <c r="C541" s="13">
        <v>55</v>
      </c>
      <c r="D541" s="13" t="s">
        <v>450</v>
      </c>
      <c r="E541" s="13">
        <v>1</v>
      </c>
      <c r="F541" s="102">
        <v>45</v>
      </c>
      <c r="G541" s="13"/>
      <c r="H541" s="13">
        <f t="shared" si="12"/>
        <v>93</v>
      </c>
      <c r="I541" s="13">
        <v>2</v>
      </c>
      <c r="J541" s="13">
        <f t="shared" si="13"/>
        <v>95</v>
      </c>
    </row>
    <row r="542" spans="1:10">
      <c r="A542" s="1168" t="s">
        <v>451</v>
      </c>
      <c r="B542" s="13" t="s">
        <v>452</v>
      </c>
      <c r="C542" s="13">
        <v>50</v>
      </c>
      <c r="D542" s="13">
        <v>75</v>
      </c>
      <c r="E542" s="13">
        <v>1</v>
      </c>
      <c r="F542" s="13">
        <v>25</v>
      </c>
      <c r="G542" s="13"/>
      <c r="H542" s="13">
        <f t="shared" si="12"/>
        <v>88</v>
      </c>
      <c r="I542" s="13">
        <v>2</v>
      </c>
      <c r="J542" s="13">
        <f t="shared" si="13"/>
        <v>90</v>
      </c>
    </row>
    <row r="543" spans="1:10">
      <c r="A543" s="1174"/>
      <c r="B543" s="13" t="s">
        <v>453</v>
      </c>
      <c r="C543" s="13">
        <v>50</v>
      </c>
      <c r="D543" s="13">
        <v>75</v>
      </c>
      <c r="E543" s="13">
        <v>1</v>
      </c>
      <c r="F543" s="13">
        <v>25</v>
      </c>
      <c r="G543" s="13"/>
      <c r="H543" s="13">
        <f t="shared" si="12"/>
        <v>88</v>
      </c>
      <c r="I543" s="13">
        <v>2</v>
      </c>
      <c r="J543" s="13">
        <f t="shared" si="13"/>
        <v>90</v>
      </c>
    </row>
    <row r="544" spans="1:10">
      <c r="A544" s="1170"/>
      <c r="B544" s="13" t="s">
        <v>454</v>
      </c>
      <c r="C544" s="13">
        <v>50</v>
      </c>
      <c r="D544" s="13">
        <v>75</v>
      </c>
      <c r="E544" s="13">
        <v>1</v>
      </c>
      <c r="F544" s="13">
        <v>25</v>
      </c>
      <c r="G544" s="13"/>
      <c r="H544" s="13">
        <f t="shared" si="12"/>
        <v>88</v>
      </c>
      <c r="I544" s="13">
        <v>2</v>
      </c>
      <c r="J544" s="13">
        <f t="shared" si="13"/>
        <v>90</v>
      </c>
    </row>
    <row r="546" spans="1:7">
      <c r="A546" s="291" t="s">
        <v>52</v>
      </c>
    </row>
    <row r="547" spans="1:7" ht="15.75" thickBot="1">
      <c r="A547" s="214" t="s">
        <v>1787</v>
      </c>
    </row>
    <row r="548" spans="1:7" ht="36.75" thickBot="1">
      <c r="A548" s="105" t="s">
        <v>415</v>
      </c>
      <c r="B548" s="106" t="s">
        <v>464</v>
      </c>
      <c r="C548" s="650" t="s">
        <v>465</v>
      </c>
      <c r="D548" s="654" t="s">
        <v>466</v>
      </c>
      <c r="E548" s="651" t="s">
        <v>1784</v>
      </c>
      <c r="F548" s="803"/>
      <c r="G548" s="803"/>
    </row>
    <row r="549" spans="1:7" ht="18.75" thickBot="1">
      <c r="A549" s="107" t="s">
        <v>10</v>
      </c>
      <c r="B549" s="108" t="s">
        <v>2</v>
      </c>
      <c r="C549" s="652" t="s">
        <v>40</v>
      </c>
      <c r="D549" s="655">
        <v>35</v>
      </c>
      <c r="E549" s="655">
        <v>35</v>
      </c>
      <c r="F549" s="804"/>
      <c r="G549" s="804"/>
    </row>
    <row r="550" spans="1:7">
      <c r="A550" s="1058" t="s">
        <v>1785</v>
      </c>
      <c r="B550" s="1058"/>
      <c r="C550" s="1058"/>
      <c r="D550" s="1058"/>
      <c r="E550" s="1058"/>
      <c r="F550" s="1058"/>
      <c r="G550" s="1058"/>
    </row>
    <row r="551" spans="1:7">
      <c r="A551" t="s">
        <v>1488</v>
      </c>
    </row>
    <row r="552" spans="1:7">
      <c r="A552" t="s">
        <v>1489</v>
      </c>
    </row>
    <row r="554" spans="1:7" ht="15.75" thickBot="1">
      <c r="A554" s="214" t="s">
        <v>1788</v>
      </c>
    </row>
    <row r="555" spans="1:7" ht="36.75" thickBot="1">
      <c r="A555" s="105" t="s">
        <v>415</v>
      </c>
      <c r="B555" s="106" t="s">
        <v>464</v>
      </c>
      <c r="C555" s="650" t="s">
        <v>465</v>
      </c>
      <c r="D555" s="654" t="s">
        <v>466</v>
      </c>
      <c r="E555" s="651" t="s">
        <v>1784</v>
      </c>
      <c r="F555" s="803"/>
      <c r="G555" s="803"/>
    </row>
    <row r="556" spans="1:7" ht="36.75" thickBot="1">
      <c r="A556" s="107" t="s">
        <v>1070</v>
      </c>
      <c r="B556" s="108" t="s">
        <v>1671</v>
      </c>
      <c r="C556" s="652" t="s">
        <v>40</v>
      </c>
      <c r="D556" s="655">
        <f>17+35</f>
        <v>52</v>
      </c>
      <c r="E556" s="655">
        <f>17+35</f>
        <v>52</v>
      </c>
      <c r="F556" s="804"/>
      <c r="G556" s="804"/>
    </row>
    <row r="557" spans="1:7">
      <c r="A557" t="s">
        <v>1670</v>
      </c>
    </row>
    <row r="559" spans="1:7">
      <c r="A559" s="291" t="s">
        <v>412</v>
      </c>
    </row>
    <row r="560" spans="1:7" ht="15.75" thickBot="1">
      <c r="A560" s="214" t="s">
        <v>1787</v>
      </c>
    </row>
    <row r="561" spans="1:7" ht="36.75" thickBot="1">
      <c r="A561" s="105" t="s">
        <v>415</v>
      </c>
      <c r="B561" s="106" t="s">
        <v>464</v>
      </c>
      <c r="C561" s="650" t="s">
        <v>465</v>
      </c>
      <c r="D561" s="654" t="s">
        <v>466</v>
      </c>
      <c r="E561" s="651" t="s">
        <v>1784</v>
      </c>
      <c r="F561" s="803"/>
      <c r="G561" s="803"/>
    </row>
    <row r="562" spans="1:7" ht="18.75" thickBot="1">
      <c r="A562" s="107" t="s">
        <v>10</v>
      </c>
      <c r="B562" s="108" t="s">
        <v>2</v>
      </c>
      <c r="C562" s="652" t="s">
        <v>40</v>
      </c>
      <c r="D562" s="655">
        <v>35</v>
      </c>
      <c r="E562" s="655">
        <v>35</v>
      </c>
      <c r="F562" s="804"/>
      <c r="G562" s="804"/>
    </row>
    <row r="563" spans="1:7">
      <c r="A563" s="1058" t="s">
        <v>1785</v>
      </c>
      <c r="B563" s="1058"/>
      <c r="C563" s="1058"/>
      <c r="D563" s="1058"/>
      <c r="E563" s="1058"/>
      <c r="F563" s="1058"/>
    </row>
    <row r="564" spans="1:7">
      <c r="A564" t="s">
        <v>1488</v>
      </c>
    </row>
    <row r="565" spans="1:7">
      <c r="A565" t="s">
        <v>1489</v>
      </c>
    </row>
    <row r="567" spans="1:7">
      <c r="A567" s="103" t="s">
        <v>455</v>
      </c>
    </row>
    <row r="568" spans="1:7">
      <c r="A568" t="s">
        <v>456</v>
      </c>
    </row>
    <row r="569" spans="1:7">
      <c r="A569" t="s">
        <v>457</v>
      </c>
    </row>
    <row r="570" spans="1:7">
      <c r="A570" t="s">
        <v>458</v>
      </c>
    </row>
    <row r="571" spans="1:7">
      <c r="A571" s="76" t="s">
        <v>459</v>
      </c>
      <c r="B571" s="76"/>
      <c r="C571" s="76"/>
      <c r="D571" s="76"/>
    </row>
    <row r="572" spans="1:7">
      <c r="A572" t="s">
        <v>460</v>
      </c>
    </row>
    <row r="573" spans="1:7">
      <c r="A573" t="s">
        <v>461</v>
      </c>
    </row>
    <row r="574" spans="1:7">
      <c r="A574" s="98" t="s">
        <v>462</v>
      </c>
      <c r="B574" s="98"/>
      <c r="C574" s="98"/>
    </row>
    <row r="575" spans="1:7">
      <c r="A575" t="s">
        <v>463</v>
      </c>
    </row>
    <row r="579" spans="1:10">
      <c r="A579" s="290" t="s">
        <v>1253</v>
      </c>
      <c r="B579" s="79">
        <v>42</v>
      </c>
      <c r="C579" s="796" t="s">
        <v>1775</v>
      </c>
      <c r="D579" s="110"/>
    </row>
    <row r="580" spans="1:10">
      <c r="A580" s="29"/>
      <c r="B580" s="112"/>
      <c r="C580" s="621"/>
    </row>
    <row r="591" spans="1:10" ht="54" customHeight="1">
      <c r="A591" s="99" t="s">
        <v>415</v>
      </c>
      <c r="B591" s="99" t="s">
        <v>416</v>
      </c>
      <c r="C591" s="99" t="s">
        <v>417</v>
      </c>
      <c r="D591" s="99" t="s">
        <v>418</v>
      </c>
      <c r="E591" s="99" t="s">
        <v>419</v>
      </c>
      <c r="F591" s="100" t="s">
        <v>420</v>
      </c>
      <c r="G591" s="100" t="s">
        <v>421</v>
      </c>
      <c r="H591" s="101" t="s">
        <v>422</v>
      </c>
      <c r="I591" s="101" t="s">
        <v>423</v>
      </c>
      <c r="J591" s="101" t="s">
        <v>424</v>
      </c>
    </row>
    <row r="592" spans="1:10">
      <c r="A592" s="1168" t="s">
        <v>425</v>
      </c>
      <c r="B592" s="13" t="s">
        <v>426</v>
      </c>
      <c r="C592" s="13">
        <v>20</v>
      </c>
      <c r="D592" s="13">
        <v>30</v>
      </c>
      <c r="E592" s="13">
        <v>3</v>
      </c>
      <c r="F592" s="13">
        <v>2</v>
      </c>
      <c r="G592" s="13"/>
      <c r="H592" s="13">
        <f>C592+$B$579</f>
        <v>62</v>
      </c>
      <c r="I592" s="13">
        <v>2</v>
      </c>
      <c r="J592" s="13">
        <f>H592+I592</f>
        <v>64</v>
      </c>
    </row>
    <row r="593" spans="1:10">
      <c r="A593" s="1174"/>
      <c r="B593" s="13" t="s">
        <v>427</v>
      </c>
      <c r="C593" s="13">
        <v>20</v>
      </c>
      <c r="D593" s="13">
        <v>30</v>
      </c>
      <c r="E593" s="13">
        <v>3</v>
      </c>
      <c r="F593" s="13">
        <v>2</v>
      </c>
      <c r="G593" s="13"/>
      <c r="H593" s="13">
        <f t="shared" ref="H593:H613" si="14">C593+$B$579</f>
        <v>62</v>
      </c>
      <c r="I593" s="13">
        <v>2</v>
      </c>
      <c r="J593" s="13">
        <f>H593+I593</f>
        <v>64</v>
      </c>
    </row>
    <row r="594" spans="1:10">
      <c r="A594" s="1174"/>
      <c r="B594" s="13" t="s">
        <v>428</v>
      </c>
      <c r="C594" s="13">
        <v>20</v>
      </c>
      <c r="D594" s="13">
        <v>30</v>
      </c>
      <c r="E594" s="13">
        <v>3</v>
      </c>
      <c r="F594" s="13">
        <v>4</v>
      </c>
      <c r="G594" s="13"/>
      <c r="H594" s="13">
        <f t="shared" si="14"/>
        <v>62</v>
      </c>
      <c r="I594" s="13">
        <v>2</v>
      </c>
      <c r="J594" s="13">
        <f t="shared" ref="J594:J613" si="15">H594+I594</f>
        <v>64</v>
      </c>
    </row>
    <row r="595" spans="1:10">
      <c r="A595" s="1174"/>
      <c r="B595" s="13" t="s">
        <v>429</v>
      </c>
      <c r="C595" s="13">
        <v>20</v>
      </c>
      <c r="D595" s="13">
        <v>30</v>
      </c>
      <c r="E595" s="13">
        <v>3</v>
      </c>
      <c r="F595" s="13">
        <v>4</v>
      </c>
      <c r="G595" s="13"/>
      <c r="H595" s="13">
        <f t="shared" si="14"/>
        <v>62</v>
      </c>
      <c r="I595" s="13">
        <v>2</v>
      </c>
      <c r="J595" s="13">
        <f t="shared" si="15"/>
        <v>64</v>
      </c>
    </row>
    <row r="596" spans="1:10">
      <c r="A596" s="1174"/>
      <c r="B596" s="13" t="s">
        <v>430</v>
      </c>
      <c r="C596" s="13">
        <v>20</v>
      </c>
      <c r="D596" s="13">
        <v>30</v>
      </c>
      <c r="E596" s="13">
        <v>2</v>
      </c>
      <c r="F596" s="13">
        <v>4</v>
      </c>
      <c r="G596" s="13"/>
      <c r="H596" s="13">
        <f t="shared" si="14"/>
        <v>62</v>
      </c>
      <c r="I596" s="13">
        <v>2</v>
      </c>
      <c r="J596" s="13">
        <f t="shared" si="15"/>
        <v>64</v>
      </c>
    </row>
    <row r="597" spans="1:10">
      <c r="A597" s="1170"/>
      <c r="B597" s="13" t="s">
        <v>431</v>
      </c>
      <c r="C597" s="13">
        <v>20</v>
      </c>
      <c r="D597" s="13">
        <v>30</v>
      </c>
      <c r="E597" s="13">
        <v>2</v>
      </c>
      <c r="F597" s="13">
        <v>1</v>
      </c>
      <c r="G597" s="13"/>
      <c r="H597" s="13">
        <f t="shared" si="14"/>
        <v>62</v>
      </c>
      <c r="I597" s="13">
        <v>2</v>
      </c>
      <c r="J597" s="13">
        <f t="shared" si="15"/>
        <v>64</v>
      </c>
    </row>
    <row r="598" spans="1:10">
      <c r="A598" s="1171" t="s">
        <v>432</v>
      </c>
      <c r="B598" s="13" t="s">
        <v>433</v>
      </c>
      <c r="C598" s="13">
        <v>25</v>
      </c>
      <c r="D598" s="13">
        <v>35</v>
      </c>
      <c r="E598" s="13">
        <v>2</v>
      </c>
      <c r="F598" s="13">
        <v>3</v>
      </c>
      <c r="G598" s="13"/>
      <c r="H598" s="13">
        <f t="shared" si="14"/>
        <v>67</v>
      </c>
      <c r="I598" s="13">
        <v>2</v>
      </c>
      <c r="J598" s="13">
        <f t="shared" si="15"/>
        <v>69</v>
      </c>
    </row>
    <row r="599" spans="1:10">
      <c r="A599" s="1175"/>
      <c r="B599" s="13" t="s">
        <v>434</v>
      </c>
      <c r="C599" s="13">
        <v>25</v>
      </c>
      <c r="D599" s="13">
        <v>30</v>
      </c>
      <c r="E599" s="13">
        <v>2</v>
      </c>
      <c r="F599" s="13">
        <v>3</v>
      </c>
      <c r="G599" s="13"/>
      <c r="H599" s="13">
        <f t="shared" si="14"/>
        <v>67</v>
      </c>
      <c r="I599" s="13">
        <v>2</v>
      </c>
      <c r="J599" s="13">
        <f t="shared" si="15"/>
        <v>69</v>
      </c>
    </row>
    <row r="600" spans="1:10">
      <c r="A600" s="1175"/>
      <c r="B600" s="13" t="s">
        <v>435</v>
      </c>
      <c r="C600" s="13">
        <v>35</v>
      </c>
      <c r="D600" s="13">
        <v>30</v>
      </c>
      <c r="E600" s="13">
        <v>1</v>
      </c>
      <c r="F600" s="13">
        <v>3</v>
      </c>
      <c r="G600" s="13"/>
      <c r="H600" s="13">
        <f t="shared" si="14"/>
        <v>77</v>
      </c>
      <c r="I600" s="13">
        <v>2</v>
      </c>
      <c r="J600" s="13">
        <f t="shared" si="15"/>
        <v>79</v>
      </c>
    </row>
    <row r="601" spans="1:10">
      <c r="A601" s="1173"/>
      <c r="B601" s="13" t="s">
        <v>436</v>
      </c>
      <c r="C601" s="13">
        <v>30</v>
      </c>
      <c r="D601" s="13">
        <v>35</v>
      </c>
      <c r="E601" s="13">
        <v>1</v>
      </c>
      <c r="F601" s="13">
        <v>5</v>
      </c>
      <c r="G601" s="13"/>
      <c r="H601" s="13">
        <f t="shared" si="14"/>
        <v>72</v>
      </c>
      <c r="I601" s="13">
        <v>2</v>
      </c>
      <c r="J601" s="13">
        <f t="shared" si="15"/>
        <v>74</v>
      </c>
    </row>
    <row r="602" spans="1:10">
      <c r="A602" s="1171" t="s">
        <v>437</v>
      </c>
      <c r="B602" s="13" t="s">
        <v>438</v>
      </c>
      <c r="C602" s="13">
        <v>25</v>
      </c>
      <c r="D602" s="13">
        <v>0</v>
      </c>
      <c r="E602" s="13">
        <v>2</v>
      </c>
      <c r="F602" s="13">
        <v>3</v>
      </c>
      <c r="G602" s="13"/>
      <c r="H602" s="13">
        <f t="shared" si="14"/>
        <v>67</v>
      </c>
      <c r="I602" s="13">
        <v>2</v>
      </c>
      <c r="J602" s="13">
        <f t="shared" si="15"/>
        <v>69</v>
      </c>
    </row>
    <row r="603" spans="1:10">
      <c r="A603" s="1175"/>
      <c r="B603" s="13" t="s">
        <v>439</v>
      </c>
      <c r="C603" s="13">
        <v>25</v>
      </c>
      <c r="D603" s="13">
        <v>0</v>
      </c>
      <c r="E603" s="13">
        <v>1</v>
      </c>
      <c r="F603" s="13">
        <v>5</v>
      </c>
      <c r="G603" s="13"/>
      <c r="H603" s="13">
        <f t="shared" si="14"/>
        <v>67</v>
      </c>
      <c r="I603" s="13">
        <v>2</v>
      </c>
      <c r="J603" s="13">
        <f t="shared" si="15"/>
        <v>69</v>
      </c>
    </row>
    <row r="604" spans="1:10">
      <c r="A604" s="1173"/>
      <c r="B604" s="793" t="s">
        <v>470</v>
      </c>
      <c r="C604" s="13">
        <v>25</v>
      </c>
      <c r="D604" s="13">
        <v>0</v>
      </c>
      <c r="E604" s="13">
        <v>1</v>
      </c>
      <c r="F604" s="13">
        <v>7</v>
      </c>
      <c r="G604" s="13"/>
      <c r="H604" s="13">
        <f t="shared" si="14"/>
        <v>67</v>
      </c>
      <c r="I604" s="13">
        <v>2</v>
      </c>
      <c r="J604" s="13">
        <f t="shared" si="15"/>
        <v>69</v>
      </c>
    </row>
    <row r="605" spans="1:10">
      <c r="A605" s="215" t="s">
        <v>440</v>
      </c>
      <c r="B605" s="13" t="s">
        <v>441</v>
      </c>
      <c r="C605" s="13"/>
      <c r="D605" s="13">
        <v>45</v>
      </c>
      <c r="E605" s="13" t="s">
        <v>442</v>
      </c>
      <c r="F605" s="13">
        <v>9</v>
      </c>
      <c r="G605" s="13"/>
      <c r="H605" s="13">
        <f>C606+$B$579</f>
        <v>77</v>
      </c>
      <c r="I605" s="13">
        <v>2</v>
      </c>
      <c r="J605" s="13">
        <f t="shared" si="15"/>
        <v>79</v>
      </c>
    </row>
    <row r="606" spans="1:10">
      <c r="A606" s="215" t="s">
        <v>443</v>
      </c>
      <c r="B606" s="13" t="s">
        <v>444</v>
      </c>
      <c r="C606" s="13">
        <v>35</v>
      </c>
      <c r="D606" s="13">
        <v>45</v>
      </c>
      <c r="E606" s="13">
        <v>1</v>
      </c>
      <c r="F606" s="13">
        <v>10</v>
      </c>
      <c r="G606" s="13"/>
      <c r="H606" s="13">
        <f t="shared" si="14"/>
        <v>77</v>
      </c>
      <c r="I606" s="13">
        <v>2</v>
      </c>
      <c r="J606" s="13">
        <f t="shared" si="15"/>
        <v>79</v>
      </c>
    </row>
    <row r="607" spans="1:10">
      <c r="A607" s="215" t="s">
        <v>445</v>
      </c>
      <c r="B607" s="13" t="s">
        <v>446</v>
      </c>
      <c r="C607" s="13">
        <v>35</v>
      </c>
      <c r="D607" s="13">
        <v>55</v>
      </c>
      <c r="E607" s="13">
        <v>1</v>
      </c>
      <c r="F607" s="13">
        <v>25</v>
      </c>
      <c r="G607" s="13"/>
      <c r="H607" s="13">
        <f t="shared" si="14"/>
        <v>77</v>
      </c>
      <c r="I607" s="13">
        <v>2</v>
      </c>
      <c r="J607" s="13">
        <f t="shared" si="15"/>
        <v>79</v>
      </c>
    </row>
    <row r="608" spans="1:10">
      <c r="A608" s="1168" t="s">
        <v>3</v>
      </c>
      <c r="B608" s="13" t="s">
        <v>447</v>
      </c>
      <c r="C608" s="13">
        <v>30</v>
      </c>
      <c r="D608" s="13">
        <v>60</v>
      </c>
      <c r="E608" s="13">
        <v>1</v>
      </c>
      <c r="F608" s="102">
        <v>30</v>
      </c>
      <c r="G608" s="13"/>
      <c r="H608" s="13">
        <f t="shared" si="14"/>
        <v>72</v>
      </c>
      <c r="I608" s="13">
        <v>2</v>
      </c>
      <c r="J608" s="13">
        <f t="shared" si="15"/>
        <v>74</v>
      </c>
    </row>
    <row r="609" spans="1:10">
      <c r="A609" s="1174"/>
      <c r="B609" s="13" t="s">
        <v>448</v>
      </c>
      <c r="C609" s="13">
        <v>35</v>
      </c>
      <c r="D609" s="13">
        <v>65</v>
      </c>
      <c r="E609" s="13">
        <v>1</v>
      </c>
      <c r="F609" s="13">
        <v>17</v>
      </c>
      <c r="G609" s="13"/>
      <c r="H609" s="13">
        <f t="shared" si="14"/>
        <v>77</v>
      </c>
      <c r="I609" s="13">
        <v>2</v>
      </c>
      <c r="J609" s="13">
        <f t="shared" si="15"/>
        <v>79</v>
      </c>
    </row>
    <row r="610" spans="1:10">
      <c r="A610" s="1170"/>
      <c r="B610" s="13" t="s">
        <v>449</v>
      </c>
      <c r="C610" s="13">
        <v>55</v>
      </c>
      <c r="D610" s="13" t="s">
        <v>450</v>
      </c>
      <c r="E610" s="13">
        <v>1</v>
      </c>
      <c r="F610" s="102">
        <v>45</v>
      </c>
      <c r="G610" s="13"/>
      <c r="H610" s="13">
        <f t="shared" si="14"/>
        <v>97</v>
      </c>
      <c r="I610" s="13">
        <v>2</v>
      </c>
      <c r="J610" s="13">
        <f t="shared" si="15"/>
        <v>99</v>
      </c>
    </row>
    <row r="611" spans="1:10">
      <c r="A611" s="1168" t="s">
        <v>451</v>
      </c>
      <c r="B611" s="13" t="s">
        <v>452</v>
      </c>
      <c r="C611" s="13">
        <v>50</v>
      </c>
      <c r="D611" s="13">
        <v>75</v>
      </c>
      <c r="E611" s="13">
        <v>1</v>
      </c>
      <c r="F611" s="13">
        <v>25</v>
      </c>
      <c r="G611" s="13"/>
      <c r="H611" s="13">
        <f t="shared" si="14"/>
        <v>92</v>
      </c>
      <c r="I611" s="13">
        <v>2</v>
      </c>
      <c r="J611" s="13">
        <f t="shared" si="15"/>
        <v>94</v>
      </c>
    </row>
    <row r="612" spans="1:10">
      <c r="A612" s="1174"/>
      <c r="B612" s="13" t="s">
        <v>453</v>
      </c>
      <c r="C612" s="13">
        <v>50</v>
      </c>
      <c r="D612" s="13">
        <v>75</v>
      </c>
      <c r="E612" s="13">
        <v>1</v>
      </c>
      <c r="F612" s="13">
        <v>25</v>
      </c>
      <c r="G612" s="13"/>
      <c r="H612" s="13">
        <f t="shared" si="14"/>
        <v>92</v>
      </c>
      <c r="I612" s="13">
        <v>2</v>
      </c>
      <c r="J612" s="13">
        <f t="shared" si="15"/>
        <v>94</v>
      </c>
    </row>
    <row r="613" spans="1:10">
      <c r="A613" s="1170"/>
      <c r="B613" s="13" t="s">
        <v>454</v>
      </c>
      <c r="C613" s="13">
        <v>50</v>
      </c>
      <c r="D613" s="13">
        <v>75</v>
      </c>
      <c r="E613" s="13">
        <v>1</v>
      </c>
      <c r="F613" s="13">
        <v>25</v>
      </c>
      <c r="G613" s="13"/>
      <c r="H613" s="13">
        <f t="shared" si="14"/>
        <v>92</v>
      </c>
      <c r="I613" s="13">
        <v>2</v>
      </c>
      <c r="J613" s="13">
        <f t="shared" si="15"/>
        <v>94</v>
      </c>
    </row>
    <row r="615" spans="1:10">
      <c r="A615" s="291" t="s">
        <v>52</v>
      </c>
    </row>
    <row r="616" spans="1:10" ht="15.75" thickBot="1">
      <c r="A616" s="214" t="s">
        <v>1776</v>
      </c>
    </row>
    <row r="617" spans="1:10" ht="36.75" thickBot="1">
      <c r="A617" s="105" t="s">
        <v>415</v>
      </c>
      <c r="B617" s="106" t="s">
        <v>464</v>
      </c>
      <c r="C617" s="650" t="s">
        <v>465</v>
      </c>
      <c r="D617" s="654" t="s">
        <v>466</v>
      </c>
      <c r="E617" s="651" t="s">
        <v>1784</v>
      </c>
      <c r="F617" s="803"/>
      <c r="G617" s="803"/>
    </row>
    <row r="618" spans="1:10" ht="18.75" thickBot="1">
      <c r="A618" s="107" t="s">
        <v>10</v>
      </c>
      <c r="B618" s="108" t="s">
        <v>2</v>
      </c>
      <c r="C618" s="652" t="s">
        <v>40</v>
      </c>
      <c r="D618" s="655">
        <v>39</v>
      </c>
      <c r="E618" s="655">
        <v>39</v>
      </c>
      <c r="F618" s="804"/>
      <c r="G618" s="804"/>
    </row>
    <row r="619" spans="1:10">
      <c r="A619" s="1058" t="s">
        <v>1785</v>
      </c>
      <c r="B619" s="1058"/>
      <c r="C619" s="1058"/>
      <c r="D619" s="1058"/>
      <c r="E619" s="1058"/>
      <c r="F619" s="1058"/>
      <c r="G619" s="1058"/>
    </row>
    <row r="620" spans="1:10">
      <c r="A620" t="s">
        <v>1488</v>
      </c>
    </row>
    <row r="621" spans="1:10">
      <c r="A621" t="s">
        <v>1489</v>
      </c>
    </row>
    <row r="623" spans="1:10" ht="15.75" thickBot="1">
      <c r="A623" s="214" t="s">
        <v>1777</v>
      </c>
    </row>
    <row r="624" spans="1:10" ht="36.75" thickBot="1">
      <c r="A624" s="105" t="s">
        <v>415</v>
      </c>
      <c r="B624" s="106" t="s">
        <v>464</v>
      </c>
      <c r="C624" s="650" t="s">
        <v>465</v>
      </c>
      <c r="D624" s="654" t="s">
        <v>466</v>
      </c>
      <c r="E624" s="651" t="s">
        <v>1784</v>
      </c>
      <c r="F624" s="803"/>
      <c r="G624" s="803"/>
    </row>
    <row r="625" spans="1:7" ht="36.75" thickBot="1">
      <c r="A625" s="107" t="s">
        <v>1070</v>
      </c>
      <c r="B625" s="108" t="s">
        <v>1671</v>
      </c>
      <c r="C625" s="652" t="s">
        <v>40</v>
      </c>
      <c r="D625" s="655">
        <f>17+39</f>
        <v>56</v>
      </c>
      <c r="E625" s="655">
        <f>17+39</f>
        <v>56</v>
      </c>
      <c r="F625" s="804"/>
      <c r="G625" s="804"/>
    </row>
    <row r="626" spans="1:7">
      <c r="A626" t="s">
        <v>1670</v>
      </c>
    </row>
    <row r="628" spans="1:7">
      <c r="A628" s="291" t="s">
        <v>412</v>
      </c>
    </row>
    <row r="629" spans="1:7" ht="15.75" thickBot="1">
      <c r="A629" s="214" t="s">
        <v>1776</v>
      </c>
    </row>
    <row r="630" spans="1:7" ht="36.75" thickBot="1">
      <c r="A630" s="105" t="s">
        <v>415</v>
      </c>
      <c r="B630" s="106" t="s">
        <v>464</v>
      </c>
      <c r="C630" s="650" t="s">
        <v>465</v>
      </c>
      <c r="D630" s="654" t="s">
        <v>466</v>
      </c>
      <c r="E630" s="651" t="s">
        <v>1784</v>
      </c>
      <c r="F630" s="803"/>
      <c r="G630" s="803"/>
    </row>
    <row r="631" spans="1:7" ht="18.75" thickBot="1">
      <c r="A631" s="107" t="s">
        <v>10</v>
      </c>
      <c r="B631" s="108" t="s">
        <v>2</v>
      </c>
      <c r="C631" s="652" t="s">
        <v>40</v>
      </c>
      <c r="D631" s="655">
        <v>39</v>
      </c>
      <c r="E631" s="655">
        <v>39</v>
      </c>
      <c r="F631" s="804"/>
      <c r="G631" s="804"/>
    </row>
    <row r="632" spans="1:7">
      <c r="A632" s="1058" t="s">
        <v>1785</v>
      </c>
      <c r="B632" s="1058"/>
      <c r="C632" s="1058"/>
      <c r="D632" s="1058"/>
      <c r="E632" s="1058"/>
      <c r="F632" s="1058"/>
    </row>
    <row r="633" spans="1:7">
      <c r="A633" t="s">
        <v>1488</v>
      </c>
    </row>
    <row r="634" spans="1:7">
      <c r="A634" t="s">
        <v>1489</v>
      </c>
    </row>
    <row r="636" spans="1:7">
      <c r="A636" s="103" t="s">
        <v>455</v>
      </c>
    </row>
    <row r="637" spans="1:7">
      <c r="A637" t="s">
        <v>456</v>
      </c>
    </row>
    <row r="638" spans="1:7">
      <c r="A638" t="s">
        <v>457</v>
      </c>
    </row>
    <row r="639" spans="1:7">
      <c r="A639" t="s">
        <v>458</v>
      </c>
    </row>
    <row r="640" spans="1:7">
      <c r="A640" s="76" t="s">
        <v>459</v>
      </c>
      <c r="B640" s="76"/>
      <c r="C640" s="76"/>
      <c r="D640" s="76"/>
    </row>
    <row r="641" spans="1:4">
      <c r="A641" t="s">
        <v>460</v>
      </c>
    </row>
    <row r="642" spans="1:4">
      <c r="A642" t="s">
        <v>461</v>
      </c>
    </row>
    <row r="643" spans="1:4">
      <c r="A643" s="98" t="s">
        <v>462</v>
      </c>
      <c r="B643" s="98"/>
      <c r="C643" s="98"/>
    </row>
    <row r="644" spans="1:4">
      <c r="A644" t="s">
        <v>463</v>
      </c>
    </row>
    <row r="648" spans="1:4">
      <c r="A648" s="290" t="s">
        <v>1253</v>
      </c>
      <c r="B648" s="79">
        <v>39</v>
      </c>
      <c r="C648" s="745" t="s">
        <v>1761</v>
      </c>
      <c r="D648" s="110"/>
    </row>
    <row r="649" spans="1:4">
      <c r="A649" s="29"/>
      <c r="B649" s="112"/>
      <c r="C649" s="621"/>
    </row>
    <row r="660" spans="1:10" ht="45">
      <c r="A660" s="99" t="s">
        <v>415</v>
      </c>
      <c r="B660" s="99" t="s">
        <v>416</v>
      </c>
      <c r="C660" s="99" t="s">
        <v>417</v>
      </c>
      <c r="D660" s="99" t="s">
        <v>418</v>
      </c>
      <c r="E660" s="99" t="s">
        <v>419</v>
      </c>
      <c r="F660" s="100" t="s">
        <v>420</v>
      </c>
      <c r="G660" s="100" t="s">
        <v>421</v>
      </c>
      <c r="H660" s="101" t="s">
        <v>422</v>
      </c>
      <c r="I660" s="101" t="s">
        <v>423</v>
      </c>
      <c r="J660" s="101" t="s">
        <v>424</v>
      </c>
    </row>
    <row r="661" spans="1:10">
      <c r="A661" s="1168" t="s">
        <v>425</v>
      </c>
      <c r="B661" s="13" t="s">
        <v>426</v>
      </c>
      <c r="C661" s="13">
        <v>20</v>
      </c>
      <c r="D661" s="13">
        <v>30</v>
      </c>
      <c r="E661" s="13">
        <v>3</v>
      </c>
      <c r="F661" s="13">
        <v>2</v>
      </c>
      <c r="G661" s="13"/>
      <c r="H661" s="13">
        <f>C661+$B$648</f>
        <v>59</v>
      </c>
      <c r="I661" s="13">
        <v>2</v>
      </c>
      <c r="J661" s="13">
        <f>H661+I661</f>
        <v>61</v>
      </c>
    </row>
    <row r="662" spans="1:10">
      <c r="A662" s="1174"/>
      <c r="B662" s="13" t="s">
        <v>427</v>
      </c>
      <c r="C662" s="13">
        <v>20</v>
      </c>
      <c r="D662" s="13">
        <v>30</v>
      </c>
      <c r="E662" s="13">
        <v>3</v>
      </c>
      <c r="F662" s="13">
        <v>2</v>
      </c>
      <c r="G662" s="13"/>
      <c r="H662" s="13">
        <f t="shared" ref="H662:H682" si="16">C662+$B$648</f>
        <v>59</v>
      </c>
      <c r="I662" s="13">
        <v>2</v>
      </c>
      <c r="J662" s="13">
        <f>H662+I662</f>
        <v>61</v>
      </c>
    </row>
    <row r="663" spans="1:10">
      <c r="A663" s="1174"/>
      <c r="B663" s="13" t="s">
        <v>428</v>
      </c>
      <c r="C663" s="13">
        <v>20</v>
      </c>
      <c r="D663" s="13">
        <v>30</v>
      </c>
      <c r="E663" s="13">
        <v>3</v>
      </c>
      <c r="F663" s="13">
        <v>4</v>
      </c>
      <c r="G663" s="13"/>
      <c r="H663" s="13">
        <f t="shared" si="16"/>
        <v>59</v>
      </c>
      <c r="I663" s="13">
        <v>2</v>
      </c>
      <c r="J663" s="13">
        <f t="shared" ref="J663:J682" si="17">H663+I663</f>
        <v>61</v>
      </c>
    </row>
    <row r="664" spans="1:10">
      <c r="A664" s="1174"/>
      <c r="B664" s="13" t="s">
        <v>429</v>
      </c>
      <c r="C664" s="13">
        <v>20</v>
      </c>
      <c r="D664" s="13">
        <v>30</v>
      </c>
      <c r="E664" s="13">
        <v>3</v>
      </c>
      <c r="F664" s="13">
        <v>4</v>
      </c>
      <c r="G664" s="13"/>
      <c r="H664" s="13">
        <f t="shared" si="16"/>
        <v>59</v>
      </c>
      <c r="I664" s="13">
        <v>2</v>
      </c>
      <c r="J664" s="13">
        <f t="shared" si="17"/>
        <v>61</v>
      </c>
    </row>
    <row r="665" spans="1:10">
      <c r="A665" s="1174"/>
      <c r="B665" s="13" t="s">
        <v>430</v>
      </c>
      <c r="C665" s="13">
        <v>20</v>
      </c>
      <c r="D665" s="13">
        <v>30</v>
      </c>
      <c r="E665" s="13">
        <v>2</v>
      </c>
      <c r="F665" s="13">
        <v>4</v>
      </c>
      <c r="G665" s="13"/>
      <c r="H665" s="13">
        <f t="shared" si="16"/>
        <v>59</v>
      </c>
      <c r="I665" s="13">
        <v>2</v>
      </c>
      <c r="J665" s="13">
        <f t="shared" si="17"/>
        <v>61</v>
      </c>
    </row>
    <row r="666" spans="1:10">
      <c r="A666" s="1170"/>
      <c r="B666" s="13" t="s">
        <v>431</v>
      </c>
      <c r="C666" s="13">
        <v>20</v>
      </c>
      <c r="D666" s="13">
        <v>30</v>
      </c>
      <c r="E666" s="13">
        <v>2</v>
      </c>
      <c r="F666" s="13">
        <v>1</v>
      </c>
      <c r="G666" s="13"/>
      <c r="H666" s="13">
        <f t="shared" si="16"/>
        <v>59</v>
      </c>
      <c r="I666" s="13">
        <v>2</v>
      </c>
      <c r="J666" s="13">
        <f t="shared" si="17"/>
        <v>61</v>
      </c>
    </row>
    <row r="667" spans="1:10">
      <c r="A667" s="1171" t="s">
        <v>432</v>
      </c>
      <c r="B667" s="13" t="s">
        <v>433</v>
      </c>
      <c r="C667" s="13">
        <v>25</v>
      </c>
      <c r="D667" s="13">
        <v>35</v>
      </c>
      <c r="E667" s="13">
        <v>2</v>
      </c>
      <c r="F667" s="13">
        <v>3</v>
      </c>
      <c r="G667" s="13"/>
      <c r="H667" s="13">
        <f t="shared" si="16"/>
        <v>64</v>
      </c>
      <c r="I667" s="13">
        <v>2</v>
      </c>
      <c r="J667" s="13">
        <f t="shared" si="17"/>
        <v>66</v>
      </c>
    </row>
    <row r="668" spans="1:10">
      <c r="A668" s="1175"/>
      <c r="B668" s="13" t="s">
        <v>434</v>
      </c>
      <c r="C668" s="13">
        <v>25</v>
      </c>
      <c r="D668" s="13">
        <v>30</v>
      </c>
      <c r="E668" s="13">
        <v>2</v>
      </c>
      <c r="F668" s="13">
        <v>3</v>
      </c>
      <c r="G668" s="13"/>
      <c r="H668" s="13">
        <f t="shared" si="16"/>
        <v>64</v>
      </c>
      <c r="I668" s="13">
        <v>2</v>
      </c>
      <c r="J668" s="13">
        <f t="shared" si="17"/>
        <v>66</v>
      </c>
    </row>
    <row r="669" spans="1:10">
      <c r="A669" s="1175"/>
      <c r="B669" s="13" t="s">
        <v>435</v>
      </c>
      <c r="C669" s="13">
        <v>35</v>
      </c>
      <c r="D669" s="13">
        <v>30</v>
      </c>
      <c r="E669" s="13">
        <v>1</v>
      </c>
      <c r="F669" s="13">
        <v>3</v>
      </c>
      <c r="G669" s="13"/>
      <c r="H669" s="13">
        <f t="shared" si="16"/>
        <v>74</v>
      </c>
      <c r="I669" s="13">
        <v>2</v>
      </c>
      <c r="J669" s="13">
        <f t="shared" si="17"/>
        <v>76</v>
      </c>
    </row>
    <row r="670" spans="1:10">
      <c r="A670" s="1173"/>
      <c r="B670" s="13" t="s">
        <v>436</v>
      </c>
      <c r="C670" s="13">
        <v>30</v>
      </c>
      <c r="D670" s="13">
        <v>35</v>
      </c>
      <c r="E670" s="13">
        <v>1</v>
      </c>
      <c r="F670" s="13">
        <v>5</v>
      </c>
      <c r="G670" s="13"/>
      <c r="H670" s="13">
        <f t="shared" si="16"/>
        <v>69</v>
      </c>
      <c r="I670" s="13">
        <v>2</v>
      </c>
      <c r="J670" s="13">
        <f t="shared" si="17"/>
        <v>71</v>
      </c>
    </row>
    <row r="671" spans="1:10">
      <c r="A671" s="1171" t="s">
        <v>437</v>
      </c>
      <c r="B671" s="13" t="s">
        <v>438</v>
      </c>
      <c r="C671" s="13">
        <v>25</v>
      </c>
      <c r="D671" s="13">
        <v>0</v>
      </c>
      <c r="E671" s="13">
        <v>2</v>
      </c>
      <c r="F671" s="13">
        <v>3</v>
      </c>
      <c r="G671" s="13"/>
      <c r="H671" s="13">
        <f t="shared" si="16"/>
        <v>64</v>
      </c>
      <c r="I671" s="13">
        <v>2</v>
      </c>
      <c r="J671" s="13">
        <f t="shared" si="17"/>
        <v>66</v>
      </c>
    </row>
    <row r="672" spans="1:10">
      <c r="A672" s="1175"/>
      <c r="B672" s="13" t="s">
        <v>439</v>
      </c>
      <c r="C672" s="13">
        <v>25</v>
      </c>
      <c r="D672" s="13">
        <v>0</v>
      </c>
      <c r="E672" s="13">
        <v>1</v>
      </c>
      <c r="F672" s="13">
        <v>5</v>
      </c>
      <c r="G672" s="13"/>
      <c r="H672" s="13">
        <f t="shared" si="16"/>
        <v>64</v>
      </c>
      <c r="I672" s="13">
        <v>2</v>
      </c>
      <c r="J672" s="13">
        <f t="shared" si="17"/>
        <v>66</v>
      </c>
    </row>
    <row r="673" spans="1:10">
      <c r="A673" s="1173"/>
      <c r="B673" s="793" t="s">
        <v>470</v>
      </c>
      <c r="C673" s="13">
        <v>25</v>
      </c>
      <c r="D673" s="13">
        <v>0</v>
      </c>
      <c r="E673" s="13">
        <v>1</v>
      </c>
      <c r="F673" s="13">
        <v>7</v>
      </c>
      <c r="G673" s="13"/>
      <c r="H673" s="13">
        <f t="shared" si="16"/>
        <v>64</v>
      </c>
      <c r="I673" s="13">
        <v>2</v>
      </c>
      <c r="J673" s="13">
        <f t="shared" si="17"/>
        <v>66</v>
      </c>
    </row>
    <row r="674" spans="1:10">
      <c r="A674" s="215" t="s">
        <v>440</v>
      </c>
      <c r="B674" s="13" t="s">
        <v>441</v>
      </c>
      <c r="C674" s="13">
        <v>35</v>
      </c>
      <c r="D674" s="13">
        <v>45</v>
      </c>
      <c r="E674" s="13" t="s">
        <v>442</v>
      </c>
      <c r="F674" s="13">
        <v>9</v>
      </c>
      <c r="G674" s="13"/>
      <c r="H674" s="13">
        <f t="shared" si="16"/>
        <v>74</v>
      </c>
      <c r="I674" s="13">
        <v>2</v>
      </c>
      <c r="J674" s="13">
        <f t="shared" si="17"/>
        <v>76</v>
      </c>
    </row>
    <row r="675" spans="1:10">
      <c r="A675" s="215" t="s">
        <v>443</v>
      </c>
      <c r="B675" s="13" t="s">
        <v>444</v>
      </c>
      <c r="C675" s="13">
        <v>35</v>
      </c>
      <c r="D675" s="13">
        <v>45</v>
      </c>
      <c r="E675" s="13">
        <v>1</v>
      </c>
      <c r="F675" s="13">
        <v>10</v>
      </c>
      <c r="G675" s="13"/>
      <c r="H675" s="13">
        <f t="shared" si="16"/>
        <v>74</v>
      </c>
      <c r="I675" s="13">
        <v>2</v>
      </c>
      <c r="J675" s="13">
        <f t="shared" si="17"/>
        <v>76</v>
      </c>
    </row>
    <row r="676" spans="1:10">
      <c r="A676" s="215" t="s">
        <v>445</v>
      </c>
      <c r="B676" s="13" t="s">
        <v>446</v>
      </c>
      <c r="C676" s="13">
        <v>35</v>
      </c>
      <c r="D676" s="13">
        <v>55</v>
      </c>
      <c r="E676" s="13">
        <v>1</v>
      </c>
      <c r="F676" s="13">
        <v>25</v>
      </c>
      <c r="G676" s="13"/>
      <c r="H676" s="13">
        <f t="shared" si="16"/>
        <v>74</v>
      </c>
      <c r="I676" s="13">
        <v>2</v>
      </c>
      <c r="J676" s="13">
        <f t="shared" si="17"/>
        <v>76</v>
      </c>
    </row>
    <row r="677" spans="1:10">
      <c r="A677" s="1168" t="s">
        <v>3</v>
      </c>
      <c r="B677" s="13" t="s">
        <v>447</v>
      </c>
      <c r="C677" s="13">
        <v>30</v>
      </c>
      <c r="D677" s="13">
        <v>60</v>
      </c>
      <c r="E677" s="13">
        <v>1</v>
      </c>
      <c r="F677" s="102">
        <v>30</v>
      </c>
      <c r="G677" s="13"/>
      <c r="H677" s="13">
        <f t="shared" si="16"/>
        <v>69</v>
      </c>
      <c r="I677" s="13">
        <v>2</v>
      </c>
      <c r="J677" s="13">
        <f t="shared" si="17"/>
        <v>71</v>
      </c>
    </row>
    <row r="678" spans="1:10">
      <c r="A678" s="1174"/>
      <c r="B678" s="13" t="s">
        <v>448</v>
      </c>
      <c r="C678" s="13">
        <v>35</v>
      </c>
      <c r="D678" s="13" t="s">
        <v>450</v>
      </c>
      <c r="E678" s="13">
        <v>1</v>
      </c>
      <c r="F678" s="13">
        <v>17</v>
      </c>
      <c r="G678" s="13"/>
      <c r="H678" s="13">
        <f t="shared" si="16"/>
        <v>74</v>
      </c>
      <c r="I678" s="13">
        <v>2</v>
      </c>
      <c r="J678" s="13">
        <f t="shared" si="17"/>
        <v>76</v>
      </c>
    </row>
    <row r="679" spans="1:10">
      <c r="A679" s="1170"/>
      <c r="B679" s="13" t="s">
        <v>449</v>
      </c>
      <c r="C679" s="13">
        <v>55</v>
      </c>
      <c r="D679" s="13" t="s">
        <v>450</v>
      </c>
      <c r="E679" s="13">
        <v>1</v>
      </c>
      <c r="F679" s="102">
        <v>45</v>
      </c>
      <c r="G679" s="13"/>
      <c r="H679" s="13">
        <f t="shared" si="16"/>
        <v>94</v>
      </c>
      <c r="I679" s="13">
        <v>2</v>
      </c>
      <c r="J679" s="13">
        <f t="shared" si="17"/>
        <v>96</v>
      </c>
    </row>
    <row r="680" spans="1:10">
      <c r="A680" s="1168" t="s">
        <v>451</v>
      </c>
      <c r="B680" s="13" t="s">
        <v>452</v>
      </c>
      <c r="C680" s="13">
        <v>50</v>
      </c>
      <c r="D680" s="13">
        <v>75</v>
      </c>
      <c r="E680" s="13">
        <v>1</v>
      </c>
      <c r="F680" s="13">
        <v>25</v>
      </c>
      <c r="G680" s="13"/>
      <c r="H680" s="13">
        <f t="shared" si="16"/>
        <v>89</v>
      </c>
      <c r="I680" s="13">
        <v>2</v>
      </c>
      <c r="J680" s="13">
        <f t="shared" si="17"/>
        <v>91</v>
      </c>
    </row>
    <row r="681" spans="1:10">
      <c r="A681" s="1174"/>
      <c r="B681" s="13" t="s">
        <v>453</v>
      </c>
      <c r="C681" s="13">
        <v>50</v>
      </c>
      <c r="D681" s="13">
        <v>75</v>
      </c>
      <c r="E681" s="13">
        <v>1</v>
      </c>
      <c r="F681" s="13">
        <v>25</v>
      </c>
      <c r="G681" s="13"/>
      <c r="H681" s="13">
        <f t="shared" si="16"/>
        <v>89</v>
      </c>
      <c r="I681" s="13">
        <v>2</v>
      </c>
      <c r="J681" s="13">
        <f t="shared" si="17"/>
        <v>91</v>
      </c>
    </row>
    <row r="682" spans="1:10">
      <c r="A682" s="1170"/>
      <c r="B682" s="13" t="s">
        <v>454</v>
      </c>
      <c r="C682" s="13">
        <v>50</v>
      </c>
      <c r="D682" s="13">
        <v>75</v>
      </c>
      <c r="E682" s="13">
        <v>1</v>
      </c>
      <c r="F682" s="13">
        <v>25</v>
      </c>
      <c r="G682" s="13"/>
      <c r="H682" s="13">
        <f t="shared" si="16"/>
        <v>89</v>
      </c>
      <c r="I682" s="13">
        <v>2</v>
      </c>
      <c r="J682" s="13">
        <f t="shared" si="17"/>
        <v>91</v>
      </c>
    </row>
    <row r="684" spans="1:10">
      <c r="A684" s="291" t="s">
        <v>52</v>
      </c>
    </row>
    <row r="685" spans="1:10" ht="15.75" thickBot="1">
      <c r="A685" s="214" t="s">
        <v>1762</v>
      </c>
    </row>
    <row r="686" spans="1:10" ht="36.75" thickBot="1">
      <c r="A686" s="105" t="s">
        <v>415</v>
      </c>
      <c r="B686" s="106" t="s">
        <v>464</v>
      </c>
      <c r="C686" s="650" t="s">
        <v>465</v>
      </c>
      <c r="D686" s="654" t="s">
        <v>466</v>
      </c>
      <c r="E686" s="651" t="s">
        <v>467</v>
      </c>
      <c r="F686" s="651" t="s">
        <v>468</v>
      </c>
      <c r="G686" s="653" t="s">
        <v>469</v>
      </c>
    </row>
    <row r="687" spans="1:10" ht="18.75" thickBot="1">
      <c r="A687" s="107" t="s">
        <v>10</v>
      </c>
      <c r="B687" s="108" t="s">
        <v>2</v>
      </c>
      <c r="C687" s="652" t="s">
        <v>40</v>
      </c>
      <c r="D687" s="655">
        <v>37</v>
      </c>
      <c r="E687" s="655">
        <v>37</v>
      </c>
      <c r="F687" s="655">
        <v>37</v>
      </c>
      <c r="G687" s="655">
        <v>37</v>
      </c>
    </row>
    <row r="688" spans="1:10">
      <c r="A688" s="1058" t="s">
        <v>1544</v>
      </c>
      <c r="B688" s="1058"/>
      <c r="C688" s="1058"/>
      <c r="D688" s="1058"/>
      <c r="E688" s="1058"/>
      <c r="F688" s="1058"/>
    </row>
    <row r="689" spans="1:7">
      <c r="A689" t="s">
        <v>1488</v>
      </c>
    </row>
    <row r="690" spans="1:7">
      <c r="A690" t="s">
        <v>1489</v>
      </c>
    </row>
    <row r="692" spans="1:7" ht="15.75" thickBot="1">
      <c r="A692" s="214" t="s">
        <v>1763</v>
      </c>
    </row>
    <row r="693" spans="1:7" ht="36.75" thickBot="1">
      <c r="A693" s="105" t="s">
        <v>415</v>
      </c>
      <c r="B693" s="106" t="s">
        <v>464</v>
      </c>
      <c r="C693" s="650" t="s">
        <v>465</v>
      </c>
      <c r="D693" s="654" t="s">
        <v>466</v>
      </c>
      <c r="E693" s="651" t="s">
        <v>467</v>
      </c>
      <c r="F693" s="651" t="s">
        <v>468</v>
      </c>
      <c r="G693" s="653" t="s">
        <v>469</v>
      </c>
    </row>
    <row r="694" spans="1:7" ht="36.75" thickBot="1">
      <c r="A694" s="107" t="s">
        <v>1070</v>
      </c>
      <c r="B694" s="108" t="s">
        <v>1671</v>
      </c>
      <c r="C694" s="652" t="s">
        <v>40</v>
      </c>
      <c r="D694" s="655">
        <v>54</v>
      </c>
      <c r="E694" s="655">
        <v>54</v>
      </c>
      <c r="F694" s="655">
        <v>54</v>
      </c>
      <c r="G694" s="655">
        <v>54</v>
      </c>
    </row>
    <row r="695" spans="1:7">
      <c r="A695" t="s">
        <v>1670</v>
      </c>
    </row>
    <row r="697" spans="1:7">
      <c r="A697" s="291" t="s">
        <v>412</v>
      </c>
    </row>
    <row r="698" spans="1:7" ht="15.75" thickBot="1">
      <c r="A698" s="214" t="s">
        <v>1762</v>
      </c>
    </row>
    <row r="699" spans="1:7" ht="36.75" thickBot="1">
      <c r="A699" s="105" t="s">
        <v>415</v>
      </c>
      <c r="B699" s="106" t="s">
        <v>464</v>
      </c>
      <c r="C699" s="650" t="s">
        <v>465</v>
      </c>
      <c r="D699" s="654" t="s">
        <v>466</v>
      </c>
      <c r="E699" s="651" t="s">
        <v>467</v>
      </c>
      <c r="F699" s="651" t="s">
        <v>468</v>
      </c>
      <c r="G699" s="654" t="s">
        <v>469</v>
      </c>
    </row>
    <row r="700" spans="1:7" ht="18.75" thickBot="1">
      <c r="A700" s="107" t="s">
        <v>10</v>
      </c>
      <c r="B700" s="108" t="s">
        <v>2</v>
      </c>
      <c r="C700" s="652" t="s">
        <v>40</v>
      </c>
      <c r="D700" s="655">
        <v>37</v>
      </c>
      <c r="E700" s="655">
        <v>37</v>
      </c>
      <c r="F700" s="655">
        <v>37</v>
      </c>
      <c r="G700" s="655">
        <v>37</v>
      </c>
    </row>
    <row r="701" spans="1:7">
      <c r="A701" s="1058" t="s">
        <v>1544</v>
      </c>
      <c r="B701" s="1058"/>
      <c r="C701" s="1058"/>
      <c r="D701" s="1058"/>
      <c r="E701" s="1058"/>
      <c r="F701" s="1058"/>
    </row>
    <row r="702" spans="1:7">
      <c r="A702" t="s">
        <v>1488</v>
      </c>
    </row>
    <row r="703" spans="1:7">
      <c r="A703" t="s">
        <v>1489</v>
      </c>
    </row>
    <row r="705" spans="1:4">
      <c r="A705" s="103" t="s">
        <v>455</v>
      </c>
    </row>
    <row r="706" spans="1:4">
      <c r="A706" t="s">
        <v>456</v>
      </c>
    </row>
    <row r="707" spans="1:4">
      <c r="A707" t="s">
        <v>457</v>
      </c>
    </row>
    <row r="708" spans="1:4">
      <c r="A708" t="s">
        <v>458</v>
      </c>
    </row>
    <row r="709" spans="1:4">
      <c r="A709" s="76" t="s">
        <v>459</v>
      </c>
      <c r="B709" s="76"/>
      <c r="C709" s="76"/>
      <c r="D709" s="76"/>
    </row>
    <row r="710" spans="1:4">
      <c r="A710" t="s">
        <v>460</v>
      </c>
    </row>
    <row r="711" spans="1:4">
      <c r="A711" t="s">
        <v>461</v>
      </c>
    </row>
    <row r="712" spans="1:4">
      <c r="A712" s="98" t="s">
        <v>462</v>
      </c>
      <c r="B712" s="98"/>
      <c r="C712" s="98"/>
    </row>
    <row r="713" spans="1:4">
      <c r="A713" t="s">
        <v>463</v>
      </c>
    </row>
    <row r="718" spans="1:4">
      <c r="A718" s="290" t="s">
        <v>1253</v>
      </c>
      <c r="B718" s="79">
        <v>52</v>
      </c>
      <c r="C718" s="734" t="s">
        <v>1753</v>
      </c>
      <c r="D718" s="110"/>
    </row>
    <row r="719" spans="1:4">
      <c r="A719" s="29"/>
      <c r="B719" s="112"/>
      <c r="C719" s="621"/>
    </row>
    <row r="729" spans="1:10" hidden="1"/>
    <row r="731" spans="1:10" ht="45">
      <c r="A731" s="99" t="s">
        <v>415</v>
      </c>
      <c r="B731" s="99" t="s">
        <v>416</v>
      </c>
      <c r="C731" s="99" t="s">
        <v>417</v>
      </c>
      <c r="D731" s="99" t="s">
        <v>418</v>
      </c>
      <c r="E731" s="99" t="s">
        <v>419</v>
      </c>
      <c r="F731" s="100" t="s">
        <v>420</v>
      </c>
      <c r="G731" s="100" t="s">
        <v>421</v>
      </c>
      <c r="H731" s="101" t="s">
        <v>422</v>
      </c>
      <c r="I731" s="101" t="s">
        <v>423</v>
      </c>
      <c r="J731" s="101" t="s">
        <v>424</v>
      </c>
    </row>
    <row r="732" spans="1:10">
      <c r="A732" s="1168" t="s">
        <v>425</v>
      </c>
      <c r="B732" s="13" t="s">
        <v>426</v>
      </c>
      <c r="C732" s="13">
        <v>20</v>
      </c>
      <c r="D732" s="13">
        <v>30</v>
      </c>
      <c r="E732" s="13">
        <v>3</v>
      </c>
      <c r="F732" s="13">
        <v>2</v>
      </c>
      <c r="G732" s="13"/>
      <c r="H732" s="13">
        <f>C732+$B$718</f>
        <v>72</v>
      </c>
      <c r="I732" s="13">
        <v>2</v>
      </c>
      <c r="J732" s="13">
        <f>H732+I732</f>
        <v>74</v>
      </c>
    </row>
    <row r="733" spans="1:10">
      <c r="A733" s="1174"/>
      <c r="B733" s="13" t="s">
        <v>427</v>
      </c>
      <c r="C733" s="13">
        <v>20</v>
      </c>
      <c r="D733" s="13">
        <v>30</v>
      </c>
      <c r="E733" s="13">
        <v>3</v>
      </c>
      <c r="F733" s="13">
        <v>2</v>
      </c>
      <c r="G733" s="13"/>
      <c r="H733" s="13">
        <f t="shared" ref="H733:H753" si="18">C733+$B$718</f>
        <v>72</v>
      </c>
      <c r="I733" s="13">
        <v>2</v>
      </c>
      <c r="J733" s="13">
        <f>H733+I733</f>
        <v>74</v>
      </c>
    </row>
    <row r="734" spans="1:10">
      <c r="A734" s="1174"/>
      <c r="B734" s="13" t="s">
        <v>428</v>
      </c>
      <c r="C734" s="13">
        <v>20</v>
      </c>
      <c r="D734" s="13">
        <v>30</v>
      </c>
      <c r="E734" s="13">
        <v>3</v>
      </c>
      <c r="F734" s="13">
        <v>4</v>
      </c>
      <c r="G734" s="13"/>
      <c r="H734" s="13">
        <f t="shared" si="18"/>
        <v>72</v>
      </c>
      <c r="I734" s="13">
        <v>2</v>
      </c>
      <c r="J734" s="13">
        <f t="shared" ref="J734:J753" si="19">H734+I734</f>
        <v>74</v>
      </c>
    </row>
    <row r="735" spans="1:10">
      <c r="A735" s="1174"/>
      <c r="B735" s="13" t="s">
        <v>429</v>
      </c>
      <c r="C735" s="13">
        <v>20</v>
      </c>
      <c r="D735" s="13">
        <v>30</v>
      </c>
      <c r="E735" s="13">
        <v>3</v>
      </c>
      <c r="F735" s="13">
        <v>4</v>
      </c>
      <c r="G735" s="13"/>
      <c r="H735" s="13">
        <f t="shared" si="18"/>
        <v>72</v>
      </c>
      <c r="I735" s="13">
        <v>2</v>
      </c>
      <c r="J735" s="13">
        <f t="shared" si="19"/>
        <v>74</v>
      </c>
    </row>
    <row r="736" spans="1:10">
      <c r="A736" s="1174"/>
      <c r="B736" s="13" t="s">
        <v>430</v>
      </c>
      <c r="C736" s="13">
        <v>20</v>
      </c>
      <c r="D736" s="13">
        <v>30</v>
      </c>
      <c r="E736" s="13">
        <v>2</v>
      </c>
      <c r="F736" s="13">
        <v>4</v>
      </c>
      <c r="G736" s="13"/>
      <c r="H736" s="13">
        <f t="shared" si="18"/>
        <v>72</v>
      </c>
      <c r="I736" s="13">
        <v>2</v>
      </c>
      <c r="J736" s="13">
        <f t="shared" si="19"/>
        <v>74</v>
      </c>
    </row>
    <row r="737" spans="1:10">
      <c r="A737" s="1170"/>
      <c r="B737" s="13" t="s">
        <v>431</v>
      </c>
      <c r="C737" s="13">
        <v>20</v>
      </c>
      <c r="D737" s="13">
        <v>30</v>
      </c>
      <c r="E737" s="13">
        <v>2</v>
      </c>
      <c r="F737" s="13">
        <v>1</v>
      </c>
      <c r="G737" s="13"/>
      <c r="H737" s="13">
        <f t="shared" si="18"/>
        <v>72</v>
      </c>
      <c r="I737" s="13">
        <v>2</v>
      </c>
      <c r="J737" s="13">
        <f t="shared" si="19"/>
        <v>74</v>
      </c>
    </row>
    <row r="738" spans="1:10">
      <c r="A738" s="1171" t="s">
        <v>432</v>
      </c>
      <c r="B738" s="13" t="s">
        <v>433</v>
      </c>
      <c r="C738" s="13">
        <v>25</v>
      </c>
      <c r="D738" s="13">
        <v>35</v>
      </c>
      <c r="E738" s="13">
        <v>2</v>
      </c>
      <c r="F738" s="13">
        <v>3</v>
      </c>
      <c r="G738" s="13"/>
      <c r="H738" s="13">
        <f t="shared" si="18"/>
        <v>77</v>
      </c>
      <c r="I738" s="13">
        <v>2</v>
      </c>
      <c r="J738" s="13">
        <f t="shared" si="19"/>
        <v>79</v>
      </c>
    </row>
    <row r="739" spans="1:10">
      <c r="A739" s="1175"/>
      <c r="B739" s="13" t="s">
        <v>434</v>
      </c>
      <c r="C739" s="13">
        <v>25</v>
      </c>
      <c r="D739" s="13">
        <v>30</v>
      </c>
      <c r="E739" s="13">
        <v>2</v>
      </c>
      <c r="F739" s="13">
        <v>3</v>
      </c>
      <c r="G739" s="13"/>
      <c r="H739" s="13">
        <f t="shared" si="18"/>
        <v>77</v>
      </c>
      <c r="I739" s="13">
        <v>2</v>
      </c>
      <c r="J739" s="13">
        <f t="shared" si="19"/>
        <v>79</v>
      </c>
    </row>
    <row r="740" spans="1:10">
      <c r="A740" s="1175"/>
      <c r="B740" s="13" t="s">
        <v>435</v>
      </c>
      <c r="C740" s="13">
        <v>35</v>
      </c>
      <c r="D740" s="13">
        <v>30</v>
      </c>
      <c r="E740" s="13">
        <v>1</v>
      </c>
      <c r="F740" s="13">
        <v>3</v>
      </c>
      <c r="G740" s="13"/>
      <c r="H740" s="13">
        <f t="shared" si="18"/>
        <v>87</v>
      </c>
      <c r="I740" s="13">
        <v>2</v>
      </c>
      <c r="J740" s="13">
        <f t="shared" si="19"/>
        <v>89</v>
      </c>
    </row>
    <row r="741" spans="1:10">
      <c r="A741" s="1173"/>
      <c r="B741" s="13" t="s">
        <v>436</v>
      </c>
      <c r="C741" s="13">
        <v>30</v>
      </c>
      <c r="D741" s="13">
        <v>35</v>
      </c>
      <c r="E741" s="13">
        <v>1</v>
      </c>
      <c r="F741" s="13">
        <v>5</v>
      </c>
      <c r="G741" s="13"/>
      <c r="H741" s="13">
        <f t="shared" si="18"/>
        <v>82</v>
      </c>
      <c r="I741" s="13">
        <v>2</v>
      </c>
      <c r="J741" s="13">
        <f t="shared" si="19"/>
        <v>84</v>
      </c>
    </row>
    <row r="742" spans="1:10">
      <c r="A742" s="1171" t="s">
        <v>437</v>
      </c>
      <c r="B742" s="13" t="s">
        <v>438</v>
      </c>
      <c r="C742" s="13">
        <v>25</v>
      </c>
      <c r="D742" s="13">
        <v>0</v>
      </c>
      <c r="E742" s="13">
        <v>2</v>
      </c>
      <c r="F742" s="13">
        <v>3</v>
      </c>
      <c r="G742" s="13"/>
      <c r="H742" s="13">
        <f t="shared" si="18"/>
        <v>77</v>
      </c>
      <c r="I742" s="13">
        <v>2</v>
      </c>
      <c r="J742" s="13">
        <f t="shared" si="19"/>
        <v>79</v>
      </c>
    </row>
    <row r="743" spans="1:10">
      <c r="A743" s="1175"/>
      <c r="B743" s="13" t="s">
        <v>439</v>
      </c>
      <c r="C743" s="13">
        <v>25</v>
      </c>
      <c r="D743" s="13">
        <v>0</v>
      </c>
      <c r="E743" s="13">
        <v>1</v>
      </c>
      <c r="F743" s="13">
        <v>5</v>
      </c>
      <c r="G743" s="13"/>
      <c r="H743" s="13">
        <f t="shared" si="18"/>
        <v>77</v>
      </c>
      <c r="I743" s="13">
        <v>2</v>
      </c>
      <c r="J743" s="13">
        <f t="shared" si="19"/>
        <v>79</v>
      </c>
    </row>
    <row r="744" spans="1:10">
      <c r="A744" s="1173"/>
      <c r="B744" s="323" t="s">
        <v>470</v>
      </c>
      <c r="C744" s="13">
        <v>25</v>
      </c>
      <c r="D744" s="13">
        <v>0</v>
      </c>
      <c r="E744" s="13">
        <v>1</v>
      </c>
      <c r="F744" s="13">
        <v>7</v>
      </c>
      <c r="G744" s="13"/>
      <c r="H744" s="13">
        <f t="shared" si="18"/>
        <v>77</v>
      </c>
      <c r="I744" s="13">
        <v>2</v>
      </c>
      <c r="J744" s="13">
        <f t="shared" si="19"/>
        <v>79</v>
      </c>
    </row>
    <row r="745" spans="1:10">
      <c r="A745" s="215" t="s">
        <v>440</v>
      </c>
      <c r="B745" s="13" t="s">
        <v>441</v>
      </c>
      <c r="C745" s="13">
        <v>35</v>
      </c>
      <c r="D745" s="13">
        <v>45</v>
      </c>
      <c r="E745" s="13" t="s">
        <v>442</v>
      </c>
      <c r="F745" s="13">
        <v>9</v>
      </c>
      <c r="G745" s="13"/>
      <c r="H745" s="13">
        <f t="shared" si="18"/>
        <v>87</v>
      </c>
      <c r="I745" s="13">
        <v>2</v>
      </c>
      <c r="J745" s="13">
        <f t="shared" si="19"/>
        <v>89</v>
      </c>
    </row>
    <row r="746" spans="1:10">
      <c r="A746" s="215" t="s">
        <v>443</v>
      </c>
      <c r="B746" s="13" t="s">
        <v>444</v>
      </c>
      <c r="C746" s="13">
        <v>35</v>
      </c>
      <c r="D746" s="13">
        <v>45</v>
      </c>
      <c r="E746" s="13">
        <v>1</v>
      </c>
      <c r="F746" s="13">
        <v>10</v>
      </c>
      <c r="G746" s="13"/>
      <c r="H746" s="13">
        <f t="shared" si="18"/>
        <v>87</v>
      </c>
      <c r="I746" s="13">
        <v>2</v>
      </c>
      <c r="J746" s="13">
        <f t="shared" si="19"/>
        <v>89</v>
      </c>
    </row>
    <row r="747" spans="1:10">
      <c r="A747" s="215" t="s">
        <v>445</v>
      </c>
      <c r="B747" s="13" t="s">
        <v>446</v>
      </c>
      <c r="C747" s="13">
        <v>35</v>
      </c>
      <c r="D747" s="13">
        <v>55</v>
      </c>
      <c r="E747" s="13">
        <v>1</v>
      </c>
      <c r="F747" s="13">
        <v>25</v>
      </c>
      <c r="G747" s="13"/>
      <c r="H747" s="13">
        <f t="shared" si="18"/>
        <v>87</v>
      </c>
      <c r="I747" s="13">
        <v>2</v>
      </c>
      <c r="J747" s="13">
        <f t="shared" si="19"/>
        <v>89</v>
      </c>
    </row>
    <row r="748" spans="1:10">
      <c r="A748" s="1168" t="s">
        <v>3</v>
      </c>
      <c r="B748" s="13" t="s">
        <v>447</v>
      </c>
      <c r="C748" s="13">
        <v>30</v>
      </c>
      <c r="D748" s="13">
        <v>60</v>
      </c>
      <c r="E748" s="13">
        <v>1</v>
      </c>
      <c r="F748" s="102">
        <v>30</v>
      </c>
      <c r="G748" s="13"/>
      <c r="H748" s="13">
        <f t="shared" si="18"/>
        <v>82</v>
      </c>
      <c r="I748" s="13">
        <v>2</v>
      </c>
      <c r="J748" s="13">
        <f t="shared" si="19"/>
        <v>84</v>
      </c>
    </row>
    <row r="749" spans="1:10">
      <c r="A749" s="1174"/>
      <c r="B749" s="13" t="s">
        <v>448</v>
      </c>
      <c r="C749" s="13">
        <v>35</v>
      </c>
      <c r="D749" s="13" t="s">
        <v>450</v>
      </c>
      <c r="E749" s="13">
        <v>1</v>
      </c>
      <c r="F749" s="13">
        <v>17</v>
      </c>
      <c r="G749" s="13"/>
      <c r="H749" s="13">
        <f t="shared" si="18"/>
        <v>87</v>
      </c>
      <c r="I749" s="13">
        <v>2</v>
      </c>
      <c r="J749" s="13">
        <f t="shared" si="19"/>
        <v>89</v>
      </c>
    </row>
    <row r="750" spans="1:10">
      <c r="A750" s="1170"/>
      <c r="B750" s="13" t="s">
        <v>449</v>
      </c>
      <c r="C750" s="13">
        <v>55</v>
      </c>
      <c r="D750" s="13" t="s">
        <v>450</v>
      </c>
      <c r="E750" s="13">
        <v>1</v>
      </c>
      <c r="F750" s="102">
        <v>45</v>
      </c>
      <c r="G750" s="13"/>
      <c r="H750" s="13">
        <f t="shared" si="18"/>
        <v>107</v>
      </c>
      <c r="I750" s="13">
        <v>2</v>
      </c>
      <c r="J750" s="13">
        <f t="shared" si="19"/>
        <v>109</v>
      </c>
    </row>
    <row r="751" spans="1:10">
      <c r="A751" s="1168" t="s">
        <v>451</v>
      </c>
      <c r="B751" s="13" t="s">
        <v>452</v>
      </c>
      <c r="C751" s="13">
        <v>50</v>
      </c>
      <c r="D751" s="13">
        <v>75</v>
      </c>
      <c r="E751" s="13">
        <v>1</v>
      </c>
      <c r="F751" s="13">
        <v>25</v>
      </c>
      <c r="G751" s="13"/>
      <c r="H751" s="13">
        <f t="shared" si="18"/>
        <v>102</v>
      </c>
      <c r="I751" s="13">
        <v>2</v>
      </c>
      <c r="J751" s="13">
        <f t="shared" si="19"/>
        <v>104</v>
      </c>
    </row>
    <row r="752" spans="1:10">
      <c r="A752" s="1174"/>
      <c r="B752" s="13" t="s">
        <v>453</v>
      </c>
      <c r="C752" s="13">
        <v>50</v>
      </c>
      <c r="D752" s="13">
        <v>75</v>
      </c>
      <c r="E752" s="13">
        <v>1</v>
      </c>
      <c r="F752" s="13">
        <v>25</v>
      </c>
      <c r="G752" s="13"/>
      <c r="H752" s="13">
        <f t="shared" si="18"/>
        <v>102</v>
      </c>
      <c r="I752" s="13">
        <v>2</v>
      </c>
      <c r="J752" s="13">
        <f t="shared" si="19"/>
        <v>104</v>
      </c>
    </row>
    <row r="753" spans="1:10">
      <c r="A753" s="1170"/>
      <c r="B753" s="13" t="s">
        <v>454</v>
      </c>
      <c r="C753" s="13">
        <v>50</v>
      </c>
      <c r="D753" s="13">
        <v>75</v>
      </c>
      <c r="E753" s="13">
        <v>1</v>
      </c>
      <c r="F753" s="13">
        <v>25</v>
      </c>
      <c r="G753" s="13"/>
      <c r="H753" s="13">
        <f t="shared" si="18"/>
        <v>102</v>
      </c>
      <c r="I753" s="13">
        <v>2</v>
      </c>
      <c r="J753" s="13">
        <f t="shared" si="19"/>
        <v>104</v>
      </c>
    </row>
    <row r="755" spans="1:10">
      <c r="A755" s="291" t="s">
        <v>52</v>
      </c>
    </row>
    <row r="756" spans="1:10" ht="15.75" thickBot="1">
      <c r="A756" s="214" t="s">
        <v>1754</v>
      </c>
    </row>
    <row r="757" spans="1:10" ht="36.75" thickBot="1">
      <c r="A757" s="105" t="s">
        <v>415</v>
      </c>
      <c r="B757" s="106" t="s">
        <v>464</v>
      </c>
      <c r="C757" s="650" t="s">
        <v>465</v>
      </c>
      <c r="D757" s="654" t="s">
        <v>466</v>
      </c>
      <c r="E757" s="651" t="s">
        <v>467</v>
      </c>
      <c r="F757" s="651" t="s">
        <v>468</v>
      </c>
      <c r="G757" s="653" t="s">
        <v>469</v>
      </c>
    </row>
    <row r="758" spans="1:10" ht="18.75" thickBot="1">
      <c r="A758" s="107" t="s">
        <v>10</v>
      </c>
      <c r="B758" s="108" t="s">
        <v>2</v>
      </c>
      <c r="C758" s="652" t="s">
        <v>40</v>
      </c>
      <c r="D758" s="655">
        <v>49</v>
      </c>
      <c r="E758" s="655">
        <v>49</v>
      </c>
      <c r="F758" s="655">
        <v>49</v>
      </c>
      <c r="G758" s="655">
        <v>49</v>
      </c>
    </row>
    <row r="759" spans="1:10">
      <c r="A759" s="1058" t="s">
        <v>1544</v>
      </c>
      <c r="B759" s="1058"/>
      <c r="C759" s="1058"/>
      <c r="D759" s="1058"/>
      <c r="E759" s="1058"/>
      <c r="F759" s="1058"/>
    </row>
    <row r="760" spans="1:10">
      <c r="A760" t="s">
        <v>1488</v>
      </c>
    </row>
    <row r="761" spans="1:10">
      <c r="A761" t="s">
        <v>1489</v>
      </c>
    </row>
    <row r="763" spans="1:10" ht="15.75" thickBot="1">
      <c r="A763" s="214" t="s">
        <v>1754</v>
      </c>
    </row>
    <row r="764" spans="1:10" ht="36.75" thickBot="1">
      <c r="A764" s="105" t="s">
        <v>415</v>
      </c>
      <c r="B764" s="106" t="s">
        <v>464</v>
      </c>
      <c r="C764" s="650" t="s">
        <v>465</v>
      </c>
      <c r="D764" s="654" t="s">
        <v>466</v>
      </c>
      <c r="E764" s="651" t="s">
        <v>467</v>
      </c>
      <c r="F764" s="651" t="s">
        <v>468</v>
      </c>
      <c r="G764" s="653" t="s">
        <v>469</v>
      </c>
    </row>
    <row r="765" spans="1:10" ht="36.75" thickBot="1">
      <c r="A765" s="107" t="s">
        <v>1070</v>
      </c>
      <c r="B765" s="108" t="s">
        <v>1671</v>
      </c>
      <c r="C765" s="652" t="s">
        <v>40</v>
      </c>
      <c r="D765" s="655">
        <v>66</v>
      </c>
      <c r="E765" s="655">
        <v>66</v>
      </c>
      <c r="F765" s="655">
        <v>66</v>
      </c>
      <c r="G765" s="655">
        <v>66</v>
      </c>
    </row>
    <row r="766" spans="1:10">
      <c r="A766" t="s">
        <v>1670</v>
      </c>
    </row>
    <row r="768" spans="1:10">
      <c r="A768" s="291" t="s">
        <v>412</v>
      </c>
    </row>
    <row r="769" spans="1:7" ht="15.75" thickBot="1">
      <c r="A769" s="214" t="s">
        <v>1754</v>
      </c>
    </row>
    <row r="770" spans="1:7" ht="36.75" thickBot="1">
      <c r="A770" s="105" t="s">
        <v>415</v>
      </c>
      <c r="B770" s="106" t="s">
        <v>464</v>
      </c>
      <c r="C770" s="650" t="s">
        <v>465</v>
      </c>
      <c r="D770" s="654" t="s">
        <v>466</v>
      </c>
      <c r="E770" s="651" t="s">
        <v>467</v>
      </c>
      <c r="F770" s="651" t="s">
        <v>468</v>
      </c>
      <c r="G770" s="654" t="s">
        <v>469</v>
      </c>
    </row>
    <row r="771" spans="1:7" ht="18.75" thickBot="1">
      <c r="A771" s="107" t="s">
        <v>10</v>
      </c>
      <c r="B771" s="108" t="s">
        <v>2</v>
      </c>
      <c r="C771" s="652" t="s">
        <v>40</v>
      </c>
      <c r="D771" s="655">
        <v>49</v>
      </c>
      <c r="E771" s="655">
        <v>49</v>
      </c>
      <c r="F771" s="655">
        <v>49</v>
      </c>
      <c r="G771" s="655">
        <v>49</v>
      </c>
    </row>
    <row r="772" spans="1:7">
      <c r="A772" s="1058" t="s">
        <v>1544</v>
      </c>
      <c r="B772" s="1058"/>
      <c r="C772" s="1058"/>
      <c r="D772" s="1058"/>
      <c r="E772" s="1058"/>
      <c r="F772" s="1058"/>
    </row>
    <row r="773" spans="1:7">
      <c r="A773" t="s">
        <v>1488</v>
      </c>
    </row>
    <row r="774" spans="1:7">
      <c r="A774" t="s">
        <v>1489</v>
      </c>
    </row>
    <row r="776" spans="1:7">
      <c r="A776" s="103" t="s">
        <v>455</v>
      </c>
    </row>
    <row r="777" spans="1:7">
      <c r="A777" t="s">
        <v>456</v>
      </c>
    </row>
    <row r="778" spans="1:7">
      <c r="A778" t="s">
        <v>457</v>
      </c>
    </row>
    <row r="779" spans="1:7">
      <c r="A779" t="s">
        <v>458</v>
      </c>
    </row>
    <row r="780" spans="1:7">
      <c r="A780" s="76" t="s">
        <v>459</v>
      </c>
      <c r="B780" s="76"/>
      <c r="C780" s="76"/>
      <c r="D780" s="76"/>
    </row>
    <row r="781" spans="1:7">
      <c r="A781" t="s">
        <v>460</v>
      </c>
    </row>
    <row r="782" spans="1:7">
      <c r="A782" t="s">
        <v>461</v>
      </c>
    </row>
    <row r="783" spans="1:7">
      <c r="A783" s="98" t="s">
        <v>462</v>
      </c>
      <c r="B783" s="98"/>
      <c r="C783" s="98"/>
    </row>
    <row r="784" spans="1:7">
      <c r="A784" t="s">
        <v>463</v>
      </c>
    </row>
    <row r="788" spans="1:10">
      <c r="A788" s="290" t="s">
        <v>1253</v>
      </c>
      <c r="B788" s="79">
        <v>44</v>
      </c>
      <c r="C788" s="729" t="s">
        <v>1743</v>
      </c>
      <c r="D788" s="110"/>
    </row>
    <row r="789" spans="1:10">
      <c r="A789" s="29"/>
      <c r="B789" s="112"/>
      <c r="C789" s="621"/>
    </row>
    <row r="797" spans="1:10" ht="45">
      <c r="A797" s="99" t="s">
        <v>415</v>
      </c>
      <c r="B797" s="99" t="s">
        <v>416</v>
      </c>
      <c r="C797" s="99" t="s">
        <v>417</v>
      </c>
      <c r="D797" s="99" t="s">
        <v>418</v>
      </c>
      <c r="E797" s="99" t="s">
        <v>419</v>
      </c>
      <c r="F797" s="100" t="s">
        <v>420</v>
      </c>
      <c r="G797" s="100" t="s">
        <v>421</v>
      </c>
      <c r="H797" s="101" t="s">
        <v>422</v>
      </c>
      <c r="I797" s="101" t="s">
        <v>423</v>
      </c>
      <c r="J797" s="101" t="s">
        <v>424</v>
      </c>
    </row>
    <row r="798" spans="1:10">
      <c r="A798" s="1168" t="s">
        <v>425</v>
      </c>
      <c r="B798" s="13" t="s">
        <v>426</v>
      </c>
      <c r="C798" s="13">
        <v>20</v>
      </c>
      <c r="D798" s="13">
        <v>30</v>
      </c>
      <c r="E798" s="13">
        <v>3</v>
      </c>
      <c r="F798" s="13">
        <v>2</v>
      </c>
      <c r="G798" s="13"/>
      <c r="H798" s="13">
        <f>C798+$B$788</f>
        <v>64</v>
      </c>
      <c r="I798" s="13">
        <v>2</v>
      </c>
      <c r="J798" s="13">
        <f>H798+I798</f>
        <v>66</v>
      </c>
    </row>
    <row r="799" spans="1:10">
      <c r="A799" s="1174"/>
      <c r="B799" s="13" t="s">
        <v>427</v>
      </c>
      <c r="C799" s="13">
        <v>20</v>
      </c>
      <c r="D799" s="13">
        <v>30</v>
      </c>
      <c r="E799" s="13">
        <v>3</v>
      </c>
      <c r="F799" s="13">
        <v>2</v>
      </c>
      <c r="G799" s="13"/>
      <c r="H799" s="13">
        <f t="shared" ref="H799:H819" si="20">C799+$B$788</f>
        <v>64</v>
      </c>
      <c r="I799" s="13">
        <v>2</v>
      </c>
      <c r="J799" s="13">
        <f>H799+I799</f>
        <v>66</v>
      </c>
    </row>
    <row r="800" spans="1:10">
      <c r="A800" s="1174"/>
      <c r="B800" s="13" t="s">
        <v>428</v>
      </c>
      <c r="C800" s="13">
        <v>20</v>
      </c>
      <c r="D800" s="13">
        <v>30</v>
      </c>
      <c r="E800" s="13">
        <v>3</v>
      </c>
      <c r="F800" s="13">
        <v>4</v>
      </c>
      <c r="G800" s="13"/>
      <c r="H800" s="13">
        <f t="shared" si="20"/>
        <v>64</v>
      </c>
      <c r="I800" s="13">
        <v>2</v>
      </c>
      <c r="J800" s="13">
        <f t="shared" ref="J800:J819" si="21">H800+I800</f>
        <v>66</v>
      </c>
    </row>
    <row r="801" spans="1:10">
      <c r="A801" s="1174"/>
      <c r="B801" s="13" t="s">
        <v>429</v>
      </c>
      <c r="C801" s="13">
        <v>20</v>
      </c>
      <c r="D801" s="13">
        <v>30</v>
      </c>
      <c r="E801" s="13">
        <v>3</v>
      </c>
      <c r="F801" s="13">
        <v>4</v>
      </c>
      <c r="G801" s="13"/>
      <c r="H801" s="13">
        <f t="shared" si="20"/>
        <v>64</v>
      </c>
      <c r="I801" s="13">
        <v>2</v>
      </c>
      <c r="J801" s="13">
        <f t="shared" si="21"/>
        <v>66</v>
      </c>
    </row>
    <row r="802" spans="1:10">
      <c r="A802" s="1174"/>
      <c r="B802" s="13" t="s">
        <v>430</v>
      </c>
      <c r="C802" s="13">
        <v>20</v>
      </c>
      <c r="D802" s="13">
        <v>30</v>
      </c>
      <c r="E802" s="13">
        <v>2</v>
      </c>
      <c r="F802" s="13">
        <v>4</v>
      </c>
      <c r="G802" s="13"/>
      <c r="H802" s="13">
        <f t="shared" si="20"/>
        <v>64</v>
      </c>
      <c r="I802" s="13">
        <v>2</v>
      </c>
      <c r="J802" s="13">
        <f t="shared" si="21"/>
        <v>66</v>
      </c>
    </row>
    <row r="803" spans="1:10">
      <c r="A803" s="1170"/>
      <c r="B803" s="13" t="s">
        <v>431</v>
      </c>
      <c r="C803" s="13">
        <v>20</v>
      </c>
      <c r="D803" s="13">
        <v>30</v>
      </c>
      <c r="E803" s="13">
        <v>2</v>
      </c>
      <c r="F803" s="13">
        <v>1</v>
      </c>
      <c r="G803" s="13"/>
      <c r="H803" s="13">
        <f t="shared" si="20"/>
        <v>64</v>
      </c>
      <c r="I803" s="13">
        <v>2</v>
      </c>
      <c r="J803" s="13">
        <f t="shared" si="21"/>
        <v>66</v>
      </c>
    </row>
    <row r="804" spans="1:10">
      <c r="A804" s="1171" t="s">
        <v>432</v>
      </c>
      <c r="B804" s="13" t="s">
        <v>433</v>
      </c>
      <c r="C804" s="13">
        <v>25</v>
      </c>
      <c r="D804" s="13">
        <v>35</v>
      </c>
      <c r="E804" s="13">
        <v>2</v>
      </c>
      <c r="F804" s="13">
        <v>3</v>
      </c>
      <c r="G804" s="13"/>
      <c r="H804" s="13">
        <f t="shared" si="20"/>
        <v>69</v>
      </c>
      <c r="I804" s="13">
        <v>2</v>
      </c>
      <c r="J804" s="13">
        <f t="shared" si="21"/>
        <v>71</v>
      </c>
    </row>
    <row r="805" spans="1:10">
      <c r="A805" s="1175"/>
      <c r="B805" s="13" t="s">
        <v>434</v>
      </c>
      <c r="C805" s="13">
        <v>25</v>
      </c>
      <c r="D805" s="13">
        <v>30</v>
      </c>
      <c r="E805" s="13">
        <v>2</v>
      </c>
      <c r="F805" s="13">
        <v>3</v>
      </c>
      <c r="G805" s="13"/>
      <c r="H805" s="13">
        <f t="shared" si="20"/>
        <v>69</v>
      </c>
      <c r="I805" s="13">
        <v>2</v>
      </c>
      <c r="J805" s="13">
        <f t="shared" si="21"/>
        <v>71</v>
      </c>
    </row>
    <row r="806" spans="1:10">
      <c r="A806" s="1175"/>
      <c r="B806" s="13" t="s">
        <v>435</v>
      </c>
      <c r="C806" s="13">
        <v>35</v>
      </c>
      <c r="D806" s="13">
        <v>30</v>
      </c>
      <c r="E806" s="13">
        <v>1</v>
      </c>
      <c r="F806" s="13">
        <v>3</v>
      </c>
      <c r="G806" s="13"/>
      <c r="H806" s="13">
        <f t="shared" si="20"/>
        <v>79</v>
      </c>
      <c r="I806" s="13">
        <v>2</v>
      </c>
      <c r="J806" s="13">
        <f t="shared" si="21"/>
        <v>81</v>
      </c>
    </row>
    <row r="807" spans="1:10">
      <c r="A807" s="1173"/>
      <c r="B807" s="13" t="s">
        <v>436</v>
      </c>
      <c r="C807" s="13">
        <v>30</v>
      </c>
      <c r="D807" s="13">
        <v>35</v>
      </c>
      <c r="E807" s="13">
        <v>1</v>
      </c>
      <c r="F807" s="13">
        <v>5</v>
      </c>
      <c r="G807" s="13"/>
      <c r="H807" s="13">
        <f t="shared" si="20"/>
        <v>74</v>
      </c>
      <c r="I807" s="13">
        <v>2</v>
      </c>
      <c r="J807" s="13">
        <f t="shared" si="21"/>
        <v>76</v>
      </c>
    </row>
    <row r="808" spans="1:10">
      <c r="A808" s="1171" t="s">
        <v>437</v>
      </c>
      <c r="B808" s="13" t="s">
        <v>438</v>
      </c>
      <c r="C808" s="13">
        <v>25</v>
      </c>
      <c r="D808" s="13">
        <v>0</v>
      </c>
      <c r="E808" s="13">
        <v>2</v>
      </c>
      <c r="F808" s="13">
        <v>3</v>
      </c>
      <c r="G808" s="13"/>
      <c r="H808" s="13">
        <f t="shared" si="20"/>
        <v>69</v>
      </c>
      <c r="I808" s="13">
        <v>2</v>
      </c>
      <c r="J808" s="13">
        <f t="shared" si="21"/>
        <v>71</v>
      </c>
    </row>
    <row r="809" spans="1:10">
      <c r="A809" s="1175"/>
      <c r="B809" s="13" t="s">
        <v>439</v>
      </c>
      <c r="C809" s="13">
        <v>25</v>
      </c>
      <c r="D809" s="13">
        <v>0</v>
      </c>
      <c r="E809" s="13">
        <v>1</v>
      </c>
      <c r="F809" s="13">
        <v>5</v>
      </c>
      <c r="G809" s="13"/>
      <c r="H809" s="13">
        <f t="shared" si="20"/>
        <v>69</v>
      </c>
      <c r="I809" s="13">
        <v>2</v>
      </c>
      <c r="J809" s="13">
        <f t="shared" si="21"/>
        <v>71</v>
      </c>
    </row>
    <row r="810" spans="1:10">
      <c r="A810" s="1173"/>
      <c r="B810" s="323" t="s">
        <v>470</v>
      </c>
      <c r="C810" s="13">
        <v>25</v>
      </c>
      <c r="D810" s="13">
        <v>0</v>
      </c>
      <c r="E810" s="13">
        <v>1</v>
      </c>
      <c r="F810" s="13">
        <v>7</v>
      </c>
      <c r="G810" s="13"/>
      <c r="H810" s="13">
        <f t="shared" si="20"/>
        <v>69</v>
      </c>
      <c r="I810" s="13">
        <v>2</v>
      </c>
      <c r="J810" s="13">
        <f t="shared" si="21"/>
        <v>71</v>
      </c>
    </row>
    <row r="811" spans="1:10">
      <c r="A811" s="215" t="s">
        <v>440</v>
      </c>
      <c r="B811" s="13" t="s">
        <v>441</v>
      </c>
      <c r="C811" s="13">
        <v>35</v>
      </c>
      <c r="D811" s="13">
        <v>45</v>
      </c>
      <c r="E811" s="13" t="s">
        <v>442</v>
      </c>
      <c r="F811" s="13">
        <v>9</v>
      </c>
      <c r="G811" s="13"/>
      <c r="H811" s="13">
        <f t="shared" si="20"/>
        <v>79</v>
      </c>
      <c r="I811" s="13">
        <v>2</v>
      </c>
      <c r="J811" s="13">
        <f t="shared" si="21"/>
        <v>81</v>
      </c>
    </row>
    <row r="812" spans="1:10">
      <c r="A812" s="215" t="s">
        <v>443</v>
      </c>
      <c r="B812" s="13" t="s">
        <v>444</v>
      </c>
      <c r="C812" s="13">
        <v>35</v>
      </c>
      <c r="D812" s="13">
        <v>45</v>
      </c>
      <c r="E812" s="13">
        <v>1</v>
      </c>
      <c r="F812" s="13">
        <v>10</v>
      </c>
      <c r="G812" s="13"/>
      <c r="H812" s="13">
        <f t="shared" si="20"/>
        <v>79</v>
      </c>
      <c r="I812" s="13">
        <v>2</v>
      </c>
      <c r="J812" s="13">
        <f t="shared" si="21"/>
        <v>81</v>
      </c>
    </row>
    <row r="813" spans="1:10">
      <c r="A813" s="215" t="s">
        <v>445</v>
      </c>
      <c r="B813" s="13" t="s">
        <v>446</v>
      </c>
      <c r="C813" s="13">
        <v>35</v>
      </c>
      <c r="D813" s="13">
        <v>55</v>
      </c>
      <c r="E813" s="13">
        <v>1</v>
      </c>
      <c r="F813" s="13">
        <v>25</v>
      </c>
      <c r="G813" s="13"/>
      <c r="H813" s="13">
        <f t="shared" si="20"/>
        <v>79</v>
      </c>
      <c r="I813" s="13">
        <v>2</v>
      </c>
      <c r="J813" s="13">
        <f t="shared" si="21"/>
        <v>81</v>
      </c>
    </row>
    <row r="814" spans="1:10">
      <c r="A814" s="1168" t="s">
        <v>3</v>
      </c>
      <c r="B814" s="13" t="s">
        <v>447</v>
      </c>
      <c r="C814" s="13">
        <v>30</v>
      </c>
      <c r="D814" s="13">
        <v>60</v>
      </c>
      <c r="E814" s="13">
        <v>1</v>
      </c>
      <c r="F814" s="102">
        <v>30</v>
      </c>
      <c r="G814" s="13"/>
      <c r="H814" s="13">
        <f t="shared" si="20"/>
        <v>74</v>
      </c>
      <c r="I814" s="13">
        <v>2</v>
      </c>
      <c r="J814" s="13">
        <f t="shared" si="21"/>
        <v>76</v>
      </c>
    </row>
    <row r="815" spans="1:10">
      <c r="A815" s="1174"/>
      <c r="B815" s="13" t="s">
        <v>448</v>
      </c>
      <c r="C815" s="13">
        <v>35</v>
      </c>
      <c r="D815" s="13" t="s">
        <v>450</v>
      </c>
      <c r="E815" s="13">
        <v>1</v>
      </c>
      <c r="F815" s="13">
        <v>17</v>
      </c>
      <c r="G815" s="13"/>
      <c r="H815" s="13">
        <f t="shared" si="20"/>
        <v>79</v>
      </c>
      <c r="I815" s="13">
        <v>2</v>
      </c>
      <c r="J815" s="13">
        <f t="shared" si="21"/>
        <v>81</v>
      </c>
    </row>
    <row r="816" spans="1:10">
      <c r="A816" s="1170"/>
      <c r="B816" s="13" t="s">
        <v>449</v>
      </c>
      <c r="C816" s="13">
        <v>55</v>
      </c>
      <c r="D816" s="13" t="s">
        <v>450</v>
      </c>
      <c r="E816" s="13">
        <v>1</v>
      </c>
      <c r="F816" s="102">
        <v>45</v>
      </c>
      <c r="G816" s="13"/>
      <c r="H816" s="13">
        <f t="shared" si="20"/>
        <v>99</v>
      </c>
      <c r="I816" s="13">
        <v>2</v>
      </c>
      <c r="J816" s="13">
        <f t="shared" si="21"/>
        <v>101</v>
      </c>
    </row>
    <row r="817" spans="1:10">
      <c r="A817" s="1168" t="s">
        <v>451</v>
      </c>
      <c r="B817" s="13" t="s">
        <v>452</v>
      </c>
      <c r="C817" s="13">
        <v>50</v>
      </c>
      <c r="D817" s="13">
        <v>75</v>
      </c>
      <c r="E817" s="13">
        <v>1</v>
      </c>
      <c r="F817" s="13">
        <v>25</v>
      </c>
      <c r="G817" s="13"/>
      <c r="H817" s="13">
        <f t="shared" si="20"/>
        <v>94</v>
      </c>
      <c r="I817" s="13">
        <v>2</v>
      </c>
      <c r="J817" s="13">
        <f t="shared" si="21"/>
        <v>96</v>
      </c>
    </row>
    <row r="818" spans="1:10">
      <c r="A818" s="1174"/>
      <c r="B818" s="13" t="s">
        <v>453</v>
      </c>
      <c r="C818" s="13">
        <v>50</v>
      </c>
      <c r="D818" s="13">
        <v>75</v>
      </c>
      <c r="E818" s="13">
        <v>1</v>
      </c>
      <c r="F818" s="13">
        <v>25</v>
      </c>
      <c r="G818" s="13"/>
      <c r="H818" s="13">
        <f t="shared" si="20"/>
        <v>94</v>
      </c>
      <c r="I818" s="13">
        <v>2</v>
      </c>
      <c r="J818" s="13">
        <f t="shared" si="21"/>
        <v>96</v>
      </c>
    </row>
    <row r="819" spans="1:10">
      <c r="A819" s="1170"/>
      <c r="B819" s="13" t="s">
        <v>454</v>
      </c>
      <c r="C819" s="13">
        <v>50</v>
      </c>
      <c r="D819" s="13">
        <v>75</v>
      </c>
      <c r="E819" s="13">
        <v>1</v>
      </c>
      <c r="F819" s="13">
        <v>25</v>
      </c>
      <c r="G819" s="13"/>
      <c r="H819" s="13">
        <f t="shared" si="20"/>
        <v>94</v>
      </c>
      <c r="I819" s="13">
        <v>2</v>
      </c>
      <c r="J819" s="13">
        <f t="shared" si="21"/>
        <v>96</v>
      </c>
    </row>
    <row r="821" spans="1:10">
      <c r="A821" s="291" t="s">
        <v>52</v>
      </c>
    </row>
    <row r="822" spans="1:10" ht="15.75" thickBot="1">
      <c r="A822" s="214" t="s">
        <v>1744</v>
      </c>
    </row>
    <row r="823" spans="1:10" ht="36.75" thickBot="1">
      <c r="A823" s="105" t="s">
        <v>415</v>
      </c>
      <c r="B823" s="106" t="s">
        <v>464</v>
      </c>
      <c r="C823" s="650" t="s">
        <v>465</v>
      </c>
      <c r="D823" s="654" t="s">
        <v>466</v>
      </c>
      <c r="E823" s="651" t="s">
        <v>467</v>
      </c>
      <c r="F823" s="651" t="s">
        <v>468</v>
      </c>
      <c r="G823" s="653" t="s">
        <v>469</v>
      </c>
    </row>
    <row r="824" spans="1:10" ht="18.75" thickBot="1">
      <c r="A824" s="107" t="s">
        <v>10</v>
      </c>
      <c r="B824" s="108" t="s">
        <v>2</v>
      </c>
      <c r="C824" s="652" t="s">
        <v>40</v>
      </c>
      <c r="D824" s="655">
        <v>41</v>
      </c>
      <c r="E824" s="655">
        <v>41</v>
      </c>
      <c r="F824" s="655">
        <v>41</v>
      </c>
      <c r="G824" s="655">
        <v>41</v>
      </c>
    </row>
    <row r="825" spans="1:10">
      <c r="A825" s="1058" t="s">
        <v>1544</v>
      </c>
      <c r="B825" s="1058"/>
      <c r="C825" s="1058"/>
      <c r="D825" s="1058"/>
      <c r="E825" s="1058"/>
      <c r="F825" s="1058"/>
    </row>
    <row r="826" spans="1:10">
      <c r="A826" t="s">
        <v>1488</v>
      </c>
    </row>
    <row r="827" spans="1:10">
      <c r="A827" t="s">
        <v>1489</v>
      </c>
    </row>
    <row r="829" spans="1:10" ht="15.75" thickBot="1">
      <c r="A829" s="214" t="s">
        <v>1745</v>
      </c>
    </row>
    <row r="830" spans="1:10" ht="36.75" thickBot="1">
      <c r="A830" s="105" t="s">
        <v>415</v>
      </c>
      <c r="B830" s="106" t="s">
        <v>464</v>
      </c>
      <c r="C830" s="650" t="s">
        <v>465</v>
      </c>
      <c r="D830" s="654" t="s">
        <v>466</v>
      </c>
      <c r="E830" s="651" t="s">
        <v>467</v>
      </c>
      <c r="F830" s="651" t="s">
        <v>468</v>
      </c>
      <c r="G830" s="653" t="s">
        <v>469</v>
      </c>
    </row>
    <row r="831" spans="1:10" ht="36.75" thickBot="1">
      <c r="A831" s="107" t="s">
        <v>1070</v>
      </c>
      <c r="B831" s="108" t="s">
        <v>1671</v>
      </c>
      <c r="C831" s="652" t="s">
        <v>40</v>
      </c>
      <c r="D831" s="655">
        <v>58</v>
      </c>
      <c r="E831" s="655">
        <v>58</v>
      </c>
      <c r="F831" s="655">
        <v>58</v>
      </c>
      <c r="G831" s="655">
        <v>58</v>
      </c>
    </row>
    <row r="832" spans="1:10">
      <c r="A832" t="s">
        <v>1670</v>
      </c>
    </row>
    <row r="834" spans="1:7">
      <c r="A834" s="291" t="s">
        <v>412</v>
      </c>
    </row>
    <row r="835" spans="1:7" ht="15.75" thickBot="1">
      <c r="A835" s="214" t="s">
        <v>1744</v>
      </c>
    </row>
    <row r="836" spans="1:7" ht="36.75" thickBot="1">
      <c r="A836" s="105" t="s">
        <v>415</v>
      </c>
      <c r="B836" s="106" t="s">
        <v>464</v>
      </c>
      <c r="C836" s="650" t="s">
        <v>465</v>
      </c>
      <c r="D836" s="654" t="s">
        <v>466</v>
      </c>
      <c r="E836" s="651" t="s">
        <v>467</v>
      </c>
      <c r="F836" s="651" t="s">
        <v>468</v>
      </c>
      <c r="G836" s="654" t="s">
        <v>469</v>
      </c>
    </row>
    <row r="837" spans="1:7" ht="18.75" thickBot="1">
      <c r="A837" s="107" t="s">
        <v>10</v>
      </c>
      <c r="B837" s="108" t="s">
        <v>2</v>
      </c>
      <c r="C837" s="652" t="s">
        <v>40</v>
      </c>
      <c r="D837" s="655">
        <v>41</v>
      </c>
      <c r="E837" s="655">
        <v>41</v>
      </c>
      <c r="F837" s="655">
        <v>41</v>
      </c>
      <c r="G837" s="655">
        <v>41</v>
      </c>
    </row>
    <row r="838" spans="1:7">
      <c r="A838" s="1058" t="s">
        <v>1544</v>
      </c>
      <c r="B838" s="1058"/>
      <c r="C838" s="1058"/>
      <c r="D838" s="1058"/>
      <c r="E838" s="1058"/>
      <c r="F838" s="1058"/>
    </row>
    <row r="839" spans="1:7">
      <c r="A839" t="s">
        <v>1488</v>
      </c>
    </row>
    <row r="840" spans="1:7">
      <c r="A840" t="s">
        <v>1489</v>
      </c>
    </row>
    <row r="842" spans="1:7">
      <c r="A842" s="103" t="s">
        <v>455</v>
      </c>
    </row>
    <row r="843" spans="1:7">
      <c r="A843" t="s">
        <v>456</v>
      </c>
    </row>
    <row r="844" spans="1:7">
      <c r="A844" t="s">
        <v>457</v>
      </c>
    </row>
    <row r="845" spans="1:7">
      <c r="A845" t="s">
        <v>458</v>
      </c>
    </row>
    <row r="846" spans="1:7">
      <c r="A846" s="76" t="s">
        <v>459</v>
      </c>
      <c r="B846" s="76"/>
      <c r="C846" s="76"/>
      <c r="D846" s="76"/>
    </row>
    <row r="847" spans="1:7">
      <c r="A847" t="s">
        <v>460</v>
      </c>
    </row>
    <row r="848" spans="1:7">
      <c r="A848" t="s">
        <v>461</v>
      </c>
    </row>
    <row r="849" spans="1:10">
      <c r="A849" s="98" t="s">
        <v>462</v>
      </c>
      <c r="B849" s="98"/>
      <c r="C849" s="98"/>
    </row>
    <row r="850" spans="1:10">
      <c r="A850" t="s">
        <v>463</v>
      </c>
    </row>
    <row r="855" spans="1:10">
      <c r="A855" s="290" t="s">
        <v>1253</v>
      </c>
      <c r="B855" s="79">
        <v>50</v>
      </c>
      <c r="C855" s="728" t="s">
        <v>1742</v>
      </c>
      <c r="D855" s="110"/>
    </row>
    <row r="856" spans="1:10">
      <c r="A856" s="29"/>
      <c r="B856" s="112"/>
      <c r="C856" s="621"/>
    </row>
    <row r="864" spans="1:10" ht="70.150000000000006" customHeight="1">
      <c r="A864" s="99" t="s">
        <v>415</v>
      </c>
      <c r="B864" s="99" t="s">
        <v>416</v>
      </c>
      <c r="C864" s="99" t="s">
        <v>417</v>
      </c>
      <c r="D864" s="99" t="s">
        <v>418</v>
      </c>
      <c r="E864" s="99" t="s">
        <v>419</v>
      </c>
      <c r="F864" s="100" t="s">
        <v>420</v>
      </c>
      <c r="G864" s="100" t="s">
        <v>421</v>
      </c>
      <c r="H864" s="101" t="s">
        <v>422</v>
      </c>
      <c r="I864" s="101" t="s">
        <v>423</v>
      </c>
      <c r="J864" s="101" t="s">
        <v>424</v>
      </c>
    </row>
    <row r="865" spans="1:10">
      <c r="A865" s="1168" t="s">
        <v>425</v>
      </c>
      <c r="B865" s="13" t="s">
        <v>426</v>
      </c>
      <c r="C865" s="13">
        <v>20</v>
      </c>
      <c r="D865" s="13">
        <v>30</v>
      </c>
      <c r="E865" s="13">
        <v>3</v>
      </c>
      <c r="F865" s="13">
        <v>2</v>
      </c>
      <c r="G865" s="13"/>
      <c r="H865" s="13">
        <f>C865+$B$855</f>
        <v>70</v>
      </c>
      <c r="I865" s="13">
        <v>2</v>
      </c>
      <c r="J865" s="13">
        <f>H865+I865</f>
        <v>72</v>
      </c>
    </row>
    <row r="866" spans="1:10">
      <c r="A866" s="1174"/>
      <c r="B866" s="13" t="s">
        <v>427</v>
      </c>
      <c r="C866" s="13">
        <v>20</v>
      </c>
      <c r="D866" s="13">
        <v>30</v>
      </c>
      <c r="E866" s="13">
        <v>3</v>
      </c>
      <c r="F866" s="13">
        <v>2</v>
      </c>
      <c r="G866" s="13"/>
      <c r="H866" s="13">
        <f t="shared" ref="H866:H886" si="22">C866+$B$855</f>
        <v>70</v>
      </c>
      <c r="I866" s="13">
        <v>2</v>
      </c>
      <c r="J866" s="13">
        <f>H866+I866</f>
        <v>72</v>
      </c>
    </row>
    <row r="867" spans="1:10">
      <c r="A867" s="1174"/>
      <c r="B867" s="13" t="s">
        <v>428</v>
      </c>
      <c r="C867" s="13">
        <v>20</v>
      </c>
      <c r="D867" s="13">
        <v>30</v>
      </c>
      <c r="E867" s="13">
        <v>3</v>
      </c>
      <c r="F867" s="13">
        <v>4</v>
      </c>
      <c r="G867" s="13"/>
      <c r="H867" s="13">
        <f t="shared" si="22"/>
        <v>70</v>
      </c>
      <c r="I867" s="13">
        <v>2</v>
      </c>
      <c r="J867" s="13">
        <f t="shared" ref="J867:J886" si="23">H867+I867</f>
        <v>72</v>
      </c>
    </row>
    <row r="868" spans="1:10">
      <c r="A868" s="1174"/>
      <c r="B868" s="13" t="s">
        <v>429</v>
      </c>
      <c r="C868" s="13">
        <v>20</v>
      </c>
      <c r="D868" s="13">
        <v>30</v>
      </c>
      <c r="E868" s="13">
        <v>3</v>
      </c>
      <c r="F868" s="13">
        <v>4</v>
      </c>
      <c r="G868" s="13"/>
      <c r="H868" s="13">
        <f t="shared" si="22"/>
        <v>70</v>
      </c>
      <c r="I868" s="13">
        <v>2</v>
      </c>
      <c r="J868" s="13">
        <f t="shared" si="23"/>
        <v>72</v>
      </c>
    </row>
    <row r="869" spans="1:10">
      <c r="A869" s="1174"/>
      <c r="B869" s="13" t="s">
        <v>430</v>
      </c>
      <c r="C869" s="13">
        <v>20</v>
      </c>
      <c r="D869" s="13">
        <v>30</v>
      </c>
      <c r="E869" s="13">
        <v>2</v>
      </c>
      <c r="F869" s="13">
        <v>4</v>
      </c>
      <c r="G869" s="13"/>
      <c r="H869" s="13">
        <f t="shared" si="22"/>
        <v>70</v>
      </c>
      <c r="I869" s="13">
        <v>2</v>
      </c>
      <c r="J869" s="13">
        <f t="shared" si="23"/>
        <v>72</v>
      </c>
    </row>
    <row r="870" spans="1:10">
      <c r="A870" s="1170"/>
      <c r="B870" s="13" t="s">
        <v>431</v>
      </c>
      <c r="C870" s="13">
        <v>20</v>
      </c>
      <c r="D870" s="13">
        <v>30</v>
      </c>
      <c r="E870" s="13">
        <v>2</v>
      </c>
      <c r="F870" s="13">
        <v>1</v>
      </c>
      <c r="G870" s="13"/>
      <c r="H870" s="13">
        <f t="shared" si="22"/>
        <v>70</v>
      </c>
      <c r="I870" s="13">
        <v>2</v>
      </c>
      <c r="J870" s="13">
        <f t="shared" si="23"/>
        <v>72</v>
      </c>
    </row>
    <row r="871" spans="1:10">
      <c r="A871" s="1171" t="s">
        <v>432</v>
      </c>
      <c r="B871" s="13" t="s">
        <v>433</v>
      </c>
      <c r="C871" s="13">
        <v>25</v>
      </c>
      <c r="D871" s="13">
        <v>35</v>
      </c>
      <c r="E871" s="13">
        <v>2</v>
      </c>
      <c r="F871" s="13">
        <v>3</v>
      </c>
      <c r="G871" s="13"/>
      <c r="H871" s="13">
        <f t="shared" si="22"/>
        <v>75</v>
      </c>
      <c r="I871" s="13">
        <v>2</v>
      </c>
      <c r="J871" s="13">
        <f t="shared" si="23"/>
        <v>77</v>
      </c>
    </row>
    <row r="872" spans="1:10">
      <c r="A872" s="1175"/>
      <c r="B872" s="13" t="s">
        <v>434</v>
      </c>
      <c r="C872" s="13">
        <v>25</v>
      </c>
      <c r="D872" s="13">
        <v>30</v>
      </c>
      <c r="E872" s="13">
        <v>2</v>
      </c>
      <c r="F872" s="13">
        <v>3</v>
      </c>
      <c r="G872" s="13"/>
      <c r="H872" s="13">
        <f t="shared" si="22"/>
        <v>75</v>
      </c>
      <c r="I872" s="13">
        <v>2</v>
      </c>
      <c r="J872" s="13">
        <f t="shared" si="23"/>
        <v>77</v>
      </c>
    </row>
    <row r="873" spans="1:10">
      <c r="A873" s="1175"/>
      <c r="B873" s="13" t="s">
        <v>435</v>
      </c>
      <c r="C873" s="13">
        <v>35</v>
      </c>
      <c r="D873" s="13">
        <v>30</v>
      </c>
      <c r="E873" s="13">
        <v>1</v>
      </c>
      <c r="F873" s="13">
        <v>3</v>
      </c>
      <c r="G873" s="13"/>
      <c r="H873" s="13">
        <f t="shared" si="22"/>
        <v>85</v>
      </c>
      <c r="I873" s="13">
        <v>2</v>
      </c>
      <c r="J873" s="13">
        <f t="shared" si="23"/>
        <v>87</v>
      </c>
    </row>
    <row r="874" spans="1:10">
      <c r="A874" s="1173"/>
      <c r="B874" s="13" t="s">
        <v>436</v>
      </c>
      <c r="C874" s="13">
        <v>30</v>
      </c>
      <c r="D874" s="13">
        <v>35</v>
      </c>
      <c r="E874" s="13">
        <v>1</v>
      </c>
      <c r="F874" s="13">
        <v>5</v>
      </c>
      <c r="G874" s="13"/>
      <c r="H874" s="13">
        <f t="shared" si="22"/>
        <v>80</v>
      </c>
      <c r="I874" s="13">
        <v>2</v>
      </c>
      <c r="J874" s="13">
        <f t="shared" si="23"/>
        <v>82</v>
      </c>
    </row>
    <row r="875" spans="1:10">
      <c r="A875" s="1171" t="s">
        <v>437</v>
      </c>
      <c r="B875" s="13" t="s">
        <v>438</v>
      </c>
      <c r="C875" s="13">
        <v>25</v>
      </c>
      <c r="D875" s="13">
        <v>0</v>
      </c>
      <c r="E875" s="13">
        <v>2</v>
      </c>
      <c r="F875" s="13">
        <v>3</v>
      </c>
      <c r="G875" s="13"/>
      <c r="H875" s="13">
        <f t="shared" si="22"/>
        <v>75</v>
      </c>
      <c r="I875" s="13">
        <v>2</v>
      </c>
      <c r="J875" s="13">
        <f t="shared" si="23"/>
        <v>77</v>
      </c>
    </row>
    <row r="876" spans="1:10">
      <c r="A876" s="1175"/>
      <c r="B876" s="13" t="s">
        <v>439</v>
      </c>
      <c r="C876" s="13">
        <v>25</v>
      </c>
      <c r="D876" s="13">
        <v>0</v>
      </c>
      <c r="E876" s="13">
        <v>1</v>
      </c>
      <c r="F876" s="13">
        <v>5</v>
      </c>
      <c r="G876" s="13"/>
      <c r="H876" s="13">
        <f t="shared" si="22"/>
        <v>75</v>
      </c>
      <c r="I876" s="13">
        <v>2</v>
      </c>
      <c r="J876" s="13">
        <f t="shared" si="23"/>
        <v>77</v>
      </c>
    </row>
    <row r="877" spans="1:10">
      <c r="A877" s="1173"/>
      <c r="B877" s="323" t="s">
        <v>470</v>
      </c>
      <c r="C877" s="13">
        <v>25</v>
      </c>
      <c r="D877" s="13">
        <v>0</v>
      </c>
      <c r="E877" s="13">
        <v>1</v>
      </c>
      <c r="F877" s="13">
        <v>7</v>
      </c>
      <c r="G877" s="13"/>
      <c r="H877" s="13">
        <f t="shared" si="22"/>
        <v>75</v>
      </c>
      <c r="I877" s="13">
        <v>2</v>
      </c>
      <c r="J877" s="13">
        <f t="shared" si="23"/>
        <v>77</v>
      </c>
    </row>
    <row r="878" spans="1:10">
      <c r="A878" s="215" t="s">
        <v>440</v>
      </c>
      <c r="B878" s="13" t="s">
        <v>441</v>
      </c>
      <c r="C878" s="13">
        <v>35</v>
      </c>
      <c r="D878" s="13">
        <v>45</v>
      </c>
      <c r="E878" s="13" t="s">
        <v>442</v>
      </c>
      <c r="F878" s="13">
        <v>9</v>
      </c>
      <c r="G878" s="13"/>
      <c r="H878" s="13">
        <f t="shared" si="22"/>
        <v>85</v>
      </c>
      <c r="I878" s="13">
        <v>2</v>
      </c>
      <c r="J878" s="13">
        <f t="shared" si="23"/>
        <v>87</v>
      </c>
    </row>
    <row r="879" spans="1:10">
      <c r="A879" s="215" t="s">
        <v>443</v>
      </c>
      <c r="B879" s="13" t="s">
        <v>444</v>
      </c>
      <c r="C879" s="13">
        <v>35</v>
      </c>
      <c r="D879" s="13">
        <v>45</v>
      </c>
      <c r="E879" s="13">
        <v>1</v>
      </c>
      <c r="F879" s="13">
        <v>10</v>
      </c>
      <c r="G879" s="13"/>
      <c r="H879" s="13">
        <f t="shared" si="22"/>
        <v>85</v>
      </c>
      <c r="I879" s="13">
        <v>2</v>
      </c>
      <c r="J879" s="13">
        <f t="shared" si="23"/>
        <v>87</v>
      </c>
    </row>
    <row r="880" spans="1:10">
      <c r="A880" s="215" t="s">
        <v>445</v>
      </c>
      <c r="B880" s="13" t="s">
        <v>446</v>
      </c>
      <c r="C880" s="13">
        <v>35</v>
      </c>
      <c r="D880" s="13">
        <v>55</v>
      </c>
      <c r="E880" s="13">
        <v>1</v>
      </c>
      <c r="F880" s="13">
        <v>25</v>
      </c>
      <c r="G880" s="13"/>
      <c r="H880" s="13">
        <f t="shared" si="22"/>
        <v>85</v>
      </c>
      <c r="I880" s="13">
        <v>2</v>
      </c>
      <c r="J880" s="13">
        <f t="shared" si="23"/>
        <v>87</v>
      </c>
    </row>
    <row r="881" spans="1:10">
      <c r="A881" s="1168" t="s">
        <v>3</v>
      </c>
      <c r="B881" s="13" t="s">
        <v>447</v>
      </c>
      <c r="C881" s="13">
        <v>30</v>
      </c>
      <c r="D881" s="13">
        <v>60</v>
      </c>
      <c r="E881" s="13">
        <v>1</v>
      </c>
      <c r="F881" s="102">
        <v>30</v>
      </c>
      <c r="G881" s="13"/>
      <c r="H881" s="13">
        <f t="shared" si="22"/>
        <v>80</v>
      </c>
      <c r="I881" s="13">
        <v>2</v>
      </c>
      <c r="J881" s="13">
        <f t="shared" si="23"/>
        <v>82</v>
      </c>
    </row>
    <row r="882" spans="1:10">
      <c r="A882" s="1174"/>
      <c r="B882" s="13" t="s">
        <v>448</v>
      </c>
      <c r="C882" s="13">
        <v>35</v>
      </c>
      <c r="D882" s="13" t="s">
        <v>450</v>
      </c>
      <c r="E882" s="13">
        <v>1</v>
      </c>
      <c r="F882" s="13">
        <v>17</v>
      </c>
      <c r="G882" s="13"/>
      <c r="H882" s="13">
        <f t="shared" si="22"/>
        <v>85</v>
      </c>
      <c r="I882" s="13">
        <v>2</v>
      </c>
      <c r="J882" s="13">
        <f t="shared" si="23"/>
        <v>87</v>
      </c>
    </row>
    <row r="883" spans="1:10">
      <c r="A883" s="1170"/>
      <c r="B883" s="13" t="s">
        <v>449</v>
      </c>
      <c r="C883" s="13">
        <v>55</v>
      </c>
      <c r="D883" s="13" t="s">
        <v>450</v>
      </c>
      <c r="E883" s="13">
        <v>1</v>
      </c>
      <c r="F883" s="102">
        <v>45</v>
      </c>
      <c r="G883" s="13"/>
      <c r="H883" s="13">
        <f t="shared" si="22"/>
        <v>105</v>
      </c>
      <c r="I883" s="13">
        <v>2</v>
      </c>
      <c r="J883" s="13">
        <f t="shared" si="23"/>
        <v>107</v>
      </c>
    </row>
    <row r="884" spans="1:10">
      <c r="A884" s="1168" t="s">
        <v>451</v>
      </c>
      <c r="B884" s="13" t="s">
        <v>452</v>
      </c>
      <c r="C884" s="13">
        <v>50</v>
      </c>
      <c r="D884" s="13">
        <v>75</v>
      </c>
      <c r="E884" s="13">
        <v>1</v>
      </c>
      <c r="F884" s="13">
        <v>25</v>
      </c>
      <c r="G884" s="13"/>
      <c r="H884" s="13">
        <f t="shared" si="22"/>
        <v>100</v>
      </c>
      <c r="I884" s="13">
        <v>2</v>
      </c>
      <c r="J884" s="13">
        <f t="shared" si="23"/>
        <v>102</v>
      </c>
    </row>
    <row r="885" spans="1:10">
      <c r="A885" s="1174"/>
      <c r="B885" s="13" t="s">
        <v>453</v>
      </c>
      <c r="C885" s="13">
        <v>50</v>
      </c>
      <c r="D885" s="13">
        <v>75</v>
      </c>
      <c r="E885" s="13">
        <v>1</v>
      </c>
      <c r="F885" s="13">
        <v>25</v>
      </c>
      <c r="G885" s="13"/>
      <c r="H885" s="13">
        <f t="shared" si="22"/>
        <v>100</v>
      </c>
      <c r="I885" s="13">
        <v>2</v>
      </c>
      <c r="J885" s="13">
        <f t="shared" si="23"/>
        <v>102</v>
      </c>
    </row>
    <row r="886" spans="1:10">
      <c r="A886" s="1170"/>
      <c r="B886" s="13" t="s">
        <v>454</v>
      </c>
      <c r="C886" s="13">
        <v>50</v>
      </c>
      <c r="D886" s="13">
        <v>75</v>
      </c>
      <c r="E886" s="13">
        <v>1</v>
      </c>
      <c r="F886" s="13">
        <v>25</v>
      </c>
      <c r="G886" s="13"/>
      <c r="H886" s="13">
        <f t="shared" si="22"/>
        <v>100</v>
      </c>
      <c r="I886" s="13">
        <v>2</v>
      </c>
      <c r="J886" s="13">
        <f t="shared" si="23"/>
        <v>102</v>
      </c>
    </row>
    <row r="888" spans="1:10">
      <c r="A888" s="291" t="s">
        <v>52</v>
      </c>
    </row>
    <row r="889" spans="1:10" ht="15.75" thickBot="1">
      <c r="A889" s="214" t="s">
        <v>1741</v>
      </c>
    </row>
    <row r="890" spans="1:10" ht="36.75" thickBot="1">
      <c r="A890" s="105" t="s">
        <v>415</v>
      </c>
      <c r="B890" s="106" t="s">
        <v>464</v>
      </c>
      <c r="C890" s="650" t="s">
        <v>465</v>
      </c>
      <c r="D890" s="654" t="s">
        <v>466</v>
      </c>
      <c r="E890" s="651" t="s">
        <v>467</v>
      </c>
      <c r="F890" s="651" t="s">
        <v>468</v>
      </c>
      <c r="G890" s="653" t="s">
        <v>469</v>
      </c>
    </row>
    <row r="891" spans="1:10" ht="18.75" thickBot="1">
      <c r="A891" s="107" t="s">
        <v>10</v>
      </c>
      <c r="B891" s="108" t="s">
        <v>2</v>
      </c>
      <c r="C891" s="652" t="s">
        <v>40</v>
      </c>
      <c r="D891" s="655">
        <v>47</v>
      </c>
      <c r="E891" s="655">
        <v>47</v>
      </c>
      <c r="F891" s="655">
        <v>50</v>
      </c>
      <c r="G891" s="655">
        <v>50</v>
      </c>
    </row>
    <row r="892" spans="1:10">
      <c r="A892" s="1058" t="s">
        <v>1544</v>
      </c>
      <c r="B892" s="1058"/>
      <c r="C892" s="1058"/>
      <c r="D892" s="1058"/>
      <c r="E892" s="1058"/>
      <c r="F892" s="1058"/>
    </row>
    <row r="893" spans="1:10">
      <c r="A893" t="s">
        <v>1488</v>
      </c>
    </row>
    <row r="894" spans="1:10">
      <c r="A894" t="s">
        <v>1489</v>
      </c>
    </row>
    <row r="896" spans="1:10" ht="15.75" thickBot="1">
      <c r="A896" s="214" t="s">
        <v>1740</v>
      </c>
    </row>
    <row r="897" spans="1:7" ht="36.75" thickBot="1">
      <c r="A897" s="105" t="s">
        <v>415</v>
      </c>
      <c r="B897" s="106" t="s">
        <v>464</v>
      </c>
      <c r="C897" s="650" t="s">
        <v>465</v>
      </c>
      <c r="D897" s="654" t="s">
        <v>466</v>
      </c>
      <c r="E897" s="651" t="s">
        <v>467</v>
      </c>
      <c r="F897" s="651" t="s">
        <v>468</v>
      </c>
      <c r="G897" s="653" t="s">
        <v>469</v>
      </c>
    </row>
    <row r="898" spans="1:7" ht="36.75" thickBot="1">
      <c r="A898" s="107" t="s">
        <v>1070</v>
      </c>
      <c r="B898" s="108" t="s">
        <v>1671</v>
      </c>
      <c r="C898" s="652" t="s">
        <v>40</v>
      </c>
      <c r="D898" s="655">
        <v>64</v>
      </c>
      <c r="E898" s="655">
        <v>64</v>
      </c>
      <c r="F898" s="655">
        <v>64</v>
      </c>
      <c r="G898" s="655">
        <v>64</v>
      </c>
    </row>
    <row r="899" spans="1:7">
      <c r="A899" t="s">
        <v>1670</v>
      </c>
    </row>
    <row r="901" spans="1:7">
      <c r="A901" s="291" t="s">
        <v>412</v>
      </c>
    </row>
    <row r="902" spans="1:7" ht="15.75" thickBot="1">
      <c r="A902" s="214" t="s">
        <v>1741</v>
      </c>
    </row>
    <row r="903" spans="1:7" ht="36.75" thickBot="1">
      <c r="A903" s="105" t="s">
        <v>415</v>
      </c>
      <c r="B903" s="106" t="s">
        <v>464</v>
      </c>
      <c r="C903" s="650" t="s">
        <v>465</v>
      </c>
      <c r="D903" s="654" t="s">
        <v>466</v>
      </c>
      <c r="E903" s="651" t="s">
        <v>467</v>
      </c>
      <c r="F903" s="651" t="s">
        <v>468</v>
      </c>
      <c r="G903" s="654" t="s">
        <v>469</v>
      </c>
    </row>
    <row r="904" spans="1:7" ht="18.75" thickBot="1">
      <c r="A904" s="107" t="s">
        <v>10</v>
      </c>
      <c r="B904" s="108" t="s">
        <v>2</v>
      </c>
      <c r="C904" s="652" t="s">
        <v>40</v>
      </c>
      <c r="D904" s="655">
        <v>47</v>
      </c>
      <c r="E904" s="655">
        <v>47</v>
      </c>
      <c r="F904" s="655">
        <v>50</v>
      </c>
      <c r="G904" s="655">
        <v>50</v>
      </c>
    </row>
    <row r="905" spans="1:7">
      <c r="A905" s="1058" t="s">
        <v>1544</v>
      </c>
      <c r="B905" s="1058"/>
      <c r="C905" s="1058"/>
      <c r="D905" s="1058"/>
      <c r="E905" s="1058"/>
      <c r="F905" s="1058"/>
    </row>
    <row r="906" spans="1:7">
      <c r="A906" t="s">
        <v>1488</v>
      </c>
    </row>
    <row r="907" spans="1:7">
      <c r="A907" t="s">
        <v>1489</v>
      </c>
    </row>
    <row r="909" spans="1:7">
      <c r="A909" s="103" t="s">
        <v>455</v>
      </c>
    </row>
    <row r="910" spans="1:7">
      <c r="A910" t="s">
        <v>456</v>
      </c>
    </row>
    <row r="911" spans="1:7">
      <c r="A911" t="s">
        <v>457</v>
      </c>
    </row>
    <row r="912" spans="1:7">
      <c r="A912" t="s">
        <v>458</v>
      </c>
    </row>
    <row r="913" spans="1:4">
      <c r="A913" s="76" t="s">
        <v>459</v>
      </c>
      <c r="B913" s="76"/>
      <c r="C913" s="76"/>
      <c r="D913" s="76"/>
    </row>
    <row r="914" spans="1:4">
      <c r="A914" t="s">
        <v>460</v>
      </c>
    </row>
    <row r="915" spans="1:4">
      <c r="A915" t="s">
        <v>461</v>
      </c>
    </row>
    <row r="916" spans="1:4">
      <c r="A916" s="98" t="s">
        <v>462</v>
      </c>
      <c r="B916" s="98"/>
      <c r="C916" s="98"/>
    </row>
    <row r="917" spans="1:4">
      <c r="A917" t="s">
        <v>463</v>
      </c>
    </row>
    <row r="921" spans="1:4">
      <c r="A921" s="290" t="s">
        <v>1253</v>
      </c>
      <c r="B921" s="79">
        <v>40</v>
      </c>
      <c r="C921" s="724" t="s">
        <v>1732</v>
      </c>
    </row>
    <row r="922" spans="1:4">
      <c r="A922" s="29"/>
      <c r="B922" s="112"/>
      <c r="C922" s="621"/>
    </row>
    <row r="930" spans="1:10" ht="65.45" customHeight="1">
      <c r="A930" s="99" t="s">
        <v>415</v>
      </c>
      <c r="B930" s="99" t="s">
        <v>416</v>
      </c>
      <c r="C930" s="99" t="s">
        <v>417</v>
      </c>
      <c r="D930" s="99" t="s">
        <v>418</v>
      </c>
      <c r="E930" s="99" t="s">
        <v>419</v>
      </c>
      <c r="F930" s="100" t="s">
        <v>420</v>
      </c>
      <c r="G930" s="100" t="s">
        <v>421</v>
      </c>
      <c r="H930" s="101" t="s">
        <v>422</v>
      </c>
      <c r="I930" s="101" t="s">
        <v>423</v>
      </c>
      <c r="J930" s="101" t="s">
        <v>424</v>
      </c>
    </row>
    <row r="931" spans="1:10">
      <c r="A931" s="1168" t="s">
        <v>425</v>
      </c>
      <c r="B931" s="13" t="s">
        <v>426</v>
      </c>
      <c r="C931" s="13">
        <v>20</v>
      </c>
      <c r="D931" s="13">
        <v>30</v>
      </c>
      <c r="E931" s="13">
        <v>3</v>
      </c>
      <c r="F931" s="13">
        <v>2</v>
      </c>
      <c r="G931" s="13"/>
      <c r="H931" s="13">
        <f>C931+$B$921</f>
        <v>60</v>
      </c>
      <c r="I931" s="13">
        <v>2</v>
      </c>
      <c r="J931" s="13">
        <f>H931+I931</f>
        <v>62</v>
      </c>
    </row>
    <row r="932" spans="1:10">
      <c r="A932" s="1174"/>
      <c r="B932" s="13" t="s">
        <v>427</v>
      </c>
      <c r="C932" s="13">
        <v>20</v>
      </c>
      <c r="D932" s="13">
        <v>30</v>
      </c>
      <c r="E932" s="13">
        <v>3</v>
      </c>
      <c r="F932" s="13">
        <v>2</v>
      </c>
      <c r="G932" s="13"/>
      <c r="H932" s="13">
        <f t="shared" ref="H932:H952" si="24">C932+$B$921</f>
        <v>60</v>
      </c>
      <c r="I932" s="13">
        <v>2</v>
      </c>
      <c r="J932" s="13">
        <f>H932+I932</f>
        <v>62</v>
      </c>
    </row>
    <row r="933" spans="1:10">
      <c r="A933" s="1174"/>
      <c r="B933" s="13" t="s">
        <v>428</v>
      </c>
      <c r="C933" s="13">
        <v>20</v>
      </c>
      <c r="D933" s="13">
        <v>30</v>
      </c>
      <c r="E933" s="13">
        <v>3</v>
      </c>
      <c r="F933" s="13">
        <v>4</v>
      </c>
      <c r="G933" s="13"/>
      <c r="H933" s="13">
        <f t="shared" si="24"/>
        <v>60</v>
      </c>
      <c r="I933" s="13">
        <v>2</v>
      </c>
      <c r="J933" s="13">
        <f t="shared" ref="J933:J952" si="25">H933+I933</f>
        <v>62</v>
      </c>
    </row>
    <row r="934" spans="1:10">
      <c r="A934" s="1174"/>
      <c r="B934" s="13" t="s">
        <v>429</v>
      </c>
      <c r="C934" s="13">
        <v>20</v>
      </c>
      <c r="D934" s="13">
        <v>30</v>
      </c>
      <c r="E934" s="13">
        <v>3</v>
      </c>
      <c r="F934" s="13">
        <v>4</v>
      </c>
      <c r="G934" s="13"/>
      <c r="H934" s="13">
        <f t="shared" si="24"/>
        <v>60</v>
      </c>
      <c r="I934" s="13">
        <v>2</v>
      </c>
      <c r="J934" s="13">
        <f t="shared" si="25"/>
        <v>62</v>
      </c>
    </row>
    <row r="935" spans="1:10">
      <c r="A935" s="1174"/>
      <c r="B935" s="13" t="s">
        <v>430</v>
      </c>
      <c r="C935" s="13">
        <v>20</v>
      </c>
      <c r="D935" s="13">
        <v>30</v>
      </c>
      <c r="E935" s="13">
        <v>2</v>
      </c>
      <c r="F935" s="13">
        <v>4</v>
      </c>
      <c r="G935" s="13"/>
      <c r="H935" s="13">
        <f t="shared" si="24"/>
        <v>60</v>
      </c>
      <c r="I935" s="13">
        <v>2</v>
      </c>
      <c r="J935" s="13">
        <f t="shared" si="25"/>
        <v>62</v>
      </c>
    </row>
    <row r="936" spans="1:10">
      <c r="A936" s="1170"/>
      <c r="B936" s="13" t="s">
        <v>431</v>
      </c>
      <c r="C936" s="13">
        <v>20</v>
      </c>
      <c r="D936" s="13">
        <v>30</v>
      </c>
      <c r="E936" s="13">
        <v>2</v>
      </c>
      <c r="F936" s="13">
        <v>1</v>
      </c>
      <c r="G936" s="13"/>
      <c r="H936" s="13">
        <f t="shared" si="24"/>
        <v>60</v>
      </c>
      <c r="I936" s="13">
        <v>2</v>
      </c>
      <c r="J936" s="13">
        <f t="shared" si="25"/>
        <v>62</v>
      </c>
    </row>
    <row r="937" spans="1:10">
      <c r="A937" s="1171" t="s">
        <v>432</v>
      </c>
      <c r="B937" s="13" t="s">
        <v>433</v>
      </c>
      <c r="C937" s="13">
        <v>25</v>
      </c>
      <c r="D937" s="13">
        <v>35</v>
      </c>
      <c r="E937" s="13">
        <v>2</v>
      </c>
      <c r="F937" s="13">
        <v>3</v>
      </c>
      <c r="G937" s="13"/>
      <c r="H937" s="13">
        <f t="shared" si="24"/>
        <v>65</v>
      </c>
      <c r="I937" s="13">
        <v>2</v>
      </c>
      <c r="J937" s="13">
        <f t="shared" si="25"/>
        <v>67</v>
      </c>
    </row>
    <row r="938" spans="1:10">
      <c r="A938" s="1175"/>
      <c r="B938" s="13" t="s">
        <v>434</v>
      </c>
      <c r="C938" s="13">
        <v>25</v>
      </c>
      <c r="D938" s="13">
        <v>30</v>
      </c>
      <c r="E938" s="13">
        <v>2</v>
      </c>
      <c r="F938" s="13">
        <v>3</v>
      </c>
      <c r="G938" s="13"/>
      <c r="H938" s="13">
        <f t="shared" si="24"/>
        <v>65</v>
      </c>
      <c r="I938" s="13">
        <v>2</v>
      </c>
      <c r="J938" s="13">
        <f t="shared" si="25"/>
        <v>67</v>
      </c>
    </row>
    <row r="939" spans="1:10">
      <c r="A939" s="1175"/>
      <c r="B939" s="13" t="s">
        <v>435</v>
      </c>
      <c r="C939" s="13">
        <v>35</v>
      </c>
      <c r="D939" s="13">
        <v>30</v>
      </c>
      <c r="E939" s="13">
        <v>1</v>
      </c>
      <c r="F939" s="13">
        <v>3</v>
      </c>
      <c r="G939" s="13"/>
      <c r="H939" s="13">
        <f t="shared" si="24"/>
        <v>75</v>
      </c>
      <c r="I939" s="13">
        <v>2</v>
      </c>
      <c r="J939" s="13">
        <f t="shared" si="25"/>
        <v>77</v>
      </c>
    </row>
    <row r="940" spans="1:10">
      <c r="A940" s="1173"/>
      <c r="B940" s="13" t="s">
        <v>436</v>
      </c>
      <c r="C940" s="13">
        <v>30</v>
      </c>
      <c r="D940" s="13">
        <v>35</v>
      </c>
      <c r="E940" s="13">
        <v>1</v>
      </c>
      <c r="F940" s="13">
        <v>5</v>
      </c>
      <c r="G940" s="13"/>
      <c r="H940" s="13">
        <f t="shared" si="24"/>
        <v>70</v>
      </c>
      <c r="I940" s="13">
        <v>2</v>
      </c>
      <c r="J940" s="13">
        <f t="shared" si="25"/>
        <v>72</v>
      </c>
    </row>
    <row r="941" spans="1:10">
      <c r="A941" s="1171" t="s">
        <v>437</v>
      </c>
      <c r="B941" s="13" t="s">
        <v>438</v>
      </c>
      <c r="C941" s="13">
        <v>25</v>
      </c>
      <c r="D941" s="13">
        <v>0</v>
      </c>
      <c r="E941" s="13">
        <v>2</v>
      </c>
      <c r="F941" s="13">
        <v>3</v>
      </c>
      <c r="G941" s="13"/>
      <c r="H941" s="13">
        <f t="shared" si="24"/>
        <v>65</v>
      </c>
      <c r="I941" s="13">
        <v>2</v>
      </c>
      <c r="J941" s="13">
        <f t="shared" si="25"/>
        <v>67</v>
      </c>
    </row>
    <row r="942" spans="1:10">
      <c r="A942" s="1175"/>
      <c r="B942" s="13" t="s">
        <v>439</v>
      </c>
      <c r="C942" s="13">
        <v>25</v>
      </c>
      <c r="D942" s="13">
        <v>0</v>
      </c>
      <c r="E942" s="13">
        <v>1</v>
      </c>
      <c r="F942" s="13">
        <v>5</v>
      </c>
      <c r="G942" s="13"/>
      <c r="H942" s="13">
        <f t="shared" si="24"/>
        <v>65</v>
      </c>
      <c r="I942" s="13">
        <v>2</v>
      </c>
      <c r="J942" s="13">
        <f t="shared" si="25"/>
        <v>67</v>
      </c>
    </row>
    <row r="943" spans="1:10">
      <c r="A943" s="1173"/>
      <c r="B943" s="323" t="s">
        <v>470</v>
      </c>
      <c r="C943" s="13">
        <v>25</v>
      </c>
      <c r="D943" s="13">
        <v>0</v>
      </c>
      <c r="E943" s="13">
        <v>1</v>
      </c>
      <c r="F943" s="13">
        <v>7</v>
      </c>
      <c r="G943" s="13"/>
      <c r="H943" s="13">
        <f t="shared" si="24"/>
        <v>65</v>
      </c>
      <c r="I943" s="13">
        <v>2</v>
      </c>
      <c r="J943" s="13">
        <f t="shared" si="25"/>
        <v>67</v>
      </c>
    </row>
    <row r="944" spans="1:10">
      <c r="A944" s="215" t="s">
        <v>440</v>
      </c>
      <c r="B944" s="13" t="s">
        <v>441</v>
      </c>
      <c r="C944" s="13">
        <v>35</v>
      </c>
      <c r="D944" s="13">
        <v>45</v>
      </c>
      <c r="E944" s="13" t="s">
        <v>442</v>
      </c>
      <c r="F944" s="13">
        <v>9</v>
      </c>
      <c r="G944" s="13"/>
      <c r="H944" s="13">
        <f t="shared" si="24"/>
        <v>75</v>
      </c>
      <c r="I944" s="13">
        <v>2</v>
      </c>
      <c r="J944" s="13">
        <f t="shared" si="25"/>
        <v>77</v>
      </c>
    </row>
    <row r="945" spans="1:10">
      <c r="A945" s="215" t="s">
        <v>443</v>
      </c>
      <c r="B945" s="13" t="s">
        <v>444</v>
      </c>
      <c r="C945" s="13">
        <v>35</v>
      </c>
      <c r="D945" s="13">
        <v>45</v>
      </c>
      <c r="E945" s="13">
        <v>1</v>
      </c>
      <c r="F945" s="13">
        <v>10</v>
      </c>
      <c r="G945" s="13"/>
      <c r="H945" s="13">
        <f t="shared" si="24"/>
        <v>75</v>
      </c>
      <c r="I945" s="13">
        <v>2</v>
      </c>
      <c r="J945" s="13">
        <f t="shared" si="25"/>
        <v>77</v>
      </c>
    </row>
    <row r="946" spans="1:10">
      <c r="A946" s="215" t="s">
        <v>445</v>
      </c>
      <c r="B946" s="13" t="s">
        <v>446</v>
      </c>
      <c r="C946" s="13">
        <v>35</v>
      </c>
      <c r="D946" s="13">
        <v>55</v>
      </c>
      <c r="E946" s="13">
        <v>1</v>
      </c>
      <c r="F946" s="13">
        <v>25</v>
      </c>
      <c r="G946" s="13"/>
      <c r="H946" s="13">
        <f t="shared" si="24"/>
        <v>75</v>
      </c>
      <c r="I946" s="13">
        <v>2</v>
      </c>
      <c r="J946" s="622">
        <f t="shared" si="25"/>
        <v>77</v>
      </c>
    </row>
    <row r="947" spans="1:10">
      <c r="A947" s="1168" t="s">
        <v>3</v>
      </c>
      <c r="B947" s="13" t="s">
        <v>447</v>
      </c>
      <c r="C947" s="13">
        <v>30</v>
      </c>
      <c r="D947" s="13">
        <v>60</v>
      </c>
      <c r="E947" s="13">
        <v>1</v>
      </c>
      <c r="F947" s="102">
        <v>30</v>
      </c>
      <c r="G947" s="13"/>
      <c r="H947" s="13">
        <f t="shared" si="24"/>
        <v>70</v>
      </c>
      <c r="I947" s="13">
        <v>2</v>
      </c>
      <c r="J947" s="622">
        <f t="shared" si="25"/>
        <v>72</v>
      </c>
    </row>
    <row r="948" spans="1:10">
      <c r="A948" s="1174"/>
      <c r="B948" s="13" t="s">
        <v>448</v>
      </c>
      <c r="C948" s="13">
        <v>35</v>
      </c>
      <c r="D948" s="13" t="s">
        <v>450</v>
      </c>
      <c r="E948" s="13">
        <v>1</v>
      </c>
      <c r="F948" s="13">
        <v>17</v>
      </c>
      <c r="G948" s="13"/>
      <c r="H948" s="13">
        <f t="shared" si="24"/>
        <v>75</v>
      </c>
      <c r="I948" s="13">
        <v>2</v>
      </c>
      <c r="J948" s="622">
        <f t="shared" si="25"/>
        <v>77</v>
      </c>
    </row>
    <row r="949" spans="1:10">
      <c r="A949" s="1170"/>
      <c r="B949" s="13" t="s">
        <v>449</v>
      </c>
      <c r="C949" s="13">
        <v>55</v>
      </c>
      <c r="D949" s="13" t="s">
        <v>450</v>
      </c>
      <c r="E949" s="13">
        <v>1</v>
      </c>
      <c r="F949" s="102">
        <v>45</v>
      </c>
      <c r="G949" s="13"/>
      <c r="H949" s="13">
        <f t="shared" si="24"/>
        <v>95</v>
      </c>
      <c r="I949" s="13">
        <v>2</v>
      </c>
      <c r="J949" s="622">
        <f t="shared" si="25"/>
        <v>97</v>
      </c>
    </row>
    <row r="950" spans="1:10">
      <c r="A950" s="1168" t="s">
        <v>451</v>
      </c>
      <c r="B950" s="13" t="s">
        <v>452</v>
      </c>
      <c r="C950" s="13">
        <v>50</v>
      </c>
      <c r="D950" s="13">
        <v>75</v>
      </c>
      <c r="E950" s="13">
        <v>1</v>
      </c>
      <c r="F950" s="13">
        <v>25</v>
      </c>
      <c r="G950" s="13"/>
      <c r="H950" s="13">
        <f t="shared" si="24"/>
        <v>90</v>
      </c>
      <c r="I950" s="13">
        <v>2</v>
      </c>
      <c r="J950" s="13">
        <f t="shared" si="25"/>
        <v>92</v>
      </c>
    </row>
    <row r="951" spans="1:10">
      <c r="A951" s="1174"/>
      <c r="B951" s="13" t="s">
        <v>453</v>
      </c>
      <c r="C951" s="13">
        <v>50</v>
      </c>
      <c r="D951" s="13">
        <v>75</v>
      </c>
      <c r="E951" s="13">
        <v>1</v>
      </c>
      <c r="F951" s="13">
        <v>25</v>
      </c>
      <c r="G951" s="13"/>
      <c r="H951" s="13">
        <f t="shared" si="24"/>
        <v>90</v>
      </c>
      <c r="I951" s="13">
        <v>2</v>
      </c>
      <c r="J951" s="13">
        <f t="shared" si="25"/>
        <v>92</v>
      </c>
    </row>
    <row r="952" spans="1:10">
      <c r="A952" s="1170"/>
      <c r="B952" s="13" t="s">
        <v>454</v>
      </c>
      <c r="C952" s="13">
        <v>50</v>
      </c>
      <c r="D952" s="13">
        <v>75</v>
      </c>
      <c r="E952" s="13">
        <v>1</v>
      </c>
      <c r="F952" s="13">
        <v>25</v>
      </c>
      <c r="G952" s="13"/>
      <c r="H952" s="13">
        <f t="shared" si="24"/>
        <v>90</v>
      </c>
      <c r="I952" s="13">
        <v>2</v>
      </c>
      <c r="J952" s="13">
        <f t="shared" si="25"/>
        <v>92</v>
      </c>
    </row>
    <row r="954" spans="1:10">
      <c r="A954" s="291" t="s">
        <v>52</v>
      </c>
    </row>
    <row r="955" spans="1:10" ht="15.75" thickBot="1">
      <c r="A955" s="214" t="s">
        <v>1727</v>
      </c>
    </row>
    <row r="956" spans="1:10" ht="36.75" thickBot="1">
      <c r="A956" s="105" t="s">
        <v>415</v>
      </c>
      <c r="B956" s="106" t="s">
        <v>464</v>
      </c>
      <c r="C956" s="650" t="s">
        <v>465</v>
      </c>
      <c r="D956" s="654" t="s">
        <v>466</v>
      </c>
      <c r="E956" s="651" t="s">
        <v>467</v>
      </c>
      <c r="F956" s="651" t="s">
        <v>468</v>
      </c>
      <c r="G956" s="653" t="s">
        <v>469</v>
      </c>
    </row>
    <row r="957" spans="1:10" ht="18.75" thickBot="1">
      <c r="A957" s="107" t="s">
        <v>10</v>
      </c>
      <c r="B957" s="108" t="s">
        <v>2</v>
      </c>
      <c r="C957" s="652" t="s">
        <v>40</v>
      </c>
      <c r="D957" s="655">
        <v>37</v>
      </c>
      <c r="E957" s="655">
        <v>37</v>
      </c>
      <c r="F957" s="655">
        <v>37</v>
      </c>
      <c r="G957" s="655">
        <v>37</v>
      </c>
    </row>
    <row r="958" spans="1:10">
      <c r="A958" s="1058" t="s">
        <v>1544</v>
      </c>
      <c r="B958" s="1058"/>
      <c r="C958" s="1058"/>
      <c r="D958" s="1058"/>
      <c r="E958" s="1058"/>
      <c r="F958" s="1058"/>
    </row>
    <row r="959" spans="1:10">
      <c r="A959" t="s">
        <v>1488</v>
      </c>
    </row>
    <row r="960" spans="1:10">
      <c r="A960" t="s">
        <v>1489</v>
      </c>
    </row>
    <row r="962" spans="1:7" ht="15.75" thickBot="1">
      <c r="A962" s="214" t="s">
        <v>1726</v>
      </c>
    </row>
    <row r="963" spans="1:7" ht="36.75" thickBot="1">
      <c r="A963" s="105" t="s">
        <v>415</v>
      </c>
      <c r="B963" s="106" t="s">
        <v>464</v>
      </c>
      <c r="C963" s="650" t="s">
        <v>465</v>
      </c>
      <c r="D963" s="654" t="s">
        <v>466</v>
      </c>
      <c r="E963" s="651" t="s">
        <v>467</v>
      </c>
      <c r="F963" s="651" t="s">
        <v>468</v>
      </c>
      <c r="G963" s="653" t="s">
        <v>469</v>
      </c>
    </row>
    <row r="964" spans="1:7" ht="36.75" thickBot="1">
      <c r="A964" s="107" t="s">
        <v>1070</v>
      </c>
      <c r="B964" s="108" t="s">
        <v>1671</v>
      </c>
      <c r="C964" s="652" t="s">
        <v>40</v>
      </c>
      <c r="D964" s="655">
        <v>54</v>
      </c>
      <c r="E964" s="655">
        <v>54</v>
      </c>
      <c r="F964" s="655">
        <v>54</v>
      </c>
      <c r="G964" s="655">
        <v>54</v>
      </c>
    </row>
    <row r="965" spans="1:7">
      <c r="A965" t="s">
        <v>1670</v>
      </c>
    </row>
    <row r="967" spans="1:7">
      <c r="A967" s="291" t="s">
        <v>412</v>
      </c>
    </row>
    <row r="968" spans="1:7" ht="15.75" thickBot="1">
      <c r="A968" s="717" t="s">
        <v>1725</v>
      </c>
    </row>
    <row r="969" spans="1:7" ht="36.75" thickBot="1">
      <c r="A969" s="105" t="s">
        <v>415</v>
      </c>
      <c r="B969" s="106" t="s">
        <v>464</v>
      </c>
      <c r="C969" s="650" t="s">
        <v>465</v>
      </c>
      <c r="D969" s="654" t="s">
        <v>466</v>
      </c>
      <c r="E969" s="651" t="s">
        <v>467</v>
      </c>
      <c r="F969" s="651" t="s">
        <v>468</v>
      </c>
      <c r="G969" s="654" t="s">
        <v>469</v>
      </c>
    </row>
    <row r="970" spans="1:7" ht="18.75" thickBot="1">
      <c r="A970" s="107" t="s">
        <v>10</v>
      </c>
      <c r="B970" s="108" t="s">
        <v>2</v>
      </c>
      <c r="C970" s="652" t="s">
        <v>40</v>
      </c>
      <c r="D970" s="655">
        <v>37</v>
      </c>
      <c r="E970" s="655">
        <v>37</v>
      </c>
      <c r="F970" s="655">
        <v>37</v>
      </c>
      <c r="G970" s="655">
        <v>37</v>
      </c>
    </row>
    <row r="971" spans="1:7">
      <c r="A971" s="1058" t="s">
        <v>1544</v>
      </c>
      <c r="B971" s="1058"/>
      <c r="C971" s="1058"/>
      <c r="D971" s="1058"/>
      <c r="E971" s="1058"/>
      <c r="F971" s="1058"/>
    </row>
    <row r="972" spans="1:7">
      <c r="A972" t="s">
        <v>1488</v>
      </c>
    </row>
    <row r="973" spans="1:7">
      <c r="A973" t="s">
        <v>1489</v>
      </c>
    </row>
    <row r="975" spans="1:7">
      <c r="A975" s="103" t="s">
        <v>455</v>
      </c>
    </row>
    <row r="976" spans="1:7">
      <c r="A976" t="s">
        <v>456</v>
      </c>
    </row>
    <row r="977" spans="1:4">
      <c r="A977" t="s">
        <v>457</v>
      </c>
    </row>
    <row r="978" spans="1:4">
      <c r="A978" t="s">
        <v>458</v>
      </c>
    </row>
    <row r="979" spans="1:4">
      <c r="A979" s="76" t="s">
        <v>459</v>
      </c>
      <c r="B979" s="76"/>
      <c r="C979" s="76"/>
      <c r="D979" s="76"/>
    </row>
    <row r="980" spans="1:4">
      <c r="A980" t="s">
        <v>460</v>
      </c>
    </row>
    <row r="981" spans="1:4">
      <c r="A981" t="s">
        <v>461</v>
      </c>
    </row>
    <row r="982" spans="1:4">
      <c r="A982" s="98" t="s">
        <v>462</v>
      </c>
      <c r="B982" s="98"/>
      <c r="C982" s="98"/>
    </row>
    <row r="983" spans="1:4">
      <c r="A983" t="s">
        <v>463</v>
      </c>
    </row>
    <row r="987" spans="1:4">
      <c r="A987" s="290" t="s">
        <v>1253</v>
      </c>
      <c r="B987" s="79">
        <f>34+8</f>
        <v>42</v>
      </c>
      <c r="C987" s="714" t="s">
        <v>1713</v>
      </c>
    </row>
    <row r="988" spans="1:4">
      <c r="A988" s="29"/>
      <c r="B988" s="112"/>
      <c r="C988" s="621"/>
    </row>
    <row r="998" spans="1:10" ht="45">
      <c r="A998" s="99" t="s">
        <v>415</v>
      </c>
      <c r="B998" s="99" t="s">
        <v>416</v>
      </c>
      <c r="C998" s="99" t="s">
        <v>417</v>
      </c>
      <c r="D998" s="99" t="s">
        <v>418</v>
      </c>
      <c r="E998" s="99" t="s">
        <v>419</v>
      </c>
      <c r="F998" s="100" t="s">
        <v>420</v>
      </c>
      <c r="G998" s="100" t="s">
        <v>421</v>
      </c>
      <c r="H998" s="101" t="s">
        <v>422</v>
      </c>
      <c r="I998" s="101" t="s">
        <v>423</v>
      </c>
      <c r="J998" s="101" t="s">
        <v>424</v>
      </c>
    </row>
    <row r="999" spans="1:10">
      <c r="A999" s="1168" t="s">
        <v>425</v>
      </c>
      <c r="B999" s="13" t="s">
        <v>426</v>
      </c>
      <c r="C999" s="13">
        <v>20</v>
      </c>
      <c r="D999" s="13">
        <v>30</v>
      </c>
      <c r="E999" s="13">
        <v>3</v>
      </c>
      <c r="F999" s="13">
        <v>2</v>
      </c>
      <c r="G999" s="13"/>
      <c r="H999" s="13">
        <f>C999+$B$987</f>
        <v>62</v>
      </c>
      <c r="I999" s="13">
        <v>2</v>
      </c>
      <c r="J999" s="13">
        <f>H999+I999</f>
        <v>64</v>
      </c>
    </row>
    <row r="1000" spans="1:10">
      <c r="A1000" s="1174"/>
      <c r="B1000" s="13" t="s">
        <v>427</v>
      </c>
      <c r="C1000" s="13">
        <v>20</v>
      </c>
      <c r="D1000" s="13">
        <v>30</v>
      </c>
      <c r="E1000" s="13">
        <v>3</v>
      </c>
      <c r="F1000" s="13">
        <v>2</v>
      </c>
      <c r="G1000" s="13"/>
      <c r="H1000" s="13">
        <f t="shared" ref="H1000:H1020" si="26">C1000+$B$987</f>
        <v>62</v>
      </c>
      <c r="I1000" s="13">
        <v>2</v>
      </c>
      <c r="J1000" s="13">
        <f>H1000+I1000</f>
        <v>64</v>
      </c>
    </row>
    <row r="1001" spans="1:10">
      <c r="A1001" s="1174"/>
      <c r="B1001" s="13" t="s">
        <v>428</v>
      </c>
      <c r="C1001" s="13">
        <v>20</v>
      </c>
      <c r="D1001" s="13">
        <v>30</v>
      </c>
      <c r="E1001" s="13">
        <v>3</v>
      </c>
      <c r="F1001" s="13">
        <v>4</v>
      </c>
      <c r="G1001" s="13"/>
      <c r="H1001" s="13">
        <f t="shared" si="26"/>
        <v>62</v>
      </c>
      <c r="I1001" s="13">
        <v>2</v>
      </c>
      <c r="J1001" s="13">
        <f t="shared" ref="J1001:J1020" si="27">H1001+I1001</f>
        <v>64</v>
      </c>
    </row>
    <row r="1002" spans="1:10">
      <c r="A1002" s="1174"/>
      <c r="B1002" s="13" t="s">
        <v>429</v>
      </c>
      <c r="C1002" s="13">
        <v>20</v>
      </c>
      <c r="D1002" s="13">
        <v>30</v>
      </c>
      <c r="E1002" s="13">
        <v>3</v>
      </c>
      <c r="F1002" s="13">
        <v>4</v>
      </c>
      <c r="G1002" s="13"/>
      <c r="H1002" s="13">
        <f t="shared" si="26"/>
        <v>62</v>
      </c>
      <c r="I1002" s="13">
        <v>2</v>
      </c>
      <c r="J1002" s="13">
        <f t="shared" si="27"/>
        <v>64</v>
      </c>
    </row>
    <row r="1003" spans="1:10">
      <c r="A1003" s="1174"/>
      <c r="B1003" s="13" t="s">
        <v>430</v>
      </c>
      <c r="C1003" s="13">
        <v>20</v>
      </c>
      <c r="D1003" s="13">
        <v>30</v>
      </c>
      <c r="E1003" s="13">
        <v>2</v>
      </c>
      <c r="F1003" s="13">
        <v>4</v>
      </c>
      <c r="G1003" s="13"/>
      <c r="H1003" s="13">
        <f t="shared" si="26"/>
        <v>62</v>
      </c>
      <c r="I1003" s="13">
        <v>2</v>
      </c>
      <c r="J1003" s="13">
        <f t="shared" si="27"/>
        <v>64</v>
      </c>
    </row>
    <row r="1004" spans="1:10">
      <c r="A1004" s="1170"/>
      <c r="B1004" s="13" t="s">
        <v>431</v>
      </c>
      <c r="C1004" s="13">
        <v>20</v>
      </c>
      <c r="D1004" s="13">
        <v>30</v>
      </c>
      <c r="E1004" s="13">
        <v>2</v>
      </c>
      <c r="F1004" s="13">
        <v>1</v>
      </c>
      <c r="G1004" s="13"/>
      <c r="H1004" s="13">
        <f t="shared" si="26"/>
        <v>62</v>
      </c>
      <c r="I1004" s="13">
        <v>2</v>
      </c>
      <c r="J1004" s="13">
        <f t="shared" si="27"/>
        <v>64</v>
      </c>
    </row>
    <row r="1005" spans="1:10">
      <c r="A1005" s="1171" t="s">
        <v>432</v>
      </c>
      <c r="B1005" s="13" t="s">
        <v>433</v>
      </c>
      <c r="C1005" s="13">
        <v>25</v>
      </c>
      <c r="D1005" s="13">
        <v>35</v>
      </c>
      <c r="E1005" s="13">
        <v>2</v>
      </c>
      <c r="F1005" s="13">
        <v>3</v>
      </c>
      <c r="G1005" s="13"/>
      <c r="H1005" s="13">
        <f t="shared" si="26"/>
        <v>67</v>
      </c>
      <c r="I1005" s="13">
        <v>2</v>
      </c>
      <c r="J1005" s="13">
        <f t="shared" si="27"/>
        <v>69</v>
      </c>
    </row>
    <row r="1006" spans="1:10">
      <c r="A1006" s="1175"/>
      <c r="B1006" s="13" t="s">
        <v>434</v>
      </c>
      <c r="C1006" s="13">
        <v>25</v>
      </c>
      <c r="D1006" s="13">
        <v>30</v>
      </c>
      <c r="E1006" s="13">
        <v>2</v>
      </c>
      <c r="F1006" s="13">
        <v>3</v>
      </c>
      <c r="G1006" s="13"/>
      <c r="H1006" s="13">
        <f t="shared" si="26"/>
        <v>67</v>
      </c>
      <c r="I1006" s="13">
        <v>2</v>
      </c>
      <c r="J1006" s="13">
        <f t="shared" si="27"/>
        <v>69</v>
      </c>
    </row>
    <row r="1007" spans="1:10">
      <c r="A1007" s="1175"/>
      <c r="B1007" s="13" t="s">
        <v>435</v>
      </c>
      <c r="C1007" s="13">
        <v>35</v>
      </c>
      <c r="D1007" s="13">
        <v>30</v>
      </c>
      <c r="E1007" s="13">
        <v>1</v>
      </c>
      <c r="F1007" s="13">
        <v>3</v>
      </c>
      <c r="G1007" s="13"/>
      <c r="H1007" s="13">
        <f t="shared" si="26"/>
        <v>77</v>
      </c>
      <c r="I1007" s="13">
        <v>2</v>
      </c>
      <c r="J1007" s="13">
        <f t="shared" si="27"/>
        <v>79</v>
      </c>
    </row>
    <row r="1008" spans="1:10">
      <c r="A1008" s="1173"/>
      <c r="B1008" s="13" t="s">
        <v>436</v>
      </c>
      <c r="C1008" s="13">
        <v>30</v>
      </c>
      <c r="D1008" s="13">
        <v>35</v>
      </c>
      <c r="E1008" s="13">
        <v>1</v>
      </c>
      <c r="F1008" s="13">
        <v>5</v>
      </c>
      <c r="G1008" s="13"/>
      <c r="H1008" s="13">
        <f t="shared" si="26"/>
        <v>72</v>
      </c>
      <c r="I1008" s="13">
        <v>2</v>
      </c>
      <c r="J1008" s="13">
        <f t="shared" si="27"/>
        <v>74</v>
      </c>
    </row>
    <row r="1009" spans="1:10">
      <c r="A1009" s="1171" t="s">
        <v>437</v>
      </c>
      <c r="B1009" s="13" t="s">
        <v>438</v>
      </c>
      <c r="C1009" s="13">
        <v>25</v>
      </c>
      <c r="D1009" s="13">
        <v>0</v>
      </c>
      <c r="E1009" s="13">
        <v>2</v>
      </c>
      <c r="F1009" s="13">
        <v>3</v>
      </c>
      <c r="G1009" s="13"/>
      <c r="H1009" s="13">
        <f t="shared" si="26"/>
        <v>67</v>
      </c>
      <c r="I1009" s="13">
        <v>2</v>
      </c>
      <c r="J1009" s="13">
        <f t="shared" si="27"/>
        <v>69</v>
      </c>
    </row>
    <row r="1010" spans="1:10">
      <c r="A1010" s="1175"/>
      <c r="B1010" s="13" t="s">
        <v>439</v>
      </c>
      <c r="C1010" s="13">
        <v>25</v>
      </c>
      <c r="D1010" s="13">
        <v>0</v>
      </c>
      <c r="E1010" s="13">
        <v>1</v>
      </c>
      <c r="F1010" s="13">
        <v>5</v>
      </c>
      <c r="G1010" s="13"/>
      <c r="H1010" s="13">
        <f t="shared" si="26"/>
        <v>67</v>
      </c>
      <c r="I1010" s="13">
        <v>2</v>
      </c>
      <c r="J1010" s="13">
        <f t="shared" si="27"/>
        <v>69</v>
      </c>
    </row>
    <row r="1011" spans="1:10">
      <c r="A1011" s="1173"/>
      <c r="B1011" s="323" t="s">
        <v>470</v>
      </c>
      <c r="C1011" s="13">
        <v>25</v>
      </c>
      <c r="D1011" s="13">
        <v>0</v>
      </c>
      <c r="E1011" s="13">
        <v>1</v>
      </c>
      <c r="F1011" s="13">
        <v>7</v>
      </c>
      <c r="G1011" s="13"/>
      <c r="H1011" s="13">
        <f t="shared" si="26"/>
        <v>67</v>
      </c>
      <c r="I1011" s="13">
        <v>2</v>
      </c>
      <c r="J1011" s="13">
        <f t="shared" si="27"/>
        <v>69</v>
      </c>
    </row>
    <row r="1012" spans="1:10">
      <c r="A1012" s="215" t="s">
        <v>440</v>
      </c>
      <c r="B1012" s="13" t="s">
        <v>441</v>
      </c>
      <c r="C1012" s="13">
        <v>35</v>
      </c>
      <c r="D1012" s="13">
        <v>45</v>
      </c>
      <c r="E1012" s="13" t="s">
        <v>442</v>
      </c>
      <c r="F1012" s="13">
        <v>9</v>
      </c>
      <c r="G1012" s="13"/>
      <c r="H1012" s="13">
        <f t="shared" si="26"/>
        <v>77</v>
      </c>
      <c r="I1012" s="13">
        <v>2</v>
      </c>
      <c r="J1012" s="13">
        <f t="shared" si="27"/>
        <v>79</v>
      </c>
    </row>
    <row r="1013" spans="1:10">
      <c r="A1013" s="215" t="s">
        <v>443</v>
      </c>
      <c r="B1013" s="13" t="s">
        <v>444</v>
      </c>
      <c r="C1013" s="13">
        <v>35</v>
      </c>
      <c r="D1013" s="13">
        <v>45</v>
      </c>
      <c r="E1013" s="13">
        <v>1</v>
      </c>
      <c r="F1013" s="13">
        <v>10</v>
      </c>
      <c r="G1013" s="13"/>
      <c r="H1013" s="13">
        <f t="shared" si="26"/>
        <v>77</v>
      </c>
      <c r="I1013" s="13">
        <v>2</v>
      </c>
      <c r="J1013" s="13">
        <f t="shared" si="27"/>
        <v>79</v>
      </c>
    </row>
    <row r="1014" spans="1:10">
      <c r="A1014" s="215" t="s">
        <v>445</v>
      </c>
      <c r="B1014" s="13" t="s">
        <v>446</v>
      </c>
      <c r="C1014" s="13">
        <v>35</v>
      </c>
      <c r="D1014" s="13">
        <v>55</v>
      </c>
      <c r="E1014" s="13">
        <v>1</v>
      </c>
      <c r="F1014" s="13">
        <v>25</v>
      </c>
      <c r="G1014" s="13"/>
      <c r="H1014" s="13">
        <f t="shared" si="26"/>
        <v>77</v>
      </c>
      <c r="I1014" s="13">
        <v>2</v>
      </c>
      <c r="J1014" s="622">
        <f t="shared" si="27"/>
        <v>79</v>
      </c>
    </row>
    <row r="1015" spans="1:10">
      <c r="A1015" s="1168" t="s">
        <v>3</v>
      </c>
      <c r="B1015" s="13" t="s">
        <v>447</v>
      </c>
      <c r="C1015" s="13">
        <v>30</v>
      </c>
      <c r="D1015" s="13">
        <v>60</v>
      </c>
      <c r="E1015" s="13">
        <v>1</v>
      </c>
      <c r="F1015" s="102">
        <v>30</v>
      </c>
      <c r="G1015" s="13"/>
      <c r="H1015" s="13">
        <f t="shared" si="26"/>
        <v>72</v>
      </c>
      <c r="I1015" s="13">
        <v>2</v>
      </c>
      <c r="J1015" s="622">
        <f t="shared" si="27"/>
        <v>74</v>
      </c>
    </row>
    <row r="1016" spans="1:10">
      <c r="A1016" s="1174"/>
      <c r="B1016" s="13" t="s">
        <v>448</v>
      </c>
      <c r="C1016" s="13">
        <v>35</v>
      </c>
      <c r="D1016" s="13" t="s">
        <v>450</v>
      </c>
      <c r="E1016" s="13">
        <v>1</v>
      </c>
      <c r="F1016" s="13">
        <v>17</v>
      </c>
      <c r="G1016" s="13"/>
      <c r="H1016" s="13">
        <f t="shared" si="26"/>
        <v>77</v>
      </c>
      <c r="I1016" s="13">
        <v>2</v>
      </c>
      <c r="J1016" s="622">
        <f t="shared" si="27"/>
        <v>79</v>
      </c>
    </row>
    <row r="1017" spans="1:10">
      <c r="A1017" s="1170"/>
      <c r="B1017" s="13" t="s">
        <v>449</v>
      </c>
      <c r="C1017" s="13">
        <v>55</v>
      </c>
      <c r="D1017" s="13" t="s">
        <v>450</v>
      </c>
      <c r="E1017" s="13">
        <v>1</v>
      </c>
      <c r="F1017" s="102">
        <v>45</v>
      </c>
      <c r="G1017" s="13"/>
      <c r="H1017" s="13">
        <f t="shared" si="26"/>
        <v>97</v>
      </c>
      <c r="I1017" s="13">
        <v>2</v>
      </c>
      <c r="J1017" s="622">
        <f t="shared" si="27"/>
        <v>99</v>
      </c>
    </row>
    <row r="1018" spans="1:10">
      <c r="A1018" s="1168" t="s">
        <v>451</v>
      </c>
      <c r="B1018" s="13" t="s">
        <v>452</v>
      </c>
      <c r="C1018" s="13">
        <v>50</v>
      </c>
      <c r="D1018" s="13">
        <v>75</v>
      </c>
      <c r="E1018" s="13">
        <v>1</v>
      </c>
      <c r="F1018" s="13">
        <v>25</v>
      </c>
      <c r="G1018" s="13"/>
      <c r="H1018" s="13">
        <f t="shared" si="26"/>
        <v>92</v>
      </c>
      <c r="I1018" s="13">
        <v>2</v>
      </c>
      <c r="J1018" s="13">
        <f t="shared" si="27"/>
        <v>94</v>
      </c>
    </row>
    <row r="1019" spans="1:10">
      <c r="A1019" s="1174"/>
      <c r="B1019" s="13" t="s">
        <v>453</v>
      </c>
      <c r="C1019" s="13">
        <v>50</v>
      </c>
      <c r="D1019" s="13">
        <v>75</v>
      </c>
      <c r="E1019" s="13">
        <v>1</v>
      </c>
      <c r="F1019" s="13">
        <v>25</v>
      </c>
      <c r="G1019" s="13"/>
      <c r="H1019" s="13">
        <f t="shared" si="26"/>
        <v>92</v>
      </c>
      <c r="I1019" s="13">
        <v>2</v>
      </c>
      <c r="J1019" s="13">
        <f t="shared" si="27"/>
        <v>94</v>
      </c>
    </row>
    <row r="1020" spans="1:10">
      <c r="A1020" s="1170"/>
      <c r="B1020" s="13" t="s">
        <v>454</v>
      </c>
      <c r="C1020" s="13">
        <v>50</v>
      </c>
      <c r="D1020" s="13">
        <v>75</v>
      </c>
      <c r="E1020" s="13">
        <v>1</v>
      </c>
      <c r="F1020" s="13">
        <v>25</v>
      </c>
      <c r="G1020" s="13"/>
      <c r="H1020" s="13">
        <f t="shared" si="26"/>
        <v>92</v>
      </c>
      <c r="I1020" s="13">
        <v>2</v>
      </c>
      <c r="J1020" s="13">
        <f t="shared" si="27"/>
        <v>94</v>
      </c>
    </row>
    <row r="1022" spans="1:10">
      <c r="A1022" s="291" t="s">
        <v>52</v>
      </c>
    </row>
    <row r="1023" spans="1:10" ht="15.75" thickBot="1">
      <c r="A1023" s="715" t="s">
        <v>1714</v>
      </c>
    </row>
    <row r="1024" spans="1:10" ht="36.75" thickBot="1">
      <c r="A1024" s="105" t="s">
        <v>415</v>
      </c>
      <c r="B1024" s="106" t="s">
        <v>464</v>
      </c>
      <c r="C1024" s="650" t="s">
        <v>465</v>
      </c>
      <c r="D1024" s="654" t="s">
        <v>466</v>
      </c>
      <c r="E1024" s="651" t="s">
        <v>467</v>
      </c>
      <c r="F1024" s="651" t="s">
        <v>468</v>
      </c>
      <c r="G1024" s="653" t="s">
        <v>469</v>
      </c>
    </row>
    <row r="1025" spans="1:7" ht="18.75" thickBot="1">
      <c r="A1025" s="107" t="s">
        <v>10</v>
      </c>
      <c r="B1025" s="108" t="s">
        <v>2</v>
      </c>
      <c r="C1025" s="652" t="s">
        <v>40</v>
      </c>
      <c r="D1025" s="655">
        <f>31+8</f>
        <v>39</v>
      </c>
      <c r="E1025" s="655">
        <f>31+8</f>
        <v>39</v>
      </c>
      <c r="F1025" s="655">
        <f>31+8</f>
        <v>39</v>
      </c>
      <c r="G1025" s="655">
        <f>31+8</f>
        <v>39</v>
      </c>
    </row>
    <row r="1026" spans="1:7">
      <c r="A1026" s="1058" t="s">
        <v>1544</v>
      </c>
      <c r="B1026" s="1058"/>
      <c r="C1026" s="1058"/>
      <c r="D1026" s="1058"/>
      <c r="E1026" s="1058"/>
      <c r="F1026" s="1058"/>
    </row>
    <row r="1027" spans="1:7">
      <c r="A1027" t="s">
        <v>1488</v>
      </c>
    </row>
    <row r="1028" spans="1:7">
      <c r="A1028" t="s">
        <v>1489</v>
      </c>
    </row>
    <row r="1030" spans="1:7" ht="15.75" thickBot="1">
      <c r="A1030" s="715" t="s">
        <v>1715</v>
      </c>
    </row>
    <row r="1031" spans="1:7" ht="36.75" thickBot="1">
      <c r="A1031" s="105" t="s">
        <v>415</v>
      </c>
      <c r="B1031" s="106" t="s">
        <v>464</v>
      </c>
      <c r="C1031" s="650" t="s">
        <v>465</v>
      </c>
      <c r="D1031" s="654" t="s">
        <v>466</v>
      </c>
      <c r="E1031" s="651" t="s">
        <v>467</v>
      </c>
      <c r="F1031" s="651" t="s">
        <v>468</v>
      </c>
      <c r="G1031" s="653" t="s">
        <v>469</v>
      </c>
    </row>
    <row r="1032" spans="1:7" ht="36.75" thickBot="1">
      <c r="A1032" s="107" t="s">
        <v>1070</v>
      </c>
      <c r="B1032" s="108" t="s">
        <v>1671</v>
      </c>
      <c r="C1032" s="652" t="s">
        <v>40</v>
      </c>
      <c r="D1032" s="655">
        <f>31+8+17</f>
        <v>56</v>
      </c>
      <c r="E1032" s="655">
        <f>31+8+17</f>
        <v>56</v>
      </c>
      <c r="F1032" s="655">
        <f>31+8+17</f>
        <v>56</v>
      </c>
      <c r="G1032" s="655">
        <f>31+8+17</f>
        <v>56</v>
      </c>
    </row>
    <row r="1033" spans="1:7">
      <c r="A1033" t="s">
        <v>1670</v>
      </c>
    </row>
    <row r="1035" spans="1:7">
      <c r="A1035" s="291" t="s">
        <v>412</v>
      </c>
    </row>
    <row r="1036" spans="1:7" ht="15.75" thickBot="1">
      <c r="A1036" s="715" t="s">
        <v>1714</v>
      </c>
    </row>
    <row r="1037" spans="1:7" ht="36.75" thickBot="1">
      <c r="A1037" s="105" t="s">
        <v>415</v>
      </c>
      <c r="B1037" s="106" t="s">
        <v>464</v>
      </c>
      <c r="C1037" s="650" t="s">
        <v>465</v>
      </c>
      <c r="D1037" s="654" t="s">
        <v>466</v>
      </c>
      <c r="E1037" s="651" t="s">
        <v>467</v>
      </c>
      <c r="F1037" s="651" t="s">
        <v>468</v>
      </c>
      <c r="G1037" s="654" t="s">
        <v>469</v>
      </c>
    </row>
    <row r="1038" spans="1:7" ht="18.75" thickBot="1">
      <c r="A1038" s="107" t="s">
        <v>10</v>
      </c>
      <c r="B1038" s="108" t="s">
        <v>2</v>
      </c>
      <c r="C1038" s="652" t="s">
        <v>40</v>
      </c>
      <c r="D1038" s="655">
        <f>31+8</f>
        <v>39</v>
      </c>
      <c r="E1038" s="655">
        <f>31+8</f>
        <v>39</v>
      </c>
      <c r="F1038" s="655">
        <f>31+8</f>
        <v>39</v>
      </c>
      <c r="G1038" s="655">
        <f>31+8</f>
        <v>39</v>
      </c>
    </row>
    <row r="1039" spans="1:7">
      <c r="A1039" s="1058" t="s">
        <v>1544</v>
      </c>
      <c r="B1039" s="1058"/>
      <c r="C1039" s="1058"/>
      <c r="D1039" s="1058"/>
      <c r="E1039" s="1058"/>
      <c r="F1039" s="1058"/>
    </row>
    <row r="1040" spans="1:7">
      <c r="A1040" t="s">
        <v>1488</v>
      </c>
    </row>
    <row r="1041" spans="1:4">
      <c r="A1041" t="s">
        <v>1489</v>
      </c>
    </row>
    <row r="1043" spans="1:4">
      <c r="A1043" s="103" t="s">
        <v>455</v>
      </c>
    </row>
    <row r="1044" spans="1:4">
      <c r="A1044" t="s">
        <v>456</v>
      </c>
    </row>
    <row r="1045" spans="1:4">
      <c r="A1045" t="s">
        <v>457</v>
      </c>
    </row>
    <row r="1046" spans="1:4">
      <c r="A1046" t="s">
        <v>458</v>
      </c>
    </row>
    <row r="1047" spans="1:4">
      <c r="A1047" s="76" t="s">
        <v>459</v>
      </c>
      <c r="B1047" s="76"/>
      <c r="C1047" s="76"/>
      <c r="D1047" s="76"/>
    </row>
    <row r="1048" spans="1:4">
      <c r="A1048" t="s">
        <v>460</v>
      </c>
    </row>
    <row r="1049" spans="1:4">
      <c r="A1049" t="s">
        <v>461</v>
      </c>
    </row>
    <row r="1050" spans="1:4">
      <c r="A1050" s="98" t="s">
        <v>462</v>
      </c>
      <c r="B1050" s="98"/>
      <c r="C1050" s="98"/>
    </row>
    <row r="1051" spans="1:4">
      <c r="A1051" t="s">
        <v>463</v>
      </c>
    </row>
    <row r="1055" spans="1:4">
      <c r="A1055" s="290" t="s">
        <v>1253</v>
      </c>
      <c r="B1055" s="79">
        <f>34+10</f>
        <v>44</v>
      </c>
      <c r="C1055" s="687" t="s">
        <v>1683</v>
      </c>
    </row>
    <row r="1056" spans="1:4">
      <c r="A1056" s="29"/>
      <c r="B1056" s="112"/>
      <c r="C1056" s="621"/>
    </row>
    <row r="1067" spans="1:10" ht="45">
      <c r="A1067" s="99" t="s">
        <v>415</v>
      </c>
      <c r="B1067" s="99" t="s">
        <v>416</v>
      </c>
      <c r="C1067" s="99" t="s">
        <v>417</v>
      </c>
      <c r="D1067" s="99" t="s">
        <v>418</v>
      </c>
      <c r="E1067" s="99" t="s">
        <v>419</v>
      </c>
      <c r="F1067" s="100" t="s">
        <v>420</v>
      </c>
      <c r="G1067" s="100" t="s">
        <v>421</v>
      </c>
      <c r="H1067" s="101" t="s">
        <v>422</v>
      </c>
      <c r="I1067" s="101" t="s">
        <v>423</v>
      </c>
      <c r="J1067" s="101" t="s">
        <v>424</v>
      </c>
    </row>
    <row r="1068" spans="1:10">
      <c r="A1068" s="1168" t="s">
        <v>425</v>
      </c>
      <c r="B1068" s="13" t="s">
        <v>426</v>
      </c>
      <c r="C1068" s="13">
        <v>20</v>
      </c>
      <c r="D1068" s="13">
        <v>30</v>
      </c>
      <c r="E1068" s="13">
        <v>3</v>
      </c>
      <c r="F1068" s="13">
        <v>2</v>
      </c>
      <c r="G1068" s="13"/>
      <c r="H1068" s="13">
        <f>C1068+$B$1055</f>
        <v>64</v>
      </c>
      <c r="I1068" s="13">
        <v>2</v>
      </c>
      <c r="J1068" s="13">
        <f>H1068+I1068</f>
        <v>66</v>
      </c>
    </row>
    <row r="1069" spans="1:10">
      <c r="A1069" s="1174"/>
      <c r="B1069" s="13" t="s">
        <v>427</v>
      </c>
      <c r="C1069" s="13">
        <v>20</v>
      </c>
      <c r="D1069" s="13">
        <v>30</v>
      </c>
      <c r="E1069" s="13">
        <v>3</v>
      </c>
      <c r="F1069" s="13">
        <v>2</v>
      </c>
      <c r="G1069" s="13"/>
      <c r="H1069" s="13">
        <f t="shared" ref="H1069:H1089" si="28">C1069+$B$1055</f>
        <v>64</v>
      </c>
      <c r="I1069" s="13">
        <v>2</v>
      </c>
      <c r="J1069" s="13">
        <f>H1069+I1069</f>
        <v>66</v>
      </c>
    </row>
    <row r="1070" spans="1:10">
      <c r="A1070" s="1174"/>
      <c r="B1070" s="13" t="s">
        <v>428</v>
      </c>
      <c r="C1070" s="13">
        <v>20</v>
      </c>
      <c r="D1070" s="13">
        <v>30</v>
      </c>
      <c r="E1070" s="13">
        <v>3</v>
      </c>
      <c r="F1070" s="13">
        <v>4</v>
      </c>
      <c r="G1070" s="13"/>
      <c r="H1070" s="13">
        <f t="shared" si="28"/>
        <v>64</v>
      </c>
      <c r="I1070" s="13">
        <v>2</v>
      </c>
      <c r="J1070" s="13">
        <f t="shared" ref="J1070:J1089" si="29">H1070+I1070</f>
        <v>66</v>
      </c>
    </row>
    <row r="1071" spans="1:10">
      <c r="A1071" s="1174"/>
      <c r="B1071" s="13" t="s">
        <v>429</v>
      </c>
      <c r="C1071" s="13">
        <v>20</v>
      </c>
      <c r="D1071" s="13">
        <v>30</v>
      </c>
      <c r="E1071" s="13">
        <v>3</v>
      </c>
      <c r="F1071" s="13">
        <v>4</v>
      </c>
      <c r="G1071" s="13"/>
      <c r="H1071" s="13">
        <f t="shared" si="28"/>
        <v>64</v>
      </c>
      <c r="I1071" s="13">
        <v>2</v>
      </c>
      <c r="J1071" s="13">
        <f t="shared" si="29"/>
        <v>66</v>
      </c>
    </row>
    <row r="1072" spans="1:10">
      <c r="A1072" s="1174"/>
      <c r="B1072" s="13" t="s">
        <v>430</v>
      </c>
      <c r="C1072" s="13">
        <v>20</v>
      </c>
      <c r="D1072" s="13">
        <v>30</v>
      </c>
      <c r="E1072" s="13">
        <v>2</v>
      </c>
      <c r="F1072" s="13">
        <v>4</v>
      </c>
      <c r="G1072" s="13"/>
      <c r="H1072" s="13">
        <f t="shared" si="28"/>
        <v>64</v>
      </c>
      <c r="I1072" s="13">
        <v>2</v>
      </c>
      <c r="J1072" s="13">
        <f t="shared" si="29"/>
        <v>66</v>
      </c>
    </row>
    <row r="1073" spans="1:10">
      <c r="A1073" s="1170"/>
      <c r="B1073" s="13" t="s">
        <v>431</v>
      </c>
      <c r="C1073" s="13">
        <v>20</v>
      </c>
      <c r="D1073" s="13">
        <v>30</v>
      </c>
      <c r="E1073" s="13">
        <v>2</v>
      </c>
      <c r="F1073" s="13">
        <v>1</v>
      </c>
      <c r="G1073" s="13"/>
      <c r="H1073" s="13">
        <f t="shared" si="28"/>
        <v>64</v>
      </c>
      <c r="I1073" s="13">
        <v>2</v>
      </c>
      <c r="J1073" s="13">
        <f t="shared" si="29"/>
        <v>66</v>
      </c>
    </row>
    <row r="1074" spans="1:10">
      <c r="A1074" s="1171" t="s">
        <v>432</v>
      </c>
      <c r="B1074" s="13" t="s">
        <v>433</v>
      </c>
      <c r="C1074" s="13">
        <v>25</v>
      </c>
      <c r="D1074" s="13">
        <v>35</v>
      </c>
      <c r="E1074" s="13">
        <v>2</v>
      </c>
      <c r="F1074" s="13">
        <v>3</v>
      </c>
      <c r="G1074" s="13"/>
      <c r="H1074" s="13">
        <f t="shared" si="28"/>
        <v>69</v>
      </c>
      <c r="I1074" s="13">
        <v>2</v>
      </c>
      <c r="J1074" s="13">
        <f t="shared" si="29"/>
        <v>71</v>
      </c>
    </row>
    <row r="1075" spans="1:10">
      <c r="A1075" s="1175"/>
      <c r="B1075" s="13" t="s">
        <v>434</v>
      </c>
      <c r="C1075" s="13">
        <v>25</v>
      </c>
      <c r="D1075" s="13">
        <v>30</v>
      </c>
      <c r="E1075" s="13">
        <v>2</v>
      </c>
      <c r="F1075" s="13">
        <v>3</v>
      </c>
      <c r="G1075" s="13"/>
      <c r="H1075" s="13">
        <f t="shared" si="28"/>
        <v>69</v>
      </c>
      <c r="I1075" s="13">
        <v>2</v>
      </c>
      <c r="J1075" s="13">
        <f t="shared" si="29"/>
        <v>71</v>
      </c>
    </row>
    <row r="1076" spans="1:10">
      <c r="A1076" s="1175"/>
      <c r="B1076" s="13" t="s">
        <v>435</v>
      </c>
      <c r="C1076" s="13">
        <v>35</v>
      </c>
      <c r="D1076" s="13">
        <v>30</v>
      </c>
      <c r="E1076" s="13">
        <v>1</v>
      </c>
      <c r="F1076" s="13">
        <v>3</v>
      </c>
      <c r="G1076" s="13"/>
      <c r="H1076" s="13">
        <f t="shared" si="28"/>
        <v>79</v>
      </c>
      <c r="I1076" s="13">
        <v>2</v>
      </c>
      <c r="J1076" s="13">
        <f t="shared" si="29"/>
        <v>81</v>
      </c>
    </row>
    <row r="1077" spans="1:10">
      <c r="A1077" s="1173"/>
      <c r="B1077" s="13" t="s">
        <v>436</v>
      </c>
      <c r="C1077" s="13">
        <v>30</v>
      </c>
      <c r="D1077" s="13">
        <v>35</v>
      </c>
      <c r="E1077" s="13">
        <v>1</v>
      </c>
      <c r="F1077" s="13">
        <v>5</v>
      </c>
      <c r="G1077" s="13"/>
      <c r="H1077" s="13">
        <f t="shared" si="28"/>
        <v>74</v>
      </c>
      <c r="I1077" s="13">
        <v>2</v>
      </c>
      <c r="J1077" s="13">
        <f t="shared" si="29"/>
        <v>76</v>
      </c>
    </row>
    <row r="1078" spans="1:10">
      <c r="A1078" s="1171" t="s">
        <v>437</v>
      </c>
      <c r="B1078" s="13" t="s">
        <v>438</v>
      </c>
      <c r="C1078" s="13">
        <v>25</v>
      </c>
      <c r="D1078" s="13">
        <v>0</v>
      </c>
      <c r="E1078" s="13">
        <v>2</v>
      </c>
      <c r="F1078" s="13">
        <v>3</v>
      </c>
      <c r="G1078" s="13"/>
      <c r="H1078" s="13">
        <f t="shared" si="28"/>
        <v>69</v>
      </c>
      <c r="I1078" s="13">
        <v>2</v>
      </c>
      <c r="J1078" s="13">
        <f t="shared" si="29"/>
        <v>71</v>
      </c>
    </row>
    <row r="1079" spans="1:10">
      <c r="A1079" s="1175"/>
      <c r="B1079" s="13" t="s">
        <v>439</v>
      </c>
      <c r="C1079" s="13">
        <v>25</v>
      </c>
      <c r="D1079" s="13">
        <v>0</v>
      </c>
      <c r="E1079" s="13">
        <v>1</v>
      </c>
      <c r="F1079" s="13">
        <v>5</v>
      </c>
      <c r="G1079" s="13"/>
      <c r="H1079" s="13">
        <f t="shared" si="28"/>
        <v>69</v>
      </c>
      <c r="I1079" s="13">
        <v>2</v>
      </c>
      <c r="J1079" s="13">
        <f t="shared" si="29"/>
        <v>71</v>
      </c>
    </row>
    <row r="1080" spans="1:10">
      <c r="A1080" s="1173"/>
      <c r="B1080" s="323" t="s">
        <v>470</v>
      </c>
      <c r="C1080" s="13">
        <v>25</v>
      </c>
      <c r="D1080" s="13">
        <v>0</v>
      </c>
      <c r="E1080" s="13">
        <v>1</v>
      </c>
      <c r="F1080" s="13">
        <v>7</v>
      </c>
      <c r="G1080" s="13"/>
      <c r="H1080" s="13">
        <f t="shared" si="28"/>
        <v>69</v>
      </c>
      <c r="I1080" s="13">
        <v>2</v>
      </c>
      <c r="J1080" s="13">
        <f t="shared" si="29"/>
        <v>71</v>
      </c>
    </row>
    <row r="1081" spans="1:10">
      <c r="A1081" s="215" t="s">
        <v>440</v>
      </c>
      <c r="B1081" s="13" t="s">
        <v>441</v>
      </c>
      <c r="C1081" s="13">
        <v>35</v>
      </c>
      <c r="D1081" s="13">
        <v>45</v>
      </c>
      <c r="E1081" s="13" t="s">
        <v>442</v>
      </c>
      <c r="F1081" s="13">
        <v>9</v>
      </c>
      <c r="G1081" s="13"/>
      <c r="H1081" s="13">
        <f t="shared" si="28"/>
        <v>79</v>
      </c>
      <c r="I1081" s="13">
        <v>2</v>
      </c>
      <c r="J1081" s="13">
        <f t="shared" si="29"/>
        <v>81</v>
      </c>
    </row>
    <row r="1082" spans="1:10">
      <c r="A1082" s="215" t="s">
        <v>443</v>
      </c>
      <c r="B1082" s="13" t="s">
        <v>444</v>
      </c>
      <c r="C1082" s="13">
        <v>35</v>
      </c>
      <c r="D1082" s="13">
        <v>45</v>
      </c>
      <c r="E1082" s="13">
        <v>1</v>
      </c>
      <c r="F1082" s="13">
        <v>10</v>
      </c>
      <c r="G1082" s="13"/>
      <c r="H1082" s="13">
        <f t="shared" si="28"/>
        <v>79</v>
      </c>
      <c r="I1082" s="13">
        <v>2</v>
      </c>
      <c r="J1082" s="13">
        <f t="shared" si="29"/>
        <v>81</v>
      </c>
    </row>
    <row r="1083" spans="1:10">
      <c r="A1083" s="215" t="s">
        <v>445</v>
      </c>
      <c r="B1083" s="13" t="s">
        <v>446</v>
      </c>
      <c r="C1083" s="13">
        <v>35</v>
      </c>
      <c r="D1083" s="13">
        <v>55</v>
      </c>
      <c r="E1083" s="13">
        <v>1</v>
      </c>
      <c r="F1083" s="13">
        <v>25</v>
      </c>
      <c r="G1083" s="13"/>
      <c r="H1083" s="13">
        <f t="shared" si="28"/>
        <v>79</v>
      </c>
      <c r="I1083" s="13">
        <v>2</v>
      </c>
      <c r="J1083" s="622">
        <f t="shared" si="29"/>
        <v>81</v>
      </c>
    </row>
    <row r="1084" spans="1:10">
      <c r="A1084" s="1168" t="s">
        <v>3</v>
      </c>
      <c r="B1084" s="13" t="s">
        <v>447</v>
      </c>
      <c r="C1084" s="13">
        <v>30</v>
      </c>
      <c r="D1084" s="13">
        <v>60</v>
      </c>
      <c r="E1084" s="13">
        <v>1</v>
      </c>
      <c r="F1084" s="102">
        <v>30</v>
      </c>
      <c r="G1084" s="13"/>
      <c r="H1084" s="13">
        <f t="shared" si="28"/>
        <v>74</v>
      </c>
      <c r="I1084" s="13">
        <v>2</v>
      </c>
      <c r="J1084" s="622">
        <f t="shared" si="29"/>
        <v>76</v>
      </c>
    </row>
    <row r="1085" spans="1:10">
      <c r="A1085" s="1174"/>
      <c r="B1085" s="13" t="s">
        <v>448</v>
      </c>
      <c r="C1085" s="13">
        <v>35</v>
      </c>
      <c r="D1085" s="13" t="s">
        <v>450</v>
      </c>
      <c r="E1085" s="13">
        <v>1</v>
      </c>
      <c r="F1085" s="13">
        <v>17</v>
      </c>
      <c r="G1085" s="13"/>
      <c r="H1085" s="13">
        <f t="shared" si="28"/>
        <v>79</v>
      </c>
      <c r="I1085" s="13">
        <v>2</v>
      </c>
      <c r="J1085" s="622">
        <f t="shared" si="29"/>
        <v>81</v>
      </c>
    </row>
    <row r="1086" spans="1:10">
      <c r="A1086" s="1170"/>
      <c r="B1086" s="13" t="s">
        <v>449</v>
      </c>
      <c r="C1086" s="13">
        <v>55</v>
      </c>
      <c r="D1086" s="13" t="s">
        <v>450</v>
      </c>
      <c r="E1086" s="13">
        <v>1</v>
      </c>
      <c r="F1086" s="102">
        <v>45</v>
      </c>
      <c r="G1086" s="13"/>
      <c r="H1086" s="13">
        <f t="shared" si="28"/>
        <v>99</v>
      </c>
      <c r="I1086" s="13">
        <v>2</v>
      </c>
      <c r="J1086" s="622">
        <f t="shared" si="29"/>
        <v>101</v>
      </c>
    </row>
    <row r="1087" spans="1:10">
      <c r="A1087" s="1168" t="s">
        <v>451</v>
      </c>
      <c r="B1087" s="13" t="s">
        <v>452</v>
      </c>
      <c r="C1087" s="13">
        <v>50</v>
      </c>
      <c r="D1087" s="13">
        <v>75</v>
      </c>
      <c r="E1087" s="13">
        <v>1</v>
      </c>
      <c r="F1087" s="13">
        <v>25</v>
      </c>
      <c r="G1087" s="13"/>
      <c r="H1087" s="13">
        <f t="shared" si="28"/>
        <v>94</v>
      </c>
      <c r="I1087" s="13">
        <v>2</v>
      </c>
      <c r="J1087" s="13">
        <f t="shared" si="29"/>
        <v>96</v>
      </c>
    </row>
    <row r="1088" spans="1:10">
      <c r="A1088" s="1174"/>
      <c r="B1088" s="13" t="s">
        <v>453</v>
      </c>
      <c r="C1088" s="13">
        <v>50</v>
      </c>
      <c r="D1088" s="13">
        <v>75</v>
      </c>
      <c r="E1088" s="13">
        <v>1</v>
      </c>
      <c r="F1088" s="13">
        <v>25</v>
      </c>
      <c r="G1088" s="13"/>
      <c r="H1088" s="13">
        <f t="shared" si="28"/>
        <v>94</v>
      </c>
      <c r="I1088" s="13">
        <v>2</v>
      </c>
      <c r="J1088" s="13">
        <f t="shared" si="29"/>
        <v>96</v>
      </c>
    </row>
    <row r="1089" spans="1:10">
      <c r="A1089" s="1170"/>
      <c r="B1089" s="13" t="s">
        <v>454</v>
      </c>
      <c r="C1089" s="13">
        <v>50</v>
      </c>
      <c r="D1089" s="13">
        <v>75</v>
      </c>
      <c r="E1089" s="13">
        <v>1</v>
      </c>
      <c r="F1089" s="13">
        <v>25</v>
      </c>
      <c r="G1089" s="13"/>
      <c r="H1089" s="13">
        <f t="shared" si="28"/>
        <v>94</v>
      </c>
      <c r="I1089" s="13">
        <v>2</v>
      </c>
      <c r="J1089" s="13">
        <f t="shared" si="29"/>
        <v>96</v>
      </c>
    </row>
    <row r="1091" spans="1:10">
      <c r="A1091" s="291" t="s">
        <v>52</v>
      </c>
    </row>
    <row r="1092" spans="1:10" ht="15.75" thickBot="1">
      <c r="A1092" s="688" t="s">
        <v>1684</v>
      </c>
    </row>
    <row r="1093" spans="1:10" ht="36.75" thickBot="1">
      <c r="A1093" s="105" t="s">
        <v>415</v>
      </c>
      <c r="B1093" s="106" t="s">
        <v>464</v>
      </c>
      <c r="C1093" s="650" t="s">
        <v>465</v>
      </c>
      <c r="D1093" s="654" t="s">
        <v>466</v>
      </c>
      <c r="E1093" s="651" t="s">
        <v>467</v>
      </c>
      <c r="F1093" s="651" t="s">
        <v>468</v>
      </c>
      <c r="G1093" s="653" t="s">
        <v>469</v>
      </c>
    </row>
    <row r="1094" spans="1:10" ht="18.75" thickBot="1">
      <c r="A1094" s="107" t="s">
        <v>10</v>
      </c>
      <c r="B1094" s="108" t="s">
        <v>2</v>
      </c>
      <c r="C1094" s="652" t="s">
        <v>40</v>
      </c>
      <c r="D1094" s="655">
        <f>31+10</f>
        <v>41</v>
      </c>
      <c r="E1094" s="655">
        <f>31+10</f>
        <v>41</v>
      </c>
      <c r="F1094" s="655">
        <f>31+10</f>
        <v>41</v>
      </c>
      <c r="G1094" s="655">
        <f>31+10</f>
        <v>41</v>
      </c>
    </row>
    <row r="1095" spans="1:10">
      <c r="A1095" s="1058" t="s">
        <v>1544</v>
      </c>
      <c r="B1095" s="1058"/>
      <c r="C1095" s="1058"/>
      <c r="D1095" s="1058"/>
      <c r="E1095" s="1058"/>
      <c r="F1095" s="1058"/>
    </row>
    <row r="1096" spans="1:10">
      <c r="A1096" t="s">
        <v>1488</v>
      </c>
    </row>
    <row r="1097" spans="1:10">
      <c r="A1097" t="s">
        <v>1489</v>
      </c>
    </row>
    <row r="1099" spans="1:10" ht="15.75" thickBot="1">
      <c r="A1099" s="688" t="s">
        <v>1685</v>
      </c>
    </row>
    <row r="1100" spans="1:10" ht="36.75" thickBot="1">
      <c r="A1100" s="105" t="s">
        <v>415</v>
      </c>
      <c r="B1100" s="106" t="s">
        <v>464</v>
      </c>
      <c r="C1100" s="650" t="s">
        <v>465</v>
      </c>
      <c r="D1100" s="654" t="s">
        <v>466</v>
      </c>
      <c r="E1100" s="651" t="s">
        <v>467</v>
      </c>
      <c r="F1100" s="651" t="s">
        <v>468</v>
      </c>
      <c r="G1100" s="653" t="s">
        <v>469</v>
      </c>
    </row>
    <row r="1101" spans="1:10" ht="36.75" thickBot="1">
      <c r="A1101" s="107" t="s">
        <v>1070</v>
      </c>
      <c r="B1101" s="108" t="s">
        <v>1671</v>
      </c>
      <c r="C1101" s="652" t="s">
        <v>40</v>
      </c>
      <c r="D1101" s="655">
        <f>31+10+17</f>
        <v>58</v>
      </c>
      <c r="E1101" s="655">
        <f>31+10+17</f>
        <v>58</v>
      </c>
      <c r="F1101" s="655">
        <f>31+10+17</f>
        <v>58</v>
      </c>
      <c r="G1101" s="655">
        <f>31+10+17</f>
        <v>58</v>
      </c>
    </row>
    <row r="1102" spans="1:10">
      <c r="A1102" t="s">
        <v>1670</v>
      </c>
    </row>
    <row r="1104" spans="1:10">
      <c r="A1104" s="291" t="s">
        <v>412</v>
      </c>
    </row>
    <row r="1105" spans="1:7" ht="15.75" thickBot="1">
      <c r="A1105" s="688" t="s">
        <v>1684</v>
      </c>
    </row>
    <row r="1106" spans="1:7" ht="36.75" thickBot="1">
      <c r="A1106" s="105" t="s">
        <v>415</v>
      </c>
      <c r="B1106" s="106" t="s">
        <v>464</v>
      </c>
      <c r="C1106" s="650" t="s">
        <v>465</v>
      </c>
      <c r="D1106" s="654" t="s">
        <v>466</v>
      </c>
      <c r="E1106" s="651" t="s">
        <v>467</v>
      </c>
      <c r="F1106" s="651" t="s">
        <v>468</v>
      </c>
      <c r="G1106" s="654" t="s">
        <v>469</v>
      </c>
    </row>
    <row r="1107" spans="1:7" ht="18.75" thickBot="1">
      <c r="A1107" s="107" t="s">
        <v>10</v>
      </c>
      <c r="B1107" s="108" t="s">
        <v>2</v>
      </c>
      <c r="C1107" s="652" t="s">
        <v>40</v>
      </c>
      <c r="D1107" s="655">
        <f>31+10</f>
        <v>41</v>
      </c>
      <c r="E1107" s="655">
        <f>31+10</f>
        <v>41</v>
      </c>
      <c r="F1107" s="655">
        <f>31+10</f>
        <v>41</v>
      </c>
      <c r="G1107" s="655">
        <f>31+10</f>
        <v>41</v>
      </c>
    </row>
    <row r="1108" spans="1:7">
      <c r="A1108" s="1058" t="s">
        <v>1544</v>
      </c>
      <c r="B1108" s="1058"/>
      <c r="C1108" s="1058"/>
      <c r="D1108" s="1058"/>
      <c r="E1108" s="1058"/>
      <c r="F1108" s="1058"/>
    </row>
    <row r="1109" spans="1:7">
      <c r="A1109" t="s">
        <v>1488</v>
      </c>
    </row>
    <row r="1110" spans="1:7">
      <c r="A1110" t="s">
        <v>1489</v>
      </c>
    </row>
    <row r="1112" spans="1:7">
      <c r="A1112" s="103" t="s">
        <v>455</v>
      </c>
    </row>
    <row r="1113" spans="1:7">
      <c r="A1113" t="s">
        <v>456</v>
      </c>
    </row>
    <row r="1114" spans="1:7">
      <c r="A1114" t="s">
        <v>457</v>
      </c>
    </row>
    <row r="1115" spans="1:7">
      <c r="A1115" t="s">
        <v>458</v>
      </c>
    </row>
    <row r="1116" spans="1:7">
      <c r="A1116" s="76" t="s">
        <v>459</v>
      </c>
      <c r="B1116" s="76"/>
      <c r="C1116" s="76"/>
      <c r="D1116" s="76"/>
    </row>
    <row r="1117" spans="1:7">
      <c r="A1117" t="s">
        <v>460</v>
      </c>
    </row>
    <row r="1118" spans="1:7">
      <c r="A1118" t="s">
        <v>461</v>
      </c>
    </row>
    <row r="1119" spans="1:7">
      <c r="A1119" s="98" t="s">
        <v>462</v>
      </c>
      <c r="B1119" s="98"/>
      <c r="C1119" s="98"/>
    </row>
    <row r="1120" spans="1:7">
      <c r="A1120" t="s">
        <v>463</v>
      </c>
    </row>
    <row r="1124" spans="1:3">
      <c r="A1124" s="290" t="s">
        <v>1253</v>
      </c>
      <c r="B1124" s="79">
        <v>54</v>
      </c>
      <c r="C1124" s="679" t="s">
        <v>1668</v>
      </c>
    </row>
    <row r="1125" spans="1:3">
      <c r="A1125" s="29"/>
      <c r="B1125" s="112"/>
      <c r="C1125" s="621"/>
    </row>
    <row r="1137" spans="1:10" ht="45">
      <c r="A1137" s="99" t="s">
        <v>415</v>
      </c>
      <c r="B1137" s="99" t="s">
        <v>416</v>
      </c>
      <c r="C1137" s="99" t="s">
        <v>417</v>
      </c>
      <c r="D1137" s="99" t="s">
        <v>418</v>
      </c>
      <c r="E1137" s="99" t="s">
        <v>419</v>
      </c>
      <c r="F1137" s="100" t="s">
        <v>420</v>
      </c>
      <c r="G1137" s="100" t="s">
        <v>421</v>
      </c>
      <c r="H1137" s="101" t="s">
        <v>422</v>
      </c>
      <c r="I1137" s="101" t="s">
        <v>423</v>
      </c>
      <c r="J1137" s="101" t="s">
        <v>424</v>
      </c>
    </row>
    <row r="1138" spans="1:10">
      <c r="A1138" s="1168" t="s">
        <v>425</v>
      </c>
      <c r="B1138" s="13" t="s">
        <v>426</v>
      </c>
      <c r="C1138" s="13">
        <v>20</v>
      </c>
      <c r="D1138" s="13">
        <v>30</v>
      </c>
      <c r="E1138" s="13">
        <v>3</v>
      </c>
      <c r="F1138" s="13">
        <v>2</v>
      </c>
      <c r="G1138" s="13"/>
      <c r="H1138" s="13">
        <f>C1138+$B$1124</f>
        <v>74</v>
      </c>
      <c r="I1138" s="13">
        <v>2</v>
      </c>
      <c r="J1138" s="13">
        <f>H1138+I1138</f>
        <v>76</v>
      </c>
    </row>
    <row r="1139" spans="1:10">
      <c r="A1139" s="1174"/>
      <c r="B1139" s="13" t="s">
        <v>427</v>
      </c>
      <c r="C1139" s="13">
        <v>20</v>
      </c>
      <c r="D1139" s="13">
        <v>30</v>
      </c>
      <c r="E1139" s="13">
        <v>3</v>
      </c>
      <c r="F1139" s="13">
        <v>2</v>
      </c>
      <c r="G1139" s="13"/>
      <c r="H1139" s="13">
        <f t="shared" ref="H1139:H1159" si="30">C1139+$B$1124</f>
        <v>74</v>
      </c>
      <c r="I1139" s="13">
        <v>2</v>
      </c>
      <c r="J1139" s="13">
        <f>H1139+I1139</f>
        <v>76</v>
      </c>
    </row>
    <row r="1140" spans="1:10">
      <c r="A1140" s="1174"/>
      <c r="B1140" s="13" t="s">
        <v>428</v>
      </c>
      <c r="C1140" s="13">
        <v>20</v>
      </c>
      <c r="D1140" s="13">
        <v>30</v>
      </c>
      <c r="E1140" s="13">
        <v>3</v>
      </c>
      <c r="F1140" s="13">
        <v>4</v>
      </c>
      <c r="G1140" s="13"/>
      <c r="H1140" s="13">
        <f t="shared" si="30"/>
        <v>74</v>
      </c>
      <c r="I1140" s="13">
        <v>2</v>
      </c>
      <c r="J1140" s="13">
        <f t="shared" ref="J1140:J1159" si="31">H1140+I1140</f>
        <v>76</v>
      </c>
    </row>
    <row r="1141" spans="1:10">
      <c r="A1141" s="1174"/>
      <c r="B1141" s="13" t="s">
        <v>429</v>
      </c>
      <c r="C1141" s="13">
        <v>20</v>
      </c>
      <c r="D1141" s="13">
        <v>30</v>
      </c>
      <c r="E1141" s="13">
        <v>3</v>
      </c>
      <c r="F1141" s="13">
        <v>4</v>
      </c>
      <c r="G1141" s="13"/>
      <c r="H1141" s="13">
        <f t="shared" si="30"/>
        <v>74</v>
      </c>
      <c r="I1141" s="13">
        <v>2</v>
      </c>
      <c r="J1141" s="13">
        <f t="shared" si="31"/>
        <v>76</v>
      </c>
    </row>
    <row r="1142" spans="1:10">
      <c r="A1142" s="1174"/>
      <c r="B1142" s="13" t="s">
        <v>430</v>
      </c>
      <c r="C1142" s="13">
        <v>20</v>
      </c>
      <c r="D1142" s="13">
        <v>30</v>
      </c>
      <c r="E1142" s="13">
        <v>2</v>
      </c>
      <c r="F1142" s="13">
        <v>4</v>
      </c>
      <c r="G1142" s="13"/>
      <c r="H1142" s="13">
        <f t="shared" si="30"/>
        <v>74</v>
      </c>
      <c r="I1142" s="13">
        <v>2</v>
      </c>
      <c r="J1142" s="13">
        <f t="shared" si="31"/>
        <v>76</v>
      </c>
    </row>
    <row r="1143" spans="1:10">
      <c r="A1143" s="1170"/>
      <c r="B1143" s="13" t="s">
        <v>431</v>
      </c>
      <c r="C1143" s="13">
        <v>20</v>
      </c>
      <c r="D1143" s="13">
        <v>30</v>
      </c>
      <c r="E1143" s="13">
        <v>2</v>
      </c>
      <c r="F1143" s="13">
        <v>1</v>
      </c>
      <c r="G1143" s="13"/>
      <c r="H1143" s="13">
        <f t="shared" si="30"/>
        <v>74</v>
      </c>
      <c r="I1143" s="13">
        <v>2</v>
      </c>
      <c r="J1143" s="13">
        <f t="shared" si="31"/>
        <v>76</v>
      </c>
    </row>
    <row r="1144" spans="1:10">
      <c r="A1144" s="1171" t="s">
        <v>432</v>
      </c>
      <c r="B1144" s="13" t="s">
        <v>433</v>
      </c>
      <c r="C1144" s="13">
        <v>25</v>
      </c>
      <c r="D1144" s="13">
        <v>35</v>
      </c>
      <c r="E1144" s="13">
        <v>2</v>
      </c>
      <c r="F1144" s="13">
        <v>3</v>
      </c>
      <c r="G1144" s="13"/>
      <c r="H1144" s="13">
        <f t="shared" si="30"/>
        <v>79</v>
      </c>
      <c r="I1144" s="13">
        <v>2</v>
      </c>
      <c r="J1144" s="13">
        <f t="shared" si="31"/>
        <v>81</v>
      </c>
    </row>
    <row r="1145" spans="1:10">
      <c r="A1145" s="1175"/>
      <c r="B1145" s="13" t="s">
        <v>434</v>
      </c>
      <c r="C1145" s="13">
        <v>25</v>
      </c>
      <c r="D1145" s="13">
        <v>30</v>
      </c>
      <c r="E1145" s="13">
        <v>2</v>
      </c>
      <c r="F1145" s="13">
        <v>3</v>
      </c>
      <c r="G1145" s="13"/>
      <c r="H1145" s="13">
        <f t="shared" si="30"/>
        <v>79</v>
      </c>
      <c r="I1145" s="13">
        <v>2</v>
      </c>
      <c r="J1145" s="13">
        <f t="shared" si="31"/>
        <v>81</v>
      </c>
    </row>
    <row r="1146" spans="1:10">
      <c r="A1146" s="1175"/>
      <c r="B1146" s="13" t="s">
        <v>435</v>
      </c>
      <c r="C1146" s="13">
        <v>35</v>
      </c>
      <c r="D1146" s="13">
        <v>30</v>
      </c>
      <c r="E1146" s="13">
        <v>1</v>
      </c>
      <c r="F1146" s="13">
        <v>3</v>
      </c>
      <c r="G1146" s="13"/>
      <c r="H1146" s="13">
        <f t="shared" si="30"/>
        <v>89</v>
      </c>
      <c r="I1146" s="13">
        <v>2</v>
      </c>
      <c r="J1146" s="13">
        <f t="shared" si="31"/>
        <v>91</v>
      </c>
    </row>
    <row r="1147" spans="1:10">
      <c r="A1147" s="1173"/>
      <c r="B1147" s="13" t="s">
        <v>436</v>
      </c>
      <c r="C1147" s="13">
        <v>30</v>
      </c>
      <c r="D1147" s="13">
        <v>35</v>
      </c>
      <c r="E1147" s="13">
        <v>1</v>
      </c>
      <c r="F1147" s="13">
        <v>5</v>
      </c>
      <c r="G1147" s="13"/>
      <c r="H1147" s="13">
        <f t="shared" si="30"/>
        <v>84</v>
      </c>
      <c r="I1147" s="13">
        <v>2</v>
      </c>
      <c r="J1147" s="13">
        <f t="shared" si="31"/>
        <v>86</v>
      </c>
    </row>
    <row r="1148" spans="1:10">
      <c r="A1148" s="1171" t="s">
        <v>437</v>
      </c>
      <c r="B1148" s="13" t="s">
        <v>438</v>
      </c>
      <c r="C1148" s="13">
        <v>25</v>
      </c>
      <c r="D1148" s="13">
        <v>0</v>
      </c>
      <c r="E1148" s="13">
        <v>2</v>
      </c>
      <c r="F1148" s="13">
        <v>3</v>
      </c>
      <c r="G1148" s="13"/>
      <c r="H1148" s="13">
        <f t="shared" si="30"/>
        <v>79</v>
      </c>
      <c r="I1148" s="13">
        <v>2</v>
      </c>
      <c r="J1148" s="13">
        <f t="shared" si="31"/>
        <v>81</v>
      </c>
    </row>
    <row r="1149" spans="1:10">
      <c r="A1149" s="1175"/>
      <c r="B1149" s="13" t="s">
        <v>439</v>
      </c>
      <c r="C1149" s="13">
        <v>25</v>
      </c>
      <c r="D1149" s="13">
        <v>0</v>
      </c>
      <c r="E1149" s="13">
        <v>1</v>
      </c>
      <c r="F1149" s="13">
        <v>5</v>
      </c>
      <c r="G1149" s="13"/>
      <c r="H1149" s="13">
        <f t="shared" si="30"/>
        <v>79</v>
      </c>
      <c r="I1149" s="13">
        <v>2</v>
      </c>
      <c r="J1149" s="13">
        <f t="shared" si="31"/>
        <v>81</v>
      </c>
    </row>
    <row r="1150" spans="1:10">
      <c r="A1150" s="1173"/>
      <c r="B1150" s="323" t="s">
        <v>470</v>
      </c>
      <c r="C1150" s="13">
        <v>25</v>
      </c>
      <c r="D1150" s="13">
        <v>0</v>
      </c>
      <c r="E1150" s="13">
        <v>1</v>
      </c>
      <c r="F1150" s="13">
        <v>7</v>
      </c>
      <c r="G1150" s="13"/>
      <c r="H1150" s="13">
        <f t="shared" si="30"/>
        <v>79</v>
      </c>
      <c r="I1150" s="13">
        <v>2</v>
      </c>
      <c r="J1150" s="13">
        <f t="shared" si="31"/>
        <v>81</v>
      </c>
    </row>
    <row r="1151" spans="1:10">
      <c r="A1151" s="215" t="s">
        <v>440</v>
      </c>
      <c r="B1151" s="13" t="s">
        <v>441</v>
      </c>
      <c r="C1151" s="13">
        <v>35</v>
      </c>
      <c r="D1151" s="13">
        <v>45</v>
      </c>
      <c r="E1151" s="13" t="s">
        <v>442</v>
      </c>
      <c r="F1151" s="13">
        <v>9</v>
      </c>
      <c r="G1151" s="13"/>
      <c r="H1151" s="13">
        <f t="shared" si="30"/>
        <v>89</v>
      </c>
      <c r="I1151" s="13">
        <v>2</v>
      </c>
      <c r="J1151" s="13">
        <f t="shared" si="31"/>
        <v>91</v>
      </c>
    </row>
    <row r="1152" spans="1:10">
      <c r="A1152" s="215" t="s">
        <v>443</v>
      </c>
      <c r="B1152" s="13" t="s">
        <v>444</v>
      </c>
      <c r="C1152" s="13">
        <v>35</v>
      </c>
      <c r="D1152" s="13">
        <v>45</v>
      </c>
      <c r="E1152" s="13">
        <v>1</v>
      </c>
      <c r="F1152" s="13">
        <v>10</v>
      </c>
      <c r="G1152" s="13"/>
      <c r="H1152" s="13">
        <f t="shared" si="30"/>
        <v>89</v>
      </c>
      <c r="I1152" s="13">
        <v>2</v>
      </c>
      <c r="J1152" s="13">
        <f t="shared" si="31"/>
        <v>91</v>
      </c>
    </row>
    <row r="1153" spans="1:10">
      <c r="A1153" s="215" t="s">
        <v>445</v>
      </c>
      <c r="B1153" s="13" t="s">
        <v>446</v>
      </c>
      <c r="C1153" s="13">
        <v>35</v>
      </c>
      <c r="D1153" s="13">
        <v>55</v>
      </c>
      <c r="E1153" s="13">
        <v>1</v>
      </c>
      <c r="F1153" s="13">
        <v>25</v>
      </c>
      <c r="G1153" s="13"/>
      <c r="H1153" s="13">
        <f t="shared" si="30"/>
        <v>89</v>
      </c>
      <c r="I1153" s="13">
        <v>2</v>
      </c>
      <c r="J1153" s="622">
        <f t="shared" si="31"/>
        <v>91</v>
      </c>
    </row>
    <row r="1154" spans="1:10">
      <c r="A1154" s="1168" t="s">
        <v>3</v>
      </c>
      <c r="B1154" s="13" t="s">
        <v>447</v>
      </c>
      <c r="C1154" s="13">
        <v>30</v>
      </c>
      <c r="D1154" s="13">
        <v>60</v>
      </c>
      <c r="E1154" s="13">
        <v>1</v>
      </c>
      <c r="F1154" s="102">
        <v>30</v>
      </c>
      <c r="G1154" s="13"/>
      <c r="H1154" s="13">
        <f t="shared" si="30"/>
        <v>84</v>
      </c>
      <c r="I1154" s="13">
        <v>2</v>
      </c>
      <c r="J1154" s="622">
        <f t="shared" si="31"/>
        <v>86</v>
      </c>
    </row>
    <row r="1155" spans="1:10">
      <c r="A1155" s="1174"/>
      <c r="B1155" s="13" t="s">
        <v>448</v>
      </c>
      <c r="C1155" s="13">
        <v>35</v>
      </c>
      <c r="D1155" s="13" t="s">
        <v>450</v>
      </c>
      <c r="E1155" s="13">
        <v>1</v>
      </c>
      <c r="F1155" s="13">
        <v>17</v>
      </c>
      <c r="G1155" s="13"/>
      <c r="H1155" s="13">
        <f t="shared" si="30"/>
        <v>89</v>
      </c>
      <c r="I1155" s="13">
        <v>2</v>
      </c>
      <c r="J1155" s="622">
        <f t="shared" si="31"/>
        <v>91</v>
      </c>
    </row>
    <row r="1156" spans="1:10">
      <c r="A1156" s="1170"/>
      <c r="B1156" s="13" t="s">
        <v>449</v>
      </c>
      <c r="C1156" s="13">
        <v>55</v>
      </c>
      <c r="D1156" s="13" t="s">
        <v>450</v>
      </c>
      <c r="E1156" s="13">
        <v>1</v>
      </c>
      <c r="F1156" s="102">
        <v>45</v>
      </c>
      <c r="G1156" s="13"/>
      <c r="H1156" s="13">
        <f t="shared" si="30"/>
        <v>109</v>
      </c>
      <c r="I1156" s="13">
        <v>2</v>
      </c>
      <c r="J1156" s="622">
        <f t="shared" si="31"/>
        <v>111</v>
      </c>
    </row>
    <row r="1157" spans="1:10">
      <c r="A1157" s="1168" t="s">
        <v>451</v>
      </c>
      <c r="B1157" s="13" t="s">
        <v>452</v>
      </c>
      <c r="C1157" s="13">
        <v>50</v>
      </c>
      <c r="D1157" s="13">
        <v>75</v>
      </c>
      <c r="E1157" s="13">
        <v>1</v>
      </c>
      <c r="F1157" s="13">
        <v>25</v>
      </c>
      <c r="G1157" s="13"/>
      <c r="H1157" s="13">
        <f t="shared" si="30"/>
        <v>104</v>
      </c>
      <c r="I1157" s="13">
        <v>2</v>
      </c>
      <c r="J1157" s="13">
        <f t="shared" si="31"/>
        <v>106</v>
      </c>
    </row>
    <row r="1158" spans="1:10">
      <c r="A1158" s="1174"/>
      <c r="B1158" s="13" t="s">
        <v>453</v>
      </c>
      <c r="C1158" s="13">
        <v>50</v>
      </c>
      <c r="D1158" s="13">
        <v>75</v>
      </c>
      <c r="E1158" s="13">
        <v>1</v>
      </c>
      <c r="F1158" s="13">
        <v>25</v>
      </c>
      <c r="G1158" s="13"/>
      <c r="H1158" s="13">
        <f t="shared" si="30"/>
        <v>104</v>
      </c>
      <c r="I1158" s="13">
        <v>2</v>
      </c>
      <c r="J1158" s="13">
        <f t="shared" si="31"/>
        <v>106</v>
      </c>
    </row>
    <row r="1159" spans="1:10">
      <c r="A1159" s="1170"/>
      <c r="B1159" s="13" t="s">
        <v>454</v>
      </c>
      <c r="C1159" s="13">
        <v>50</v>
      </c>
      <c r="D1159" s="13">
        <v>75</v>
      </c>
      <c r="E1159" s="13">
        <v>1</v>
      </c>
      <c r="F1159" s="13">
        <v>25</v>
      </c>
      <c r="G1159" s="13"/>
      <c r="H1159" s="13">
        <f t="shared" si="30"/>
        <v>104</v>
      </c>
      <c r="I1159" s="13">
        <v>2</v>
      </c>
      <c r="J1159" s="13">
        <f t="shared" si="31"/>
        <v>106</v>
      </c>
    </row>
    <row r="1161" spans="1:10">
      <c r="A1161" s="291" t="s">
        <v>52</v>
      </c>
    </row>
    <row r="1162" spans="1:10" ht="15.75" thickBot="1">
      <c r="A1162" s="680" t="s">
        <v>1669</v>
      </c>
    </row>
    <row r="1163" spans="1:10" ht="36.75" thickBot="1">
      <c r="A1163" s="105" t="s">
        <v>415</v>
      </c>
      <c r="B1163" s="106" t="s">
        <v>464</v>
      </c>
      <c r="C1163" s="650" t="s">
        <v>465</v>
      </c>
      <c r="D1163" s="654" t="s">
        <v>466</v>
      </c>
      <c r="E1163" s="651" t="s">
        <v>467</v>
      </c>
      <c r="F1163" s="651" t="s">
        <v>468</v>
      </c>
      <c r="G1163" s="653" t="s">
        <v>469</v>
      </c>
    </row>
    <row r="1164" spans="1:10" ht="18.75" thickBot="1">
      <c r="A1164" s="107" t="s">
        <v>10</v>
      </c>
      <c r="B1164" s="108" t="s">
        <v>2</v>
      </c>
      <c r="C1164" s="652" t="s">
        <v>40</v>
      </c>
      <c r="D1164" s="655">
        <f>31+20</f>
        <v>51</v>
      </c>
      <c r="E1164" s="655">
        <f>31+20</f>
        <v>51</v>
      </c>
      <c r="F1164" s="655">
        <f>31+20</f>
        <v>51</v>
      </c>
      <c r="G1164" s="655">
        <f>31+20</f>
        <v>51</v>
      </c>
    </row>
    <row r="1165" spans="1:10">
      <c r="A1165" s="1058" t="s">
        <v>1544</v>
      </c>
      <c r="B1165" s="1058"/>
      <c r="C1165" s="1058"/>
      <c r="D1165" s="1058"/>
      <c r="E1165" s="1058"/>
      <c r="F1165" s="1058"/>
    </row>
    <row r="1166" spans="1:10">
      <c r="A1166" t="s">
        <v>1488</v>
      </c>
    </row>
    <row r="1167" spans="1:10">
      <c r="A1167" t="s">
        <v>1489</v>
      </c>
    </row>
    <row r="1169" spans="1:7" ht="15.75" thickBot="1">
      <c r="A1169" s="681" t="s">
        <v>1672</v>
      </c>
    </row>
    <row r="1170" spans="1:7" ht="36.75" thickBot="1">
      <c r="A1170" s="105" t="s">
        <v>415</v>
      </c>
      <c r="B1170" s="106" t="s">
        <v>464</v>
      </c>
      <c r="C1170" s="650" t="s">
        <v>465</v>
      </c>
      <c r="D1170" s="654" t="s">
        <v>466</v>
      </c>
      <c r="E1170" s="651" t="s">
        <v>467</v>
      </c>
      <c r="F1170" s="651" t="s">
        <v>468</v>
      </c>
      <c r="G1170" s="653" t="s">
        <v>469</v>
      </c>
    </row>
    <row r="1171" spans="1:7" ht="36.75" thickBot="1">
      <c r="A1171" s="107" t="s">
        <v>1070</v>
      </c>
      <c r="B1171" s="108" t="s">
        <v>1671</v>
      </c>
      <c r="C1171" s="652" t="s">
        <v>40</v>
      </c>
      <c r="D1171" s="655">
        <f>31+20+17</f>
        <v>68</v>
      </c>
      <c r="E1171" s="655">
        <f>31+20+17</f>
        <v>68</v>
      </c>
      <c r="F1171" s="655">
        <f>31+20+17</f>
        <v>68</v>
      </c>
      <c r="G1171" s="655">
        <f>31+20+17</f>
        <v>68</v>
      </c>
    </row>
    <row r="1172" spans="1:7">
      <c r="A1172" t="s">
        <v>1670</v>
      </c>
    </row>
    <row r="1174" spans="1:7">
      <c r="A1174" s="291" t="s">
        <v>412</v>
      </c>
    </row>
    <row r="1175" spans="1:7" ht="15.75" thickBot="1">
      <c r="A1175" s="680" t="s">
        <v>1669</v>
      </c>
    </row>
    <row r="1176" spans="1:7" ht="36.75" thickBot="1">
      <c r="A1176" s="105" t="s">
        <v>415</v>
      </c>
      <c r="B1176" s="106" t="s">
        <v>464</v>
      </c>
      <c r="C1176" s="650" t="s">
        <v>465</v>
      </c>
      <c r="D1176" s="654" t="s">
        <v>466</v>
      </c>
      <c r="E1176" s="651" t="s">
        <v>467</v>
      </c>
      <c r="F1176" s="651" t="s">
        <v>468</v>
      </c>
      <c r="G1176" s="654" t="s">
        <v>469</v>
      </c>
    </row>
    <row r="1177" spans="1:7" ht="18.75" thickBot="1">
      <c r="A1177" s="107" t="s">
        <v>10</v>
      </c>
      <c r="B1177" s="108" t="s">
        <v>2</v>
      </c>
      <c r="C1177" s="652" t="s">
        <v>40</v>
      </c>
      <c r="D1177" s="655">
        <f>31+20</f>
        <v>51</v>
      </c>
      <c r="E1177" s="655">
        <f>31+20</f>
        <v>51</v>
      </c>
      <c r="F1177" s="655">
        <f>31+20</f>
        <v>51</v>
      </c>
      <c r="G1177" s="655">
        <f>31+20</f>
        <v>51</v>
      </c>
    </row>
    <row r="1178" spans="1:7">
      <c r="A1178" s="1058" t="s">
        <v>1544</v>
      </c>
      <c r="B1178" s="1058"/>
      <c r="C1178" s="1058"/>
      <c r="D1178" s="1058"/>
      <c r="E1178" s="1058"/>
      <c r="F1178" s="1058"/>
    </row>
    <row r="1179" spans="1:7">
      <c r="A1179" t="s">
        <v>1488</v>
      </c>
    </row>
    <row r="1180" spans="1:7">
      <c r="A1180" t="s">
        <v>1489</v>
      </c>
    </row>
    <row r="1182" spans="1:7">
      <c r="A1182" s="103" t="s">
        <v>455</v>
      </c>
    </row>
    <row r="1183" spans="1:7">
      <c r="A1183" t="s">
        <v>456</v>
      </c>
    </row>
    <row r="1184" spans="1:7">
      <c r="A1184" t="s">
        <v>457</v>
      </c>
    </row>
    <row r="1185" spans="1:4">
      <c r="A1185" t="s">
        <v>458</v>
      </c>
    </row>
    <row r="1186" spans="1:4">
      <c r="A1186" s="76" t="s">
        <v>459</v>
      </c>
      <c r="B1186" s="76"/>
      <c r="C1186" s="76"/>
      <c r="D1186" s="76"/>
    </row>
    <row r="1187" spans="1:4">
      <c r="A1187" t="s">
        <v>460</v>
      </c>
    </row>
    <row r="1188" spans="1:4">
      <c r="A1188" t="s">
        <v>461</v>
      </c>
    </row>
    <row r="1189" spans="1:4">
      <c r="A1189" s="98" t="s">
        <v>462</v>
      </c>
      <c r="B1189" s="98"/>
      <c r="C1189" s="98"/>
    </row>
    <row r="1190" spans="1:4">
      <c r="A1190" t="s">
        <v>463</v>
      </c>
    </row>
    <row r="1193" spans="1:4">
      <c r="A1193" s="290" t="s">
        <v>1253</v>
      </c>
      <c r="B1193" s="79">
        <f>40+34</f>
        <v>74</v>
      </c>
      <c r="C1193" s="671" t="s">
        <v>1656</v>
      </c>
    </row>
    <row r="1194" spans="1:4">
      <c r="A1194" s="29"/>
      <c r="B1194" s="112"/>
      <c r="C1194" s="621"/>
    </row>
    <row r="1206" spans="1:10" ht="45">
      <c r="A1206" s="99" t="s">
        <v>415</v>
      </c>
      <c r="B1206" s="99" t="s">
        <v>416</v>
      </c>
      <c r="C1206" s="99" t="s">
        <v>417</v>
      </c>
      <c r="D1206" s="99" t="s">
        <v>418</v>
      </c>
      <c r="E1206" s="99" t="s">
        <v>419</v>
      </c>
      <c r="F1206" s="100" t="s">
        <v>420</v>
      </c>
      <c r="G1206" s="100" t="s">
        <v>421</v>
      </c>
      <c r="H1206" s="101" t="s">
        <v>422</v>
      </c>
      <c r="I1206" s="101" t="s">
        <v>423</v>
      </c>
      <c r="J1206" s="101" t="s">
        <v>424</v>
      </c>
    </row>
    <row r="1207" spans="1:10">
      <c r="A1207" s="1168" t="s">
        <v>425</v>
      </c>
      <c r="B1207" s="13" t="s">
        <v>426</v>
      </c>
      <c r="C1207" s="13">
        <v>20</v>
      </c>
      <c r="D1207" s="13">
        <v>30</v>
      </c>
      <c r="E1207" s="13">
        <v>3</v>
      </c>
      <c r="F1207" s="13">
        <v>2</v>
      </c>
      <c r="G1207" s="13"/>
      <c r="H1207" s="13">
        <f>C1207+$B$1193</f>
        <v>94</v>
      </c>
      <c r="I1207" s="13">
        <v>2</v>
      </c>
      <c r="J1207" s="13">
        <f>H1207+I1207</f>
        <v>96</v>
      </c>
    </row>
    <row r="1208" spans="1:10">
      <c r="A1208" s="1174"/>
      <c r="B1208" s="13" t="s">
        <v>427</v>
      </c>
      <c r="C1208" s="13">
        <v>20</v>
      </c>
      <c r="D1208" s="13">
        <v>30</v>
      </c>
      <c r="E1208" s="13">
        <v>3</v>
      </c>
      <c r="F1208" s="13">
        <v>2</v>
      </c>
      <c r="G1208" s="13"/>
      <c r="H1208" s="13">
        <f t="shared" ref="H1208:H1228" si="32">C1208+$B$1193</f>
        <v>94</v>
      </c>
      <c r="I1208" s="13">
        <v>2</v>
      </c>
      <c r="J1208" s="13">
        <f>H1208+I1208</f>
        <v>96</v>
      </c>
    </row>
    <row r="1209" spans="1:10">
      <c r="A1209" s="1174"/>
      <c r="B1209" s="13" t="s">
        <v>428</v>
      </c>
      <c r="C1209" s="13">
        <v>20</v>
      </c>
      <c r="D1209" s="13">
        <v>30</v>
      </c>
      <c r="E1209" s="13">
        <v>3</v>
      </c>
      <c r="F1209" s="13">
        <v>4</v>
      </c>
      <c r="G1209" s="13"/>
      <c r="H1209" s="13">
        <f t="shared" si="32"/>
        <v>94</v>
      </c>
      <c r="I1209" s="13">
        <v>2</v>
      </c>
      <c r="J1209" s="13">
        <f t="shared" ref="J1209:J1228" si="33">H1209+I1209</f>
        <v>96</v>
      </c>
    </row>
    <row r="1210" spans="1:10">
      <c r="A1210" s="1174"/>
      <c r="B1210" s="13" t="s">
        <v>429</v>
      </c>
      <c r="C1210" s="13">
        <v>20</v>
      </c>
      <c r="D1210" s="13">
        <v>30</v>
      </c>
      <c r="E1210" s="13">
        <v>3</v>
      </c>
      <c r="F1210" s="13">
        <v>4</v>
      </c>
      <c r="G1210" s="13"/>
      <c r="H1210" s="13">
        <f t="shared" si="32"/>
        <v>94</v>
      </c>
      <c r="I1210" s="13">
        <v>2</v>
      </c>
      <c r="J1210" s="13">
        <f t="shared" si="33"/>
        <v>96</v>
      </c>
    </row>
    <row r="1211" spans="1:10">
      <c r="A1211" s="1174"/>
      <c r="B1211" s="13" t="s">
        <v>430</v>
      </c>
      <c r="C1211" s="13">
        <v>20</v>
      </c>
      <c r="D1211" s="13">
        <v>30</v>
      </c>
      <c r="E1211" s="13">
        <v>2</v>
      </c>
      <c r="F1211" s="13">
        <v>4</v>
      </c>
      <c r="G1211" s="13"/>
      <c r="H1211" s="13">
        <f t="shared" si="32"/>
        <v>94</v>
      </c>
      <c r="I1211" s="13">
        <v>2</v>
      </c>
      <c r="J1211" s="13">
        <f t="shared" si="33"/>
        <v>96</v>
      </c>
    </row>
    <row r="1212" spans="1:10">
      <c r="A1212" s="1170"/>
      <c r="B1212" s="13" t="s">
        <v>431</v>
      </c>
      <c r="C1212" s="13">
        <v>20</v>
      </c>
      <c r="D1212" s="13">
        <v>30</v>
      </c>
      <c r="E1212" s="13">
        <v>2</v>
      </c>
      <c r="F1212" s="13">
        <v>1</v>
      </c>
      <c r="G1212" s="13"/>
      <c r="H1212" s="13">
        <f t="shared" si="32"/>
        <v>94</v>
      </c>
      <c r="I1212" s="13">
        <v>2</v>
      </c>
      <c r="J1212" s="13">
        <f t="shared" si="33"/>
        <v>96</v>
      </c>
    </row>
    <row r="1213" spans="1:10">
      <c r="A1213" s="1171" t="s">
        <v>432</v>
      </c>
      <c r="B1213" s="13" t="s">
        <v>433</v>
      </c>
      <c r="C1213" s="13">
        <v>25</v>
      </c>
      <c r="D1213" s="13">
        <v>35</v>
      </c>
      <c r="E1213" s="13">
        <v>2</v>
      </c>
      <c r="F1213" s="13">
        <v>3</v>
      </c>
      <c r="G1213" s="13"/>
      <c r="H1213" s="13">
        <f t="shared" si="32"/>
        <v>99</v>
      </c>
      <c r="I1213" s="13">
        <v>2</v>
      </c>
      <c r="J1213" s="13">
        <f t="shared" si="33"/>
        <v>101</v>
      </c>
    </row>
    <row r="1214" spans="1:10">
      <c r="A1214" s="1175"/>
      <c r="B1214" s="13" t="s">
        <v>434</v>
      </c>
      <c r="C1214" s="13">
        <v>25</v>
      </c>
      <c r="D1214" s="13">
        <v>30</v>
      </c>
      <c r="E1214" s="13">
        <v>2</v>
      </c>
      <c r="F1214" s="13">
        <v>3</v>
      </c>
      <c r="G1214" s="13"/>
      <c r="H1214" s="13">
        <f t="shared" si="32"/>
        <v>99</v>
      </c>
      <c r="I1214" s="13">
        <v>2</v>
      </c>
      <c r="J1214" s="13">
        <f t="shared" si="33"/>
        <v>101</v>
      </c>
    </row>
    <row r="1215" spans="1:10">
      <c r="A1215" s="1175"/>
      <c r="B1215" s="13" t="s">
        <v>435</v>
      </c>
      <c r="C1215" s="13">
        <v>35</v>
      </c>
      <c r="D1215" s="13">
        <v>30</v>
      </c>
      <c r="E1215" s="13">
        <v>1</v>
      </c>
      <c r="F1215" s="13">
        <v>3</v>
      </c>
      <c r="G1215" s="13"/>
      <c r="H1215" s="13">
        <f t="shared" si="32"/>
        <v>109</v>
      </c>
      <c r="I1215" s="13">
        <v>2</v>
      </c>
      <c r="J1215" s="13">
        <f t="shared" si="33"/>
        <v>111</v>
      </c>
    </row>
    <row r="1216" spans="1:10">
      <c r="A1216" s="1173"/>
      <c r="B1216" s="13" t="s">
        <v>436</v>
      </c>
      <c r="C1216" s="13">
        <v>30</v>
      </c>
      <c r="D1216" s="13">
        <v>35</v>
      </c>
      <c r="E1216" s="13">
        <v>1</v>
      </c>
      <c r="F1216" s="13">
        <v>5</v>
      </c>
      <c r="G1216" s="13"/>
      <c r="H1216" s="13">
        <f t="shared" si="32"/>
        <v>104</v>
      </c>
      <c r="I1216" s="13">
        <v>2</v>
      </c>
      <c r="J1216" s="13">
        <f t="shared" si="33"/>
        <v>106</v>
      </c>
    </row>
    <row r="1217" spans="1:10">
      <c r="A1217" s="1171" t="s">
        <v>437</v>
      </c>
      <c r="B1217" s="13" t="s">
        <v>438</v>
      </c>
      <c r="C1217" s="13">
        <v>25</v>
      </c>
      <c r="D1217" s="13">
        <v>0</v>
      </c>
      <c r="E1217" s="13">
        <v>2</v>
      </c>
      <c r="F1217" s="13">
        <v>3</v>
      </c>
      <c r="G1217" s="13"/>
      <c r="H1217" s="13">
        <f t="shared" si="32"/>
        <v>99</v>
      </c>
      <c r="I1217" s="13">
        <v>2</v>
      </c>
      <c r="J1217" s="13">
        <f t="shared" si="33"/>
        <v>101</v>
      </c>
    </row>
    <row r="1218" spans="1:10">
      <c r="A1218" s="1175"/>
      <c r="B1218" s="13" t="s">
        <v>439</v>
      </c>
      <c r="C1218" s="13">
        <v>25</v>
      </c>
      <c r="D1218" s="13">
        <v>0</v>
      </c>
      <c r="E1218" s="13">
        <v>1</v>
      </c>
      <c r="F1218" s="13">
        <v>5</v>
      </c>
      <c r="G1218" s="13"/>
      <c r="H1218" s="13">
        <f t="shared" si="32"/>
        <v>99</v>
      </c>
      <c r="I1218" s="13">
        <v>2</v>
      </c>
      <c r="J1218" s="13">
        <f t="shared" si="33"/>
        <v>101</v>
      </c>
    </row>
    <row r="1219" spans="1:10">
      <c r="A1219" s="1173"/>
      <c r="B1219" s="323" t="s">
        <v>470</v>
      </c>
      <c r="C1219" s="13">
        <v>25</v>
      </c>
      <c r="D1219" s="13">
        <v>0</v>
      </c>
      <c r="E1219" s="13">
        <v>1</v>
      </c>
      <c r="F1219" s="13">
        <v>7</v>
      </c>
      <c r="G1219" s="13"/>
      <c r="H1219" s="13">
        <f t="shared" si="32"/>
        <v>99</v>
      </c>
      <c r="I1219" s="13">
        <v>2</v>
      </c>
      <c r="J1219" s="13">
        <f t="shared" si="33"/>
        <v>101</v>
      </c>
    </row>
    <row r="1220" spans="1:10">
      <c r="A1220" s="215" t="s">
        <v>440</v>
      </c>
      <c r="B1220" s="13" t="s">
        <v>441</v>
      </c>
      <c r="C1220" s="13">
        <v>35</v>
      </c>
      <c r="D1220" s="13">
        <v>45</v>
      </c>
      <c r="E1220" s="13" t="s">
        <v>442</v>
      </c>
      <c r="F1220" s="13">
        <v>9</v>
      </c>
      <c r="G1220" s="13"/>
      <c r="H1220" s="13">
        <f t="shared" si="32"/>
        <v>109</v>
      </c>
      <c r="I1220" s="13">
        <v>2</v>
      </c>
      <c r="J1220" s="13">
        <f t="shared" si="33"/>
        <v>111</v>
      </c>
    </row>
    <row r="1221" spans="1:10">
      <c r="A1221" s="215" t="s">
        <v>443</v>
      </c>
      <c r="B1221" s="13" t="s">
        <v>444</v>
      </c>
      <c r="C1221" s="13">
        <v>35</v>
      </c>
      <c r="D1221" s="13">
        <v>45</v>
      </c>
      <c r="E1221" s="13">
        <v>1</v>
      </c>
      <c r="F1221" s="13">
        <v>10</v>
      </c>
      <c r="G1221" s="13"/>
      <c r="H1221" s="13">
        <f t="shared" si="32"/>
        <v>109</v>
      </c>
      <c r="I1221" s="13">
        <v>2</v>
      </c>
      <c r="J1221" s="13">
        <f t="shared" si="33"/>
        <v>111</v>
      </c>
    </row>
    <row r="1222" spans="1:10">
      <c r="A1222" s="215" t="s">
        <v>445</v>
      </c>
      <c r="B1222" s="13" t="s">
        <v>446</v>
      </c>
      <c r="C1222" s="13">
        <v>35</v>
      </c>
      <c r="D1222" s="13">
        <v>55</v>
      </c>
      <c r="E1222" s="13">
        <v>1</v>
      </c>
      <c r="F1222" s="13">
        <v>25</v>
      </c>
      <c r="G1222" s="13"/>
      <c r="H1222" s="13">
        <f t="shared" si="32"/>
        <v>109</v>
      </c>
      <c r="I1222" s="13">
        <v>2</v>
      </c>
      <c r="J1222" s="622">
        <f t="shared" si="33"/>
        <v>111</v>
      </c>
    </row>
    <row r="1223" spans="1:10">
      <c r="A1223" s="1168" t="s">
        <v>3</v>
      </c>
      <c r="B1223" s="13" t="s">
        <v>447</v>
      </c>
      <c r="C1223" s="13">
        <v>30</v>
      </c>
      <c r="D1223" s="13">
        <v>60</v>
      </c>
      <c r="E1223" s="13">
        <v>1</v>
      </c>
      <c r="F1223" s="102">
        <v>30</v>
      </c>
      <c r="G1223" s="13"/>
      <c r="H1223" s="13">
        <f t="shared" si="32"/>
        <v>104</v>
      </c>
      <c r="I1223" s="13">
        <v>2</v>
      </c>
      <c r="J1223" s="622">
        <f t="shared" si="33"/>
        <v>106</v>
      </c>
    </row>
    <row r="1224" spans="1:10">
      <c r="A1224" s="1174"/>
      <c r="B1224" s="13" t="s">
        <v>448</v>
      </c>
      <c r="C1224" s="13">
        <v>35</v>
      </c>
      <c r="D1224" s="13" t="s">
        <v>450</v>
      </c>
      <c r="E1224" s="13">
        <v>1</v>
      </c>
      <c r="F1224" s="13">
        <v>17</v>
      </c>
      <c r="G1224" s="13"/>
      <c r="H1224" s="13">
        <f t="shared" si="32"/>
        <v>109</v>
      </c>
      <c r="I1224" s="13">
        <v>2</v>
      </c>
      <c r="J1224" s="622">
        <f t="shared" si="33"/>
        <v>111</v>
      </c>
    </row>
    <row r="1225" spans="1:10">
      <c r="A1225" s="1170"/>
      <c r="B1225" s="13" t="s">
        <v>449</v>
      </c>
      <c r="C1225" s="13">
        <v>55</v>
      </c>
      <c r="D1225" s="13" t="s">
        <v>450</v>
      </c>
      <c r="E1225" s="13">
        <v>1</v>
      </c>
      <c r="F1225" s="102">
        <v>45</v>
      </c>
      <c r="G1225" s="13"/>
      <c r="H1225" s="13">
        <f t="shared" si="32"/>
        <v>129</v>
      </c>
      <c r="I1225" s="13">
        <v>2</v>
      </c>
      <c r="J1225" s="622">
        <f t="shared" si="33"/>
        <v>131</v>
      </c>
    </row>
    <row r="1226" spans="1:10">
      <c r="A1226" s="1168" t="s">
        <v>451</v>
      </c>
      <c r="B1226" s="13" t="s">
        <v>452</v>
      </c>
      <c r="C1226" s="13">
        <v>50</v>
      </c>
      <c r="D1226" s="13">
        <v>75</v>
      </c>
      <c r="E1226" s="13">
        <v>1</v>
      </c>
      <c r="F1226" s="13">
        <v>25</v>
      </c>
      <c r="G1226" s="13"/>
      <c r="H1226" s="13">
        <f t="shared" si="32"/>
        <v>124</v>
      </c>
      <c r="I1226" s="13">
        <v>2</v>
      </c>
      <c r="J1226" s="13">
        <f t="shared" si="33"/>
        <v>126</v>
      </c>
    </row>
    <row r="1227" spans="1:10">
      <c r="A1227" s="1174"/>
      <c r="B1227" s="13" t="s">
        <v>453</v>
      </c>
      <c r="C1227" s="13">
        <v>50</v>
      </c>
      <c r="D1227" s="13">
        <v>75</v>
      </c>
      <c r="E1227" s="13">
        <v>1</v>
      </c>
      <c r="F1227" s="13">
        <v>25</v>
      </c>
      <c r="G1227" s="13"/>
      <c r="H1227" s="13">
        <f t="shared" si="32"/>
        <v>124</v>
      </c>
      <c r="I1227" s="13">
        <v>2</v>
      </c>
      <c r="J1227" s="13">
        <f t="shared" si="33"/>
        <v>126</v>
      </c>
    </row>
    <row r="1228" spans="1:10">
      <c r="A1228" s="1170"/>
      <c r="B1228" s="13" t="s">
        <v>454</v>
      </c>
      <c r="C1228" s="13">
        <v>50</v>
      </c>
      <c r="D1228" s="13">
        <v>75</v>
      </c>
      <c r="E1228" s="13">
        <v>1</v>
      </c>
      <c r="F1228" s="13">
        <v>25</v>
      </c>
      <c r="G1228" s="13"/>
      <c r="H1228" s="13">
        <f t="shared" si="32"/>
        <v>124</v>
      </c>
      <c r="I1228" s="13">
        <v>2</v>
      </c>
      <c r="J1228" s="13">
        <f t="shared" si="33"/>
        <v>126</v>
      </c>
    </row>
    <row r="1230" spans="1:10">
      <c r="A1230" s="291" t="s">
        <v>52</v>
      </c>
    </row>
    <row r="1231" spans="1:10" ht="15.75" thickBot="1">
      <c r="A1231" s="672" t="s">
        <v>1657</v>
      </c>
    </row>
    <row r="1232" spans="1:10" ht="36.75" thickBot="1">
      <c r="A1232" s="105" t="s">
        <v>415</v>
      </c>
      <c r="B1232" s="106" t="s">
        <v>464</v>
      </c>
      <c r="C1232" s="650" t="s">
        <v>465</v>
      </c>
      <c r="D1232" s="654" t="s">
        <v>466</v>
      </c>
      <c r="E1232" s="651" t="s">
        <v>467</v>
      </c>
      <c r="F1232" s="651" t="s">
        <v>468</v>
      </c>
      <c r="G1232" s="653" t="s">
        <v>469</v>
      </c>
    </row>
    <row r="1233" spans="1:7" ht="18.75" thickBot="1">
      <c r="A1233" s="107" t="s">
        <v>10</v>
      </c>
      <c r="B1233" s="108" t="s">
        <v>2</v>
      </c>
      <c r="C1233" s="652" t="s">
        <v>40</v>
      </c>
      <c r="D1233" s="655">
        <f>31+40</f>
        <v>71</v>
      </c>
      <c r="E1233" s="655">
        <f>31+40</f>
        <v>71</v>
      </c>
      <c r="F1233" s="655">
        <f>31+40</f>
        <v>71</v>
      </c>
      <c r="G1233" s="655">
        <f>31+40</f>
        <v>71</v>
      </c>
    </row>
    <row r="1234" spans="1:7">
      <c r="A1234" s="1058" t="s">
        <v>1544</v>
      </c>
      <c r="B1234" s="1058"/>
      <c r="C1234" s="1058"/>
      <c r="D1234" s="1058"/>
      <c r="E1234" s="1058"/>
      <c r="F1234" s="1058"/>
    </row>
    <row r="1235" spans="1:7">
      <c r="A1235" t="s">
        <v>1488</v>
      </c>
    </row>
    <row r="1236" spans="1:7">
      <c r="A1236" t="s">
        <v>1489</v>
      </c>
    </row>
    <row r="1238" spans="1:7">
      <c r="A1238" s="291" t="s">
        <v>412</v>
      </c>
    </row>
    <row r="1239" spans="1:7" ht="15.75" thickBot="1">
      <c r="A1239" s="672" t="s">
        <v>1657</v>
      </c>
    </row>
    <row r="1240" spans="1:7" ht="36.75" thickBot="1">
      <c r="A1240" s="105" t="s">
        <v>415</v>
      </c>
      <c r="B1240" s="106" t="s">
        <v>464</v>
      </c>
      <c r="C1240" s="650" t="s">
        <v>465</v>
      </c>
      <c r="D1240" s="654" t="s">
        <v>466</v>
      </c>
      <c r="E1240" s="656" t="s">
        <v>467</v>
      </c>
      <c r="F1240" s="656" t="s">
        <v>468</v>
      </c>
      <c r="G1240" s="654" t="s">
        <v>469</v>
      </c>
    </row>
    <row r="1241" spans="1:7" ht="18.75" thickBot="1">
      <c r="A1241" s="107" t="s">
        <v>10</v>
      </c>
      <c r="B1241" s="108" t="s">
        <v>2</v>
      </c>
      <c r="C1241" s="652" t="s">
        <v>40</v>
      </c>
      <c r="D1241" s="655">
        <f>31+40</f>
        <v>71</v>
      </c>
      <c r="E1241" s="655">
        <f>31+40</f>
        <v>71</v>
      </c>
      <c r="F1241" s="655">
        <f>31+40</f>
        <v>71</v>
      </c>
      <c r="G1241" s="655">
        <f>31+40</f>
        <v>71</v>
      </c>
    </row>
    <row r="1242" spans="1:7">
      <c r="A1242" s="1058" t="s">
        <v>1544</v>
      </c>
      <c r="B1242" s="1058"/>
      <c r="C1242" s="1058"/>
      <c r="D1242" s="1058"/>
      <c r="E1242" s="1058"/>
      <c r="F1242" s="1058"/>
    </row>
    <row r="1243" spans="1:7">
      <c r="A1243" t="s">
        <v>1488</v>
      </c>
    </row>
    <row r="1244" spans="1:7">
      <c r="A1244" t="s">
        <v>1489</v>
      </c>
    </row>
    <row r="1246" spans="1:7">
      <c r="A1246" s="103" t="s">
        <v>455</v>
      </c>
    </row>
    <row r="1247" spans="1:7">
      <c r="A1247" t="s">
        <v>456</v>
      </c>
    </row>
    <row r="1248" spans="1:7">
      <c r="A1248" t="s">
        <v>457</v>
      </c>
    </row>
    <row r="1249" spans="1:4">
      <c r="A1249" t="s">
        <v>458</v>
      </c>
    </row>
    <row r="1250" spans="1:4">
      <c r="A1250" s="76" t="s">
        <v>459</v>
      </c>
      <c r="B1250" s="76"/>
      <c r="C1250" s="76"/>
      <c r="D1250" s="76"/>
    </row>
    <row r="1251" spans="1:4">
      <c r="A1251" t="s">
        <v>460</v>
      </c>
    </row>
    <row r="1252" spans="1:4">
      <c r="A1252" t="s">
        <v>461</v>
      </c>
    </row>
    <row r="1253" spans="1:4">
      <c r="A1253" s="98" t="s">
        <v>462</v>
      </c>
      <c r="B1253" s="98"/>
      <c r="C1253" s="98"/>
    </row>
    <row r="1254" spans="1:4">
      <c r="A1254" t="s">
        <v>463</v>
      </c>
    </row>
  </sheetData>
  <mergeCells count="125">
    <mergeCell ref="E94:G94"/>
    <mergeCell ref="A103:A108"/>
    <mergeCell ref="A109:A112"/>
    <mergeCell ref="A113:A115"/>
    <mergeCell ref="A119:A121"/>
    <mergeCell ref="A122:A124"/>
    <mergeCell ref="A130:G130"/>
    <mergeCell ref="A143:F143"/>
    <mergeCell ref="E182:G182"/>
    <mergeCell ref="A287:A289"/>
    <mergeCell ref="A480:G480"/>
    <mergeCell ref="E355:G355"/>
    <mergeCell ref="A364:A369"/>
    <mergeCell ref="A370:A373"/>
    <mergeCell ref="A374:A376"/>
    <mergeCell ref="A380:A382"/>
    <mergeCell ref="A191:A196"/>
    <mergeCell ref="A197:A200"/>
    <mergeCell ref="A201:A203"/>
    <mergeCell ref="A207:A209"/>
    <mergeCell ref="A210:A212"/>
    <mergeCell ref="A218:G218"/>
    <mergeCell ref="A231:F231"/>
    <mergeCell ref="A293:A295"/>
    <mergeCell ref="A296:A298"/>
    <mergeCell ref="A1039:F1039"/>
    <mergeCell ref="A937:A940"/>
    <mergeCell ref="A865:A870"/>
    <mergeCell ref="A871:A874"/>
    <mergeCell ref="A875:A877"/>
    <mergeCell ref="A881:A883"/>
    <mergeCell ref="A884:A886"/>
    <mergeCell ref="A892:F892"/>
    <mergeCell ref="A905:F905"/>
    <mergeCell ref="A931:A936"/>
    <mergeCell ref="A751:A753"/>
    <mergeCell ref="A759:F759"/>
    <mergeCell ref="A772:F772"/>
    <mergeCell ref="A798:A803"/>
    <mergeCell ref="A804:A807"/>
    <mergeCell ref="A808:A810"/>
    <mergeCell ref="A814:A816"/>
    <mergeCell ref="A1242:F1242"/>
    <mergeCell ref="A1078:A1080"/>
    <mergeCell ref="A1084:A1086"/>
    <mergeCell ref="A1087:A1089"/>
    <mergeCell ref="A1095:F1095"/>
    <mergeCell ref="A1108:F1108"/>
    <mergeCell ref="A1138:A1143"/>
    <mergeCell ref="A1144:A1147"/>
    <mergeCell ref="A1148:A1150"/>
    <mergeCell ref="A1154:A1156"/>
    <mergeCell ref="A1157:A1159"/>
    <mergeCell ref="A1165:F1165"/>
    <mergeCell ref="A1178:F1178"/>
    <mergeCell ref="A1207:A1212"/>
    <mergeCell ref="A1223:A1225"/>
    <mergeCell ref="A1226:A1228"/>
    <mergeCell ref="A1234:F1234"/>
    <mergeCell ref="A817:A819"/>
    <mergeCell ref="A825:F825"/>
    <mergeCell ref="A838:F838"/>
    <mergeCell ref="A999:A1004"/>
    <mergeCell ref="A1217:A1219"/>
    <mergeCell ref="A1018:A1020"/>
    <mergeCell ref="A688:F688"/>
    <mergeCell ref="A701:F701"/>
    <mergeCell ref="A732:A737"/>
    <mergeCell ref="A738:A741"/>
    <mergeCell ref="A1213:A1216"/>
    <mergeCell ref="A1005:A1008"/>
    <mergeCell ref="A941:A943"/>
    <mergeCell ref="A947:A949"/>
    <mergeCell ref="A950:A952"/>
    <mergeCell ref="A958:F958"/>
    <mergeCell ref="A971:F971"/>
    <mergeCell ref="A1068:A1073"/>
    <mergeCell ref="A1074:A1077"/>
    <mergeCell ref="A1009:A1011"/>
    <mergeCell ref="A1015:A1017"/>
    <mergeCell ref="A1026:F1026"/>
    <mergeCell ref="A742:A744"/>
    <mergeCell ref="A748:A750"/>
    <mergeCell ref="A680:A682"/>
    <mergeCell ref="A632:F632"/>
    <mergeCell ref="A661:A666"/>
    <mergeCell ref="A667:A670"/>
    <mergeCell ref="A671:A673"/>
    <mergeCell ref="A619:G619"/>
    <mergeCell ref="A523:A528"/>
    <mergeCell ref="A529:A532"/>
    <mergeCell ref="A533:A535"/>
    <mergeCell ref="A539:A541"/>
    <mergeCell ref="A542:A544"/>
    <mergeCell ref="A550:G550"/>
    <mergeCell ref="A563:F563"/>
    <mergeCell ref="A592:A597"/>
    <mergeCell ref="A598:A601"/>
    <mergeCell ref="A602:A604"/>
    <mergeCell ref="A608:A610"/>
    <mergeCell ref="A611:A613"/>
    <mergeCell ref="E8:G8"/>
    <mergeCell ref="A17:A22"/>
    <mergeCell ref="A23:A26"/>
    <mergeCell ref="A27:A29"/>
    <mergeCell ref="A33:A35"/>
    <mergeCell ref="A36:A38"/>
    <mergeCell ref="A44:G44"/>
    <mergeCell ref="A57:F57"/>
    <mergeCell ref="A677:A679"/>
    <mergeCell ref="A493:F493"/>
    <mergeCell ref="E444:G444"/>
    <mergeCell ref="A453:A458"/>
    <mergeCell ref="A459:A462"/>
    <mergeCell ref="A463:A465"/>
    <mergeCell ref="A469:A471"/>
    <mergeCell ref="A472:A474"/>
    <mergeCell ref="A383:A385"/>
    <mergeCell ref="A391:G391"/>
    <mergeCell ref="A404:F404"/>
    <mergeCell ref="A304:G304"/>
    <mergeCell ref="A317:F317"/>
    <mergeCell ref="E268:G268"/>
    <mergeCell ref="A277:A282"/>
    <mergeCell ref="A283:A286"/>
  </mergeCells>
  <pageMargins left="0.7" right="0.7" top="0.75" bottom="0.75" header="0.3" footer="0.3"/>
  <pageSetup orientation="portrait" r:id="rId1"/>
  <ignoredErrors>
    <ignoredError sqref="H605" 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2:R84"/>
  <sheetViews>
    <sheetView zoomScale="80" zoomScaleNormal="80" workbookViewId="0">
      <pane ySplit="5" topLeftCell="A69" activePane="bottomLeft" state="frozen"/>
      <selection pane="bottomLeft" activeCell="H84" sqref="H84"/>
    </sheetView>
  </sheetViews>
  <sheetFormatPr baseColWidth="10" defaultColWidth="11.42578125" defaultRowHeight="15"/>
  <cols>
    <col min="1" max="1" width="19.140625" customWidth="1"/>
    <col min="2" max="2" width="15.140625" customWidth="1"/>
    <col min="3" max="3" width="16.85546875" customWidth="1"/>
    <col min="4" max="5" width="24.140625" customWidth="1"/>
    <col min="6" max="6" width="20.140625" customWidth="1"/>
    <col min="7" max="7" width="10.7109375" customWidth="1"/>
    <col min="8" max="9" width="7.85546875" customWidth="1"/>
    <col min="10" max="10" width="7.85546875" hidden="1" customWidth="1"/>
    <col min="11" max="11" width="4.5703125" hidden="1" customWidth="1"/>
    <col min="12" max="12" width="10.140625" hidden="1" customWidth="1"/>
    <col min="13" max="13" width="7.140625" customWidth="1"/>
    <col min="14" max="15" width="12.28515625" customWidth="1"/>
    <col min="16" max="16" width="10" customWidth="1"/>
    <col min="17" max="17" width="106.42578125" customWidth="1"/>
    <col min="18" max="18" width="38.7109375" customWidth="1"/>
  </cols>
  <sheetData>
    <row r="2" spans="1:18">
      <c r="A2" s="2" t="s">
        <v>4</v>
      </c>
      <c r="E2" s="2"/>
    </row>
    <row r="4" spans="1:18">
      <c r="A4" s="1176" t="s">
        <v>471</v>
      </c>
      <c r="B4" s="1177"/>
      <c r="C4" s="1177"/>
      <c r="D4" s="1177"/>
      <c r="E4" s="1177"/>
      <c r="F4" s="1177"/>
      <c r="G4" s="1177"/>
      <c r="H4" s="1177"/>
      <c r="I4" s="1177"/>
      <c r="J4" s="1177"/>
      <c r="K4" s="1177"/>
      <c r="L4" s="1177"/>
      <c r="M4" s="1177"/>
      <c r="N4" s="1177"/>
      <c r="O4" s="1177"/>
      <c r="P4" s="1177"/>
      <c r="Q4" s="1177"/>
      <c r="R4" s="1177"/>
    </row>
    <row r="5" spans="1:18" ht="31.5">
      <c r="A5" s="73" t="s">
        <v>472</v>
      </c>
      <c r="B5" s="73" t="s">
        <v>473</v>
      </c>
      <c r="C5" s="73" t="s">
        <v>474</v>
      </c>
      <c r="D5" s="73" t="s">
        <v>475</v>
      </c>
      <c r="E5" s="73" t="s">
        <v>476</v>
      </c>
      <c r="F5" s="12" t="s">
        <v>477</v>
      </c>
      <c r="G5" s="73" t="s">
        <v>478</v>
      </c>
      <c r="H5" s="73" t="s">
        <v>105</v>
      </c>
      <c r="I5" s="73" t="s">
        <v>479</v>
      </c>
      <c r="J5" s="73" t="s">
        <v>480</v>
      </c>
      <c r="K5" s="73" t="s">
        <v>106</v>
      </c>
      <c r="L5" s="73" t="s">
        <v>481</v>
      </c>
      <c r="M5" s="73" t="s">
        <v>482</v>
      </c>
      <c r="N5" s="73" t="s">
        <v>9</v>
      </c>
      <c r="O5" s="73" t="s">
        <v>1404</v>
      </c>
      <c r="P5" s="96" t="s">
        <v>276</v>
      </c>
      <c r="Q5" s="73" t="s">
        <v>483</v>
      </c>
      <c r="R5" s="73" t="s">
        <v>484</v>
      </c>
    </row>
    <row r="6" spans="1:18">
      <c r="A6" s="350" t="s">
        <v>15</v>
      </c>
      <c r="B6" s="351">
        <v>45658</v>
      </c>
      <c r="C6" s="351">
        <v>45306</v>
      </c>
      <c r="D6" s="350" t="s">
        <v>485</v>
      </c>
      <c r="E6" s="350" t="s">
        <v>486</v>
      </c>
      <c r="F6" s="350">
        <v>53</v>
      </c>
      <c r="G6" s="350" t="s">
        <v>500</v>
      </c>
      <c r="H6" s="350">
        <v>2900</v>
      </c>
      <c r="I6" s="350">
        <v>15</v>
      </c>
      <c r="J6" s="350">
        <v>0</v>
      </c>
      <c r="K6" s="350">
        <v>0</v>
      </c>
      <c r="L6" s="350">
        <v>0</v>
      </c>
      <c r="M6" s="350">
        <v>195</v>
      </c>
      <c r="N6" s="350">
        <f t="shared" ref="N6:N8" si="0">SUM(H6:M6)</f>
        <v>3110</v>
      </c>
      <c r="O6" s="350">
        <f t="shared" ref="O6:O8" si="1">N6-(N6*10%)</f>
        <v>2799</v>
      </c>
      <c r="P6" s="352">
        <f t="shared" ref="P6:P8" si="2">O6/F6</f>
        <v>52.811320754716981</v>
      </c>
      <c r="Q6" s="350" t="s">
        <v>1107</v>
      </c>
    </row>
    <row r="7" spans="1:18">
      <c r="A7" s="478" t="s">
        <v>503</v>
      </c>
      <c r="B7" s="477">
        <v>45658</v>
      </c>
      <c r="C7" s="477">
        <v>45665</v>
      </c>
      <c r="D7" s="478" t="s">
        <v>504</v>
      </c>
      <c r="E7" s="478" t="s">
        <v>486</v>
      </c>
      <c r="F7" s="478">
        <v>53</v>
      </c>
      <c r="G7" s="478" t="s">
        <v>500</v>
      </c>
      <c r="H7" s="478">
        <v>2795</v>
      </c>
      <c r="I7" s="478">
        <v>15</v>
      </c>
      <c r="J7" s="478">
        <v>0</v>
      </c>
      <c r="K7" s="478">
        <v>0</v>
      </c>
      <c r="L7" s="478">
        <v>0</v>
      </c>
      <c r="M7" s="478">
        <v>195</v>
      </c>
      <c r="N7" s="478">
        <f t="shared" si="0"/>
        <v>3005</v>
      </c>
      <c r="O7" s="478">
        <f t="shared" si="1"/>
        <v>2704.5</v>
      </c>
      <c r="P7" s="484">
        <f t="shared" si="2"/>
        <v>51.028301886792455</v>
      </c>
      <c r="Q7" s="478" t="s">
        <v>1107</v>
      </c>
    </row>
    <row r="8" spans="1:18">
      <c r="A8" s="350" t="s">
        <v>15</v>
      </c>
      <c r="B8" s="219">
        <v>45658</v>
      </c>
      <c r="C8" s="219">
        <v>45295</v>
      </c>
      <c r="D8" s="350" t="s">
        <v>485</v>
      </c>
      <c r="E8" s="350" t="s">
        <v>486</v>
      </c>
      <c r="F8" s="350">
        <v>53</v>
      </c>
      <c r="G8" s="350" t="s">
        <v>500</v>
      </c>
      <c r="H8" s="350">
        <v>2500</v>
      </c>
      <c r="I8" s="350">
        <v>15</v>
      </c>
      <c r="J8" s="350">
        <v>0</v>
      </c>
      <c r="K8" s="350">
        <v>0</v>
      </c>
      <c r="L8" s="350">
        <v>0</v>
      </c>
      <c r="M8" s="350">
        <v>195</v>
      </c>
      <c r="N8" s="350">
        <f t="shared" si="0"/>
        <v>2710</v>
      </c>
      <c r="O8" s="350">
        <f t="shared" si="1"/>
        <v>2439</v>
      </c>
      <c r="P8" s="352">
        <f t="shared" si="2"/>
        <v>46.018867924528301</v>
      </c>
      <c r="Q8" s="350" t="s">
        <v>1107</v>
      </c>
    </row>
    <row r="9" spans="1:18">
      <c r="A9" s="350" t="s">
        <v>15</v>
      </c>
      <c r="B9" s="219">
        <v>45662</v>
      </c>
      <c r="C9" s="219">
        <v>45299</v>
      </c>
      <c r="D9" s="350" t="s">
        <v>485</v>
      </c>
      <c r="E9" s="350" t="s">
        <v>486</v>
      </c>
      <c r="F9" s="350">
        <v>53</v>
      </c>
      <c r="G9" s="350" t="s">
        <v>500</v>
      </c>
      <c r="H9" s="350">
        <v>2000</v>
      </c>
      <c r="I9" s="350">
        <v>15</v>
      </c>
      <c r="J9" s="350">
        <v>0</v>
      </c>
      <c r="K9" s="350">
        <v>0</v>
      </c>
      <c r="L9" s="350">
        <v>0</v>
      </c>
      <c r="M9" s="350">
        <v>195</v>
      </c>
      <c r="N9" s="350">
        <f t="shared" ref="N9" si="3">SUM(H9:M9)</f>
        <v>2210</v>
      </c>
      <c r="O9" s="350">
        <f t="shared" ref="O9" si="4">N9-(N9*10%)</f>
        <v>1989</v>
      </c>
      <c r="P9" s="352">
        <f t="shared" ref="P9" si="5">O9/F9</f>
        <v>37.528301886792455</v>
      </c>
      <c r="Q9" s="350" t="s">
        <v>1107</v>
      </c>
    </row>
    <row r="10" spans="1:18">
      <c r="A10" s="350" t="s">
        <v>15</v>
      </c>
      <c r="B10" s="219">
        <v>45666</v>
      </c>
      <c r="C10" s="219">
        <v>45308</v>
      </c>
      <c r="D10" s="350" t="s">
        <v>485</v>
      </c>
      <c r="E10" s="350" t="s">
        <v>486</v>
      </c>
      <c r="F10" s="350">
        <v>53</v>
      </c>
      <c r="G10" s="350" t="s">
        <v>500</v>
      </c>
      <c r="H10" s="350">
        <v>1800</v>
      </c>
      <c r="I10" s="350">
        <v>15</v>
      </c>
      <c r="J10" s="350">
        <v>0</v>
      </c>
      <c r="K10" s="350">
        <v>0</v>
      </c>
      <c r="L10" s="350">
        <v>0</v>
      </c>
      <c r="M10" s="350">
        <v>195</v>
      </c>
      <c r="N10" s="350">
        <f t="shared" ref="N10:N11" si="6">SUM(H10:M10)</f>
        <v>2010</v>
      </c>
      <c r="O10" s="350">
        <f t="shared" ref="O10:O11" si="7">N10-(N10*10%)</f>
        <v>1809</v>
      </c>
      <c r="P10" s="352">
        <f t="shared" ref="P10:P11" si="8">O10/F10</f>
        <v>34.132075471698116</v>
      </c>
      <c r="Q10" s="350" t="s">
        <v>1107</v>
      </c>
    </row>
    <row r="11" spans="1:18">
      <c r="A11" s="478" t="s">
        <v>503</v>
      </c>
      <c r="B11" s="477">
        <v>45666</v>
      </c>
      <c r="C11" s="477">
        <v>45672</v>
      </c>
      <c r="D11" s="478" t="s">
        <v>504</v>
      </c>
      <c r="E11" s="478" t="s">
        <v>486</v>
      </c>
      <c r="F11" s="478">
        <v>53</v>
      </c>
      <c r="G11" s="478" t="s">
        <v>500</v>
      </c>
      <c r="H11" s="478">
        <v>1895</v>
      </c>
      <c r="I11" s="478">
        <v>15</v>
      </c>
      <c r="J11" s="478">
        <v>0</v>
      </c>
      <c r="K11" s="478">
        <v>0</v>
      </c>
      <c r="L11" s="478">
        <v>0</v>
      </c>
      <c r="M11" s="478">
        <v>195</v>
      </c>
      <c r="N11" s="478">
        <f t="shared" si="6"/>
        <v>2105</v>
      </c>
      <c r="O11" s="478">
        <f t="shared" si="7"/>
        <v>1894.5</v>
      </c>
      <c r="P11" s="484">
        <f t="shared" si="8"/>
        <v>35.745283018867923</v>
      </c>
      <c r="Q11" s="478" t="s">
        <v>1107</v>
      </c>
    </row>
    <row r="12" spans="1:18">
      <c r="A12" s="350" t="s">
        <v>15</v>
      </c>
      <c r="B12" s="219">
        <v>45675</v>
      </c>
      <c r="C12" s="219">
        <v>45322</v>
      </c>
      <c r="D12" s="350" t="s">
        <v>485</v>
      </c>
      <c r="E12" s="350" t="s">
        <v>486</v>
      </c>
      <c r="F12" s="350">
        <v>53</v>
      </c>
      <c r="G12" s="350" t="s">
        <v>500</v>
      </c>
      <c r="H12" s="350">
        <v>1400</v>
      </c>
      <c r="I12" s="350">
        <v>15</v>
      </c>
      <c r="J12" s="350">
        <v>0</v>
      </c>
      <c r="K12" s="350">
        <v>0</v>
      </c>
      <c r="L12" s="350">
        <v>0</v>
      </c>
      <c r="M12" s="350">
        <v>195</v>
      </c>
      <c r="N12" s="350">
        <f t="shared" ref="N12:N13" si="9">SUM(H12:M12)</f>
        <v>1610</v>
      </c>
      <c r="O12" s="350">
        <f t="shared" ref="O12:O13" si="10">N12-(N12*10%)</f>
        <v>1449</v>
      </c>
      <c r="P12" s="352">
        <f t="shared" ref="P12:P13" si="11">O12/F12</f>
        <v>27.339622641509433</v>
      </c>
      <c r="Q12" s="350" t="s">
        <v>1107</v>
      </c>
    </row>
    <row r="13" spans="1:18">
      <c r="A13" s="478" t="s">
        <v>503</v>
      </c>
      <c r="B13" s="477">
        <v>45673</v>
      </c>
      <c r="C13" s="477">
        <v>45688</v>
      </c>
      <c r="D13" s="478" t="s">
        <v>504</v>
      </c>
      <c r="E13" s="478" t="s">
        <v>486</v>
      </c>
      <c r="F13" s="478">
        <v>53</v>
      </c>
      <c r="G13" s="478" t="s">
        <v>500</v>
      </c>
      <c r="H13" s="478">
        <v>1595</v>
      </c>
      <c r="I13" s="478">
        <v>15</v>
      </c>
      <c r="J13" s="478">
        <v>0</v>
      </c>
      <c r="K13" s="478">
        <v>0</v>
      </c>
      <c r="L13" s="478">
        <v>0</v>
      </c>
      <c r="M13" s="478">
        <v>195</v>
      </c>
      <c r="N13" s="478">
        <f t="shared" si="9"/>
        <v>1805</v>
      </c>
      <c r="O13" s="478">
        <f t="shared" si="10"/>
        <v>1624.5</v>
      </c>
      <c r="P13" s="484">
        <f t="shared" si="11"/>
        <v>30.650943396226417</v>
      </c>
      <c r="Q13" s="478" t="s">
        <v>1107</v>
      </c>
    </row>
    <row r="14" spans="1:18">
      <c r="A14" s="478" t="s">
        <v>503</v>
      </c>
      <c r="B14" s="477">
        <v>45689</v>
      </c>
      <c r="C14" s="477">
        <v>45702</v>
      </c>
      <c r="D14" s="478" t="s">
        <v>504</v>
      </c>
      <c r="E14" s="478" t="s">
        <v>486</v>
      </c>
      <c r="F14" s="478">
        <v>53</v>
      </c>
      <c r="G14" s="478" t="s">
        <v>500</v>
      </c>
      <c r="H14" s="478">
        <v>1495</v>
      </c>
      <c r="I14" s="478">
        <v>15</v>
      </c>
      <c r="J14" s="478">
        <v>0</v>
      </c>
      <c r="K14" s="478">
        <v>0</v>
      </c>
      <c r="L14" s="478">
        <v>0</v>
      </c>
      <c r="M14" s="478">
        <v>195</v>
      </c>
      <c r="N14" s="478">
        <f t="shared" ref="N14:N16" si="12">SUM(H14:M14)</f>
        <v>1705</v>
      </c>
      <c r="O14" s="478">
        <f t="shared" ref="O14:O16" si="13">N14-(N14*10%)</f>
        <v>1534.5</v>
      </c>
      <c r="P14" s="484">
        <f t="shared" ref="P14:P16" si="14">O14/F14</f>
        <v>28.952830188679247</v>
      </c>
      <c r="Q14" s="478" t="s">
        <v>1107</v>
      </c>
    </row>
    <row r="15" spans="1:18">
      <c r="A15" s="478" t="s">
        <v>503</v>
      </c>
      <c r="B15" s="477">
        <v>45703</v>
      </c>
      <c r="C15" s="477">
        <v>45709</v>
      </c>
      <c r="D15" s="478" t="s">
        <v>504</v>
      </c>
      <c r="E15" s="478" t="s">
        <v>486</v>
      </c>
      <c r="F15" s="478">
        <v>53</v>
      </c>
      <c r="G15" s="478" t="s">
        <v>500</v>
      </c>
      <c r="H15" s="478">
        <v>2395</v>
      </c>
      <c r="I15" s="478">
        <v>15</v>
      </c>
      <c r="J15" s="478">
        <v>0</v>
      </c>
      <c r="K15" s="478">
        <v>0</v>
      </c>
      <c r="L15" s="478">
        <v>0</v>
      </c>
      <c r="M15" s="478">
        <v>195</v>
      </c>
      <c r="N15" s="478">
        <f t="shared" ref="N15" si="15">SUM(H15:M15)</f>
        <v>2605</v>
      </c>
      <c r="O15" s="478">
        <f t="shared" ref="O15" si="16">N15-(N15*10%)</f>
        <v>2344.5</v>
      </c>
      <c r="P15" s="484">
        <f t="shared" ref="P15" si="17">O15/F15</f>
        <v>44.235849056603776</v>
      </c>
      <c r="Q15" s="478" t="s">
        <v>1107</v>
      </c>
    </row>
    <row r="16" spans="1:18">
      <c r="A16" s="350" t="s">
        <v>15</v>
      </c>
      <c r="B16" s="219">
        <v>45689</v>
      </c>
      <c r="C16" s="219">
        <v>45702</v>
      </c>
      <c r="D16" s="350" t="s">
        <v>485</v>
      </c>
      <c r="E16" s="350" t="s">
        <v>486</v>
      </c>
      <c r="F16" s="350">
        <v>53</v>
      </c>
      <c r="G16" s="350" t="s">
        <v>500</v>
      </c>
      <c r="H16" s="350">
        <v>1200</v>
      </c>
      <c r="I16" s="350">
        <v>15</v>
      </c>
      <c r="J16" s="350">
        <v>0</v>
      </c>
      <c r="K16" s="350">
        <v>0</v>
      </c>
      <c r="L16" s="350">
        <v>0</v>
      </c>
      <c r="M16" s="350">
        <v>195</v>
      </c>
      <c r="N16" s="350">
        <f t="shared" si="12"/>
        <v>1410</v>
      </c>
      <c r="O16" s="350">
        <f t="shared" si="13"/>
        <v>1269</v>
      </c>
      <c r="P16" s="352">
        <f t="shared" si="14"/>
        <v>23.943396226415093</v>
      </c>
      <c r="Q16" s="350" t="s">
        <v>1107</v>
      </c>
    </row>
    <row r="17" spans="1:17">
      <c r="A17" s="350" t="s">
        <v>15</v>
      </c>
      <c r="B17" s="219">
        <v>45703</v>
      </c>
      <c r="C17" s="219">
        <v>45704</v>
      </c>
      <c r="D17" s="350" t="s">
        <v>485</v>
      </c>
      <c r="E17" s="350" t="s">
        <v>486</v>
      </c>
      <c r="F17" s="350">
        <v>53</v>
      </c>
      <c r="G17" s="350" t="s">
        <v>500</v>
      </c>
      <c r="H17" s="350">
        <v>2800</v>
      </c>
      <c r="I17" s="350">
        <v>15</v>
      </c>
      <c r="J17" s="350">
        <v>0</v>
      </c>
      <c r="K17" s="350">
        <v>0</v>
      </c>
      <c r="L17" s="350">
        <v>0</v>
      </c>
      <c r="M17" s="350">
        <v>195</v>
      </c>
      <c r="N17" s="350">
        <f t="shared" ref="N17" si="18">SUM(H17:M17)</f>
        <v>3010</v>
      </c>
      <c r="O17" s="350">
        <f t="shared" ref="O17" si="19">N17-(N17*10%)</f>
        <v>2709</v>
      </c>
      <c r="P17" s="352">
        <f t="shared" ref="P17" si="20">O17/F17</f>
        <v>51.113207547169814</v>
      </c>
      <c r="Q17" s="350" t="s">
        <v>1107</v>
      </c>
    </row>
    <row r="18" spans="1:17">
      <c r="A18" s="350" t="s">
        <v>15</v>
      </c>
      <c r="B18" s="219">
        <v>45705</v>
      </c>
      <c r="C18" s="219">
        <v>45706</v>
      </c>
      <c r="D18" s="350" t="s">
        <v>485</v>
      </c>
      <c r="E18" s="350" t="s">
        <v>486</v>
      </c>
      <c r="F18" s="350">
        <v>53</v>
      </c>
      <c r="G18" s="350" t="s">
        <v>500</v>
      </c>
      <c r="H18" s="350">
        <v>2600</v>
      </c>
      <c r="I18" s="350">
        <v>15</v>
      </c>
      <c r="J18" s="350">
        <v>0</v>
      </c>
      <c r="K18" s="350">
        <v>0</v>
      </c>
      <c r="L18" s="350">
        <v>0</v>
      </c>
      <c r="M18" s="350">
        <v>195</v>
      </c>
      <c r="N18" s="350">
        <f t="shared" ref="N18:N19" si="21">SUM(H18:M18)</f>
        <v>2810</v>
      </c>
      <c r="O18" s="350">
        <f t="shared" ref="O18:O19" si="22">N18-(N18*10%)</f>
        <v>2529</v>
      </c>
      <c r="P18" s="352">
        <f t="shared" ref="P18:P19" si="23">O18/F18</f>
        <v>47.716981132075475</v>
      </c>
      <c r="Q18" s="350" t="s">
        <v>1107</v>
      </c>
    </row>
    <row r="19" spans="1:17">
      <c r="A19" s="478" t="s">
        <v>503</v>
      </c>
      <c r="B19" s="477">
        <v>45710</v>
      </c>
      <c r="C19" s="477">
        <v>45716</v>
      </c>
      <c r="D19" s="478" t="s">
        <v>504</v>
      </c>
      <c r="E19" s="478" t="s">
        <v>486</v>
      </c>
      <c r="F19" s="478">
        <v>53</v>
      </c>
      <c r="G19" s="478" t="s">
        <v>500</v>
      </c>
      <c r="H19" s="478">
        <v>2195</v>
      </c>
      <c r="I19" s="478">
        <v>15</v>
      </c>
      <c r="J19" s="478">
        <v>0</v>
      </c>
      <c r="K19" s="478">
        <v>0</v>
      </c>
      <c r="L19" s="478">
        <v>0</v>
      </c>
      <c r="M19" s="478">
        <v>195</v>
      </c>
      <c r="N19" s="478">
        <f t="shared" si="21"/>
        <v>2405</v>
      </c>
      <c r="O19" s="478">
        <f t="shared" si="22"/>
        <v>2164.5</v>
      </c>
      <c r="P19" s="484">
        <f t="shared" si="23"/>
        <v>40.839622641509436</v>
      </c>
      <c r="Q19" s="478" t="s">
        <v>1107</v>
      </c>
    </row>
    <row r="20" spans="1:17">
      <c r="A20" s="350" t="s">
        <v>15</v>
      </c>
      <c r="B20" s="219">
        <v>45707</v>
      </c>
      <c r="C20" s="219">
        <v>45709</v>
      </c>
      <c r="D20" s="350" t="s">
        <v>485</v>
      </c>
      <c r="E20" s="350" t="s">
        <v>486</v>
      </c>
      <c r="F20" s="350">
        <v>53</v>
      </c>
      <c r="G20" s="350" t="s">
        <v>500</v>
      </c>
      <c r="H20" s="350">
        <v>1900</v>
      </c>
      <c r="I20" s="350">
        <v>15</v>
      </c>
      <c r="J20" s="350">
        <v>0</v>
      </c>
      <c r="K20" s="350">
        <v>0</v>
      </c>
      <c r="L20" s="350">
        <v>0</v>
      </c>
      <c r="M20" s="350">
        <v>195</v>
      </c>
      <c r="N20" s="350">
        <f t="shared" ref="N20:N27" si="24">SUM(H20:M20)</f>
        <v>2110</v>
      </c>
      <c r="O20" s="350">
        <f t="shared" ref="O20:O27" si="25">N20-(N20*10%)</f>
        <v>1899</v>
      </c>
      <c r="P20" s="352">
        <f t="shared" ref="P20:P27" si="26">O20/F20</f>
        <v>35.830188679245282</v>
      </c>
      <c r="Q20" s="350" t="s">
        <v>1107</v>
      </c>
    </row>
    <row r="21" spans="1:17">
      <c r="A21" s="350" t="s">
        <v>15</v>
      </c>
      <c r="B21" s="219">
        <v>45710</v>
      </c>
      <c r="C21" s="219">
        <v>45716</v>
      </c>
      <c r="D21" s="350" t="s">
        <v>485</v>
      </c>
      <c r="E21" s="350" t="s">
        <v>486</v>
      </c>
      <c r="F21" s="350">
        <v>53</v>
      </c>
      <c r="G21" s="350" t="s">
        <v>500</v>
      </c>
      <c r="H21" s="350">
        <v>1700</v>
      </c>
      <c r="I21" s="350">
        <v>15</v>
      </c>
      <c r="J21" s="350">
        <v>0</v>
      </c>
      <c r="K21" s="350">
        <v>0</v>
      </c>
      <c r="L21" s="350">
        <v>0</v>
      </c>
      <c r="M21" s="350">
        <v>195</v>
      </c>
      <c r="N21" s="350">
        <f t="shared" ref="N21" si="27">SUM(H21:M21)</f>
        <v>1910</v>
      </c>
      <c r="O21" s="350">
        <f t="shared" ref="O21" si="28">N21-(N21*10%)</f>
        <v>1719</v>
      </c>
      <c r="P21" s="352">
        <f t="shared" ref="P21" si="29">O21/F21</f>
        <v>32.433962264150942</v>
      </c>
      <c r="Q21" s="350" t="s">
        <v>1107</v>
      </c>
    </row>
    <row r="22" spans="1:17">
      <c r="A22" s="560" t="s">
        <v>15</v>
      </c>
      <c r="B22" s="219">
        <v>45717</v>
      </c>
      <c r="C22" s="219">
        <v>45717</v>
      </c>
      <c r="D22" s="549" t="s">
        <v>504</v>
      </c>
      <c r="E22" s="549" t="s">
        <v>486</v>
      </c>
      <c r="F22" s="350">
        <v>53</v>
      </c>
      <c r="G22" s="549" t="s">
        <v>500</v>
      </c>
      <c r="H22" s="350">
        <v>1500</v>
      </c>
      <c r="I22" s="350">
        <v>15</v>
      </c>
      <c r="J22" s="350">
        <v>0</v>
      </c>
      <c r="K22" s="350">
        <v>0</v>
      </c>
      <c r="L22" s="350">
        <v>0</v>
      </c>
      <c r="M22" s="350">
        <v>195</v>
      </c>
      <c r="N22" s="350">
        <f t="shared" si="24"/>
        <v>1710</v>
      </c>
      <c r="O22" s="350">
        <f t="shared" si="25"/>
        <v>1539</v>
      </c>
      <c r="P22" s="352">
        <f t="shared" si="26"/>
        <v>29.037735849056602</v>
      </c>
      <c r="Q22" s="350" t="s">
        <v>1107</v>
      </c>
    </row>
    <row r="23" spans="1:17">
      <c r="A23" s="560" t="s">
        <v>15</v>
      </c>
      <c r="B23" s="219">
        <v>45718</v>
      </c>
      <c r="C23" s="219">
        <v>45723</v>
      </c>
      <c r="D23" s="549" t="s">
        <v>504</v>
      </c>
      <c r="E23" s="549" t="s">
        <v>486</v>
      </c>
      <c r="F23" s="350">
        <v>53</v>
      </c>
      <c r="G23" s="549" t="s">
        <v>500</v>
      </c>
      <c r="H23" s="350">
        <v>1300</v>
      </c>
      <c r="I23" s="350">
        <v>15</v>
      </c>
      <c r="J23" s="350">
        <v>0</v>
      </c>
      <c r="K23" s="350">
        <v>0</v>
      </c>
      <c r="L23" s="350">
        <v>0</v>
      </c>
      <c r="M23" s="350">
        <v>195</v>
      </c>
      <c r="N23" s="350">
        <f t="shared" ref="N23:N24" si="30">SUM(H23:M23)</f>
        <v>1510</v>
      </c>
      <c r="O23" s="350">
        <f t="shared" ref="O23:O24" si="31">N23-(N23*10%)</f>
        <v>1359</v>
      </c>
      <c r="P23" s="352">
        <f t="shared" ref="P23:P24" si="32">O23/F23</f>
        <v>25.641509433962263</v>
      </c>
      <c r="Q23" s="350" t="s">
        <v>1107</v>
      </c>
    </row>
    <row r="24" spans="1:17">
      <c r="A24" s="573" t="s">
        <v>503</v>
      </c>
      <c r="B24" s="221">
        <v>45707</v>
      </c>
      <c r="C24" s="221">
        <v>45713</v>
      </c>
      <c r="D24" s="578" t="s">
        <v>504</v>
      </c>
      <c r="E24" s="578" t="s">
        <v>486</v>
      </c>
      <c r="F24" s="360">
        <v>50.576999999999998</v>
      </c>
      <c r="G24" s="578" t="s">
        <v>500</v>
      </c>
      <c r="H24" s="360">
        <v>2195</v>
      </c>
      <c r="I24" s="360">
        <v>15</v>
      </c>
      <c r="J24" s="360">
        <v>0</v>
      </c>
      <c r="K24" s="360">
        <v>0</v>
      </c>
      <c r="L24" s="360">
        <v>0</v>
      </c>
      <c r="M24" s="360">
        <v>195</v>
      </c>
      <c r="N24" s="360">
        <f t="shared" si="30"/>
        <v>2405</v>
      </c>
      <c r="O24" s="360">
        <f t="shared" si="31"/>
        <v>2164.5</v>
      </c>
      <c r="P24" s="362">
        <f t="shared" si="32"/>
        <v>42.796132629456075</v>
      </c>
      <c r="Q24" s="239" t="s">
        <v>1551</v>
      </c>
    </row>
    <row r="25" spans="1:17">
      <c r="A25" s="360" t="s">
        <v>503</v>
      </c>
      <c r="B25" s="221">
        <v>45717</v>
      </c>
      <c r="C25" s="221">
        <v>45730</v>
      </c>
      <c r="D25" s="360" t="s">
        <v>504</v>
      </c>
      <c r="E25" s="360" t="s">
        <v>486</v>
      </c>
      <c r="F25" s="360">
        <v>53</v>
      </c>
      <c r="G25" s="360" t="s">
        <v>500</v>
      </c>
      <c r="H25" s="360">
        <v>1595</v>
      </c>
      <c r="I25" s="360">
        <v>15</v>
      </c>
      <c r="J25" s="360">
        <v>0</v>
      </c>
      <c r="K25" s="360">
        <v>0</v>
      </c>
      <c r="L25" s="360">
        <v>0</v>
      </c>
      <c r="M25" s="360">
        <v>195</v>
      </c>
      <c r="N25" s="360">
        <f t="shared" si="24"/>
        <v>1805</v>
      </c>
      <c r="O25" s="360">
        <f t="shared" si="25"/>
        <v>1624.5</v>
      </c>
      <c r="P25" s="362">
        <f t="shared" si="26"/>
        <v>30.650943396226417</v>
      </c>
      <c r="Q25" s="360" t="s">
        <v>1107</v>
      </c>
    </row>
    <row r="26" spans="1:17">
      <c r="A26" s="560" t="s">
        <v>15</v>
      </c>
      <c r="B26" s="219">
        <v>45724</v>
      </c>
      <c r="C26" s="219">
        <v>45747</v>
      </c>
      <c r="D26" s="549" t="s">
        <v>504</v>
      </c>
      <c r="E26" s="549" t="s">
        <v>486</v>
      </c>
      <c r="F26" s="350">
        <v>53</v>
      </c>
      <c r="G26" s="549" t="s">
        <v>500</v>
      </c>
      <c r="H26" s="350">
        <v>1200</v>
      </c>
      <c r="I26" s="350">
        <v>15</v>
      </c>
      <c r="J26" s="350">
        <v>0</v>
      </c>
      <c r="K26" s="350">
        <v>0</v>
      </c>
      <c r="L26" s="350">
        <v>0</v>
      </c>
      <c r="M26" s="350">
        <v>195</v>
      </c>
      <c r="N26" s="350">
        <f t="shared" si="24"/>
        <v>1410</v>
      </c>
      <c r="O26" s="350">
        <f t="shared" si="25"/>
        <v>1269</v>
      </c>
      <c r="P26" s="352">
        <f t="shared" si="26"/>
        <v>23.943396226415093</v>
      </c>
      <c r="Q26" s="350" t="s">
        <v>1107</v>
      </c>
    </row>
    <row r="27" spans="1:17">
      <c r="A27" s="360" t="s">
        <v>503</v>
      </c>
      <c r="B27" s="221">
        <v>45728</v>
      </c>
      <c r="C27" s="221">
        <v>45732</v>
      </c>
      <c r="D27" s="360" t="s">
        <v>504</v>
      </c>
      <c r="E27" s="360" t="s">
        <v>486</v>
      </c>
      <c r="F27" s="360">
        <v>28</v>
      </c>
      <c r="G27" s="360" t="s">
        <v>500</v>
      </c>
      <c r="H27" s="360">
        <v>1200</v>
      </c>
      <c r="I27" s="360">
        <v>15</v>
      </c>
      <c r="J27" s="360">
        <v>0</v>
      </c>
      <c r="K27" s="360">
        <v>0</v>
      </c>
      <c r="L27" s="360">
        <v>0</v>
      </c>
      <c r="M27" s="360">
        <v>195</v>
      </c>
      <c r="N27" s="360">
        <f t="shared" si="24"/>
        <v>1410</v>
      </c>
      <c r="O27" s="360">
        <f t="shared" si="25"/>
        <v>1269</v>
      </c>
      <c r="P27" s="362">
        <f t="shared" si="26"/>
        <v>45.321428571428569</v>
      </c>
      <c r="Q27" s="360" t="s">
        <v>1564</v>
      </c>
    </row>
    <row r="28" spans="1:17">
      <c r="A28" s="360" t="s">
        <v>503</v>
      </c>
      <c r="B28" s="221">
        <v>45731</v>
      </c>
      <c r="C28" s="221">
        <v>45747</v>
      </c>
      <c r="D28" s="360" t="s">
        <v>504</v>
      </c>
      <c r="E28" s="360" t="s">
        <v>486</v>
      </c>
      <c r="F28" s="360">
        <v>53</v>
      </c>
      <c r="G28" s="360" t="s">
        <v>500</v>
      </c>
      <c r="H28" s="360">
        <v>1395</v>
      </c>
      <c r="I28" s="360">
        <v>15</v>
      </c>
      <c r="J28" s="360">
        <v>0</v>
      </c>
      <c r="K28" s="360">
        <v>0</v>
      </c>
      <c r="L28" s="360">
        <v>0</v>
      </c>
      <c r="M28" s="360">
        <v>195</v>
      </c>
      <c r="N28" s="360">
        <f t="shared" ref="N28" si="33">SUM(H28:M28)</f>
        <v>1605</v>
      </c>
      <c r="O28" s="360">
        <f t="shared" ref="O28" si="34">N28-(N28*10%)</f>
        <v>1444.5</v>
      </c>
      <c r="P28" s="362">
        <f t="shared" ref="P28" si="35">O28/F28</f>
        <v>27.254716981132077</v>
      </c>
      <c r="Q28" s="360" t="s">
        <v>1107</v>
      </c>
    </row>
    <row r="29" spans="1:17">
      <c r="A29" s="360" t="s">
        <v>503</v>
      </c>
      <c r="B29" s="221">
        <v>45742</v>
      </c>
      <c r="C29" s="221">
        <v>45747</v>
      </c>
      <c r="D29" s="360" t="s">
        <v>504</v>
      </c>
      <c r="E29" s="360" t="s">
        <v>486</v>
      </c>
      <c r="F29" s="360">
        <v>44</v>
      </c>
      <c r="G29" s="360" t="s">
        <v>499</v>
      </c>
      <c r="H29" s="360">
        <v>1200</v>
      </c>
      <c r="I29" s="360">
        <v>15</v>
      </c>
      <c r="J29" s="360">
        <v>0</v>
      </c>
      <c r="K29" s="360">
        <v>0</v>
      </c>
      <c r="L29" s="360">
        <v>0</v>
      </c>
      <c r="M29" s="360">
        <v>195</v>
      </c>
      <c r="N29" s="360">
        <f t="shared" ref="N29:N31" si="36">SUM(H29:M29)</f>
        <v>1410</v>
      </c>
      <c r="O29" s="360">
        <f t="shared" ref="O29:O31" si="37">N29-(N29*10%)</f>
        <v>1269</v>
      </c>
      <c r="P29" s="362">
        <f t="shared" ref="P29:P31" si="38">O29/F29</f>
        <v>28.84090909090909</v>
      </c>
      <c r="Q29" s="360" t="s">
        <v>1579</v>
      </c>
    </row>
    <row r="30" spans="1:17">
      <c r="A30" s="560" t="s">
        <v>15</v>
      </c>
      <c r="B30" s="219">
        <v>45748</v>
      </c>
      <c r="C30" s="219">
        <v>45754</v>
      </c>
      <c r="D30" s="549" t="s">
        <v>504</v>
      </c>
      <c r="E30" s="549" t="s">
        <v>486</v>
      </c>
      <c r="F30" s="350">
        <v>53</v>
      </c>
      <c r="G30" s="549" t="s">
        <v>500</v>
      </c>
      <c r="H30" s="350">
        <v>1400</v>
      </c>
      <c r="I30" s="350">
        <v>15</v>
      </c>
      <c r="J30" s="350">
        <v>0</v>
      </c>
      <c r="K30" s="350">
        <v>0</v>
      </c>
      <c r="L30" s="350">
        <v>0</v>
      </c>
      <c r="M30" s="350">
        <v>195</v>
      </c>
      <c r="N30" s="350">
        <f t="shared" si="36"/>
        <v>1610</v>
      </c>
      <c r="O30" s="350">
        <f t="shared" si="37"/>
        <v>1449</v>
      </c>
      <c r="P30" s="352">
        <f t="shared" si="38"/>
        <v>27.339622641509433</v>
      </c>
      <c r="Q30" s="350" t="s">
        <v>1107</v>
      </c>
    </row>
    <row r="31" spans="1:17">
      <c r="A31" s="570" t="s">
        <v>503</v>
      </c>
      <c r="B31" s="575">
        <v>45748</v>
      </c>
      <c r="C31" s="636">
        <v>45768</v>
      </c>
      <c r="D31" s="570" t="s">
        <v>504</v>
      </c>
      <c r="E31" s="570" t="s">
        <v>486</v>
      </c>
      <c r="F31" s="570">
        <v>53</v>
      </c>
      <c r="G31" s="570" t="s">
        <v>500</v>
      </c>
      <c r="H31" s="570">
        <v>1295</v>
      </c>
      <c r="I31" s="570">
        <v>15</v>
      </c>
      <c r="J31" s="570">
        <v>0</v>
      </c>
      <c r="K31" s="570">
        <v>0</v>
      </c>
      <c r="L31" s="570">
        <v>0</v>
      </c>
      <c r="M31" s="570">
        <v>195</v>
      </c>
      <c r="N31" s="570">
        <f t="shared" si="36"/>
        <v>1505</v>
      </c>
      <c r="O31" s="570">
        <f t="shared" si="37"/>
        <v>1354.5</v>
      </c>
      <c r="P31" s="604">
        <f t="shared" si="38"/>
        <v>25.556603773584907</v>
      </c>
      <c r="Q31" s="570" t="s">
        <v>1107</v>
      </c>
    </row>
    <row r="32" spans="1:17">
      <c r="A32" s="605" t="s">
        <v>15</v>
      </c>
      <c r="B32" s="606">
        <v>45755</v>
      </c>
      <c r="C32" s="606">
        <v>45777</v>
      </c>
      <c r="D32" s="607" t="s">
        <v>504</v>
      </c>
      <c r="E32" s="607" t="s">
        <v>486</v>
      </c>
      <c r="F32" s="566">
        <v>53</v>
      </c>
      <c r="G32" s="607" t="s">
        <v>500</v>
      </c>
      <c r="H32" s="566">
        <v>1300</v>
      </c>
      <c r="I32" s="566">
        <v>15</v>
      </c>
      <c r="J32" s="566">
        <v>0</v>
      </c>
      <c r="K32" s="566">
        <v>0</v>
      </c>
      <c r="L32" s="566">
        <v>0</v>
      </c>
      <c r="M32" s="566">
        <v>195</v>
      </c>
      <c r="N32" s="566">
        <f t="shared" ref="N32:N34" si="39">SUM(H32:M32)</f>
        <v>1510</v>
      </c>
      <c r="O32" s="566">
        <f t="shared" ref="O32:O34" si="40">N32-(N32*10%)</f>
        <v>1359</v>
      </c>
      <c r="P32" s="608">
        <f t="shared" ref="P32:P34" si="41">O32/F32</f>
        <v>25.641509433962263</v>
      </c>
      <c r="Q32" s="566" t="s">
        <v>1107</v>
      </c>
    </row>
    <row r="33" spans="1:17">
      <c r="A33" s="360" t="s">
        <v>503</v>
      </c>
      <c r="B33" s="221">
        <v>45759</v>
      </c>
      <c r="C33" s="221">
        <v>45768</v>
      </c>
      <c r="D33" s="360" t="s">
        <v>504</v>
      </c>
      <c r="E33" s="360" t="s">
        <v>486</v>
      </c>
      <c r="F33" s="360">
        <v>28</v>
      </c>
      <c r="G33" s="360" t="s">
        <v>500</v>
      </c>
      <c r="H33" s="360">
        <v>1200</v>
      </c>
      <c r="I33" s="360">
        <v>15</v>
      </c>
      <c r="J33" s="360">
        <v>0</v>
      </c>
      <c r="K33" s="360">
        <v>0</v>
      </c>
      <c r="L33" s="360">
        <v>0</v>
      </c>
      <c r="M33" s="360">
        <v>195</v>
      </c>
      <c r="N33" s="360">
        <f t="shared" si="39"/>
        <v>1410</v>
      </c>
      <c r="O33" s="360">
        <f t="shared" si="40"/>
        <v>1269</v>
      </c>
      <c r="P33" s="362">
        <f t="shared" si="41"/>
        <v>45.321428571428569</v>
      </c>
      <c r="Q33" s="360" t="s">
        <v>1613</v>
      </c>
    </row>
    <row r="34" spans="1:17">
      <c r="A34" s="570" t="s">
        <v>503</v>
      </c>
      <c r="B34" s="575">
        <v>45769</v>
      </c>
      <c r="C34" s="575">
        <v>45783</v>
      </c>
      <c r="D34" s="570" t="s">
        <v>504</v>
      </c>
      <c r="E34" s="570" t="s">
        <v>486</v>
      </c>
      <c r="F34" s="570">
        <v>53</v>
      </c>
      <c r="G34" s="570" t="s">
        <v>500</v>
      </c>
      <c r="H34" s="570">
        <v>1200</v>
      </c>
      <c r="I34" s="570">
        <v>15</v>
      </c>
      <c r="J34" s="570">
        <v>0</v>
      </c>
      <c r="K34" s="570">
        <v>0</v>
      </c>
      <c r="L34" s="570">
        <v>0</v>
      </c>
      <c r="M34" s="570">
        <v>195</v>
      </c>
      <c r="N34" s="570">
        <f t="shared" si="39"/>
        <v>1410</v>
      </c>
      <c r="O34" s="570">
        <f t="shared" si="40"/>
        <v>1269</v>
      </c>
      <c r="P34" s="604">
        <f t="shared" si="41"/>
        <v>23.943396226415093</v>
      </c>
      <c r="Q34" s="570" t="s">
        <v>1107</v>
      </c>
    </row>
    <row r="35" spans="1:17">
      <c r="A35" s="605" t="s">
        <v>15</v>
      </c>
      <c r="B35" s="606">
        <v>45778</v>
      </c>
      <c r="C35" s="606">
        <v>45795</v>
      </c>
      <c r="D35" s="607" t="s">
        <v>504</v>
      </c>
      <c r="E35" s="607" t="s">
        <v>486</v>
      </c>
      <c r="F35" s="566">
        <v>53</v>
      </c>
      <c r="G35" s="607" t="s">
        <v>500</v>
      </c>
      <c r="H35" s="566">
        <v>1200</v>
      </c>
      <c r="I35" s="566">
        <v>15</v>
      </c>
      <c r="J35" s="566">
        <v>0</v>
      </c>
      <c r="K35" s="566">
        <v>0</v>
      </c>
      <c r="L35" s="566">
        <v>0</v>
      </c>
      <c r="M35" s="566">
        <v>195</v>
      </c>
      <c r="N35" s="566">
        <f t="shared" ref="N35:N37" si="42">SUM(H35:M35)</f>
        <v>1410</v>
      </c>
      <c r="O35" s="566">
        <f t="shared" ref="O35:O37" si="43">N35-(N35*10%)</f>
        <v>1269</v>
      </c>
      <c r="P35" s="608">
        <f t="shared" ref="P35:P37" si="44">O35/F35</f>
        <v>23.943396226415093</v>
      </c>
      <c r="Q35" s="566" t="s">
        <v>1107</v>
      </c>
    </row>
    <row r="36" spans="1:17">
      <c r="A36" s="360" t="s">
        <v>503</v>
      </c>
      <c r="B36" s="575">
        <v>45777</v>
      </c>
      <c r="C36" s="221">
        <v>45780</v>
      </c>
      <c r="D36" s="360" t="s">
        <v>504</v>
      </c>
      <c r="E36" s="360" t="s">
        <v>486</v>
      </c>
      <c r="F36" s="360">
        <v>51.344000000000001</v>
      </c>
      <c r="G36" s="360" t="s">
        <v>499</v>
      </c>
      <c r="H36" s="360">
        <v>1100</v>
      </c>
      <c r="I36" s="360">
        <v>15</v>
      </c>
      <c r="J36" s="360">
        <v>0</v>
      </c>
      <c r="K36" s="360">
        <v>0</v>
      </c>
      <c r="L36" s="360">
        <v>0</v>
      </c>
      <c r="M36" s="360">
        <v>195</v>
      </c>
      <c r="N36" s="360">
        <f t="shared" si="42"/>
        <v>1310</v>
      </c>
      <c r="O36" s="360">
        <f t="shared" si="43"/>
        <v>1179</v>
      </c>
      <c r="P36" s="362">
        <f t="shared" si="44"/>
        <v>22.962760984730444</v>
      </c>
      <c r="Q36" s="360" t="s">
        <v>1630</v>
      </c>
    </row>
    <row r="37" spans="1:17">
      <c r="A37" s="570" t="s">
        <v>503</v>
      </c>
      <c r="B37" s="575">
        <v>45778</v>
      </c>
      <c r="C37" s="636">
        <v>45798</v>
      </c>
      <c r="D37" s="570" t="s">
        <v>504</v>
      </c>
      <c r="E37" s="570" t="s">
        <v>486</v>
      </c>
      <c r="F37" s="570">
        <v>53</v>
      </c>
      <c r="G37" s="570" t="s">
        <v>500</v>
      </c>
      <c r="H37" s="570">
        <v>1085</v>
      </c>
      <c r="I37" s="570">
        <v>15</v>
      </c>
      <c r="J37" s="570">
        <v>0</v>
      </c>
      <c r="K37" s="570">
        <v>0</v>
      </c>
      <c r="L37" s="570">
        <v>0</v>
      </c>
      <c r="M37" s="570">
        <v>195</v>
      </c>
      <c r="N37" s="570">
        <f t="shared" si="42"/>
        <v>1295</v>
      </c>
      <c r="O37" s="570">
        <f t="shared" si="43"/>
        <v>1165.5</v>
      </c>
      <c r="P37" s="604">
        <f t="shared" si="44"/>
        <v>21.990566037735849</v>
      </c>
      <c r="Q37" s="570" t="s">
        <v>1107</v>
      </c>
    </row>
    <row r="38" spans="1:17">
      <c r="A38" s="350" t="s">
        <v>15</v>
      </c>
      <c r="B38" s="583">
        <v>45796</v>
      </c>
      <c r="C38" s="583">
        <v>45802</v>
      </c>
      <c r="D38" s="350" t="s">
        <v>485</v>
      </c>
      <c r="E38" s="350" t="s">
        <v>486</v>
      </c>
      <c r="F38" s="350">
        <v>53</v>
      </c>
      <c r="G38" s="350" t="s">
        <v>500</v>
      </c>
      <c r="H38" s="350">
        <v>1400</v>
      </c>
      <c r="I38" s="566">
        <v>15</v>
      </c>
      <c r="J38" s="566">
        <v>0</v>
      </c>
      <c r="K38" s="566">
        <v>0</v>
      </c>
      <c r="L38" s="566">
        <v>0</v>
      </c>
      <c r="M38" s="566">
        <v>195</v>
      </c>
      <c r="N38" s="566">
        <f t="shared" ref="N38" si="45">SUM(H38:M38)</f>
        <v>1610</v>
      </c>
      <c r="O38" s="566">
        <f t="shared" ref="O38:O39" si="46">N38-(N38*10%)</f>
        <v>1449</v>
      </c>
      <c r="P38" s="608">
        <f t="shared" ref="P38:P39" si="47">O38/F38</f>
        <v>27.339622641509433</v>
      </c>
      <c r="Q38" s="566" t="s">
        <v>1107</v>
      </c>
    </row>
    <row r="39" spans="1:17">
      <c r="A39" s="570" t="s">
        <v>503</v>
      </c>
      <c r="B39" s="575">
        <v>45799</v>
      </c>
      <c r="C39" s="636">
        <v>45803</v>
      </c>
      <c r="D39" s="570" t="s">
        <v>504</v>
      </c>
      <c r="E39" s="570" t="s">
        <v>486</v>
      </c>
      <c r="F39" s="570">
        <v>53</v>
      </c>
      <c r="G39" s="570" t="s">
        <v>500</v>
      </c>
      <c r="H39" s="570">
        <v>1385</v>
      </c>
      <c r="I39" s="570">
        <v>15</v>
      </c>
      <c r="J39" s="570">
        <v>0</v>
      </c>
      <c r="K39" s="570">
        <v>0</v>
      </c>
      <c r="L39" s="570">
        <v>0</v>
      </c>
      <c r="M39" s="570">
        <v>195</v>
      </c>
      <c r="N39" s="570">
        <f>SUM(H39:M39)</f>
        <v>1595</v>
      </c>
      <c r="O39" s="570">
        <f t="shared" si="46"/>
        <v>1435.5</v>
      </c>
      <c r="P39" s="604">
        <f t="shared" si="47"/>
        <v>27.084905660377359</v>
      </c>
      <c r="Q39" s="570" t="s">
        <v>1107</v>
      </c>
    </row>
    <row r="40" spans="1:17">
      <c r="A40" s="570" t="s">
        <v>503</v>
      </c>
      <c r="B40" s="575">
        <v>45804</v>
      </c>
      <c r="C40" s="636">
        <v>45808</v>
      </c>
      <c r="D40" s="570" t="s">
        <v>504</v>
      </c>
      <c r="E40" s="570" t="s">
        <v>486</v>
      </c>
      <c r="F40" s="570">
        <v>53</v>
      </c>
      <c r="G40" s="570" t="s">
        <v>500</v>
      </c>
      <c r="H40" s="570">
        <v>2085</v>
      </c>
      <c r="I40" s="570">
        <v>15</v>
      </c>
      <c r="J40" s="570">
        <v>0</v>
      </c>
      <c r="K40" s="570">
        <v>0</v>
      </c>
      <c r="L40" s="570">
        <v>0</v>
      </c>
      <c r="M40" s="570">
        <v>195</v>
      </c>
      <c r="N40" s="570">
        <f>SUM(H40:M40)</f>
        <v>2295</v>
      </c>
      <c r="O40" s="570">
        <f t="shared" ref="O40:O41" si="48">N40-(N40*10%)</f>
        <v>2065.5</v>
      </c>
      <c r="P40" s="604">
        <f t="shared" ref="P40:P41" si="49">O40/F40</f>
        <v>38.971698113207545</v>
      </c>
      <c r="Q40" s="570" t="s">
        <v>1107</v>
      </c>
    </row>
    <row r="41" spans="1:17">
      <c r="A41" s="350" t="s">
        <v>15</v>
      </c>
      <c r="B41" s="583">
        <v>45803</v>
      </c>
      <c r="C41" s="583">
        <v>45808</v>
      </c>
      <c r="D41" s="350" t="s">
        <v>485</v>
      </c>
      <c r="E41" s="350" t="s">
        <v>486</v>
      </c>
      <c r="F41" s="350">
        <v>53</v>
      </c>
      <c r="G41" s="350" t="s">
        <v>500</v>
      </c>
      <c r="H41" s="350">
        <v>2800</v>
      </c>
      <c r="I41" s="566">
        <v>15</v>
      </c>
      <c r="J41" s="566">
        <v>0</v>
      </c>
      <c r="K41" s="566">
        <v>0</v>
      </c>
      <c r="L41" s="566">
        <v>0</v>
      </c>
      <c r="M41" s="566">
        <v>195</v>
      </c>
      <c r="N41" s="566">
        <f t="shared" ref="N41" si="50">SUM(H41:M41)</f>
        <v>3010</v>
      </c>
      <c r="O41" s="566">
        <f t="shared" si="48"/>
        <v>2709</v>
      </c>
      <c r="P41" s="608">
        <f t="shared" si="49"/>
        <v>51.113207547169814</v>
      </c>
      <c r="Q41" s="566" t="s">
        <v>1107</v>
      </c>
    </row>
    <row r="42" spans="1:17">
      <c r="A42" s="570" t="s">
        <v>503</v>
      </c>
      <c r="B42" s="575">
        <v>45809</v>
      </c>
      <c r="C42" s="636">
        <v>45815</v>
      </c>
      <c r="D42" s="570" t="s">
        <v>504</v>
      </c>
      <c r="E42" s="570" t="s">
        <v>486</v>
      </c>
      <c r="F42" s="570">
        <v>53</v>
      </c>
      <c r="G42" s="570" t="s">
        <v>500</v>
      </c>
      <c r="H42" s="570">
        <v>4185</v>
      </c>
      <c r="I42" s="570">
        <v>15</v>
      </c>
      <c r="J42" s="570">
        <v>0</v>
      </c>
      <c r="K42" s="570">
        <v>0</v>
      </c>
      <c r="L42" s="570">
        <v>0</v>
      </c>
      <c r="M42" s="570">
        <v>195</v>
      </c>
      <c r="N42" s="570">
        <f>SUM(H42:M42)</f>
        <v>4395</v>
      </c>
      <c r="O42" s="570">
        <f t="shared" ref="O42:O43" si="51">N42-(N42*10%)</f>
        <v>3955.5</v>
      </c>
      <c r="P42" s="604">
        <f t="shared" ref="P42:P43" si="52">O42/F42</f>
        <v>74.632075471698116</v>
      </c>
      <c r="Q42" s="570" t="s">
        <v>1107</v>
      </c>
    </row>
    <row r="43" spans="1:17">
      <c r="A43" s="350" t="s">
        <v>15</v>
      </c>
      <c r="B43" s="657">
        <v>45809</v>
      </c>
      <c r="C43" s="658">
        <v>45820</v>
      </c>
      <c r="D43" s="350" t="s">
        <v>485</v>
      </c>
      <c r="E43" s="350" t="s">
        <v>486</v>
      </c>
      <c r="F43" s="350">
        <v>53</v>
      </c>
      <c r="G43" s="350" t="s">
        <v>500</v>
      </c>
      <c r="H43" s="350">
        <v>4700</v>
      </c>
      <c r="I43" s="566">
        <v>15</v>
      </c>
      <c r="J43" s="566">
        <v>0</v>
      </c>
      <c r="K43" s="566">
        <v>0</v>
      </c>
      <c r="L43" s="566">
        <v>0</v>
      </c>
      <c r="M43" s="566">
        <v>195</v>
      </c>
      <c r="N43" s="566">
        <f t="shared" ref="N43" si="53">SUM(H43:M43)</f>
        <v>4910</v>
      </c>
      <c r="O43" s="566">
        <f t="shared" si="51"/>
        <v>4419</v>
      </c>
      <c r="P43" s="608">
        <f t="shared" si="52"/>
        <v>83.377358490566039</v>
      </c>
      <c r="Q43" s="566" t="s">
        <v>1107</v>
      </c>
    </row>
    <row r="44" spans="1:17">
      <c r="A44" s="360" t="s">
        <v>503</v>
      </c>
      <c r="B44" s="575">
        <v>45812</v>
      </c>
      <c r="C44" s="575">
        <v>45817</v>
      </c>
      <c r="D44" s="570" t="s">
        <v>504</v>
      </c>
      <c r="E44" s="360" t="s">
        <v>486</v>
      </c>
      <c r="F44" s="360">
        <v>53</v>
      </c>
      <c r="G44" s="360" t="s">
        <v>500</v>
      </c>
      <c r="H44" s="360">
        <v>4000</v>
      </c>
      <c r="I44" s="360">
        <v>15</v>
      </c>
      <c r="J44" s="360">
        <v>0</v>
      </c>
      <c r="K44" s="360">
        <v>0</v>
      </c>
      <c r="L44" s="360">
        <v>0</v>
      </c>
      <c r="M44" s="360">
        <v>195</v>
      </c>
      <c r="N44" s="360">
        <f t="shared" ref="N44" si="54">SUM(H44:M44)</f>
        <v>4210</v>
      </c>
      <c r="O44" s="360">
        <f>N44-(N44*10%)</f>
        <v>3789</v>
      </c>
      <c r="P44" s="362">
        <f>O44/F44</f>
        <v>71.490566037735846</v>
      </c>
      <c r="Q44" s="360" t="s">
        <v>1653</v>
      </c>
    </row>
    <row r="45" spans="1:17">
      <c r="A45" s="570" t="s">
        <v>503</v>
      </c>
      <c r="B45" s="575">
        <v>45816</v>
      </c>
      <c r="C45" s="636">
        <v>45822</v>
      </c>
      <c r="D45" s="570" t="s">
        <v>504</v>
      </c>
      <c r="E45" s="570" t="s">
        <v>486</v>
      </c>
      <c r="F45" s="570">
        <v>53</v>
      </c>
      <c r="G45" s="570" t="s">
        <v>500</v>
      </c>
      <c r="H45" s="570">
        <v>4685</v>
      </c>
      <c r="I45" s="570">
        <v>15</v>
      </c>
      <c r="J45" s="570">
        <v>0</v>
      </c>
      <c r="K45" s="570">
        <v>0</v>
      </c>
      <c r="L45" s="570">
        <v>0</v>
      </c>
      <c r="M45" s="570">
        <v>195</v>
      </c>
      <c r="N45" s="570">
        <f>SUM(H45:M45)</f>
        <v>4895</v>
      </c>
      <c r="O45" s="570">
        <f t="shared" ref="O45" si="55">N45-(N45*10%)</f>
        <v>4405.5</v>
      </c>
      <c r="P45" s="604">
        <f t="shared" ref="P45" si="56">O45/F45</f>
        <v>83.122641509433961</v>
      </c>
      <c r="Q45" s="570" t="s">
        <v>1107</v>
      </c>
    </row>
    <row r="46" spans="1:17">
      <c r="A46" s="570" t="s">
        <v>503</v>
      </c>
      <c r="B46" s="575">
        <v>45816</v>
      </c>
      <c r="C46" s="636">
        <v>45822</v>
      </c>
      <c r="D46" s="570" t="s">
        <v>504</v>
      </c>
      <c r="E46" s="570" t="s">
        <v>486</v>
      </c>
      <c r="F46" s="570">
        <v>63</v>
      </c>
      <c r="G46" s="360" t="s">
        <v>499</v>
      </c>
      <c r="H46" s="570">
        <v>5700</v>
      </c>
      <c r="I46" s="570">
        <v>15</v>
      </c>
      <c r="J46" s="570">
        <v>0</v>
      </c>
      <c r="K46" s="570">
        <v>0</v>
      </c>
      <c r="L46" s="570">
        <v>0</v>
      </c>
      <c r="M46" s="570">
        <v>195</v>
      </c>
      <c r="N46" s="570">
        <f>SUM(H46:M46)</f>
        <v>5910</v>
      </c>
      <c r="O46" s="570">
        <f t="shared" ref="O46:O48" si="57">N46-(N46*10%)</f>
        <v>5319</v>
      </c>
      <c r="P46" s="604">
        <f t="shared" ref="P46:P47" si="58">O46/F46</f>
        <v>84.428571428571431</v>
      </c>
      <c r="Q46" s="570" t="s">
        <v>1107</v>
      </c>
    </row>
    <row r="47" spans="1:17">
      <c r="A47" s="350" t="s">
        <v>15</v>
      </c>
      <c r="B47" s="657">
        <v>45823</v>
      </c>
      <c r="C47" s="658">
        <v>45827</v>
      </c>
      <c r="D47" s="350" t="s">
        <v>485</v>
      </c>
      <c r="E47" s="350" t="s">
        <v>486</v>
      </c>
      <c r="F47" s="350">
        <v>53</v>
      </c>
      <c r="G47" s="350" t="s">
        <v>500</v>
      </c>
      <c r="H47" s="350">
        <v>3200</v>
      </c>
      <c r="I47" s="566">
        <v>15</v>
      </c>
      <c r="J47" s="566">
        <v>0</v>
      </c>
      <c r="K47" s="566">
        <v>0</v>
      </c>
      <c r="L47" s="566">
        <v>0</v>
      </c>
      <c r="M47" s="566">
        <v>195</v>
      </c>
      <c r="N47" s="566">
        <f t="shared" ref="N47" si="59">SUM(H47:M47)</f>
        <v>3410</v>
      </c>
      <c r="O47" s="566">
        <f t="shared" si="57"/>
        <v>3069</v>
      </c>
      <c r="P47" s="608">
        <f t="shared" si="58"/>
        <v>57.905660377358494</v>
      </c>
      <c r="Q47" s="566" t="s">
        <v>1107</v>
      </c>
    </row>
    <row r="48" spans="1:17">
      <c r="A48" s="570" t="s">
        <v>503</v>
      </c>
      <c r="B48" s="575">
        <v>45823</v>
      </c>
      <c r="C48" s="636">
        <v>45829</v>
      </c>
      <c r="D48" s="570" t="s">
        <v>504</v>
      </c>
      <c r="E48" s="570" t="s">
        <v>486</v>
      </c>
      <c r="F48" s="570">
        <v>53</v>
      </c>
      <c r="G48" s="360" t="s">
        <v>500</v>
      </c>
      <c r="H48" s="570">
        <v>2500</v>
      </c>
      <c r="I48" s="570">
        <v>15</v>
      </c>
      <c r="J48" s="570">
        <v>0</v>
      </c>
      <c r="K48" s="570">
        <v>0</v>
      </c>
      <c r="L48" s="570">
        <v>0</v>
      </c>
      <c r="M48" s="570">
        <v>195</v>
      </c>
      <c r="N48" s="570">
        <f>SUM(H48:M48)</f>
        <v>2710</v>
      </c>
      <c r="O48" s="570">
        <f t="shared" si="57"/>
        <v>2439</v>
      </c>
      <c r="P48" s="604">
        <f t="shared" ref="P48:P50" si="60">O48/F48</f>
        <v>46.018867924528301</v>
      </c>
      <c r="Q48" s="570" t="s">
        <v>1107</v>
      </c>
    </row>
    <row r="49" spans="1:17">
      <c r="A49" s="570" t="s">
        <v>503</v>
      </c>
      <c r="B49" s="575">
        <v>45826</v>
      </c>
      <c r="C49" s="636">
        <v>45833</v>
      </c>
      <c r="D49" s="570" t="s">
        <v>504</v>
      </c>
      <c r="E49" s="570" t="s">
        <v>486</v>
      </c>
      <c r="F49" s="570">
        <v>46.875999999999998</v>
      </c>
      <c r="G49" s="360" t="s">
        <v>500</v>
      </c>
      <c r="H49" s="570">
        <v>2200</v>
      </c>
      <c r="I49" s="570">
        <v>15</v>
      </c>
      <c r="J49" s="570">
        <v>0</v>
      </c>
      <c r="K49" s="570">
        <v>0</v>
      </c>
      <c r="L49" s="570">
        <v>0</v>
      </c>
      <c r="M49" s="570">
        <v>195</v>
      </c>
      <c r="N49" s="570">
        <f>SUM(H49:M49)</f>
        <v>2410</v>
      </c>
      <c r="O49" s="570">
        <f t="shared" ref="O49" si="61">N49-(N49*10%)</f>
        <v>2169</v>
      </c>
      <c r="P49" s="604">
        <f t="shared" ref="P49" si="62">O49/F49</f>
        <v>46.271012885058454</v>
      </c>
      <c r="Q49" s="570" t="s">
        <v>1682</v>
      </c>
    </row>
    <row r="50" spans="1:17">
      <c r="A50" s="350" t="s">
        <v>15</v>
      </c>
      <c r="B50" s="657">
        <v>45828</v>
      </c>
      <c r="C50" s="658">
        <v>45830</v>
      </c>
      <c r="D50" s="350" t="s">
        <v>485</v>
      </c>
      <c r="E50" s="350" t="s">
        <v>486</v>
      </c>
      <c r="F50" s="350">
        <v>53</v>
      </c>
      <c r="G50" s="350" t="s">
        <v>500</v>
      </c>
      <c r="H50" s="350">
        <v>2700</v>
      </c>
      <c r="I50" s="566">
        <v>15</v>
      </c>
      <c r="J50" s="566">
        <v>0</v>
      </c>
      <c r="K50" s="566">
        <v>0</v>
      </c>
      <c r="L50" s="566">
        <v>0</v>
      </c>
      <c r="M50" s="566">
        <v>195</v>
      </c>
      <c r="N50" s="566">
        <f t="shared" ref="N50" si="63">SUM(H50:M50)</f>
        <v>2910</v>
      </c>
      <c r="O50" s="566">
        <f t="shared" ref="O50" si="64">N50-(N50*10%)</f>
        <v>2619</v>
      </c>
      <c r="P50" s="608">
        <f t="shared" si="60"/>
        <v>49.415094339622641</v>
      </c>
      <c r="Q50" s="566" t="s">
        <v>1107</v>
      </c>
    </row>
    <row r="51" spans="1:17">
      <c r="A51" s="350" t="s">
        <v>15</v>
      </c>
      <c r="B51" s="657">
        <v>45831</v>
      </c>
      <c r="C51" s="658">
        <v>45838</v>
      </c>
      <c r="D51" s="350" t="s">
        <v>485</v>
      </c>
      <c r="E51" s="350" t="s">
        <v>486</v>
      </c>
      <c r="F51" s="350">
        <v>53</v>
      </c>
      <c r="G51" s="350" t="s">
        <v>500</v>
      </c>
      <c r="H51" s="350">
        <v>2200</v>
      </c>
      <c r="I51" s="566">
        <v>15</v>
      </c>
      <c r="J51" s="566">
        <v>0</v>
      </c>
      <c r="K51" s="566">
        <v>0</v>
      </c>
      <c r="L51" s="566">
        <v>0</v>
      </c>
      <c r="M51" s="566">
        <v>195</v>
      </c>
      <c r="N51" s="566">
        <f t="shared" ref="N51" si="65">SUM(H51:M51)</f>
        <v>2410</v>
      </c>
      <c r="O51" s="566">
        <f t="shared" ref="O51:O52" si="66">N51-(N51*10%)</f>
        <v>2169</v>
      </c>
      <c r="P51" s="608">
        <f t="shared" ref="P51:P52" si="67">O51/F51</f>
        <v>40.924528301886795</v>
      </c>
      <c r="Q51" s="566" t="s">
        <v>1107</v>
      </c>
    </row>
    <row r="52" spans="1:17">
      <c r="A52" s="570" t="s">
        <v>503</v>
      </c>
      <c r="B52" s="575">
        <v>45830</v>
      </c>
      <c r="C52" s="636">
        <v>45838</v>
      </c>
      <c r="D52" s="570" t="s">
        <v>504</v>
      </c>
      <c r="E52" s="570" t="s">
        <v>486</v>
      </c>
      <c r="F52" s="570">
        <v>53</v>
      </c>
      <c r="G52" s="360" t="s">
        <v>500</v>
      </c>
      <c r="H52" s="570">
        <v>2185</v>
      </c>
      <c r="I52" s="570">
        <v>15</v>
      </c>
      <c r="J52" s="570">
        <v>0</v>
      </c>
      <c r="K52" s="570">
        <v>0</v>
      </c>
      <c r="L52" s="570">
        <v>0</v>
      </c>
      <c r="M52" s="570">
        <v>195</v>
      </c>
      <c r="N52" s="570">
        <f>SUM(H52:M52)</f>
        <v>2395</v>
      </c>
      <c r="O52" s="570">
        <f t="shared" si="66"/>
        <v>2155.5</v>
      </c>
      <c r="P52" s="604">
        <f t="shared" si="67"/>
        <v>40.669811320754718</v>
      </c>
      <c r="Q52" s="570" t="s">
        <v>1107</v>
      </c>
    </row>
    <row r="53" spans="1:17">
      <c r="A53" s="350" t="s">
        <v>15</v>
      </c>
      <c r="B53" s="657">
        <v>45839</v>
      </c>
      <c r="C53" s="658">
        <v>45852</v>
      </c>
      <c r="D53" s="350" t="s">
        <v>485</v>
      </c>
      <c r="E53" s="350" t="s">
        <v>486</v>
      </c>
      <c r="F53" s="350">
        <v>53</v>
      </c>
      <c r="G53" s="350" t="s">
        <v>500</v>
      </c>
      <c r="H53" s="350">
        <v>2100</v>
      </c>
      <c r="I53" s="566">
        <v>15</v>
      </c>
      <c r="J53" s="566">
        <v>0</v>
      </c>
      <c r="K53" s="566">
        <v>0</v>
      </c>
      <c r="L53" s="566">
        <v>0</v>
      </c>
      <c r="M53" s="566">
        <v>195</v>
      </c>
      <c r="N53" s="566">
        <f t="shared" ref="N53" si="68">SUM(H53:M53)</f>
        <v>2310</v>
      </c>
      <c r="O53" s="566">
        <f t="shared" ref="O53" si="69">N53-(N53*10%)</f>
        <v>2079</v>
      </c>
      <c r="P53" s="608">
        <f t="shared" ref="P53" si="70">O53/F53</f>
        <v>39.226415094339622</v>
      </c>
      <c r="Q53" s="566" t="s">
        <v>1107</v>
      </c>
    </row>
    <row r="54" spans="1:17">
      <c r="A54" s="350" t="s">
        <v>15</v>
      </c>
      <c r="B54" s="657">
        <v>45853</v>
      </c>
      <c r="C54" s="658">
        <v>45853</v>
      </c>
      <c r="D54" s="350" t="s">
        <v>485</v>
      </c>
      <c r="E54" s="350" t="s">
        <v>486</v>
      </c>
      <c r="F54" s="350">
        <v>53</v>
      </c>
      <c r="G54" s="350" t="s">
        <v>500</v>
      </c>
      <c r="H54" s="350">
        <v>2000</v>
      </c>
      <c r="I54" s="566">
        <v>15</v>
      </c>
      <c r="J54" s="566">
        <v>0</v>
      </c>
      <c r="K54" s="566">
        <v>0</v>
      </c>
      <c r="L54" s="566">
        <v>0</v>
      </c>
      <c r="M54" s="566">
        <v>195</v>
      </c>
      <c r="N54" s="566">
        <f t="shared" ref="N54" si="71">SUM(H54:M54)</f>
        <v>2210</v>
      </c>
      <c r="O54" s="566">
        <f t="shared" ref="O54" si="72">N54-(N54*10%)</f>
        <v>1989</v>
      </c>
      <c r="P54" s="608">
        <f t="shared" ref="P54" si="73">O54/F54</f>
        <v>37.528301886792455</v>
      </c>
      <c r="Q54" s="566" t="s">
        <v>1107</v>
      </c>
    </row>
    <row r="55" spans="1:17">
      <c r="A55" s="570" t="s">
        <v>503</v>
      </c>
      <c r="B55" s="575">
        <v>45839</v>
      </c>
      <c r="C55" s="636">
        <v>45859</v>
      </c>
      <c r="D55" s="360" t="s">
        <v>504</v>
      </c>
      <c r="E55" s="360" t="s">
        <v>486</v>
      </c>
      <c r="F55" s="360">
        <v>53</v>
      </c>
      <c r="G55" s="360" t="s">
        <v>500</v>
      </c>
      <c r="H55" s="360">
        <v>1885</v>
      </c>
      <c r="I55" s="570">
        <v>15</v>
      </c>
      <c r="J55" s="570">
        <v>0</v>
      </c>
      <c r="K55" s="570">
        <v>0</v>
      </c>
      <c r="L55" s="570">
        <v>0</v>
      </c>
      <c r="M55" s="570">
        <v>195</v>
      </c>
      <c r="N55" s="570">
        <f t="shared" ref="N55" si="74">SUM(H55:M55)</f>
        <v>2095</v>
      </c>
      <c r="O55" s="570">
        <f t="shared" ref="O55" si="75">N55-(N55*10%)</f>
        <v>1885.5</v>
      </c>
      <c r="P55" s="604">
        <f t="shared" ref="P55" si="76">O55/F55</f>
        <v>35.575471698113205</v>
      </c>
      <c r="Q55" s="570" t="s">
        <v>1107</v>
      </c>
    </row>
    <row r="56" spans="1:17">
      <c r="A56" s="570" t="s">
        <v>503</v>
      </c>
      <c r="B56" s="575">
        <v>45860</v>
      </c>
      <c r="C56" s="636">
        <v>45869</v>
      </c>
      <c r="D56" s="360" t="s">
        <v>504</v>
      </c>
      <c r="E56" s="360" t="s">
        <v>486</v>
      </c>
      <c r="F56" s="360">
        <v>53</v>
      </c>
      <c r="G56" s="360" t="s">
        <v>500</v>
      </c>
      <c r="H56" s="360">
        <v>1500</v>
      </c>
      <c r="I56" s="570">
        <v>15</v>
      </c>
      <c r="J56" s="570">
        <v>0</v>
      </c>
      <c r="K56" s="570">
        <v>0</v>
      </c>
      <c r="L56" s="570">
        <v>0</v>
      </c>
      <c r="M56" s="570">
        <v>195</v>
      </c>
      <c r="N56" s="570">
        <f t="shared" ref="N56" si="77">SUM(H56:M56)</f>
        <v>1710</v>
      </c>
      <c r="O56" s="570">
        <f t="shared" ref="O56:O57" si="78">N56-(N56*10%)</f>
        <v>1539</v>
      </c>
      <c r="P56" s="604">
        <f t="shared" ref="P56:P57" si="79">O56/F56</f>
        <v>29.037735849056602</v>
      </c>
      <c r="Q56" s="570" t="s">
        <v>1107</v>
      </c>
    </row>
    <row r="57" spans="1:17">
      <c r="A57" s="350" t="s">
        <v>15</v>
      </c>
      <c r="B57" s="657">
        <v>45854</v>
      </c>
      <c r="C57" s="658">
        <v>45869</v>
      </c>
      <c r="D57" s="350" t="s">
        <v>485</v>
      </c>
      <c r="E57" s="350" t="s">
        <v>486</v>
      </c>
      <c r="F57" s="350">
        <v>53</v>
      </c>
      <c r="G57" s="350" t="s">
        <v>500</v>
      </c>
      <c r="H57" s="350">
        <v>1900</v>
      </c>
      <c r="I57" s="566">
        <v>15</v>
      </c>
      <c r="J57" s="566">
        <v>0</v>
      </c>
      <c r="K57" s="566">
        <v>0</v>
      </c>
      <c r="L57" s="566">
        <v>0</v>
      </c>
      <c r="M57" s="566">
        <v>195</v>
      </c>
      <c r="N57" s="566">
        <f t="shared" ref="N57:N58" si="80">SUM(H57:M57)</f>
        <v>2110</v>
      </c>
      <c r="O57" s="566">
        <f t="shared" si="78"/>
        <v>1899</v>
      </c>
      <c r="P57" s="608">
        <f t="shared" si="79"/>
        <v>35.830188679245282</v>
      </c>
      <c r="Q57" s="566" t="s">
        <v>1107</v>
      </c>
    </row>
    <row r="58" spans="1:17">
      <c r="A58" s="350" t="s">
        <v>15</v>
      </c>
      <c r="B58" s="657">
        <v>45870</v>
      </c>
      <c r="C58" s="657">
        <v>45870</v>
      </c>
      <c r="D58" s="350" t="s">
        <v>485</v>
      </c>
      <c r="E58" s="350" t="s">
        <v>486</v>
      </c>
      <c r="F58" s="350">
        <v>53</v>
      </c>
      <c r="G58" s="350" t="s">
        <v>500</v>
      </c>
      <c r="H58" s="350">
        <v>2800</v>
      </c>
      <c r="I58" s="566">
        <v>15</v>
      </c>
      <c r="J58" s="566">
        <v>0</v>
      </c>
      <c r="K58" s="566">
        <v>0</v>
      </c>
      <c r="L58" s="566">
        <v>0</v>
      </c>
      <c r="M58" s="566">
        <v>195</v>
      </c>
      <c r="N58" s="566">
        <f t="shared" si="80"/>
        <v>3010</v>
      </c>
      <c r="O58" s="566">
        <f t="shared" ref="O58:O59" si="81">N58-(N58*10%)</f>
        <v>2709</v>
      </c>
      <c r="P58" s="608">
        <f t="shared" ref="P58:P59" si="82">O58/F58</f>
        <v>51.113207547169814</v>
      </c>
      <c r="Q58" s="566" t="s">
        <v>1107</v>
      </c>
    </row>
    <row r="59" spans="1:17">
      <c r="A59" s="570" t="s">
        <v>503</v>
      </c>
      <c r="B59" s="575">
        <v>45870</v>
      </c>
      <c r="C59" s="636">
        <v>45883</v>
      </c>
      <c r="D59" s="360" t="s">
        <v>504</v>
      </c>
      <c r="E59" s="360" t="s">
        <v>486</v>
      </c>
      <c r="F59" s="360">
        <v>53</v>
      </c>
      <c r="G59" s="360" t="s">
        <v>500</v>
      </c>
      <c r="H59" s="360">
        <v>1985</v>
      </c>
      <c r="I59" s="570">
        <v>15</v>
      </c>
      <c r="J59" s="570">
        <v>0</v>
      </c>
      <c r="K59" s="570">
        <v>0</v>
      </c>
      <c r="L59" s="570">
        <v>0</v>
      </c>
      <c r="M59" s="570">
        <v>195</v>
      </c>
      <c r="N59" s="570">
        <f t="shared" ref="N59:N60" si="83">SUM(H59:M59)</f>
        <v>2195</v>
      </c>
      <c r="O59" s="570">
        <f t="shared" si="81"/>
        <v>1975.5</v>
      </c>
      <c r="P59" s="604">
        <f t="shared" si="82"/>
        <v>37.273584905660378</v>
      </c>
      <c r="Q59" s="570" t="s">
        <v>1107</v>
      </c>
    </row>
    <row r="60" spans="1:17">
      <c r="A60" s="350" t="s">
        <v>15</v>
      </c>
      <c r="B60" s="657">
        <v>45871</v>
      </c>
      <c r="C60" s="657">
        <v>45876</v>
      </c>
      <c r="D60" s="350" t="s">
        <v>485</v>
      </c>
      <c r="E60" s="350" t="s">
        <v>486</v>
      </c>
      <c r="F60" s="350">
        <v>53</v>
      </c>
      <c r="G60" s="350" t="s">
        <v>500</v>
      </c>
      <c r="H60" s="350">
        <v>2500</v>
      </c>
      <c r="I60" s="566">
        <v>15</v>
      </c>
      <c r="J60" s="566">
        <v>0</v>
      </c>
      <c r="K60" s="566">
        <v>0</v>
      </c>
      <c r="L60" s="566">
        <v>0</v>
      </c>
      <c r="M60" s="566">
        <v>195</v>
      </c>
      <c r="N60" s="566">
        <f t="shared" si="83"/>
        <v>2710</v>
      </c>
      <c r="O60" s="566">
        <f t="shared" ref="O60" si="84">N60-(N60*10%)</f>
        <v>2439</v>
      </c>
      <c r="P60" s="608">
        <f t="shared" ref="P60" si="85">O60/F60</f>
        <v>46.018867924528301</v>
      </c>
      <c r="Q60" s="566" t="s">
        <v>1107</v>
      </c>
    </row>
    <row r="61" spans="1:17">
      <c r="A61" s="350" t="s">
        <v>15</v>
      </c>
      <c r="B61" s="657">
        <v>45877</v>
      </c>
      <c r="C61" s="657">
        <v>45886</v>
      </c>
      <c r="D61" s="350" t="s">
        <v>485</v>
      </c>
      <c r="E61" s="350" t="s">
        <v>486</v>
      </c>
      <c r="F61" s="350">
        <v>53</v>
      </c>
      <c r="G61" s="350" t="s">
        <v>500</v>
      </c>
      <c r="H61" s="350">
        <v>2200</v>
      </c>
      <c r="I61" s="566">
        <v>15</v>
      </c>
      <c r="J61" s="566">
        <v>0</v>
      </c>
      <c r="K61" s="566">
        <v>0</v>
      </c>
      <c r="L61" s="566">
        <v>0</v>
      </c>
      <c r="M61" s="566">
        <v>195</v>
      </c>
      <c r="N61" s="566">
        <f t="shared" ref="N61:N62" si="86">SUM(H61:M61)</f>
        <v>2410</v>
      </c>
      <c r="O61" s="566">
        <f t="shared" ref="O61:O64" si="87">N61-(N61*10%)</f>
        <v>2169</v>
      </c>
      <c r="P61" s="608">
        <f t="shared" ref="P61:P62" si="88">O61/F61</f>
        <v>40.924528301886795</v>
      </c>
      <c r="Q61" s="566" t="s">
        <v>1107</v>
      </c>
    </row>
    <row r="62" spans="1:17">
      <c r="A62" s="570" t="s">
        <v>503</v>
      </c>
      <c r="B62" s="575">
        <v>45884</v>
      </c>
      <c r="C62" s="636">
        <v>45890</v>
      </c>
      <c r="D62" s="360" t="s">
        <v>504</v>
      </c>
      <c r="E62" s="360" t="s">
        <v>486</v>
      </c>
      <c r="F62" s="360">
        <v>53</v>
      </c>
      <c r="G62" s="360" t="s">
        <v>500</v>
      </c>
      <c r="H62" s="360">
        <v>1785</v>
      </c>
      <c r="I62" s="570">
        <v>15</v>
      </c>
      <c r="J62" s="570">
        <v>0</v>
      </c>
      <c r="K62" s="570">
        <v>0</v>
      </c>
      <c r="L62" s="570">
        <v>0</v>
      </c>
      <c r="M62" s="570">
        <v>195</v>
      </c>
      <c r="N62" s="570">
        <f t="shared" si="86"/>
        <v>1995</v>
      </c>
      <c r="O62" s="570">
        <f t="shared" si="87"/>
        <v>1795.5</v>
      </c>
      <c r="P62" s="604">
        <f t="shared" si="88"/>
        <v>33.877358490566039</v>
      </c>
      <c r="Q62" s="570" t="s">
        <v>1107</v>
      </c>
    </row>
    <row r="63" spans="1:17">
      <c r="A63" s="350" t="s">
        <v>15</v>
      </c>
      <c r="B63" s="657">
        <v>45887</v>
      </c>
      <c r="C63" s="657">
        <v>45893</v>
      </c>
      <c r="D63" s="350" t="s">
        <v>485</v>
      </c>
      <c r="E63" s="350" t="s">
        <v>486</v>
      </c>
      <c r="F63" s="350">
        <v>53</v>
      </c>
      <c r="G63" s="350" t="s">
        <v>500</v>
      </c>
      <c r="H63" s="350">
        <v>2600</v>
      </c>
      <c r="I63" s="566">
        <v>15</v>
      </c>
      <c r="J63" s="566">
        <v>0</v>
      </c>
      <c r="K63" s="566">
        <v>0</v>
      </c>
      <c r="L63" s="566">
        <v>0</v>
      </c>
      <c r="M63" s="566">
        <v>195</v>
      </c>
      <c r="N63" s="566">
        <f t="shared" ref="N63:N64" si="89">SUM(H63:M63)</f>
        <v>2810</v>
      </c>
      <c r="O63" s="566">
        <f t="shared" ref="O63" si="90">N63-(N63*10%)</f>
        <v>2529</v>
      </c>
      <c r="P63" s="608">
        <f t="shared" ref="P63:P64" si="91">O63/F63</f>
        <v>47.716981132075475</v>
      </c>
      <c r="Q63" s="566" t="s">
        <v>1107</v>
      </c>
    </row>
    <row r="64" spans="1:17">
      <c r="A64" s="570" t="s">
        <v>503</v>
      </c>
      <c r="B64" s="575">
        <v>45891</v>
      </c>
      <c r="C64" s="636">
        <v>45907</v>
      </c>
      <c r="D64" s="360" t="s">
        <v>504</v>
      </c>
      <c r="E64" s="360" t="s">
        <v>486</v>
      </c>
      <c r="F64" s="360">
        <v>53</v>
      </c>
      <c r="G64" s="360" t="s">
        <v>500</v>
      </c>
      <c r="H64" s="360">
        <v>1885</v>
      </c>
      <c r="I64" s="570">
        <v>15</v>
      </c>
      <c r="J64" s="570">
        <v>0</v>
      </c>
      <c r="K64" s="570">
        <v>0</v>
      </c>
      <c r="L64" s="570">
        <v>0</v>
      </c>
      <c r="M64" s="570">
        <v>195</v>
      </c>
      <c r="N64" s="570">
        <f t="shared" si="89"/>
        <v>2095</v>
      </c>
      <c r="O64" s="570">
        <f t="shared" si="87"/>
        <v>1885.5</v>
      </c>
      <c r="P64" s="604">
        <f t="shared" si="91"/>
        <v>35.575471698113205</v>
      </c>
      <c r="Q64" s="570" t="s">
        <v>1107</v>
      </c>
    </row>
    <row r="65" spans="1:17">
      <c r="A65" s="350" t="s">
        <v>15</v>
      </c>
      <c r="B65" s="657">
        <v>45894</v>
      </c>
      <c r="C65" s="657">
        <v>45900</v>
      </c>
      <c r="D65" s="350" t="s">
        <v>485</v>
      </c>
      <c r="E65" s="350" t="s">
        <v>486</v>
      </c>
      <c r="F65" s="350">
        <v>53</v>
      </c>
      <c r="G65" s="350" t="s">
        <v>500</v>
      </c>
      <c r="H65" s="350">
        <v>2000</v>
      </c>
      <c r="I65" s="566">
        <v>15</v>
      </c>
      <c r="J65" s="566">
        <v>0</v>
      </c>
      <c r="K65" s="566">
        <v>0</v>
      </c>
      <c r="L65" s="566">
        <v>0</v>
      </c>
      <c r="M65" s="566">
        <v>195</v>
      </c>
      <c r="N65" s="566">
        <f t="shared" ref="N65" si="92">SUM(H65:M65)</f>
        <v>2210</v>
      </c>
      <c r="O65" s="566">
        <f t="shared" ref="O65" si="93">N65-(N65*10%)</f>
        <v>1989</v>
      </c>
      <c r="P65" s="608">
        <f t="shared" ref="P65" si="94">O65/F65</f>
        <v>37.528301886792455</v>
      </c>
      <c r="Q65" s="566" t="s">
        <v>1107</v>
      </c>
    </row>
    <row r="66" spans="1:17">
      <c r="A66" s="350" t="s">
        <v>15</v>
      </c>
      <c r="B66" s="657">
        <v>45901</v>
      </c>
      <c r="C66" s="657">
        <v>45902</v>
      </c>
      <c r="D66" s="350" t="s">
        <v>485</v>
      </c>
      <c r="E66" s="350" t="s">
        <v>486</v>
      </c>
      <c r="F66" s="350">
        <v>53</v>
      </c>
      <c r="G66" s="350" t="s">
        <v>500</v>
      </c>
      <c r="H66" s="350">
        <v>2200</v>
      </c>
      <c r="I66" s="566">
        <v>15</v>
      </c>
      <c r="J66" s="566">
        <v>0</v>
      </c>
      <c r="K66" s="566">
        <v>0</v>
      </c>
      <c r="L66" s="566">
        <v>0</v>
      </c>
      <c r="M66" s="566">
        <v>195</v>
      </c>
      <c r="N66" s="566">
        <f t="shared" ref="N66" si="95">SUM(H66:M66)</f>
        <v>2410</v>
      </c>
      <c r="O66" s="566">
        <f t="shared" ref="O66" si="96">N66-(N66*10%)</f>
        <v>2169</v>
      </c>
      <c r="P66" s="608">
        <f t="shared" ref="P66" si="97">O66/F66</f>
        <v>40.924528301886795</v>
      </c>
      <c r="Q66" s="566" t="s">
        <v>1107</v>
      </c>
    </row>
    <row r="67" spans="1:17">
      <c r="A67" s="350" t="s">
        <v>15</v>
      </c>
      <c r="B67" s="657">
        <v>45903</v>
      </c>
      <c r="C67" s="657">
        <v>45907</v>
      </c>
      <c r="D67" s="350" t="s">
        <v>485</v>
      </c>
      <c r="E67" s="350" t="s">
        <v>486</v>
      </c>
      <c r="F67" s="350">
        <v>53</v>
      </c>
      <c r="G67" s="350" t="s">
        <v>500</v>
      </c>
      <c r="H67" s="350">
        <v>2100</v>
      </c>
      <c r="I67" s="566">
        <v>15</v>
      </c>
      <c r="J67" s="566">
        <v>0</v>
      </c>
      <c r="K67" s="566">
        <v>0</v>
      </c>
      <c r="L67" s="566">
        <v>0</v>
      </c>
      <c r="M67" s="566">
        <v>195</v>
      </c>
      <c r="N67" s="566">
        <f t="shared" ref="N67" si="98">SUM(H67:M67)</f>
        <v>2310</v>
      </c>
      <c r="O67" s="566">
        <f t="shared" ref="O67" si="99">N67-(N67*10%)</f>
        <v>2079</v>
      </c>
      <c r="P67" s="608">
        <f t="shared" ref="P67" si="100">O67/F67</f>
        <v>39.226415094339622</v>
      </c>
      <c r="Q67" s="566" t="s">
        <v>1107</v>
      </c>
    </row>
    <row r="68" spans="1:17">
      <c r="A68" s="350" t="s">
        <v>15</v>
      </c>
      <c r="B68" s="657">
        <v>45908</v>
      </c>
      <c r="C68" s="657">
        <v>45911</v>
      </c>
      <c r="D68" s="350" t="s">
        <v>485</v>
      </c>
      <c r="E68" s="350" t="s">
        <v>486</v>
      </c>
      <c r="F68" s="350">
        <v>53</v>
      </c>
      <c r="G68" s="350" t="s">
        <v>500</v>
      </c>
      <c r="H68" s="350">
        <v>2000</v>
      </c>
      <c r="I68" s="566">
        <v>15</v>
      </c>
      <c r="J68" s="566">
        <v>0</v>
      </c>
      <c r="K68" s="566">
        <v>0</v>
      </c>
      <c r="L68" s="566">
        <v>0</v>
      </c>
      <c r="M68" s="566">
        <v>195</v>
      </c>
      <c r="N68" s="566">
        <f t="shared" ref="N68" si="101">SUM(H68:M68)</f>
        <v>2210</v>
      </c>
      <c r="O68" s="566">
        <f t="shared" ref="O68:O69" si="102">N68-(N68*10%)</f>
        <v>1989</v>
      </c>
      <c r="P68" s="608">
        <f t="shared" ref="P68:P69" si="103">O68/F68</f>
        <v>37.528301886792455</v>
      </c>
      <c r="Q68" s="566" t="s">
        <v>1107</v>
      </c>
    </row>
    <row r="69" spans="1:17">
      <c r="A69" s="570" t="s">
        <v>503</v>
      </c>
      <c r="B69" s="575">
        <v>45908</v>
      </c>
      <c r="C69" s="636">
        <v>45915</v>
      </c>
      <c r="D69" s="360" t="s">
        <v>504</v>
      </c>
      <c r="E69" s="360" t="s">
        <v>486</v>
      </c>
      <c r="F69" s="360">
        <v>53</v>
      </c>
      <c r="G69" s="360" t="s">
        <v>500</v>
      </c>
      <c r="H69" s="360">
        <v>1585</v>
      </c>
      <c r="I69" s="570">
        <v>15</v>
      </c>
      <c r="J69" s="570">
        <v>0</v>
      </c>
      <c r="K69" s="570">
        <v>0</v>
      </c>
      <c r="L69" s="570">
        <v>0</v>
      </c>
      <c r="M69" s="570">
        <v>195</v>
      </c>
      <c r="N69" s="570">
        <f>SUM(H69:M69)</f>
        <v>1795</v>
      </c>
      <c r="O69" s="570">
        <f t="shared" si="102"/>
        <v>1615.5</v>
      </c>
      <c r="P69" s="604">
        <f t="shared" si="103"/>
        <v>30.481132075471699</v>
      </c>
      <c r="Q69" s="570" t="s">
        <v>1107</v>
      </c>
    </row>
    <row r="70" spans="1:17">
      <c r="A70" s="350" t="s">
        <v>15</v>
      </c>
      <c r="B70" s="657">
        <v>45912</v>
      </c>
      <c r="C70" s="657">
        <v>45912</v>
      </c>
      <c r="D70" s="350" t="s">
        <v>485</v>
      </c>
      <c r="E70" s="350" t="s">
        <v>486</v>
      </c>
      <c r="F70" s="350">
        <v>53</v>
      </c>
      <c r="G70" s="350" t="s">
        <v>500</v>
      </c>
      <c r="H70" s="350">
        <v>1700</v>
      </c>
      <c r="I70" s="566">
        <v>15</v>
      </c>
      <c r="J70" s="566">
        <v>0</v>
      </c>
      <c r="K70" s="566">
        <v>0</v>
      </c>
      <c r="L70" s="566">
        <v>0</v>
      </c>
      <c r="M70" s="566">
        <v>195</v>
      </c>
      <c r="N70" s="566">
        <f t="shared" ref="N70" si="104">SUM(H70:M70)</f>
        <v>1910</v>
      </c>
      <c r="O70" s="566">
        <f t="shared" ref="O70" si="105">N70-(N70*10%)</f>
        <v>1719</v>
      </c>
      <c r="P70" s="608">
        <f t="shared" ref="P70" si="106">O70/F70</f>
        <v>32.433962264150942</v>
      </c>
      <c r="Q70" s="566" t="s">
        <v>1107</v>
      </c>
    </row>
    <row r="71" spans="1:17">
      <c r="A71" s="350" t="s">
        <v>15</v>
      </c>
      <c r="B71" s="657">
        <v>45913</v>
      </c>
      <c r="C71" s="657">
        <v>45916</v>
      </c>
      <c r="D71" s="350" t="s">
        <v>485</v>
      </c>
      <c r="E71" s="350" t="s">
        <v>486</v>
      </c>
      <c r="F71" s="350">
        <v>53</v>
      </c>
      <c r="G71" s="350" t="s">
        <v>500</v>
      </c>
      <c r="H71" s="350">
        <v>1400</v>
      </c>
      <c r="I71" s="566">
        <v>15</v>
      </c>
      <c r="J71" s="566">
        <v>0</v>
      </c>
      <c r="K71" s="566">
        <v>0</v>
      </c>
      <c r="L71" s="566">
        <v>0</v>
      </c>
      <c r="M71" s="566">
        <v>195</v>
      </c>
      <c r="N71" s="566">
        <f t="shared" ref="N71" si="107">SUM(H71:M71)</f>
        <v>1610</v>
      </c>
      <c r="O71" s="566">
        <f t="shared" ref="O71" si="108">N71-(N71*10%)</f>
        <v>1449</v>
      </c>
      <c r="P71" s="608">
        <f t="shared" ref="P71" si="109">O71/F71</f>
        <v>27.339622641509433</v>
      </c>
      <c r="Q71" s="566" t="s">
        <v>1107</v>
      </c>
    </row>
    <row r="72" spans="1:17">
      <c r="A72" s="350" t="s">
        <v>15</v>
      </c>
      <c r="B72" s="657">
        <v>45917</v>
      </c>
      <c r="C72" s="657">
        <v>45919</v>
      </c>
      <c r="D72" s="350" t="s">
        <v>485</v>
      </c>
      <c r="E72" s="350" t="s">
        <v>486</v>
      </c>
      <c r="F72" s="350">
        <v>53</v>
      </c>
      <c r="G72" s="350" t="s">
        <v>500</v>
      </c>
      <c r="H72" s="350">
        <v>1300</v>
      </c>
      <c r="I72" s="566">
        <v>15</v>
      </c>
      <c r="J72" s="566">
        <v>0</v>
      </c>
      <c r="K72" s="566">
        <v>0</v>
      </c>
      <c r="L72" s="566">
        <v>0</v>
      </c>
      <c r="M72" s="566">
        <v>195</v>
      </c>
      <c r="N72" s="566">
        <f t="shared" ref="N72" si="110">SUM(H72:M72)</f>
        <v>1510</v>
      </c>
      <c r="O72" s="566">
        <f t="shared" ref="O72:O73" si="111">N72-(N72*10%)</f>
        <v>1359</v>
      </c>
      <c r="P72" s="608">
        <f t="shared" ref="P72:P73" si="112">O72/F72</f>
        <v>25.641509433962263</v>
      </c>
      <c r="Q72" s="566" t="s">
        <v>1107</v>
      </c>
    </row>
    <row r="73" spans="1:17">
      <c r="A73" s="570" t="s">
        <v>503</v>
      </c>
      <c r="B73" s="575">
        <v>45916</v>
      </c>
      <c r="C73" s="636">
        <v>45939</v>
      </c>
      <c r="D73" s="360" t="s">
        <v>504</v>
      </c>
      <c r="E73" s="360" t="s">
        <v>486</v>
      </c>
      <c r="F73" s="360">
        <v>53</v>
      </c>
      <c r="G73" s="360" t="s">
        <v>500</v>
      </c>
      <c r="H73" s="360">
        <v>1185</v>
      </c>
      <c r="I73" s="570">
        <v>15</v>
      </c>
      <c r="J73" s="570">
        <v>0</v>
      </c>
      <c r="K73" s="570">
        <v>0</v>
      </c>
      <c r="L73" s="570">
        <v>0</v>
      </c>
      <c r="M73" s="570">
        <v>195</v>
      </c>
      <c r="N73" s="570">
        <f>SUM(H73:M73)</f>
        <v>1395</v>
      </c>
      <c r="O73" s="570">
        <f t="shared" si="111"/>
        <v>1255.5</v>
      </c>
      <c r="P73" s="604">
        <f t="shared" si="112"/>
        <v>23.688679245283019</v>
      </c>
      <c r="Q73" s="570" t="s">
        <v>1107</v>
      </c>
    </row>
    <row r="74" spans="1:17">
      <c r="A74" s="350" t="s">
        <v>15</v>
      </c>
      <c r="B74" s="657">
        <v>45920</v>
      </c>
      <c r="C74" s="657">
        <v>45944</v>
      </c>
      <c r="D74" s="350" t="s">
        <v>485</v>
      </c>
      <c r="E74" s="350" t="s">
        <v>486</v>
      </c>
      <c r="F74" s="350">
        <v>53</v>
      </c>
      <c r="G74" s="350" t="s">
        <v>500</v>
      </c>
      <c r="H74" s="350">
        <v>1100</v>
      </c>
      <c r="I74" s="566">
        <v>15</v>
      </c>
      <c r="J74" s="566">
        <v>0</v>
      </c>
      <c r="K74" s="566">
        <v>0</v>
      </c>
      <c r="L74" s="566">
        <v>0</v>
      </c>
      <c r="M74" s="566">
        <v>195</v>
      </c>
      <c r="N74" s="566">
        <f t="shared" ref="N74" si="113">SUM(H74:M74)</f>
        <v>1310</v>
      </c>
      <c r="O74" s="566">
        <f t="shared" ref="O74:O75" si="114">N74-(N74*10%)</f>
        <v>1179</v>
      </c>
      <c r="P74" s="608">
        <f t="shared" ref="P74:P75" si="115">O74/F74</f>
        <v>22.245283018867923</v>
      </c>
      <c r="Q74" s="566" t="s">
        <v>1107</v>
      </c>
    </row>
    <row r="75" spans="1:17">
      <c r="A75" s="570" t="s">
        <v>503</v>
      </c>
      <c r="B75" s="575">
        <v>45940</v>
      </c>
      <c r="C75" s="575">
        <v>45950</v>
      </c>
      <c r="D75" s="360" t="s">
        <v>504</v>
      </c>
      <c r="E75" s="360" t="s">
        <v>486</v>
      </c>
      <c r="F75" s="360">
        <v>53</v>
      </c>
      <c r="G75" s="360" t="s">
        <v>500</v>
      </c>
      <c r="H75" s="360">
        <v>1785</v>
      </c>
      <c r="I75" s="570">
        <v>15</v>
      </c>
      <c r="J75" s="570">
        <v>0</v>
      </c>
      <c r="K75" s="570">
        <v>0</v>
      </c>
      <c r="L75" s="570">
        <v>0</v>
      </c>
      <c r="M75" s="570">
        <v>195</v>
      </c>
      <c r="N75" s="570">
        <f>SUM(H75:M75)</f>
        <v>1995</v>
      </c>
      <c r="O75" s="570">
        <f t="shared" si="114"/>
        <v>1795.5</v>
      </c>
      <c r="P75" s="604">
        <f t="shared" si="115"/>
        <v>33.877358490566039</v>
      </c>
      <c r="Q75" s="570" t="s">
        <v>1107</v>
      </c>
    </row>
    <row r="76" spans="1:17">
      <c r="A76" s="350" t="s">
        <v>15</v>
      </c>
      <c r="B76" s="657">
        <v>45945</v>
      </c>
      <c r="C76" s="657">
        <v>45951</v>
      </c>
      <c r="D76" s="350" t="s">
        <v>485</v>
      </c>
      <c r="E76" s="350" t="s">
        <v>486</v>
      </c>
      <c r="F76" s="350">
        <v>53</v>
      </c>
      <c r="G76" s="350" t="s">
        <v>500</v>
      </c>
      <c r="H76" s="350">
        <v>2400</v>
      </c>
      <c r="I76" s="566">
        <v>15</v>
      </c>
      <c r="J76" s="566">
        <v>0</v>
      </c>
      <c r="K76" s="566">
        <v>0</v>
      </c>
      <c r="L76" s="566">
        <v>0</v>
      </c>
      <c r="M76" s="566">
        <v>195</v>
      </c>
      <c r="N76" s="566">
        <f t="shared" ref="N76:N77" si="116">SUM(H76:M76)</f>
        <v>2610</v>
      </c>
      <c r="O76" s="566">
        <f t="shared" ref="O76" si="117">N76-(N76*10%)</f>
        <v>2349</v>
      </c>
      <c r="P76" s="608">
        <f t="shared" ref="P76" si="118">O76/F76</f>
        <v>44.320754716981135</v>
      </c>
      <c r="Q76" s="566" t="s">
        <v>1107</v>
      </c>
    </row>
    <row r="77" spans="1:17">
      <c r="A77" s="350" t="s">
        <v>15</v>
      </c>
      <c r="B77" s="657">
        <v>45952</v>
      </c>
      <c r="C77" s="657">
        <v>45961</v>
      </c>
      <c r="D77" s="350" t="s">
        <v>485</v>
      </c>
      <c r="E77" s="350" t="s">
        <v>486</v>
      </c>
      <c r="F77" s="350">
        <v>53</v>
      </c>
      <c r="G77" s="350" t="s">
        <v>500</v>
      </c>
      <c r="H77" s="350">
        <v>2300</v>
      </c>
      <c r="I77" s="566">
        <v>15</v>
      </c>
      <c r="J77" s="566">
        <v>0</v>
      </c>
      <c r="K77" s="566">
        <v>0</v>
      </c>
      <c r="L77" s="566">
        <v>0</v>
      </c>
      <c r="M77" s="566">
        <v>195</v>
      </c>
      <c r="N77" s="566">
        <f t="shared" si="116"/>
        <v>2510</v>
      </c>
      <c r="O77" s="566">
        <f t="shared" ref="O77:O78" si="119">N77-(N77*10%)</f>
        <v>2259</v>
      </c>
      <c r="P77" s="608">
        <f t="shared" ref="P77:P78" si="120">O77/F77</f>
        <v>42.622641509433961</v>
      </c>
      <c r="Q77" s="566" t="s">
        <v>1107</v>
      </c>
    </row>
    <row r="78" spans="1:17">
      <c r="A78" s="668" t="s">
        <v>503</v>
      </c>
      <c r="B78" s="575">
        <v>45951</v>
      </c>
      <c r="C78" s="948">
        <v>45982</v>
      </c>
      <c r="D78" s="360" t="s">
        <v>504</v>
      </c>
      <c r="E78" s="360" t="s">
        <v>486</v>
      </c>
      <c r="F78" s="360">
        <v>53</v>
      </c>
      <c r="G78" s="360" t="s">
        <v>500</v>
      </c>
      <c r="H78" s="360">
        <v>985</v>
      </c>
      <c r="I78" s="570">
        <v>15</v>
      </c>
      <c r="J78" s="570">
        <v>0</v>
      </c>
      <c r="K78" s="570">
        <v>0</v>
      </c>
      <c r="L78" s="570">
        <v>0</v>
      </c>
      <c r="M78" s="570">
        <v>195</v>
      </c>
      <c r="N78" s="570">
        <f>SUM(H78:M78)</f>
        <v>1195</v>
      </c>
      <c r="O78" s="570">
        <f t="shared" si="119"/>
        <v>1075.5</v>
      </c>
      <c r="P78" s="604">
        <f t="shared" si="120"/>
        <v>20.29245283018868</v>
      </c>
      <c r="Q78" s="570" t="s">
        <v>1107</v>
      </c>
    </row>
    <row r="79" spans="1:17">
      <c r="A79" s="350" t="s">
        <v>15</v>
      </c>
      <c r="B79" s="657">
        <v>45962</v>
      </c>
      <c r="C79" s="657">
        <v>45968</v>
      </c>
      <c r="D79" s="350" t="s">
        <v>485</v>
      </c>
      <c r="E79" s="350" t="s">
        <v>486</v>
      </c>
      <c r="F79" s="350">
        <v>53</v>
      </c>
      <c r="G79" s="350" t="s">
        <v>500</v>
      </c>
      <c r="H79" s="350">
        <v>2100</v>
      </c>
      <c r="I79" s="566">
        <v>15</v>
      </c>
      <c r="J79" s="566">
        <v>0</v>
      </c>
      <c r="K79" s="566">
        <v>0</v>
      </c>
      <c r="L79" s="566">
        <v>0</v>
      </c>
      <c r="M79" s="566">
        <v>195</v>
      </c>
      <c r="N79" s="566">
        <f t="shared" ref="N79" si="121">SUM(H79:M79)</f>
        <v>2310</v>
      </c>
      <c r="O79" s="566">
        <f t="shared" ref="O79" si="122">N79-(N79*10%)</f>
        <v>2079</v>
      </c>
      <c r="P79" s="608">
        <f t="shared" ref="P79" si="123">O79/F79</f>
        <v>39.226415094339622</v>
      </c>
      <c r="Q79" s="566" t="s">
        <v>1107</v>
      </c>
    </row>
    <row r="80" spans="1:17">
      <c r="A80" s="350" t="s">
        <v>15</v>
      </c>
      <c r="B80" s="657">
        <v>45971</v>
      </c>
      <c r="C80" s="657">
        <v>45972</v>
      </c>
      <c r="D80" s="350" t="s">
        <v>485</v>
      </c>
      <c r="E80" s="350" t="s">
        <v>486</v>
      </c>
      <c r="F80" s="350">
        <v>53</v>
      </c>
      <c r="G80" s="350" t="s">
        <v>500</v>
      </c>
      <c r="H80" s="350">
        <v>1700</v>
      </c>
      <c r="I80" s="566">
        <v>15</v>
      </c>
      <c r="J80" s="566">
        <v>0</v>
      </c>
      <c r="K80" s="566">
        <v>0</v>
      </c>
      <c r="L80" s="566">
        <v>0</v>
      </c>
      <c r="M80" s="566">
        <v>195</v>
      </c>
      <c r="N80" s="566">
        <f t="shared" ref="N80" si="124">SUM(H80:M80)</f>
        <v>1910</v>
      </c>
      <c r="O80" s="566">
        <f t="shared" ref="O80" si="125">N80-(N80*10%)</f>
        <v>1719</v>
      </c>
      <c r="P80" s="608">
        <f t="shared" ref="P80" si="126">O80/F80</f>
        <v>32.433962264150942</v>
      </c>
      <c r="Q80" s="566" t="s">
        <v>1107</v>
      </c>
    </row>
    <row r="81" spans="1:17">
      <c r="A81" s="350" t="s">
        <v>15</v>
      </c>
      <c r="B81" s="657">
        <v>45973</v>
      </c>
      <c r="C81" s="657">
        <v>45977</v>
      </c>
      <c r="D81" s="350" t="s">
        <v>485</v>
      </c>
      <c r="E81" s="350" t="s">
        <v>486</v>
      </c>
      <c r="F81" s="350">
        <v>53</v>
      </c>
      <c r="G81" s="350" t="s">
        <v>500</v>
      </c>
      <c r="H81" s="350">
        <v>1600</v>
      </c>
      <c r="I81" s="566">
        <v>15</v>
      </c>
      <c r="J81" s="566">
        <v>0</v>
      </c>
      <c r="K81" s="566">
        <v>0</v>
      </c>
      <c r="L81" s="566">
        <v>0</v>
      </c>
      <c r="M81" s="566">
        <v>195</v>
      </c>
      <c r="N81" s="566">
        <f t="shared" ref="N81" si="127">SUM(H81:M81)</f>
        <v>1810</v>
      </c>
      <c r="O81" s="566">
        <f t="shared" ref="O81" si="128">N81-(N81*10%)</f>
        <v>1629</v>
      </c>
      <c r="P81" s="608">
        <f t="shared" ref="P81" si="129">O81/F81</f>
        <v>30.735849056603772</v>
      </c>
      <c r="Q81" s="566" t="s">
        <v>1107</v>
      </c>
    </row>
    <row r="82" spans="1:17">
      <c r="A82" s="350" t="s">
        <v>15</v>
      </c>
      <c r="B82" s="657">
        <v>45978</v>
      </c>
      <c r="C82" s="657">
        <v>45991</v>
      </c>
      <c r="D82" s="350" t="s">
        <v>485</v>
      </c>
      <c r="E82" s="350" t="s">
        <v>486</v>
      </c>
      <c r="F82" s="350">
        <v>53</v>
      </c>
      <c r="G82" s="350" t="s">
        <v>500</v>
      </c>
      <c r="H82" s="350">
        <v>1200</v>
      </c>
      <c r="I82" s="566">
        <v>15</v>
      </c>
      <c r="J82" s="566">
        <v>0</v>
      </c>
      <c r="K82" s="566">
        <v>0</v>
      </c>
      <c r="L82" s="566">
        <v>0</v>
      </c>
      <c r="M82" s="566">
        <v>195</v>
      </c>
      <c r="N82" s="566">
        <f t="shared" ref="N82" si="130">SUM(H82:M82)</f>
        <v>1410</v>
      </c>
      <c r="O82" s="566">
        <f t="shared" ref="O82:O83" si="131">N82-(N82*10%)</f>
        <v>1269</v>
      </c>
      <c r="P82" s="608">
        <f t="shared" ref="P82:P83" si="132">O82/F82</f>
        <v>23.943396226415093</v>
      </c>
      <c r="Q82" s="566" t="s">
        <v>1107</v>
      </c>
    </row>
    <row r="83" spans="1:17">
      <c r="A83" s="668" t="s">
        <v>503</v>
      </c>
      <c r="B83" s="575">
        <v>45951</v>
      </c>
      <c r="C83" s="948">
        <v>45991</v>
      </c>
      <c r="D83" s="360" t="s">
        <v>504</v>
      </c>
      <c r="E83" s="360" t="s">
        <v>486</v>
      </c>
      <c r="F83" s="360">
        <v>53</v>
      </c>
      <c r="G83" s="360" t="s">
        <v>500</v>
      </c>
      <c r="H83" s="360">
        <v>985</v>
      </c>
      <c r="I83" s="570">
        <v>15</v>
      </c>
      <c r="J83" s="570">
        <v>0</v>
      </c>
      <c r="K83" s="570">
        <v>0</v>
      </c>
      <c r="L83" s="570">
        <v>0</v>
      </c>
      <c r="M83" s="570">
        <v>195</v>
      </c>
      <c r="N83" s="570">
        <f>SUM(H83:M83)</f>
        <v>1195</v>
      </c>
      <c r="O83" s="570">
        <f t="shared" si="131"/>
        <v>1075.5</v>
      </c>
      <c r="P83" s="604">
        <f t="shared" si="132"/>
        <v>20.29245283018868</v>
      </c>
      <c r="Q83" s="570" t="s">
        <v>1107</v>
      </c>
    </row>
    <row r="84" spans="1:17">
      <c r="A84" s="1043" t="s">
        <v>1936</v>
      </c>
      <c r="B84" s="1044">
        <v>45992</v>
      </c>
      <c r="C84" s="1044">
        <v>45998</v>
      </c>
      <c r="D84" s="1049" t="s">
        <v>485</v>
      </c>
      <c r="E84" s="1049" t="s">
        <v>486</v>
      </c>
      <c r="F84" s="1049">
        <v>53</v>
      </c>
      <c r="G84" s="1049" t="s">
        <v>500</v>
      </c>
      <c r="H84" s="1049">
        <f>H83+800</f>
        <v>1785</v>
      </c>
      <c r="I84" s="1043">
        <v>15</v>
      </c>
      <c r="J84" s="1043">
        <v>0</v>
      </c>
      <c r="K84" s="1043">
        <v>0</v>
      </c>
      <c r="L84" s="1043">
        <v>0</v>
      </c>
      <c r="M84" s="1043">
        <v>195</v>
      </c>
      <c r="N84" s="1043">
        <f t="shared" ref="N84" si="133">SUM(H84:M84)</f>
        <v>1995</v>
      </c>
      <c r="O84" s="1043">
        <f t="shared" ref="O84" si="134">N84-(N84*10%)</f>
        <v>1795.5</v>
      </c>
      <c r="P84" s="1050">
        <f t="shared" ref="P84" si="135">O84/F84</f>
        <v>33.877358490566039</v>
      </c>
      <c r="Q84" s="1043" t="s">
        <v>1107</v>
      </c>
    </row>
  </sheetData>
  <mergeCells count="1">
    <mergeCell ref="A4:R4"/>
  </mergeCells>
  <hyperlinks>
    <hyperlink ref="A2" location="ÍNDICE!A1" display="ÍNDICE"/>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A150"/>
  <sheetViews>
    <sheetView topLeftCell="I1" zoomScale="70" zoomScaleNormal="70" workbookViewId="0">
      <selection activeCell="N7" sqref="N7:Q7"/>
    </sheetView>
  </sheetViews>
  <sheetFormatPr baseColWidth="10" defaultColWidth="9.140625" defaultRowHeight="17.25"/>
  <cols>
    <col min="1" max="1" width="15" style="273" customWidth="1"/>
    <col min="2" max="2" width="19.140625" style="273" bestFit="1" customWidth="1"/>
    <col min="3" max="3" width="31.28515625" style="273" customWidth="1"/>
    <col min="4" max="4" width="18.85546875" style="276" customWidth="1"/>
    <col min="5" max="5" width="16.42578125" style="277" customWidth="1"/>
    <col min="6" max="7" width="15.85546875" style="276" customWidth="1"/>
    <col min="8" max="8" width="12.140625" style="276" customWidth="1"/>
    <col min="9" max="9" width="11.42578125" style="273" customWidth="1"/>
    <col min="10" max="10" width="9.140625" style="273"/>
    <col min="11" max="11" width="21.42578125" style="273" customWidth="1"/>
    <col min="12" max="12" width="32.5703125" style="273" customWidth="1"/>
    <col min="13" max="13" width="140.85546875" style="279" customWidth="1"/>
    <col min="14" max="989" width="9.140625" style="273"/>
    <col min="990" max="16384" width="9.140625" style="873"/>
  </cols>
  <sheetData>
    <row r="1" spans="1:989" ht="15" customHeight="1">
      <c r="A1" s="943" t="s">
        <v>1485</v>
      </c>
      <c r="B1" s="944"/>
      <c r="C1" s="944"/>
      <c r="D1" s="944"/>
      <c r="E1" s="944"/>
      <c r="F1" s="944"/>
      <c r="G1" s="944"/>
      <c r="H1" s="944"/>
      <c r="I1" s="944"/>
      <c r="J1" s="944"/>
      <c r="K1" s="944"/>
      <c r="L1" s="944"/>
      <c r="M1" s="944"/>
    </row>
    <row r="2" spans="1:989" ht="15" customHeight="1">
      <c r="A2" s="1190" t="s">
        <v>1072</v>
      </c>
      <c r="B2" s="1191"/>
      <c r="C2" s="685">
        <v>23</v>
      </c>
      <c r="D2" s="1178" t="s">
        <v>1932</v>
      </c>
      <c r="E2" s="1178"/>
      <c r="F2" s="944"/>
      <c r="G2" s="944"/>
      <c r="H2" s="944"/>
      <c r="I2" s="944"/>
      <c r="J2" s="944"/>
      <c r="K2" s="944"/>
      <c r="L2" s="944"/>
      <c r="M2" s="944"/>
    </row>
    <row r="3" spans="1:989" ht="15" customHeight="1">
      <c r="A3" s="943"/>
      <c r="B3" s="944"/>
      <c r="C3" s="944"/>
      <c r="D3" s="944"/>
      <c r="E3" s="944"/>
      <c r="F3" s="944"/>
      <c r="G3" s="944"/>
      <c r="H3" s="944"/>
      <c r="I3" s="944"/>
      <c r="J3" s="944"/>
      <c r="K3" s="944"/>
      <c r="L3" s="944"/>
      <c r="M3" s="944"/>
    </row>
    <row r="4" spans="1:989" ht="15" customHeight="1">
      <c r="A4" s="943"/>
      <c r="B4" s="944"/>
      <c r="C4" s="944"/>
      <c r="D4" s="944"/>
      <c r="E4" s="944"/>
      <c r="F4" s="944"/>
      <c r="G4" s="944"/>
      <c r="H4" s="944"/>
      <c r="I4" s="944"/>
      <c r="J4" s="944"/>
      <c r="K4" s="944"/>
      <c r="L4" s="944"/>
      <c r="M4" s="944"/>
    </row>
    <row r="5" spans="1:989" ht="15" customHeight="1">
      <c r="A5" s="943"/>
      <c r="B5" s="944"/>
      <c r="C5" s="944"/>
      <c r="D5" s="944"/>
      <c r="E5" s="944"/>
      <c r="F5" s="944"/>
      <c r="G5" s="944"/>
      <c r="H5" s="944"/>
      <c r="I5" s="944"/>
      <c r="J5" s="944"/>
      <c r="K5" s="944"/>
      <c r="L5" s="944"/>
      <c r="M5" s="944"/>
    </row>
    <row r="6" spans="1:989" ht="23.25">
      <c r="A6" s="1185" t="s">
        <v>1578</v>
      </c>
      <c r="B6" s="1186"/>
      <c r="C6" s="1186"/>
      <c r="D6" s="1186"/>
      <c r="E6" s="1186"/>
      <c r="F6" s="1186"/>
      <c r="G6" s="1186"/>
      <c r="H6" s="1186"/>
      <c r="I6" s="1186"/>
      <c r="J6" s="1186"/>
      <c r="K6" s="1186"/>
      <c r="L6" s="1186"/>
      <c r="M6" s="1186"/>
    </row>
    <row r="7" spans="1:989" ht="21">
      <c r="A7" s="1187" t="s">
        <v>1903</v>
      </c>
      <c r="B7" s="1188"/>
      <c r="C7" s="1188"/>
      <c r="D7" s="1188"/>
      <c r="E7" s="1188"/>
      <c r="F7" s="1188"/>
      <c r="G7" s="1188"/>
      <c r="H7" s="1188"/>
      <c r="I7" s="1188"/>
      <c r="J7" s="1188"/>
      <c r="K7" s="1188"/>
      <c r="L7" s="1188"/>
      <c r="M7" s="1188"/>
      <c r="N7" s="1203" t="s">
        <v>1933</v>
      </c>
      <c r="O7" s="1203"/>
      <c r="P7" s="1203"/>
      <c r="Q7" s="1203"/>
    </row>
    <row r="8" spans="1:989" s="874" customFormat="1" ht="18" customHeight="1">
      <c r="A8" s="1179" t="s">
        <v>515</v>
      </c>
      <c r="B8" s="1179" t="s">
        <v>516</v>
      </c>
      <c r="C8" s="1179" t="s">
        <v>517</v>
      </c>
      <c r="D8" s="1179" t="s">
        <v>1297</v>
      </c>
      <c r="E8" s="1182" t="s">
        <v>518</v>
      </c>
      <c r="F8" s="1189" t="s">
        <v>1198</v>
      </c>
      <c r="G8" s="1189"/>
      <c r="H8" s="1189"/>
      <c r="I8" s="1200" t="s">
        <v>521</v>
      </c>
      <c r="J8" s="1200" t="s">
        <v>522</v>
      </c>
      <c r="K8" s="1200" t="s">
        <v>523</v>
      </c>
      <c r="L8" s="1192" t="s">
        <v>524</v>
      </c>
      <c r="M8" s="1195" t="s">
        <v>525</v>
      </c>
      <c r="N8" s="1204" t="s">
        <v>526</v>
      </c>
      <c r="O8" s="1205" t="s">
        <v>1096</v>
      </c>
      <c r="P8" s="1206" t="s">
        <v>527</v>
      </c>
      <c r="Q8" s="1206" t="s">
        <v>520</v>
      </c>
      <c r="R8" s="274"/>
      <c r="S8" s="274"/>
      <c r="T8" s="274"/>
      <c r="U8" s="274"/>
      <c r="V8" s="274"/>
      <c r="W8" s="274"/>
      <c r="X8" s="274"/>
      <c r="Y8" s="274"/>
      <c r="Z8" s="274"/>
      <c r="AA8" s="274"/>
      <c r="AB8" s="274"/>
      <c r="AC8" s="274"/>
      <c r="AD8" s="274"/>
      <c r="AE8" s="274"/>
      <c r="AF8" s="274"/>
      <c r="AG8" s="274"/>
      <c r="AH8" s="274"/>
      <c r="AI8" s="274"/>
      <c r="AJ8" s="274"/>
      <c r="AK8" s="274"/>
      <c r="AL8" s="274"/>
      <c r="AM8" s="274"/>
      <c r="AN8" s="274"/>
      <c r="AO8" s="274"/>
      <c r="AP8" s="274"/>
      <c r="AQ8" s="274"/>
      <c r="AR8" s="274"/>
      <c r="AS8" s="274"/>
      <c r="AT8" s="274"/>
      <c r="AU8" s="274"/>
      <c r="AV8" s="274"/>
      <c r="AW8" s="274"/>
      <c r="AX8" s="274"/>
      <c r="AY8" s="274"/>
      <c r="AZ8" s="274"/>
      <c r="BA8" s="274"/>
      <c r="BB8" s="274"/>
      <c r="BC8" s="274"/>
      <c r="BD8" s="274"/>
      <c r="BE8" s="274"/>
      <c r="BF8" s="274"/>
      <c r="BG8" s="274"/>
      <c r="BH8" s="274"/>
      <c r="BI8" s="274"/>
      <c r="BJ8" s="274"/>
      <c r="BK8" s="274"/>
      <c r="BL8" s="274"/>
      <c r="BM8" s="274"/>
      <c r="BN8" s="274"/>
      <c r="BO8" s="274"/>
      <c r="BP8" s="274"/>
      <c r="BQ8" s="274"/>
      <c r="BR8" s="274"/>
      <c r="BS8" s="274"/>
      <c r="BT8" s="274"/>
      <c r="BU8" s="274"/>
      <c r="BV8" s="274"/>
      <c r="BW8" s="274"/>
      <c r="BX8" s="274"/>
      <c r="BY8" s="274"/>
      <c r="BZ8" s="274"/>
      <c r="CA8" s="274"/>
      <c r="CB8" s="274"/>
      <c r="CC8" s="274"/>
      <c r="CD8" s="274"/>
      <c r="CE8" s="274"/>
      <c r="CF8" s="274"/>
      <c r="CG8" s="274"/>
      <c r="CH8" s="274"/>
      <c r="CI8" s="274"/>
      <c r="CJ8" s="274"/>
      <c r="CK8" s="274"/>
      <c r="CL8" s="274"/>
      <c r="CM8" s="274"/>
      <c r="CN8" s="274"/>
      <c r="CO8" s="274"/>
      <c r="CP8" s="274"/>
      <c r="CQ8" s="274"/>
      <c r="CR8" s="274"/>
      <c r="CS8" s="274"/>
      <c r="CT8" s="274"/>
      <c r="CU8" s="274"/>
      <c r="CV8" s="274"/>
      <c r="CW8" s="274"/>
      <c r="CX8" s="274"/>
      <c r="CY8" s="274"/>
      <c r="CZ8" s="274"/>
      <c r="DA8" s="274"/>
      <c r="DB8" s="274"/>
      <c r="DC8" s="274"/>
      <c r="DD8" s="274"/>
      <c r="DE8" s="274"/>
      <c r="DF8" s="274"/>
      <c r="DG8" s="274"/>
      <c r="DH8" s="274"/>
      <c r="DI8" s="274"/>
      <c r="DJ8" s="274"/>
      <c r="DK8" s="274"/>
      <c r="DL8" s="274"/>
      <c r="DM8" s="274"/>
      <c r="DN8" s="274"/>
      <c r="DO8" s="274"/>
      <c r="DP8" s="274"/>
      <c r="DQ8" s="274"/>
      <c r="DR8" s="274"/>
      <c r="DS8" s="274"/>
      <c r="DT8" s="274"/>
      <c r="DU8" s="274"/>
      <c r="DV8" s="274"/>
      <c r="DW8" s="274"/>
      <c r="DX8" s="274"/>
      <c r="DY8" s="274"/>
      <c r="DZ8" s="274"/>
      <c r="EA8" s="274"/>
      <c r="EB8" s="274"/>
      <c r="EC8" s="274"/>
      <c r="ED8" s="274"/>
      <c r="EE8" s="274"/>
      <c r="EF8" s="274"/>
      <c r="EG8" s="274"/>
      <c r="EH8" s="274"/>
      <c r="EI8" s="274"/>
      <c r="EJ8" s="274"/>
      <c r="EK8" s="274"/>
      <c r="EL8" s="274"/>
      <c r="EM8" s="274"/>
      <c r="EN8" s="274"/>
      <c r="EO8" s="274"/>
      <c r="EP8" s="274"/>
      <c r="EQ8" s="274"/>
      <c r="ER8" s="274"/>
      <c r="ES8" s="274"/>
      <c r="ET8" s="274"/>
      <c r="EU8" s="274"/>
      <c r="EV8" s="274"/>
      <c r="EW8" s="274"/>
      <c r="EX8" s="274"/>
      <c r="EY8" s="274"/>
      <c r="EZ8" s="274"/>
      <c r="FA8" s="274"/>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c r="HB8" s="274"/>
      <c r="HC8" s="274"/>
      <c r="HD8" s="274"/>
      <c r="HE8" s="274"/>
      <c r="HF8" s="274"/>
      <c r="HG8" s="274"/>
      <c r="HH8" s="274"/>
      <c r="HI8" s="274"/>
      <c r="HJ8" s="274"/>
      <c r="HK8" s="274"/>
      <c r="HL8" s="274"/>
      <c r="HM8" s="274"/>
      <c r="HN8" s="274"/>
      <c r="HO8" s="274"/>
      <c r="HP8" s="274"/>
      <c r="HQ8" s="274"/>
      <c r="HR8" s="274"/>
      <c r="HS8" s="274"/>
      <c r="HT8" s="274"/>
      <c r="HU8" s="274"/>
      <c r="HV8" s="274"/>
      <c r="HW8" s="274"/>
      <c r="HX8" s="274"/>
      <c r="HY8" s="274"/>
      <c r="HZ8" s="274"/>
      <c r="IA8" s="274"/>
      <c r="IB8" s="274"/>
      <c r="IC8" s="274"/>
      <c r="ID8" s="274"/>
      <c r="IE8" s="274"/>
      <c r="IF8" s="274"/>
      <c r="IG8" s="274"/>
      <c r="IH8" s="274"/>
      <c r="II8" s="274"/>
      <c r="IJ8" s="274"/>
      <c r="IK8" s="274"/>
      <c r="IL8" s="274"/>
      <c r="IM8" s="274"/>
      <c r="IN8" s="274"/>
      <c r="IO8" s="274"/>
      <c r="IP8" s="274"/>
      <c r="IQ8" s="274"/>
      <c r="IR8" s="274"/>
      <c r="IS8" s="274"/>
      <c r="IT8" s="274"/>
      <c r="IU8" s="274"/>
      <c r="IV8" s="274"/>
      <c r="IW8" s="274"/>
      <c r="IX8" s="274"/>
      <c r="IY8" s="274"/>
      <c r="IZ8" s="274"/>
      <c r="JA8" s="274"/>
      <c r="JB8" s="274"/>
      <c r="JC8" s="274"/>
      <c r="JD8" s="274"/>
      <c r="JE8" s="274"/>
      <c r="JF8" s="274"/>
      <c r="JG8" s="274"/>
      <c r="JH8" s="274"/>
      <c r="JI8" s="274"/>
      <c r="JJ8" s="274"/>
      <c r="JK8" s="274"/>
      <c r="JL8" s="274"/>
      <c r="JM8" s="274"/>
      <c r="JN8" s="274"/>
      <c r="JO8" s="274"/>
      <c r="JP8" s="274"/>
      <c r="JQ8" s="274"/>
      <c r="JR8" s="274"/>
      <c r="JS8" s="274"/>
      <c r="JT8" s="274"/>
      <c r="JU8" s="274"/>
      <c r="JV8" s="274"/>
      <c r="JW8" s="274"/>
      <c r="JX8" s="274"/>
      <c r="JY8" s="274"/>
      <c r="JZ8" s="274"/>
      <c r="KA8" s="274"/>
      <c r="KB8" s="274"/>
      <c r="KC8" s="274"/>
      <c r="KD8" s="274"/>
      <c r="KE8" s="274"/>
      <c r="KF8" s="274"/>
      <c r="KG8" s="274"/>
      <c r="KH8" s="274"/>
      <c r="KI8" s="274"/>
      <c r="KJ8" s="274"/>
      <c r="KK8" s="274"/>
      <c r="KL8" s="274"/>
      <c r="KM8" s="274"/>
      <c r="KN8" s="274"/>
      <c r="KO8" s="274"/>
      <c r="KP8" s="274"/>
      <c r="KQ8" s="274"/>
      <c r="KR8" s="274"/>
      <c r="KS8" s="274"/>
      <c r="KT8" s="274"/>
      <c r="KU8" s="274"/>
      <c r="KV8" s="274"/>
      <c r="KW8" s="274"/>
      <c r="KX8" s="274"/>
      <c r="KY8" s="274"/>
      <c r="KZ8" s="274"/>
      <c r="LA8" s="274"/>
      <c r="LB8" s="274"/>
      <c r="LC8" s="274"/>
      <c r="LD8" s="274"/>
      <c r="LE8" s="274"/>
      <c r="LF8" s="274"/>
      <c r="LG8" s="274"/>
      <c r="LH8" s="274"/>
      <c r="LI8" s="274"/>
      <c r="LJ8" s="274"/>
      <c r="LK8" s="274"/>
      <c r="LL8" s="274"/>
      <c r="LM8" s="274"/>
      <c r="LN8" s="274"/>
      <c r="LO8" s="274"/>
      <c r="LP8" s="274"/>
      <c r="LQ8" s="274"/>
      <c r="LR8" s="274"/>
      <c r="LS8" s="274"/>
      <c r="LT8" s="274"/>
      <c r="LU8" s="274"/>
      <c r="LV8" s="274"/>
      <c r="LW8" s="274"/>
      <c r="LX8" s="274"/>
      <c r="LY8" s="274"/>
      <c r="LZ8" s="274"/>
      <c r="MA8" s="274"/>
      <c r="MB8" s="274"/>
      <c r="MC8" s="274"/>
      <c r="MD8" s="274"/>
      <c r="ME8" s="274"/>
      <c r="MF8" s="274"/>
      <c r="MG8" s="274"/>
      <c r="MH8" s="274"/>
      <c r="MI8" s="274"/>
      <c r="MJ8" s="274"/>
      <c r="MK8" s="274"/>
      <c r="ML8" s="274"/>
      <c r="MM8" s="274"/>
      <c r="MN8" s="274"/>
      <c r="MO8" s="274"/>
      <c r="MP8" s="274"/>
      <c r="MQ8" s="274"/>
      <c r="MR8" s="274"/>
      <c r="MS8" s="274"/>
      <c r="MT8" s="274"/>
      <c r="MU8" s="274"/>
      <c r="MV8" s="274"/>
      <c r="MW8" s="274"/>
      <c r="MX8" s="274"/>
      <c r="MY8" s="274"/>
      <c r="MZ8" s="274"/>
      <c r="NA8" s="274"/>
      <c r="NB8" s="274"/>
      <c r="NC8" s="274"/>
      <c r="ND8" s="274"/>
      <c r="NE8" s="274"/>
      <c r="NF8" s="274"/>
      <c r="NG8" s="274"/>
      <c r="NH8" s="274"/>
      <c r="NI8" s="274"/>
      <c r="NJ8" s="274"/>
      <c r="NK8" s="274"/>
      <c r="NL8" s="274"/>
      <c r="NM8" s="274"/>
      <c r="NN8" s="274"/>
      <c r="NO8" s="274"/>
      <c r="NP8" s="274"/>
      <c r="NQ8" s="274"/>
      <c r="NR8" s="274"/>
      <c r="NS8" s="274"/>
      <c r="NT8" s="274"/>
      <c r="NU8" s="274"/>
      <c r="NV8" s="274"/>
      <c r="NW8" s="274"/>
      <c r="NX8" s="274"/>
      <c r="NY8" s="274"/>
      <c r="NZ8" s="274"/>
      <c r="OA8" s="274"/>
      <c r="OB8" s="274"/>
      <c r="OC8" s="274"/>
      <c r="OD8" s="274"/>
      <c r="OE8" s="274"/>
      <c r="OF8" s="274"/>
      <c r="OG8" s="274"/>
      <c r="OH8" s="274"/>
      <c r="OI8" s="274"/>
      <c r="OJ8" s="274"/>
      <c r="OK8" s="274"/>
      <c r="OL8" s="274"/>
      <c r="OM8" s="274"/>
      <c r="ON8" s="274"/>
      <c r="OO8" s="274"/>
      <c r="OP8" s="274"/>
      <c r="OQ8" s="274"/>
      <c r="OR8" s="274"/>
      <c r="OS8" s="274"/>
      <c r="OT8" s="274"/>
      <c r="OU8" s="274"/>
      <c r="OV8" s="274"/>
      <c r="OW8" s="274"/>
      <c r="OX8" s="274"/>
      <c r="OY8" s="274"/>
      <c r="OZ8" s="274"/>
      <c r="PA8" s="274"/>
      <c r="PB8" s="274"/>
      <c r="PC8" s="274"/>
      <c r="PD8" s="274"/>
      <c r="PE8" s="274"/>
      <c r="PF8" s="274"/>
      <c r="PG8" s="274"/>
      <c r="PH8" s="274"/>
      <c r="PI8" s="274"/>
      <c r="PJ8" s="274"/>
      <c r="PK8" s="274"/>
      <c r="PL8" s="274"/>
      <c r="PM8" s="274"/>
      <c r="PN8" s="274"/>
      <c r="PO8" s="274"/>
      <c r="PP8" s="274"/>
      <c r="PQ8" s="274"/>
      <c r="PR8" s="274"/>
      <c r="PS8" s="274"/>
      <c r="PT8" s="274"/>
      <c r="PU8" s="274"/>
      <c r="PV8" s="274"/>
      <c r="PW8" s="274"/>
      <c r="PX8" s="274"/>
      <c r="PY8" s="274"/>
      <c r="PZ8" s="274"/>
      <c r="QA8" s="274"/>
      <c r="QB8" s="274"/>
      <c r="QC8" s="274"/>
      <c r="QD8" s="274"/>
      <c r="QE8" s="274"/>
      <c r="QF8" s="274"/>
      <c r="QG8" s="274"/>
      <c r="QH8" s="274"/>
      <c r="QI8" s="274"/>
      <c r="QJ8" s="274"/>
      <c r="QK8" s="274"/>
      <c r="QL8" s="274"/>
      <c r="QM8" s="274"/>
      <c r="QN8" s="274"/>
      <c r="QO8" s="274"/>
      <c r="QP8" s="274"/>
      <c r="QQ8" s="274"/>
      <c r="QR8" s="274"/>
      <c r="QS8" s="274"/>
      <c r="QT8" s="274"/>
      <c r="QU8" s="274"/>
      <c r="QV8" s="274"/>
      <c r="QW8" s="274"/>
      <c r="QX8" s="274"/>
      <c r="QY8" s="274"/>
      <c r="QZ8" s="274"/>
      <c r="RA8" s="274"/>
      <c r="RB8" s="274"/>
      <c r="RC8" s="274"/>
      <c r="RD8" s="274"/>
      <c r="RE8" s="274"/>
      <c r="RF8" s="274"/>
      <c r="RG8" s="274"/>
      <c r="RH8" s="274"/>
      <c r="RI8" s="274"/>
      <c r="RJ8" s="274"/>
      <c r="RK8" s="274"/>
      <c r="RL8" s="274"/>
      <c r="RM8" s="274"/>
      <c r="RN8" s="274"/>
      <c r="RO8" s="274"/>
      <c r="RP8" s="274"/>
      <c r="RQ8" s="274"/>
      <c r="RR8" s="274"/>
      <c r="RS8" s="274"/>
      <c r="RT8" s="274"/>
      <c r="RU8" s="274"/>
      <c r="RV8" s="274"/>
      <c r="RW8" s="274"/>
      <c r="RX8" s="274"/>
      <c r="RY8" s="274"/>
      <c r="RZ8" s="274"/>
      <c r="SA8" s="274"/>
      <c r="SB8" s="274"/>
      <c r="SC8" s="274"/>
      <c r="SD8" s="274"/>
      <c r="SE8" s="274"/>
      <c r="SF8" s="274"/>
      <c r="SG8" s="274"/>
      <c r="SH8" s="274"/>
      <c r="SI8" s="274"/>
      <c r="SJ8" s="274"/>
      <c r="SK8" s="274"/>
      <c r="SL8" s="274"/>
      <c r="SM8" s="274"/>
      <c r="SN8" s="274"/>
      <c r="SO8" s="274"/>
      <c r="SP8" s="274"/>
      <c r="SQ8" s="274"/>
      <c r="SR8" s="274"/>
      <c r="SS8" s="274"/>
      <c r="ST8" s="274"/>
      <c r="SU8" s="274"/>
      <c r="SV8" s="274"/>
      <c r="SW8" s="274"/>
      <c r="SX8" s="274"/>
      <c r="SY8" s="274"/>
      <c r="SZ8" s="274"/>
      <c r="TA8" s="274"/>
      <c r="TB8" s="274"/>
      <c r="TC8" s="274"/>
      <c r="TD8" s="274"/>
      <c r="TE8" s="274"/>
      <c r="TF8" s="274"/>
      <c r="TG8" s="274"/>
      <c r="TH8" s="274"/>
      <c r="TI8" s="274"/>
      <c r="TJ8" s="274"/>
      <c r="TK8" s="274"/>
      <c r="TL8" s="274"/>
      <c r="TM8" s="274"/>
      <c r="TN8" s="274"/>
      <c r="TO8" s="274"/>
      <c r="TP8" s="274"/>
      <c r="TQ8" s="274"/>
      <c r="TR8" s="274"/>
      <c r="TS8" s="274"/>
      <c r="TT8" s="274"/>
      <c r="TU8" s="274"/>
      <c r="TV8" s="274"/>
      <c r="TW8" s="274"/>
      <c r="TX8" s="274"/>
      <c r="TY8" s="274"/>
      <c r="TZ8" s="274"/>
      <c r="UA8" s="274"/>
      <c r="UB8" s="274"/>
      <c r="UC8" s="274"/>
      <c r="UD8" s="274"/>
      <c r="UE8" s="274"/>
      <c r="UF8" s="274"/>
      <c r="UG8" s="274"/>
      <c r="UH8" s="274"/>
      <c r="UI8" s="274"/>
      <c r="UJ8" s="274"/>
      <c r="UK8" s="274"/>
      <c r="UL8" s="274"/>
      <c r="UM8" s="274"/>
      <c r="UN8" s="274"/>
      <c r="UO8" s="274"/>
      <c r="UP8" s="274"/>
      <c r="UQ8" s="274"/>
      <c r="UR8" s="274"/>
      <c r="US8" s="274"/>
      <c r="UT8" s="274"/>
      <c r="UU8" s="274"/>
      <c r="UV8" s="274"/>
      <c r="UW8" s="274"/>
      <c r="UX8" s="274"/>
      <c r="UY8" s="274"/>
      <c r="UZ8" s="274"/>
      <c r="VA8" s="274"/>
      <c r="VB8" s="274"/>
      <c r="VC8" s="274"/>
      <c r="VD8" s="274"/>
      <c r="VE8" s="274"/>
      <c r="VF8" s="274"/>
      <c r="VG8" s="274"/>
      <c r="VH8" s="274"/>
      <c r="VI8" s="274"/>
      <c r="VJ8" s="274"/>
      <c r="VK8" s="274"/>
      <c r="VL8" s="274"/>
      <c r="VM8" s="274"/>
      <c r="VN8" s="274"/>
      <c r="VO8" s="274"/>
      <c r="VP8" s="274"/>
      <c r="VQ8" s="274"/>
      <c r="VR8" s="274"/>
      <c r="VS8" s="274"/>
      <c r="VT8" s="274"/>
      <c r="VU8" s="274"/>
      <c r="VV8" s="274"/>
      <c r="VW8" s="274"/>
      <c r="VX8" s="274"/>
      <c r="VY8" s="274"/>
      <c r="VZ8" s="274"/>
      <c r="WA8" s="274"/>
      <c r="WB8" s="274"/>
      <c r="WC8" s="274"/>
      <c r="WD8" s="274"/>
      <c r="WE8" s="274"/>
      <c r="WF8" s="274"/>
      <c r="WG8" s="274"/>
      <c r="WH8" s="274"/>
      <c r="WI8" s="274"/>
      <c r="WJ8" s="274"/>
      <c r="WK8" s="274"/>
      <c r="WL8" s="274"/>
      <c r="WM8" s="274"/>
      <c r="WN8" s="274"/>
      <c r="WO8" s="274"/>
      <c r="WP8" s="274"/>
      <c r="WQ8" s="274"/>
      <c r="WR8" s="274"/>
      <c r="WS8" s="274"/>
      <c r="WT8" s="274"/>
      <c r="WU8" s="274"/>
      <c r="WV8" s="274"/>
      <c r="WW8" s="274"/>
      <c r="WX8" s="274"/>
      <c r="WY8" s="274"/>
      <c r="WZ8" s="274"/>
      <c r="XA8" s="274"/>
      <c r="XB8" s="274"/>
      <c r="XC8" s="274"/>
      <c r="XD8" s="274"/>
      <c r="XE8" s="274"/>
      <c r="XF8" s="274"/>
      <c r="XG8" s="274"/>
      <c r="XH8" s="274"/>
      <c r="XI8" s="274"/>
      <c r="XJ8" s="274"/>
      <c r="XK8" s="274"/>
      <c r="XL8" s="274"/>
      <c r="XM8" s="274"/>
      <c r="XN8" s="274"/>
      <c r="XO8" s="274"/>
      <c r="XP8" s="274"/>
      <c r="XQ8" s="274"/>
      <c r="XR8" s="274"/>
      <c r="XS8" s="274"/>
      <c r="XT8" s="274"/>
      <c r="XU8" s="274"/>
      <c r="XV8" s="274"/>
      <c r="XW8" s="274"/>
      <c r="XX8" s="274"/>
      <c r="XY8" s="274"/>
      <c r="XZ8" s="274"/>
      <c r="YA8" s="274"/>
      <c r="YB8" s="274"/>
      <c r="YC8" s="274"/>
      <c r="YD8" s="274"/>
      <c r="YE8" s="274"/>
      <c r="YF8" s="274"/>
      <c r="YG8" s="274"/>
      <c r="YH8" s="274"/>
      <c r="YI8" s="274"/>
      <c r="YJ8" s="274"/>
      <c r="YK8" s="274"/>
      <c r="YL8" s="274"/>
      <c r="YM8" s="274"/>
      <c r="YN8" s="274"/>
      <c r="YO8" s="274"/>
      <c r="YP8" s="274"/>
      <c r="YQ8" s="274"/>
      <c r="YR8" s="274"/>
      <c r="YS8" s="274"/>
      <c r="YT8" s="274"/>
      <c r="YU8" s="274"/>
      <c r="YV8" s="274"/>
      <c r="YW8" s="274"/>
      <c r="YX8" s="274"/>
      <c r="YY8" s="274"/>
      <c r="YZ8" s="274"/>
      <c r="ZA8" s="274"/>
      <c r="ZB8" s="274"/>
      <c r="ZC8" s="274"/>
      <c r="ZD8" s="274"/>
      <c r="ZE8" s="274"/>
      <c r="ZF8" s="274"/>
      <c r="ZG8" s="274"/>
      <c r="ZH8" s="274"/>
      <c r="ZI8" s="274"/>
      <c r="ZJ8" s="274"/>
      <c r="ZK8" s="274"/>
      <c r="ZL8" s="274"/>
      <c r="ZM8" s="274"/>
      <c r="ZN8" s="274"/>
      <c r="ZO8" s="274"/>
      <c r="ZP8" s="274"/>
      <c r="ZQ8" s="274"/>
      <c r="ZR8" s="274"/>
      <c r="ZS8" s="274"/>
      <c r="ZT8" s="274"/>
      <c r="ZU8" s="274"/>
      <c r="ZV8" s="274"/>
      <c r="ZW8" s="274"/>
      <c r="ZX8" s="274"/>
      <c r="ZY8" s="274"/>
      <c r="ZZ8" s="274"/>
      <c r="AAA8" s="274"/>
      <c r="AAB8" s="274"/>
      <c r="AAC8" s="274"/>
      <c r="AAD8" s="274"/>
      <c r="AAE8" s="274"/>
      <c r="AAF8" s="274"/>
      <c r="AAG8" s="274"/>
      <c r="AAH8" s="274"/>
      <c r="AAI8" s="274"/>
      <c r="AAJ8" s="274"/>
      <c r="AAK8" s="274"/>
      <c r="AAL8" s="274"/>
      <c r="AAM8" s="274"/>
      <c r="AAN8" s="274"/>
      <c r="AAO8" s="274"/>
      <c r="AAP8" s="274"/>
      <c r="AAQ8" s="274"/>
      <c r="AAR8" s="274"/>
      <c r="AAS8" s="274"/>
      <c r="AAT8" s="274"/>
      <c r="AAU8" s="274"/>
      <c r="AAV8" s="274"/>
      <c r="AAW8" s="274"/>
      <c r="AAX8" s="274"/>
      <c r="AAY8" s="274"/>
      <c r="AAZ8" s="274"/>
      <c r="ABA8" s="274"/>
      <c r="ABB8" s="274"/>
      <c r="ABC8" s="274"/>
      <c r="ABD8" s="274"/>
      <c r="ABE8" s="274"/>
      <c r="ABF8" s="274"/>
      <c r="ABG8" s="274"/>
      <c r="ABH8" s="274"/>
      <c r="ABI8" s="274"/>
      <c r="ABJ8" s="274"/>
      <c r="ABK8" s="274"/>
      <c r="ABL8" s="274"/>
      <c r="ABM8" s="274"/>
      <c r="ABN8" s="274"/>
      <c r="ABO8" s="274"/>
      <c r="ABP8" s="274"/>
      <c r="ABQ8" s="274"/>
      <c r="ABR8" s="274"/>
      <c r="ABS8" s="274"/>
      <c r="ABT8" s="274"/>
      <c r="ABU8" s="274"/>
      <c r="ABV8" s="274"/>
      <c r="ABW8" s="274"/>
      <c r="ABX8" s="274"/>
      <c r="ABY8" s="274"/>
      <c r="ABZ8" s="274"/>
      <c r="ACA8" s="274"/>
      <c r="ACB8" s="274"/>
      <c r="ACC8" s="274"/>
      <c r="ACD8" s="274"/>
      <c r="ACE8" s="274"/>
      <c r="ACF8" s="274"/>
      <c r="ACG8" s="274"/>
      <c r="ACH8" s="274"/>
      <c r="ACI8" s="274"/>
      <c r="ACJ8" s="274"/>
      <c r="ACK8" s="274"/>
      <c r="ACL8" s="274"/>
      <c r="ACM8" s="274"/>
      <c r="ACN8" s="274"/>
      <c r="ACO8" s="274"/>
      <c r="ACP8" s="274"/>
      <c r="ACQ8" s="274"/>
      <c r="ACR8" s="274"/>
      <c r="ACS8" s="274"/>
      <c r="ACT8" s="274"/>
      <c r="ACU8" s="274"/>
      <c r="ACV8" s="274"/>
      <c r="ACW8" s="274"/>
      <c r="ACX8" s="274"/>
      <c r="ACY8" s="274"/>
      <c r="ACZ8" s="274"/>
      <c r="ADA8" s="274"/>
      <c r="ADB8" s="274"/>
      <c r="ADC8" s="274"/>
      <c r="ADD8" s="274"/>
      <c r="ADE8" s="274"/>
      <c r="ADF8" s="274"/>
      <c r="ADG8" s="274"/>
      <c r="ADH8" s="274"/>
      <c r="ADI8" s="274"/>
      <c r="ADJ8" s="274"/>
      <c r="ADK8" s="274"/>
      <c r="ADL8" s="274"/>
      <c r="ADM8" s="274"/>
      <c r="ADN8" s="274"/>
      <c r="ADO8" s="274"/>
      <c r="ADP8" s="274"/>
      <c r="ADQ8" s="274"/>
      <c r="ADR8" s="274"/>
      <c r="ADS8" s="274"/>
      <c r="ADT8" s="274"/>
      <c r="ADU8" s="274"/>
      <c r="ADV8" s="274"/>
      <c r="ADW8" s="274"/>
      <c r="ADX8" s="274"/>
      <c r="ADY8" s="274"/>
      <c r="ADZ8" s="274"/>
      <c r="AEA8" s="274"/>
      <c r="AEB8" s="274"/>
      <c r="AEC8" s="274"/>
      <c r="AED8" s="274"/>
      <c r="AEE8" s="274"/>
      <c r="AEF8" s="274"/>
      <c r="AEG8" s="274"/>
      <c r="AEH8" s="274"/>
      <c r="AEI8" s="274"/>
      <c r="AEJ8" s="274"/>
      <c r="AEK8" s="274"/>
      <c r="AEL8" s="274"/>
      <c r="AEM8" s="274"/>
      <c r="AEN8" s="274"/>
      <c r="AEO8" s="274"/>
      <c r="AEP8" s="274"/>
      <c r="AEQ8" s="274"/>
      <c r="AER8" s="274"/>
      <c r="AES8" s="274"/>
      <c r="AET8" s="274"/>
      <c r="AEU8" s="274"/>
      <c r="AEV8" s="274"/>
      <c r="AEW8" s="274"/>
      <c r="AEX8" s="274"/>
      <c r="AEY8" s="274"/>
      <c r="AEZ8" s="274"/>
      <c r="AFA8" s="274"/>
      <c r="AFB8" s="274"/>
      <c r="AFC8" s="274"/>
      <c r="AFD8" s="274"/>
      <c r="AFE8" s="274"/>
      <c r="AFF8" s="274"/>
      <c r="AFG8" s="274"/>
      <c r="AFH8" s="274"/>
      <c r="AFI8" s="274"/>
      <c r="AFJ8" s="274"/>
      <c r="AFK8" s="274"/>
      <c r="AFL8" s="274"/>
      <c r="AFM8" s="274"/>
      <c r="AFN8" s="274"/>
      <c r="AFO8" s="274"/>
      <c r="AFP8" s="274"/>
      <c r="AFQ8" s="274"/>
      <c r="AFR8" s="274"/>
      <c r="AFS8" s="274"/>
      <c r="AFT8" s="274"/>
      <c r="AFU8" s="274"/>
      <c r="AFV8" s="274"/>
      <c r="AFW8" s="274"/>
      <c r="AFX8" s="274"/>
      <c r="AFY8" s="274"/>
      <c r="AFZ8" s="274"/>
      <c r="AGA8" s="274"/>
      <c r="AGB8" s="274"/>
      <c r="AGC8" s="274"/>
      <c r="AGD8" s="274"/>
      <c r="AGE8" s="274"/>
      <c r="AGF8" s="274"/>
      <c r="AGG8" s="274"/>
      <c r="AGH8" s="274"/>
      <c r="AGI8" s="274"/>
      <c r="AGJ8" s="274"/>
      <c r="AGK8" s="274"/>
      <c r="AGL8" s="274"/>
      <c r="AGM8" s="274"/>
      <c r="AGN8" s="274"/>
      <c r="AGO8" s="274"/>
      <c r="AGP8" s="274"/>
      <c r="AGQ8" s="274"/>
      <c r="AGR8" s="274"/>
      <c r="AGS8" s="274"/>
      <c r="AGT8" s="274"/>
      <c r="AGU8" s="274"/>
      <c r="AGV8" s="274"/>
      <c r="AGW8" s="274"/>
      <c r="AGX8" s="274"/>
      <c r="AGY8" s="274"/>
      <c r="AGZ8" s="274"/>
      <c r="AHA8" s="274"/>
      <c r="AHB8" s="274"/>
      <c r="AHC8" s="274"/>
      <c r="AHD8" s="274"/>
      <c r="AHE8" s="274"/>
      <c r="AHF8" s="274"/>
      <c r="AHG8" s="274"/>
      <c r="AHH8" s="274"/>
      <c r="AHI8" s="274"/>
      <c r="AHJ8" s="274"/>
      <c r="AHK8" s="274"/>
      <c r="AHL8" s="274"/>
      <c r="AHM8" s="274"/>
      <c r="AHN8" s="274"/>
      <c r="AHO8" s="274"/>
      <c r="AHP8" s="274"/>
      <c r="AHQ8" s="274"/>
      <c r="AHR8" s="274"/>
      <c r="AHS8" s="274"/>
      <c r="AHT8" s="274"/>
      <c r="AHU8" s="274"/>
      <c r="AHV8" s="274"/>
      <c r="AHW8" s="274"/>
      <c r="AHX8" s="274"/>
      <c r="AHY8" s="274"/>
      <c r="AHZ8" s="274"/>
      <c r="AIA8" s="274"/>
      <c r="AIB8" s="274"/>
      <c r="AIC8" s="274"/>
      <c r="AID8" s="274"/>
      <c r="AIE8" s="274"/>
      <c r="AIF8" s="274"/>
      <c r="AIG8" s="274"/>
      <c r="AIH8" s="274"/>
      <c r="AII8" s="274"/>
      <c r="AIJ8" s="274"/>
      <c r="AIK8" s="274"/>
      <c r="AIL8" s="274"/>
      <c r="AIM8" s="274"/>
      <c r="AIN8" s="274"/>
      <c r="AIO8" s="274"/>
      <c r="AIP8" s="274"/>
      <c r="AIQ8" s="274"/>
      <c r="AIR8" s="274"/>
      <c r="AIS8" s="274"/>
      <c r="AIT8" s="274"/>
      <c r="AIU8" s="274"/>
      <c r="AIV8" s="274"/>
      <c r="AIW8" s="274"/>
      <c r="AIX8" s="274"/>
      <c r="AIY8" s="274"/>
      <c r="AIZ8" s="274"/>
      <c r="AJA8" s="274"/>
      <c r="AJB8" s="274"/>
      <c r="AJC8" s="274"/>
      <c r="AJD8" s="274"/>
      <c r="AJE8" s="274"/>
      <c r="AJF8" s="274"/>
      <c r="AJG8" s="274"/>
      <c r="AJH8" s="274"/>
      <c r="AJI8" s="274"/>
      <c r="AJJ8" s="274"/>
      <c r="AJK8" s="274"/>
      <c r="AJL8" s="274"/>
      <c r="AJM8" s="274"/>
      <c r="AJN8" s="274"/>
      <c r="AJO8" s="274"/>
      <c r="AJP8" s="274"/>
      <c r="AJQ8" s="274"/>
      <c r="AJR8" s="274"/>
      <c r="AJS8" s="274"/>
      <c r="AJT8" s="274"/>
      <c r="AJU8" s="274"/>
      <c r="AJV8" s="274"/>
      <c r="AJW8" s="274"/>
      <c r="AJX8" s="274"/>
      <c r="AJY8" s="274"/>
      <c r="AJZ8" s="274"/>
      <c r="AKA8" s="274"/>
      <c r="AKB8" s="274"/>
      <c r="AKC8" s="274"/>
      <c r="AKD8" s="274"/>
      <c r="AKE8" s="274"/>
      <c r="AKF8" s="274"/>
      <c r="AKG8" s="274"/>
      <c r="AKH8" s="274"/>
      <c r="AKI8" s="274"/>
      <c r="AKJ8" s="274"/>
      <c r="AKK8" s="274"/>
      <c r="AKL8" s="274"/>
      <c r="AKM8" s="274"/>
      <c r="AKN8" s="274"/>
      <c r="AKO8" s="274"/>
      <c r="AKP8" s="274"/>
      <c r="AKQ8" s="274"/>
      <c r="AKR8" s="274"/>
      <c r="AKS8" s="274"/>
      <c r="AKT8" s="274"/>
      <c r="AKU8" s="274"/>
      <c r="AKV8" s="274"/>
      <c r="AKW8" s="274"/>
      <c r="AKX8" s="274"/>
      <c r="AKY8" s="274"/>
      <c r="AKZ8" s="274"/>
      <c r="ALA8" s="274"/>
    </row>
    <row r="9" spans="1:989" s="874" customFormat="1" ht="18" customHeight="1">
      <c r="A9" s="1180"/>
      <c r="B9" s="1180"/>
      <c r="C9" s="1180"/>
      <c r="D9" s="1180"/>
      <c r="E9" s="1183"/>
      <c r="F9" s="1198" t="s">
        <v>519</v>
      </c>
      <c r="G9" s="1198" t="s">
        <v>1254</v>
      </c>
      <c r="H9" s="1198" t="s">
        <v>520</v>
      </c>
      <c r="I9" s="1201"/>
      <c r="J9" s="1201"/>
      <c r="K9" s="1201"/>
      <c r="L9" s="1193"/>
      <c r="M9" s="1196"/>
      <c r="N9" s="1204"/>
      <c r="O9" s="1205"/>
      <c r="P9" s="1206"/>
      <c r="Q9" s="1206"/>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274"/>
      <c r="AU9" s="274"/>
      <c r="AV9" s="274"/>
      <c r="AW9" s="274"/>
      <c r="AX9" s="274"/>
      <c r="AY9" s="274"/>
      <c r="AZ9" s="274"/>
      <c r="BA9" s="274"/>
      <c r="BB9" s="274"/>
      <c r="BC9" s="274"/>
      <c r="BD9" s="274"/>
      <c r="BE9" s="274"/>
      <c r="BF9" s="274"/>
      <c r="BG9" s="274"/>
      <c r="BH9" s="274"/>
      <c r="BI9" s="274"/>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c r="CH9" s="274"/>
      <c r="CI9" s="274"/>
      <c r="CJ9" s="274"/>
      <c r="CK9" s="274"/>
      <c r="CL9" s="274"/>
      <c r="CM9" s="274"/>
      <c r="CN9" s="274"/>
      <c r="CO9" s="274"/>
      <c r="CP9" s="274"/>
      <c r="CQ9" s="274"/>
      <c r="CR9" s="274"/>
      <c r="CS9" s="274"/>
      <c r="CT9" s="274"/>
      <c r="CU9" s="274"/>
      <c r="CV9" s="274"/>
      <c r="CW9" s="274"/>
      <c r="CX9" s="274"/>
      <c r="CY9" s="274"/>
      <c r="CZ9" s="274"/>
      <c r="DA9" s="274"/>
      <c r="DB9" s="274"/>
      <c r="DC9" s="274"/>
      <c r="DD9" s="274"/>
      <c r="DE9" s="274"/>
      <c r="DF9" s="274"/>
      <c r="DG9" s="274"/>
      <c r="DH9" s="274"/>
      <c r="DI9" s="274"/>
      <c r="DJ9" s="274"/>
      <c r="DK9" s="274"/>
      <c r="DL9" s="274"/>
      <c r="DM9" s="274"/>
      <c r="DN9" s="274"/>
      <c r="DO9" s="274"/>
      <c r="DP9" s="274"/>
      <c r="DQ9" s="274"/>
      <c r="DR9" s="274"/>
      <c r="DS9" s="274"/>
      <c r="DT9" s="274"/>
      <c r="DU9" s="274"/>
      <c r="DV9" s="274"/>
      <c r="DW9" s="274"/>
      <c r="DX9" s="274"/>
      <c r="DY9" s="274"/>
      <c r="DZ9" s="274"/>
      <c r="EA9" s="274"/>
      <c r="EB9" s="274"/>
      <c r="EC9" s="274"/>
      <c r="ED9" s="274"/>
      <c r="EE9" s="274"/>
      <c r="EF9" s="274"/>
      <c r="EG9" s="274"/>
      <c r="EH9" s="274"/>
      <c r="EI9" s="274"/>
      <c r="EJ9" s="274"/>
      <c r="EK9" s="274"/>
      <c r="EL9" s="274"/>
      <c r="EM9" s="274"/>
      <c r="EN9" s="274"/>
      <c r="EO9" s="274"/>
      <c r="EP9" s="274"/>
      <c r="EQ9" s="274"/>
      <c r="ER9" s="274"/>
      <c r="ES9" s="274"/>
      <c r="ET9" s="274"/>
      <c r="EU9" s="274"/>
      <c r="EV9" s="274"/>
      <c r="EW9" s="274"/>
      <c r="EX9" s="274"/>
      <c r="EY9" s="274"/>
      <c r="EZ9" s="274"/>
      <c r="FA9" s="274"/>
      <c r="FB9" s="274"/>
      <c r="FC9" s="274"/>
      <c r="FD9" s="274"/>
      <c r="FE9" s="274"/>
      <c r="FF9" s="274"/>
      <c r="FG9" s="274"/>
      <c r="FH9" s="274"/>
      <c r="FI9" s="274"/>
      <c r="FJ9" s="274"/>
      <c r="FK9" s="274"/>
      <c r="FL9" s="274"/>
      <c r="FM9" s="274"/>
      <c r="FN9" s="274"/>
      <c r="FO9" s="274"/>
      <c r="FP9" s="274"/>
      <c r="FQ9" s="274"/>
      <c r="FR9" s="274"/>
      <c r="FS9" s="274"/>
      <c r="FT9" s="274"/>
      <c r="FU9" s="274"/>
      <c r="FV9" s="274"/>
      <c r="FW9" s="274"/>
      <c r="FX9" s="274"/>
      <c r="FY9" s="274"/>
      <c r="FZ9" s="274"/>
      <c r="GA9" s="274"/>
      <c r="GB9" s="274"/>
      <c r="GC9" s="274"/>
      <c r="GD9" s="274"/>
      <c r="GE9" s="274"/>
      <c r="GF9" s="274"/>
      <c r="GG9" s="274"/>
      <c r="GH9" s="274"/>
      <c r="GI9" s="274"/>
      <c r="GJ9" s="274"/>
      <c r="GK9" s="274"/>
      <c r="GL9" s="274"/>
      <c r="GM9" s="274"/>
      <c r="GN9" s="274"/>
      <c r="GO9" s="274"/>
      <c r="GP9" s="274"/>
      <c r="GQ9" s="274"/>
      <c r="GR9" s="274"/>
      <c r="GS9" s="274"/>
      <c r="GT9" s="274"/>
      <c r="GU9" s="274"/>
      <c r="GV9" s="274"/>
      <c r="GW9" s="274"/>
      <c r="GX9" s="274"/>
      <c r="GY9" s="274"/>
      <c r="GZ9" s="274"/>
      <c r="HA9" s="274"/>
      <c r="HB9" s="274"/>
      <c r="HC9" s="274"/>
      <c r="HD9" s="274"/>
      <c r="HE9" s="274"/>
      <c r="HF9" s="274"/>
      <c r="HG9" s="274"/>
      <c r="HH9" s="274"/>
      <c r="HI9" s="274"/>
      <c r="HJ9" s="274"/>
      <c r="HK9" s="274"/>
      <c r="HL9" s="274"/>
      <c r="HM9" s="274"/>
      <c r="HN9" s="274"/>
      <c r="HO9" s="274"/>
      <c r="HP9" s="274"/>
      <c r="HQ9" s="274"/>
      <c r="HR9" s="274"/>
      <c r="HS9" s="274"/>
      <c r="HT9" s="274"/>
      <c r="HU9" s="274"/>
      <c r="HV9" s="274"/>
      <c r="HW9" s="274"/>
      <c r="HX9" s="274"/>
      <c r="HY9" s="274"/>
      <c r="HZ9" s="274"/>
      <c r="IA9" s="274"/>
      <c r="IB9" s="274"/>
      <c r="IC9" s="274"/>
      <c r="ID9" s="274"/>
      <c r="IE9" s="274"/>
      <c r="IF9" s="274"/>
      <c r="IG9" s="274"/>
      <c r="IH9" s="274"/>
      <c r="II9" s="274"/>
      <c r="IJ9" s="274"/>
      <c r="IK9" s="274"/>
      <c r="IL9" s="274"/>
      <c r="IM9" s="274"/>
      <c r="IN9" s="274"/>
      <c r="IO9" s="274"/>
      <c r="IP9" s="274"/>
      <c r="IQ9" s="274"/>
      <c r="IR9" s="274"/>
      <c r="IS9" s="274"/>
      <c r="IT9" s="274"/>
      <c r="IU9" s="274"/>
      <c r="IV9" s="274"/>
      <c r="IW9" s="274"/>
      <c r="IX9" s="274"/>
      <c r="IY9" s="274"/>
      <c r="IZ9" s="274"/>
      <c r="JA9" s="274"/>
      <c r="JB9" s="274"/>
      <c r="JC9" s="274"/>
      <c r="JD9" s="274"/>
      <c r="JE9" s="274"/>
      <c r="JF9" s="274"/>
      <c r="JG9" s="274"/>
      <c r="JH9" s="274"/>
      <c r="JI9" s="274"/>
      <c r="JJ9" s="274"/>
      <c r="JK9" s="274"/>
      <c r="JL9" s="274"/>
      <c r="JM9" s="274"/>
      <c r="JN9" s="274"/>
      <c r="JO9" s="274"/>
      <c r="JP9" s="274"/>
      <c r="JQ9" s="274"/>
      <c r="JR9" s="274"/>
      <c r="JS9" s="274"/>
      <c r="JT9" s="274"/>
      <c r="JU9" s="274"/>
      <c r="JV9" s="274"/>
      <c r="JW9" s="274"/>
      <c r="JX9" s="274"/>
      <c r="JY9" s="274"/>
      <c r="JZ9" s="274"/>
      <c r="KA9" s="274"/>
      <c r="KB9" s="274"/>
      <c r="KC9" s="274"/>
      <c r="KD9" s="274"/>
      <c r="KE9" s="274"/>
      <c r="KF9" s="274"/>
      <c r="KG9" s="274"/>
      <c r="KH9" s="274"/>
      <c r="KI9" s="274"/>
      <c r="KJ9" s="274"/>
      <c r="KK9" s="274"/>
      <c r="KL9" s="274"/>
      <c r="KM9" s="274"/>
      <c r="KN9" s="274"/>
      <c r="KO9" s="274"/>
      <c r="KP9" s="274"/>
      <c r="KQ9" s="274"/>
      <c r="KR9" s="274"/>
      <c r="KS9" s="274"/>
      <c r="KT9" s="274"/>
      <c r="KU9" s="274"/>
      <c r="KV9" s="274"/>
      <c r="KW9" s="274"/>
      <c r="KX9" s="274"/>
      <c r="KY9" s="274"/>
      <c r="KZ9" s="274"/>
      <c r="LA9" s="274"/>
      <c r="LB9" s="274"/>
      <c r="LC9" s="274"/>
      <c r="LD9" s="274"/>
      <c r="LE9" s="274"/>
      <c r="LF9" s="274"/>
      <c r="LG9" s="274"/>
      <c r="LH9" s="274"/>
      <c r="LI9" s="274"/>
      <c r="LJ9" s="274"/>
      <c r="LK9" s="274"/>
      <c r="LL9" s="274"/>
      <c r="LM9" s="274"/>
      <c r="LN9" s="274"/>
      <c r="LO9" s="274"/>
      <c r="LP9" s="274"/>
      <c r="LQ9" s="274"/>
      <c r="LR9" s="274"/>
      <c r="LS9" s="274"/>
      <c r="LT9" s="274"/>
      <c r="LU9" s="274"/>
      <c r="LV9" s="274"/>
      <c r="LW9" s="274"/>
      <c r="LX9" s="274"/>
      <c r="LY9" s="274"/>
      <c r="LZ9" s="274"/>
      <c r="MA9" s="274"/>
      <c r="MB9" s="274"/>
      <c r="MC9" s="274"/>
      <c r="MD9" s="274"/>
      <c r="ME9" s="274"/>
      <c r="MF9" s="274"/>
      <c r="MG9" s="274"/>
      <c r="MH9" s="274"/>
      <c r="MI9" s="274"/>
      <c r="MJ9" s="274"/>
      <c r="MK9" s="274"/>
      <c r="ML9" s="274"/>
      <c r="MM9" s="274"/>
      <c r="MN9" s="274"/>
      <c r="MO9" s="274"/>
      <c r="MP9" s="274"/>
      <c r="MQ9" s="274"/>
      <c r="MR9" s="274"/>
      <c r="MS9" s="274"/>
      <c r="MT9" s="274"/>
      <c r="MU9" s="274"/>
      <c r="MV9" s="274"/>
      <c r="MW9" s="274"/>
      <c r="MX9" s="274"/>
      <c r="MY9" s="274"/>
      <c r="MZ9" s="274"/>
      <c r="NA9" s="274"/>
      <c r="NB9" s="274"/>
      <c r="NC9" s="274"/>
      <c r="ND9" s="274"/>
      <c r="NE9" s="274"/>
      <c r="NF9" s="274"/>
      <c r="NG9" s="274"/>
      <c r="NH9" s="274"/>
      <c r="NI9" s="274"/>
      <c r="NJ9" s="274"/>
      <c r="NK9" s="274"/>
      <c r="NL9" s="274"/>
      <c r="NM9" s="274"/>
      <c r="NN9" s="274"/>
      <c r="NO9" s="274"/>
      <c r="NP9" s="274"/>
      <c r="NQ9" s="274"/>
      <c r="NR9" s="274"/>
      <c r="NS9" s="274"/>
      <c r="NT9" s="274"/>
      <c r="NU9" s="274"/>
      <c r="NV9" s="274"/>
      <c r="NW9" s="274"/>
      <c r="NX9" s="274"/>
      <c r="NY9" s="274"/>
      <c r="NZ9" s="274"/>
      <c r="OA9" s="274"/>
      <c r="OB9" s="274"/>
      <c r="OC9" s="274"/>
      <c r="OD9" s="274"/>
      <c r="OE9" s="274"/>
      <c r="OF9" s="274"/>
      <c r="OG9" s="274"/>
      <c r="OH9" s="274"/>
      <c r="OI9" s="274"/>
      <c r="OJ9" s="274"/>
      <c r="OK9" s="274"/>
      <c r="OL9" s="274"/>
      <c r="OM9" s="274"/>
      <c r="ON9" s="274"/>
      <c r="OO9" s="274"/>
      <c r="OP9" s="274"/>
      <c r="OQ9" s="274"/>
      <c r="OR9" s="274"/>
      <c r="OS9" s="274"/>
      <c r="OT9" s="274"/>
      <c r="OU9" s="274"/>
      <c r="OV9" s="274"/>
      <c r="OW9" s="274"/>
      <c r="OX9" s="274"/>
      <c r="OY9" s="274"/>
      <c r="OZ9" s="274"/>
      <c r="PA9" s="274"/>
      <c r="PB9" s="274"/>
      <c r="PC9" s="274"/>
      <c r="PD9" s="274"/>
      <c r="PE9" s="274"/>
      <c r="PF9" s="274"/>
      <c r="PG9" s="274"/>
      <c r="PH9" s="274"/>
      <c r="PI9" s="274"/>
      <c r="PJ9" s="274"/>
      <c r="PK9" s="274"/>
      <c r="PL9" s="274"/>
      <c r="PM9" s="274"/>
      <c r="PN9" s="274"/>
      <c r="PO9" s="274"/>
      <c r="PP9" s="274"/>
      <c r="PQ9" s="274"/>
      <c r="PR9" s="274"/>
      <c r="PS9" s="274"/>
      <c r="PT9" s="274"/>
      <c r="PU9" s="274"/>
      <c r="PV9" s="274"/>
      <c r="PW9" s="274"/>
      <c r="PX9" s="274"/>
      <c r="PY9" s="274"/>
      <c r="PZ9" s="274"/>
      <c r="QA9" s="274"/>
      <c r="QB9" s="274"/>
      <c r="QC9" s="274"/>
      <c r="QD9" s="274"/>
      <c r="QE9" s="274"/>
      <c r="QF9" s="274"/>
      <c r="QG9" s="274"/>
      <c r="QH9" s="274"/>
      <c r="QI9" s="274"/>
      <c r="QJ9" s="274"/>
      <c r="QK9" s="274"/>
      <c r="QL9" s="274"/>
      <c r="QM9" s="274"/>
      <c r="QN9" s="274"/>
      <c r="QO9" s="274"/>
      <c r="QP9" s="274"/>
      <c r="QQ9" s="274"/>
      <c r="QR9" s="274"/>
      <c r="QS9" s="274"/>
      <c r="QT9" s="274"/>
      <c r="QU9" s="274"/>
      <c r="QV9" s="274"/>
      <c r="QW9" s="274"/>
      <c r="QX9" s="274"/>
      <c r="QY9" s="274"/>
      <c r="QZ9" s="274"/>
      <c r="RA9" s="274"/>
      <c r="RB9" s="274"/>
      <c r="RC9" s="274"/>
      <c r="RD9" s="274"/>
      <c r="RE9" s="274"/>
      <c r="RF9" s="274"/>
      <c r="RG9" s="274"/>
      <c r="RH9" s="274"/>
      <c r="RI9" s="274"/>
      <c r="RJ9" s="274"/>
      <c r="RK9" s="274"/>
      <c r="RL9" s="274"/>
      <c r="RM9" s="274"/>
      <c r="RN9" s="274"/>
      <c r="RO9" s="274"/>
      <c r="RP9" s="274"/>
      <c r="RQ9" s="274"/>
      <c r="RR9" s="274"/>
      <c r="RS9" s="274"/>
      <c r="RT9" s="274"/>
      <c r="RU9" s="274"/>
      <c r="RV9" s="274"/>
      <c r="RW9" s="274"/>
      <c r="RX9" s="274"/>
      <c r="RY9" s="274"/>
      <c r="RZ9" s="274"/>
      <c r="SA9" s="274"/>
      <c r="SB9" s="274"/>
      <c r="SC9" s="274"/>
      <c r="SD9" s="274"/>
      <c r="SE9" s="274"/>
      <c r="SF9" s="274"/>
      <c r="SG9" s="274"/>
      <c r="SH9" s="274"/>
      <c r="SI9" s="274"/>
      <c r="SJ9" s="274"/>
      <c r="SK9" s="274"/>
      <c r="SL9" s="274"/>
      <c r="SM9" s="274"/>
      <c r="SN9" s="274"/>
      <c r="SO9" s="274"/>
      <c r="SP9" s="274"/>
      <c r="SQ9" s="274"/>
      <c r="SR9" s="274"/>
      <c r="SS9" s="274"/>
      <c r="ST9" s="274"/>
      <c r="SU9" s="274"/>
      <c r="SV9" s="274"/>
      <c r="SW9" s="274"/>
      <c r="SX9" s="274"/>
      <c r="SY9" s="274"/>
      <c r="SZ9" s="274"/>
      <c r="TA9" s="274"/>
      <c r="TB9" s="274"/>
      <c r="TC9" s="274"/>
      <c r="TD9" s="274"/>
      <c r="TE9" s="274"/>
      <c r="TF9" s="274"/>
      <c r="TG9" s="274"/>
      <c r="TH9" s="274"/>
      <c r="TI9" s="274"/>
      <c r="TJ9" s="274"/>
      <c r="TK9" s="274"/>
      <c r="TL9" s="274"/>
      <c r="TM9" s="274"/>
      <c r="TN9" s="274"/>
      <c r="TO9" s="274"/>
      <c r="TP9" s="274"/>
      <c r="TQ9" s="274"/>
      <c r="TR9" s="274"/>
      <c r="TS9" s="274"/>
      <c r="TT9" s="274"/>
      <c r="TU9" s="274"/>
      <c r="TV9" s="274"/>
      <c r="TW9" s="274"/>
      <c r="TX9" s="274"/>
      <c r="TY9" s="274"/>
      <c r="TZ9" s="274"/>
      <c r="UA9" s="274"/>
      <c r="UB9" s="274"/>
      <c r="UC9" s="274"/>
      <c r="UD9" s="274"/>
      <c r="UE9" s="274"/>
      <c r="UF9" s="274"/>
      <c r="UG9" s="274"/>
      <c r="UH9" s="274"/>
      <c r="UI9" s="274"/>
      <c r="UJ9" s="274"/>
      <c r="UK9" s="274"/>
      <c r="UL9" s="274"/>
      <c r="UM9" s="274"/>
      <c r="UN9" s="274"/>
      <c r="UO9" s="274"/>
      <c r="UP9" s="274"/>
      <c r="UQ9" s="274"/>
      <c r="UR9" s="274"/>
      <c r="US9" s="274"/>
      <c r="UT9" s="274"/>
      <c r="UU9" s="274"/>
      <c r="UV9" s="274"/>
      <c r="UW9" s="274"/>
      <c r="UX9" s="274"/>
      <c r="UY9" s="274"/>
      <c r="UZ9" s="274"/>
      <c r="VA9" s="274"/>
      <c r="VB9" s="274"/>
      <c r="VC9" s="274"/>
      <c r="VD9" s="274"/>
      <c r="VE9" s="274"/>
      <c r="VF9" s="274"/>
      <c r="VG9" s="274"/>
      <c r="VH9" s="274"/>
      <c r="VI9" s="274"/>
      <c r="VJ9" s="274"/>
      <c r="VK9" s="274"/>
      <c r="VL9" s="274"/>
      <c r="VM9" s="274"/>
      <c r="VN9" s="274"/>
      <c r="VO9" s="274"/>
      <c r="VP9" s="274"/>
      <c r="VQ9" s="274"/>
      <c r="VR9" s="274"/>
      <c r="VS9" s="274"/>
      <c r="VT9" s="274"/>
      <c r="VU9" s="274"/>
      <c r="VV9" s="274"/>
      <c r="VW9" s="274"/>
      <c r="VX9" s="274"/>
      <c r="VY9" s="274"/>
      <c r="VZ9" s="274"/>
      <c r="WA9" s="274"/>
      <c r="WB9" s="274"/>
      <c r="WC9" s="274"/>
      <c r="WD9" s="274"/>
      <c r="WE9" s="274"/>
      <c r="WF9" s="274"/>
      <c r="WG9" s="274"/>
      <c r="WH9" s="274"/>
      <c r="WI9" s="274"/>
      <c r="WJ9" s="274"/>
      <c r="WK9" s="274"/>
      <c r="WL9" s="274"/>
      <c r="WM9" s="274"/>
      <c r="WN9" s="274"/>
      <c r="WO9" s="274"/>
      <c r="WP9" s="274"/>
      <c r="WQ9" s="274"/>
      <c r="WR9" s="274"/>
      <c r="WS9" s="274"/>
      <c r="WT9" s="274"/>
      <c r="WU9" s="274"/>
      <c r="WV9" s="274"/>
      <c r="WW9" s="274"/>
      <c r="WX9" s="274"/>
      <c r="WY9" s="274"/>
      <c r="WZ9" s="274"/>
      <c r="XA9" s="274"/>
      <c r="XB9" s="274"/>
      <c r="XC9" s="274"/>
      <c r="XD9" s="274"/>
      <c r="XE9" s="274"/>
      <c r="XF9" s="274"/>
      <c r="XG9" s="274"/>
      <c r="XH9" s="274"/>
      <c r="XI9" s="274"/>
      <c r="XJ9" s="274"/>
      <c r="XK9" s="274"/>
      <c r="XL9" s="274"/>
      <c r="XM9" s="274"/>
      <c r="XN9" s="274"/>
      <c r="XO9" s="274"/>
      <c r="XP9" s="274"/>
      <c r="XQ9" s="274"/>
      <c r="XR9" s="274"/>
      <c r="XS9" s="274"/>
      <c r="XT9" s="274"/>
      <c r="XU9" s="274"/>
      <c r="XV9" s="274"/>
      <c r="XW9" s="274"/>
      <c r="XX9" s="274"/>
      <c r="XY9" s="274"/>
      <c r="XZ9" s="274"/>
      <c r="YA9" s="274"/>
      <c r="YB9" s="274"/>
      <c r="YC9" s="274"/>
      <c r="YD9" s="274"/>
      <c r="YE9" s="274"/>
      <c r="YF9" s="274"/>
      <c r="YG9" s="274"/>
      <c r="YH9" s="274"/>
      <c r="YI9" s="274"/>
      <c r="YJ9" s="274"/>
      <c r="YK9" s="274"/>
      <c r="YL9" s="274"/>
      <c r="YM9" s="274"/>
      <c r="YN9" s="274"/>
      <c r="YO9" s="274"/>
      <c r="YP9" s="274"/>
      <c r="YQ9" s="274"/>
      <c r="YR9" s="274"/>
      <c r="YS9" s="274"/>
      <c r="YT9" s="274"/>
      <c r="YU9" s="274"/>
      <c r="YV9" s="274"/>
      <c r="YW9" s="274"/>
      <c r="YX9" s="274"/>
      <c r="YY9" s="274"/>
      <c r="YZ9" s="274"/>
      <c r="ZA9" s="274"/>
      <c r="ZB9" s="274"/>
      <c r="ZC9" s="274"/>
      <c r="ZD9" s="274"/>
      <c r="ZE9" s="274"/>
      <c r="ZF9" s="274"/>
      <c r="ZG9" s="274"/>
      <c r="ZH9" s="274"/>
      <c r="ZI9" s="274"/>
      <c r="ZJ9" s="274"/>
      <c r="ZK9" s="274"/>
      <c r="ZL9" s="274"/>
      <c r="ZM9" s="274"/>
      <c r="ZN9" s="274"/>
      <c r="ZO9" s="274"/>
      <c r="ZP9" s="274"/>
      <c r="ZQ9" s="274"/>
      <c r="ZR9" s="274"/>
      <c r="ZS9" s="274"/>
      <c r="ZT9" s="274"/>
      <c r="ZU9" s="274"/>
      <c r="ZV9" s="274"/>
      <c r="ZW9" s="274"/>
      <c r="ZX9" s="274"/>
      <c r="ZY9" s="274"/>
      <c r="ZZ9" s="274"/>
      <c r="AAA9" s="274"/>
      <c r="AAB9" s="274"/>
      <c r="AAC9" s="274"/>
      <c r="AAD9" s="274"/>
      <c r="AAE9" s="274"/>
      <c r="AAF9" s="274"/>
      <c r="AAG9" s="274"/>
      <c r="AAH9" s="274"/>
      <c r="AAI9" s="274"/>
      <c r="AAJ9" s="274"/>
      <c r="AAK9" s="274"/>
      <c r="AAL9" s="274"/>
      <c r="AAM9" s="274"/>
      <c r="AAN9" s="274"/>
      <c r="AAO9" s="274"/>
      <c r="AAP9" s="274"/>
      <c r="AAQ9" s="274"/>
      <c r="AAR9" s="274"/>
      <c r="AAS9" s="274"/>
      <c r="AAT9" s="274"/>
      <c r="AAU9" s="274"/>
      <c r="AAV9" s="274"/>
      <c r="AAW9" s="274"/>
      <c r="AAX9" s="274"/>
      <c r="AAY9" s="274"/>
      <c r="AAZ9" s="274"/>
      <c r="ABA9" s="274"/>
      <c r="ABB9" s="274"/>
      <c r="ABC9" s="274"/>
      <c r="ABD9" s="274"/>
      <c r="ABE9" s="274"/>
      <c r="ABF9" s="274"/>
      <c r="ABG9" s="274"/>
      <c r="ABH9" s="274"/>
      <c r="ABI9" s="274"/>
      <c r="ABJ9" s="274"/>
      <c r="ABK9" s="274"/>
      <c r="ABL9" s="274"/>
      <c r="ABM9" s="274"/>
      <c r="ABN9" s="274"/>
      <c r="ABO9" s="274"/>
      <c r="ABP9" s="274"/>
      <c r="ABQ9" s="274"/>
      <c r="ABR9" s="274"/>
      <c r="ABS9" s="274"/>
      <c r="ABT9" s="274"/>
      <c r="ABU9" s="274"/>
      <c r="ABV9" s="274"/>
      <c r="ABW9" s="274"/>
      <c r="ABX9" s="274"/>
      <c r="ABY9" s="274"/>
      <c r="ABZ9" s="274"/>
      <c r="ACA9" s="274"/>
      <c r="ACB9" s="274"/>
      <c r="ACC9" s="274"/>
      <c r="ACD9" s="274"/>
      <c r="ACE9" s="274"/>
      <c r="ACF9" s="274"/>
      <c r="ACG9" s="274"/>
      <c r="ACH9" s="274"/>
      <c r="ACI9" s="274"/>
      <c r="ACJ9" s="274"/>
      <c r="ACK9" s="274"/>
      <c r="ACL9" s="274"/>
      <c r="ACM9" s="274"/>
      <c r="ACN9" s="274"/>
      <c r="ACO9" s="274"/>
      <c r="ACP9" s="274"/>
      <c r="ACQ9" s="274"/>
      <c r="ACR9" s="274"/>
      <c r="ACS9" s="274"/>
      <c r="ACT9" s="274"/>
      <c r="ACU9" s="274"/>
      <c r="ACV9" s="274"/>
      <c r="ACW9" s="274"/>
      <c r="ACX9" s="274"/>
      <c r="ACY9" s="274"/>
      <c r="ACZ9" s="274"/>
      <c r="ADA9" s="274"/>
      <c r="ADB9" s="274"/>
      <c r="ADC9" s="274"/>
      <c r="ADD9" s="274"/>
      <c r="ADE9" s="274"/>
      <c r="ADF9" s="274"/>
      <c r="ADG9" s="274"/>
      <c r="ADH9" s="274"/>
      <c r="ADI9" s="274"/>
      <c r="ADJ9" s="274"/>
      <c r="ADK9" s="274"/>
      <c r="ADL9" s="274"/>
      <c r="ADM9" s="274"/>
      <c r="ADN9" s="274"/>
      <c r="ADO9" s="274"/>
      <c r="ADP9" s="274"/>
      <c r="ADQ9" s="274"/>
      <c r="ADR9" s="274"/>
      <c r="ADS9" s="274"/>
      <c r="ADT9" s="274"/>
      <c r="ADU9" s="274"/>
      <c r="ADV9" s="274"/>
      <c r="ADW9" s="274"/>
      <c r="ADX9" s="274"/>
      <c r="ADY9" s="274"/>
      <c r="ADZ9" s="274"/>
      <c r="AEA9" s="274"/>
      <c r="AEB9" s="274"/>
      <c r="AEC9" s="274"/>
      <c r="AED9" s="274"/>
      <c r="AEE9" s="274"/>
      <c r="AEF9" s="274"/>
      <c r="AEG9" s="274"/>
      <c r="AEH9" s="274"/>
      <c r="AEI9" s="274"/>
      <c r="AEJ9" s="274"/>
      <c r="AEK9" s="274"/>
      <c r="AEL9" s="274"/>
      <c r="AEM9" s="274"/>
      <c r="AEN9" s="274"/>
      <c r="AEO9" s="274"/>
      <c r="AEP9" s="274"/>
      <c r="AEQ9" s="274"/>
      <c r="AER9" s="274"/>
      <c r="AES9" s="274"/>
      <c r="AET9" s="274"/>
      <c r="AEU9" s="274"/>
      <c r="AEV9" s="274"/>
      <c r="AEW9" s="274"/>
      <c r="AEX9" s="274"/>
      <c r="AEY9" s="274"/>
      <c r="AEZ9" s="274"/>
      <c r="AFA9" s="274"/>
      <c r="AFB9" s="274"/>
      <c r="AFC9" s="274"/>
      <c r="AFD9" s="274"/>
      <c r="AFE9" s="274"/>
      <c r="AFF9" s="274"/>
      <c r="AFG9" s="274"/>
      <c r="AFH9" s="274"/>
      <c r="AFI9" s="274"/>
      <c r="AFJ9" s="274"/>
      <c r="AFK9" s="274"/>
      <c r="AFL9" s="274"/>
      <c r="AFM9" s="274"/>
      <c r="AFN9" s="274"/>
      <c r="AFO9" s="274"/>
      <c r="AFP9" s="274"/>
      <c r="AFQ9" s="274"/>
      <c r="AFR9" s="274"/>
      <c r="AFS9" s="274"/>
      <c r="AFT9" s="274"/>
      <c r="AFU9" s="274"/>
      <c r="AFV9" s="274"/>
      <c r="AFW9" s="274"/>
      <c r="AFX9" s="274"/>
      <c r="AFY9" s="274"/>
      <c r="AFZ9" s="274"/>
      <c r="AGA9" s="274"/>
      <c r="AGB9" s="274"/>
      <c r="AGC9" s="274"/>
      <c r="AGD9" s="274"/>
      <c r="AGE9" s="274"/>
      <c r="AGF9" s="274"/>
      <c r="AGG9" s="274"/>
      <c r="AGH9" s="274"/>
      <c r="AGI9" s="274"/>
      <c r="AGJ9" s="274"/>
      <c r="AGK9" s="274"/>
      <c r="AGL9" s="274"/>
      <c r="AGM9" s="274"/>
      <c r="AGN9" s="274"/>
      <c r="AGO9" s="274"/>
      <c r="AGP9" s="274"/>
      <c r="AGQ9" s="274"/>
      <c r="AGR9" s="274"/>
      <c r="AGS9" s="274"/>
      <c r="AGT9" s="274"/>
      <c r="AGU9" s="274"/>
      <c r="AGV9" s="274"/>
      <c r="AGW9" s="274"/>
      <c r="AGX9" s="274"/>
      <c r="AGY9" s="274"/>
      <c r="AGZ9" s="274"/>
      <c r="AHA9" s="274"/>
      <c r="AHB9" s="274"/>
      <c r="AHC9" s="274"/>
      <c r="AHD9" s="274"/>
      <c r="AHE9" s="274"/>
      <c r="AHF9" s="274"/>
      <c r="AHG9" s="274"/>
      <c r="AHH9" s="274"/>
      <c r="AHI9" s="274"/>
      <c r="AHJ9" s="274"/>
      <c r="AHK9" s="274"/>
      <c r="AHL9" s="274"/>
      <c r="AHM9" s="274"/>
      <c r="AHN9" s="274"/>
      <c r="AHO9" s="274"/>
      <c r="AHP9" s="274"/>
      <c r="AHQ9" s="274"/>
      <c r="AHR9" s="274"/>
      <c r="AHS9" s="274"/>
      <c r="AHT9" s="274"/>
      <c r="AHU9" s="274"/>
      <c r="AHV9" s="274"/>
      <c r="AHW9" s="274"/>
      <c r="AHX9" s="274"/>
      <c r="AHY9" s="274"/>
      <c r="AHZ9" s="274"/>
      <c r="AIA9" s="274"/>
      <c r="AIB9" s="274"/>
      <c r="AIC9" s="274"/>
      <c r="AID9" s="274"/>
      <c r="AIE9" s="274"/>
      <c r="AIF9" s="274"/>
      <c r="AIG9" s="274"/>
      <c r="AIH9" s="274"/>
      <c r="AII9" s="274"/>
      <c r="AIJ9" s="274"/>
      <c r="AIK9" s="274"/>
      <c r="AIL9" s="274"/>
      <c r="AIM9" s="274"/>
      <c r="AIN9" s="274"/>
      <c r="AIO9" s="274"/>
      <c r="AIP9" s="274"/>
      <c r="AIQ9" s="274"/>
      <c r="AIR9" s="274"/>
      <c r="AIS9" s="274"/>
      <c r="AIT9" s="274"/>
      <c r="AIU9" s="274"/>
      <c r="AIV9" s="274"/>
      <c r="AIW9" s="274"/>
      <c r="AIX9" s="274"/>
      <c r="AIY9" s="274"/>
      <c r="AIZ9" s="274"/>
      <c r="AJA9" s="274"/>
      <c r="AJB9" s="274"/>
      <c r="AJC9" s="274"/>
      <c r="AJD9" s="274"/>
      <c r="AJE9" s="274"/>
      <c r="AJF9" s="274"/>
      <c r="AJG9" s="274"/>
      <c r="AJH9" s="274"/>
      <c r="AJI9" s="274"/>
      <c r="AJJ9" s="274"/>
      <c r="AJK9" s="274"/>
      <c r="AJL9" s="274"/>
      <c r="AJM9" s="274"/>
      <c r="AJN9" s="274"/>
      <c r="AJO9" s="274"/>
      <c r="AJP9" s="274"/>
      <c r="AJQ9" s="274"/>
      <c r="AJR9" s="274"/>
      <c r="AJS9" s="274"/>
      <c r="AJT9" s="274"/>
      <c r="AJU9" s="274"/>
      <c r="AJV9" s="274"/>
      <c r="AJW9" s="274"/>
      <c r="AJX9" s="274"/>
      <c r="AJY9" s="274"/>
      <c r="AJZ9" s="274"/>
      <c r="AKA9" s="274"/>
      <c r="AKB9" s="274"/>
      <c r="AKC9" s="274"/>
      <c r="AKD9" s="274"/>
      <c r="AKE9" s="274"/>
      <c r="AKF9" s="274"/>
      <c r="AKG9" s="274"/>
      <c r="AKH9" s="274"/>
      <c r="AKI9" s="274"/>
      <c r="AKJ9" s="274"/>
      <c r="AKK9" s="274"/>
      <c r="AKL9" s="274"/>
      <c r="AKM9" s="274"/>
      <c r="AKN9" s="274"/>
      <c r="AKO9" s="274"/>
      <c r="AKP9" s="274"/>
      <c r="AKQ9" s="274"/>
      <c r="AKR9" s="274"/>
      <c r="AKS9" s="274"/>
      <c r="AKT9" s="274"/>
      <c r="AKU9" s="274"/>
      <c r="AKV9" s="274"/>
      <c r="AKW9" s="274"/>
      <c r="AKX9" s="274"/>
      <c r="AKY9" s="274"/>
      <c r="AKZ9" s="274"/>
      <c r="ALA9" s="274"/>
    </row>
    <row r="10" spans="1:989" s="874" customFormat="1" ht="18" customHeight="1">
      <c r="A10" s="1181"/>
      <c r="B10" s="1181"/>
      <c r="C10" s="1181"/>
      <c r="D10" s="1181"/>
      <c r="E10" s="1184"/>
      <c r="F10" s="1199"/>
      <c r="G10" s="1199"/>
      <c r="H10" s="1199"/>
      <c r="I10" s="1202"/>
      <c r="J10" s="1202"/>
      <c r="K10" s="1202"/>
      <c r="L10" s="1194"/>
      <c r="M10" s="1197"/>
      <c r="N10" s="1204"/>
      <c r="O10" s="1205"/>
      <c r="P10" s="1206"/>
      <c r="Q10" s="1206"/>
      <c r="R10" s="274"/>
      <c r="S10" s="274"/>
      <c r="T10" s="274"/>
      <c r="U10" s="274"/>
      <c r="V10" s="274"/>
      <c r="W10" s="274"/>
      <c r="X10" s="274"/>
      <c r="Y10" s="274"/>
      <c r="Z10" s="274"/>
      <c r="AA10" s="274"/>
      <c r="AB10" s="274"/>
      <c r="AC10" s="274"/>
      <c r="AD10" s="274"/>
      <c r="AE10" s="274"/>
      <c r="AF10" s="274"/>
      <c r="AG10" s="274"/>
      <c r="AH10" s="274"/>
      <c r="AI10" s="274"/>
      <c r="AJ10" s="274"/>
      <c r="AK10" s="274"/>
      <c r="AL10" s="274"/>
      <c r="AM10" s="274"/>
      <c r="AN10" s="274"/>
      <c r="AO10" s="274"/>
      <c r="AP10" s="274"/>
      <c r="AQ10" s="274"/>
      <c r="AR10" s="274"/>
      <c r="AS10" s="274"/>
      <c r="AT10" s="274"/>
      <c r="AU10" s="274"/>
      <c r="AV10" s="274"/>
      <c r="AW10" s="274"/>
      <c r="AX10" s="274"/>
      <c r="AY10" s="274"/>
      <c r="AZ10" s="274"/>
      <c r="BA10" s="274"/>
      <c r="BB10" s="274"/>
      <c r="BC10" s="274"/>
      <c r="BD10" s="274"/>
      <c r="BE10" s="274"/>
      <c r="BF10" s="274"/>
      <c r="BG10" s="274"/>
      <c r="BH10" s="274"/>
      <c r="BI10" s="274"/>
      <c r="BJ10" s="274"/>
      <c r="BK10" s="274"/>
      <c r="BL10" s="274"/>
      <c r="BM10" s="274"/>
      <c r="BN10" s="274"/>
      <c r="BO10" s="274"/>
      <c r="BP10" s="274"/>
      <c r="BQ10" s="274"/>
      <c r="BR10" s="274"/>
      <c r="BS10" s="274"/>
      <c r="BT10" s="274"/>
      <c r="BU10" s="274"/>
      <c r="BV10" s="274"/>
      <c r="BW10" s="274"/>
      <c r="BX10" s="274"/>
      <c r="BY10" s="274"/>
      <c r="BZ10" s="274"/>
      <c r="CA10" s="274"/>
      <c r="CB10" s="274"/>
      <c r="CC10" s="274"/>
      <c r="CD10" s="274"/>
      <c r="CE10" s="274"/>
      <c r="CF10" s="274"/>
      <c r="CG10" s="274"/>
      <c r="CH10" s="274"/>
      <c r="CI10" s="274"/>
      <c r="CJ10" s="274"/>
      <c r="CK10" s="274"/>
      <c r="CL10" s="274"/>
      <c r="CM10" s="274"/>
      <c r="CN10" s="274"/>
      <c r="CO10" s="274"/>
      <c r="CP10" s="274"/>
      <c r="CQ10" s="274"/>
      <c r="CR10" s="274"/>
      <c r="CS10" s="274"/>
      <c r="CT10" s="274"/>
      <c r="CU10" s="274"/>
      <c r="CV10" s="274"/>
      <c r="CW10" s="274"/>
      <c r="CX10" s="274"/>
      <c r="CY10" s="274"/>
      <c r="CZ10" s="274"/>
      <c r="DA10" s="274"/>
      <c r="DB10" s="274"/>
      <c r="DC10" s="274"/>
      <c r="DD10" s="274"/>
      <c r="DE10" s="274"/>
      <c r="DF10" s="274"/>
      <c r="DG10" s="274"/>
      <c r="DH10" s="274"/>
      <c r="DI10" s="274"/>
      <c r="DJ10" s="274"/>
      <c r="DK10" s="274"/>
      <c r="DL10" s="274"/>
      <c r="DM10" s="274"/>
      <c r="DN10" s="274"/>
      <c r="DO10" s="274"/>
      <c r="DP10" s="274"/>
      <c r="DQ10" s="274"/>
      <c r="DR10" s="274"/>
      <c r="DS10" s="274"/>
      <c r="DT10" s="274"/>
      <c r="DU10" s="274"/>
      <c r="DV10" s="274"/>
      <c r="DW10" s="274"/>
      <c r="DX10" s="274"/>
      <c r="DY10" s="274"/>
      <c r="DZ10" s="274"/>
      <c r="EA10" s="274"/>
      <c r="EB10" s="274"/>
      <c r="EC10" s="274"/>
      <c r="ED10" s="274"/>
      <c r="EE10" s="274"/>
      <c r="EF10" s="274"/>
      <c r="EG10" s="274"/>
      <c r="EH10" s="274"/>
      <c r="EI10" s="274"/>
      <c r="EJ10" s="274"/>
      <c r="EK10" s="274"/>
      <c r="EL10" s="274"/>
      <c r="EM10" s="274"/>
      <c r="EN10" s="274"/>
      <c r="EO10" s="274"/>
      <c r="EP10" s="274"/>
      <c r="EQ10" s="274"/>
      <c r="ER10" s="274"/>
      <c r="ES10" s="274"/>
      <c r="ET10" s="274"/>
      <c r="EU10" s="274"/>
      <c r="EV10" s="274"/>
      <c r="EW10" s="274"/>
      <c r="EX10" s="274"/>
      <c r="EY10" s="274"/>
      <c r="EZ10" s="274"/>
      <c r="FA10" s="274"/>
      <c r="FB10" s="274"/>
      <c r="FC10" s="274"/>
      <c r="FD10" s="274"/>
      <c r="FE10" s="274"/>
      <c r="FF10" s="274"/>
      <c r="FG10" s="274"/>
      <c r="FH10" s="274"/>
      <c r="FI10" s="274"/>
      <c r="FJ10" s="274"/>
      <c r="FK10" s="274"/>
      <c r="FL10" s="274"/>
      <c r="FM10" s="274"/>
      <c r="FN10" s="274"/>
      <c r="FO10" s="274"/>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274"/>
      <c r="GU10" s="274"/>
      <c r="GV10" s="274"/>
      <c r="GW10" s="274"/>
      <c r="GX10" s="274"/>
      <c r="GY10" s="274"/>
      <c r="GZ10" s="274"/>
      <c r="HA10" s="274"/>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c r="IE10" s="274"/>
      <c r="IF10" s="274"/>
      <c r="IG10" s="274"/>
      <c r="IH10" s="274"/>
      <c r="II10" s="274"/>
      <c r="IJ10" s="274"/>
      <c r="IK10" s="274"/>
      <c r="IL10" s="274"/>
      <c r="IM10" s="274"/>
      <c r="IN10" s="274"/>
      <c r="IO10" s="274"/>
      <c r="IP10" s="274"/>
      <c r="IQ10" s="274"/>
      <c r="IR10" s="274"/>
      <c r="IS10" s="274"/>
      <c r="IT10" s="274"/>
      <c r="IU10" s="274"/>
      <c r="IV10" s="274"/>
      <c r="IW10" s="274"/>
      <c r="IX10" s="274"/>
      <c r="IY10" s="274"/>
      <c r="IZ10" s="274"/>
      <c r="JA10" s="274"/>
      <c r="JB10" s="274"/>
      <c r="JC10" s="274"/>
      <c r="JD10" s="274"/>
      <c r="JE10" s="274"/>
      <c r="JF10" s="274"/>
      <c r="JG10" s="274"/>
      <c r="JH10" s="274"/>
      <c r="JI10" s="274"/>
      <c r="JJ10" s="274"/>
      <c r="JK10" s="274"/>
      <c r="JL10" s="274"/>
      <c r="JM10" s="274"/>
      <c r="JN10" s="274"/>
      <c r="JO10" s="274"/>
      <c r="JP10" s="274"/>
      <c r="JQ10" s="274"/>
      <c r="JR10" s="274"/>
      <c r="JS10" s="274"/>
      <c r="JT10" s="274"/>
      <c r="JU10" s="274"/>
      <c r="JV10" s="274"/>
      <c r="JW10" s="274"/>
      <c r="JX10" s="274"/>
      <c r="JY10" s="274"/>
      <c r="JZ10" s="274"/>
      <c r="KA10" s="274"/>
      <c r="KB10" s="274"/>
      <c r="KC10" s="274"/>
      <c r="KD10" s="274"/>
      <c r="KE10" s="274"/>
      <c r="KF10" s="274"/>
      <c r="KG10" s="274"/>
      <c r="KH10" s="274"/>
      <c r="KI10" s="274"/>
      <c r="KJ10" s="274"/>
      <c r="KK10" s="274"/>
      <c r="KL10" s="274"/>
      <c r="KM10" s="274"/>
      <c r="KN10" s="274"/>
      <c r="KO10" s="274"/>
      <c r="KP10" s="274"/>
      <c r="KQ10" s="274"/>
      <c r="KR10" s="274"/>
      <c r="KS10" s="274"/>
      <c r="KT10" s="274"/>
      <c r="KU10" s="274"/>
      <c r="KV10" s="274"/>
      <c r="KW10" s="274"/>
      <c r="KX10" s="274"/>
      <c r="KY10" s="274"/>
      <c r="KZ10" s="274"/>
      <c r="LA10" s="274"/>
      <c r="LB10" s="274"/>
      <c r="LC10" s="274"/>
      <c r="LD10" s="274"/>
      <c r="LE10" s="274"/>
      <c r="LF10" s="274"/>
      <c r="LG10" s="274"/>
      <c r="LH10" s="274"/>
      <c r="LI10" s="274"/>
      <c r="LJ10" s="274"/>
      <c r="LK10" s="274"/>
      <c r="LL10" s="274"/>
      <c r="LM10" s="274"/>
      <c r="LN10" s="274"/>
      <c r="LO10" s="274"/>
      <c r="LP10" s="274"/>
      <c r="LQ10" s="274"/>
      <c r="LR10" s="274"/>
      <c r="LS10" s="274"/>
      <c r="LT10" s="274"/>
      <c r="LU10" s="274"/>
      <c r="LV10" s="274"/>
      <c r="LW10" s="274"/>
      <c r="LX10" s="274"/>
      <c r="LY10" s="274"/>
      <c r="LZ10" s="274"/>
      <c r="MA10" s="274"/>
      <c r="MB10" s="274"/>
      <c r="MC10" s="274"/>
      <c r="MD10" s="274"/>
      <c r="ME10" s="274"/>
      <c r="MF10" s="274"/>
      <c r="MG10" s="274"/>
      <c r="MH10" s="274"/>
      <c r="MI10" s="274"/>
      <c r="MJ10" s="274"/>
      <c r="MK10" s="274"/>
      <c r="ML10" s="274"/>
      <c r="MM10" s="274"/>
      <c r="MN10" s="274"/>
      <c r="MO10" s="274"/>
      <c r="MP10" s="274"/>
      <c r="MQ10" s="274"/>
      <c r="MR10" s="274"/>
      <c r="MS10" s="274"/>
      <c r="MT10" s="274"/>
      <c r="MU10" s="274"/>
      <c r="MV10" s="274"/>
      <c r="MW10" s="274"/>
      <c r="MX10" s="274"/>
      <c r="MY10" s="274"/>
      <c r="MZ10" s="274"/>
      <c r="NA10" s="274"/>
      <c r="NB10" s="274"/>
      <c r="NC10" s="274"/>
      <c r="ND10" s="274"/>
      <c r="NE10" s="274"/>
      <c r="NF10" s="274"/>
      <c r="NG10" s="274"/>
      <c r="NH10" s="274"/>
      <c r="NI10" s="274"/>
      <c r="NJ10" s="274"/>
      <c r="NK10" s="274"/>
      <c r="NL10" s="274"/>
      <c r="NM10" s="274"/>
      <c r="NN10" s="274"/>
      <c r="NO10" s="274"/>
      <c r="NP10" s="274"/>
      <c r="NQ10" s="274"/>
      <c r="NR10" s="274"/>
      <c r="NS10" s="274"/>
      <c r="NT10" s="274"/>
      <c r="NU10" s="274"/>
      <c r="NV10" s="274"/>
      <c r="NW10" s="274"/>
      <c r="NX10" s="274"/>
      <c r="NY10" s="274"/>
      <c r="NZ10" s="274"/>
      <c r="OA10" s="274"/>
      <c r="OB10" s="274"/>
      <c r="OC10" s="274"/>
      <c r="OD10" s="274"/>
      <c r="OE10" s="274"/>
      <c r="OF10" s="274"/>
      <c r="OG10" s="274"/>
      <c r="OH10" s="274"/>
      <c r="OI10" s="274"/>
      <c r="OJ10" s="274"/>
      <c r="OK10" s="274"/>
      <c r="OL10" s="274"/>
      <c r="OM10" s="274"/>
      <c r="ON10" s="274"/>
      <c r="OO10" s="274"/>
      <c r="OP10" s="274"/>
      <c r="OQ10" s="274"/>
      <c r="OR10" s="274"/>
      <c r="OS10" s="274"/>
      <c r="OT10" s="274"/>
      <c r="OU10" s="274"/>
      <c r="OV10" s="274"/>
      <c r="OW10" s="274"/>
      <c r="OX10" s="274"/>
      <c r="OY10" s="274"/>
      <c r="OZ10" s="274"/>
      <c r="PA10" s="274"/>
      <c r="PB10" s="274"/>
      <c r="PC10" s="274"/>
      <c r="PD10" s="274"/>
      <c r="PE10" s="274"/>
      <c r="PF10" s="274"/>
      <c r="PG10" s="274"/>
      <c r="PH10" s="274"/>
      <c r="PI10" s="274"/>
      <c r="PJ10" s="274"/>
      <c r="PK10" s="274"/>
      <c r="PL10" s="274"/>
      <c r="PM10" s="274"/>
      <c r="PN10" s="274"/>
      <c r="PO10" s="274"/>
      <c r="PP10" s="274"/>
      <c r="PQ10" s="274"/>
      <c r="PR10" s="274"/>
      <c r="PS10" s="274"/>
      <c r="PT10" s="274"/>
      <c r="PU10" s="274"/>
      <c r="PV10" s="274"/>
      <c r="PW10" s="274"/>
      <c r="PX10" s="274"/>
      <c r="PY10" s="274"/>
      <c r="PZ10" s="274"/>
      <c r="QA10" s="274"/>
      <c r="QB10" s="274"/>
      <c r="QC10" s="274"/>
      <c r="QD10" s="274"/>
      <c r="QE10" s="274"/>
      <c r="QF10" s="274"/>
      <c r="QG10" s="274"/>
      <c r="QH10" s="274"/>
      <c r="QI10" s="274"/>
      <c r="QJ10" s="274"/>
      <c r="QK10" s="274"/>
      <c r="QL10" s="274"/>
      <c r="QM10" s="274"/>
      <c r="QN10" s="274"/>
      <c r="QO10" s="274"/>
      <c r="QP10" s="274"/>
      <c r="QQ10" s="274"/>
      <c r="QR10" s="274"/>
      <c r="QS10" s="274"/>
      <c r="QT10" s="274"/>
      <c r="QU10" s="274"/>
      <c r="QV10" s="274"/>
      <c r="QW10" s="274"/>
      <c r="QX10" s="274"/>
      <c r="QY10" s="274"/>
      <c r="QZ10" s="274"/>
      <c r="RA10" s="274"/>
      <c r="RB10" s="274"/>
      <c r="RC10" s="274"/>
      <c r="RD10" s="274"/>
      <c r="RE10" s="274"/>
      <c r="RF10" s="274"/>
      <c r="RG10" s="274"/>
      <c r="RH10" s="274"/>
      <c r="RI10" s="274"/>
      <c r="RJ10" s="274"/>
      <c r="RK10" s="274"/>
      <c r="RL10" s="274"/>
      <c r="RM10" s="274"/>
      <c r="RN10" s="274"/>
      <c r="RO10" s="274"/>
      <c r="RP10" s="274"/>
      <c r="RQ10" s="274"/>
      <c r="RR10" s="274"/>
      <c r="RS10" s="274"/>
      <c r="RT10" s="274"/>
      <c r="RU10" s="274"/>
      <c r="RV10" s="274"/>
      <c r="RW10" s="274"/>
      <c r="RX10" s="274"/>
      <c r="RY10" s="274"/>
      <c r="RZ10" s="274"/>
      <c r="SA10" s="274"/>
      <c r="SB10" s="274"/>
      <c r="SC10" s="274"/>
      <c r="SD10" s="274"/>
      <c r="SE10" s="274"/>
      <c r="SF10" s="274"/>
      <c r="SG10" s="274"/>
      <c r="SH10" s="274"/>
      <c r="SI10" s="274"/>
      <c r="SJ10" s="274"/>
      <c r="SK10" s="274"/>
      <c r="SL10" s="274"/>
      <c r="SM10" s="274"/>
      <c r="SN10" s="274"/>
      <c r="SO10" s="274"/>
      <c r="SP10" s="274"/>
      <c r="SQ10" s="274"/>
      <c r="SR10" s="274"/>
      <c r="SS10" s="274"/>
      <c r="ST10" s="274"/>
      <c r="SU10" s="274"/>
      <c r="SV10" s="274"/>
      <c r="SW10" s="274"/>
      <c r="SX10" s="274"/>
      <c r="SY10" s="274"/>
      <c r="SZ10" s="274"/>
      <c r="TA10" s="274"/>
      <c r="TB10" s="274"/>
      <c r="TC10" s="274"/>
      <c r="TD10" s="274"/>
      <c r="TE10" s="274"/>
      <c r="TF10" s="274"/>
      <c r="TG10" s="274"/>
      <c r="TH10" s="274"/>
      <c r="TI10" s="274"/>
      <c r="TJ10" s="274"/>
      <c r="TK10" s="274"/>
      <c r="TL10" s="274"/>
      <c r="TM10" s="274"/>
      <c r="TN10" s="274"/>
      <c r="TO10" s="274"/>
      <c r="TP10" s="274"/>
      <c r="TQ10" s="274"/>
      <c r="TR10" s="274"/>
      <c r="TS10" s="274"/>
      <c r="TT10" s="274"/>
      <c r="TU10" s="274"/>
      <c r="TV10" s="274"/>
      <c r="TW10" s="274"/>
      <c r="TX10" s="274"/>
      <c r="TY10" s="274"/>
      <c r="TZ10" s="274"/>
      <c r="UA10" s="274"/>
      <c r="UB10" s="274"/>
      <c r="UC10" s="274"/>
      <c r="UD10" s="274"/>
      <c r="UE10" s="274"/>
      <c r="UF10" s="274"/>
      <c r="UG10" s="274"/>
      <c r="UH10" s="274"/>
      <c r="UI10" s="274"/>
      <c r="UJ10" s="274"/>
      <c r="UK10" s="274"/>
      <c r="UL10" s="274"/>
      <c r="UM10" s="274"/>
      <c r="UN10" s="274"/>
      <c r="UO10" s="274"/>
      <c r="UP10" s="274"/>
      <c r="UQ10" s="274"/>
      <c r="UR10" s="274"/>
      <c r="US10" s="274"/>
      <c r="UT10" s="274"/>
      <c r="UU10" s="274"/>
      <c r="UV10" s="274"/>
      <c r="UW10" s="274"/>
      <c r="UX10" s="274"/>
      <c r="UY10" s="274"/>
      <c r="UZ10" s="274"/>
      <c r="VA10" s="274"/>
      <c r="VB10" s="274"/>
      <c r="VC10" s="274"/>
      <c r="VD10" s="274"/>
      <c r="VE10" s="274"/>
      <c r="VF10" s="274"/>
      <c r="VG10" s="274"/>
      <c r="VH10" s="274"/>
      <c r="VI10" s="274"/>
      <c r="VJ10" s="274"/>
      <c r="VK10" s="274"/>
      <c r="VL10" s="274"/>
      <c r="VM10" s="274"/>
      <c r="VN10" s="274"/>
      <c r="VO10" s="274"/>
      <c r="VP10" s="274"/>
      <c r="VQ10" s="274"/>
      <c r="VR10" s="274"/>
      <c r="VS10" s="274"/>
      <c r="VT10" s="274"/>
      <c r="VU10" s="274"/>
      <c r="VV10" s="274"/>
      <c r="VW10" s="274"/>
      <c r="VX10" s="274"/>
      <c r="VY10" s="274"/>
      <c r="VZ10" s="274"/>
      <c r="WA10" s="274"/>
      <c r="WB10" s="274"/>
      <c r="WC10" s="274"/>
      <c r="WD10" s="274"/>
      <c r="WE10" s="274"/>
      <c r="WF10" s="274"/>
      <c r="WG10" s="274"/>
      <c r="WH10" s="274"/>
      <c r="WI10" s="274"/>
      <c r="WJ10" s="274"/>
      <c r="WK10" s="274"/>
      <c r="WL10" s="274"/>
      <c r="WM10" s="274"/>
      <c r="WN10" s="274"/>
      <c r="WO10" s="274"/>
      <c r="WP10" s="274"/>
      <c r="WQ10" s="274"/>
      <c r="WR10" s="274"/>
      <c r="WS10" s="274"/>
      <c r="WT10" s="274"/>
      <c r="WU10" s="274"/>
      <c r="WV10" s="274"/>
      <c r="WW10" s="274"/>
      <c r="WX10" s="274"/>
      <c r="WY10" s="274"/>
      <c r="WZ10" s="274"/>
      <c r="XA10" s="274"/>
      <c r="XB10" s="274"/>
      <c r="XC10" s="274"/>
      <c r="XD10" s="274"/>
      <c r="XE10" s="274"/>
      <c r="XF10" s="274"/>
      <c r="XG10" s="274"/>
      <c r="XH10" s="274"/>
      <c r="XI10" s="274"/>
      <c r="XJ10" s="274"/>
      <c r="XK10" s="274"/>
      <c r="XL10" s="274"/>
      <c r="XM10" s="274"/>
      <c r="XN10" s="274"/>
      <c r="XO10" s="274"/>
      <c r="XP10" s="274"/>
      <c r="XQ10" s="274"/>
      <c r="XR10" s="274"/>
      <c r="XS10" s="274"/>
      <c r="XT10" s="274"/>
      <c r="XU10" s="274"/>
      <c r="XV10" s="274"/>
      <c r="XW10" s="274"/>
      <c r="XX10" s="274"/>
      <c r="XY10" s="274"/>
      <c r="XZ10" s="274"/>
      <c r="YA10" s="274"/>
      <c r="YB10" s="274"/>
      <c r="YC10" s="274"/>
      <c r="YD10" s="274"/>
      <c r="YE10" s="274"/>
      <c r="YF10" s="274"/>
      <c r="YG10" s="274"/>
      <c r="YH10" s="274"/>
      <c r="YI10" s="274"/>
      <c r="YJ10" s="274"/>
      <c r="YK10" s="274"/>
      <c r="YL10" s="274"/>
      <c r="YM10" s="274"/>
      <c r="YN10" s="274"/>
      <c r="YO10" s="274"/>
      <c r="YP10" s="274"/>
      <c r="YQ10" s="274"/>
      <c r="YR10" s="274"/>
      <c r="YS10" s="274"/>
      <c r="YT10" s="274"/>
      <c r="YU10" s="274"/>
      <c r="YV10" s="274"/>
      <c r="YW10" s="274"/>
      <c r="YX10" s="274"/>
      <c r="YY10" s="274"/>
      <c r="YZ10" s="274"/>
      <c r="ZA10" s="274"/>
      <c r="ZB10" s="274"/>
      <c r="ZC10" s="274"/>
      <c r="ZD10" s="274"/>
      <c r="ZE10" s="274"/>
      <c r="ZF10" s="274"/>
      <c r="ZG10" s="274"/>
      <c r="ZH10" s="274"/>
      <c r="ZI10" s="274"/>
      <c r="ZJ10" s="274"/>
      <c r="ZK10" s="274"/>
      <c r="ZL10" s="274"/>
      <c r="ZM10" s="274"/>
      <c r="ZN10" s="274"/>
      <c r="ZO10" s="274"/>
      <c r="ZP10" s="274"/>
      <c r="ZQ10" s="274"/>
      <c r="ZR10" s="274"/>
      <c r="ZS10" s="274"/>
      <c r="ZT10" s="274"/>
      <c r="ZU10" s="274"/>
      <c r="ZV10" s="274"/>
      <c r="ZW10" s="274"/>
      <c r="ZX10" s="274"/>
      <c r="ZY10" s="274"/>
      <c r="ZZ10" s="274"/>
      <c r="AAA10" s="274"/>
      <c r="AAB10" s="274"/>
      <c r="AAC10" s="274"/>
      <c r="AAD10" s="274"/>
      <c r="AAE10" s="274"/>
      <c r="AAF10" s="274"/>
      <c r="AAG10" s="274"/>
      <c r="AAH10" s="274"/>
      <c r="AAI10" s="274"/>
      <c r="AAJ10" s="274"/>
      <c r="AAK10" s="274"/>
      <c r="AAL10" s="274"/>
      <c r="AAM10" s="274"/>
      <c r="AAN10" s="274"/>
      <c r="AAO10" s="274"/>
      <c r="AAP10" s="274"/>
      <c r="AAQ10" s="274"/>
      <c r="AAR10" s="274"/>
      <c r="AAS10" s="274"/>
      <c r="AAT10" s="274"/>
      <c r="AAU10" s="274"/>
      <c r="AAV10" s="274"/>
      <c r="AAW10" s="274"/>
      <c r="AAX10" s="274"/>
      <c r="AAY10" s="274"/>
      <c r="AAZ10" s="274"/>
      <c r="ABA10" s="274"/>
      <c r="ABB10" s="274"/>
      <c r="ABC10" s="274"/>
      <c r="ABD10" s="274"/>
      <c r="ABE10" s="274"/>
      <c r="ABF10" s="274"/>
      <c r="ABG10" s="274"/>
      <c r="ABH10" s="274"/>
      <c r="ABI10" s="274"/>
      <c r="ABJ10" s="274"/>
      <c r="ABK10" s="274"/>
      <c r="ABL10" s="274"/>
      <c r="ABM10" s="274"/>
      <c r="ABN10" s="274"/>
      <c r="ABO10" s="274"/>
      <c r="ABP10" s="274"/>
      <c r="ABQ10" s="274"/>
      <c r="ABR10" s="274"/>
      <c r="ABS10" s="274"/>
      <c r="ABT10" s="274"/>
      <c r="ABU10" s="274"/>
      <c r="ABV10" s="274"/>
      <c r="ABW10" s="274"/>
      <c r="ABX10" s="274"/>
      <c r="ABY10" s="274"/>
      <c r="ABZ10" s="274"/>
      <c r="ACA10" s="274"/>
      <c r="ACB10" s="274"/>
      <c r="ACC10" s="274"/>
      <c r="ACD10" s="274"/>
      <c r="ACE10" s="274"/>
      <c r="ACF10" s="274"/>
      <c r="ACG10" s="274"/>
      <c r="ACH10" s="274"/>
      <c r="ACI10" s="274"/>
      <c r="ACJ10" s="274"/>
      <c r="ACK10" s="274"/>
      <c r="ACL10" s="274"/>
      <c r="ACM10" s="274"/>
      <c r="ACN10" s="274"/>
      <c r="ACO10" s="274"/>
      <c r="ACP10" s="274"/>
      <c r="ACQ10" s="274"/>
      <c r="ACR10" s="274"/>
      <c r="ACS10" s="274"/>
      <c r="ACT10" s="274"/>
      <c r="ACU10" s="274"/>
      <c r="ACV10" s="274"/>
      <c r="ACW10" s="274"/>
      <c r="ACX10" s="274"/>
      <c r="ACY10" s="274"/>
      <c r="ACZ10" s="274"/>
      <c r="ADA10" s="274"/>
      <c r="ADB10" s="274"/>
      <c r="ADC10" s="274"/>
      <c r="ADD10" s="274"/>
      <c r="ADE10" s="274"/>
      <c r="ADF10" s="274"/>
      <c r="ADG10" s="274"/>
      <c r="ADH10" s="274"/>
      <c r="ADI10" s="274"/>
      <c r="ADJ10" s="274"/>
      <c r="ADK10" s="274"/>
      <c r="ADL10" s="274"/>
      <c r="ADM10" s="274"/>
      <c r="ADN10" s="274"/>
      <c r="ADO10" s="274"/>
      <c r="ADP10" s="274"/>
      <c r="ADQ10" s="274"/>
      <c r="ADR10" s="274"/>
      <c r="ADS10" s="274"/>
      <c r="ADT10" s="274"/>
      <c r="ADU10" s="274"/>
      <c r="ADV10" s="274"/>
      <c r="ADW10" s="274"/>
      <c r="ADX10" s="274"/>
      <c r="ADY10" s="274"/>
      <c r="ADZ10" s="274"/>
      <c r="AEA10" s="274"/>
      <c r="AEB10" s="274"/>
      <c r="AEC10" s="274"/>
      <c r="AED10" s="274"/>
      <c r="AEE10" s="274"/>
      <c r="AEF10" s="274"/>
      <c r="AEG10" s="274"/>
      <c r="AEH10" s="274"/>
      <c r="AEI10" s="274"/>
      <c r="AEJ10" s="274"/>
      <c r="AEK10" s="274"/>
      <c r="AEL10" s="274"/>
      <c r="AEM10" s="274"/>
      <c r="AEN10" s="274"/>
      <c r="AEO10" s="274"/>
      <c r="AEP10" s="274"/>
      <c r="AEQ10" s="274"/>
      <c r="AER10" s="274"/>
      <c r="AES10" s="274"/>
      <c r="AET10" s="274"/>
      <c r="AEU10" s="274"/>
      <c r="AEV10" s="274"/>
      <c r="AEW10" s="274"/>
      <c r="AEX10" s="274"/>
      <c r="AEY10" s="274"/>
      <c r="AEZ10" s="274"/>
      <c r="AFA10" s="274"/>
      <c r="AFB10" s="274"/>
      <c r="AFC10" s="274"/>
      <c r="AFD10" s="274"/>
      <c r="AFE10" s="274"/>
      <c r="AFF10" s="274"/>
      <c r="AFG10" s="274"/>
      <c r="AFH10" s="274"/>
      <c r="AFI10" s="274"/>
      <c r="AFJ10" s="274"/>
      <c r="AFK10" s="274"/>
      <c r="AFL10" s="274"/>
      <c r="AFM10" s="274"/>
      <c r="AFN10" s="274"/>
      <c r="AFO10" s="274"/>
      <c r="AFP10" s="274"/>
      <c r="AFQ10" s="274"/>
      <c r="AFR10" s="274"/>
      <c r="AFS10" s="274"/>
      <c r="AFT10" s="274"/>
      <c r="AFU10" s="274"/>
      <c r="AFV10" s="274"/>
      <c r="AFW10" s="274"/>
      <c r="AFX10" s="274"/>
      <c r="AFY10" s="274"/>
      <c r="AFZ10" s="274"/>
      <c r="AGA10" s="274"/>
      <c r="AGB10" s="274"/>
      <c r="AGC10" s="274"/>
      <c r="AGD10" s="274"/>
      <c r="AGE10" s="274"/>
      <c r="AGF10" s="274"/>
      <c r="AGG10" s="274"/>
      <c r="AGH10" s="274"/>
      <c r="AGI10" s="274"/>
      <c r="AGJ10" s="274"/>
      <c r="AGK10" s="274"/>
      <c r="AGL10" s="274"/>
      <c r="AGM10" s="274"/>
      <c r="AGN10" s="274"/>
      <c r="AGO10" s="274"/>
      <c r="AGP10" s="274"/>
      <c r="AGQ10" s="274"/>
      <c r="AGR10" s="274"/>
      <c r="AGS10" s="274"/>
      <c r="AGT10" s="274"/>
      <c r="AGU10" s="274"/>
      <c r="AGV10" s="274"/>
      <c r="AGW10" s="274"/>
      <c r="AGX10" s="274"/>
      <c r="AGY10" s="274"/>
      <c r="AGZ10" s="274"/>
      <c r="AHA10" s="274"/>
      <c r="AHB10" s="274"/>
      <c r="AHC10" s="274"/>
      <c r="AHD10" s="274"/>
      <c r="AHE10" s="274"/>
      <c r="AHF10" s="274"/>
      <c r="AHG10" s="274"/>
      <c r="AHH10" s="274"/>
      <c r="AHI10" s="274"/>
      <c r="AHJ10" s="274"/>
      <c r="AHK10" s="274"/>
      <c r="AHL10" s="274"/>
      <c r="AHM10" s="274"/>
      <c r="AHN10" s="274"/>
      <c r="AHO10" s="274"/>
      <c r="AHP10" s="274"/>
      <c r="AHQ10" s="274"/>
      <c r="AHR10" s="274"/>
      <c r="AHS10" s="274"/>
      <c r="AHT10" s="274"/>
      <c r="AHU10" s="274"/>
      <c r="AHV10" s="274"/>
      <c r="AHW10" s="274"/>
      <c r="AHX10" s="274"/>
      <c r="AHY10" s="274"/>
      <c r="AHZ10" s="274"/>
      <c r="AIA10" s="274"/>
      <c r="AIB10" s="274"/>
      <c r="AIC10" s="274"/>
      <c r="AID10" s="274"/>
      <c r="AIE10" s="274"/>
      <c r="AIF10" s="274"/>
      <c r="AIG10" s="274"/>
      <c r="AIH10" s="274"/>
      <c r="AII10" s="274"/>
      <c r="AIJ10" s="274"/>
      <c r="AIK10" s="274"/>
      <c r="AIL10" s="274"/>
      <c r="AIM10" s="274"/>
      <c r="AIN10" s="274"/>
      <c r="AIO10" s="274"/>
      <c r="AIP10" s="274"/>
      <c r="AIQ10" s="274"/>
      <c r="AIR10" s="274"/>
      <c r="AIS10" s="274"/>
      <c r="AIT10" s="274"/>
      <c r="AIU10" s="274"/>
      <c r="AIV10" s="274"/>
      <c r="AIW10" s="274"/>
      <c r="AIX10" s="274"/>
      <c r="AIY10" s="274"/>
      <c r="AIZ10" s="274"/>
      <c r="AJA10" s="274"/>
      <c r="AJB10" s="274"/>
      <c r="AJC10" s="274"/>
      <c r="AJD10" s="274"/>
      <c r="AJE10" s="274"/>
      <c r="AJF10" s="274"/>
      <c r="AJG10" s="274"/>
      <c r="AJH10" s="274"/>
      <c r="AJI10" s="274"/>
      <c r="AJJ10" s="274"/>
      <c r="AJK10" s="274"/>
      <c r="AJL10" s="274"/>
      <c r="AJM10" s="274"/>
      <c r="AJN10" s="274"/>
      <c r="AJO10" s="274"/>
      <c r="AJP10" s="274"/>
      <c r="AJQ10" s="274"/>
      <c r="AJR10" s="274"/>
      <c r="AJS10" s="274"/>
      <c r="AJT10" s="274"/>
      <c r="AJU10" s="274"/>
      <c r="AJV10" s="274"/>
      <c r="AJW10" s="274"/>
      <c r="AJX10" s="274"/>
      <c r="AJY10" s="274"/>
      <c r="AJZ10" s="274"/>
      <c r="AKA10" s="274"/>
      <c r="AKB10" s="274"/>
      <c r="AKC10" s="274"/>
      <c r="AKD10" s="274"/>
      <c r="AKE10" s="274"/>
      <c r="AKF10" s="274"/>
      <c r="AKG10" s="274"/>
      <c r="AKH10" s="274"/>
      <c r="AKI10" s="274"/>
      <c r="AKJ10" s="274"/>
      <c r="AKK10" s="274"/>
      <c r="AKL10" s="274"/>
      <c r="AKM10" s="274"/>
      <c r="AKN10" s="274"/>
      <c r="AKO10" s="274"/>
      <c r="AKP10" s="274"/>
      <c r="AKQ10" s="274"/>
      <c r="AKR10" s="274"/>
      <c r="AKS10" s="274"/>
      <c r="AKT10" s="274"/>
      <c r="AKU10" s="274"/>
      <c r="AKV10" s="274"/>
      <c r="AKW10" s="274"/>
      <c r="AKX10" s="274"/>
      <c r="AKY10" s="274"/>
      <c r="AKZ10" s="274"/>
      <c r="ALA10" s="274"/>
    </row>
    <row r="11" spans="1:989" s="884" customFormat="1" ht="18" customHeight="1">
      <c r="A11" s="875" t="s">
        <v>528</v>
      </c>
      <c r="B11" s="876" t="s">
        <v>529</v>
      </c>
      <c r="C11" s="877" t="s">
        <v>530</v>
      </c>
      <c r="D11" s="878" t="s">
        <v>1298</v>
      </c>
      <c r="E11" s="879" t="s">
        <v>531</v>
      </c>
      <c r="F11" s="880">
        <v>77</v>
      </c>
      <c r="G11" s="880">
        <v>0</v>
      </c>
      <c r="H11" s="880">
        <v>1</v>
      </c>
      <c r="I11" s="881" t="s">
        <v>132</v>
      </c>
      <c r="J11" s="882">
        <v>19</v>
      </c>
      <c r="K11" s="882" t="s">
        <v>532</v>
      </c>
      <c r="L11" s="811" t="s">
        <v>533</v>
      </c>
      <c r="M11" s="883"/>
      <c r="N11" s="737">
        <f>$C$2+F11</f>
        <v>100</v>
      </c>
      <c r="O11" s="735">
        <v>0</v>
      </c>
      <c r="P11" s="738">
        <f>N11+O11</f>
        <v>100</v>
      </c>
      <c r="Q11" s="739">
        <v>1</v>
      </c>
    </row>
    <row r="12" spans="1:989" s="884" customFormat="1" ht="18" customHeight="1">
      <c r="A12" s="875" t="s">
        <v>528</v>
      </c>
      <c r="B12" s="876" t="s">
        <v>529</v>
      </c>
      <c r="C12" s="877" t="s">
        <v>534</v>
      </c>
      <c r="D12" s="878" t="s">
        <v>1299</v>
      </c>
      <c r="E12" s="879" t="s">
        <v>531</v>
      </c>
      <c r="F12" s="880">
        <v>75</v>
      </c>
      <c r="G12" s="880">
        <v>0</v>
      </c>
      <c r="H12" s="880">
        <v>1</v>
      </c>
      <c r="I12" s="881" t="s">
        <v>132</v>
      </c>
      <c r="J12" s="882">
        <v>22</v>
      </c>
      <c r="K12" s="882" t="s">
        <v>532</v>
      </c>
      <c r="L12" s="811" t="s">
        <v>533</v>
      </c>
      <c r="M12" s="883"/>
      <c r="N12" s="737">
        <f t="shared" ref="N12:N75" si="0">$C$2+F12</f>
        <v>98</v>
      </c>
      <c r="O12" s="735">
        <v>0</v>
      </c>
      <c r="P12" s="738">
        <f t="shared" ref="P12:P75" si="1">N12+O12</f>
        <v>98</v>
      </c>
      <c r="Q12" s="739">
        <v>1</v>
      </c>
    </row>
    <row r="13" spans="1:989" s="884" customFormat="1" ht="18" customHeight="1">
      <c r="A13" s="875" t="s">
        <v>528</v>
      </c>
      <c r="B13" s="876" t="s">
        <v>529</v>
      </c>
      <c r="C13" s="877" t="s">
        <v>535</v>
      </c>
      <c r="D13" s="878" t="s">
        <v>1300</v>
      </c>
      <c r="E13" s="879" t="s">
        <v>531</v>
      </c>
      <c r="F13" s="880">
        <v>80</v>
      </c>
      <c r="G13" s="880">
        <v>0</v>
      </c>
      <c r="H13" s="880">
        <v>1</v>
      </c>
      <c r="I13" s="881" t="s">
        <v>132</v>
      </c>
      <c r="J13" s="885">
        <v>13</v>
      </c>
      <c r="K13" s="882" t="s">
        <v>616</v>
      </c>
      <c r="L13" s="812" t="s">
        <v>533</v>
      </c>
      <c r="M13" s="886"/>
      <c r="N13" s="737">
        <f t="shared" si="0"/>
        <v>103</v>
      </c>
      <c r="O13" s="735">
        <v>0</v>
      </c>
      <c r="P13" s="738">
        <f t="shared" si="1"/>
        <v>103</v>
      </c>
      <c r="Q13" s="739">
        <v>1</v>
      </c>
    </row>
    <row r="14" spans="1:989" s="884" customFormat="1" ht="18" customHeight="1">
      <c r="A14" s="875" t="s">
        <v>528</v>
      </c>
      <c r="B14" s="876" t="s">
        <v>529</v>
      </c>
      <c r="C14" s="877" t="s">
        <v>536</v>
      </c>
      <c r="D14" s="878" t="s">
        <v>1301</v>
      </c>
      <c r="E14" s="879" t="s">
        <v>537</v>
      </c>
      <c r="F14" s="880">
        <v>100</v>
      </c>
      <c r="G14" s="880">
        <v>0</v>
      </c>
      <c r="H14" s="880">
        <v>1</v>
      </c>
      <c r="I14" s="881" t="s">
        <v>132</v>
      </c>
      <c r="J14" s="885">
        <v>21</v>
      </c>
      <c r="K14" s="882" t="s">
        <v>532</v>
      </c>
      <c r="L14" s="812" t="s">
        <v>533</v>
      </c>
      <c r="M14" s="886"/>
      <c r="N14" s="737">
        <f t="shared" si="0"/>
        <v>123</v>
      </c>
      <c r="O14" s="735">
        <v>0</v>
      </c>
      <c r="P14" s="738">
        <f t="shared" si="1"/>
        <v>123</v>
      </c>
      <c r="Q14" s="739">
        <v>1</v>
      </c>
    </row>
    <row r="15" spans="1:989" s="884" customFormat="1" ht="18" customHeight="1">
      <c r="A15" s="875" t="s">
        <v>528</v>
      </c>
      <c r="B15" s="876" t="s">
        <v>529</v>
      </c>
      <c r="C15" s="877" t="s">
        <v>538</v>
      </c>
      <c r="D15" s="878" t="s">
        <v>1302</v>
      </c>
      <c r="E15" s="879" t="s">
        <v>531</v>
      </c>
      <c r="F15" s="880">
        <v>75</v>
      </c>
      <c r="G15" s="880">
        <v>0</v>
      </c>
      <c r="H15" s="880">
        <v>1</v>
      </c>
      <c r="I15" s="881" t="s">
        <v>132</v>
      </c>
      <c r="J15" s="882">
        <v>16</v>
      </c>
      <c r="K15" s="882" t="s">
        <v>532</v>
      </c>
      <c r="L15" s="811" t="s">
        <v>533</v>
      </c>
      <c r="M15" s="883"/>
      <c r="N15" s="737">
        <f t="shared" si="0"/>
        <v>98</v>
      </c>
      <c r="O15" s="735">
        <v>0</v>
      </c>
      <c r="P15" s="738">
        <f t="shared" si="1"/>
        <v>98</v>
      </c>
      <c r="Q15" s="739">
        <v>1</v>
      </c>
    </row>
    <row r="16" spans="1:989" s="884" customFormat="1" ht="18" customHeight="1">
      <c r="A16" s="875" t="s">
        <v>528</v>
      </c>
      <c r="B16" s="877" t="s">
        <v>539</v>
      </c>
      <c r="C16" s="877" t="s">
        <v>540</v>
      </c>
      <c r="D16" s="878" t="s">
        <v>1303</v>
      </c>
      <c r="E16" s="879" t="s">
        <v>531</v>
      </c>
      <c r="F16" s="880">
        <v>59</v>
      </c>
      <c r="G16" s="880">
        <v>0</v>
      </c>
      <c r="H16" s="880">
        <v>1</v>
      </c>
      <c r="I16" s="881" t="s">
        <v>132</v>
      </c>
      <c r="J16" s="885">
        <v>14</v>
      </c>
      <c r="K16" s="882" t="s">
        <v>532</v>
      </c>
      <c r="L16" s="887" t="s">
        <v>541</v>
      </c>
      <c r="M16" s="886"/>
      <c r="N16" s="737">
        <f t="shared" si="0"/>
        <v>82</v>
      </c>
      <c r="O16" s="735">
        <v>0</v>
      </c>
      <c r="P16" s="738">
        <f t="shared" si="1"/>
        <v>82</v>
      </c>
      <c r="Q16" s="739">
        <v>1</v>
      </c>
    </row>
    <row r="17" spans="1:17" s="884" customFormat="1" ht="18" customHeight="1">
      <c r="A17" s="875" t="s">
        <v>528</v>
      </c>
      <c r="B17" s="877" t="s">
        <v>539</v>
      </c>
      <c r="C17" s="877" t="s">
        <v>540</v>
      </c>
      <c r="D17" s="878" t="s">
        <v>1303</v>
      </c>
      <c r="E17" s="879" t="s">
        <v>531</v>
      </c>
      <c r="F17" s="880">
        <v>54</v>
      </c>
      <c r="G17" s="880">
        <v>0</v>
      </c>
      <c r="H17" s="880">
        <v>1</v>
      </c>
      <c r="I17" s="881" t="s">
        <v>132</v>
      </c>
      <c r="J17" s="885">
        <v>14</v>
      </c>
      <c r="K17" s="882" t="s">
        <v>532</v>
      </c>
      <c r="L17" s="887" t="s">
        <v>541</v>
      </c>
      <c r="M17" s="888" t="s">
        <v>1108</v>
      </c>
      <c r="N17" s="737">
        <f t="shared" si="0"/>
        <v>77</v>
      </c>
      <c r="O17" s="735">
        <v>0</v>
      </c>
      <c r="P17" s="738">
        <f t="shared" si="1"/>
        <v>77</v>
      </c>
      <c r="Q17" s="739">
        <v>1</v>
      </c>
    </row>
    <row r="18" spans="1:17" s="884" customFormat="1" ht="18" customHeight="1">
      <c r="A18" s="875" t="s">
        <v>1109</v>
      </c>
      <c r="B18" s="876" t="s">
        <v>1110</v>
      </c>
      <c r="C18" s="876" t="s">
        <v>287</v>
      </c>
      <c r="D18" s="878" t="s">
        <v>1304</v>
      </c>
      <c r="E18" s="879" t="s">
        <v>1111</v>
      </c>
      <c r="F18" s="880">
        <v>84</v>
      </c>
      <c r="G18" s="880">
        <v>0</v>
      </c>
      <c r="H18" s="880">
        <v>1</v>
      </c>
      <c r="I18" s="881" t="s">
        <v>132</v>
      </c>
      <c r="J18" s="885">
        <v>19</v>
      </c>
      <c r="K18" s="882" t="s">
        <v>532</v>
      </c>
      <c r="L18" s="887" t="s">
        <v>1112</v>
      </c>
      <c r="M18" s="886"/>
      <c r="N18" s="737">
        <f t="shared" si="0"/>
        <v>107</v>
      </c>
      <c r="O18" s="735">
        <v>0</v>
      </c>
      <c r="P18" s="738">
        <f t="shared" si="1"/>
        <v>107</v>
      </c>
      <c r="Q18" s="739">
        <v>1</v>
      </c>
    </row>
    <row r="19" spans="1:17" s="884" customFormat="1" ht="18" customHeight="1">
      <c r="A19" s="875" t="s">
        <v>1109</v>
      </c>
      <c r="B19" s="876" t="s">
        <v>1110</v>
      </c>
      <c r="C19" s="876" t="s">
        <v>286</v>
      </c>
      <c r="D19" s="878" t="s">
        <v>1305</v>
      </c>
      <c r="E19" s="879" t="s">
        <v>1111</v>
      </c>
      <c r="F19" s="880">
        <v>84</v>
      </c>
      <c r="G19" s="880">
        <v>0</v>
      </c>
      <c r="H19" s="880">
        <v>1</v>
      </c>
      <c r="I19" s="881" t="s">
        <v>132</v>
      </c>
      <c r="J19" s="885">
        <v>19</v>
      </c>
      <c r="K19" s="882" t="s">
        <v>532</v>
      </c>
      <c r="L19" s="887" t="s">
        <v>1112</v>
      </c>
      <c r="M19" s="886"/>
      <c r="N19" s="737">
        <f t="shared" si="0"/>
        <v>107</v>
      </c>
      <c r="O19" s="735">
        <v>0</v>
      </c>
      <c r="P19" s="738">
        <f t="shared" si="1"/>
        <v>107</v>
      </c>
      <c r="Q19" s="739">
        <v>1</v>
      </c>
    </row>
    <row r="20" spans="1:17" s="884" customFormat="1" ht="18" customHeight="1">
      <c r="A20" s="875" t="s">
        <v>1109</v>
      </c>
      <c r="B20" s="876" t="s">
        <v>1110</v>
      </c>
      <c r="C20" s="876" t="s">
        <v>288</v>
      </c>
      <c r="D20" s="878" t="s">
        <v>1306</v>
      </c>
      <c r="E20" s="879" t="s">
        <v>1111</v>
      </c>
      <c r="F20" s="889">
        <v>28</v>
      </c>
      <c r="G20" s="889">
        <v>0</v>
      </c>
      <c r="H20" s="880">
        <v>1</v>
      </c>
      <c r="I20" s="881" t="s">
        <v>132</v>
      </c>
      <c r="J20" s="885">
        <v>23</v>
      </c>
      <c r="K20" s="882" t="s">
        <v>532</v>
      </c>
      <c r="L20" s="887" t="s">
        <v>1112</v>
      </c>
      <c r="M20" s="888"/>
      <c r="N20" s="737">
        <f t="shared" si="0"/>
        <v>51</v>
      </c>
      <c r="O20" s="736">
        <v>0</v>
      </c>
      <c r="P20" s="738">
        <f t="shared" si="1"/>
        <v>51</v>
      </c>
      <c r="Q20" s="739">
        <v>1</v>
      </c>
    </row>
    <row r="21" spans="1:17" s="890" customFormat="1" ht="18" customHeight="1">
      <c r="A21" s="875" t="s">
        <v>528</v>
      </c>
      <c r="B21" s="876" t="s">
        <v>542</v>
      </c>
      <c r="C21" s="876" t="s">
        <v>1113</v>
      </c>
      <c r="D21" s="878" t="s">
        <v>1307</v>
      </c>
      <c r="E21" s="879" t="s">
        <v>531</v>
      </c>
      <c r="F21" s="889">
        <v>35</v>
      </c>
      <c r="G21" s="889">
        <v>0</v>
      </c>
      <c r="H21" s="880">
        <v>1</v>
      </c>
      <c r="I21" s="881" t="s">
        <v>132</v>
      </c>
      <c r="J21" s="885">
        <v>9</v>
      </c>
      <c r="K21" s="882" t="s">
        <v>532</v>
      </c>
      <c r="L21" s="887" t="s">
        <v>543</v>
      </c>
      <c r="M21" s="888"/>
      <c r="N21" s="737">
        <f t="shared" si="0"/>
        <v>58</v>
      </c>
      <c r="O21" s="736">
        <v>0</v>
      </c>
      <c r="P21" s="738">
        <f t="shared" si="1"/>
        <v>58</v>
      </c>
      <c r="Q21" s="739">
        <v>1</v>
      </c>
    </row>
    <row r="22" spans="1:17" s="890" customFormat="1" ht="18" customHeight="1">
      <c r="A22" s="875" t="s">
        <v>528</v>
      </c>
      <c r="B22" s="876" t="s">
        <v>542</v>
      </c>
      <c r="C22" s="877" t="s">
        <v>1114</v>
      </c>
      <c r="D22" s="891" t="s">
        <v>1308</v>
      </c>
      <c r="E22" s="879" t="s">
        <v>531</v>
      </c>
      <c r="F22" s="889">
        <v>35</v>
      </c>
      <c r="G22" s="889">
        <v>0</v>
      </c>
      <c r="H22" s="880">
        <v>1</v>
      </c>
      <c r="I22" s="881" t="s">
        <v>132</v>
      </c>
      <c r="J22" s="885">
        <v>9</v>
      </c>
      <c r="K22" s="882" t="s">
        <v>532</v>
      </c>
      <c r="L22" s="887" t="s">
        <v>543</v>
      </c>
      <c r="M22" s="888"/>
      <c r="N22" s="737">
        <f t="shared" si="0"/>
        <v>58</v>
      </c>
      <c r="O22" s="736">
        <v>0</v>
      </c>
      <c r="P22" s="738">
        <f t="shared" si="1"/>
        <v>58</v>
      </c>
      <c r="Q22" s="739">
        <v>1</v>
      </c>
    </row>
    <row r="23" spans="1:17" s="890" customFormat="1" ht="18" customHeight="1">
      <c r="A23" s="875" t="s">
        <v>1115</v>
      </c>
      <c r="B23" s="876" t="s">
        <v>1116</v>
      </c>
      <c r="C23" s="877" t="s">
        <v>1117</v>
      </c>
      <c r="D23" s="891" t="s">
        <v>1309</v>
      </c>
      <c r="E23" s="879" t="s">
        <v>531</v>
      </c>
      <c r="F23" s="889">
        <v>39</v>
      </c>
      <c r="G23" s="889">
        <v>0</v>
      </c>
      <c r="H23" s="880">
        <v>1</v>
      </c>
      <c r="I23" s="881" t="s">
        <v>132</v>
      </c>
      <c r="J23" s="885">
        <v>34</v>
      </c>
      <c r="K23" s="882" t="s">
        <v>532</v>
      </c>
      <c r="L23" s="892" t="s">
        <v>1118</v>
      </c>
      <c r="M23" s="893"/>
      <c r="N23" s="737">
        <f t="shared" si="0"/>
        <v>62</v>
      </c>
      <c r="O23" s="736">
        <v>0</v>
      </c>
      <c r="P23" s="738">
        <f t="shared" si="1"/>
        <v>62</v>
      </c>
      <c r="Q23" s="739">
        <v>1</v>
      </c>
    </row>
    <row r="24" spans="1:17" s="890" customFormat="1" ht="18" customHeight="1">
      <c r="A24" s="875" t="s">
        <v>528</v>
      </c>
      <c r="B24" s="876" t="s">
        <v>544</v>
      </c>
      <c r="C24" s="877" t="s">
        <v>1119</v>
      </c>
      <c r="D24" s="891" t="s">
        <v>1310</v>
      </c>
      <c r="E24" s="879" t="s">
        <v>550</v>
      </c>
      <c r="F24" s="889">
        <v>49.153846153846153</v>
      </c>
      <c r="G24" s="889">
        <v>0</v>
      </c>
      <c r="H24" s="880">
        <v>3</v>
      </c>
      <c r="I24" s="881" t="s">
        <v>1120</v>
      </c>
      <c r="J24" s="885">
        <v>5</v>
      </c>
      <c r="K24" s="882" t="s">
        <v>551</v>
      </c>
      <c r="L24" s="892" t="s">
        <v>572</v>
      </c>
      <c r="M24" s="893"/>
      <c r="N24" s="737">
        <f t="shared" si="0"/>
        <v>72.15384615384616</v>
      </c>
      <c r="O24" s="736">
        <v>0</v>
      </c>
      <c r="P24" s="738">
        <f t="shared" si="1"/>
        <v>72.15384615384616</v>
      </c>
      <c r="Q24" s="739">
        <v>3</v>
      </c>
    </row>
    <row r="25" spans="1:17" s="884" customFormat="1" ht="18" customHeight="1">
      <c r="A25" s="875" t="s">
        <v>528</v>
      </c>
      <c r="B25" s="876" t="s">
        <v>544</v>
      </c>
      <c r="C25" s="876" t="s">
        <v>545</v>
      </c>
      <c r="D25" s="878" t="s">
        <v>1311</v>
      </c>
      <c r="E25" s="879" t="s">
        <v>531</v>
      </c>
      <c r="F25" s="889">
        <v>33</v>
      </c>
      <c r="G25" s="889">
        <v>0</v>
      </c>
      <c r="H25" s="880">
        <v>1</v>
      </c>
      <c r="I25" s="881" t="s">
        <v>132</v>
      </c>
      <c r="J25" s="894">
        <v>5</v>
      </c>
      <c r="K25" s="882" t="s">
        <v>532</v>
      </c>
      <c r="L25" s="887" t="s">
        <v>546</v>
      </c>
      <c r="M25" s="886"/>
      <c r="N25" s="737">
        <f t="shared" si="0"/>
        <v>56</v>
      </c>
      <c r="O25" s="736">
        <v>0</v>
      </c>
      <c r="P25" s="738">
        <f t="shared" si="1"/>
        <v>56</v>
      </c>
      <c r="Q25" s="739">
        <v>1</v>
      </c>
    </row>
    <row r="26" spans="1:17" s="884" customFormat="1" ht="33" customHeight="1">
      <c r="A26" s="895" t="s">
        <v>528</v>
      </c>
      <c r="B26" s="896" t="s">
        <v>544</v>
      </c>
      <c r="C26" s="896" t="s">
        <v>545</v>
      </c>
      <c r="D26" s="897" t="s">
        <v>1311</v>
      </c>
      <c r="E26" s="898" t="s">
        <v>531</v>
      </c>
      <c r="F26" s="889">
        <v>27</v>
      </c>
      <c r="G26" s="889">
        <v>0</v>
      </c>
      <c r="H26" s="880">
        <v>1</v>
      </c>
      <c r="I26" s="899" t="s">
        <v>132</v>
      </c>
      <c r="J26" s="900">
        <v>5</v>
      </c>
      <c r="K26" s="901" t="s">
        <v>532</v>
      </c>
      <c r="L26" s="887" t="s">
        <v>546</v>
      </c>
      <c r="M26" s="902" t="s">
        <v>1757</v>
      </c>
      <c r="N26" s="737">
        <f t="shared" si="0"/>
        <v>50</v>
      </c>
      <c r="O26" s="736">
        <v>0</v>
      </c>
      <c r="P26" s="738">
        <f t="shared" si="1"/>
        <v>50</v>
      </c>
      <c r="Q26" s="739">
        <v>1</v>
      </c>
    </row>
    <row r="27" spans="1:17" s="884" customFormat="1" ht="18" customHeight="1">
      <c r="A27" s="875" t="s">
        <v>528</v>
      </c>
      <c r="B27" s="876" t="s">
        <v>544</v>
      </c>
      <c r="C27" s="876" t="s">
        <v>547</v>
      </c>
      <c r="D27" s="878" t="s">
        <v>1311</v>
      </c>
      <c r="E27" s="879" t="s">
        <v>531</v>
      </c>
      <c r="F27" s="889">
        <v>43</v>
      </c>
      <c r="G27" s="889">
        <v>0</v>
      </c>
      <c r="H27" s="880">
        <v>1</v>
      </c>
      <c r="I27" s="881" t="s">
        <v>132</v>
      </c>
      <c r="J27" s="894">
        <v>5</v>
      </c>
      <c r="K27" s="882" t="s">
        <v>532</v>
      </c>
      <c r="L27" s="887" t="s">
        <v>546</v>
      </c>
      <c r="M27" s="903" t="s">
        <v>1622</v>
      </c>
      <c r="N27" s="737">
        <f t="shared" si="0"/>
        <v>66</v>
      </c>
      <c r="O27" s="736">
        <v>0</v>
      </c>
      <c r="P27" s="738">
        <f t="shared" si="1"/>
        <v>66</v>
      </c>
      <c r="Q27" s="739">
        <v>1</v>
      </c>
    </row>
    <row r="28" spans="1:17" s="884" customFormat="1" ht="18" customHeight="1">
      <c r="A28" s="875" t="s">
        <v>528</v>
      </c>
      <c r="B28" s="876" t="s">
        <v>544</v>
      </c>
      <c r="C28" s="876" t="s">
        <v>548</v>
      </c>
      <c r="D28" s="891" t="s">
        <v>1311</v>
      </c>
      <c r="E28" s="879" t="s">
        <v>531</v>
      </c>
      <c r="F28" s="889">
        <v>45</v>
      </c>
      <c r="G28" s="889">
        <v>0</v>
      </c>
      <c r="H28" s="880">
        <v>1</v>
      </c>
      <c r="I28" s="881" t="s">
        <v>132</v>
      </c>
      <c r="J28" s="894">
        <v>5</v>
      </c>
      <c r="K28" s="882" t="s">
        <v>532</v>
      </c>
      <c r="L28" s="887" t="s">
        <v>546</v>
      </c>
      <c r="M28" s="886"/>
      <c r="N28" s="737">
        <f t="shared" si="0"/>
        <v>68</v>
      </c>
      <c r="O28" s="736">
        <v>0</v>
      </c>
      <c r="P28" s="738">
        <f t="shared" si="1"/>
        <v>68</v>
      </c>
      <c r="Q28" s="739">
        <v>1</v>
      </c>
    </row>
    <row r="29" spans="1:17" s="884" customFormat="1" ht="18" customHeight="1">
      <c r="A29" s="875" t="s">
        <v>528</v>
      </c>
      <c r="B29" s="876" t="s">
        <v>544</v>
      </c>
      <c r="C29" s="876" t="s">
        <v>549</v>
      </c>
      <c r="D29" s="891" t="s">
        <v>1312</v>
      </c>
      <c r="E29" s="879" t="s">
        <v>550</v>
      </c>
      <c r="F29" s="889">
        <v>38.769230769230774</v>
      </c>
      <c r="G29" s="889">
        <v>0</v>
      </c>
      <c r="H29" s="880">
        <v>1</v>
      </c>
      <c r="I29" s="881" t="s">
        <v>1121</v>
      </c>
      <c r="J29" s="894">
        <v>2</v>
      </c>
      <c r="K29" s="882" t="s">
        <v>551</v>
      </c>
      <c r="L29" s="813" t="s">
        <v>572</v>
      </c>
      <c r="M29" s="888"/>
      <c r="N29" s="737">
        <f t="shared" si="0"/>
        <v>61.769230769230774</v>
      </c>
      <c r="O29" s="736">
        <v>0</v>
      </c>
      <c r="P29" s="738">
        <f t="shared" si="1"/>
        <v>61.769230769230774</v>
      </c>
      <c r="Q29" s="739">
        <v>1</v>
      </c>
    </row>
    <row r="30" spans="1:17" s="884" customFormat="1" ht="18" customHeight="1">
      <c r="A30" s="875" t="s">
        <v>528</v>
      </c>
      <c r="B30" s="876" t="s">
        <v>544</v>
      </c>
      <c r="C30" s="876" t="s">
        <v>552</v>
      </c>
      <c r="D30" s="891" t="s">
        <v>1313</v>
      </c>
      <c r="E30" s="879" t="s">
        <v>531</v>
      </c>
      <c r="F30" s="889">
        <v>30</v>
      </c>
      <c r="G30" s="889">
        <v>0</v>
      </c>
      <c r="H30" s="880">
        <v>1</v>
      </c>
      <c r="I30" s="881" t="s">
        <v>132</v>
      </c>
      <c r="J30" s="885">
        <v>2</v>
      </c>
      <c r="K30" s="882" t="s">
        <v>532</v>
      </c>
      <c r="L30" s="887" t="s">
        <v>553</v>
      </c>
      <c r="M30" s="888"/>
      <c r="N30" s="737">
        <f t="shared" si="0"/>
        <v>53</v>
      </c>
      <c r="O30" s="736">
        <v>0</v>
      </c>
      <c r="P30" s="738">
        <f t="shared" si="1"/>
        <v>53</v>
      </c>
      <c r="Q30" s="739">
        <v>1</v>
      </c>
    </row>
    <row r="31" spans="1:17" s="884" customFormat="1" ht="18" customHeight="1">
      <c r="A31" s="875" t="s">
        <v>528</v>
      </c>
      <c r="B31" s="876" t="s">
        <v>544</v>
      </c>
      <c r="C31" s="876" t="s">
        <v>1122</v>
      </c>
      <c r="D31" s="891" t="s">
        <v>1314</v>
      </c>
      <c r="E31" s="879" t="s">
        <v>550</v>
      </c>
      <c r="F31" s="889">
        <v>59.153846153846153</v>
      </c>
      <c r="G31" s="889">
        <v>0</v>
      </c>
      <c r="H31" s="880">
        <v>3</v>
      </c>
      <c r="I31" s="881" t="s">
        <v>1120</v>
      </c>
      <c r="J31" s="885">
        <v>4</v>
      </c>
      <c r="K31" s="882" t="s">
        <v>551</v>
      </c>
      <c r="L31" s="887" t="s">
        <v>572</v>
      </c>
      <c r="M31" s="888"/>
      <c r="N31" s="737">
        <f t="shared" si="0"/>
        <v>82.15384615384616</v>
      </c>
      <c r="O31" s="736">
        <v>0</v>
      </c>
      <c r="P31" s="738">
        <f t="shared" si="1"/>
        <v>82.15384615384616</v>
      </c>
      <c r="Q31" s="739">
        <v>1</v>
      </c>
    </row>
    <row r="32" spans="1:17" s="904" customFormat="1" ht="18" customHeight="1">
      <c r="A32" s="875" t="s">
        <v>528</v>
      </c>
      <c r="B32" s="876" t="s">
        <v>544</v>
      </c>
      <c r="C32" s="876" t="s">
        <v>554</v>
      </c>
      <c r="D32" s="891" t="s">
        <v>1315</v>
      </c>
      <c r="E32" s="879" t="s">
        <v>531</v>
      </c>
      <c r="F32" s="889">
        <v>160</v>
      </c>
      <c r="G32" s="889">
        <v>3</v>
      </c>
      <c r="H32" s="880">
        <v>4</v>
      </c>
      <c r="I32" s="881" t="s">
        <v>132</v>
      </c>
      <c r="J32" s="885">
        <v>3</v>
      </c>
      <c r="K32" s="882" t="s">
        <v>532</v>
      </c>
      <c r="L32" s="887" t="s">
        <v>555</v>
      </c>
      <c r="M32" s="886"/>
      <c r="N32" s="737">
        <f t="shared" si="0"/>
        <v>183</v>
      </c>
      <c r="O32" s="736">
        <v>0</v>
      </c>
      <c r="P32" s="738">
        <f t="shared" si="1"/>
        <v>183</v>
      </c>
      <c r="Q32" s="739">
        <v>3</v>
      </c>
    </row>
    <row r="33" spans="1:17" s="884" customFormat="1" ht="18" customHeight="1">
      <c r="A33" s="875" t="s">
        <v>528</v>
      </c>
      <c r="B33" s="876" t="s">
        <v>544</v>
      </c>
      <c r="C33" s="876" t="s">
        <v>556</v>
      </c>
      <c r="D33" s="891" t="s">
        <v>1316</v>
      </c>
      <c r="E33" s="879" t="s">
        <v>531</v>
      </c>
      <c r="F33" s="889">
        <v>23</v>
      </c>
      <c r="G33" s="889">
        <v>0</v>
      </c>
      <c r="H33" s="880">
        <v>1</v>
      </c>
      <c r="I33" s="881" t="s">
        <v>132</v>
      </c>
      <c r="J33" s="885">
        <v>2</v>
      </c>
      <c r="K33" s="882" t="s">
        <v>532</v>
      </c>
      <c r="L33" s="905" t="s">
        <v>557</v>
      </c>
      <c r="M33" s="886"/>
      <c r="N33" s="737">
        <f t="shared" si="0"/>
        <v>46</v>
      </c>
      <c r="O33" s="736">
        <v>3</v>
      </c>
      <c r="P33" s="738">
        <f t="shared" si="1"/>
        <v>49</v>
      </c>
      <c r="Q33" s="739">
        <v>4</v>
      </c>
    </row>
    <row r="34" spans="1:17" s="884" customFormat="1" ht="33" customHeight="1">
      <c r="A34" s="895" t="s">
        <v>528</v>
      </c>
      <c r="B34" s="896" t="s">
        <v>544</v>
      </c>
      <c r="C34" s="896" t="s">
        <v>556</v>
      </c>
      <c r="D34" s="906" t="s">
        <v>1316</v>
      </c>
      <c r="E34" s="898" t="s">
        <v>531</v>
      </c>
      <c r="F34" s="907">
        <v>18</v>
      </c>
      <c r="G34" s="889">
        <v>0</v>
      </c>
      <c r="H34" s="880">
        <v>1</v>
      </c>
      <c r="I34" s="899" t="s">
        <v>132</v>
      </c>
      <c r="J34" s="880">
        <v>2</v>
      </c>
      <c r="K34" s="901" t="s">
        <v>532</v>
      </c>
      <c r="L34" s="908" t="s">
        <v>557</v>
      </c>
      <c r="M34" s="902" t="s">
        <v>1757</v>
      </c>
      <c r="N34" s="737">
        <f t="shared" si="0"/>
        <v>41</v>
      </c>
      <c r="O34" s="736">
        <v>0</v>
      </c>
      <c r="P34" s="738">
        <f t="shared" si="1"/>
        <v>41</v>
      </c>
      <c r="Q34" s="739">
        <v>1</v>
      </c>
    </row>
    <row r="35" spans="1:17" s="884" customFormat="1" ht="18" customHeight="1">
      <c r="A35" s="875" t="s">
        <v>528</v>
      </c>
      <c r="B35" s="876" t="s">
        <v>544</v>
      </c>
      <c r="C35" s="876" t="s">
        <v>558</v>
      </c>
      <c r="D35" s="891" t="s">
        <v>1317</v>
      </c>
      <c r="E35" s="879" t="s">
        <v>531</v>
      </c>
      <c r="F35" s="907">
        <v>28</v>
      </c>
      <c r="G35" s="889">
        <v>0</v>
      </c>
      <c r="H35" s="880">
        <v>1</v>
      </c>
      <c r="I35" s="881" t="s">
        <v>132</v>
      </c>
      <c r="J35" s="885">
        <v>2</v>
      </c>
      <c r="K35" s="882" t="s">
        <v>551</v>
      </c>
      <c r="L35" s="887" t="s">
        <v>559</v>
      </c>
      <c r="M35" s="886"/>
      <c r="N35" s="737">
        <f t="shared" si="0"/>
        <v>51</v>
      </c>
      <c r="O35" s="736">
        <v>0</v>
      </c>
      <c r="P35" s="738">
        <f t="shared" si="1"/>
        <v>51</v>
      </c>
      <c r="Q35" s="739">
        <v>1</v>
      </c>
    </row>
    <row r="36" spans="1:17" s="884" customFormat="1" ht="18" customHeight="1">
      <c r="A36" s="875" t="s">
        <v>528</v>
      </c>
      <c r="B36" s="876" t="s">
        <v>544</v>
      </c>
      <c r="C36" s="876" t="s">
        <v>560</v>
      </c>
      <c r="D36" s="891" t="s">
        <v>1318</v>
      </c>
      <c r="E36" s="879" t="s">
        <v>531</v>
      </c>
      <c r="F36" s="907">
        <v>56</v>
      </c>
      <c r="G36" s="889">
        <v>0</v>
      </c>
      <c r="H36" s="880">
        <v>3</v>
      </c>
      <c r="I36" s="881" t="s">
        <v>561</v>
      </c>
      <c r="J36" s="885">
        <v>1</v>
      </c>
      <c r="K36" s="882" t="s">
        <v>532</v>
      </c>
      <c r="L36" s="887" t="s">
        <v>555</v>
      </c>
      <c r="M36" s="888"/>
      <c r="N36" s="737">
        <f t="shared" si="0"/>
        <v>79</v>
      </c>
      <c r="O36" s="736">
        <v>0</v>
      </c>
      <c r="P36" s="738">
        <f t="shared" si="1"/>
        <v>79</v>
      </c>
      <c r="Q36" s="739">
        <v>1</v>
      </c>
    </row>
    <row r="37" spans="1:17" s="884" customFormat="1" ht="18" customHeight="1">
      <c r="A37" s="875" t="s">
        <v>528</v>
      </c>
      <c r="B37" s="876" t="s">
        <v>544</v>
      </c>
      <c r="C37" s="876" t="s">
        <v>1123</v>
      </c>
      <c r="D37" s="891" t="s">
        <v>1319</v>
      </c>
      <c r="E37" s="879" t="s">
        <v>550</v>
      </c>
      <c r="F37" s="907">
        <v>49.92307692307692</v>
      </c>
      <c r="G37" s="889">
        <v>0</v>
      </c>
      <c r="H37" s="880">
        <v>3</v>
      </c>
      <c r="I37" s="881" t="s">
        <v>1120</v>
      </c>
      <c r="J37" s="885">
        <v>3</v>
      </c>
      <c r="K37" s="882" t="s">
        <v>551</v>
      </c>
      <c r="L37" s="887" t="s">
        <v>572</v>
      </c>
      <c r="M37" s="888"/>
      <c r="N37" s="737">
        <f t="shared" si="0"/>
        <v>72.92307692307692</v>
      </c>
      <c r="O37" s="736">
        <v>0</v>
      </c>
      <c r="P37" s="738">
        <f t="shared" si="1"/>
        <v>72.92307692307692</v>
      </c>
      <c r="Q37" s="739">
        <v>3</v>
      </c>
    </row>
    <row r="38" spans="1:17" s="884" customFormat="1" ht="18" customHeight="1">
      <c r="A38" s="875" t="s">
        <v>528</v>
      </c>
      <c r="B38" s="876" t="s">
        <v>544</v>
      </c>
      <c r="C38" s="876" t="s">
        <v>562</v>
      </c>
      <c r="D38" s="891" t="s">
        <v>1320</v>
      </c>
      <c r="E38" s="879" t="s">
        <v>531</v>
      </c>
      <c r="F38" s="907">
        <v>24</v>
      </c>
      <c r="G38" s="889">
        <v>0</v>
      </c>
      <c r="H38" s="880">
        <v>1</v>
      </c>
      <c r="I38" s="881" t="s">
        <v>132</v>
      </c>
      <c r="J38" s="885">
        <v>2</v>
      </c>
      <c r="K38" s="882" t="s">
        <v>532</v>
      </c>
      <c r="L38" s="905" t="s">
        <v>557</v>
      </c>
      <c r="M38" s="888"/>
      <c r="N38" s="737">
        <f t="shared" si="0"/>
        <v>47</v>
      </c>
      <c r="O38" s="736">
        <v>0</v>
      </c>
      <c r="P38" s="738">
        <f t="shared" si="1"/>
        <v>47</v>
      </c>
      <c r="Q38" s="739">
        <v>3</v>
      </c>
    </row>
    <row r="39" spans="1:17" s="884" customFormat="1" ht="33" customHeight="1">
      <c r="A39" s="895" t="s">
        <v>528</v>
      </c>
      <c r="B39" s="896" t="s">
        <v>544</v>
      </c>
      <c r="C39" s="896" t="s">
        <v>562</v>
      </c>
      <c r="D39" s="906" t="s">
        <v>1320</v>
      </c>
      <c r="E39" s="898" t="s">
        <v>531</v>
      </c>
      <c r="F39" s="907">
        <v>19</v>
      </c>
      <c r="G39" s="889">
        <v>0</v>
      </c>
      <c r="H39" s="880">
        <v>1</v>
      </c>
      <c r="I39" s="899" t="s">
        <v>132</v>
      </c>
      <c r="J39" s="880">
        <v>2</v>
      </c>
      <c r="K39" s="901" t="s">
        <v>532</v>
      </c>
      <c r="L39" s="908" t="s">
        <v>557</v>
      </c>
      <c r="M39" s="902" t="s">
        <v>1757</v>
      </c>
      <c r="N39" s="737">
        <f t="shared" si="0"/>
        <v>42</v>
      </c>
      <c r="O39" s="736">
        <v>0</v>
      </c>
      <c r="P39" s="738">
        <f t="shared" si="1"/>
        <v>42</v>
      </c>
      <c r="Q39" s="739">
        <v>1</v>
      </c>
    </row>
    <row r="40" spans="1:17" s="884" customFormat="1" ht="18" customHeight="1">
      <c r="A40" s="875" t="s">
        <v>528</v>
      </c>
      <c r="B40" s="876" t="s">
        <v>544</v>
      </c>
      <c r="C40" s="876" t="s">
        <v>563</v>
      </c>
      <c r="D40" s="891" t="s">
        <v>1321</v>
      </c>
      <c r="E40" s="879" t="s">
        <v>531</v>
      </c>
      <c r="F40" s="907">
        <v>30</v>
      </c>
      <c r="G40" s="889">
        <v>0</v>
      </c>
      <c r="H40" s="880">
        <v>1</v>
      </c>
      <c r="I40" s="881" t="s">
        <v>132</v>
      </c>
      <c r="J40" s="885">
        <v>4</v>
      </c>
      <c r="K40" s="882" t="s">
        <v>532</v>
      </c>
      <c r="L40" s="905" t="s">
        <v>564</v>
      </c>
      <c r="M40" s="886"/>
      <c r="N40" s="737">
        <f t="shared" si="0"/>
        <v>53</v>
      </c>
      <c r="O40" s="736">
        <v>0</v>
      </c>
      <c r="P40" s="738">
        <f t="shared" si="1"/>
        <v>53</v>
      </c>
      <c r="Q40" s="739">
        <v>1</v>
      </c>
    </row>
    <row r="41" spans="1:17" s="884" customFormat="1" ht="18" customHeight="1">
      <c r="A41" s="875" t="s">
        <v>528</v>
      </c>
      <c r="B41" s="876" t="s">
        <v>544</v>
      </c>
      <c r="C41" s="876" t="s">
        <v>565</v>
      </c>
      <c r="D41" s="891" t="s">
        <v>1322</v>
      </c>
      <c r="E41" s="879" t="s">
        <v>531</v>
      </c>
      <c r="F41" s="907">
        <v>29</v>
      </c>
      <c r="G41" s="889">
        <v>0</v>
      </c>
      <c r="H41" s="880">
        <v>1</v>
      </c>
      <c r="I41" s="881" t="s">
        <v>132</v>
      </c>
      <c r="J41" s="885">
        <v>5</v>
      </c>
      <c r="K41" s="882" t="s">
        <v>532</v>
      </c>
      <c r="L41" s="905" t="s">
        <v>566</v>
      </c>
      <c r="M41" s="886"/>
      <c r="N41" s="737">
        <f t="shared" si="0"/>
        <v>52</v>
      </c>
      <c r="O41" s="736">
        <v>0</v>
      </c>
      <c r="P41" s="738">
        <f t="shared" si="1"/>
        <v>52</v>
      </c>
      <c r="Q41" s="739">
        <v>1</v>
      </c>
    </row>
    <row r="42" spans="1:17" s="884" customFormat="1" ht="18" customHeight="1">
      <c r="A42" s="875" t="s">
        <v>528</v>
      </c>
      <c r="B42" s="876" t="s">
        <v>544</v>
      </c>
      <c r="C42" s="876" t="s">
        <v>1124</v>
      </c>
      <c r="D42" s="891" t="s">
        <v>1322</v>
      </c>
      <c r="E42" s="879" t="s">
        <v>531</v>
      </c>
      <c r="F42" s="907">
        <v>47</v>
      </c>
      <c r="G42" s="889">
        <v>0</v>
      </c>
      <c r="H42" s="880">
        <v>1</v>
      </c>
      <c r="I42" s="881" t="s">
        <v>132</v>
      </c>
      <c r="J42" s="885">
        <v>5</v>
      </c>
      <c r="K42" s="882" t="s">
        <v>532</v>
      </c>
      <c r="L42" s="905" t="s">
        <v>566</v>
      </c>
      <c r="M42" s="883" t="s">
        <v>1125</v>
      </c>
      <c r="N42" s="737">
        <f t="shared" si="0"/>
        <v>70</v>
      </c>
      <c r="O42" s="736">
        <v>0</v>
      </c>
      <c r="P42" s="738">
        <f t="shared" si="1"/>
        <v>70</v>
      </c>
      <c r="Q42" s="739">
        <v>1</v>
      </c>
    </row>
    <row r="43" spans="1:17" s="884" customFormat="1" ht="33" customHeight="1">
      <c r="A43" s="895" t="s">
        <v>528</v>
      </c>
      <c r="B43" s="896" t="s">
        <v>544</v>
      </c>
      <c r="C43" s="896" t="s">
        <v>565</v>
      </c>
      <c r="D43" s="906" t="s">
        <v>1322</v>
      </c>
      <c r="E43" s="898" t="s">
        <v>531</v>
      </c>
      <c r="F43" s="907">
        <v>21</v>
      </c>
      <c r="G43" s="889">
        <v>0</v>
      </c>
      <c r="H43" s="880">
        <v>1</v>
      </c>
      <c r="I43" s="899" t="s">
        <v>132</v>
      </c>
      <c r="J43" s="880">
        <v>5</v>
      </c>
      <c r="K43" s="901" t="s">
        <v>532</v>
      </c>
      <c r="L43" s="908" t="s">
        <v>566</v>
      </c>
      <c r="M43" s="902" t="s">
        <v>1757</v>
      </c>
      <c r="N43" s="737">
        <f t="shared" si="0"/>
        <v>44</v>
      </c>
      <c r="O43" s="736">
        <v>0</v>
      </c>
      <c r="P43" s="738">
        <f t="shared" si="1"/>
        <v>44</v>
      </c>
      <c r="Q43" s="739">
        <v>1</v>
      </c>
    </row>
    <row r="44" spans="1:17" s="884" customFormat="1" ht="18" customHeight="1">
      <c r="A44" s="875" t="s">
        <v>528</v>
      </c>
      <c r="B44" s="876" t="s">
        <v>544</v>
      </c>
      <c r="C44" s="876" t="s">
        <v>567</v>
      </c>
      <c r="D44" s="891" t="s">
        <v>1323</v>
      </c>
      <c r="E44" s="879" t="s">
        <v>550</v>
      </c>
      <c r="F44" s="907">
        <v>41.846153846153847</v>
      </c>
      <c r="G44" s="889">
        <v>0</v>
      </c>
      <c r="H44" s="880">
        <v>2</v>
      </c>
      <c r="I44" s="881" t="s">
        <v>1121</v>
      </c>
      <c r="J44" s="885">
        <v>2</v>
      </c>
      <c r="K44" s="882" t="s">
        <v>551</v>
      </c>
      <c r="L44" s="887" t="s">
        <v>559</v>
      </c>
      <c r="M44" s="888"/>
      <c r="N44" s="737">
        <f t="shared" si="0"/>
        <v>64.84615384615384</v>
      </c>
      <c r="O44" s="736">
        <v>0</v>
      </c>
      <c r="P44" s="738">
        <f t="shared" si="1"/>
        <v>64.84615384615384</v>
      </c>
      <c r="Q44" s="739">
        <v>1</v>
      </c>
    </row>
    <row r="45" spans="1:17" s="904" customFormat="1" ht="18" customHeight="1">
      <c r="A45" s="875" t="s">
        <v>528</v>
      </c>
      <c r="B45" s="876" t="s">
        <v>544</v>
      </c>
      <c r="C45" s="876" t="s">
        <v>1126</v>
      </c>
      <c r="D45" s="891" t="s">
        <v>1324</v>
      </c>
      <c r="E45" s="879" t="s">
        <v>550</v>
      </c>
      <c r="F45" s="889">
        <v>40.307692307692307</v>
      </c>
      <c r="G45" s="889">
        <v>0</v>
      </c>
      <c r="H45" s="880">
        <v>2</v>
      </c>
      <c r="I45" s="881" t="s">
        <v>1121</v>
      </c>
      <c r="J45" s="894">
        <v>2</v>
      </c>
      <c r="K45" s="882" t="s">
        <v>551</v>
      </c>
      <c r="L45" s="887" t="s">
        <v>559</v>
      </c>
      <c r="M45" s="888"/>
      <c r="N45" s="737">
        <f t="shared" si="0"/>
        <v>63.307692307692307</v>
      </c>
      <c r="O45" s="736">
        <v>0</v>
      </c>
      <c r="P45" s="738">
        <f t="shared" si="1"/>
        <v>63.307692307692307</v>
      </c>
      <c r="Q45" s="739">
        <v>2</v>
      </c>
    </row>
    <row r="46" spans="1:17" s="904" customFormat="1" ht="18" customHeight="1">
      <c r="A46" s="875" t="s">
        <v>528</v>
      </c>
      <c r="B46" s="876" t="s">
        <v>544</v>
      </c>
      <c r="C46" s="876" t="s">
        <v>568</v>
      </c>
      <c r="D46" s="891" t="s">
        <v>1325</v>
      </c>
      <c r="E46" s="879" t="s">
        <v>531</v>
      </c>
      <c r="F46" s="889">
        <v>21</v>
      </c>
      <c r="G46" s="889">
        <v>0</v>
      </c>
      <c r="H46" s="880">
        <v>1</v>
      </c>
      <c r="I46" s="881" t="s">
        <v>132</v>
      </c>
      <c r="J46" s="885">
        <v>3</v>
      </c>
      <c r="K46" s="882" t="s">
        <v>551</v>
      </c>
      <c r="L46" s="887" t="s">
        <v>569</v>
      </c>
      <c r="M46" s="886"/>
      <c r="N46" s="737">
        <f t="shared" si="0"/>
        <v>44</v>
      </c>
      <c r="O46" s="736">
        <v>0</v>
      </c>
      <c r="P46" s="738">
        <f t="shared" si="1"/>
        <v>44</v>
      </c>
      <c r="Q46" s="739">
        <v>2</v>
      </c>
    </row>
    <row r="47" spans="1:17" s="904" customFormat="1" ht="18" customHeight="1">
      <c r="A47" s="875" t="s">
        <v>528</v>
      </c>
      <c r="B47" s="876" t="s">
        <v>544</v>
      </c>
      <c r="C47" s="876" t="s">
        <v>570</v>
      </c>
      <c r="D47" s="891" t="s">
        <v>1326</v>
      </c>
      <c r="E47" s="879" t="s">
        <v>550</v>
      </c>
      <c r="F47" s="889">
        <v>42.615384615384613</v>
      </c>
      <c r="G47" s="889">
        <v>0</v>
      </c>
      <c r="H47" s="880">
        <v>1</v>
      </c>
      <c r="I47" s="881" t="s">
        <v>1127</v>
      </c>
      <c r="J47" s="885">
        <v>2</v>
      </c>
      <c r="K47" s="882" t="s">
        <v>551</v>
      </c>
      <c r="L47" s="887" t="s">
        <v>1128</v>
      </c>
      <c r="M47" s="909"/>
      <c r="N47" s="737">
        <f t="shared" si="0"/>
        <v>65.615384615384613</v>
      </c>
      <c r="O47" s="736">
        <v>0</v>
      </c>
      <c r="P47" s="738">
        <f t="shared" si="1"/>
        <v>65.615384615384613</v>
      </c>
      <c r="Q47" s="739">
        <v>1</v>
      </c>
    </row>
    <row r="48" spans="1:17" s="904" customFormat="1" ht="18" customHeight="1">
      <c r="A48" s="875" t="s">
        <v>528</v>
      </c>
      <c r="B48" s="876" t="s">
        <v>544</v>
      </c>
      <c r="C48" s="876" t="s">
        <v>571</v>
      </c>
      <c r="D48" s="891" t="s">
        <v>1327</v>
      </c>
      <c r="E48" s="879" t="s">
        <v>531</v>
      </c>
      <c r="F48" s="889">
        <v>19</v>
      </c>
      <c r="G48" s="889">
        <v>0</v>
      </c>
      <c r="H48" s="880">
        <v>1</v>
      </c>
      <c r="I48" s="881" t="s">
        <v>132</v>
      </c>
      <c r="J48" s="885">
        <v>1</v>
      </c>
      <c r="K48" s="882" t="s">
        <v>551</v>
      </c>
      <c r="L48" s="813" t="s">
        <v>572</v>
      </c>
      <c r="M48" s="886"/>
      <c r="N48" s="737">
        <f t="shared" si="0"/>
        <v>42</v>
      </c>
      <c r="O48" s="736">
        <v>0</v>
      </c>
      <c r="P48" s="738">
        <f t="shared" si="1"/>
        <v>42</v>
      </c>
      <c r="Q48" s="739">
        <v>1</v>
      </c>
    </row>
    <row r="49" spans="1:17" s="904" customFormat="1" ht="18" customHeight="1">
      <c r="A49" s="875" t="s">
        <v>528</v>
      </c>
      <c r="B49" s="876" t="s">
        <v>544</v>
      </c>
      <c r="C49" s="876" t="s">
        <v>571</v>
      </c>
      <c r="D49" s="891" t="s">
        <v>1327</v>
      </c>
      <c r="E49" s="879" t="s">
        <v>531</v>
      </c>
      <c r="F49" s="889">
        <v>20</v>
      </c>
      <c r="G49" s="889">
        <v>0</v>
      </c>
      <c r="H49" s="880">
        <v>1</v>
      </c>
      <c r="I49" s="881" t="s">
        <v>132</v>
      </c>
      <c r="J49" s="885">
        <v>1</v>
      </c>
      <c r="K49" s="882" t="s">
        <v>551</v>
      </c>
      <c r="L49" s="813" t="s">
        <v>572</v>
      </c>
      <c r="M49" s="888" t="s">
        <v>573</v>
      </c>
      <c r="N49" s="737">
        <f t="shared" si="0"/>
        <v>43</v>
      </c>
      <c r="O49" s="736">
        <v>0</v>
      </c>
      <c r="P49" s="738">
        <f t="shared" si="1"/>
        <v>43</v>
      </c>
      <c r="Q49" s="739">
        <v>1</v>
      </c>
    </row>
    <row r="50" spans="1:17" s="904" customFormat="1" ht="33" customHeight="1">
      <c r="A50" s="895" t="s">
        <v>528</v>
      </c>
      <c r="B50" s="896" t="s">
        <v>544</v>
      </c>
      <c r="C50" s="896" t="s">
        <v>571</v>
      </c>
      <c r="D50" s="906" t="s">
        <v>1327</v>
      </c>
      <c r="E50" s="898" t="s">
        <v>531</v>
      </c>
      <c r="F50" s="889">
        <v>14</v>
      </c>
      <c r="G50" s="889">
        <v>0</v>
      </c>
      <c r="H50" s="880">
        <v>1</v>
      </c>
      <c r="I50" s="899" t="s">
        <v>132</v>
      </c>
      <c r="J50" s="880">
        <v>1</v>
      </c>
      <c r="K50" s="901" t="s">
        <v>551</v>
      </c>
      <c r="L50" s="813" t="s">
        <v>572</v>
      </c>
      <c r="M50" s="902" t="s">
        <v>1757</v>
      </c>
      <c r="N50" s="737">
        <f t="shared" si="0"/>
        <v>37</v>
      </c>
      <c r="O50" s="736">
        <v>0</v>
      </c>
      <c r="P50" s="738">
        <f t="shared" si="1"/>
        <v>37</v>
      </c>
      <c r="Q50" s="739">
        <v>1</v>
      </c>
    </row>
    <row r="51" spans="1:17" s="904" customFormat="1" ht="18" customHeight="1">
      <c r="A51" s="875" t="s">
        <v>528</v>
      </c>
      <c r="B51" s="876" t="s">
        <v>544</v>
      </c>
      <c r="C51" s="876" t="s">
        <v>574</v>
      </c>
      <c r="D51" s="891" t="s">
        <v>1327</v>
      </c>
      <c r="E51" s="879" t="s">
        <v>531</v>
      </c>
      <c r="F51" s="889">
        <v>32</v>
      </c>
      <c r="G51" s="889">
        <v>0</v>
      </c>
      <c r="H51" s="880">
        <v>1</v>
      </c>
      <c r="I51" s="881" t="s">
        <v>575</v>
      </c>
      <c r="J51" s="885">
        <v>1</v>
      </c>
      <c r="K51" s="882" t="s">
        <v>532</v>
      </c>
      <c r="L51" s="813" t="s">
        <v>572</v>
      </c>
      <c r="M51" s="909" t="s">
        <v>576</v>
      </c>
      <c r="N51" s="737">
        <f t="shared" si="0"/>
        <v>55</v>
      </c>
      <c r="O51" s="736">
        <v>0</v>
      </c>
      <c r="P51" s="738">
        <f t="shared" si="1"/>
        <v>55</v>
      </c>
      <c r="Q51" s="739">
        <v>1</v>
      </c>
    </row>
    <row r="52" spans="1:17" s="904" customFormat="1" ht="18" customHeight="1">
      <c r="A52" s="875" t="s">
        <v>528</v>
      </c>
      <c r="B52" s="876" t="s">
        <v>544</v>
      </c>
      <c r="C52" s="876" t="s">
        <v>574</v>
      </c>
      <c r="D52" s="891" t="s">
        <v>1327</v>
      </c>
      <c r="E52" s="879" t="s">
        <v>531</v>
      </c>
      <c r="F52" s="889">
        <v>48</v>
      </c>
      <c r="G52" s="889">
        <v>0</v>
      </c>
      <c r="H52" s="880">
        <v>1</v>
      </c>
      <c r="I52" s="881" t="s">
        <v>577</v>
      </c>
      <c r="J52" s="885">
        <v>1</v>
      </c>
      <c r="K52" s="882" t="s">
        <v>532</v>
      </c>
      <c r="L52" s="813" t="s">
        <v>572</v>
      </c>
      <c r="M52" s="909" t="s">
        <v>576</v>
      </c>
      <c r="N52" s="737">
        <f t="shared" si="0"/>
        <v>71</v>
      </c>
      <c r="O52" s="736">
        <v>0</v>
      </c>
      <c r="P52" s="738">
        <f t="shared" si="1"/>
        <v>71</v>
      </c>
      <c r="Q52" s="739">
        <v>1</v>
      </c>
    </row>
    <row r="53" spans="1:17" s="904" customFormat="1" ht="18" customHeight="1">
      <c r="A53" s="875" t="s">
        <v>528</v>
      </c>
      <c r="B53" s="876" t="s">
        <v>544</v>
      </c>
      <c r="C53" s="876" t="s">
        <v>578</v>
      </c>
      <c r="D53" s="891" t="s">
        <v>1328</v>
      </c>
      <c r="E53" s="879" t="s">
        <v>550</v>
      </c>
      <c r="F53" s="889">
        <v>41.846153846153847</v>
      </c>
      <c r="G53" s="889">
        <v>0</v>
      </c>
      <c r="H53" s="880">
        <v>2</v>
      </c>
      <c r="I53" s="881" t="s">
        <v>1121</v>
      </c>
      <c r="J53" s="885">
        <v>2</v>
      </c>
      <c r="K53" s="882" t="s">
        <v>551</v>
      </c>
      <c r="L53" s="887" t="s">
        <v>559</v>
      </c>
      <c r="M53" s="888"/>
      <c r="N53" s="737">
        <f t="shared" si="0"/>
        <v>64.84615384615384</v>
      </c>
      <c r="O53" s="736">
        <v>0</v>
      </c>
      <c r="P53" s="738">
        <f t="shared" si="1"/>
        <v>64.84615384615384</v>
      </c>
      <c r="Q53" s="739">
        <v>1</v>
      </c>
    </row>
    <row r="54" spans="1:17" s="904" customFormat="1" ht="18" customHeight="1">
      <c r="A54" s="875" t="s">
        <v>528</v>
      </c>
      <c r="B54" s="876" t="s">
        <v>544</v>
      </c>
      <c r="C54" s="876" t="s">
        <v>579</v>
      </c>
      <c r="D54" s="891" t="s">
        <v>1329</v>
      </c>
      <c r="E54" s="879" t="s">
        <v>531</v>
      </c>
      <c r="F54" s="889">
        <v>16</v>
      </c>
      <c r="G54" s="889">
        <v>0</v>
      </c>
      <c r="H54" s="880">
        <v>1</v>
      </c>
      <c r="I54" s="881" t="s">
        <v>132</v>
      </c>
      <c r="J54" s="885">
        <v>1</v>
      </c>
      <c r="K54" s="882" t="s">
        <v>532</v>
      </c>
      <c r="L54" s="887" t="s">
        <v>580</v>
      </c>
      <c r="M54" s="886"/>
      <c r="N54" s="737">
        <f t="shared" si="0"/>
        <v>39</v>
      </c>
      <c r="O54" s="736">
        <v>0</v>
      </c>
      <c r="P54" s="738">
        <f t="shared" si="1"/>
        <v>39</v>
      </c>
      <c r="Q54" s="739">
        <v>1</v>
      </c>
    </row>
    <row r="55" spans="1:17" s="904" customFormat="1" ht="33" customHeight="1">
      <c r="A55" s="895" t="s">
        <v>528</v>
      </c>
      <c r="B55" s="896" t="s">
        <v>544</v>
      </c>
      <c r="C55" s="896" t="s">
        <v>579</v>
      </c>
      <c r="D55" s="906" t="s">
        <v>1329</v>
      </c>
      <c r="E55" s="898" t="s">
        <v>531</v>
      </c>
      <c r="F55" s="889">
        <v>12</v>
      </c>
      <c r="G55" s="889">
        <v>0</v>
      </c>
      <c r="H55" s="880">
        <v>1</v>
      </c>
      <c r="I55" s="899" t="s">
        <v>132</v>
      </c>
      <c r="J55" s="880">
        <v>1</v>
      </c>
      <c r="K55" s="901" t="s">
        <v>532</v>
      </c>
      <c r="L55" s="887" t="s">
        <v>580</v>
      </c>
      <c r="M55" s="902" t="s">
        <v>1757</v>
      </c>
      <c r="N55" s="737">
        <f t="shared" si="0"/>
        <v>35</v>
      </c>
      <c r="O55" s="736">
        <v>0</v>
      </c>
      <c r="P55" s="738">
        <f t="shared" si="1"/>
        <v>35</v>
      </c>
      <c r="Q55" s="739">
        <v>2</v>
      </c>
    </row>
    <row r="56" spans="1:17" s="904" customFormat="1" ht="18" customHeight="1">
      <c r="A56" s="875" t="s">
        <v>528</v>
      </c>
      <c r="B56" s="876" t="s">
        <v>544</v>
      </c>
      <c r="C56" s="876" t="s">
        <v>581</v>
      </c>
      <c r="D56" s="891" t="s">
        <v>1330</v>
      </c>
      <c r="E56" s="879" t="s">
        <v>531</v>
      </c>
      <c r="F56" s="889">
        <v>18</v>
      </c>
      <c r="G56" s="889">
        <v>0</v>
      </c>
      <c r="H56" s="880">
        <v>2</v>
      </c>
      <c r="I56" s="881" t="s">
        <v>132</v>
      </c>
      <c r="J56" s="885">
        <v>1</v>
      </c>
      <c r="K56" s="882" t="s">
        <v>532</v>
      </c>
      <c r="L56" s="887" t="s">
        <v>559</v>
      </c>
      <c r="M56" s="886"/>
      <c r="N56" s="737">
        <f t="shared" si="0"/>
        <v>41</v>
      </c>
      <c r="O56" s="736">
        <v>0</v>
      </c>
      <c r="P56" s="738">
        <f t="shared" si="1"/>
        <v>41</v>
      </c>
      <c r="Q56" s="739">
        <v>1</v>
      </c>
    </row>
    <row r="57" spans="1:17" s="904" customFormat="1" ht="18" customHeight="1">
      <c r="A57" s="875" t="s">
        <v>528</v>
      </c>
      <c r="B57" s="876" t="s">
        <v>544</v>
      </c>
      <c r="C57" s="876" t="s">
        <v>582</v>
      </c>
      <c r="D57" s="891" t="s">
        <v>1331</v>
      </c>
      <c r="E57" s="879" t="s">
        <v>531</v>
      </c>
      <c r="F57" s="889">
        <v>45</v>
      </c>
      <c r="G57" s="889">
        <v>0</v>
      </c>
      <c r="H57" s="880">
        <v>1</v>
      </c>
      <c r="I57" s="881" t="s">
        <v>132</v>
      </c>
      <c r="J57" s="885">
        <v>7</v>
      </c>
      <c r="K57" s="882" t="s">
        <v>551</v>
      </c>
      <c r="L57" s="887" t="s">
        <v>583</v>
      </c>
      <c r="M57" s="886"/>
      <c r="N57" s="737">
        <f t="shared" si="0"/>
        <v>68</v>
      </c>
      <c r="O57" s="736">
        <v>0</v>
      </c>
      <c r="P57" s="738">
        <f t="shared" si="1"/>
        <v>68</v>
      </c>
      <c r="Q57" s="739">
        <v>1</v>
      </c>
    </row>
    <row r="58" spans="1:17" s="904" customFormat="1" ht="33" customHeight="1">
      <c r="A58" s="895" t="s">
        <v>528</v>
      </c>
      <c r="B58" s="896" t="s">
        <v>544</v>
      </c>
      <c r="C58" s="896" t="s">
        <v>582</v>
      </c>
      <c r="D58" s="906" t="s">
        <v>1331</v>
      </c>
      <c r="E58" s="898" t="s">
        <v>531</v>
      </c>
      <c r="F58" s="889">
        <v>34</v>
      </c>
      <c r="G58" s="889">
        <v>0</v>
      </c>
      <c r="H58" s="880">
        <v>1</v>
      </c>
      <c r="I58" s="899" t="s">
        <v>132</v>
      </c>
      <c r="J58" s="880">
        <v>7</v>
      </c>
      <c r="K58" s="901" t="s">
        <v>551</v>
      </c>
      <c r="L58" s="887" t="s">
        <v>583</v>
      </c>
      <c r="M58" s="902" t="s">
        <v>1757</v>
      </c>
      <c r="N58" s="737">
        <f t="shared" si="0"/>
        <v>57</v>
      </c>
      <c r="O58" s="736">
        <v>0</v>
      </c>
      <c r="P58" s="738">
        <f t="shared" si="1"/>
        <v>57</v>
      </c>
      <c r="Q58" s="739">
        <v>2</v>
      </c>
    </row>
    <row r="59" spans="1:17" s="904" customFormat="1" ht="18" customHeight="1">
      <c r="A59" s="875" t="s">
        <v>528</v>
      </c>
      <c r="B59" s="876" t="s">
        <v>544</v>
      </c>
      <c r="C59" s="876" t="s">
        <v>1129</v>
      </c>
      <c r="D59" s="891" t="s">
        <v>1332</v>
      </c>
      <c r="E59" s="879" t="s">
        <v>550</v>
      </c>
      <c r="F59" s="889">
        <v>46.846153846153847</v>
      </c>
      <c r="G59" s="889">
        <v>0</v>
      </c>
      <c r="H59" s="880">
        <v>3</v>
      </c>
      <c r="I59" s="881" t="s">
        <v>1120</v>
      </c>
      <c r="J59" s="885">
        <v>3</v>
      </c>
      <c r="K59" s="882" t="s">
        <v>551</v>
      </c>
      <c r="L59" s="887" t="s">
        <v>572</v>
      </c>
      <c r="M59" s="886"/>
      <c r="N59" s="737">
        <f t="shared" si="0"/>
        <v>69.84615384615384</v>
      </c>
      <c r="O59" s="736">
        <v>0</v>
      </c>
      <c r="P59" s="738">
        <f t="shared" si="1"/>
        <v>69.84615384615384</v>
      </c>
      <c r="Q59" s="739">
        <v>1</v>
      </c>
    </row>
    <row r="60" spans="1:17" s="904" customFormat="1" ht="18" customHeight="1">
      <c r="A60" s="875" t="s">
        <v>528</v>
      </c>
      <c r="B60" s="876" t="s">
        <v>544</v>
      </c>
      <c r="C60" s="876" t="s">
        <v>1130</v>
      </c>
      <c r="D60" s="891" t="s">
        <v>1333</v>
      </c>
      <c r="E60" s="879" t="s">
        <v>550</v>
      </c>
      <c r="F60" s="889">
        <v>47.615384615384613</v>
      </c>
      <c r="G60" s="889">
        <v>0</v>
      </c>
      <c r="H60" s="880">
        <v>2</v>
      </c>
      <c r="I60" s="881" t="s">
        <v>1127</v>
      </c>
      <c r="J60" s="885">
        <v>3</v>
      </c>
      <c r="K60" s="882" t="s">
        <v>551</v>
      </c>
      <c r="L60" s="887" t="s">
        <v>572</v>
      </c>
      <c r="M60" s="886"/>
      <c r="N60" s="737">
        <f t="shared" si="0"/>
        <v>70.615384615384613</v>
      </c>
      <c r="O60" s="736">
        <v>0</v>
      </c>
      <c r="P60" s="738">
        <f t="shared" si="1"/>
        <v>70.615384615384613</v>
      </c>
      <c r="Q60" s="739">
        <v>1</v>
      </c>
    </row>
    <row r="61" spans="1:17" s="904" customFormat="1" ht="18" customHeight="1">
      <c r="A61" s="875" t="s">
        <v>528</v>
      </c>
      <c r="B61" s="876" t="s">
        <v>544</v>
      </c>
      <c r="C61" s="876" t="s">
        <v>584</v>
      </c>
      <c r="D61" s="891" t="s">
        <v>1334</v>
      </c>
      <c r="E61" s="879" t="s">
        <v>531</v>
      </c>
      <c r="F61" s="880">
        <v>32</v>
      </c>
      <c r="G61" s="880">
        <v>0</v>
      </c>
      <c r="H61" s="880">
        <v>1</v>
      </c>
      <c r="I61" s="881" t="s">
        <v>132</v>
      </c>
      <c r="J61" s="885">
        <v>1</v>
      </c>
      <c r="K61" s="882" t="s">
        <v>551</v>
      </c>
      <c r="L61" s="887" t="s">
        <v>559</v>
      </c>
      <c r="M61" s="886"/>
      <c r="N61" s="737">
        <f t="shared" si="0"/>
        <v>55</v>
      </c>
      <c r="O61" s="736">
        <v>0</v>
      </c>
      <c r="P61" s="738">
        <f t="shared" si="1"/>
        <v>55</v>
      </c>
      <c r="Q61" s="739">
        <v>3</v>
      </c>
    </row>
    <row r="62" spans="1:17" s="884" customFormat="1" ht="18" customHeight="1">
      <c r="A62" s="875" t="s">
        <v>528</v>
      </c>
      <c r="B62" s="876" t="s">
        <v>544</v>
      </c>
      <c r="C62" s="876" t="s">
        <v>585</v>
      </c>
      <c r="D62" s="891" t="s">
        <v>1335</v>
      </c>
      <c r="E62" s="879" t="s">
        <v>531</v>
      </c>
      <c r="F62" s="880">
        <v>32</v>
      </c>
      <c r="G62" s="880">
        <v>0</v>
      </c>
      <c r="H62" s="880">
        <v>1</v>
      </c>
      <c r="I62" s="881" t="s">
        <v>132</v>
      </c>
      <c r="J62" s="885">
        <v>1</v>
      </c>
      <c r="K62" s="882" t="s">
        <v>551</v>
      </c>
      <c r="L62" s="887" t="s">
        <v>559</v>
      </c>
      <c r="M62" s="814"/>
      <c r="N62" s="737">
        <f t="shared" si="0"/>
        <v>55</v>
      </c>
      <c r="O62" s="736">
        <v>0</v>
      </c>
      <c r="P62" s="738">
        <f t="shared" si="1"/>
        <v>55</v>
      </c>
      <c r="Q62" s="739">
        <v>2</v>
      </c>
    </row>
    <row r="63" spans="1:17" s="275" customFormat="1" ht="18" customHeight="1">
      <c r="A63" s="875" t="s">
        <v>645</v>
      </c>
      <c r="B63" s="876" t="s">
        <v>1131</v>
      </c>
      <c r="C63" s="876" t="s">
        <v>363</v>
      </c>
      <c r="D63" s="891" t="s">
        <v>1336</v>
      </c>
      <c r="E63" s="879" t="s">
        <v>531</v>
      </c>
      <c r="F63" s="880">
        <v>62</v>
      </c>
      <c r="G63" s="880">
        <v>5</v>
      </c>
      <c r="H63" s="880">
        <v>1</v>
      </c>
      <c r="I63" s="881" t="s">
        <v>132</v>
      </c>
      <c r="J63" s="885">
        <v>35</v>
      </c>
      <c r="K63" s="882" t="s">
        <v>532</v>
      </c>
      <c r="L63" s="887" t="s">
        <v>1132</v>
      </c>
      <c r="M63" s="888"/>
      <c r="N63" s="737">
        <f t="shared" si="0"/>
        <v>85</v>
      </c>
      <c r="O63" s="735">
        <v>0</v>
      </c>
      <c r="P63" s="738">
        <f t="shared" si="1"/>
        <v>85</v>
      </c>
      <c r="Q63" s="739">
        <v>1</v>
      </c>
    </row>
    <row r="64" spans="1:17" s="275" customFormat="1" ht="18" customHeight="1">
      <c r="A64" s="875" t="s">
        <v>645</v>
      </c>
      <c r="B64" s="876" t="s">
        <v>1131</v>
      </c>
      <c r="C64" s="876" t="s">
        <v>1133</v>
      </c>
      <c r="D64" s="891" t="s">
        <v>1337</v>
      </c>
      <c r="E64" s="879" t="s">
        <v>531</v>
      </c>
      <c r="F64" s="880">
        <v>42</v>
      </c>
      <c r="G64" s="880">
        <v>5</v>
      </c>
      <c r="H64" s="880">
        <v>1</v>
      </c>
      <c r="I64" s="881" t="s">
        <v>132</v>
      </c>
      <c r="J64" s="885">
        <v>35</v>
      </c>
      <c r="K64" s="882" t="s">
        <v>532</v>
      </c>
      <c r="L64" s="887" t="s">
        <v>1132</v>
      </c>
      <c r="M64" s="888"/>
      <c r="N64" s="737">
        <f t="shared" si="0"/>
        <v>65</v>
      </c>
      <c r="O64" s="735">
        <v>0</v>
      </c>
      <c r="P64" s="738">
        <f t="shared" si="1"/>
        <v>65</v>
      </c>
      <c r="Q64" s="739">
        <v>1</v>
      </c>
    </row>
    <row r="65" spans="1:17" s="884" customFormat="1" ht="18" customHeight="1">
      <c r="A65" s="875" t="s">
        <v>528</v>
      </c>
      <c r="B65" s="876" t="s">
        <v>586</v>
      </c>
      <c r="C65" s="876" t="s">
        <v>587</v>
      </c>
      <c r="D65" s="891" t="s">
        <v>1338</v>
      </c>
      <c r="E65" s="879" t="s">
        <v>531</v>
      </c>
      <c r="F65" s="880">
        <v>48</v>
      </c>
      <c r="G65" s="880">
        <v>0</v>
      </c>
      <c r="H65" s="880">
        <v>1</v>
      </c>
      <c r="I65" s="881" t="s">
        <v>132</v>
      </c>
      <c r="J65" s="885">
        <v>15</v>
      </c>
      <c r="K65" s="882" t="s">
        <v>532</v>
      </c>
      <c r="L65" s="887" t="s">
        <v>588</v>
      </c>
      <c r="M65" s="814"/>
      <c r="N65" s="737">
        <f t="shared" si="0"/>
        <v>71</v>
      </c>
      <c r="O65" s="735">
        <v>5</v>
      </c>
      <c r="P65" s="738">
        <f t="shared" si="1"/>
        <v>76</v>
      </c>
      <c r="Q65" s="739">
        <v>1</v>
      </c>
    </row>
    <row r="66" spans="1:17" s="884" customFormat="1" ht="18" customHeight="1">
      <c r="A66" s="875" t="s">
        <v>528</v>
      </c>
      <c r="B66" s="876" t="s">
        <v>586</v>
      </c>
      <c r="C66" s="876" t="s">
        <v>589</v>
      </c>
      <c r="D66" s="891" t="s">
        <v>1339</v>
      </c>
      <c r="E66" s="879" t="s">
        <v>531</v>
      </c>
      <c r="F66" s="880">
        <v>43</v>
      </c>
      <c r="G66" s="880">
        <v>0</v>
      </c>
      <c r="H66" s="880">
        <v>1</v>
      </c>
      <c r="I66" s="881" t="s">
        <v>132</v>
      </c>
      <c r="J66" s="885">
        <v>14</v>
      </c>
      <c r="K66" s="882" t="s">
        <v>532</v>
      </c>
      <c r="L66" s="887" t="s">
        <v>588</v>
      </c>
      <c r="M66" s="814"/>
      <c r="N66" s="737">
        <f t="shared" si="0"/>
        <v>66</v>
      </c>
      <c r="O66" s="735">
        <v>5</v>
      </c>
      <c r="P66" s="738">
        <f t="shared" si="1"/>
        <v>71</v>
      </c>
      <c r="Q66" s="739">
        <v>1</v>
      </c>
    </row>
    <row r="67" spans="1:17" s="884" customFormat="1" ht="18" customHeight="1">
      <c r="A67" s="875" t="s">
        <v>528</v>
      </c>
      <c r="B67" s="876" t="s">
        <v>586</v>
      </c>
      <c r="C67" s="876" t="s">
        <v>590</v>
      </c>
      <c r="D67" s="891" t="s">
        <v>1340</v>
      </c>
      <c r="E67" s="879" t="s">
        <v>537</v>
      </c>
      <c r="F67" s="880">
        <v>84</v>
      </c>
      <c r="G67" s="880">
        <v>0</v>
      </c>
      <c r="H67" s="880">
        <v>1</v>
      </c>
      <c r="I67" s="881" t="s">
        <v>132</v>
      </c>
      <c r="J67" s="885">
        <v>18</v>
      </c>
      <c r="K67" s="882" t="s">
        <v>532</v>
      </c>
      <c r="L67" s="887" t="s">
        <v>588</v>
      </c>
      <c r="M67" s="888"/>
      <c r="N67" s="737">
        <f t="shared" si="0"/>
        <v>107</v>
      </c>
      <c r="O67" s="735">
        <v>0</v>
      </c>
      <c r="P67" s="738">
        <f t="shared" si="1"/>
        <v>107</v>
      </c>
      <c r="Q67" s="739">
        <v>1</v>
      </c>
    </row>
    <row r="68" spans="1:17" s="884" customFormat="1" ht="18" customHeight="1">
      <c r="A68" s="875" t="s">
        <v>528</v>
      </c>
      <c r="B68" s="876" t="s">
        <v>586</v>
      </c>
      <c r="C68" s="876" t="s">
        <v>591</v>
      </c>
      <c r="D68" s="891" t="s">
        <v>1341</v>
      </c>
      <c r="E68" s="879" t="s">
        <v>592</v>
      </c>
      <c r="F68" s="880">
        <v>74</v>
      </c>
      <c r="G68" s="880">
        <v>0</v>
      </c>
      <c r="H68" s="880">
        <v>1</v>
      </c>
      <c r="I68" s="881" t="s">
        <v>132</v>
      </c>
      <c r="J68" s="885">
        <v>20</v>
      </c>
      <c r="K68" s="882" t="s">
        <v>532</v>
      </c>
      <c r="L68" s="887" t="s">
        <v>588</v>
      </c>
      <c r="M68" s="888"/>
      <c r="N68" s="737">
        <f t="shared" si="0"/>
        <v>97</v>
      </c>
      <c r="O68" s="735">
        <v>0</v>
      </c>
      <c r="P68" s="738">
        <f t="shared" si="1"/>
        <v>97</v>
      </c>
      <c r="Q68" s="739">
        <v>1</v>
      </c>
    </row>
    <row r="69" spans="1:17" s="884" customFormat="1" ht="18" customHeight="1">
      <c r="A69" s="875" t="s">
        <v>528</v>
      </c>
      <c r="B69" s="876" t="s">
        <v>586</v>
      </c>
      <c r="C69" s="876" t="s">
        <v>1134</v>
      </c>
      <c r="D69" s="891" t="s">
        <v>1342</v>
      </c>
      <c r="E69" s="879" t="s">
        <v>593</v>
      </c>
      <c r="F69" s="880">
        <v>74</v>
      </c>
      <c r="G69" s="880">
        <v>0</v>
      </c>
      <c r="H69" s="880">
        <v>1</v>
      </c>
      <c r="I69" s="881" t="s">
        <v>132</v>
      </c>
      <c r="J69" s="885">
        <v>20</v>
      </c>
      <c r="K69" s="882" t="s">
        <v>532</v>
      </c>
      <c r="L69" s="887" t="s">
        <v>588</v>
      </c>
      <c r="M69" s="888"/>
      <c r="N69" s="737">
        <f t="shared" si="0"/>
        <v>97</v>
      </c>
      <c r="O69" s="735">
        <v>0</v>
      </c>
      <c r="P69" s="738">
        <f t="shared" si="1"/>
        <v>97</v>
      </c>
      <c r="Q69" s="739">
        <v>1</v>
      </c>
    </row>
    <row r="70" spans="1:17" s="884" customFormat="1" ht="18" customHeight="1">
      <c r="A70" s="875" t="s">
        <v>528</v>
      </c>
      <c r="B70" s="876" t="s">
        <v>586</v>
      </c>
      <c r="C70" s="876" t="s">
        <v>1049</v>
      </c>
      <c r="D70" s="891" t="s">
        <v>1343</v>
      </c>
      <c r="E70" s="879" t="s">
        <v>592</v>
      </c>
      <c r="F70" s="880">
        <v>69</v>
      </c>
      <c r="G70" s="880">
        <v>0</v>
      </c>
      <c r="H70" s="880">
        <v>1</v>
      </c>
      <c r="I70" s="881" t="s">
        <v>132</v>
      </c>
      <c r="J70" s="885">
        <v>20</v>
      </c>
      <c r="K70" s="882" t="s">
        <v>532</v>
      </c>
      <c r="L70" s="887" t="s">
        <v>588</v>
      </c>
      <c r="M70" s="888"/>
      <c r="N70" s="737">
        <f t="shared" si="0"/>
        <v>92</v>
      </c>
      <c r="O70" s="735">
        <v>0</v>
      </c>
      <c r="P70" s="738">
        <f t="shared" si="1"/>
        <v>92</v>
      </c>
      <c r="Q70" s="739">
        <v>1</v>
      </c>
    </row>
    <row r="71" spans="1:17" s="884" customFormat="1" ht="18" customHeight="1">
      <c r="A71" s="875" t="s">
        <v>528</v>
      </c>
      <c r="B71" s="876" t="s">
        <v>586</v>
      </c>
      <c r="C71" s="876" t="s">
        <v>594</v>
      </c>
      <c r="D71" s="891" t="s">
        <v>1344</v>
      </c>
      <c r="E71" s="879" t="s">
        <v>537</v>
      </c>
      <c r="F71" s="880">
        <v>96</v>
      </c>
      <c r="G71" s="880">
        <v>0</v>
      </c>
      <c r="H71" s="880">
        <v>1</v>
      </c>
      <c r="I71" s="881" t="s">
        <v>132</v>
      </c>
      <c r="J71" s="885">
        <v>16</v>
      </c>
      <c r="K71" s="882" t="s">
        <v>551</v>
      </c>
      <c r="L71" s="887" t="s">
        <v>588</v>
      </c>
      <c r="M71" s="888"/>
      <c r="N71" s="737">
        <f t="shared" si="0"/>
        <v>119</v>
      </c>
      <c r="O71" s="735">
        <v>0</v>
      </c>
      <c r="P71" s="738">
        <f t="shared" si="1"/>
        <v>119</v>
      </c>
      <c r="Q71" s="739">
        <v>1</v>
      </c>
    </row>
    <row r="72" spans="1:17" s="884" customFormat="1" ht="18" customHeight="1">
      <c r="A72" s="875" t="s">
        <v>528</v>
      </c>
      <c r="B72" s="876" t="s">
        <v>586</v>
      </c>
      <c r="C72" s="876" t="s">
        <v>1135</v>
      </c>
      <c r="D72" s="891" t="s">
        <v>1345</v>
      </c>
      <c r="E72" s="879" t="s">
        <v>537</v>
      </c>
      <c r="F72" s="880">
        <v>90</v>
      </c>
      <c r="G72" s="880">
        <v>0</v>
      </c>
      <c r="H72" s="880">
        <v>1</v>
      </c>
      <c r="I72" s="881" t="s">
        <v>132</v>
      </c>
      <c r="J72" s="885">
        <v>20</v>
      </c>
      <c r="K72" s="882" t="s">
        <v>532</v>
      </c>
      <c r="L72" s="887" t="s">
        <v>588</v>
      </c>
      <c r="M72" s="888"/>
      <c r="N72" s="737">
        <f t="shared" si="0"/>
        <v>113</v>
      </c>
      <c r="O72" s="735">
        <v>0</v>
      </c>
      <c r="P72" s="738">
        <f t="shared" si="1"/>
        <v>113</v>
      </c>
      <c r="Q72" s="739">
        <v>1</v>
      </c>
    </row>
    <row r="73" spans="1:17" s="884" customFormat="1" ht="18" customHeight="1">
      <c r="A73" s="875" t="s">
        <v>528</v>
      </c>
      <c r="B73" s="876" t="s">
        <v>595</v>
      </c>
      <c r="C73" s="876" t="s">
        <v>596</v>
      </c>
      <c r="D73" s="891" t="s">
        <v>1346</v>
      </c>
      <c r="E73" s="879" t="s">
        <v>531</v>
      </c>
      <c r="F73" s="880">
        <v>24</v>
      </c>
      <c r="G73" s="880">
        <v>0</v>
      </c>
      <c r="H73" s="880">
        <v>1</v>
      </c>
      <c r="I73" s="881" t="s">
        <v>132</v>
      </c>
      <c r="J73" s="885">
        <v>5</v>
      </c>
      <c r="K73" s="882" t="s">
        <v>532</v>
      </c>
      <c r="L73" s="887" t="s">
        <v>597</v>
      </c>
      <c r="M73" s="886"/>
      <c r="N73" s="737">
        <f t="shared" si="0"/>
        <v>47</v>
      </c>
      <c r="O73" s="735">
        <v>0</v>
      </c>
      <c r="P73" s="738">
        <f t="shared" si="1"/>
        <v>47</v>
      </c>
      <c r="Q73" s="739">
        <v>1</v>
      </c>
    </row>
    <row r="74" spans="1:17" s="890" customFormat="1" ht="18" customHeight="1">
      <c r="A74" s="875" t="s">
        <v>528</v>
      </c>
      <c r="B74" s="876" t="s">
        <v>595</v>
      </c>
      <c r="C74" s="876" t="s">
        <v>598</v>
      </c>
      <c r="D74" s="891" t="s">
        <v>1347</v>
      </c>
      <c r="E74" s="879" t="s">
        <v>531</v>
      </c>
      <c r="F74" s="880">
        <v>28</v>
      </c>
      <c r="G74" s="880">
        <v>0</v>
      </c>
      <c r="H74" s="880">
        <v>1</v>
      </c>
      <c r="I74" s="881" t="s">
        <v>132</v>
      </c>
      <c r="J74" s="885">
        <v>5</v>
      </c>
      <c r="K74" s="882" t="s">
        <v>532</v>
      </c>
      <c r="L74" s="887" t="s">
        <v>599</v>
      </c>
      <c r="M74" s="888"/>
      <c r="N74" s="737">
        <f t="shared" si="0"/>
        <v>51</v>
      </c>
      <c r="O74" s="735">
        <v>0</v>
      </c>
      <c r="P74" s="738">
        <f t="shared" si="1"/>
        <v>51</v>
      </c>
      <c r="Q74" s="739">
        <v>1</v>
      </c>
    </row>
    <row r="75" spans="1:17" s="890" customFormat="1" ht="18" customHeight="1">
      <c r="A75" s="875" t="s">
        <v>528</v>
      </c>
      <c r="B75" s="876" t="s">
        <v>595</v>
      </c>
      <c r="C75" s="876" t="s">
        <v>600</v>
      </c>
      <c r="D75" s="891" t="s">
        <v>1348</v>
      </c>
      <c r="E75" s="879" t="s">
        <v>531</v>
      </c>
      <c r="F75" s="880">
        <v>34</v>
      </c>
      <c r="G75" s="880">
        <v>0</v>
      </c>
      <c r="H75" s="880">
        <v>2</v>
      </c>
      <c r="I75" s="881" t="s">
        <v>132</v>
      </c>
      <c r="J75" s="885">
        <v>11</v>
      </c>
      <c r="K75" s="882" t="s">
        <v>532</v>
      </c>
      <c r="L75" s="815" t="s">
        <v>601</v>
      </c>
      <c r="M75" s="886"/>
      <c r="N75" s="737">
        <f t="shared" si="0"/>
        <v>57</v>
      </c>
      <c r="O75" s="735">
        <v>0</v>
      </c>
      <c r="P75" s="738">
        <f t="shared" si="1"/>
        <v>57</v>
      </c>
      <c r="Q75" s="739">
        <v>1</v>
      </c>
    </row>
    <row r="76" spans="1:17" s="890" customFormat="1" ht="18" customHeight="1">
      <c r="A76" s="875" t="s">
        <v>528</v>
      </c>
      <c r="B76" s="876" t="s">
        <v>595</v>
      </c>
      <c r="C76" s="876" t="s">
        <v>1136</v>
      </c>
      <c r="D76" s="878" t="s">
        <v>1349</v>
      </c>
      <c r="E76" s="879" t="s">
        <v>537</v>
      </c>
      <c r="F76" s="889">
        <v>151</v>
      </c>
      <c r="G76" s="889">
        <v>0</v>
      </c>
      <c r="H76" s="880">
        <v>4</v>
      </c>
      <c r="I76" s="881" t="s">
        <v>132</v>
      </c>
      <c r="J76" s="885">
        <v>15</v>
      </c>
      <c r="K76" s="882" t="s">
        <v>532</v>
      </c>
      <c r="L76" s="815" t="s">
        <v>1137</v>
      </c>
      <c r="M76" s="910" t="s">
        <v>1138</v>
      </c>
      <c r="N76" s="737">
        <f t="shared" ref="N76:N139" si="2">$C$2+F76</f>
        <v>174</v>
      </c>
      <c r="O76" s="735">
        <v>0</v>
      </c>
      <c r="P76" s="738">
        <f t="shared" ref="P76:P139" si="3">N76+O76</f>
        <v>174</v>
      </c>
      <c r="Q76" s="739">
        <v>1</v>
      </c>
    </row>
    <row r="77" spans="1:17" s="890" customFormat="1" ht="18" customHeight="1">
      <c r="A77" s="875" t="s">
        <v>528</v>
      </c>
      <c r="B77" s="876" t="s">
        <v>595</v>
      </c>
      <c r="C77" s="876" t="s">
        <v>1139</v>
      </c>
      <c r="D77" s="891" t="s">
        <v>1350</v>
      </c>
      <c r="E77" s="879" t="s">
        <v>1140</v>
      </c>
      <c r="F77" s="880">
        <v>58</v>
      </c>
      <c r="G77" s="880">
        <v>0</v>
      </c>
      <c r="H77" s="880">
        <v>1</v>
      </c>
      <c r="I77" s="881" t="s">
        <v>132</v>
      </c>
      <c r="J77" s="885">
        <v>12</v>
      </c>
      <c r="K77" s="882" t="s">
        <v>532</v>
      </c>
      <c r="L77" s="815" t="s">
        <v>1141</v>
      </c>
      <c r="M77" s="886"/>
      <c r="N77" s="737">
        <f t="shared" si="2"/>
        <v>81</v>
      </c>
      <c r="O77" s="735">
        <v>0</v>
      </c>
      <c r="P77" s="738">
        <f t="shared" si="3"/>
        <v>81</v>
      </c>
      <c r="Q77" s="739">
        <v>2</v>
      </c>
    </row>
    <row r="78" spans="1:17" s="890" customFormat="1" ht="18" customHeight="1">
      <c r="A78" s="875" t="s">
        <v>528</v>
      </c>
      <c r="B78" s="876" t="s">
        <v>1142</v>
      </c>
      <c r="C78" s="876" t="s">
        <v>1143</v>
      </c>
      <c r="D78" s="891" t="s">
        <v>1351</v>
      </c>
      <c r="E78" s="879" t="s">
        <v>537</v>
      </c>
      <c r="F78" s="880">
        <v>105</v>
      </c>
      <c r="G78" s="880">
        <v>0</v>
      </c>
      <c r="H78" s="880">
        <v>1</v>
      </c>
      <c r="I78" s="881" t="s">
        <v>132</v>
      </c>
      <c r="J78" s="885">
        <v>32</v>
      </c>
      <c r="K78" s="882" t="s">
        <v>532</v>
      </c>
      <c r="L78" s="887" t="s">
        <v>1144</v>
      </c>
      <c r="M78" s="886"/>
      <c r="N78" s="737">
        <f t="shared" si="2"/>
        <v>128</v>
      </c>
      <c r="O78" s="736">
        <v>0</v>
      </c>
      <c r="P78" s="738">
        <f t="shared" si="3"/>
        <v>128</v>
      </c>
      <c r="Q78" s="739">
        <v>4</v>
      </c>
    </row>
    <row r="79" spans="1:17" s="884" customFormat="1" ht="18" customHeight="1">
      <c r="A79" s="875" t="s">
        <v>645</v>
      </c>
      <c r="B79" s="876" t="s">
        <v>1145</v>
      </c>
      <c r="C79" s="876" t="s">
        <v>1146</v>
      </c>
      <c r="D79" s="891" t="s">
        <v>1352</v>
      </c>
      <c r="E79" s="879" t="s">
        <v>531</v>
      </c>
      <c r="F79" s="880">
        <v>62</v>
      </c>
      <c r="G79" s="880">
        <v>4</v>
      </c>
      <c r="H79" s="880">
        <v>1</v>
      </c>
      <c r="I79" s="881" t="s">
        <v>132</v>
      </c>
      <c r="J79" s="885">
        <v>30</v>
      </c>
      <c r="K79" s="882" t="s">
        <v>532</v>
      </c>
      <c r="L79" s="887" t="s">
        <v>1147</v>
      </c>
      <c r="M79" s="886"/>
      <c r="N79" s="737">
        <f t="shared" si="2"/>
        <v>85</v>
      </c>
      <c r="O79" s="735">
        <v>0</v>
      </c>
      <c r="P79" s="738">
        <f t="shared" si="3"/>
        <v>85</v>
      </c>
      <c r="Q79" s="739">
        <v>1</v>
      </c>
    </row>
    <row r="80" spans="1:17" s="884" customFormat="1" ht="18" customHeight="1">
      <c r="A80" s="875" t="s">
        <v>528</v>
      </c>
      <c r="B80" s="876" t="s">
        <v>602</v>
      </c>
      <c r="C80" s="876" t="s">
        <v>603</v>
      </c>
      <c r="D80" s="891" t="s">
        <v>1353</v>
      </c>
      <c r="E80" s="879" t="s">
        <v>531</v>
      </c>
      <c r="F80" s="880">
        <v>32</v>
      </c>
      <c r="G80" s="880">
        <v>0</v>
      </c>
      <c r="H80" s="880">
        <v>1</v>
      </c>
      <c r="I80" s="881" t="s">
        <v>132</v>
      </c>
      <c r="J80" s="885">
        <v>7</v>
      </c>
      <c r="K80" s="882" t="s">
        <v>532</v>
      </c>
      <c r="L80" s="887" t="s">
        <v>604</v>
      </c>
      <c r="M80" s="886"/>
      <c r="N80" s="737">
        <f t="shared" si="2"/>
        <v>55</v>
      </c>
      <c r="O80" s="735">
        <v>0</v>
      </c>
      <c r="P80" s="738">
        <f t="shared" si="3"/>
        <v>55</v>
      </c>
      <c r="Q80" s="739">
        <v>1</v>
      </c>
    </row>
    <row r="81" spans="1:17" s="884" customFormat="1" ht="18" customHeight="1">
      <c r="A81" s="875" t="s">
        <v>528</v>
      </c>
      <c r="B81" s="876" t="s">
        <v>602</v>
      </c>
      <c r="C81" s="876" t="s">
        <v>605</v>
      </c>
      <c r="D81" s="891" t="s">
        <v>1354</v>
      </c>
      <c r="E81" s="879" t="s">
        <v>606</v>
      </c>
      <c r="F81" s="880">
        <v>32</v>
      </c>
      <c r="G81" s="880">
        <v>0</v>
      </c>
      <c r="H81" s="880">
        <v>1</v>
      </c>
      <c r="I81" s="881" t="s">
        <v>132</v>
      </c>
      <c r="J81" s="885">
        <v>8</v>
      </c>
      <c r="K81" s="882" t="s">
        <v>532</v>
      </c>
      <c r="L81" s="887" t="s">
        <v>604</v>
      </c>
      <c r="M81" s="886"/>
      <c r="N81" s="737">
        <f t="shared" si="2"/>
        <v>55</v>
      </c>
      <c r="O81" s="735">
        <v>4</v>
      </c>
      <c r="P81" s="738">
        <f t="shared" si="3"/>
        <v>59</v>
      </c>
      <c r="Q81" s="739">
        <v>1</v>
      </c>
    </row>
    <row r="82" spans="1:17" s="884" customFormat="1" ht="18" customHeight="1">
      <c r="A82" s="875" t="s">
        <v>528</v>
      </c>
      <c r="B82" s="876" t="s">
        <v>602</v>
      </c>
      <c r="C82" s="876" t="s">
        <v>607</v>
      </c>
      <c r="D82" s="891" t="s">
        <v>1355</v>
      </c>
      <c r="E82" s="879" t="s">
        <v>531</v>
      </c>
      <c r="F82" s="880">
        <v>32</v>
      </c>
      <c r="G82" s="880">
        <v>0</v>
      </c>
      <c r="H82" s="880">
        <v>1</v>
      </c>
      <c r="I82" s="881" t="s">
        <v>132</v>
      </c>
      <c r="J82" s="885">
        <v>7</v>
      </c>
      <c r="K82" s="882" t="s">
        <v>551</v>
      </c>
      <c r="L82" s="887" t="s">
        <v>604</v>
      </c>
      <c r="M82" s="886"/>
      <c r="N82" s="737">
        <f t="shared" si="2"/>
        <v>55</v>
      </c>
      <c r="O82" s="735">
        <v>0</v>
      </c>
      <c r="P82" s="738">
        <f t="shared" si="3"/>
        <v>55</v>
      </c>
      <c r="Q82" s="739">
        <v>1</v>
      </c>
    </row>
    <row r="83" spans="1:17" s="884" customFormat="1" ht="18" customHeight="1">
      <c r="A83" s="875" t="s">
        <v>528</v>
      </c>
      <c r="B83" s="876" t="s">
        <v>602</v>
      </c>
      <c r="C83" s="876" t="s">
        <v>608</v>
      </c>
      <c r="D83" s="891" t="s">
        <v>1356</v>
      </c>
      <c r="E83" s="879" t="s">
        <v>609</v>
      </c>
      <c r="F83" s="880">
        <v>32</v>
      </c>
      <c r="G83" s="880">
        <v>0</v>
      </c>
      <c r="H83" s="880">
        <v>1</v>
      </c>
      <c r="I83" s="881" t="s">
        <v>132</v>
      </c>
      <c r="J83" s="885">
        <v>8</v>
      </c>
      <c r="K83" s="882" t="s">
        <v>532</v>
      </c>
      <c r="L83" s="887" t="s">
        <v>604</v>
      </c>
      <c r="M83" s="886"/>
      <c r="N83" s="737">
        <f t="shared" si="2"/>
        <v>55</v>
      </c>
      <c r="O83" s="735">
        <v>0</v>
      </c>
      <c r="P83" s="738">
        <f t="shared" si="3"/>
        <v>55</v>
      </c>
      <c r="Q83" s="739">
        <v>1</v>
      </c>
    </row>
    <row r="84" spans="1:17" s="884" customFormat="1" ht="18" customHeight="1">
      <c r="A84" s="875" t="s">
        <v>528</v>
      </c>
      <c r="B84" s="876" t="s">
        <v>602</v>
      </c>
      <c r="C84" s="876" t="s">
        <v>610</v>
      </c>
      <c r="D84" s="891" t="s">
        <v>1357</v>
      </c>
      <c r="E84" s="879" t="s">
        <v>611</v>
      </c>
      <c r="F84" s="880">
        <v>95</v>
      </c>
      <c r="G84" s="880">
        <v>0</v>
      </c>
      <c r="H84" s="880">
        <v>1</v>
      </c>
      <c r="I84" s="881" t="s">
        <v>132</v>
      </c>
      <c r="J84" s="885">
        <v>7</v>
      </c>
      <c r="K84" s="882" t="s">
        <v>532</v>
      </c>
      <c r="L84" s="887" t="s">
        <v>604</v>
      </c>
      <c r="M84" s="886"/>
      <c r="N84" s="737">
        <f t="shared" si="2"/>
        <v>118</v>
      </c>
      <c r="O84" s="735">
        <v>0</v>
      </c>
      <c r="P84" s="738">
        <f t="shared" si="3"/>
        <v>118</v>
      </c>
      <c r="Q84" s="739">
        <v>1</v>
      </c>
    </row>
    <row r="85" spans="1:17" s="884" customFormat="1" ht="18" customHeight="1">
      <c r="A85" s="875" t="s">
        <v>528</v>
      </c>
      <c r="B85" s="876" t="s">
        <v>612</v>
      </c>
      <c r="C85" s="876" t="s">
        <v>613</v>
      </c>
      <c r="D85" s="891" t="s">
        <v>1358</v>
      </c>
      <c r="E85" s="879" t="s">
        <v>531</v>
      </c>
      <c r="F85" s="880">
        <v>28</v>
      </c>
      <c r="G85" s="880">
        <v>0</v>
      </c>
      <c r="H85" s="880">
        <v>1</v>
      </c>
      <c r="I85" s="881" t="s">
        <v>132</v>
      </c>
      <c r="J85" s="885">
        <v>4</v>
      </c>
      <c r="K85" s="882" t="s">
        <v>551</v>
      </c>
      <c r="L85" s="887" t="s">
        <v>614</v>
      </c>
      <c r="M85" s="888" t="s">
        <v>615</v>
      </c>
      <c r="N85" s="737">
        <f t="shared" si="2"/>
        <v>51</v>
      </c>
      <c r="O85" s="735">
        <v>0</v>
      </c>
      <c r="P85" s="738">
        <f t="shared" si="3"/>
        <v>51</v>
      </c>
      <c r="Q85" s="739">
        <v>1</v>
      </c>
    </row>
    <row r="86" spans="1:17" s="884" customFormat="1" ht="18" customHeight="1">
      <c r="A86" s="875" t="s">
        <v>528</v>
      </c>
      <c r="B86" s="876" t="s">
        <v>612</v>
      </c>
      <c r="C86" s="876" t="s">
        <v>613</v>
      </c>
      <c r="D86" s="891" t="s">
        <v>1358</v>
      </c>
      <c r="E86" s="879" t="s">
        <v>531</v>
      </c>
      <c r="F86" s="880">
        <v>31</v>
      </c>
      <c r="G86" s="880">
        <v>0</v>
      </c>
      <c r="H86" s="880">
        <v>1</v>
      </c>
      <c r="I86" s="881" t="s">
        <v>132</v>
      </c>
      <c r="J86" s="885">
        <v>4</v>
      </c>
      <c r="K86" s="882" t="s">
        <v>551</v>
      </c>
      <c r="L86" s="887" t="s">
        <v>614</v>
      </c>
      <c r="M86" s="888" t="s">
        <v>1148</v>
      </c>
      <c r="N86" s="737">
        <f t="shared" si="2"/>
        <v>54</v>
      </c>
      <c r="O86" s="735">
        <v>0</v>
      </c>
      <c r="P86" s="738">
        <f t="shared" si="3"/>
        <v>54</v>
      </c>
      <c r="Q86" s="739">
        <v>1</v>
      </c>
    </row>
    <row r="87" spans="1:17" s="884" customFormat="1" ht="18" customHeight="1">
      <c r="A87" s="875" t="s">
        <v>528</v>
      </c>
      <c r="B87" s="876" t="s">
        <v>612</v>
      </c>
      <c r="C87" s="876" t="s">
        <v>613</v>
      </c>
      <c r="D87" s="891" t="s">
        <v>1358</v>
      </c>
      <c r="E87" s="879" t="s">
        <v>531</v>
      </c>
      <c r="F87" s="880">
        <v>34</v>
      </c>
      <c r="G87" s="880">
        <v>0</v>
      </c>
      <c r="H87" s="880">
        <v>1</v>
      </c>
      <c r="I87" s="881" t="s">
        <v>132</v>
      </c>
      <c r="J87" s="885">
        <v>4</v>
      </c>
      <c r="K87" s="882" t="s">
        <v>551</v>
      </c>
      <c r="L87" s="887" t="s">
        <v>614</v>
      </c>
      <c r="M87" s="888" t="s">
        <v>1149</v>
      </c>
      <c r="N87" s="737">
        <f t="shared" si="2"/>
        <v>57</v>
      </c>
      <c r="O87" s="735">
        <v>0</v>
      </c>
      <c r="P87" s="738">
        <f t="shared" si="3"/>
        <v>57</v>
      </c>
      <c r="Q87" s="739">
        <v>1</v>
      </c>
    </row>
    <row r="88" spans="1:17" s="884" customFormat="1" ht="18" customHeight="1">
      <c r="A88" s="875" t="s">
        <v>528</v>
      </c>
      <c r="B88" s="876" t="s">
        <v>612</v>
      </c>
      <c r="C88" s="876" t="s">
        <v>1150</v>
      </c>
      <c r="D88" s="891" t="s">
        <v>1359</v>
      </c>
      <c r="E88" s="879" t="s">
        <v>611</v>
      </c>
      <c r="F88" s="880">
        <v>40</v>
      </c>
      <c r="G88" s="880">
        <v>0</v>
      </c>
      <c r="H88" s="880">
        <v>1</v>
      </c>
      <c r="I88" s="881" t="s">
        <v>132</v>
      </c>
      <c r="J88" s="885">
        <v>6</v>
      </c>
      <c r="K88" s="882" t="s">
        <v>616</v>
      </c>
      <c r="L88" s="887" t="s">
        <v>614</v>
      </c>
      <c r="M88" s="888" t="s">
        <v>615</v>
      </c>
      <c r="N88" s="737">
        <f t="shared" si="2"/>
        <v>63</v>
      </c>
      <c r="O88" s="735">
        <v>0</v>
      </c>
      <c r="P88" s="738">
        <f t="shared" si="3"/>
        <v>63</v>
      </c>
      <c r="Q88" s="739">
        <v>1</v>
      </c>
    </row>
    <row r="89" spans="1:17" s="884" customFormat="1" ht="18" customHeight="1">
      <c r="A89" s="875" t="s">
        <v>528</v>
      </c>
      <c r="B89" s="876" t="s">
        <v>612</v>
      </c>
      <c r="C89" s="876" t="s">
        <v>1150</v>
      </c>
      <c r="D89" s="891" t="s">
        <v>1359</v>
      </c>
      <c r="E89" s="879" t="s">
        <v>611</v>
      </c>
      <c r="F89" s="880">
        <v>50</v>
      </c>
      <c r="G89" s="880">
        <v>0</v>
      </c>
      <c r="H89" s="880">
        <v>1</v>
      </c>
      <c r="I89" s="881" t="s">
        <v>132</v>
      </c>
      <c r="J89" s="885">
        <v>6</v>
      </c>
      <c r="K89" s="882" t="s">
        <v>616</v>
      </c>
      <c r="L89" s="887" t="s">
        <v>614</v>
      </c>
      <c r="M89" s="888" t="s">
        <v>1148</v>
      </c>
      <c r="N89" s="737">
        <f t="shared" si="2"/>
        <v>73</v>
      </c>
      <c r="O89" s="735">
        <v>0</v>
      </c>
      <c r="P89" s="738">
        <f t="shared" si="3"/>
        <v>73</v>
      </c>
      <c r="Q89" s="739">
        <v>1</v>
      </c>
    </row>
    <row r="90" spans="1:17" s="884" customFormat="1" ht="18" customHeight="1">
      <c r="A90" s="875" t="s">
        <v>528</v>
      </c>
      <c r="B90" s="876" t="s">
        <v>612</v>
      </c>
      <c r="C90" s="876" t="s">
        <v>1150</v>
      </c>
      <c r="D90" s="891" t="s">
        <v>1359</v>
      </c>
      <c r="E90" s="879" t="s">
        <v>611</v>
      </c>
      <c r="F90" s="880">
        <v>53</v>
      </c>
      <c r="G90" s="880">
        <v>0</v>
      </c>
      <c r="H90" s="880">
        <v>1</v>
      </c>
      <c r="I90" s="881" t="s">
        <v>132</v>
      </c>
      <c r="J90" s="885">
        <v>6</v>
      </c>
      <c r="K90" s="882" t="s">
        <v>616</v>
      </c>
      <c r="L90" s="887" t="s">
        <v>614</v>
      </c>
      <c r="M90" s="888" t="s">
        <v>1149</v>
      </c>
      <c r="N90" s="737">
        <f t="shared" si="2"/>
        <v>76</v>
      </c>
      <c r="O90" s="735">
        <v>0</v>
      </c>
      <c r="P90" s="738">
        <f t="shared" si="3"/>
        <v>76</v>
      </c>
      <c r="Q90" s="739">
        <v>1</v>
      </c>
    </row>
    <row r="91" spans="1:17" s="884" customFormat="1" ht="18" customHeight="1">
      <c r="A91" s="875" t="s">
        <v>528</v>
      </c>
      <c r="B91" s="876" t="s">
        <v>617</v>
      </c>
      <c r="C91" s="876" t="s">
        <v>618</v>
      </c>
      <c r="D91" s="891" t="s">
        <v>1360</v>
      </c>
      <c r="E91" s="879" t="s">
        <v>531</v>
      </c>
      <c r="F91" s="880">
        <v>28</v>
      </c>
      <c r="G91" s="880">
        <v>0</v>
      </c>
      <c r="H91" s="880">
        <v>1</v>
      </c>
      <c r="I91" s="881" t="s">
        <v>132</v>
      </c>
      <c r="J91" s="885">
        <v>7</v>
      </c>
      <c r="K91" s="882" t="s">
        <v>532</v>
      </c>
      <c r="L91" s="911" t="s">
        <v>619</v>
      </c>
      <c r="M91" s="886"/>
      <c r="N91" s="737">
        <f t="shared" si="2"/>
        <v>51</v>
      </c>
      <c r="O91" s="735">
        <v>0</v>
      </c>
      <c r="P91" s="738">
        <f t="shared" si="3"/>
        <v>51</v>
      </c>
      <c r="Q91" s="739">
        <v>1</v>
      </c>
    </row>
    <row r="92" spans="1:17" s="884" customFormat="1" ht="18" customHeight="1">
      <c r="A92" s="875" t="s">
        <v>528</v>
      </c>
      <c r="B92" s="876" t="s">
        <v>617</v>
      </c>
      <c r="C92" s="876" t="s">
        <v>1151</v>
      </c>
      <c r="D92" s="891" t="s">
        <v>1361</v>
      </c>
      <c r="E92" s="879" t="s">
        <v>531</v>
      </c>
      <c r="F92" s="880">
        <v>25</v>
      </c>
      <c r="G92" s="880">
        <v>0</v>
      </c>
      <c r="H92" s="880">
        <v>1</v>
      </c>
      <c r="I92" s="881" t="s">
        <v>132</v>
      </c>
      <c r="J92" s="885">
        <v>6</v>
      </c>
      <c r="K92" s="882" t="s">
        <v>532</v>
      </c>
      <c r="L92" s="911" t="s">
        <v>620</v>
      </c>
      <c r="M92" s="886"/>
      <c r="N92" s="737">
        <f t="shared" si="2"/>
        <v>48</v>
      </c>
      <c r="O92" s="735">
        <v>0</v>
      </c>
      <c r="P92" s="738">
        <f t="shared" si="3"/>
        <v>48</v>
      </c>
      <c r="Q92" s="739">
        <v>1</v>
      </c>
    </row>
    <row r="93" spans="1:17" s="890" customFormat="1" ht="18" customHeight="1">
      <c r="A93" s="875" t="s">
        <v>528</v>
      </c>
      <c r="B93" s="876" t="s">
        <v>617</v>
      </c>
      <c r="C93" s="876" t="s">
        <v>621</v>
      </c>
      <c r="D93" s="891" t="s">
        <v>1362</v>
      </c>
      <c r="E93" s="879" t="s">
        <v>531</v>
      </c>
      <c r="F93" s="880">
        <v>31</v>
      </c>
      <c r="G93" s="880">
        <v>0</v>
      </c>
      <c r="H93" s="880">
        <v>1</v>
      </c>
      <c r="I93" s="881" t="s">
        <v>132</v>
      </c>
      <c r="J93" s="885">
        <v>7</v>
      </c>
      <c r="K93" s="882" t="s">
        <v>532</v>
      </c>
      <c r="L93" s="911" t="s">
        <v>622</v>
      </c>
      <c r="M93" s="893"/>
      <c r="N93" s="737">
        <f t="shared" si="2"/>
        <v>54</v>
      </c>
      <c r="O93" s="735">
        <v>0</v>
      </c>
      <c r="P93" s="738">
        <f t="shared" si="3"/>
        <v>54</v>
      </c>
      <c r="Q93" s="739">
        <v>1</v>
      </c>
    </row>
    <row r="94" spans="1:17" s="890" customFormat="1" ht="18" customHeight="1">
      <c r="A94" s="875" t="s">
        <v>528</v>
      </c>
      <c r="B94" s="876" t="s">
        <v>617</v>
      </c>
      <c r="C94" s="876" t="s">
        <v>1212</v>
      </c>
      <c r="D94" s="891" t="s">
        <v>1363</v>
      </c>
      <c r="E94" s="879" t="s">
        <v>537</v>
      </c>
      <c r="F94" s="889">
        <v>61</v>
      </c>
      <c r="G94" s="880">
        <v>0</v>
      </c>
      <c r="H94" s="880">
        <v>1</v>
      </c>
      <c r="I94" s="912" t="s">
        <v>132</v>
      </c>
      <c r="J94" s="885">
        <v>8</v>
      </c>
      <c r="K94" s="913" t="s">
        <v>532</v>
      </c>
      <c r="L94" s="914" t="s">
        <v>622</v>
      </c>
      <c r="M94" s="915"/>
      <c r="N94" s="737">
        <f t="shared" si="2"/>
        <v>84</v>
      </c>
      <c r="O94" s="735">
        <v>0</v>
      </c>
      <c r="P94" s="738">
        <f t="shared" si="3"/>
        <v>84</v>
      </c>
      <c r="Q94" s="739">
        <v>1</v>
      </c>
    </row>
    <row r="95" spans="1:17" s="884" customFormat="1" ht="18" customHeight="1">
      <c r="A95" s="916" t="s">
        <v>528</v>
      </c>
      <c r="B95" s="917" t="s">
        <v>623</v>
      </c>
      <c r="C95" s="918" t="s">
        <v>624</v>
      </c>
      <c r="D95" s="919" t="s">
        <v>1364</v>
      </c>
      <c r="E95" s="920" t="s">
        <v>537</v>
      </c>
      <c r="F95" s="921">
        <v>98</v>
      </c>
      <c r="G95" s="921">
        <v>0</v>
      </c>
      <c r="H95" s="921">
        <v>1</v>
      </c>
      <c r="I95" s="922" t="s">
        <v>132</v>
      </c>
      <c r="J95" s="923">
        <v>14</v>
      </c>
      <c r="K95" s="924" t="s">
        <v>532</v>
      </c>
      <c r="L95" s="591" t="s">
        <v>625</v>
      </c>
      <c r="M95" s="925"/>
      <c r="N95" s="737">
        <f t="shared" si="2"/>
        <v>121</v>
      </c>
      <c r="O95" s="735">
        <v>0</v>
      </c>
      <c r="P95" s="738">
        <f t="shared" si="3"/>
        <v>121</v>
      </c>
      <c r="Q95" s="739">
        <v>1</v>
      </c>
    </row>
    <row r="96" spans="1:17" s="884" customFormat="1" ht="18" customHeight="1">
      <c r="A96" s="916" t="s">
        <v>1115</v>
      </c>
      <c r="B96" s="917" t="s">
        <v>1152</v>
      </c>
      <c r="C96" s="917" t="s">
        <v>42</v>
      </c>
      <c r="D96" s="926" t="s">
        <v>1365</v>
      </c>
      <c r="E96" s="920" t="s">
        <v>531</v>
      </c>
      <c r="F96" s="921">
        <v>44</v>
      </c>
      <c r="G96" s="921">
        <v>0</v>
      </c>
      <c r="H96" s="921">
        <v>1</v>
      </c>
      <c r="I96" s="922" t="s">
        <v>132</v>
      </c>
      <c r="J96" s="923">
        <v>23</v>
      </c>
      <c r="K96" s="924" t="s">
        <v>532</v>
      </c>
      <c r="L96" s="927" t="s">
        <v>1153</v>
      </c>
      <c r="M96" s="925"/>
      <c r="N96" s="737">
        <f t="shared" si="2"/>
        <v>67</v>
      </c>
      <c r="O96" s="735">
        <v>0</v>
      </c>
      <c r="P96" s="738">
        <f t="shared" si="3"/>
        <v>67</v>
      </c>
      <c r="Q96" s="739">
        <v>1</v>
      </c>
    </row>
    <row r="97" spans="1:17" s="884" customFormat="1" ht="18" customHeight="1">
      <c r="A97" s="916" t="s">
        <v>528</v>
      </c>
      <c r="B97" s="917" t="s">
        <v>626</v>
      </c>
      <c r="C97" s="918" t="s">
        <v>627</v>
      </c>
      <c r="D97" s="919" t="s">
        <v>1366</v>
      </c>
      <c r="E97" s="920" t="s">
        <v>537</v>
      </c>
      <c r="F97" s="921">
        <v>99</v>
      </c>
      <c r="G97" s="921">
        <v>0</v>
      </c>
      <c r="H97" s="921">
        <v>1</v>
      </c>
      <c r="I97" s="922" t="s">
        <v>132</v>
      </c>
      <c r="J97" s="923">
        <v>24</v>
      </c>
      <c r="K97" s="924" t="s">
        <v>532</v>
      </c>
      <c r="L97" s="927" t="s">
        <v>628</v>
      </c>
      <c r="M97" s="928"/>
      <c r="N97" s="737">
        <f t="shared" si="2"/>
        <v>122</v>
      </c>
      <c r="O97" s="735">
        <v>0</v>
      </c>
      <c r="P97" s="738">
        <f t="shared" si="3"/>
        <v>122</v>
      </c>
      <c r="Q97" s="739">
        <v>1</v>
      </c>
    </row>
    <row r="98" spans="1:17" s="884" customFormat="1" ht="18" customHeight="1">
      <c r="A98" s="916" t="s">
        <v>528</v>
      </c>
      <c r="B98" s="917" t="s">
        <v>626</v>
      </c>
      <c r="C98" s="918" t="s">
        <v>629</v>
      </c>
      <c r="D98" s="926" t="s">
        <v>1367</v>
      </c>
      <c r="E98" s="920" t="s">
        <v>537</v>
      </c>
      <c r="F98" s="921">
        <v>99</v>
      </c>
      <c r="G98" s="921">
        <v>0</v>
      </c>
      <c r="H98" s="921">
        <v>1</v>
      </c>
      <c r="I98" s="922" t="s">
        <v>630</v>
      </c>
      <c r="J98" s="923">
        <v>30</v>
      </c>
      <c r="K98" s="924" t="s">
        <v>532</v>
      </c>
      <c r="L98" s="927" t="s">
        <v>628</v>
      </c>
      <c r="M98" s="928"/>
      <c r="N98" s="737">
        <f t="shared" si="2"/>
        <v>122</v>
      </c>
      <c r="O98" s="735">
        <v>0</v>
      </c>
      <c r="P98" s="738">
        <f t="shared" si="3"/>
        <v>122</v>
      </c>
      <c r="Q98" s="739">
        <v>1</v>
      </c>
    </row>
    <row r="99" spans="1:17" s="884" customFormat="1" ht="18" customHeight="1">
      <c r="A99" s="916" t="s">
        <v>528</v>
      </c>
      <c r="B99" s="917" t="s">
        <v>626</v>
      </c>
      <c r="C99" s="918" t="s">
        <v>631</v>
      </c>
      <c r="D99" s="926" t="s">
        <v>1368</v>
      </c>
      <c r="E99" s="920" t="s">
        <v>537</v>
      </c>
      <c r="F99" s="921">
        <v>168</v>
      </c>
      <c r="G99" s="921">
        <v>0</v>
      </c>
      <c r="H99" s="921">
        <v>1</v>
      </c>
      <c r="I99" s="922" t="s">
        <v>630</v>
      </c>
      <c r="J99" s="923">
        <v>30</v>
      </c>
      <c r="K99" s="924" t="s">
        <v>532</v>
      </c>
      <c r="L99" s="927" t="s">
        <v>628</v>
      </c>
      <c r="M99" s="928"/>
      <c r="N99" s="737">
        <f t="shared" si="2"/>
        <v>191</v>
      </c>
      <c r="O99" s="735">
        <v>0</v>
      </c>
      <c r="P99" s="738">
        <f t="shared" si="3"/>
        <v>191</v>
      </c>
      <c r="Q99" s="739">
        <v>1</v>
      </c>
    </row>
    <row r="100" spans="1:17" s="884" customFormat="1" ht="18" customHeight="1">
      <c r="A100" s="916" t="s">
        <v>528</v>
      </c>
      <c r="B100" s="917" t="s">
        <v>632</v>
      </c>
      <c r="C100" s="917" t="s">
        <v>633</v>
      </c>
      <c r="D100" s="926" t="s">
        <v>1369</v>
      </c>
      <c r="E100" s="920" t="s">
        <v>531</v>
      </c>
      <c r="F100" s="921">
        <v>49</v>
      </c>
      <c r="G100" s="921">
        <v>0</v>
      </c>
      <c r="H100" s="921">
        <v>1</v>
      </c>
      <c r="I100" s="922" t="s">
        <v>132</v>
      </c>
      <c r="J100" s="923">
        <v>17</v>
      </c>
      <c r="K100" s="924" t="s">
        <v>532</v>
      </c>
      <c r="L100" s="929" t="s">
        <v>634</v>
      </c>
      <c r="M100" s="925"/>
      <c r="N100" s="737">
        <f t="shared" si="2"/>
        <v>72</v>
      </c>
      <c r="O100" s="735">
        <v>0</v>
      </c>
      <c r="P100" s="738">
        <f t="shared" si="3"/>
        <v>72</v>
      </c>
      <c r="Q100" s="739">
        <v>1</v>
      </c>
    </row>
    <row r="101" spans="1:17" s="890" customFormat="1" ht="18" customHeight="1">
      <c r="A101" s="916" t="s">
        <v>528</v>
      </c>
      <c r="B101" s="917" t="s">
        <v>635</v>
      </c>
      <c r="C101" s="917" t="s">
        <v>636</v>
      </c>
      <c r="D101" s="919" t="s">
        <v>1370</v>
      </c>
      <c r="E101" s="920" t="s">
        <v>531</v>
      </c>
      <c r="F101" s="921">
        <v>26</v>
      </c>
      <c r="G101" s="921">
        <v>0</v>
      </c>
      <c r="H101" s="921">
        <v>1</v>
      </c>
      <c r="I101" s="922" t="s">
        <v>132</v>
      </c>
      <c r="J101" s="923">
        <v>4</v>
      </c>
      <c r="K101" s="924" t="s">
        <v>532</v>
      </c>
      <c r="L101" s="929" t="s">
        <v>637</v>
      </c>
      <c r="M101" s="925"/>
      <c r="N101" s="737">
        <f t="shared" si="2"/>
        <v>49</v>
      </c>
      <c r="O101" s="735">
        <v>0</v>
      </c>
      <c r="P101" s="738">
        <f t="shared" si="3"/>
        <v>49</v>
      </c>
      <c r="Q101" s="739">
        <v>1</v>
      </c>
    </row>
    <row r="102" spans="1:17" s="884" customFormat="1" ht="18" customHeight="1">
      <c r="A102" s="916" t="s">
        <v>528</v>
      </c>
      <c r="B102" s="917" t="s">
        <v>635</v>
      </c>
      <c r="C102" s="917" t="s">
        <v>638</v>
      </c>
      <c r="D102" s="919" t="s">
        <v>1371</v>
      </c>
      <c r="E102" s="920" t="s">
        <v>531</v>
      </c>
      <c r="F102" s="921">
        <v>24</v>
      </c>
      <c r="G102" s="921">
        <v>0</v>
      </c>
      <c r="H102" s="921">
        <v>1</v>
      </c>
      <c r="I102" s="922" t="s">
        <v>132</v>
      </c>
      <c r="J102" s="923">
        <v>3</v>
      </c>
      <c r="K102" s="924" t="s">
        <v>532</v>
      </c>
      <c r="L102" s="929" t="s">
        <v>639</v>
      </c>
      <c r="M102" s="925"/>
      <c r="N102" s="737">
        <f t="shared" si="2"/>
        <v>47</v>
      </c>
      <c r="O102" s="735">
        <v>0</v>
      </c>
      <c r="P102" s="738">
        <f t="shared" si="3"/>
        <v>47</v>
      </c>
      <c r="Q102" s="739">
        <v>1</v>
      </c>
    </row>
    <row r="103" spans="1:17" s="884" customFormat="1" ht="18" customHeight="1">
      <c r="A103" s="916" t="s">
        <v>1115</v>
      </c>
      <c r="B103" s="917" t="s">
        <v>201</v>
      </c>
      <c r="C103" s="917" t="s">
        <v>202</v>
      </c>
      <c r="D103" s="919" t="s">
        <v>199</v>
      </c>
      <c r="E103" s="920" t="s">
        <v>531</v>
      </c>
      <c r="F103" s="921">
        <v>34</v>
      </c>
      <c r="G103" s="921">
        <v>0</v>
      </c>
      <c r="H103" s="921">
        <v>1</v>
      </c>
      <c r="I103" s="922" t="s">
        <v>132</v>
      </c>
      <c r="J103" s="923">
        <v>31</v>
      </c>
      <c r="K103" s="924" t="s">
        <v>532</v>
      </c>
      <c r="L103" s="929" t="s">
        <v>1154</v>
      </c>
      <c r="M103" s="925"/>
      <c r="N103" s="737">
        <f t="shared" si="2"/>
        <v>57</v>
      </c>
      <c r="O103" s="735">
        <v>0</v>
      </c>
      <c r="P103" s="738">
        <f t="shared" si="3"/>
        <v>57</v>
      </c>
      <c r="Q103" s="739">
        <v>1</v>
      </c>
    </row>
    <row r="104" spans="1:17" s="884" customFormat="1" ht="18.600000000000001" customHeight="1">
      <c r="A104" s="916" t="s">
        <v>528</v>
      </c>
      <c r="B104" s="917" t="s">
        <v>640</v>
      </c>
      <c r="C104" s="917" t="s">
        <v>640</v>
      </c>
      <c r="D104" s="919" t="s">
        <v>1372</v>
      </c>
      <c r="E104" s="920" t="s">
        <v>531</v>
      </c>
      <c r="F104" s="921">
        <v>29</v>
      </c>
      <c r="G104" s="921">
        <v>0</v>
      </c>
      <c r="H104" s="921">
        <v>1</v>
      </c>
      <c r="I104" s="922" t="s">
        <v>132</v>
      </c>
      <c r="J104" s="923">
        <v>5</v>
      </c>
      <c r="K104" s="924" t="s">
        <v>551</v>
      </c>
      <c r="L104" s="927" t="s">
        <v>641</v>
      </c>
      <c r="M104" s="925"/>
      <c r="N104" s="737">
        <f t="shared" si="2"/>
        <v>52</v>
      </c>
      <c r="O104" s="735">
        <v>0</v>
      </c>
      <c r="P104" s="738">
        <f t="shared" si="3"/>
        <v>52</v>
      </c>
      <c r="Q104" s="739">
        <v>1</v>
      </c>
    </row>
    <row r="105" spans="1:17" s="884" customFormat="1" ht="18" customHeight="1">
      <c r="A105" s="930" t="s">
        <v>528</v>
      </c>
      <c r="B105" s="931" t="s">
        <v>640</v>
      </c>
      <c r="C105" s="931" t="s">
        <v>640</v>
      </c>
      <c r="D105" s="932" t="s">
        <v>1372</v>
      </c>
      <c r="E105" s="933" t="s">
        <v>531</v>
      </c>
      <c r="F105" s="921">
        <v>26</v>
      </c>
      <c r="G105" s="921">
        <v>0</v>
      </c>
      <c r="H105" s="921">
        <v>1</v>
      </c>
      <c r="I105" s="934" t="s">
        <v>132</v>
      </c>
      <c r="J105" s="921">
        <v>5</v>
      </c>
      <c r="K105" s="935" t="s">
        <v>551</v>
      </c>
      <c r="L105" s="927" t="s">
        <v>641</v>
      </c>
      <c r="M105" s="936" t="s">
        <v>1758</v>
      </c>
      <c r="N105" s="737">
        <f t="shared" si="2"/>
        <v>49</v>
      </c>
      <c r="O105" s="735">
        <v>0</v>
      </c>
      <c r="P105" s="738">
        <f t="shared" si="3"/>
        <v>49</v>
      </c>
      <c r="Q105" s="739">
        <v>1</v>
      </c>
    </row>
    <row r="106" spans="1:17" s="884" customFormat="1" ht="18" customHeight="1">
      <c r="A106" s="916" t="s">
        <v>528</v>
      </c>
      <c r="B106" s="917" t="s">
        <v>642</v>
      </c>
      <c r="C106" s="917" t="s">
        <v>643</v>
      </c>
      <c r="D106" s="919" t="s">
        <v>1373</v>
      </c>
      <c r="E106" s="920" t="s">
        <v>531</v>
      </c>
      <c r="F106" s="921">
        <v>33</v>
      </c>
      <c r="G106" s="921">
        <v>0</v>
      </c>
      <c r="H106" s="921">
        <v>1</v>
      </c>
      <c r="I106" s="922" t="s">
        <v>132</v>
      </c>
      <c r="J106" s="923">
        <v>13</v>
      </c>
      <c r="K106" s="924" t="s">
        <v>532</v>
      </c>
      <c r="L106" s="929" t="s">
        <v>644</v>
      </c>
      <c r="M106" s="925"/>
      <c r="N106" s="737">
        <f t="shared" si="2"/>
        <v>56</v>
      </c>
      <c r="O106" s="735">
        <v>0</v>
      </c>
      <c r="P106" s="738">
        <f t="shared" si="3"/>
        <v>56</v>
      </c>
      <c r="Q106" s="739">
        <v>1</v>
      </c>
    </row>
    <row r="107" spans="1:17" s="884" customFormat="1" ht="18" customHeight="1">
      <c r="A107" s="916" t="s">
        <v>645</v>
      </c>
      <c r="B107" s="917" t="s">
        <v>646</v>
      </c>
      <c r="C107" s="917" t="s">
        <v>647</v>
      </c>
      <c r="D107" s="919" t="s">
        <v>1374</v>
      </c>
      <c r="E107" s="920" t="s">
        <v>537</v>
      </c>
      <c r="F107" s="921">
        <v>103</v>
      </c>
      <c r="G107" s="921">
        <v>1</v>
      </c>
      <c r="H107" s="921">
        <v>1</v>
      </c>
      <c r="I107" s="922" t="s">
        <v>132</v>
      </c>
      <c r="J107" s="923">
        <v>25</v>
      </c>
      <c r="K107" s="924" t="s">
        <v>532</v>
      </c>
      <c r="L107" s="929" t="s">
        <v>648</v>
      </c>
      <c r="M107" s="925"/>
      <c r="N107" s="737">
        <f t="shared" si="2"/>
        <v>126</v>
      </c>
      <c r="O107" s="735">
        <v>0</v>
      </c>
      <c r="P107" s="738">
        <f t="shared" si="3"/>
        <v>126</v>
      </c>
      <c r="Q107" s="739">
        <v>1</v>
      </c>
    </row>
    <row r="108" spans="1:17" s="884" customFormat="1" ht="18" customHeight="1">
      <c r="A108" s="916" t="s">
        <v>528</v>
      </c>
      <c r="B108" s="917" t="s">
        <v>649</v>
      </c>
      <c r="C108" s="918" t="s">
        <v>650</v>
      </c>
      <c r="D108" s="919" t="s">
        <v>1375</v>
      </c>
      <c r="E108" s="920" t="s">
        <v>531</v>
      </c>
      <c r="F108" s="921">
        <v>24</v>
      </c>
      <c r="G108" s="921">
        <v>0</v>
      </c>
      <c r="H108" s="921">
        <v>1</v>
      </c>
      <c r="I108" s="922" t="s">
        <v>132</v>
      </c>
      <c r="J108" s="923">
        <v>1</v>
      </c>
      <c r="K108" s="924" t="s">
        <v>551</v>
      </c>
      <c r="L108" s="929" t="s">
        <v>651</v>
      </c>
      <c r="M108" s="925"/>
      <c r="N108" s="737">
        <f t="shared" si="2"/>
        <v>47</v>
      </c>
      <c r="O108" s="735">
        <v>0</v>
      </c>
      <c r="P108" s="738">
        <f t="shared" si="3"/>
        <v>47</v>
      </c>
      <c r="Q108" s="739">
        <v>1</v>
      </c>
    </row>
    <row r="109" spans="1:17" s="884" customFormat="1" ht="18" customHeight="1">
      <c r="A109" s="916" t="s">
        <v>528</v>
      </c>
      <c r="B109" s="917" t="s">
        <v>649</v>
      </c>
      <c r="C109" s="918" t="s">
        <v>652</v>
      </c>
      <c r="D109" s="926" t="s">
        <v>1376</v>
      </c>
      <c r="E109" s="920" t="s">
        <v>531</v>
      </c>
      <c r="F109" s="921">
        <v>24</v>
      </c>
      <c r="G109" s="921">
        <v>0</v>
      </c>
      <c r="H109" s="921">
        <v>1</v>
      </c>
      <c r="I109" s="922" t="s">
        <v>132</v>
      </c>
      <c r="J109" s="923">
        <v>1</v>
      </c>
      <c r="K109" s="924" t="s">
        <v>532</v>
      </c>
      <c r="L109" s="929" t="s">
        <v>651</v>
      </c>
      <c r="M109" s="925"/>
      <c r="N109" s="737">
        <f t="shared" si="2"/>
        <v>47</v>
      </c>
      <c r="O109" s="735">
        <v>1</v>
      </c>
      <c r="P109" s="738">
        <f t="shared" si="3"/>
        <v>48</v>
      </c>
      <c r="Q109" s="739">
        <v>1</v>
      </c>
    </row>
    <row r="110" spans="1:17" s="884" customFormat="1" ht="18" customHeight="1">
      <c r="A110" s="916" t="s">
        <v>528</v>
      </c>
      <c r="B110" s="917" t="s">
        <v>649</v>
      </c>
      <c r="C110" s="918" t="s">
        <v>653</v>
      </c>
      <c r="D110" s="926" t="s">
        <v>1377</v>
      </c>
      <c r="E110" s="920" t="s">
        <v>531</v>
      </c>
      <c r="F110" s="921">
        <v>31</v>
      </c>
      <c r="G110" s="921">
        <v>0</v>
      </c>
      <c r="H110" s="921">
        <v>1</v>
      </c>
      <c r="I110" s="922" t="s">
        <v>132</v>
      </c>
      <c r="J110" s="923">
        <v>1</v>
      </c>
      <c r="K110" s="924" t="s">
        <v>532</v>
      </c>
      <c r="L110" s="929" t="s">
        <v>651</v>
      </c>
      <c r="M110" s="925"/>
      <c r="N110" s="737">
        <f t="shared" si="2"/>
        <v>54</v>
      </c>
      <c r="O110" s="735">
        <v>0</v>
      </c>
      <c r="P110" s="738">
        <f t="shared" si="3"/>
        <v>54</v>
      </c>
      <c r="Q110" s="739">
        <v>1</v>
      </c>
    </row>
    <row r="111" spans="1:17" s="884" customFormat="1" ht="18" customHeight="1">
      <c r="A111" s="916" t="s">
        <v>528</v>
      </c>
      <c r="B111" s="917" t="s">
        <v>654</v>
      </c>
      <c r="C111" s="917" t="s">
        <v>655</v>
      </c>
      <c r="D111" s="926" t="s">
        <v>1378</v>
      </c>
      <c r="E111" s="920" t="s">
        <v>531</v>
      </c>
      <c r="F111" s="921">
        <v>32</v>
      </c>
      <c r="G111" s="921">
        <v>0</v>
      </c>
      <c r="H111" s="921">
        <v>1</v>
      </c>
      <c r="I111" s="922" t="s">
        <v>132</v>
      </c>
      <c r="J111" s="923">
        <v>5</v>
      </c>
      <c r="K111" s="924" t="s">
        <v>551</v>
      </c>
      <c r="L111" s="929" t="s">
        <v>656</v>
      </c>
      <c r="M111" s="928" t="s">
        <v>1155</v>
      </c>
      <c r="N111" s="737">
        <f t="shared" si="2"/>
        <v>55</v>
      </c>
      <c r="O111" s="735">
        <v>0</v>
      </c>
      <c r="P111" s="738">
        <f t="shared" si="3"/>
        <v>55</v>
      </c>
      <c r="Q111" s="739">
        <v>1</v>
      </c>
    </row>
    <row r="112" spans="1:17" s="884" customFormat="1" ht="18" customHeight="1">
      <c r="A112" s="916" t="s">
        <v>528</v>
      </c>
      <c r="B112" s="917" t="s">
        <v>654</v>
      </c>
      <c r="C112" s="917" t="s">
        <v>655</v>
      </c>
      <c r="D112" s="919" t="s">
        <v>1378</v>
      </c>
      <c r="E112" s="920" t="s">
        <v>531</v>
      </c>
      <c r="F112" s="921">
        <v>24</v>
      </c>
      <c r="G112" s="921">
        <v>0</v>
      </c>
      <c r="H112" s="921">
        <v>1</v>
      </c>
      <c r="I112" s="922" t="s">
        <v>132</v>
      </c>
      <c r="J112" s="923">
        <v>5</v>
      </c>
      <c r="K112" s="924" t="s">
        <v>551</v>
      </c>
      <c r="L112" s="929" t="s">
        <v>656</v>
      </c>
      <c r="M112" s="928" t="s">
        <v>1156</v>
      </c>
      <c r="N112" s="737">
        <f t="shared" si="2"/>
        <v>47</v>
      </c>
      <c r="O112" s="735">
        <v>0</v>
      </c>
      <c r="P112" s="738">
        <f t="shared" si="3"/>
        <v>47</v>
      </c>
      <c r="Q112" s="739">
        <v>1</v>
      </c>
    </row>
    <row r="113" spans="1:17" s="884" customFormat="1" ht="18" customHeight="1">
      <c r="A113" s="916" t="s">
        <v>528</v>
      </c>
      <c r="B113" s="917" t="s">
        <v>654</v>
      </c>
      <c r="C113" s="917" t="s">
        <v>655</v>
      </c>
      <c r="D113" s="919" t="s">
        <v>1378</v>
      </c>
      <c r="E113" s="920" t="s">
        <v>531</v>
      </c>
      <c r="F113" s="921">
        <v>28</v>
      </c>
      <c r="G113" s="921">
        <v>0</v>
      </c>
      <c r="H113" s="921">
        <v>1</v>
      </c>
      <c r="I113" s="922" t="s">
        <v>132</v>
      </c>
      <c r="J113" s="923">
        <v>5</v>
      </c>
      <c r="K113" s="924" t="s">
        <v>551</v>
      </c>
      <c r="L113" s="929" t="s">
        <v>656</v>
      </c>
      <c r="M113" s="937" t="s">
        <v>1379</v>
      </c>
      <c r="N113" s="737">
        <f t="shared" si="2"/>
        <v>51</v>
      </c>
      <c r="O113" s="735">
        <v>0</v>
      </c>
      <c r="P113" s="738">
        <f t="shared" si="3"/>
        <v>51</v>
      </c>
      <c r="Q113" s="739">
        <v>1</v>
      </c>
    </row>
    <row r="114" spans="1:17" s="884" customFormat="1" ht="18" customHeight="1">
      <c r="A114" s="916" t="s">
        <v>528</v>
      </c>
      <c r="B114" s="917" t="s">
        <v>654</v>
      </c>
      <c r="C114" s="917" t="s">
        <v>657</v>
      </c>
      <c r="D114" s="938" t="s">
        <v>1380</v>
      </c>
      <c r="E114" s="920" t="s">
        <v>531</v>
      </c>
      <c r="F114" s="921">
        <v>32</v>
      </c>
      <c r="G114" s="921">
        <v>0</v>
      </c>
      <c r="H114" s="921">
        <v>1</v>
      </c>
      <c r="I114" s="922" t="s">
        <v>132</v>
      </c>
      <c r="J114" s="923">
        <v>5</v>
      </c>
      <c r="K114" s="924" t="s">
        <v>532</v>
      </c>
      <c r="L114" s="929" t="s">
        <v>656</v>
      </c>
      <c r="M114" s="928" t="s">
        <v>1155</v>
      </c>
      <c r="N114" s="737">
        <f t="shared" si="2"/>
        <v>55</v>
      </c>
      <c r="O114" s="735">
        <v>0</v>
      </c>
      <c r="P114" s="738">
        <f t="shared" si="3"/>
        <v>55</v>
      </c>
      <c r="Q114" s="739">
        <v>1</v>
      </c>
    </row>
    <row r="115" spans="1:17" s="884" customFormat="1" ht="18" customHeight="1">
      <c r="A115" s="916" t="s">
        <v>528</v>
      </c>
      <c r="B115" s="917" t="s">
        <v>654</v>
      </c>
      <c r="C115" s="917" t="s">
        <v>657</v>
      </c>
      <c r="D115" s="938" t="s">
        <v>1380</v>
      </c>
      <c r="E115" s="920" t="s">
        <v>531</v>
      </c>
      <c r="F115" s="921">
        <v>24</v>
      </c>
      <c r="G115" s="921">
        <v>0</v>
      </c>
      <c r="H115" s="921">
        <v>1</v>
      </c>
      <c r="I115" s="922" t="s">
        <v>132</v>
      </c>
      <c r="J115" s="923">
        <v>5</v>
      </c>
      <c r="K115" s="924" t="s">
        <v>532</v>
      </c>
      <c r="L115" s="929" t="s">
        <v>656</v>
      </c>
      <c r="M115" s="928" t="s">
        <v>1156</v>
      </c>
      <c r="N115" s="737">
        <f t="shared" si="2"/>
        <v>47</v>
      </c>
      <c r="O115" s="735">
        <v>0</v>
      </c>
      <c r="P115" s="738">
        <f t="shared" si="3"/>
        <v>47</v>
      </c>
      <c r="Q115" s="739">
        <v>1</v>
      </c>
    </row>
    <row r="116" spans="1:17" s="884" customFormat="1" ht="18" customHeight="1">
      <c r="A116" s="916" t="s">
        <v>528</v>
      </c>
      <c r="B116" s="917" t="s">
        <v>654</v>
      </c>
      <c r="C116" s="917" t="s">
        <v>657</v>
      </c>
      <c r="D116" s="919" t="s">
        <v>1380</v>
      </c>
      <c r="E116" s="920" t="s">
        <v>531</v>
      </c>
      <c r="F116" s="921">
        <v>28</v>
      </c>
      <c r="G116" s="921">
        <v>0</v>
      </c>
      <c r="H116" s="921">
        <v>1</v>
      </c>
      <c r="I116" s="922" t="s">
        <v>132</v>
      </c>
      <c r="J116" s="923">
        <v>5</v>
      </c>
      <c r="K116" s="924" t="s">
        <v>532</v>
      </c>
      <c r="L116" s="929" t="s">
        <v>656</v>
      </c>
      <c r="M116" s="937" t="s">
        <v>1379</v>
      </c>
      <c r="N116" s="737">
        <f t="shared" si="2"/>
        <v>51</v>
      </c>
      <c r="O116" s="735">
        <v>0</v>
      </c>
      <c r="P116" s="738">
        <f t="shared" si="3"/>
        <v>51</v>
      </c>
      <c r="Q116" s="739">
        <v>1</v>
      </c>
    </row>
    <row r="117" spans="1:17" s="884" customFormat="1" ht="18" customHeight="1">
      <c r="A117" s="916" t="s">
        <v>528</v>
      </c>
      <c r="B117" s="917" t="s">
        <v>654</v>
      </c>
      <c r="C117" s="939" t="s">
        <v>1381</v>
      </c>
      <c r="D117" s="940" t="s">
        <v>1382</v>
      </c>
      <c r="E117" s="920" t="s">
        <v>1383</v>
      </c>
      <c r="F117" s="921">
        <v>51</v>
      </c>
      <c r="G117" s="921">
        <v>0</v>
      </c>
      <c r="H117" s="921">
        <v>1</v>
      </c>
      <c r="I117" s="912" t="s">
        <v>132</v>
      </c>
      <c r="J117" s="923">
        <v>5</v>
      </c>
      <c r="K117" s="913" t="s">
        <v>532</v>
      </c>
      <c r="L117" s="941" t="s">
        <v>656</v>
      </c>
      <c r="M117" s="928" t="s">
        <v>1155</v>
      </c>
      <c r="N117" s="737">
        <f t="shared" si="2"/>
        <v>74</v>
      </c>
      <c r="O117" s="735">
        <v>0</v>
      </c>
      <c r="P117" s="738">
        <f t="shared" si="3"/>
        <v>74</v>
      </c>
      <c r="Q117" s="739">
        <v>1</v>
      </c>
    </row>
    <row r="118" spans="1:17" s="884" customFormat="1" ht="18" customHeight="1">
      <c r="A118" s="916" t="s">
        <v>528</v>
      </c>
      <c r="B118" s="917" t="s">
        <v>654</v>
      </c>
      <c r="C118" s="939" t="s">
        <v>1381</v>
      </c>
      <c r="D118" s="940" t="s">
        <v>1382</v>
      </c>
      <c r="E118" s="920" t="s">
        <v>1383</v>
      </c>
      <c r="F118" s="921">
        <v>43</v>
      </c>
      <c r="G118" s="921">
        <v>0</v>
      </c>
      <c r="H118" s="921">
        <v>1</v>
      </c>
      <c r="I118" s="912" t="s">
        <v>132</v>
      </c>
      <c r="J118" s="923">
        <v>5</v>
      </c>
      <c r="K118" s="913" t="s">
        <v>532</v>
      </c>
      <c r="L118" s="941" t="s">
        <v>656</v>
      </c>
      <c r="M118" s="928" t="s">
        <v>1156</v>
      </c>
      <c r="N118" s="737">
        <f t="shared" si="2"/>
        <v>66</v>
      </c>
      <c r="O118" s="735">
        <v>0</v>
      </c>
      <c r="P118" s="738">
        <f t="shared" si="3"/>
        <v>66</v>
      </c>
      <c r="Q118" s="739">
        <v>1</v>
      </c>
    </row>
    <row r="119" spans="1:17" s="884" customFormat="1" ht="18" customHeight="1">
      <c r="A119" s="916" t="s">
        <v>528</v>
      </c>
      <c r="B119" s="917" t="s">
        <v>654</v>
      </c>
      <c r="C119" s="939" t="s">
        <v>1381</v>
      </c>
      <c r="D119" s="940" t="s">
        <v>1382</v>
      </c>
      <c r="E119" s="920" t="s">
        <v>1383</v>
      </c>
      <c r="F119" s="921">
        <v>47</v>
      </c>
      <c r="G119" s="921">
        <v>0</v>
      </c>
      <c r="H119" s="921">
        <v>1</v>
      </c>
      <c r="I119" s="912" t="s">
        <v>132</v>
      </c>
      <c r="J119" s="923">
        <v>5</v>
      </c>
      <c r="K119" s="913" t="s">
        <v>532</v>
      </c>
      <c r="L119" s="941" t="s">
        <v>656</v>
      </c>
      <c r="M119" s="937" t="s">
        <v>1379</v>
      </c>
      <c r="N119" s="737">
        <f t="shared" si="2"/>
        <v>70</v>
      </c>
      <c r="O119" s="735">
        <v>0</v>
      </c>
      <c r="P119" s="738">
        <f t="shared" si="3"/>
        <v>70</v>
      </c>
      <c r="Q119" s="739">
        <v>1</v>
      </c>
    </row>
    <row r="120" spans="1:17" s="884" customFormat="1" ht="18" customHeight="1">
      <c r="A120" s="916" t="s">
        <v>645</v>
      </c>
      <c r="B120" s="917" t="s">
        <v>658</v>
      </c>
      <c r="C120" s="917" t="s">
        <v>659</v>
      </c>
      <c r="D120" s="919" t="s">
        <v>1384</v>
      </c>
      <c r="E120" s="920" t="s">
        <v>537</v>
      </c>
      <c r="F120" s="921">
        <v>71</v>
      </c>
      <c r="G120" s="921">
        <v>0</v>
      </c>
      <c r="H120" s="921">
        <v>1</v>
      </c>
      <c r="I120" s="922" t="s">
        <v>132</v>
      </c>
      <c r="J120" s="923">
        <v>21</v>
      </c>
      <c r="K120" s="924" t="s">
        <v>532</v>
      </c>
      <c r="L120" s="590" t="s">
        <v>660</v>
      </c>
      <c r="M120" s="925"/>
      <c r="N120" s="737">
        <f t="shared" si="2"/>
        <v>94</v>
      </c>
      <c r="O120" s="735">
        <v>0</v>
      </c>
      <c r="P120" s="738">
        <f t="shared" si="3"/>
        <v>94</v>
      </c>
      <c r="Q120" s="739">
        <v>1</v>
      </c>
    </row>
    <row r="121" spans="1:17" s="884" customFormat="1" ht="18" customHeight="1">
      <c r="A121" s="916" t="s">
        <v>528</v>
      </c>
      <c r="B121" s="917" t="s">
        <v>661</v>
      </c>
      <c r="C121" s="917" t="s">
        <v>662</v>
      </c>
      <c r="D121" s="919" t="s">
        <v>1385</v>
      </c>
      <c r="E121" s="920" t="s">
        <v>531</v>
      </c>
      <c r="F121" s="921">
        <v>29</v>
      </c>
      <c r="G121" s="921">
        <v>0</v>
      </c>
      <c r="H121" s="921">
        <v>1</v>
      </c>
      <c r="I121" s="922" t="s">
        <v>132</v>
      </c>
      <c r="J121" s="923">
        <v>2</v>
      </c>
      <c r="K121" s="924" t="s">
        <v>551</v>
      </c>
      <c r="L121" s="929" t="s">
        <v>663</v>
      </c>
      <c r="M121" s="925"/>
      <c r="N121" s="737">
        <f t="shared" si="2"/>
        <v>52</v>
      </c>
      <c r="O121" s="735">
        <v>0</v>
      </c>
      <c r="P121" s="738">
        <f t="shared" si="3"/>
        <v>52</v>
      </c>
      <c r="Q121" s="739">
        <v>1</v>
      </c>
    </row>
    <row r="122" spans="1:17" s="884" customFormat="1" ht="18" customHeight="1">
      <c r="A122" s="916" t="s">
        <v>528</v>
      </c>
      <c r="B122" s="917" t="s">
        <v>661</v>
      </c>
      <c r="C122" s="917" t="s">
        <v>664</v>
      </c>
      <c r="D122" s="919" t="s">
        <v>1386</v>
      </c>
      <c r="E122" s="920" t="s">
        <v>531</v>
      </c>
      <c r="F122" s="921">
        <v>28</v>
      </c>
      <c r="G122" s="921">
        <v>0</v>
      </c>
      <c r="H122" s="921">
        <v>1</v>
      </c>
      <c r="I122" s="922" t="s">
        <v>132</v>
      </c>
      <c r="J122" s="923">
        <v>3</v>
      </c>
      <c r="K122" s="924" t="s">
        <v>551</v>
      </c>
      <c r="L122" s="929" t="s">
        <v>665</v>
      </c>
      <c r="M122" s="925"/>
      <c r="N122" s="737">
        <f t="shared" si="2"/>
        <v>51</v>
      </c>
      <c r="O122" s="735">
        <v>0</v>
      </c>
      <c r="P122" s="738">
        <f t="shared" si="3"/>
        <v>51</v>
      </c>
      <c r="Q122" s="739">
        <v>1</v>
      </c>
    </row>
    <row r="123" spans="1:17" s="884" customFormat="1" ht="18" customHeight="1">
      <c r="A123" s="916" t="s">
        <v>528</v>
      </c>
      <c r="B123" s="917" t="s">
        <v>661</v>
      </c>
      <c r="C123" s="917" t="s">
        <v>666</v>
      </c>
      <c r="D123" s="919" t="s">
        <v>1387</v>
      </c>
      <c r="E123" s="920" t="s">
        <v>531</v>
      </c>
      <c r="F123" s="921">
        <v>35</v>
      </c>
      <c r="G123" s="921">
        <v>0</v>
      </c>
      <c r="H123" s="921">
        <v>1</v>
      </c>
      <c r="I123" s="922" t="s">
        <v>132</v>
      </c>
      <c r="J123" s="923">
        <v>5</v>
      </c>
      <c r="K123" s="924" t="s">
        <v>532</v>
      </c>
      <c r="L123" s="929" t="s">
        <v>667</v>
      </c>
      <c r="M123" s="925"/>
      <c r="N123" s="737">
        <f t="shared" si="2"/>
        <v>58</v>
      </c>
      <c r="O123" s="735">
        <v>0</v>
      </c>
      <c r="P123" s="738">
        <f t="shared" si="3"/>
        <v>58</v>
      </c>
      <c r="Q123" s="739">
        <v>1</v>
      </c>
    </row>
    <row r="124" spans="1:17" s="890" customFormat="1" ht="18" customHeight="1">
      <c r="A124" s="916" t="s">
        <v>645</v>
      </c>
      <c r="B124" s="917" t="s">
        <v>1157</v>
      </c>
      <c r="C124" s="917" t="s">
        <v>1158</v>
      </c>
      <c r="D124" s="919" t="s">
        <v>1388</v>
      </c>
      <c r="E124" s="920" t="s">
        <v>531</v>
      </c>
      <c r="F124" s="921">
        <v>61</v>
      </c>
      <c r="G124" s="921">
        <v>5</v>
      </c>
      <c r="H124" s="921">
        <v>1</v>
      </c>
      <c r="I124" s="922" t="s">
        <v>132</v>
      </c>
      <c r="J124" s="923">
        <v>25</v>
      </c>
      <c r="K124" s="924" t="s">
        <v>532</v>
      </c>
      <c r="L124" s="929" t="s">
        <v>1159</v>
      </c>
      <c r="M124" s="928"/>
      <c r="N124" s="737">
        <f t="shared" si="2"/>
        <v>84</v>
      </c>
      <c r="O124" s="735">
        <v>0</v>
      </c>
      <c r="P124" s="738">
        <f t="shared" si="3"/>
        <v>84</v>
      </c>
      <c r="Q124" s="739">
        <v>1</v>
      </c>
    </row>
    <row r="125" spans="1:17" s="884" customFormat="1" ht="18" customHeight="1">
      <c r="A125" s="916" t="s">
        <v>645</v>
      </c>
      <c r="B125" s="917" t="s">
        <v>1157</v>
      </c>
      <c r="C125" s="917" t="s">
        <v>1160</v>
      </c>
      <c r="D125" s="919" t="s">
        <v>1389</v>
      </c>
      <c r="E125" s="920" t="s">
        <v>531</v>
      </c>
      <c r="F125" s="921">
        <v>61</v>
      </c>
      <c r="G125" s="921">
        <v>5</v>
      </c>
      <c r="H125" s="921">
        <v>1</v>
      </c>
      <c r="I125" s="922" t="s">
        <v>132</v>
      </c>
      <c r="J125" s="923">
        <v>33</v>
      </c>
      <c r="K125" s="924" t="s">
        <v>532</v>
      </c>
      <c r="L125" s="929" t="s">
        <v>1161</v>
      </c>
      <c r="M125" s="928"/>
      <c r="N125" s="737">
        <f t="shared" si="2"/>
        <v>84</v>
      </c>
      <c r="O125" s="735">
        <v>0</v>
      </c>
      <c r="P125" s="738">
        <f t="shared" si="3"/>
        <v>84</v>
      </c>
      <c r="Q125" s="739">
        <v>1</v>
      </c>
    </row>
    <row r="126" spans="1:17" s="884" customFormat="1" ht="18" customHeight="1">
      <c r="A126" s="916" t="s">
        <v>645</v>
      </c>
      <c r="B126" s="917" t="s">
        <v>1162</v>
      </c>
      <c r="C126" s="917" t="s">
        <v>1163</v>
      </c>
      <c r="D126" s="919" t="s">
        <v>1390</v>
      </c>
      <c r="E126" s="920" t="s">
        <v>1164</v>
      </c>
      <c r="F126" s="921">
        <v>81</v>
      </c>
      <c r="G126" s="921">
        <v>5</v>
      </c>
      <c r="H126" s="921">
        <v>1</v>
      </c>
      <c r="I126" s="922" t="s">
        <v>132</v>
      </c>
      <c r="J126" s="923">
        <v>33</v>
      </c>
      <c r="K126" s="924" t="s">
        <v>532</v>
      </c>
      <c r="L126" s="929" t="s">
        <v>1159</v>
      </c>
      <c r="M126" s="928"/>
      <c r="N126" s="737">
        <f t="shared" si="2"/>
        <v>104</v>
      </c>
      <c r="O126" s="735">
        <v>5</v>
      </c>
      <c r="P126" s="738">
        <f t="shared" si="3"/>
        <v>109</v>
      </c>
      <c r="Q126" s="739">
        <v>1</v>
      </c>
    </row>
    <row r="127" spans="1:17" s="884" customFormat="1" ht="18" customHeight="1">
      <c r="A127" s="916" t="s">
        <v>645</v>
      </c>
      <c r="B127" s="917" t="s">
        <v>1162</v>
      </c>
      <c r="C127" s="917" t="s">
        <v>1165</v>
      </c>
      <c r="D127" s="919" t="s">
        <v>1391</v>
      </c>
      <c r="E127" s="920" t="s">
        <v>1164</v>
      </c>
      <c r="F127" s="921">
        <v>81</v>
      </c>
      <c r="G127" s="921">
        <v>5</v>
      </c>
      <c r="H127" s="921">
        <v>1</v>
      </c>
      <c r="I127" s="922" t="s">
        <v>132</v>
      </c>
      <c r="J127" s="923">
        <v>30</v>
      </c>
      <c r="K127" s="924" t="s">
        <v>532</v>
      </c>
      <c r="L127" s="929" t="s">
        <v>1159</v>
      </c>
      <c r="M127" s="928"/>
      <c r="N127" s="737">
        <f t="shared" si="2"/>
        <v>104</v>
      </c>
      <c r="O127" s="735">
        <v>5</v>
      </c>
      <c r="P127" s="738">
        <f t="shared" si="3"/>
        <v>109</v>
      </c>
      <c r="Q127" s="739">
        <v>1</v>
      </c>
    </row>
    <row r="128" spans="1:17" s="884" customFormat="1" ht="18" customHeight="1">
      <c r="A128" s="916" t="s">
        <v>645</v>
      </c>
      <c r="B128" s="917" t="s">
        <v>1157</v>
      </c>
      <c r="C128" s="917" t="s">
        <v>1166</v>
      </c>
      <c r="D128" s="919" t="s">
        <v>1392</v>
      </c>
      <c r="E128" s="920" t="s">
        <v>1164</v>
      </c>
      <c r="F128" s="921">
        <v>81</v>
      </c>
      <c r="G128" s="921">
        <v>5</v>
      </c>
      <c r="H128" s="921">
        <v>1</v>
      </c>
      <c r="I128" s="922" t="s">
        <v>132</v>
      </c>
      <c r="J128" s="923">
        <v>30</v>
      </c>
      <c r="K128" s="924" t="s">
        <v>532</v>
      </c>
      <c r="L128" s="929" t="s">
        <v>1159</v>
      </c>
      <c r="M128" s="928"/>
      <c r="N128" s="737">
        <f t="shared" si="2"/>
        <v>104</v>
      </c>
      <c r="O128" s="735">
        <v>5</v>
      </c>
      <c r="P128" s="738">
        <f t="shared" si="3"/>
        <v>109</v>
      </c>
      <c r="Q128" s="739">
        <v>1</v>
      </c>
    </row>
    <row r="129" spans="1:17" s="275" customFormat="1" ht="18" customHeight="1">
      <c r="A129" s="916" t="s">
        <v>645</v>
      </c>
      <c r="B129" s="917" t="s">
        <v>1167</v>
      </c>
      <c r="C129" s="917" t="s">
        <v>1168</v>
      </c>
      <c r="D129" s="919" t="s">
        <v>1393</v>
      </c>
      <c r="E129" s="920" t="s">
        <v>531</v>
      </c>
      <c r="F129" s="921">
        <v>57</v>
      </c>
      <c r="G129" s="921">
        <v>9</v>
      </c>
      <c r="H129" s="921">
        <v>1</v>
      </c>
      <c r="I129" s="922" t="s">
        <v>132</v>
      </c>
      <c r="J129" s="923">
        <v>25</v>
      </c>
      <c r="K129" s="924" t="s">
        <v>551</v>
      </c>
      <c r="L129" s="929" t="s">
        <v>1169</v>
      </c>
      <c r="M129" s="928"/>
      <c r="N129" s="737">
        <f t="shared" si="2"/>
        <v>80</v>
      </c>
      <c r="O129" s="735">
        <v>5</v>
      </c>
      <c r="P129" s="738">
        <f t="shared" si="3"/>
        <v>85</v>
      </c>
      <c r="Q129" s="739">
        <v>1</v>
      </c>
    </row>
    <row r="130" spans="1:17" s="275" customFormat="1" ht="18" customHeight="1">
      <c r="A130" s="916" t="s">
        <v>645</v>
      </c>
      <c r="B130" s="917" t="s">
        <v>1170</v>
      </c>
      <c r="C130" s="917" t="s">
        <v>1171</v>
      </c>
      <c r="D130" s="919" t="s">
        <v>1394</v>
      </c>
      <c r="E130" s="920" t="s">
        <v>1172</v>
      </c>
      <c r="F130" s="921">
        <v>120</v>
      </c>
      <c r="G130" s="921">
        <v>0</v>
      </c>
      <c r="H130" s="921">
        <v>2</v>
      </c>
      <c r="I130" s="922" t="s">
        <v>132</v>
      </c>
      <c r="J130" s="923">
        <v>31</v>
      </c>
      <c r="K130" s="924" t="s">
        <v>532</v>
      </c>
      <c r="L130" s="929" t="s">
        <v>1173</v>
      </c>
      <c r="M130" s="928"/>
      <c r="N130" s="737">
        <f t="shared" si="2"/>
        <v>143</v>
      </c>
      <c r="O130" s="735">
        <v>5</v>
      </c>
      <c r="P130" s="738">
        <f t="shared" si="3"/>
        <v>148</v>
      </c>
      <c r="Q130" s="739">
        <v>1</v>
      </c>
    </row>
    <row r="131" spans="1:17" s="275" customFormat="1" ht="18" customHeight="1">
      <c r="A131" s="942" t="s">
        <v>645</v>
      </c>
      <c r="B131" s="917" t="s">
        <v>1174</v>
      </c>
      <c r="C131" s="917" t="s">
        <v>1175</v>
      </c>
      <c r="D131" s="919" t="s">
        <v>1395</v>
      </c>
      <c r="E131" s="920" t="s">
        <v>531</v>
      </c>
      <c r="F131" s="921">
        <v>167</v>
      </c>
      <c r="G131" s="921">
        <v>0</v>
      </c>
      <c r="H131" s="921">
        <v>2</v>
      </c>
      <c r="I131" s="922" t="s">
        <v>132</v>
      </c>
      <c r="J131" s="923">
        <v>31</v>
      </c>
      <c r="K131" s="924" t="s">
        <v>532</v>
      </c>
      <c r="L131" s="929" t="s">
        <v>1176</v>
      </c>
      <c r="M131" s="928"/>
      <c r="N131" s="737">
        <f t="shared" si="2"/>
        <v>190</v>
      </c>
      <c r="O131" s="735">
        <v>9</v>
      </c>
      <c r="P131" s="738">
        <f t="shared" si="3"/>
        <v>199</v>
      </c>
      <c r="Q131" s="739">
        <v>1</v>
      </c>
    </row>
    <row r="132" spans="1:17" s="275" customFormat="1" ht="18" customHeight="1">
      <c r="A132" s="916" t="s">
        <v>645</v>
      </c>
      <c r="B132" s="917" t="s">
        <v>1177</v>
      </c>
      <c r="C132" s="917" t="s">
        <v>1178</v>
      </c>
      <c r="D132" s="919" t="s">
        <v>1396</v>
      </c>
      <c r="E132" s="920" t="s">
        <v>1172</v>
      </c>
      <c r="F132" s="921">
        <v>125</v>
      </c>
      <c r="G132" s="921">
        <v>0</v>
      </c>
      <c r="H132" s="921">
        <v>2</v>
      </c>
      <c r="I132" s="922" t="s">
        <v>132</v>
      </c>
      <c r="J132" s="923">
        <v>31</v>
      </c>
      <c r="K132" s="924" t="s">
        <v>532</v>
      </c>
      <c r="L132" s="929" t="s">
        <v>1169</v>
      </c>
      <c r="M132" s="928"/>
      <c r="N132" s="737">
        <f t="shared" si="2"/>
        <v>148</v>
      </c>
      <c r="O132" s="735">
        <v>0</v>
      </c>
      <c r="P132" s="738">
        <f t="shared" si="3"/>
        <v>148</v>
      </c>
      <c r="Q132" s="739">
        <v>2</v>
      </c>
    </row>
    <row r="133" spans="1:17" s="275" customFormat="1" ht="18" customHeight="1">
      <c r="A133" s="916" t="s">
        <v>645</v>
      </c>
      <c r="B133" s="917" t="s">
        <v>1179</v>
      </c>
      <c r="C133" s="917" t="s">
        <v>361</v>
      </c>
      <c r="D133" s="919" t="s">
        <v>1397</v>
      </c>
      <c r="E133" s="920" t="s">
        <v>531</v>
      </c>
      <c r="F133" s="921">
        <v>69</v>
      </c>
      <c r="G133" s="921">
        <v>10</v>
      </c>
      <c r="H133" s="921">
        <v>1</v>
      </c>
      <c r="I133" s="922" t="s">
        <v>132</v>
      </c>
      <c r="J133" s="923">
        <v>30</v>
      </c>
      <c r="K133" s="924" t="s">
        <v>532</v>
      </c>
      <c r="L133" s="929" t="s">
        <v>1180</v>
      </c>
      <c r="M133" s="928"/>
      <c r="N133" s="737">
        <f t="shared" si="2"/>
        <v>92</v>
      </c>
      <c r="O133" s="735">
        <v>0</v>
      </c>
      <c r="P133" s="738">
        <f t="shared" si="3"/>
        <v>92</v>
      </c>
      <c r="Q133" s="739">
        <v>2</v>
      </c>
    </row>
    <row r="134" spans="1:17" s="275" customFormat="1" ht="18" customHeight="1">
      <c r="A134" s="916" t="s">
        <v>645</v>
      </c>
      <c r="B134" s="917" t="s">
        <v>1131</v>
      </c>
      <c r="C134" s="917" t="s">
        <v>1181</v>
      </c>
      <c r="D134" s="919" t="s">
        <v>1398</v>
      </c>
      <c r="E134" s="920" t="s">
        <v>1182</v>
      </c>
      <c r="F134" s="921">
        <v>48</v>
      </c>
      <c r="G134" s="921">
        <v>5</v>
      </c>
      <c r="H134" s="921">
        <v>1</v>
      </c>
      <c r="I134" s="922" t="s">
        <v>132</v>
      </c>
      <c r="J134" s="923">
        <v>35</v>
      </c>
      <c r="K134" s="924" t="s">
        <v>532</v>
      </c>
      <c r="L134" s="929" t="s">
        <v>1132</v>
      </c>
      <c r="M134" s="928"/>
      <c r="N134" s="737">
        <f t="shared" si="2"/>
        <v>71</v>
      </c>
      <c r="O134" s="735">
        <v>0</v>
      </c>
      <c r="P134" s="738">
        <f t="shared" si="3"/>
        <v>71</v>
      </c>
      <c r="Q134" s="739">
        <v>2</v>
      </c>
    </row>
    <row r="135" spans="1:17" s="275" customFormat="1" ht="18" customHeight="1">
      <c r="A135" s="916" t="s">
        <v>645</v>
      </c>
      <c r="B135" s="917" t="s">
        <v>1183</v>
      </c>
      <c r="C135" s="917" t="s">
        <v>1184</v>
      </c>
      <c r="D135" s="919" t="s">
        <v>1399</v>
      </c>
      <c r="E135" s="920" t="s">
        <v>537</v>
      </c>
      <c r="F135" s="921">
        <v>78</v>
      </c>
      <c r="G135" s="921">
        <v>13</v>
      </c>
      <c r="H135" s="921">
        <v>1</v>
      </c>
      <c r="I135" s="922" t="s">
        <v>132</v>
      </c>
      <c r="J135" s="923">
        <v>39</v>
      </c>
      <c r="K135" s="924" t="s">
        <v>532</v>
      </c>
      <c r="L135" s="929" t="s">
        <v>1185</v>
      </c>
      <c r="M135" s="928"/>
      <c r="N135" s="737">
        <f t="shared" si="2"/>
        <v>101</v>
      </c>
      <c r="O135" s="735">
        <v>10</v>
      </c>
      <c r="P135" s="738">
        <f t="shared" si="3"/>
        <v>111</v>
      </c>
      <c r="Q135" s="739">
        <v>1</v>
      </c>
    </row>
    <row r="136" spans="1:17" s="275" customFormat="1" ht="18.600000000000001" customHeight="1">
      <c r="A136" s="916" t="s">
        <v>645</v>
      </c>
      <c r="B136" s="917" t="s">
        <v>1186</v>
      </c>
      <c r="C136" s="917" t="s">
        <v>1187</v>
      </c>
      <c r="D136" s="919" t="s">
        <v>1400</v>
      </c>
      <c r="E136" s="920" t="s">
        <v>531</v>
      </c>
      <c r="F136" s="921">
        <v>52</v>
      </c>
      <c r="G136" s="921">
        <v>0</v>
      </c>
      <c r="H136" s="921">
        <v>1</v>
      </c>
      <c r="I136" s="922" t="s">
        <v>132</v>
      </c>
      <c r="J136" s="923">
        <v>24</v>
      </c>
      <c r="K136" s="924" t="s">
        <v>532</v>
      </c>
      <c r="L136" s="929" t="s">
        <v>1188</v>
      </c>
      <c r="M136" s="928"/>
      <c r="N136" s="737">
        <f t="shared" si="2"/>
        <v>75</v>
      </c>
      <c r="O136" s="735">
        <v>5</v>
      </c>
      <c r="P136" s="738">
        <f t="shared" si="3"/>
        <v>80</v>
      </c>
      <c r="Q136" s="739">
        <v>1</v>
      </c>
    </row>
    <row r="137" spans="1:17" s="275" customFormat="1" ht="18" customHeight="1">
      <c r="A137" s="916" t="s">
        <v>645</v>
      </c>
      <c r="B137" s="917" t="s">
        <v>1189</v>
      </c>
      <c r="C137" s="917" t="s">
        <v>1190</v>
      </c>
      <c r="D137" s="919" t="s">
        <v>1401</v>
      </c>
      <c r="E137" s="920" t="s">
        <v>531</v>
      </c>
      <c r="F137" s="921">
        <v>49</v>
      </c>
      <c r="G137" s="921">
        <v>0</v>
      </c>
      <c r="H137" s="921">
        <v>1</v>
      </c>
      <c r="I137" s="922" t="s">
        <v>132</v>
      </c>
      <c r="J137" s="923">
        <v>30</v>
      </c>
      <c r="K137" s="924" t="s">
        <v>532</v>
      </c>
      <c r="L137" s="929" t="s">
        <v>1191</v>
      </c>
      <c r="M137" s="928"/>
      <c r="N137" s="737">
        <f t="shared" si="2"/>
        <v>72</v>
      </c>
      <c r="O137" s="735">
        <v>13</v>
      </c>
      <c r="P137" s="738">
        <f t="shared" si="3"/>
        <v>85</v>
      </c>
      <c r="Q137" s="739">
        <v>1</v>
      </c>
    </row>
    <row r="138" spans="1:17" s="273" customFormat="1" ht="18" customHeight="1">
      <c r="A138" s="916" t="s">
        <v>645</v>
      </c>
      <c r="B138" s="917" t="s">
        <v>1192</v>
      </c>
      <c r="C138" s="917" t="s">
        <v>1193</v>
      </c>
      <c r="D138" s="919" t="s">
        <v>1402</v>
      </c>
      <c r="E138" s="920" t="s">
        <v>1172</v>
      </c>
      <c r="F138" s="921">
        <v>92</v>
      </c>
      <c r="G138" s="921">
        <v>9</v>
      </c>
      <c r="H138" s="921">
        <v>1</v>
      </c>
      <c r="I138" s="922" t="s">
        <v>132</v>
      </c>
      <c r="J138" s="923">
        <v>42</v>
      </c>
      <c r="K138" s="924" t="s">
        <v>532</v>
      </c>
      <c r="L138" s="929" t="s">
        <v>1194</v>
      </c>
      <c r="M138" s="928"/>
      <c r="N138" s="737">
        <f t="shared" si="2"/>
        <v>115</v>
      </c>
      <c r="O138" s="735">
        <v>0</v>
      </c>
      <c r="P138" s="738">
        <f t="shared" si="3"/>
        <v>115</v>
      </c>
      <c r="Q138" s="739">
        <v>1</v>
      </c>
    </row>
    <row r="139" spans="1:17" s="273" customFormat="1" ht="18" customHeight="1">
      <c r="A139" s="916" t="s">
        <v>1115</v>
      </c>
      <c r="B139" s="917" t="s">
        <v>1195</v>
      </c>
      <c r="C139" s="917" t="s">
        <v>1196</v>
      </c>
      <c r="D139" s="919" t="s">
        <v>1403</v>
      </c>
      <c r="E139" s="920" t="s">
        <v>537</v>
      </c>
      <c r="F139" s="921">
        <v>65.5</v>
      </c>
      <c r="G139" s="921">
        <v>0</v>
      </c>
      <c r="H139" s="921">
        <v>1</v>
      </c>
      <c r="I139" s="922" t="s">
        <v>132</v>
      </c>
      <c r="J139" s="923">
        <v>50</v>
      </c>
      <c r="K139" s="924" t="s">
        <v>532</v>
      </c>
      <c r="L139" s="929" t="s">
        <v>1197</v>
      </c>
      <c r="M139" s="928"/>
      <c r="N139" s="737">
        <f t="shared" si="2"/>
        <v>88.5</v>
      </c>
      <c r="O139" s="735">
        <v>0</v>
      </c>
      <c r="P139" s="738">
        <f t="shared" si="3"/>
        <v>88.5</v>
      </c>
      <c r="Q139" s="739">
        <v>1</v>
      </c>
    </row>
    <row r="140" spans="1:17" s="273" customFormat="1" ht="18.75">
      <c r="A140" s="275"/>
      <c r="B140" s="275"/>
      <c r="C140" s="275"/>
      <c r="D140" s="276"/>
      <c r="E140" s="277"/>
      <c r="F140" s="278"/>
      <c r="G140" s="278"/>
      <c r="H140" s="278"/>
      <c r="M140" s="279"/>
    </row>
    <row r="141" spans="1:17" s="273" customFormat="1" ht="18.75">
      <c r="A141" s="275"/>
      <c r="B141" s="275"/>
      <c r="C141" s="275"/>
      <c r="D141" s="276"/>
      <c r="E141" s="277"/>
      <c r="F141" s="278"/>
      <c r="G141" s="278"/>
      <c r="H141" s="278"/>
      <c r="M141" s="279"/>
    </row>
    <row r="142" spans="1:17" s="273" customFormat="1" ht="18.75">
      <c r="A142" s="275"/>
      <c r="B142" s="275"/>
      <c r="C142" s="275"/>
      <c r="D142" s="276"/>
      <c r="E142" s="277"/>
      <c r="F142" s="278"/>
      <c r="G142" s="278"/>
      <c r="H142" s="278"/>
      <c r="M142" s="279"/>
    </row>
    <row r="143" spans="1:17" s="273" customFormat="1" ht="18.75">
      <c r="A143" s="275"/>
      <c r="B143" s="275"/>
      <c r="C143" s="275"/>
      <c r="D143" s="276"/>
      <c r="E143" s="277"/>
      <c r="F143" s="278"/>
      <c r="G143" s="278"/>
      <c r="H143" s="278"/>
      <c r="M143" s="279"/>
    </row>
    <row r="144" spans="1:17" s="273" customFormat="1" ht="18.75">
      <c r="A144" s="275"/>
      <c r="B144" s="275"/>
      <c r="C144" s="275"/>
      <c r="D144" s="276"/>
      <c r="E144" s="277"/>
      <c r="F144" s="278"/>
      <c r="G144" s="278"/>
      <c r="H144" s="278"/>
      <c r="M144" s="279"/>
    </row>
    <row r="145" spans="1:13" s="273" customFormat="1" ht="18.75">
      <c r="A145" s="275"/>
      <c r="B145" s="275"/>
      <c r="C145" s="275"/>
      <c r="D145" s="276"/>
      <c r="E145" s="277"/>
      <c r="F145" s="278"/>
      <c r="G145" s="278"/>
      <c r="H145" s="278"/>
      <c r="M145" s="279"/>
    </row>
    <row r="146" spans="1:13" s="273" customFormat="1" ht="18.75">
      <c r="A146" s="275"/>
      <c r="B146" s="275"/>
      <c r="C146" s="275"/>
      <c r="D146" s="276"/>
      <c r="E146" s="277"/>
      <c r="F146" s="278"/>
      <c r="G146" s="278"/>
      <c r="H146" s="278"/>
      <c r="M146" s="279"/>
    </row>
    <row r="147" spans="1:13" s="273" customFormat="1" ht="18.75">
      <c r="A147" s="275"/>
      <c r="B147" s="275"/>
      <c r="C147" s="275"/>
      <c r="D147" s="276"/>
      <c r="E147" s="277"/>
      <c r="F147" s="278"/>
      <c r="G147" s="278"/>
      <c r="H147" s="278"/>
      <c r="M147" s="279"/>
    </row>
    <row r="148" spans="1:13" s="273" customFormat="1" ht="18.75">
      <c r="A148" s="275"/>
      <c r="B148" s="275"/>
      <c r="C148" s="275"/>
      <c r="D148" s="276"/>
      <c r="E148" s="277"/>
      <c r="F148" s="278"/>
      <c r="G148" s="278"/>
      <c r="H148" s="278"/>
      <c r="M148" s="279"/>
    </row>
    <row r="149" spans="1:13" s="273" customFormat="1" ht="18.75">
      <c r="A149" s="275"/>
      <c r="B149" s="275"/>
      <c r="C149" s="275"/>
      <c r="D149" s="276"/>
      <c r="E149" s="277"/>
      <c r="F149" s="278"/>
      <c r="G149" s="278"/>
      <c r="H149" s="278"/>
      <c r="M149" s="279"/>
    </row>
    <row r="150" spans="1:13" s="273" customFormat="1" ht="18.75">
      <c r="A150" s="275"/>
      <c r="B150" s="275"/>
      <c r="C150" s="275"/>
      <c r="D150" s="276"/>
      <c r="E150" s="277"/>
      <c r="F150" s="278"/>
      <c r="G150" s="278"/>
      <c r="H150" s="278"/>
      <c r="M150" s="279"/>
    </row>
  </sheetData>
  <autoFilter ref="A9:AIR139"/>
  <mergeCells count="23">
    <mergeCell ref="J8:J10"/>
    <mergeCell ref="K8:K10"/>
    <mergeCell ref="N7:Q7"/>
    <mergeCell ref="N8:N10"/>
    <mergeCell ref="O8:O10"/>
    <mergeCell ref="P8:P10"/>
    <mergeCell ref="Q8:Q10"/>
    <mergeCell ref="D2:E2"/>
    <mergeCell ref="A8:A10"/>
    <mergeCell ref="B8:B10"/>
    <mergeCell ref="C8:C10"/>
    <mergeCell ref="D8:D10"/>
    <mergeCell ref="E8:E10"/>
    <mergeCell ref="A6:M6"/>
    <mergeCell ref="A7:M7"/>
    <mergeCell ref="F8:H8"/>
    <mergeCell ref="A2:B2"/>
    <mergeCell ref="L8:L10"/>
    <mergeCell ref="M8:M10"/>
    <mergeCell ref="F9:F10"/>
    <mergeCell ref="G9:G10"/>
    <mergeCell ref="H9:H10"/>
    <mergeCell ref="I8:I1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A151"/>
  <sheetViews>
    <sheetView topLeftCell="H1" zoomScale="70" zoomScaleNormal="70" workbookViewId="0">
      <selection activeCell="M18" sqref="M18"/>
    </sheetView>
  </sheetViews>
  <sheetFormatPr baseColWidth="10" defaultColWidth="9.140625" defaultRowHeight="17.25"/>
  <cols>
    <col min="1" max="1" width="15" style="273" customWidth="1"/>
    <col min="2" max="2" width="19.140625" style="273" bestFit="1" customWidth="1"/>
    <col min="3" max="3" width="31.28515625" style="273" customWidth="1"/>
    <col min="4" max="4" width="18.85546875" style="276" customWidth="1"/>
    <col min="5" max="5" width="16.42578125" style="277" customWidth="1"/>
    <col min="6" max="7" width="15.85546875" style="276" customWidth="1"/>
    <col min="8" max="8" width="12.140625" style="276" customWidth="1"/>
    <col min="9" max="9" width="11.42578125" style="273" customWidth="1"/>
    <col min="10" max="10" width="9.140625" style="273"/>
    <col min="11" max="11" width="21.42578125" style="273" customWidth="1"/>
    <col min="12" max="12" width="32.5703125" style="273" customWidth="1"/>
    <col min="13" max="13" width="140.85546875" style="279" customWidth="1"/>
    <col min="14" max="989" width="9.140625" style="273"/>
    <col min="990" max="16384" width="9.140625" style="958"/>
  </cols>
  <sheetData>
    <row r="1" spans="1:989" ht="15" customHeight="1">
      <c r="A1" s="943" t="s">
        <v>1485</v>
      </c>
      <c r="B1" s="944"/>
      <c r="C1" s="944"/>
      <c r="D1" s="944"/>
      <c r="E1" s="944"/>
      <c r="F1" s="1029"/>
      <c r="G1" s="1029"/>
      <c r="H1" s="1029"/>
      <c r="I1" s="1029"/>
      <c r="J1" s="1029"/>
      <c r="K1" s="1029"/>
      <c r="L1" s="1029"/>
      <c r="M1" s="1029"/>
    </row>
    <row r="2" spans="1:989" ht="15" customHeight="1">
      <c r="A2" s="1190" t="s">
        <v>1072</v>
      </c>
      <c r="B2" s="1191"/>
      <c r="C2" s="685"/>
      <c r="D2" s="1178" t="s">
        <v>1935</v>
      </c>
      <c r="E2" s="1178"/>
      <c r="F2" s="1029"/>
      <c r="G2" s="1029"/>
      <c r="H2" s="1029"/>
      <c r="I2" s="1029"/>
      <c r="J2" s="1029"/>
      <c r="K2" s="1029"/>
      <c r="L2" s="1029"/>
      <c r="M2" s="1029"/>
    </row>
    <row r="3" spans="1:989" ht="15" customHeight="1">
      <c r="A3" s="1028"/>
      <c r="B3" s="1029"/>
      <c r="C3" s="1029"/>
      <c r="D3" s="1029"/>
      <c r="E3" s="1029"/>
      <c r="F3" s="1029"/>
      <c r="G3" s="1029"/>
      <c r="H3" s="1029"/>
      <c r="I3" s="1029"/>
      <c r="J3" s="1029"/>
      <c r="K3" s="1029"/>
      <c r="L3" s="1029"/>
      <c r="M3" s="1029"/>
    </row>
    <row r="4" spans="1:989" ht="15" customHeight="1">
      <c r="A4" s="1028"/>
      <c r="B4" s="1029"/>
      <c r="C4" s="1029"/>
      <c r="D4" s="1029"/>
      <c r="E4" s="1029"/>
      <c r="F4" s="1029"/>
      <c r="G4" s="1029"/>
      <c r="H4" s="1029"/>
      <c r="I4" s="1029"/>
      <c r="J4" s="1029"/>
      <c r="K4" s="1029"/>
      <c r="L4" s="1029"/>
      <c r="M4" s="1029"/>
    </row>
    <row r="5" spans="1:989" ht="15" customHeight="1">
      <c r="A5" s="1028"/>
      <c r="B5" s="1029"/>
      <c r="C5" s="1029"/>
      <c r="D5" s="1029"/>
      <c r="E5" s="1029"/>
      <c r="F5" s="1029"/>
      <c r="G5" s="1029"/>
      <c r="H5" s="1029"/>
      <c r="I5" s="1029"/>
      <c r="J5" s="1029"/>
      <c r="K5" s="1029"/>
      <c r="L5" s="1029"/>
      <c r="M5" s="1029"/>
    </row>
    <row r="6" spans="1:989" ht="15" customHeight="1">
      <c r="A6" s="1028"/>
      <c r="B6" s="1029"/>
      <c r="C6" s="1029"/>
      <c r="D6" s="1029"/>
      <c r="E6" s="1029"/>
      <c r="F6" s="1029"/>
      <c r="G6" s="1029"/>
      <c r="H6" s="1029"/>
      <c r="I6" s="1029"/>
      <c r="J6" s="1029"/>
      <c r="K6" s="1029"/>
      <c r="L6" s="1029"/>
      <c r="M6" s="1029"/>
    </row>
    <row r="7" spans="1:989" ht="23.25">
      <c r="A7" s="1209" t="s">
        <v>1578</v>
      </c>
      <c r="B7" s="1210"/>
      <c r="C7" s="1210"/>
      <c r="D7" s="1210"/>
      <c r="E7" s="1210"/>
      <c r="F7" s="1210"/>
      <c r="G7" s="1210"/>
      <c r="H7" s="1210"/>
      <c r="I7" s="1210"/>
      <c r="J7" s="1210"/>
      <c r="K7" s="1210"/>
      <c r="L7" s="1210"/>
      <c r="M7" s="1210"/>
    </row>
    <row r="8" spans="1:989" ht="21">
      <c r="A8" s="1207" t="s">
        <v>1934</v>
      </c>
      <c r="B8" s="1208"/>
      <c r="C8" s="1208"/>
      <c r="D8" s="1208"/>
      <c r="E8" s="1208"/>
      <c r="F8" s="1208"/>
      <c r="G8" s="1208"/>
      <c r="H8" s="1208"/>
      <c r="I8" s="1208"/>
      <c r="J8" s="1208"/>
      <c r="K8" s="1208"/>
      <c r="L8" s="1208"/>
      <c r="M8" s="1208"/>
      <c r="N8" s="1203" t="s">
        <v>1405</v>
      </c>
      <c r="O8" s="1203"/>
      <c r="P8" s="1203"/>
      <c r="Q8" s="1203"/>
    </row>
    <row r="9" spans="1:989" ht="18.75">
      <c r="A9" s="1179" t="s">
        <v>515</v>
      </c>
      <c r="B9" s="1179" t="s">
        <v>516</v>
      </c>
      <c r="C9" s="1179" t="s">
        <v>517</v>
      </c>
      <c r="D9" s="1179" t="s">
        <v>1297</v>
      </c>
      <c r="E9" s="1182" t="s">
        <v>518</v>
      </c>
      <c r="F9" s="1189" t="s">
        <v>1198</v>
      </c>
      <c r="G9" s="1189"/>
      <c r="H9" s="1189"/>
      <c r="I9" s="1200" t="s">
        <v>521</v>
      </c>
      <c r="J9" s="1200" t="s">
        <v>522</v>
      </c>
      <c r="K9" s="1200" t="s">
        <v>523</v>
      </c>
      <c r="L9" s="1192" t="s">
        <v>524</v>
      </c>
      <c r="M9" s="1195" t="s">
        <v>525</v>
      </c>
      <c r="N9" s="1204" t="s">
        <v>526</v>
      </c>
      <c r="O9" s="1205" t="s">
        <v>1096</v>
      </c>
      <c r="P9" s="1206" t="s">
        <v>527</v>
      </c>
      <c r="Q9" s="1206" t="s">
        <v>520</v>
      </c>
    </row>
    <row r="10" spans="1:989" s="959" customFormat="1" ht="18" customHeight="1">
      <c r="A10" s="1180"/>
      <c r="B10" s="1180"/>
      <c r="C10" s="1180"/>
      <c r="D10" s="1180"/>
      <c r="E10" s="1183"/>
      <c r="F10" s="1198" t="s">
        <v>519</v>
      </c>
      <c r="G10" s="1198" t="s">
        <v>1254</v>
      </c>
      <c r="H10" s="1198" t="s">
        <v>520</v>
      </c>
      <c r="I10" s="1201"/>
      <c r="J10" s="1201"/>
      <c r="K10" s="1201"/>
      <c r="L10" s="1193"/>
      <c r="M10" s="1196"/>
      <c r="N10" s="1204"/>
      <c r="O10" s="1205"/>
      <c r="P10" s="1206"/>
      <c r="Q10" s="1206"/>
      <c r="R10" s="274"/>
      <c r="S10" s="274"/>
      <c r="T10" s="274"/>
      <c r="U10" s="274"/>
      <c r="V10" s="274"/>
      <c r="W10" s="274"/>
      <c r="X10" s="274"/>
      <c r="Y10" s="274"/>
      <c r="Z10" s="274"/>
      <c r="AA10" s="274"/>
      <c r="AB10" s="274"/>
      <c r="AC10" s="274"/>
      <c r="AD10" s="274"/>
      <c r="AE10" s="274"/>
      <c r="AF10" s="274"/>
      <c r="AG10" s="274"/>
      <c r="AH10" s="274"/>
      <c r="AI10" s="274"/>
      <c r="AJ10" s="274"/>
      <c r="AK10" s="274"/>
      <c r="AL10" s="274"/>
      <c r="AM10" s="274"/>
      <c r="AN10" s="274"/>
      <c r="AO10" s="274"/>
      <c r="AP10" s="274"/>
      <c r="AQ10" s="274"/>
      <c r="AR10" s="274"/>
      <c r="AS10" s="274"/>
      <c r="AT10" s="274"/>
      <c r="AU10" s="274"/>
      <c r="AV10" s="274"/>
      <c r="AW10" s="274"/>
      <c r="AX10" s="274"/>
      <c r="AY10" s="274"/>
      <c r="AZ10" s="274"/>
      <c r="BA10" s="274"/>
      <c r="BB10" s="274"/>
      <c r="BC10" s="274"/>
      <c r="BD10" s="274"/>
      <c r="BE10" s="274"/>
      <c r="BF10" s="274"/>
      <c r="BG10" s="274"/>
      <c r="BH10" s="274"/>
      <c r="BI10" s="274"/>
      <c r="BJ10" s="274"/>
      <c r="BK10" s="274"/>
      <c r="BL10" s="274"/>
      <c r="BM10" s="274"/>
      <c r="BN10" s="274"/>
      <c r="BO10" s="274"/>
      <c r="BP10" s="274"/>
      <c r="BQ10" s="274"/>
      <c r="BR10" s="274"/>
      <c r="BS10" s="274"/>
      <c r="BT10" s="274"/>
      <c r="BU10" s="274"/>
      <c r="BV10" s="274"/>
      <c r="BW10" s="274"/>
      <c r="BX10" s="274"/>
      <c r="BY10" s="274"/>
      <c r="BZ10" s="274"/>
      <c r="CA10" s="274"/>
      <c r="CB10" s="274"/>
      <c r="CC10" s="274"/>
      <c r="CD10" s="274"/>
      <c r="CE10" s="274"/>
      <c r="CF10" s="274"/>
      <c r="CG10" s="274"/>
      <c r="CH10" s="274"/>
      <c r="CI10" s="274"/>
      <c r="CJ10" s="274"/>
      <c r="CK10" s="274"/>
      <c r="CL10" s="274"/>
      <c r="CM10" s="274"/>
      <c r="CN10" s="274"/>
      <c r="CO10" s="274"/>
      <c r="CP10" s="274"/>
      <c r="CQ10" s="274"/>
      <c r="CR10" s="274"/>
      <c r="CS10" s="274"/>
      <c r="CT10" s="274"/>
      <c r="CU10" s="274"/>
      <c r="CV10" s="274"/>
      <c r="CW10" s="274"/>
      <c r="CX10" s="274"/>
      <c r="CY10" s="274"/>
      <c r="CZ10" s="274"/>
      <c r="DA10" s="274"/>
      <c r="DB10" s="274"/>
      <c r="DC10" s="274"/>
      <c r="DD10" s="274"/>
      <c r="DE10" s="274"/>
      <c r="DF10" s="274"/>
      <c r="DG10" s="274"/>
      <c r="DH10" s="274"/>
      <c r="DI10" s="274"/>
      <c r="DJ10" s="274"/>
      <c r="DK10" s="274"/>
      <c r="DL10" s="274"/>
      <c r="DM10" s="274"/>
      <c r="DN10" s="274"/>
      <c r="DO10" s="274"/>
      <c r="DP10" s="274"/>
      <c r="DQ10" s="274"/>
      <c r="DR10" s="274"/>
      <c r="DS10" s="274"/>
      <c r="DT10" s="274"/>
      <c r="DU10" s="274"/>
      <c r="DV10" s="274"/>
      <c r="DW10" s="274"/>
      <c r="DX10" s="274"/>
      <c r="DY10" s="274"/>
      <c r="DZ10" s="274"/>
      <c r="EA10" s="274"/>
      <c r="EB10" s="274"/>
      <c r="EC10" s="274"/>
      <c r="ED10" s="274"/>
      <c r="EE10" s="274"/>
      <c r="EF10" s="274"/>
      <c r="EG10" s="274"/>
      <c r="EH10" s="274"/>
      <c r="EI10" s="274"/>
      <c r="EJ10" s="274"/>
      <c r="EK10" s="274"/>
      <c r="EL10" s="274"/>
      <c r="EM10" s="274"/>
      <c r="EN10" s="274"/>
      <c r="EO10" s="274"/>
      <c r="EP10" s="274"/>
      <c r="EQ10" s="274"/>
      <c r="ER10" s="274"/>
      <c r="ES10" s="274"/>
      <c r="ET10" s="274"/>
      <c r="EU10" s="274"/>
      <c r="EV10" s="274"/>
      <c r="EW10" s="274"/>
      <c r="EX10" s="274"/>
      <c r="EY10" s="274"/>
      <c r="EZ10" s="274"/>
      <c r="FA10" s="274"/>
      <c r="FB10" s="274"/>
      <c r="FC10" s="274"/>
      <c r="FD10" s="274"/>
      <c r="FE10" s="274"/>
      <c r="FF10" s="274"/>
      <c r="FG10" s="274"/>
      <c r="FH10" s="274"/>
      <c r="FI10" s="274"/>
      <c r="FJ10" s="274"/>
      <c r="FK10" s="274"/>
      <c r="FL10" s="274"/>
      <c r="FM10" s="274"/>
      <c r="FN10" s="274"/>
      <c r="FO10" s="274"/>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274"/>
      <c r="GU10" s="274"/>
      <c r="GV10" s="274"/>
      <c r="GW10" s="274"/>
      <c r="GX10" s="274"/>
      <c r="GY10" s="274"/>
      <c r="GZ10" s="274"/>
      <c r="HA10" s="274"/>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c r="IE10" s="274"/>
      <c r="IF10" s="274"/>
      <c r="IG10" s="274"/>
      <c r="IH10" s="274"/>
      <c r="II10" s="274"/>
      <c r="IJ10" s="274"/>
      <c r="IK10" s="274"/>
      <c r="IL10" s="274"/>
      <c r="IM10" s="274"/>
      <c r="IN10" s="274"/>
      <c r="IO10" s="274"/>
      <c r="IP10" s="274"/>
      <c r="IQ10" s="274"/>
      <c r="IR10" s="274"/>
      <c r="IS10" s="274"/>
      <c r="IT10" s="274"/>
      <c r="IU10" s="274"/>
      <c r="IV10" s="274"/>
      <c r="IW10" s="274"/>
      <c r="IX10" s="274"/>
      <c r="IY10" s="274"/>
      <c r="IZ10" s="274"/>
      <c r="JA10" s="274"/>
      <c r="JB10" s="274"/>
      <c r="JC10" s="274"/>
      <c r="JD10" s="274"/>
      <c r="JE10" s="274"/>
      <c r="JF10" s="274"/>
      <c r="JG10" s="274"/>
      <c r="JH10" s="274"/>
      <c r="JI10" s="274"/>
      <c r="JJ10" s="274"/>
      <c r="JK10" s="274"/>
      <c r="JL10" s="274"/>
      <c r="JM10" s="274"/>
      <c r="JN10" s="274"/>
      <c r="JO10" s="274"/>
      <c r="JP10" s="274"/>
      <c r="JQ10" s="274"/>
      <c r="JR10" s="274"/>
      <c r="JS10" s="274"/>
      <c r="JT10" s="274"/>
      <c r="JU10" s="274"/>
      <c r="JV10" s="274"/>
      <c r="JW10" s="274"/>
      <c r="JX10" s="274"/>
      <c r="JY10" s="274"/>
      <c r="JZ10" s="274"/>
      <c r="KA10" s="274"/>
      <c r="KB10" s="274"/>
      <c r="KC10" s="274"/>
      <c r="KD10" s="274"/>
      <c r="KE10" s="274"/>
      <c r="KF10" s="274"/>
      <c r="KG10" s="274"/>
      <c r="KH10" s="274"/>
      <c r="KI10" s="274"/>
      <c r="KJ10" s="274"/>
      <c r="KK10" s="274"/>
      <c r="KL10" s="274"/>
      <c r="KM10" s="274"/>
      <c r="KN10" s="274"/>
      <c r="KO10" s="274"/>
      <c r="KP10" s="274"/>
      <c r="KQ10" s="274"/>
      <c r="KR10" s="274"/>
      <c r="KS10" s="274"/>
      <c r="KT10" s="274"/>
      <c r="KU10" s="274"/>
      <c r="KV10" s="274"/>
      <c r="KW10" s="274"/>
      <c r="KX10" s="274"/>
      <c r="KY10" s="274"/>
      <c r="KZ10" s="274"/>
      <c r="LA10" s="274"/>
      <c r="LB10" s="274"/>
      <c r="LC10" s="274"/>
      <c r="LD10" s="274"/>
      <c r="LE10" s="274"/>
      <c r="LF10" s="274"/>
      <c r="LG10" s="274"/>
      <c r="LH10" s="274"/>
      <c r="LI10" s="274"/>
      <c r="LJ10" s="274"/>
      <c r="LK10" s="274"/>
      <c r="LL10" s="274"/>
      <c r="LM10" s="274"/>
      <c r="LN10" s="274"/>
      <c r="LO10" s="274"/>
      <c r="LP10" s="274"/>
      <c r="LQ10" s="274"/>
      <c r="LR10" s="274"/>
      <c r="LS10" s="274"/>
      <c r="LT10" s="274"/>
      <c r="LU10" s="274"/>
      <c r="LV10" s="274"/>
      <c r="LW10" s="274"/>
      <c r="LX10" s="274"/>
      <c r="LY10" s="274"/>
      <c r="LZ10" s="274"/>
      <c r="MA10" s="274"/>
      <c r="MB10" s="274"/>
      <c r="MC10" s="274"/>
      <c r="MD10" s="274"/>
      <c r="ME10" s="274"/>
      <c r="MF10" s="274"/>
      <c r="MG10" s="274"/>
      <c r="MH10" s="274"/>
      <c r="MI10" s="274"/>
      <c r="MJ10" s="274"/>
      <c r="MK10" s="274"/>
      <c r="ML10" s="274"/>
      <c r="MM10" s="274"/>
      <c r="MN10" s="274"/>
      <c r="MO10" s="274"/>
      <c r="MP10" s="274"/>
      <c r="MQ10" s="274"/>
      <c r="MR10" s="274"/>
      <c r="MS10" s="274"/>
      <c r="MT10" s="274"/>
      <c r="MU10" s="274"/>
      <c r="MV10" s="274"/>
      <c r="MW10" s="274"/>
      <c r="MX10" s="274"/>
      <c r="MY10" s="274"/>
      <c r="MZ10" s="274"/>
      <c r="NA10" s="274"/>
      <c r="NB10" s="274"/>
      <c r="NC10" s="274"/>
      <c r="ND10" s="274"/>
      <c r="NE10" s="274"/>
      <c r="NF10" s="274"/>
      <c r="NG10" s="274"/>
      <c r="NH10" s="274"/>
      <c r="NI10" s="274"/>
      <c r="NJ10" s="274"/>
      <c r="NK10" s="274"/>
      <c r="NL10" s="274"/>
      <c r="NM10" s="274"/>
      <c r="NN10" s="274"/>
      <c r="NO10" s="274"/>
      <c r="NP10" s="274"/>
      <c r="NQ10" s="274"/>
      <c r="NR10" s="274"/>
      <c r="NS10" s="274"/>
      <c r="NT10" s="274"/>
      <c r="NU10" s="274"/>
      <c r="NV10" s="274"/>
      <c r="NW10" s="274"/>
      <c r="NX10" s="274"/>
      <c r="NY10" s="274"/>
      <c r="NZ10" s="274"/>
      <c r="OA10" s="274"/>
      <c r="OB10" s="274"/>
      <c r="OC10" s="274"/>
      <c r="OD10" s="274"/>
      <c r="OE10" s="274"/>
      <c r="OF10" s="274"/>
      <c r="OG10" s="274"/>
      <c r="OH10" s="274"/>
      <c r="OI10" s="274"/>
      <c r="OJ10" s="274"/>
      <c r="OK10" s="274"/>
      <c r="OL10" s="274"/>
      <c r="OM10" s="274"/>
      <c r="ON10" s="274"/>
      <c r="OO10" s="274"/>
      <c r="OP10" s="274"/>
      <c r="OQ10" s="274"/>
      <c r="OR10" s="274"/>
      <c r="OS10" s="274"/>
      <c r="OT10" s="274"/>
      <c r="OU10" s="274"/>
      <c r="OV10" s="274"/>
      <c r="OW10" s="274"/>
      <c r="OX10" s="274"/>
      <c r="OY10" s="274"/>
      <c r="OZ10" s="274"/>
      <c r="PA10" s="274"/>
      <c r="PB10" s="274"/>
      <c r="PC10" s="274"/>
      <c r="PD10" s="274"/>
      <c r="PE10" s="274"/>
      <c r="PF10" s="274"/>
      <c r="PG10" s="274"/>
      <c r="PH10" s="274"/>
      <c r="PI10" s="274"/>
      <c r="PJ10" s="274"/>
      <c r="PK10" s="274"/>
      <c r="PL10" s="274"/>
      <c r="PM10" s="274"/>
      <c r="PN10" s="274"/>
      <c r="PO10" s="274"/>
      <c r="PP10" s="274"/>
      <c r="PQ10" s="274"/>
      <c r="PR10" s="274"/>
      <c r="PS10" s="274"/>
      <c r="PT10" s="274"/>
      <c r="PU10" s="274"/>
      <c r="PV10" s="274"/>
      <c r="PW10" s="274"/>
      <c r="PX10" s="274"/>
      <c r="PY10" s="274"/>
      <c r="PZ10" s="274"/>
      <c r="QA10" s="274"/>
      <c r="QB10" s="274"/>
      <c r="QC10" s="274"/>
      <c r="QD10" s="274"/>
      <c r="QE10" s="274"/>
      <c r="QF10" s="274"/>
      <c r="QG10" s="274"/>
      <c r="QH10" s="274"/>
      <c r="QI10" s="274"/>
      <c r="QJ10" s="274"/>
      <c r="QK10" s="274"/>
      <c r="QL10" s="274"/>
      <c r="QM10" s="274"/>
      <c r="QN10" s="274"/>
      <c r="QO10" s="274"/>
      <c r="QP10" s="274"/>
      <c r="QQ10" s="274"/>
      <c r="QR10" s="274"/>
      <c r="QS10" s="274"/>
      <c r="QT10" s="274"/>
      <c r="QU10" s="274"/>
      <c r="QV10" s="274"/>
      <c r="QW10" s="274"/>
      <c r="QX10" s="274"/>
      <c r="QY10" s="274"/>
      <c r="QZ10" s="274"/>
      <c r="RA10" s="274"/>
      <c r="RB10" s="274"/>
      <c r="RC10" s="274"/>
      <c r="RD10" s="274"/>
      <c r="RE10" s="274"/>
      <c r="RF10" s="274"/>
      <c r="RG10" s="274"/>
      <c r="RH10" s="274"/>
      <c r="RI10" s="274"/>
      <c r="RJ10" s="274"/>
      <c r="RK10" s="274"/>
      <c r="RL10" s="274"/>
      <c r="RM10" s="274"/>
      <c r="RN10" s="274"/>
      <c r="RO10" s="274"/>
      <c r="RP10" s="274"/>
      <c r="RQ10" s="274"/>
      <c r="RR10" s="274"/>
      <c r="RS10" s="274"/>
      <c r="RT10" s="274"/>
      <c r="RU10" s="274"/>
      <c r="RV10" s="274"/>
      <c r="RW10" s="274"/>
      <c r="RX10" s="274"/>
      <c r="RY10" s="274"/>
      <c r="RZ10" s="274"/>
      <c r="SA10" s="274"/>
      <c r="SB10" s="274"/>
      <c r="SC10" s="274"/>
      <c r="SD10" s="274"/>
      <c r="SE10" s="274"/>
      <c r="SF10" s="274"/>
      <c r="SG10" s="274"/>
      <c r="SH10" s="274"/>
      <c r="SI10" s="274"/>
      <c r="SJ10" s="274"/>
      <c r="SK10" s="274"/>
      <c r="SL10" s="274"/>
      <c r="SM10" s="274"/>
      <c r="SN10" s="274"/>
      <c r="SO10" s="274"/>
      <c r="SP10" s="274"/>
      <c r="SQ10" s="274"/>
      <c r="SR10" s="274"/>
      <c r="SS10" s="274"/>
      <c r="ST10" s="274"/>
      <c r="SU10" s="274"/>
      <c r="SV10" s="274"/>
      <c r="SW10" s="274"/>
      <c r="SX10" s="274"/>
      <c r="SY10" s="274"/>
      <c r="SZ10" s="274"/>
      <c r="TA10" s="274"/>
      <c r="TB10" s="274"/>
      <c r="TC10" s="274"/>
      <c r="TD10" s="274"/>
      <c r="TE10" s="274"/>
      <c r="TF10" s="274"/>
      <c r="TG10" s="274"/>
      <c r="TH10" s="274"/>
      <c r="TI10" s="274"/>
      <c r="TJ10" s="274"/>
      <c r="TK10" s="274"/>
      <c r="TL10" s="274"/>
      <c r="TM10" s="274"/>
      <c r="TN10" s="274"/>
      <c r="TO10" s="274"/>
      <c r="TP10" s="274"/>
      <c r="TQ10" s="274"/>
      <c r="TR10" s="274"/>
      <c r="TS10" s="274"/>
      <c r="TT10" s="274"/>
      <c r="TU10" s="274"/>
      <c r="TV10" s="274"/>
      <c r="TW10" s="274"/>
      <c r="TX10" s="274"/>
      <c r="TY10" s="274"/>
      <c r="TZ10" s="274"/>
      <c r="UA10" s="274"/>
      <c r="UB10" s="274"/>
      <c r="UC10" s="274"/>
      <c r="UD10" s="274"/>
      <c r="UE10" s="274"/>
      <c r="UF10" s="274"/>
      <c r="UG10" s="274"/>
      <c r="UH10" s="274"/>
      <c r="UI10" s="274"/>
      <c r="UJ10" s="274"/>
      <c r="UK10" s="274"/>
      <c r="UL10" s="274"/>
      <c r="UM10" s="274"/>
      <c r="UN10" s="274"/>
      <c r="UO10" s="274"/>
      <c r="UP10" s="274"/>
      <c r="UQ10" s="274"/>
      <c r="UR10" s="274"/>
      <c r="US10" s="274"/>
      <c r="UT10" s="274"/>
      <c r="UU10" s="274"/>
      <c r="UV10" s="274"/>
      <c r="UW10" s="274"/>
      <c r="UX10" s="274"/>
      <c r="UY10" s="274"/>
      <c r="UZ10" s="274"/>
      <c r="VA10" s="274"/>
      <c r="VB10" s="274"/>
      <c r="VC10" s="274"/>
      <c r="VD10" s="274"/>
      <c r="VE10" s="274"/>
      <c r="VF10" s="274"/>
      <c r="VG10" s="274"/>
      <c r="VH10" s="274"/>
      <c r="VI10" s="274"/>
      <c r="VJ10" s="274"/>
      <c r="VK10" s="274"/>
      <c r="VL10" s="274"/>
      <c r="VM10" s="274"/>
      <c r="VN10" s="274"/>
      <c r="VO10" s="274"/>
      <c r="VP10" s="274"/>
      <c r="VQ10" s="274"/>
      <c r="VR10" s="274"/>
      <c r="VS10" s="274"/>
      <c r="VT10" s="274"/>
      <c r="VU10" s="274"/>
      <c r="VV10" s="274"/>
      <c r="VW10" s="274"/>
      <c r="VX10" s="274"/>
      <c r="VY10" s="274"/>
      <c r="VZ10" s="274"/>
      <c r="WA10" s="274"/>
      <c r="WB10" s="274"/>
      <c r="WC10" s="274"/>
      <c r="WD10" s="274"/>
      <c r="WE10" s="274"/>
      <c r="WF10" s="274"/>
      <c r="WG10" s="274"/>
      <c r="WH10" s="274"/>
      <c r="WI10" s="274"/>
      <c r="WJ10" s="274"/>
      <c r="WK10" s="274"/>
      <c r="WL10" s="274"/>
      <c r="WM10" s="274"/>
      <c r="WN10" s="274"/>
      <c r="WO10" s="274"/>
      <c r="WP10" s="274"/>
      <c r="WQ10" s="274"/>
      <c r="WR10" s="274"/>
      <c r="WS10" s="274"/>
      <c r="WT10" s="274"/>
      <c r="WU10" s="274"/>
      <c r="WV10" s="274"/>
      <c r="WW10" s="274"/>
      <c r="WX10" s="274"/>
      <c r="WY10" s="274"/>
      <c r="WZ10" s="274"/>
      <c r="XA10" s="274"/>
      <c r="XB10" s="274"/>
      <c r="XC10" s="274"/>
      <c r="XD10" s="274"/>
      <c r="XE10" s="274"/>
      <c r="XF10" s="274"/>
      <c r="XG10" s="274"/>
      <c r="XH10" s="274"/>
      <c r="XI10" s="274"/>
      <c r="XJ10" s="274"/>
      <c r="XK10" s="274"/>
      <c r="XL10" s="274"/>
      <c r="XM10" s="274"/>
      <c r="XN10" s="274"/>
      <c r="XO10" s="274"/>
      <c r="XP10" s="274"/>
      <c r="XQ10" s="274"/>
      <c r="XR10" s="274"/>
      <c r="XS10" s="274"/>
      <c r="XT10" s="274"/>
      <c r="XU10" s="274"/>
      <c r="XV10" s="274"/>
      <c r="XW10" s="274"/>
      <c r="XX10" s="274"/>
      <c r="XY10" s="274"/>
      <c r="XZ10" s="274"/>
      <c r="YA10" s="274"/>
      <c r="YB10" s="274"/>
      <c r="YC10" s="274"/>
      <c r="YD10" s="274"/>
      <c r="YE10" s="274"/>
      <c r="YF10" s="274"/>
      <c r="YG10" s="274"/>
      <c r="YH10" s="274"/>
      <c r="YI10" s="274"/>
      <c r="YJ10" s="274"/>
      <c r="YK10" s="274"/>
      <c r="YL10" s="274"/>
      <c r="YM10" s="274"/>
      <c r="YN10" s="274"/>
      <c r="YO10" s="274"/>
      <c r="YP10" s="274"/>
      <c r="YQ10" s="274"/>
      <c r="YR10" s="274"/>
      <c r="YS10" s="274"/>
      <c r="YT10" s="274"/>
      <c r="YU10" s="274"/>
      <c r="YV10" s="274"/>
      <c r="YW10" s="274"/>
      <c r="YX10" s="274"/>
      <c r="YY10" s="274"/>
      <c r="YZ10" s="274"/>
      <c r="ZA10" s="274"/>
      <c r="ZB10" s="274"/>
      <c r="ZC10" s="274"/>
      <c r="ZD10" s="274"/>
      <c r="ZE10" s="274"/>
      <c r="ZF10" s="274"/>
      <c r="ZG10" s="274"/>
      <c r="ZH10" s="274"/>
      <c r="ZI10" s="274"/>
      <c r="ZJ10" s="274"/>
      <c r="ZK10" s="274"/>
      <c r="ZL10" s="274"/>
      <c r="ZM10" s="274"/>
      <c r="ZN10" s="274"/>
      <c r="ZO10" s="274"/>
      <c r="ZP10" s="274"/>
      <c r="ZQ10" s="274"/>
      <c r="ZR10" s="274"/>
      <c r="ZS10" s="274"/>
      <c r="ZT10" s="274"/>
      <c r="ZU10" s="274"/>
      <c r="ZV10" s="274"/>
      <c r="ZW10" s="274"/>
      <c r="ZX10" s="274"/>
      <c r="ZY10" s="274"/>
      <c r="ZZ10" s="274"/>
      <c r="AAA10" s="274"/>
      <c r="AAB10" s="274"/>
      <c r="AAC10" s="274"/>
      <c r="AAD10" s="274"/>
      <c r="AAE10" s="274"/>
      <c r="AAF10" s="274"/>
      <c r="AAG10" s="274"/>
      <c r="AAH10" s="274"/>
      <c r="AAI10" s="274"/>
      <c r="AAJ10" s="274"/>
      <c r="AAK10" s="274"/>
      <c r="AAL10" s="274"/>
      <c r="AAM10" s="274"/>
      <c r="AAN10" s="274"/>
      <c r="AAO10" s="274"/>
      <c r="AAP10" s="274"/>
      <c r="AAQ10" s="274"/>
      <c r="AAR10" s="274"/>
      <c r="AAS10" s="274"/>
      <c r="AAT10" s="274"/>
      <c r="AAU10" s="274"/>
      <c r="AAV10" s="274"/>
      <c r="AAW10" s="274"/>
      <c r="AAX10" s="274"/>
      <c r="AAY10" s="274"/>
      <c r="AAZ10" s="274"/>
      <c r="ABA10" s="274"/>
      <c r="ABB10" s="274"/>
      <c r="ABC10" s="274"/>
      <c r="ABD10" s="274"/>
      <c r="ABE10" s="274"/>
      <c r="ABF10" s="274"/>
      <c r="ABG10" s="274"/>
      <c r="ABH10" s="274"/>
      <c r="ABI10" s="274"/>
      <c r="ABJ10" s="274"/>
      <c r="ABK10" s="274"/>
      <c r="ABL10" s="274"/>
      <c r="ABM10" s="274"/>
      <c r="ABN10" s="274"/>
      <c r="ABO10" s="274"/>
      <c r="ABP10" s="274"/>
      <c r="ABQ10" s="274"/>
      <c r="ABR10" s="274"/>
      <c r="ABS10" s="274"/>
      <c r="ABT10" s="274"/>
      <c r="ABU10" s="274"/>
      <c r="ABV10" s="274"/>
      <c r="ABW10" s="274"/>
      <c r="ABX10" s="274"/>
      <c r="ABY10" s="274"/>
      <c r="ABZ10" s="274"/>
      <c r="ACA10" s="274"/>
      <c r="ACB10" s="274"/>
      <c r="ACC10" s="274"/>
      <c r="ACD10" s="274"/>
      <c r="ACE10" s="274"/>
      <c r="ACF10" s="274"/>
      <c r="ACG10" s="274"/>
      <c r="ACH10" s="274"/>
      <c r="ACI10" s="274"/>
      <c r="ACJ10" s="274"/>
      <c r="ACK10" s="274"/>
      <c r="ACL10" s="274"/>
      <c r="ACM10" s="274"/>
      <c r="ACN10" s="274"/>
      <c r="ACO10" s="274"/>
      <c r="ACP10" s="274"/>
      <c r="ACQ10" s="274"/>
      <c r="ACR10" s="274"/>
      <c r="ACS10" s="274"/>
      <c r="ACT10" s="274"/>
      <c r="ACU10" s="274"/>
      <c r="ACV10" s="274"/>
      <c r="ACW10" s="274"/>
      <c r="ACX10" s="274"/>
      <c r="ACY10" s="274"/>
      <c r="ACZ10" s="274"/>
      <c r="ADA10" s="274"/>
      <c r="ADB10" s="274"/>
      <c r="ADC10" s="274"/>
      <c r="ADD10" s="274"/>
      <c r="ADE10" s="274"/>
      <c r="ADF10" s="274"/>
      <c r="ADG10" s="274"/>
      <c r="ADH10" s="274"/>
      <c r="ADI10" s="274"/>
      <c r="ADJ10" s="274"/>
      <c r="ADK10" s="274"/>
      <c r="ADL10" s="274"/>
      <c r="ADM10" s="274"/>
      <c r="ADN10" s="274"/>
      <c r="ADO10" s="274"/>
      <c r="ADP10" s="274"/>
      <c r="ADQ10" s="274"/>
      <c r="ADR10" s="274"/>
      <c r="ADS10" s="274"/>
      <c r="ADT10" s="274"/>
      <c r="ADU10" s="274"/>
      <c r="ADV10" s="274"/>
      <c r="ADW10" s="274"/>
      <c r="ADX10" s="274"/>
      <c r="ADY10" s="274"/>
      <c r="ADZ10" s="274"/>
      <c r="AEA10" s="274"/>
      <c r="AEB10" s="274"/>
      <c r="AEC10" s="274"/>
      <c r="AED10" s="274"/>
      <c r="AEE10" s="274"/>
      <c r="AEF10" s="274"/>
      <c r="AEG10" s="274"/>
      <c r="AEH10" s="274"/>
      <c r="AEI10" s="274"/>
      <c r="AEJ10" s="274"/>
      <c r="AEK10" s="274"/>
      <c r="AEL10" s="274"/>
      <c r="AEM10" s="274"/>
      <c r="AEN10" s="274"/>
      <c r="AEO10" s="274"/>
      <c r="AEP10" s="274"/>
      <c r="AEQ10" s="274"/>
      <c r="AER10" s="274"/>
      <c r="AES10" s="274"/>
      <c r="AET10" s="274"/>
      <c r="AEU10" s="274"/>
      <c r="AEV10" s="274"/>
      <c r="AEW10" s="274"/>
      <c r="AEX10" s="274"/>
      <c r="AEY10" s="274"/>
      <c r="AEZ10" s="274"/>
      <c r="AFA10" s="274"/>
      <c r="AFB10" s="274"/>
      <c r="AFC10" s="274"/>
      <c r="AFD10" s="274"/>
      <c r="AFE10" s="274"/>
      <c r="AFF10" s="274"/>
      <c r="AFG10" s="274"/>
      <c r="AFH10" s="274"/>
      <c r="AFI10" s="274"/>
      <c r="AFJ10" s="274"/>
      <c r="AFK10" s="274"/>
      <c r="AFL10" s="274"/>
      <c r="AFM10" s="274"/>
      <c r="AFN10" s="274"/>
      <c r="AFO10" s="274"/>
      <c r="AFP10" s="274"/>
      <c r="AFQ10" s="274"/>
      <c r="AFR10" s="274"/>
      <c r="AFS10" s="274"/>
      <c r="AFT10" s="274"/>
      <c r="AFU10" s="274"/>
      <c r="AFV10" s="274"/>
      <c r="AFW10" s="274"/>
      <c r="AFX10" s="274"/>
      <c r="AFY10" s="274"/>
      <c r="AFZ10" s="274"/>
      <c r="AGA10" s="274"/>
      <c r="AGB10" s="274"/>
      <c r="AGC10" s="274"/>
      <c r="AGD10" s="274"/>
      <c r="AGE10" s="274"/>
      <c r="AGF10" s="274"/>
      <c r="AGG10" s="274"/>
      <c r="AGH10" s="274"/>
      <c r="AGI10" s="274"/>
      <c r="AGJ10" s="274"/>
      <c r="AGK10" s="274"/>
      <c r="AGL10" s="274"/>
      <c r="AGM10" s="274"/>
      <c r="AGN10" s="274"/>
      <c r="AGO10" s="274"/>
      <c r="AGP10" s="274"/>
      <c r="AGQ10" s="274"/>
      <c r="AGR10" s="274"/>
      <c r="AGS10" s="274"/>
      <c r="AGT10" s="274"/>
      <c r="AGU10" s="274"/>
      <c r="AGV10" s="274"/>
      <c r="AGW10" s="274"/>
      <c r="AGX10" s="274"/>
      <c r="AGY10" s="274"/>
      <c r="AGZ10" s="274"/>
      <c r="AHA10" s="274"/>
      <c r="AHB10" s="274"/>
      <c r="AHC10" s="274"/>
      <c r="AHD10" s="274"/>
      <c r="AHE10" s="274"/>
      <c r="AHF10" s="274"/>
      <c r="AHG10" s="274"/>
      <c r="AHH10" s="274"/>
      <c r="AHI10" s="274"/>
      <c r="AHJ10" s="274"/>
      <c r="AHK10" s="274"/>
      <c r="AHL10" s="274"/>
      <c r="AHM10" s="274"/>
      <c r="AHN10" s="274"/>
      <c r="AHO10" s="274"/>
      <c r="AHP10" s="274"/>
      <c r="AHQ10" s="274"/>
      <c r="AHR10" s="274"/>
      <c r="AHS10" s="274"/>
      <c r="AHT10" s="274"/>
      <c r="AHU10" s="274"/>
      <c r="AHV10" s="274"/>
      <c r="AHW10" s="274"/>
      <c r="AHX10" s="274"/>
      <c r="AHY10" s="274"/>
      <c r="AHZ10" s="274"/>
      <c r="AIA10" s="274"/>
      <c r="AIB10" s="274"/>
      <c r="AIC10" s="274"/>
      <c r="AID10" s="274"/>
      <c r="AIE10" s="274"/>
      <c r="AIF10" s="274"/>
      <c r="AIG10" s="274"/>
      <c r="AIH10" s="274"/>
      <c r="AII10" s="274"/>
      <c r="AIJ10" s="274"/>
      <c r="AIK10" s="274"/>
      <c r="AIL10" s="274"/>
      <c r="AIM10" s="274"/>
      <c r="AIN10" s="274"/>
      <c r="AIO10" s="274"/>
      <c r="AIP10" s="274"/>
      <c r="AIQ10" s="274"/>
      <c r="AIR10" s="274"/>
      <c r="AIS10" s="274"/>
      <c r="AIT10" s="274"/>
      <c r="AIU10" s="274"/>
      <c r="AIV10" s="274"/>
      <c r="AIW10" s="274"/>
      <c r="AIX10" s="274"/>
      <c r="AIY10" s="274"/>
      <c r="AIZ10" s="274"/>
      <c r="AJA10" s="274"/>
      <c r="AJB10" s="274"/>
      <c r="AJC10" s="274"/>
      <c r="AJD10" s="274"/>
      <c r="AJE10" s="274"/>
      <c r="AJF10" s="274"/>
      <c r="AJG10" s="274"/>
      <c r="AJH10" s="274"/>
      <c r="AJI10" s="274"/>
      <c r="AJJ10" s="274"/>
      <c r="AJK10" s="274"/>
      <c r="AJL10" s="274"/>
      <c r="AJM10" s="274"/>
      <c r="AJN10" s="274"/>
      <c r="AJO10" s="274"/>
      <c r="AJP10" s="274"/>
      <c r="AJQ10" s="274"/>
      <c r="AJR10" s="274"/>
      <c r="AJS10" s="274"/>
      <c r="AJT10" s="274"/>
      <c r="AJU10" s="274"/>
      <c r="AJV10" s="274"/>
      <c r="AJW10" s="274"/>
      <c r="AJX10" s="274"/>
      <c r="AJY10" s="274"/>
      <c r="AJZ10" s="274"/>
      <c r="AKA10" s="274"/>
      <c r="AKB10" s="274"/>
      <c r="AKC10" s="274"/>
      <c r="AKD10" s="274"/>
      <c r="AKE10" s="274"/>
      <c r="AKF10" s="274"/>
      <c r="AKG10" s="274"/>
      <c r="AKH10" s="274"/>
      <c r="AKI10" s="274"/>
      <c r="AKJ10" s="274"/>
      <c r="AKK10" s="274"/>
      <c r="AKL10" s="274"/>
      <c r="AKM10" s="274"/>
      <c r="AKN10" s="274"/>
      <c r="AKO10" s="274"/>
      <c r="AKP10" s="274"/>
      <c r="AKQ10" s="274"/>
      <c r="AKR10" s="274"/>
      <c r="AKS10" s="274"/>
      <c r="AKT10" s="274"/>
      <c r="AKU10" s="274"/>
      <c r="AKV10" s="274"/>
      <c r="AKW10" s="274"/>
      <c r="AKX10" s="274"/>
      <c r="AKY10" s="274"/>
      <c r="AKZ10" s="274"/>
      <c r="ALA10" s="274"/>
    </row>
    <row r="11" spans="1:989" s="959" customFormat="1" ht="18" customHeight="1">
      <c r="A11" s="1181"/>
      <c r="B11" s="1181"/>
      <c r="C11" s="1181"/>
      <c r="D11" s="1181"/>
      <c r="E11" s="1184"/>
      <c r="F11" s="1199"/>
      <c r="G11" s="1199"/>
      <c r="H11" s="1199"/>
      <c r="I11" s="1202"/>
      <c r="J11" s="1202"/>
      <c r="K11" s="1202"/>
      <c r="L11" s="1194"/>
      <c r="M11" s="1197"/>
      <c r="N11" s="1204"/>
      <c r="O11" s="1205"/>
      <c r="P11" s="1206"/>
      <c r="Q11" s="1206"/>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4"/>
      <c r="BJ11" s="274"/>
      <c r="BK11" s="274"/>
      <c r="BL11" s="274"/>
      <c r="BM11" s="274"/>
      <c r="BN11" s="274"/>
      <c r="BO11" s="274"/>
      <c r="BP11" s="274"/>
      <c r="BQ11" s="274"/>
      <c r="BR11" s="274"/>
      <c r="BS11" s="274"/>
      <c r="BT11" s="274"/>
      <c r="BU11" s="274"/>
      <c r="BV11" s="274"/>
      <c r="BW11" s="274"/>
      <c r="BX11" s="274"/>
      <c r="BY11" s="274"/>
      <c r="BZ11" s="274"/>
      <c r="CA11" s="274"/>
      <c r="CB11" s="274"/>
      <c r="CC11" s="274"/>
      <c r="CD11" s="274"/>
      <c r="CE11" s="274"/>
      <c r="CF11" s="274"/>
      <c r="CG11" s="274"/>
      <c r="CH11" s="274"/>
      <c r="CI11" s="274"/>
      <c r="CJ11" s="274"/>
      <c r="CK11" s="274"/>
      <c r="CL11" s="274"/>
      <c r="CM11" s="274"/>
      <c r="CN11" s="274"/>
      <c r="CO11" s="274"/>
      <c r="CP11" s="274"/>
      <c r="CQ11" s="274"/>
      <c r="CR11" s="274"/>
      <c r="CS11" s="274"/>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274"/>
      <c r="DP11" s="274"/>
      <c r="DQ11" s="274"/>
      <c r="DR11" s="274"/>
      <c r="DS11" s="274"/>
      <c r="DT11" s="274"/>
      <c r="DU11" s="274"/>
      <c r="DV11" s="274"/>
      <c r="DW11" s="274"/>
      <c r="DX11" s="274"/>
      <c r="DY11" s="274"/>
      <c r="DZ11" s="274"/>
      <c r="EA11" s="274"/>
      <c r="EB11" s="274"/>
      <c r="EC11" s="274"/>
      <c r="ED11" s="274"/>
      <c r="EE11" s="274"/>
      <c r="EF11" s="274"/>
      <c r="EG11" s="274"/>
      <c r="EH11" s="274"/>
      <c r="EI11" s="274"/>
      <c r="EJ11" s="274"/>
      <c r="EK11" s="274"/>
      <c r="EL11" s="274"/>
      <c r="EM11" s="274"/>
      <c r="EN11" s="274"/>
      <c r="EO11" s="274"/>
      <c r="EP11" s="274"/>
      <c r="EQ11" s="274"/>
      <c r="ER11" s="274"/>
      <c r="ES11" s="274"/>
      <c r="ET11" s="274"/>
      <c r="EU11" s="274"/>
      <c r="EV11" s="274"/>
      <c r="EW11" s="274"/>
      <c r="EX11" s="274"/>
      <c r="EY11" s="274"/>
      <c r="EZ11" s="274"/>
      <c r="FA11" s="274"/>
      <c r="FB11" s="274"/>
      <c r="FC11" s="274"/>
      <c r="FD11" s="274"/>
      <c r="FE11" s="274"/>
      <c r="FF11" s="274"/>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c r="IF11" s="274"/>
      <c r="IG11" s="274"/>
      <c r="IH11" s="274"/>
      <c r="II11" s="274"/>
      <c r="IJ11" s="274"/>
      <c r="IK11" s="274"/>
      <c r="IL11" s="274"/>
      <c r="IM11" s="274"/>
      <c r="IN11" s="274"/>
      <c r="IO11" s="274"/>
      <c r="IP11" s="274"/>
      <c r="IQ11" s="274"/>
      <c r="IR11" s="274"/>
      <c r="IS11" s="274"/>
      <c r="IT11" s="274"/>
      <c r="IU11" s="274"/>
      <c r="IV11" s="274"/>
      <c r="IW11" s="274"/>
      <c r="IX11" s="274"/>
      <c r="IY11" s="274"/>
      <c r="IZ11" s="274"/>
      <c r="JA11" s="274"/>
      <c r="JB11" s="274"/>
      <c r="JC11" s="274"/>
      <c r="JD11" s="274"/>
      <c r="JE11" s="274"/>
      <c r="JF11" s="274"/>
      <c r="JG11" s="274"/>
      <c r="JH11" s="274"/>
      <c r="JI11" s="274"/>
      <c r="JJ11" s="274"/>
      <c r="JK11" s="274"/>
      <c r="JL11" s="274"/>
      <c r="JM11" s="274"/>
      <c r="JN11" s="274"/>
      <c r="JO11" s="274"/>
      <c r="JP11" s="274"/>
      <c r="JQ11" s="274"/>
      <c r="JR11" s="274"/>
      <c r="JS11" s="274"/>
      <c r="JT11" s="274"/>
      <c r="JU11" s="274"/>
      <c r="JV11" s="274"/>
      <c r="JW11" s="274"/>
      <c r="JX11" s="274"/>
      <c r="JY11" s="274"/>
      <c r="JZ11" s="274"/>
      <c r="KA11" s="274"/>
      <c r="KB11" s="274"/>
      <c r="KC11" s="274"/>
      <c r="KD11" s="274"/>
      <c r="KE11" s="274"/>
      <c r="KF11" s="274"/>
      <c r="KG11" s="274"/>
      <c r="KH11" s="274"/>
      <c r="KI11" s="274"/>
      <c r="KJ11" s="274"/>
      <c r="KK11" s="274"/>
      <c r="KL11" s="274"/>
      <c r="KM11" s="274"/>
      <c r="KN11" s="274"/>
      <c r="KO11" s="274"/>
      <c r="KP11" s="274"/>
      <c r="KQ11" s="274"/>
      <c r="KR11" s="274"/>
      <c r="KS11" s="274"/>
      <c r="KT11" s="274"/>
      <c r="KU11" s="274"/>
      <c r="KV11" s="274"/>
      <c r="KW11" s="274"/>
      <c r="KX11" s="274"/>
      <c r="KY11" s="274"/>
      <c r="KZ11" s="274"/>
      <c r="LA11" s="274"/>
      <c r="LB11" s="274"/>
      <c r="LC11" s="274"/>
      <c r="LD11" s="274"/>
      <c r="LE11" s="274"/>
      <c r="LF11" s="274"/>
      <c r="LG11" s="274"/>
      <c r="LH11" s="274"/>
      <c r="LI11" s="274"/>
      <c r="LJ11" s="274"/>
      <c r="LK11" s="274"/>
      <c r="LL11" s="274"/>
      <c r="LM11" s="274"/>
      <c r="LN11" s="274"/>
      <c r="LO11" s="274"/>
      <c r="LP11" s="274"/>
      <c r="LQ11" s="274"/>
      <c r="LR11" s="274"/>
      <c r="LS11" s="274"/>
      <c r="LT11" s="274"/>
      <c r="LU11" s="274"/>
      <c r="LV11" s="274"/>
      <c r="LW11" s="274"/>
      <c r="LX11" s="274"/>
      <c r="LY11" s="274"/>
      <c r="LZ11" s="274"/>
      <c r="MA11" s="274"/>
      <c r="MB11" s="274"/>
      <c r="MC11" s="274"/>
      <c r="MD11" s="274"/>
      <c r="ME11" s="274"/>
      <c r="MF11" s="274"/>
      <c r="MG11" s="274"/>
      <c r="MH11" s="274"/>
      <c r="MI11" s="274"/>
      <c r="MJ11" s="274"/>
      <c r="MK11" s="274"/>
      <c r="ML11" s="274"/>
      <c r="MM11" s="274"/>
      <c r="MN11" s="274"/>
      <c r="MO11" s="274"/>
      <c r="MP11" s="274"/>
      <c r="MQ11" s="274"/>
      <c r="MR11" s="274"/>
      <c r="MS11" s="274"/>
      <c r="MT11" s="274"/>
      <c r="MU11" s="274"/>
      <c r="MV11" s="274"/>
      <c r="MW11" s="274"/>
      <c r="MX11" s="274"/>
      <c r="MY11" s="274"/>
      <c r="MZ11" s="274"/>
      <c r="NA11" s="274"/>
      <c r="NB11" s="274"/>
      <c r="NC11" s="274"/>
      <c r="ND11" s="274"/>
      <c r="NE11" s="274"/>
      <c r="NF11" s="274"/>
      <c r="NG11" s="274"/>
      <c r="NH11" s="274"/>
      <c r="NI11" s="274"/>
      <c r="NJ11" s="274"/>
      <c r="NK11" s="274"/>
      <c r="NL11" s="274"/>
      <c r="NM11" s="274"/>
      <c r="NN11" s="274"/>
      <c r="NO11" s="274"/>
      <c r="NP11" s="274"/>
      <c r="NQ11" s="274"/>
      <c r="NR11" s="274"/>
      <c r="NS11" s="274"/>
      <c r="NT11" s="274"/>
      <c r="NU11" s="274"/>
      <c r="NV11" s="274"/>
      <c r="NW11" s="274"/>
      <c r="NX11" s="274"/>
      <c r="NY11" s="274"/>
      <c r="NZ11" s="274"/>
      <c r="OA11" s="274"/>
      <c r="OB11" s="274"/>
      <c r="OC11" s="274"/>
      <c r="OD11" s="274"/>
      <c r="OE11" s="274"/>
      <c r="OF11" s="274"/>
      <c r="OG11" s="274"/>
      <c r="OH11" s="274"/>
      <c r="OI11" s="274"/>
      <c r="OJ11" s="274"/>
      <c r="OK11" s="274"/>
      <c r="OL11" s="274"/>
      <c r="OM11" s="274"/>
      <c r="ON11" s="274"/>
      <c r="OO11" s="274"/>
      <c r="OP11" s="274"/>
      <c r="OQ11" s="274"/>
      <c r="OR11" s="274"/>
      <c r="OS11" s="274"/>
      <c r="OT11" s="274"/>
      <c r="OU11" s="274"/>
      <c r="OV11" s="274"/>
      <c r="OW11" s="274"/>
      <c r="OX11" s="274"/>
      <c r="OY11" s="274"/>
      <c r="OZ11" s="274"/>
      <c r="PA11" s="274"/>
      <c r="PB11" s="274"/>
      <c r="PC11" s="274"/>
      <c r="PD11" s="274"/>
      <c r="PE11" s="274"/>
      <c r="PF11" s="274"/>
      <c r="PG11" s="274"/>
      <c r="PH11" s="274"/>
      <c r="PI11" s="274"/>
      <c r="PJ11" s="274"/>
      <c r="PK11" s="274"/>
      <c r="PL11" s="274"/>
      <c r="PM11" s="274"/>
      <c r="PN11" s="274"/>
      <c r="PO11" s="274"/>
      <c r="PP11" s="274"/>
      <c r="PQ11" s="274"/>
      <c r="PR11" s="274"/>
      <c r="PS11" s="274"/>
      <c r="PT11" s="274"/>
      <c r="PU11" s="274"/>
      <c r="PV11" s="274"/>
      <c r="PW11" s="274"/>
      <c r="PX11" s="274"/>
      <c r="PY11" s="274"/>
      <c r="PZ11" s="274"/>
      <c r="QA11" s="274"/>
      <c r="QB11" s="274"/>
      <c r="QC11" s="274"/>
      <c r="QD11" s="274"/>
      <c r="QE11" s="274"/>
      <c r="QF11" s="274"/>
      <c r="QG11" s="274"/>
      <c r="QH11" s="274"/>
      <c r="QI11" s="274"/>
      <c r="QJ11" s="274"/>
      <c r="QK11" s="274"/>
      <c r="QL11" s="274"/>
      <c r="QM11" s="274"/>
      <c r="QN11" s="274"/>
      <c r="QO11" s="274"/>
      <c r="QP11" s="274"/>
      <c r="QQ11" s="274"/>
      <c r="QR11" s="274"/>
      <c r="QS11" s="274"/>
      <c r="QT11" s="274"/>
      <c r="QU11" s="274"/>
      <c r="QV11" s="274"/>
      <c r="QW11" s="274"/>
      <c r="QX11" s="274"/>
      <c r="QY11" s="274"/>
      <c r="QZ11" s="274"/>
      <c r="RA11" s="274"/>
      <c r="RB11" s="274"/>
      <c r="RC11" s="274"/>
      <c r="RD11" s="274"/>
      <c r="RE11" s="274"/>
      <c r="RF11" s="274"/>
      <c r="RG11" s="274"/>
      <c r="RH11" s="274"/>
      <c r="RI11" s="274"/>
      <c r="RJ11" s="274"/>
      <c r="RK11" s="274"/>
      <c r="RL11" s="274"/>
      <c r="RM11" s="274"/>
      <c r="RN11" s="274"/>
      <c r="RO11" s="274"/>
      <c r="RP11" s="274"/>
      <c r="RQ11" s="274"/>
      <c r="RR11" s="274"/>
      <c r="RS11" s="274"/>
      <c r="RT11" s="274"/>
      <c r="RU11" s="274"/>
      <c r="RV11" s="274"/>
      <c r="RW11" s="274"/>
      <c r="RX11" s="274"/>
      <c r="RY11" s="274"/>
      <c r="RZ11" s="274"/>
      <c r="SA11" s="274"/>
      <c r="SB11" s="274"/>
      <c r="SC11" s="274"/>
      <c r="SD11" s="274"/>
      <c r="SE11" s="274"/>
      <c r="SF11" s="274"/>
      <c r="SG11" s="274"/>
      <c r="SH11" s="274"/>
      <c r="SI11" s="274"/>
      <c r="SJ11" s="274"/>
      <c r="SK11" s="274"/>
      <c r="SL11" s="274"/>
      <c r="SM11" s="274"/>
      <c r="SN11" s="274"/>
      <c r="SO11" s="274"/>
      <c r="SP11" s="274"/>
      <c r="SQ11" s="274"/>
      <c r="SR11" s="274"/>
      <c r="SS11" s="274"/>
      <c r="ST11" s="274"/>
      <c r="SU11" s="274"/>
      <c r="SV11" s="274"/>
      <c r="SW11" s="274"/>
      <c r="SX11" s="274"/>
      <c r="SY11" s="274"/>
      <c r="SZ11" s="274"/>
      <c r="TA11" s="274"/>
      <c r="TB11" s="274"/>
      <c r="TC11" s="274"/>
      <c r="TD11" s="274"/>
      <c r="TE11" s="274"/>
      <c r="TF11" s="274"/>
      <c r="TG11" s="274"/>
      <c r="TH11" s="274"/>
      <c r="TI11" s="274"/>
      <c r="TJ11" s="274"/>
      <c r="TK11" s="274"/>
      <c r="TL11" s="274"/>
      <c r="TM11" s="274"/>
      <c r="TN11" s="274"/>
      <c r="TO11" s="274"/>
      <c r="TP11" s="274"/>
      <c r="TQ11" s="274"/>
      <c r="TR11" s="274"/>
      <c r="TS11" s="274"/>
      <c r="TT11" s="274"/>
      <c r="TU11" s="274"/>
      <c r="TV11" s="274"/>
      <c r="TW11" s="274"/>
      <c r="TX11" s="274"/>
      <c r="TY11" s="274"/>
      <c r="TZ11" s="274"/>
      <c r="UA11" s="274"/>
      <c r="UB11" s="274"/>
      <c r="UC11" s="274"/>
      <c r="UD11" s="274"/>
      <c r="UE11" s="274"/>
      <c r="UF11" s="274"/>
      <c r="UG11" s="274"/>
      <c r="UH11" s="274"/>
      <c r="UI11" s="274"/>
      <c r="UJ11" s="274"/>
      <c r="UK11" s="274"/>
      <c r="UL11" s="274"/>
      <c r="UM11" s="274"/>
      <c r="UN11" s="274"/>
      <c r="UO11" s="274"/>
      <c r="UP11" s="274"/>
      <c r="UQ11" s="274"/>
      <c r="UR11" s="274"/>
      <c r="US11" s="274"/>
      <c r="UT11" s="274"/>
      <c r="UU11" s="274"/>
      <c r="UV11" s="274"/>
      <c r="UW11" s="274"/>
      <c r="UX11" s="274"/>
      <c r="UY11" s="274"/>
      <c r="UZ11" s="274"/>
      <c r="VA11" s="274"/>
      <c r="VB11" s="274"/>
      <c r="VC11" s="274"/>
      <c r="VD11" s="274"/>
      <c r="VE11" s="274"/>
      <c r="VF11" s="274"/>
      <c r="VG11" s="274"/>
      <c r="VH11" s="274"/>
      <c r="VI11" s="274"/>
      <c r="VJ11" s="274"/>
      <c r="VK11" s="274"/>
      <c r="VL11" s="274"/>
      <c r="VM11" s="274"/>
      <c r="VN11" s="274"/>
      <c r="VO11" s="274"/>
      <c r="VP11" s="274"/>
      <c r="VQ11" s="274"/>
      <c r="VR11" s="274"/>
      <c r="VS11" s="274"/>
      <c r="VT11" s="274"/>
      <c r="VU11" s="274"/>
      <c r="VV11" s="274"/>
      <c r="VW11" s="274"/>
      <c r="VX11" s="274"/>
      <c r="VY11" s="274"/>
      <c r="VZ11" s="274"/>
      <c r="WA11" s="274"/>
      <c r="WB11" s="274"/>
      <c r="WC11" s="274"/>
      <c r="WD11" s="274"/>
      <c r="WE11" s="274"/>
      <c r="WF11" s="274"/>
      <c r="WG11" s="274"/>
      <c r="WH11" s="274"/>
      <c r="WI11" s="274"/>
      <c r="WJ11" s="274"/>
      <c r="WK11" s="274"/>
      <c r="WL11" s="274"/>
      <c r="WM11" s="274"/>
      <c r="WN11" s="274"/>
      <c r="WO11" s="274"/>
      <c r="WP11" s="274"/>
      <c r="WQ11" s="274"/>
      <c r="WR11" s="274"/>
      <c r="WS11" s="274"/>
      <c r="WT11" s="274"/>
      <c r="WU11" s="274"/>
      <c r="WV11" s="274"/>
      <c r="WW11" s="274"/>
      <c r="WX11" s="274"/>
      <c r="WY11" s="274"/>
      <c r="WZ11" s="274"/>
      <c r="XA11" s="274"/>
      <c r="XB11" s="274"/>
      <c r="XC11" s="274"/>
      <c r="XD11" s="274"/>
      <c r="XE11" s="274"/>
      <c r="XF11" s="274"/>
      <c r="XG11" s="274"/>
      <c r="XH11" s="274"/>
      <c r="XI11" s="274"/>
      <c r="XJ11" s="274"/>
      <c r="XK11" s="274"/>
      <c r="XL11" s="274"/>
      <c r="XM11" s="274"/>
      <c r="XN11" s="274"/>
      <c r="XO11" s="274"/>
      <c r="XP11" s="274"/>
      <c r="XQ11" s="274"/>
      <c r="XR11" s="274"/>
      <c r="XS11" s="274"/>
      <c r="XT11" s="274"/>
      <c r="XU11" s="274"/>
      <c r="XV11" s="274"/>
      <c r="XW11" s="274"/>
      <c r="XX11" s="274"/>
      <c r="XY11" s="274"/>
      <c r="XZ11" s="274"/>
      <c r="YA11" s="274"/>
      <c r="YB11" s="274"/>
      <c r="YC11" s="274"/>
      <c r="YD11" s="274"/>
      <c r="YE11" s="274"/>
      <c r="YF11" s="274"/>
      <c r="YG11" s="274"/>
      <c r="YH11" s="274"/>
      <c r="YI11" s="274"/>
      <c r="YJ11" s="274"/>
      <c r="YK11" s="274"/>
      <c r="YL11" s="274"/>
      <c r="YM11" s="274"/>
      <c r="YN11" s="274"/>
      <c r="YO11" s="274"/>
      <c r="YP11" s="274"/>
      <c r="YQ11" s="274"/>
      <c r="YR11" s="274"/>
      <c r="YS11" s="274"/>
      <c r="YT11" s="274"/>
      <c r="YU11" s="274"/>
      <c r="YV11" s="274"/>
      <c r="YW11" s="274"/>
      <c r="YX11" s="274"/>
      <c r="YY11" s="274"/>
      <c r="YZ11" s="274"/>
      <c r="ZA11" s="274"/>
      <c r="ZB11" s="274"/>
      <c r="ZC11" s="274"/>
      <c r="ZD11" s="274"/>
      <c r="ZE11" s="274"/>
      <c r="ZF11" s="274"/>
      <c r="ZG11" s="274"/>
      <c r="ZH11" s="274"/>
      <c r="ZI11" s="274"/>
      <c r="ZJ11" s="274"/>
      <c r="ZK11" s="274"/>
      <c r="ZL11" s="274"/>
      <c r="ZM11" s="274"/>
      <c r="ZN11" s="274"/>
      <c r="ZO11" s="274"/>
      <c r="ZP11" s="274"/>
      <c r="ZQ11" s="274"/>
      <c r="ZR11" s="274"/>
      <c r="ZS11" s="274"/>
      <c r="ZT11" s="274"/>
      <c r="ZU11" s="274"/>
      <c r="ZV11" s="274"/>
      <c r="ZW11" s="274"/>
      <c r="ZX11" s="274"/>
      <c r="ZY11" s="274"/>
      <c r="ZZ11" s="274"/>
      <c r="AAA11" s="274"/>
      <c r="AAB11" s="274"/>
      <c r="AAC11" s="274"/>
      <c r="AAD11" s="274"/>
      <c r="AAE11" s="274"/>
      <c r="AAF11" s="274"/>
      <c r="AAG11" s="274"/>
      <c r="AAH11" s="274"/>
      <c r="AAI11" s="274"/>
      <c r="AAJ11" s="274"/>
      <c r="AAK11" s="274"/>
      <c r="AAL11" s="274"/>
      <c r="AAM11" s="274"/>
      <c r="AAN11" s="274"/>
      <c r="AAO11" s="274"/>
      <c r="AAP11" s="274"/>
      <c r="AAQ11" s="274"/>
      <c r="AAR11" s="274"/>
      <c r="AAS11" s="274"/>
      <c r="AAT11" s="274"/>
      <c r="AAU11" s="274"/>
      <c r="AAV11" s="274"/>
      <c r="AAW11" s="274"/>
      <c r="AAX11" s="274"/>
      <c r="AAY11" s="274"/>
      <c r="AAZ11" s="274"/>
      <c r="ABA11" s="274"/>
      <c r="ABB11" s="274"/>
      <c r="ABC11" s="274"/>
      <c r="ABD11" s="274"/>
      <c r="ABE11" s="274"/>
      <c r="ABF11" s="274"/>
      <c r="ABG11" s="274"/>
      <c r="ABH11" s="274"/>
      <c r="ABI11" s="274"/>
      <c r="ABJ11" s="274"/>
      <c r="ABK11" s="274"/>
      <c r="ABL11" s="274"/>
      <c r="ABM11" s="274"/>
      <c r="ABN11" s="274"/>
      <c r="ABO11" s="274"/>
      <c r="ABP11" s="274"/>
      <c r="ABQ11" s="274"/>
      <c r="ABR11" s="274"/>
      <c r="ABS11" s="274"/>
      <c r="ABT11" s="274"/>
      <c r="ABU11" s="274"/>
      <c r="ABV11" s="274"/>
      <c r="ABW11" s="274"/>
      <c r="ABX11" s="274"/>
      <c r="ABY11" s="274"/>
      <c r="ABZ11" s="274"/>
      <c r="ACA11" s="274"/>
      <c r="ACB11" s="274"/>
      <c r="ACC11" s="274"/>
      <c r="ACD11" s="274"/>
      <c r="ACE11" s="274"/>
      <c r="ACF11" s="274"/>
      <c r="ACG11" s="274"/>
      <c r="ACH11" s="274"/>
      <c r="ACI11" s="274"/>
      <c r="ACJ11" s="274"/>
      <c r="ACK11" s="274"/>
      <c r="ACL11" s="274"/>
      <c r="ACM11" s="274"/>
      <c r="ACN11" s="274"/>
      <c r="ACO11" s="274"/>
      <c r="ACP11" s="274"/>
      <c r="ACQ11" s="274"/>
      <c r="ACR11" s="274"/>
      <c r="ACS11" s="274"/>
      <c r="ACT11" s="274"/>
      <c r="ACU11" s="274"/>
      <c r="ACV11" s="274"/>
      <c r="ACW11" s="274"/>
      <c r="ACX11" s="274"/>
      <c r="ACY11" s="274"/>
      <c r="ACZ11" s="274"/>
      <c r="ADA11" s="274"/>
      <c r="ADB11" s="274"/>
      <c r="ADC11" s="274"/>
      <c r="ADD11" s="274"/>
      <c r="ADE11" s="274"/>
      <c r="ADF11" s="274"/>
      <c r="ADG11" s="274"/>
      <c r="ADH11" s="274"/>
      <c r="ADI11" s="274"/>
      <c r="ADJ11" s="274"/>
      <c r="ADK11" s="274"/>
      <c r="ADL11" s="274"/>
      <c r="ADM11" s="274"/>
      <c r="ADN11" s="274"/>
      <c r="ADO11" s="274"/>
      <c r="ADP11" s="274"/>
      <c r="ADQ11" s="274"/>
      <c r="ADR11" s="274"/>
      <c r="ADS11" s="274"/>
      <c r="ADT11" s="274"/>
      <c r="ADU11" s="274"/>
      <c r="ADV11" s="274"/>
      <c r="ADW11" s="274"/>
      <c r="ADX11" s="274"/>
      <c r="ADY11" s="274"/>
      <c r="ADZ11" s="274"/>
      <c r="AEA11" s="274"/>
      <c r="AEB11" s="274"/>
      <c r="AEC11" s="274"/>
      <c r="AED11" s="274"/>
      <c r="AEE11" s="274"/>
      <c r="AEF11" s="274"/>
      <c r="AEG11" s="274"/>
      <c r="AEH11" s="274"/>
      <c r="AEI11" s="274"/>
      <c r="AEJ11" s="274"/>
      <c r="AEK11" s="274"/>
      <c r="AEL11" s="274"/>
      <c r="AEM11" s="274"/>
      <c r="AEN11" s="274"/>
      <c r="AEO11" s="274"/>
      <c r="AEP11" s="274"/>
      <c r="AEQ11" s="274"/>
      <c r="AER11" s="274"/>
      <c r="AES11" s="274"/>
      <c r="AET11" s="274"/>
      <c r="AEU11" s="274"/>
      <c r="AEV11" s="274"/>
      <c r="AEW11" s="274"/>
      <c r="AEX11" s="274"/>
      <c r="AEY11" s="274"/>
      <c r="AEZ11" s="274"/>
      <c r="AFA11" s="274"/>
      <c r="AFB11" s="274"/>
      <c r="AFC11" s="274"/>
      <c r="AFD11" s="274"/>
      <c r="AFE11" s="274"/>
      <c r="AFF11" s="274"/>
      <c r="AFG11" s="274"/>
      <c r="AFH11" s="274"/>
      <c r="AFI11" s="274"/>
      <c r="AFJ11" s="274"/>
      <c r="AFK11" s="274"/>
      <c r="AFL11" s="274"/>
      <c r="AFM11" s="274"/>
      <c r="AFN11" s="274"/>
      <c r="AFO11" s="274"/>
      <c r="AFP11" s="274"/>
      <c r="AFQ11" s="274"/>
      <c r="AFR11" s="274"/>
      <c r="AFS11" s="274"/>
      <c r="AFT11" s="274"/>
      <c r="AFU11" s="274"/>
      <c r="AFV11" s="274"/>
      <c r="AFW11" s="274"/>
      <c r="AFX11" s="274"/>
      <c r="AFY11" s="274"/>
      <c r="AFZ11" s="274"/>
      <c r="AGA11" s="274"/>
      <c r="AGB11" s="274"/>
      <c r="AGC11" s="274"/>
      <c r="AGD11" s="274"/>
      <c r="AGE11" s="274"/>
      <c r="AGF11" s="274"/>
      <c r="AGG11" s="274"/>
      <c r="AGH11" s="274"/>
      <c r="AGI11" s="274"/>
      <c r="AGJ11" s="274"/>
      <c r="AGK11" s="274"/>
      <c r="AGL11" s="274"/>
      <c r="AGM11" s="274"/>
      <c r="AGN11" s="274"/>
      <c r="AGO11" s="274"/>
      <c r="AGP11" s="274"/>
      <c r="AGQ11" s="274"/>
      <c r="AGR11" s="274"/>
      <c r="AGS11" s="274"/>
      <c r="AGT11" s="274"/>
      <c r="AGU11" s="274"/>
      <c r="AGV11" s="274"/>
      <c r="AGW11" s="274"/>
      <c r="AGX11" s="274"/>
      <c r="AGY11" s="274"/>
      <c r="AGZ11" s="274"/>
      <c r="AHA11" s="274"/>
      <c r="AHB11" s="274"/>
      <c r="AHC11" s="274"/>
      <c r="AHD11" s="274"/>
      <c r="AHE11" s="274"/>
      <c r="AHF11" s="274"/>
      <c r="AHG11" s="274"/>
      <c r="AHH11" s="274"/>
      <c r="AHI11" s="274"/>
      <c r="AHJ11" s="274"/>
      <c r="AHK11" s="274"/>
      <c r="AHL11" s="274"/>
      <c r="AHM11" s="274"/>
      <c r="AHN11" s="274"/>
      <c r="AHO11" s="274"/>
      <c r="AHP11" s="274"/>
      <c r="AHQ11" s="274"/>
      <c r="AHR11" s="274"/>
      <c r="AHS11" s="274"/>
      <c r="AHT11" s="274"/>
      <c r="AHU11" s="274"/>
      <c r="AHV11" s="274"/>
      <c r="AHW11" s="274"/>
      <c r="AHX11" s="274"/>
      <c r="AHY11" s="274"/>
      <c r="AHZ11" s="274"/>
      <c r="AIA11" s="274"/>
      <c r="AIB11" s="274"/>
      <c r="AIC11" s="274"/>
      <c r="AID11" s="274"/>
      <c r="AIE11" s="274"/>
      <c r="AIF11" s="274"/>
      <c r="AIG11" s="274"/>
      <c r="AIH11" s="274"/>
      <c r="AII11" s="274"/>
      <c r="AIJ11" s="274"/>
      <c r="AIK11" s="274"/>
      <c r="AIL11" s="274"/>
      <c r="AIM11" s="274"/>
      <c r="AIN11" s="274"/>
      <c r="AIO11" s="274"/>
      <c r="AIP11" s="274"/>
      <c r="AIQ11" s="274"/>
      <c r="AIR11" s="274"/>
      <c r="AIS11" s="274"/>
      <c r="AIT11" s="274"/>
      <c r="AIU11" s="274"/>
      <c r="AIV11" s="274"/>
      <c r="AIW11" s="274"/>
      <c r="AIX11" s="274"/>
      <c r="AIY11" s="274"/>
      <c r="AIZ11" s="274"/>
      <c r="AJA11" s="274"/>
      <c r="AJB11" s="274"/>
      <c r="AJC11" s="274"/>
      <c r="AJD11" s="274"/>
      <c r="AJE11" s="274"/>
      <c r="AJF11" s="274"/>
      <c r="AJG11" s="274"/>
      <c r="AJH11" s="274"/>
      <c r="AJI11" s="274"/>
      <c r="AJJ11" s="274"/>
      <c r="AJK11" s="274"/>
      <c r="AJL11" s="274"/>
      <c r="AJM11" s="274"/>
      <c r="AJN11" s="274"/>
      <c r="AJO11" s="274"/>
      <c r="AJP11" s="274"/>
      <c r="AJQ11" s="274"/>
      <c r="AJR11" s="274"/>
      <c r="AJS11" s="274"/>
      <c r="AJT11" s="274"/>
      <c r="AJU11" s="274"/>
      <c r="AJV11" s="274"/>
      <c r="AJW11" s="274"/>
      <c r="AJX11" s="274"/>
      <c r="AJY11" s="274"/>
      <c r="AJZ11" s="274"/>
      <c r="AKA11" s="274"/>
      <c r="AKB11" s="274"/>
      <c r="AKC11" s="274"/>
      <c r="AKD11" s="274"/>
      <c r="AKE11" s="274"/>
      <c r="AKF11" s="274"/>
      <c r="AKG11" s="274"/>
      <c r="AKH11" s="274"/>
      <c r="AKI11" s="274"/>
      <c r="AKJ11" s="274"/>
      <c r="AKK11" s="274"/>
      <c r="AKL11" s="274"/>
      <c r="AKM11" s="274"/>
      <c r="AKN11" s="274"/>
      <c r="AKO11" s="274"/>
      <c r="AKP11" s="274"/>
      <c r="AKQ11" s="274"/>
      <c r="AKR11" s="274"/>
      <c r="AKS11" s="274"/>
      <c r="AKT11" s="274"/>
      <c r="AKU11" s="274"/>
      <c r="AKV11" s="274"/>
      <c r="AKW11" s="274"/>
      <c r="AKX11" s="274"/>
      <c r="AKY11" s="274"/>
      <c r="AKZ11" s="274"/>
      <c r="ALA11" s="274"/>
    </row>
    <row r="12" spans="1:989" s="969" customFormat="1" ht="18" customHeight="1">
      <c r="A12" s="960" t="s">
        <v>528</v>
      </c>
      <c r="B12" s="961" t="s">
        <v>529</v>
      </c>
      <c r="C12" s="962" t="s">
        <v>530</v>
      </c>
      <c r="D12" s="963" t="s">
        <v>1298</v>
      </c>
      <c r="E12" s="964" t="s">
        <v>531</v>
      </c>
      <c r="F12" s="965">
        <v>77</v>
      </c>
      <c r="G12" s="965">
        <v>0</v>
      </c>
      <c r="H12" s="965">
        <v>1</v>
      </c>
      <c r="I12" s="966" t="s">
        <v>132</v>
      </c>
      <c r="J12" s="967">
        <v>19</v>
      </c>
      <c r="K12" s="967" t="s">
        <v>532</v>
      </c>
      <c r="L12" s="811" t="s">
        <v>533</v>
      </c>
      <c r="M12" s="968"/>
      <c r="N12" s="1030"/>
      <c r="O12" s="1030"/>
      <c r="P12" s="1030"/>
      <c r="Q12" s="1030"/>
    </row>
    <row r="13" spans="1:989" s="969" customFormat="1" ht="18" customHeight="1">
      <c r="A13" s="960" t="s">
        <v>528</v>
      </c>
      <c r="B13" s="961" t="s">
        <v>529</v>
      </c>
      <c r="C13" s="962" t="s">
        <v>534</v>
      </c>
      <c r="D13" s="963" t="s">
        <v>1299</v>
      </c>
      <c r="E13" s="964" t="s">
        <v>531</v>
      </c>
      <c r="F13" s="965">
        <v>75</v>
      </c>
      <c r="G13" s="965">
        <v>0</v>
      </c>
      <c r="H13" s="965">
        <v>1</v>
      </c>
      <c r="I13" s="966" t="s">
        <v>132</v>
      </c>
      <c r="J13" s="967">
        <v>22</v>
      </c>
      <c r="K13" s="967" t="s">
        <v>532</v>
      </c>
      <c r="L13" s="811" t="s">
        <v>533</v>
      </c>
      <c r="M13" s="968"/>
      <c r="N13" s="1030"/>
      <c r="O13" s="1030"/>
      <c r="P13" s="1030"/>
      <c r="Q13" s="1030"/>
    </row>
    <row r="14" spans="1:989" s="969" customFormat="1" ht="18" customHeight="1">
      <c r="A14" s="960" t="s">
        <v>528</v>
      </c>
      <c r="B14" s="961" t="s">
        <v>529</v>
      </c>
      <c r="C14" s="962" t="s">
        <v>535</v>
      </c>
      <c r="D14" s="963" t="s">
        <v>1300</v>
      </c>
      <c r="E14" s="964" t="s">
        <v>531</v>
      </c>
      <c r="F14" s="965">
        <v>80</v>
      </c>
      <c r="G14" s="965">
        <v>0</v>
      </c>
      <c r="H14" s="965">
        <v>1</v>
      </c>
      <c r="I14" s="966" t="s">
        <v>132</v>
      </c>
      <c r="J14" s="970">
        <v>13</v>
      </c>
      <c r="K14" s="967" t="s">
        <v>616</v>
      </c>
      <c r="L14" s="812" t="s">
        <v>533</v>
      </c>
      <c r="M14" s="971"/>
      <c r="N14" s="1030"/>
      <c r="O14" s="1030"/>
      <c r="P14" s="1030"/>
      <c r="Q14" s="1030"/>
    </row>
    <row r="15" spans="1:989" s="969" customFormat="1" ht="18" customHeight="1">
      <c r="A15" s="960" t="s">
        <v>528</v>
      </c>
      <c r="B15" s="961" t="s">
        <v>529</v>
      </c>
      <c r="C15" s="962" t="s">
        <v>536</v>
      </c>
      <c r="D15" s="963" t="s">
        <v>1301</v>
      </c>
      <c r="E15" s="964" t="s">
        <v>537</v>
      </c>
      <c r="F15" s="965">
        <v>100</v>
      </c>
      <c r="G15" s="965">
        <v>0</v>
      </c>
      <c r="H15" s="965">
        <v>1</v>
      </c>
      <c r="I15" s="966" t="s">
        <v>132</v>
      </c>
      <c r="J15" s="970">
        <v>21</v>
      </c>
      <c r="K15" s="967" t="s">
        <v>532</v>
      </c>
      <c r="L15" s="812" t="s">
        <v>533</v>
      </c>
      <c r="M15" s="971"/>
      <c r="N15" s="1030"/>
      <c r="O15" s="1030"/>
      <c r="P15" s="1030"/>
      <c r="Q15" s="1030"/>
    </row>
    <row r="16" spans="1:989" s="969" customFormat="1" ht="18" customHeight="1">
      <c r="A16" s="960" t="s">
        <v>528</v>
      </c>
      <c r="B16" s="961" t="s">
        <v>529</v>
      </c>
      <c r="C16" s="962" t="s">
        <v>538</v>
      </c>
      <c r="D16" s="963" t="s">
        <v>1302</v>
      </c>
      <c r="E16" s="964" t="s">
        <v>531</v>
      </c>
      <c r="F16" s="965">
        <v>75</v>
      </c>
      <c r="G16" s="965">
        <v>0</v>
      </c>
      <c r="H16" s="965">
        <v>1</v>
      </c>
      <c r="I16" s="966" t="s">
        <v>132</v>
      </c>
      <c r="J16" s="967">
        <v>16</v>
      </c>
      <c r="K16" s="967" t="s">
        <v>532</v>
      </c>
      <c r="L16" s="811" t="s">
        <v>533</v>
      </c>
      <c r="M16" s="968"/>
      <c r="N16" s="1030"/>
      <c r="O16" s="1030"/>
      <c r="P16" s="1030"/>
      <c r="Q16" s="1030"/>
    </row>
    <row r="17" spans="1:17" s="969" customFormat="1" ht="18" customHeight="1">
      <c r="A17" s="960" t="s">
        <v>528</v>
      </c>
      <c r="B17" s="962" t="s">
        <v>539</v>
      </c>
      <c r="C17" s="962" t="s">
        <v>540</v>
      </c>
      <c r="D17" s="963" t="s">
        <v>1303</v>
      </c>
      <c r="E17" s="964" t="s">
        <v>531</v>
      </c>
      <c r="F17" s="965">
        <v>59</v>
      </c>
      <c r="G17" s="965">
        <v>0</v>
      </c>
      <c r="H17" s="965">
        <v>1</v>
      </c>
      <c r="I17" s="966" t="s">
        <v>132</v>
      </c>
      <c r="J17" s="970">
        <v>14</v>
      </c>
      <c r="K17" s="967" t="s">
        <v>532</v>
      </c>
      <c r="L17" s="972" t="s">
        <v>541</v>
      </c>
      <c r="M17" s="971"/>
      <c r="N17" s="1030"/>
      <c r="O17" s="1030"/>
      <c r="P17" s="1030"/>
      <c r="Q17" s="1030"/>
    </row>
    <row r="18" spans="1:17" s="969" customFormat="1" ht="18" customHeight="1">
      <c r="A18" s="960" t="s">
        <v>528</v>
      </c>
      <c r="B18" s="962" t="s">
        <v>539</v>
      </c>
      <c r="C18" s="962" t="s">
        <v>540</v>
      </c>
      <c r="D18" s="963" t="s">
        <v>1303</v>
      </c>
      <c r="E18" s="964" t="s">
        <v>531</v>
      </c>
      <c r="F18" s="965">
        <v>54</v>
      </c>
      <c r="G18" s="965">
        <v>0</v>
      </c>
      <c r="H18" s="965">
        <v>1</v>
      </c>
      <c r="I18" s="966" t="s">
        <v>132</v>
      </c>
      <c r="J18" s="970">
        <v>14</v>
      </c>
      <c r="K18" s="967" t="s">
        <v>532</v>
      </c>
      <c r="L18" s="972" t="s">
        <v>541</v>
      </c>
      <c r="M18" s="973" t="s">
        <v>1108</v>
      </c>
      <c r="N18" s="1030"/>
      <c r="O18" s="1030"/>
      <c r="P18" s="1030"/>
      <c r="Q18" s="1030"/>
    </row>
    <row r="19" spans="1:17" s="969" customFormat="1" ht="18" customHeight="1">
      <c r="A19" s="960" t="s">
        <v>1109</v>
      </c>
      <c r="B19" s="961" t="s">
        <v>1110</v>
      </c>
      <c r="C19" s="961" t="s">
        <v>287</v>
      </c>
      <c r="D19" s="963" t="s">
        <v>1304</v>
      </c>
      <c r="E19" s="964" t="s">
        <v>1111</v>
      </c>
      <c r="F19" s="965">
        <v>84</v>
      </c>
      <c r="G19" s="965">
        <v>0</v>
      </c>
      <c r="H19" s="965">
        <v>1</v>
      </c>
      <c r="I19" s="966" t="s">
        <v>132</v>
      </c>
      <c r="J19" s="970">
        <v>19</v>
      </c>
      <c r="K19" s="967" t="s">
        <v>532</v>
      </c>
      <c r="L19" s="972" t="s">
        <v>1112</v>
      </c>
      <c r="M19" s="971"/>
      <c r="N19" s="1030"/>
      <c r="O19" s="1030"/>
      <c r="P19" s="1030"/>
      <c r="Q19" s="1030"/>
    </row>
    <row r="20" spans="1:17" s="969" customFormat="1" ht="18" customHeight="1">
      <c r="A20" s="960" t="s">
        <v>1109</v>
      </c>
      <c r="B20" s="961" t="s">
        <v>1110</v>
      </c>
      <c r="C20" s="961" t="s">
        <v>286</v>
      </c>
      <c r="D20" s="963" t="s">
        <v>1305</v>
      </c>
      <c r="E20" s="964" t="s">
        <v>1111</v>
      </c>
      <c r="F20" s="965">
        <v>84</v>
      </c>
      <c r="G20" s="965">
        <v>0</v>
      </c>
      <c r="H20" s="965">
        <v>1</v>
      </c>
      <c r="I20" s="966" t="s">
        <v>132</v>
      </c>
      <c r="J20" s="970">
        <v>19</v>
      </c>
      <c r="K20" s="967" t="s">
        <v>532</v>
      </c>
      <c r="L20" s="972" t="s">
        <v>1112</v>
      </c>
      <c r="M20" s="971"/>
      <c r="N20" s="1030"/>
      <c r="O20" s="1030"/>
      <c r="P20" s="1030"/>
      <c r="Q20" s="1030"/>
    </row>
    <row r="21" spans="1:17" s="969" customFormat="1" ht="18" customHeight="1">
      <c r="A21" s="960" t="s">
        <v>1109</v>
      </c>
      <c r="B21" s="961" t="s">
        <v>1110</v>
      </c>
      <c r="C21" s="961" t="s">
        <v>288</v>
      </c>
      <c r="D21" s="963" t="s">
        <v>1306</v>
      </c>
      <c r="E21" s="964" t="s">
        <v>1111</v>
      </c>
      <c r="F21" s="974">
        <v>28</v>
      </c>
      <c r="G21" s="974">
        <v>0</v>
      </c>
      <c r="H21" s="965">
        <v>1</v>
      </c>
      <c r="I21" s="966" t="s">
        <v>132</v>
      </c>
      <c r="J21" s="970">
        <v>23</v>
      </c>
      <c r="K21" s="967" t="s">
        <v>532</v>
      </c>
      <c r="L21" s="972" t="s">
        <v>1112</v>
      </c>
      <c r="M21" s="973"/>
      <c r="N21" s="1030"/>
      <c r="O21" s="1030"/>
      <c r="P21" s="1030"/>
      <c r="Q21" s="1030"/>
    </row>
    <row r="22" spans="1:17" s="975" customFormat="1" ht="18" customHeight="1">
      <c r="A22" s="960" t="s">
        <v>528</v>
      </c>
      <c r="B22" s="961" t="s">
        <v>542</v>
      </c>
      <c r="C22" s="961" t="s">
        <v>1113</v>
      </c>
      <c r="D22" s="963" t="s">
        <v>1307</v>
      </c>
      <c r="E22" s="964" t="s">
        <v>531</v>
      </c>
      <c r="F22" s="974">
        <v>35</v>
      </c>
      <c r="G22" s="974">
        <v>0</v>
      </c>
      <c r="H22" s="965">
        <v>1</v>
      </c>
      <c r="I22" s="966" t="s">
        <v>132</v>
      </c>
      <c r="J22" s="970">
        <v>9</v>
      </c>
      <c r="K22" s="967" t="s">
        <v>532</v>
      </c>
      <c r="L22" s="972" t="s">
        <v>543</v>
      </c>
      <c r="M22" s="973"/>
      <c r="N22" s="1031"/>
      <c r="O22" s="1031"/>
      <c r="P22" s="1031"/>
      <c r="Q22" s="1031"/>
    </row>
    <row r="23" spans="1:17" s="975" customFormat="1" ht="18" customHeight="1">
      <c r="A23" s="960" t="s">
        <v>528</v>
      </c>
      <c r="B23" s="961" t="s">
        <v>542</v>
      </c>
      <c r="C23" s="962" t="s">
        <v>1114</v>
      </c>
      <c r="D23" s="976" t="s">
        <v>1308</v>
      </c>
      <c r="E23" s="964" t="s">
        <v>531</v>
      </c>
      <c r="F23" s="974">
        <v>35</v>
      </c>
      <c r="G23" s="974">
        <v>0</v>
      </c>
      <c r="H23" s="965">
        <v>1</v>
      </c>
      <c r="I23" s="966" t="s">
        <v>132</v>
      </c>
      <c r="J23" s="970">
        <v>9</v>
      </c>
      <c r="K23" s="967" t="s">
        <v>532</v>
      </c>
      <c r="L23" s="972" t="s">
        <v>543</v>
      </c>
      <c r="M23" s="973"/>
      <c r="N23" s="1031"/>
      <c r="O23" s="1031"/>
      <c r="P23" s="1031"/>
      <c r="Q23" s="1031"/>
    </row>
    <row r="24" spans="1:17" s="975" customFormat="1" ht="18" customHeight="1">
      <c r="A24" s="960" t="s">
        <v>1115</v>
      </c>
      <c r="B24" s="961" t="s">
        <v>1116</v>
      </c>
      <c r="C24" s="962" t="s">
        <v>1117</v>
      </c>
      <c r="D24" s="976" t="s">
        <v>1309</v>
      </c>
      <c r="E24" s="964" t="s">
        <v>531</v>
      </c>
      <c r="F24" s="974">
        <v>39</v>
      </c>
      <c r="G24" s="974">
        <v>0</v>
      </c>
      <c r="H24" s="965">
        <v>1</v>
      </c>
      <c r="I24" s="966" t="s">
        <v>132</v>
      </c>
      <c r="J24" s="970">
        <v>34</v>
      </c>
      <c r="K24" s="967" t="s">
        <v>532</v>
      </c>
      <c r="L24" s="977" t="s">
        <v>1118</v>
      </c>
      <c r="M24" s="978"/>
      <c r="N24" s="1031"/>
      <c r="O24" s="1031"/>
      <c r="P24" s="1031"/>
      <c r="Q24" s="1031"/>
    </row>
    <row r="25" spans="1:17" s="975" customFormat="1" ht="18" customHeight="1">
      <c r="A25" s="960" t="s">
        <v>528</v>
      </c>
      <c r="B25" s="961" t="s">
        <v>544</v>
      </c>
      <c r="C25" s="962" t="s">
        <v>1119</v>
      </c>
      <c r="D25" s="976" t="s">
        <v>1310</v>
      </c>
      <c r="E25" s="964" t="s">
        <v>550</v>
      </c>
      <c r="F25" s="974">
        <v>49.153846153846153</v>
      </c>
      <c r="G25" s="974">
        <v>0</v>
      </c>
      <c r="H25" s="965">
        <v>3</v>
      </c>
      <c r="I25" s="966" t="s">
        <v>1120</v>
      </c>
      <c r="J25" s="970">
        <v>5</v>
      </c>
      <c r="K25" s="967" t="s">
        <v>551</v>
      </c>
      <c r="L25" s="977" t="s">
        <v>572</v>
      </c>
      <c r="M25" s="978"/>
      <c r="N25" s="1031"/>
      <c r="O25" s="1031"/>
      <c r="P25" s="1031"/>
      <c r="Q25" s="1031"/>
    </row>
    <row r="26" spans="1:17" s="969" customFormat="1" ht="18" customHeight="1">
      <c r="A26" s="960" t="s">
        <v>528</v>
      </c>
      <c r="B26" s="961" t="s">
        <v>544</v>
      </c>
      <c r="C26" s="961" t="s">
        <v>545</v>
      </c>
      <c r="D26" s="963" t="s">
        <v>1311</v>
      </c>
      <c r="E26" s="964" t="s">
        <v>531</v>
      </c>
      <c r="F26" s="974">
        <v>33</v>
      </c>
      <c r="G26" s="974">
        <v>0</v>
      </c>
      <c r="H26" s="965">
        <v>1</v>
      </c>
      <c r="I26" s="966" t="s">
        <v>132</v>
      </c>
      <c r="J26" s="979">
        <v>5</v>
      </c>
      <c r="K26" s="967" t="s">
        <v>532</v>
      </c>
      <c r="L26" s="972" t="s">
        <v>546</v>
      </c>
      <c r="M26" s="971"/>
      <c r="N26" s="1030"/>
      <c r="O26" s="1030"/>
      <c r="P26" s="1030"/>
      <c r="Q26" s="1030"/>
    </row>
    <row r="27" spans="1:17" s="969" customFormat="1" ht="33" customHeight="1">
      <c r="A27" s="980" t="s">
        <v>528</v>
      </c>
      <c r="B27" s="981" t="s">
        <v>544</v>
      </c>
      <c r="C27" s="981" t="s">
        <v>545</v>
      </c>
      <c r="D27" s="982" t="s">
        <v>1311</v>
      </c>
      <c r="E27" s="983" t="s">
        <v>531</v>
      </c>
      <c r="F27" s="974">
        <v>27</v>
      </c>
      <c r="G27" s="974">
        <v>0</v>
      </c>
      <c r="H27" s="965">
        <v>1</v>
      </c>
      <c r="I27" s="984" t="s">
        <v>132</v>
      </c>
      <c r="J27" s="985">
        <v>5</v>
      </c>
      <c r="K27" s="986" t="s">
        <v>532</v>
      </c>
      <c r="L27" s="972" t="s">
        <v>546</v>
      </c>
      <c r="M27" s="987" t="s">
        <v>1757</v>
      </c>
      <c r="N27" s="1030"/>
      <c r="O27" s="1030"/>
      <c r="P27" s="1030"/>
      <c r="Q27" s="1030"/>
    </row>
    <row r="28" spans="1:17" s="969" customFormat="1" ht="18" customHeight="1">
      <c r="A28" s="960" t="s">
        <v>528</v>
      </c>
      <c r="B28" s="961" t="s">
        <v>544</v>
      </c>
      <c r="C28" s="961" t="s">
        <v>547</v>
      </c>
      <c r="D28" s="963" t="s">
        <v>1311</v>
      </c>
      <c r="E28" s="964" t="s">
        <v>531</v>
      </c>
      <c r="F28" s="974">
        <v>43</v>
      </c>
      <c r="G28" s="974">
        <v>0</v>
      </c>
      <c r="H28" s="965">
        <v>1</v>
      </c>
      <c r="I28" s="966" t="s">
        <v>132</v>
      </c>
      <c r="J28" s="979">
        <v>5</v>
      </c>
      <c r="K28" s="967" t="s">
        <v>532</v>
      </c>
      <c r="L28" s="972" t="s">
        <v>546</v>
      </c>
      <c r="M28" s="988" t="s">
        <v>1622</v>
      </c>
      <c r="N28" s="1032"/>
      <c r="O28" s="1030"/>
      <c r="P28" s="1030"/>
      <c r="Q28" s="1030"/>
    </row>
    <row r="29" spans="1:17" s="969" customFormat="1" ht="18" customHeight="1">
      <c r="A29" s="960" t="s">
        <v>528</v>
      </c>
      <c r="B29" s="961" t="s">
        <v>544</v>
      </c>
      <c r="C29" s="961" t="s">
        <v>548</v>
      </c>
      <c r="D29" s="976" t="s">
        <v>1311</v>
      </c>
      <c r="E29" s="964" t="s">
        <v>531</v>
      </c>
      <c r="F29" s="974">
        <v>45</v>
      </c>
      <c r="G29" s="974">
        <v>0</v>
      </c>
      <c r="H29" s="965">
        <v>1</v>
      </c>
      <c r="I29" s="966" t="s">
        <v>132</v>
      </c>
      <c r="J29" s="979">
        <v>5</v>
      </c>
      <c r="K29" s="967" t="s">
        <v>532</v>
      </c>
      <c r="L29" s="972" t="s">
        <v>546</v>
      </c>
      <c r="M29" s="971"/>
      <c r="N29" s="1032"/>
      <c r="O29" s="1030"/>
      <c r="P29" s="1030"/>
      <c r="Q29" s="1030"/>
    </row>
    <row r="30" spans="1:17" s="969" customFormat="1" ht="18" customHeight="1">
      <c r="A30" s="960" t="s">
        <v>528</v>
      </c>
      <c r="B30" s="961" t="s">
        <v>544</v>
      </c>
      <c r="C30" s="961" t="s">
        <v>549</v>
      </c>
      <c r="D30" s="976" t="s">
        <v>1312</v>
      </c>
      <c r="E30" s="964" t="s">
        <v>550</v>
      </c>
      <c r="F30" s="974">
        <v>38.769230769230774</v>
      </c>
      <c r="G30" s="974">
        <v>0</v>
      </c>
      <c r="H30" s="965">
        <v>1</v>
      </c>
      <c r="I30" s="966" t="s">
        <v>1121</v>
      </c>
      <c r="J30" s="979">
        <v>2</v>
      </c>
      <c r="K30" s="967" t="s">
        <v>551</v>
      </c>
      <c r="L30" s="813" t="s">
        <v>572</v>
      </c>
      <c r="M30" s="973"/>
      <c r="N30" s="1032"/>
      <c r="O30" s="1030"/>
      <c r="P30" s="1030"/>
      <c r="Q30" s="1030"/>
    </row>
    <row r="31" spans="1:17" s="969" customFormat="1" ht="18" customHeight="1">
      <c r="A31" s="960" t="s">
        <v>528</v>
      </c>
      <c r="B31" s="961" t="s">
        <v>544</v>
      </c>
      <c r="C31" s="961" t="s">
        <v>552</v>
      </c>
      <c r="D31" s="976" t="s">
        <v>1313</v>
      </c>
      <c r="E31" s="964" t="s">
        <v>531</v>
      </c>
      <c r="F31" s="974">
        <v>30</v>
      </c>
      <c r="G31" s="974">
        <v>0</v>
      </c>
      <c r="H31" s="965">
        <v>1</v>
      </c>
      <c r="I31" s="966" t="s">
        <v>132</v>
      </c>
      <c r="J31" s="970">
        <v>2</v>
      </c>
      <c r="K31" s="967" t="s">
        <v>532</v>
      </c>
      <c r="L31" s="972" t="s">
        <v>553</v>
      </c>
      <c r="M31" s="973"/>
      <c r="N31" s="1032"/>
      <c r="O31" s="1030"/>
      <c r="P31" s="1030"/>
      <c r="Q31" s="1030"/>
    </row>
    <row r="32" spans="1:17" s="969" customFormat="1" ht="18" customHeight="1">
      <c r="A32" s="960" t="s">
        <v>528</v>
      </c>
      <c r="B32" s="961" t="s">
        <v>544</v>
      </c>
      <c r="C32" s="961" t="s">
        <v>1122</v>
      </c>
      <c r="D32" s="976" t="s">
        <v>1314</v>
      </c>
      <c r="E32" s="964" t="s">
        <v>550</v>
      </c>
      <c r="F32" s="974">
        <v>59.153846153846153</v>
      </c>
      <c r="G32" s="974">
        <v>0</v>
      </c>
      <c r="H32" s="965">
        <v>3</v>
      </c>
      <c r="I32" s="966" t="s">
        <v>1120</v>
      </c>
      <c r="J32" s="970">
        <v>4</v>
      </c>
      <c r="K32" s="967" t="s">
        <v>551</v>
      </c>
      <c r="L32" s="972" t="s">
        <v>572</v>
      </c>
      <c r="M32" s="973"/>
      <c r="N32" s="1032"/>
      <c r="O32" s="1030"/>
      <c r="P32" s="1030"/>
      <c r="Q32" s="1030"/>
    </row>
    <row r="33" spans="1:17" s="989" customFormat="1" ht="18" customHeight="1">
      <c r="A33" s="960" t="s">
        <v>528</v>
      </c>
      <c r="B33" s="961" t="s">
        <v>544</v>
      </c>
      <c r="C33" s="961" t="s">
        <v>554</v>
      </c>
      <c r="D33" s="976" t="s">
        <v>1315</v>
      </c>
      <c r="E33" s="964" t="s">
        <v>531</v>
      </c>
      <c r="F33" s="974">
        <v>160</v>
      </c>
      <c r="G33" s="974">
        <v>3</v>
      </c>
      <c r="H33" s="965">
        <v>4</v>
      </c>
      <c r="I33" s="966" t="s">
        <v>132</v>
      </c>
      <c r="J33" s="970">
        <v>3</v>
      </c>
      <c r="K33" s="967" t="s">
        <v>532</v>
      </c>
      <c r="L33" s="972" t="s">
        <v>555</v>
      </c>
      <c r="M33" s="971"/>
      <c r="N33" s="1032"/>
      <c r="O33" s="1033"/>
      <c r="P33" s="1033"/>
      <c r="Q33" s="1033"/>
    </row>
    <row r="34" spans="1:17" s="969" customFormat="1" ht="18" customHeight="1">
      <c r="A34" s="960" t="s">
        <v>528</v>
      </c>
      <c r="B34" s="961" t="s">
        <v>544</v>
      </c>
      <c r="C34" s="961" t="s">
        <v>556</v>
      </c>
      <c r="D34" s="976" t="s">
        <v>1316</v>
      </c>
      <c r="E34" s="964" t="s">
        <v>531</v>
      </c>
      <c r="F34" s="974">
        <v>23</v>
      </c>
      <c r="G34" s="974">
        <v>0</v>
      </c>
      <c r="H34" s="965">
        <v>1</v>
      </c>
      <c r="I34" s="966" t="s">
        <v>132</v>
      </c>
      <c r="J34" s="970">
        <v>2</v>
      </c>
      <c r="K34" s="967" t="s">
        <v>532</v>
      </c>
      <c r="L34" s="990" t="s">
        <v>557</v>
      </c>
      <c r="M34" s="971"/>
      <c r="N34" s="1032"/>
      <c r="O34" s="1030"/>
      <c r="P34" s="1030"/>
      <c r="Q34" s="1030"/>
    </row>
    <row r="35" spans="1:17" s="969" customFormat="1" ht="33" customHeight="1">
      <c r="A35" s="980" t="s">
        <v>528</v>
      </c>
      <c r="B35" s="981" t="s">
        <v>544</v>
      </c>
      <c r="C35" s="981" t="s">
        <v>556</v>
      </c>
      <c r="D35" s="991" t="s">
        <v>1316</v>
      </c>
      <c r="E35" s="983" t="s">
        <v>531</v>
      </c>
      <c r="F35" s="992">
        <v>18</v>
      </c>
      <c r="G35" s="974">
        <v>0</v>
      </c>
      <c r="H35" s="965">
        <v>1</v>
      </c>
      <c r="I35" s="984" t="s">
        <v>132</v>
      </c>
      <c r="J35" s="965">
        <v>2</v>
      </c>
      <c r="K35" s="986" t="s">
        <v>532</v>
      </c>
      <c r="L35" s="993" t="s">
        <v>557</v>
      </c>
      <c r="M35" s="987" t="s">
        <v>1757</v>
      </c>
      <c r="N35" s="1032"/>
      <c r="O35" s="1030"/>
      <c r="P35" s="1030"/>
      <c r="Q35" s="1030"/>
    </row>
    <row r="36" spans="1:17" s="969" customFormat="1" ht="18" customHeight="1">
      <c r="A36" s="960" t="s">
        <v>528</v>
      </c>
      <c r="B36" s="961" t="s">
        <v>544</v>
      </c>
      <c r="C36" s="961" t="s">
        <v>558</v>
      </c>
      <c r="D36" s="976" t="s">
        <v>1317</v>
      </c>
      <c r="E36" s="964" t="s">
        <v>531</v>
      </c>
      <c r="F36" s="992">
        <v>28</v>
      </c>
      <c r="G36" s="974">
        <v>0</v>
      </c>
      <c r="H36" s="965">
        <v>1</v>
      </c>
      <c r="I36" s="966" t="s">
        <v>132</v>
      </c>
      <c r="J36" s="970">
        <v>2</v>
      </c>
      <c r="K36" s="967" t="s">
        <v>551</v>
      </c>
      <c r="L36" s="972" t="s">
        <v>559</v>
      </c>
      <c r="M36" s="971"/>
      <c r="N36" s="1032"/>
      <c r="O36" s="1030"/>
      <c r="P36" s="1030"/>
      <c r="Q36" s="1030"/>
    </row>
    <row r="37" spans="1:17" s="969" customFormat="1" ht="18" customHeight="1">
      <c r="A37" s="960" t="s">
        <v>528</v>
      </c>
      <c r="B37" s="961" t="s">
        <v>544</v>
      </c>
      <c r="C37" s="961" t="s">
        <v>560</v>
      </c>
      <c r="D37" s="976" t="s">
        <v>1318</v>
      </c>
      <c r="E37" s="964" t="s">
        <v>531</v>
      </c>
      <c r="F37" s="992">
        <v>56</v>
      </c>
      <c r="G37" s="974">
        <v>0</v>
      </c>
      <c r="H37" s="965">
        <v>3</v>
      </c>
      <c r="I37" s="966" t="s">
        <v>561</v>
      </c>
      <c r="J37" s="970">
        <v>1</v>
      </c>
      <c r="K37" s="967" t="s">
        <v>532</v>
      </c>
      <c r="L37" s="972" t="s">
        <v>555</v>
      </c>
      <c r="M37" s="973"/>
      <c r="N37" s="1032"/>
      <c r="O37" s="1030"/>
      <c r="P37" s="1030"/>
      <c r="Q37" s="1030"/>
    </row>
    <row r="38" spans="1:17" s="969" customFormat="1" ht="18" customHeight="1">
      <c r="A38" s="960" t="s">
        <v>528</v>
      </c>
      <c r="B38" s="961" t="s">
        <v>544</v>
      </c>
      <c r="C38" s="961" t="s">
        <v>1123</v>
      </c>
      <c r="D38" s="976" t="s">
        <v>1319</v>
      </c>
      <c r="E38" s="964" t="s">
        <v>550</v>
      </c>
      <c r="F38" s="992">
        <v>49.92307692307692</v>
      </c>
      <c r="G38" s="974">
        <v>0</v>
      </c>
      <c r="H38" s="965">
        <v>3</v>
      </c>
      <c r="I38" s="966" t="s">
        <v>1120</v>
      </c>
      <c r="J38" s="970">
        <v>3</v>
      </c>
      <c r="K38" s="967" t="s">
        <v>551</v>
      </c>
      <c r="L38" s="972" t="s">
        <v>572</v>
      </c>
      <c r="M38" s="973"/>
      <c r="N38" s="1032"/>
      <c r="O38" s="1030"/>
      <c r="P38" s="1030"/>
      <c r="Q38" s="1030"/>
    </row>
    <row r="39" spans="1:17" s="969" customFormat="1" ht="18" customHeight="1">
      <c r="A39" s="960" t="s">
        <v>528</v>
      </c>
      <c r="B39" s="961" t="s">
        <v>544</v>
      </c>
      <c r="C39" s="961" t="s">
        <v>562</v>
      </c>
      <c r="D39" s="976" t="s">
        <v>1320</v>
      </c>
      <c r="E39" s="964" t="s">
        <v>531</v>
      </c>
      <c r="F39" s="992">
        <v>24</v>
      </c>
      <c r="G39" s="974">
        <v>0</v>
      </c>
      <c r="H39" s="965">
        <v>1</v>
      </c>
      <c r="I39" s="966" t="s">
        <v>132</v>
      </c>
      <c r="J39" s="970">
        <v>2</v>
      </c>
      <c r="K39" s="967" t="s">
        <v>532</v>
      </c>
      <c r="L39" s="990" t="s">
        <v>557</v>
      </c>
      <c r="M39" s="973"/>
      <c r="N39" s="1032"/>
      <c r="O39" s="1030"/>
      <c r="P39" s="1030"/>
      <c r="Q39" s="1030"/>
    </row>
    <row r="40" spans="1:17" s="969" customFormat="1" ht="33" customHeight="1">
      <c r="A40" s="980" t="s">
        <v>528</v>
      </c>
      <c r="B40" s="981" t="s">
        <v>544</v>
      </c>
      <c r="C40" s="981" t="s">
        <v>562</v>
      </c>
      <c r="D40" s="991" t="s">
        <v>1320</v>
      </c>
      <c r="E40" s="983" t="s">
        <v>531</v>
      </c>
      <c r="F40" s="992">
        <v>19</v>
      </c>
      <c r="G40" s="974">
        <v>0</v>
      </c>
      <c r="H40" s="965">
        <v>1</v>
      </c>
      <c r="I40" s="984" t="s">
        <v>132</v>
      </c>
      <c r="J40" s="965">
        <v>2</v>
      </c>
      <c r="K40" s="986" t="s">
        <v>532</v>
      </c>
      <c r="L40" s="993" t="s">
        <v>557</v>
      </c>
      <c r="M40" s="987" t="s">
        <v>1757</v>
      </c>
      <c r="N40" s="1032"/>
      <c r="O40" s="1030"/>
      <c r="P40" s="1030"/>
      <c r="Q40" s="1030"/>
    </row>
    <row r="41" spans="1:17" s="969" customFormat="1" ht="18" customHeight="1">
      <c r="A41" s="960" t="s">
        <v>528</v>
      </c>
      <c r="B41" s="961" t="s">
        <v>544</v>
      </c>
      <c r="C41" s="961" t="s">
        <v>563</v>
      </c>
      <c r="D41" s="976" t="s">
        <v>1321</v>
      </c>
      <c r="E41" s="964" t="s">
        <v>531</v>
      </c>
      <c r="F41" s="992">
        <v>30</v>
      </c>
      <c r="G41" s="974">
        <v>0</v>
      </c>
      <c r="H41" s="965">
        <v>1</v>
      </c>
      <c r="I41" s="966" t="s">
        <v>132</v>
      </c>
      <c r="J41" s="970">
        <v>4</v>
      </c>
      <c r="K41" s="967" t="s">
        <v>532</v>
      </c>
      <c r="L41" s="990" t="s">
        <v>564</v>
      </c>
      <c r="M41" s="971"/>
      <c r="N41" s="1032"/>
      <c r="O41" s="1030"/>
      <c r="P41" s="1030"/>
      <c r="Q41" s="1030"/>
    </row>
    <row r="42" spans="1:17" s="969" customFormat="1" ht="18" customHeight="1">
      <c r="A42" s="960" t="s">
        <v>528</v>
      </c>
      <c r="B42" s="961" t="s">
        <v>544</v>
      </c>
      <c r="C42" s="961" t="s">
        <v>565</v>
      </c>
      <c r="D42" s="976" t="s">
        <v>1322</v>
      </c>
      <c r="E42" s="964" t="s">
        <v>531</v>
      </c>
      <c r="F42" s="992">
        <v>29</v>
      </c>
      <c r="G42" s="974">
        <v>0</v>
      </c>
      <c r="H42" s="965">
        <v>1</v>
      </c>
      <c r="I42" s="966" t="s">
        <v>132</v>
      </c>
      <c r="J42" s="970">
        <v>5</v>
      </c>
      <c r="K42" s="967" t="s">
        <v>532</v>
      </c>
      <c r="L42" s="990" t="s">
        <v>566</v>
      </c>
      <c r="M42" s="971"/>
      <c r="N42" s="1032"/>
      <c r="O42" s="1030"/>
      <c r="P42" s="1030"/>
      <c r="Q42" s="1030"/>
    </row>
    <row r="43" spans="1:17" s="969" customFormat="1" ht="18" customHeight="1">
      <c r="A43" s="960" t="s">
        <v>528</v>
      </c>
      <c r="B43" s="961" t="s">
        <v>544</v>
      </c>
      <c r="C43" s="961" t="s">
        <v>1124</v>
      </c>
      <c r="D43" s="976" t="s">
        <v>1322</v>
      </c>
      <c r="E43" s="964" t="s">
        <v>531</v>
      </c>
      <c r="F43" s="992">
        <v>47</v>
      </c>
      <c r="G43" s="974">
        <v>0</v>
      </c>
      <c r="H43" s="965">
        <v>1</v>
      </c>
      <c r="I43" s="966" t="s">
        <v>132</v>
      </c>
      <c r="J43" s="970">
        <v>5</v>
      </c>
      <c r="K43" s="967" t="s">
        <v>532</v>
      </c>
      <c r="L43" s="990" t="s">
        <v>566</v>
      </c>
      <c r="M43" s="968" t="s">
        <v>1125</v>
      </c>
      <c r="N43" s="1032"/>
      <c r="O43" s="1030"/>
      <c r="P43" s="1030"/>
      <c r="Q43" s="1030"/>
    </row>
    <row r="44" spans="1:17" s="969" customFormat="1" ht="33" customHeight="1">
      <c r="A44" s="980" t="s">
        <v>528</v>
      </c>
      <c r="B44" s="981" t="s">
        <v>544</v>
      </c>
      <c r="C44" s="981" t="s">
        <v>565</v>
      </c>
      <c r="D44" s="991" t="s">
        <v>1322</v>
      </c>
      <c r="E44" s="983" t="s">
        <v>531</v>
      </c>
      <c r="F44" s="992">
        <v>21</v>
      </c>
      <c r="G44" s="974">
        <v>0</v>
      </c>
      <c r="H44" s="965">
        <v>1</v>
      </c>
      <c r="I44" s="984" t="s">
        <v>132</v>
      </c>
      <c r="J44" s="965">
        <v>5</v>
      </c>
      <c r="K44" s="986" t="s">
        <v>532</v>
      </c>
      <c r="L44" s="993" t="s">
        <v>566</v>
      </c>
      <c r="M44" s="987" t="s">
        <v>1757</v>
      </c>
      <c r="N44" s="1032"/>
      <c r="O44" s="1030"/>
      <c r="P44" s="1030"/>
      <c r="Q44" s="1030"/>
    </row>
    <row r="45" spans="1:17" s="969" customFormat="1" ht="18" customHeight="1">
      <c r="A45" s="960" t="s">
        <v>528</v>
      </c>
      <c r="B45" s="961" t="s">
        <v>544</v>
      </c>
      <c r="C45" s="961" t="s">
        <v>567</v>
      </c>
      <c r="D45" s="976" t="s">
        <v>1323</v>
      </c>
      <c r="E45" s="964" t="s">
        <v>550</v>
      </c>
      <c r="F45" s="992">
        <v>41.846153846153847</v>
      </c>
      <c r="G45" s="974">
        <v>0</v>
      </c>
      <c r="H45" s="965">
        <v>2</v>
      </c>
      <c r="I45" s="966" t="s">
        <v>1121</v>
      </c>
      <c r="J45" s="970">
        <v>2</v>
      </c>
      <c r="K45" s="967" t="s">
        <v>551</v>
      </c>
      <c r="L45" s="972" t="s">
        <v>559</v>
      </c>
      <c r="M45" s="973"/>
      <c r="N45" s="1032"/>
      <c r="O45" s="1030"/>
      <c r="P45" s="1030"/>
      <c r="Q45" s="1030"/>
    </row>
    <row r="46" spans="1:17" s="989" customFormat="1" ht="18" customHeight="1">
      <c r="A46" s="960" t="s">
        <v>528</v>
      </c>
      <c r="B46" s="961" t="s">
        <v>544</v>
      </c>
      <c r="C46" s="961" t="s">
        <v>1126</v>
      </c>
      <c r="D46" s="976" t="s">
        <v>1324</v>
      </c>
      <c r="E46" s="964" t="s">
        <v>550</v>
      </c>
      <c r="F46" s="974">
        <v>40.307692307692307</v>
      </c>
      <c r="G46" s="974">
        <v>0</v>
      </c>
      <c r="H46" s="965">
        <v>2</v>
      </c>
      <c r="I46" s="966" t="s">
        <v>1121</v>
      </c>
      <c r="J46" s="979">
        <v>2</v>
      </c>
      <c r="K46" s="967" t="s">
        <v>551</v>
      </c>
      <c r="L46" s="972" t="s">
        <v>559</v>
      </c>
      <c r="M46" s="973"/>
      <c r="N46" s="1032"/>
      <c r="O46" s="1033"/>
      <c r="P46" s="1033"/>
      <c r="Q46" s="1033"/>
    </row>
    <row r="47" spans="1:17" s="989" customFormat="1" ht="18" customHeight="1">
      <c r="A47" s="960" t="s">
        <v>528</v>
      </c>
      <c r="B47" s="961" t="s">
        <v>544</v>
      </c>
      <c r="C47" s="961" t="s">
        <v>568</v>
      </c>
      <c r="D47" s="976" t="s">
        <v>1325</v>
      </c>
      <c r="E47" s="964" t="s">
        <v>531</v>
      </c>
      <c r="F47" s="974">
        <v>21</v>
      </c>
      <c r="G47" s="974">
        <v>0</v>
      </c>
      <c r="H47" s="965">
        <v>1</v>
      </c>
      <c r="I47" s="966" t="s">
        <v>132</v>
      </c>
      <c r="J47" s="970">
        <v>3</v>
      </c>
      <c r="K47" s="967" t="s">
        <v>551</v>
      </c>
      <c r="L47" s="972" t="s">
        <v>569</v>
      </c>
      <c r="M47" s="971"/>
      <c r="N47" s="1032"/>
      <c r="O47" s="1033"/>
      <c r="P47" s="1033"/>
      <c r="Q47" s="1033"/>
    </row>
    <row r="48" spans="1:17" s="989" customFormat="1" ht="18" customHeight="1">
      <c r="A48" s="960" t="s">
        <v>528</v>
      </c>
      <c r="B48" s="961" t="s">
        <v>544</v>
      </c>
      <c r="C48" s="961" t="s">
        <v>570</v>
      </c>
      <c r="D48" s="976" t="s">
        <v>1326</v>
      </c>
      <c r="E48" s="964" t="s">
        <v>550</v>
      </c>
      <c r="F48" s="974">
        <v>42.615384615384613</v>
      </c>
      <c r="G48" s="974">
        <v>0</v>
      </c>
      <c r="H48" s="965">
        <v>1</v>
      </c>
      <c r="I48" s="966" t="s">
        <v>1127</v>
      </c>
      <c r="J48" s="970">
        <v>2</v>
      </c>
      <c r="K48" s="967" t="s">
        <v>551</v>
      </c>
      <c r="L48" s="972" t="s">
        <v>1128</v>
      </c>
      <c r="M48" s="994"/>
      <c r="N48" s="1032"/>
      <c r="O48" s="1033"/>
      <c r="P48" s="1033"/>
      <c r="Q48" s="1033"/>
    </row>
    <row r="49" spans="1:17" s="989" customFormat="1" ht="18" customHeight="1">
      <c r="A49" s="960" t="s">
        <v>528</v>
      </c>
      <c r="B49" s="961" t="s">
        <v>544</v>
      </c>
      <c r="C49" s="961" t="s">
        <v>571</v>
      </c>
      <c r="D49" s="976" t="s">
        <v>1327</v>
      </c>
      <c r="E49" s="964" t="s">
        <v>531</v>
      </c>
      <c r="F49" s="974">
        <v>19</v>
      </c>
      <c r="G49" s="974">
        <v>0</v>
      </c>
      <c r="H49" s="965">
        <v>1</v>
      </c>
      <c r="I49" s="966" t="s">
        <v>132</v>
      </c>
      <c r="J49" s="970">
        <v>1</v>
      </c>
      <c r="K49" s="967" t="s">
        <v>551</v>
      </c>
      <c r="L49" s="813" t="s">
        <v>572</v>
      </c>
      <c r="M49" s="971"/>
      <c r="N49" s="1032"/>
      <c r="O49" s="1033"/>
      <c r="P49" s="1033"/>
      <c r="Q49" s="1033"/>
    </row>
    <row r="50" spans="1:17" s="989" customFormat="1" ht="18" customHeight="1">
      <c r="A50" s="960" t="s">
        <v>528</v>
      </c>
      <c r="B50" s="961" t="s">
        <v>544</v>
      </c>
      <c r="C50" s="961" t="s">
        <v>571</v>
      </c>
      <c r="D50" s="976" t="s">
        <v>1327</v>
      </c>
      <c r="E50" s="964" t="s">
        <v>531</v>
      </c>
      <c r="F50" s="974">
        <v>20</v>
      </c>
      <c r="G50" s="974">
        <v>0</v>
      </c>
      <c r="H50" s="965">
        <v>1</v>
      </c>
      <c r="I50" s="966" t="s">
        <v>132</v>
      </c>
      <c r="J50" s="970">
        <v>1</v>
      </c>
      <c r="K50" s="967" t="s">
        <v>551</v>
      </c>
      <c r="L50" s="813" t="s">
        <v>572</v>
      </c>
      <c r="M50" s="973" t="s">
        <v>573</v>
      </c>
      <c r="N50" s="1032"/>
      <c r="O50" s="1033"/>
      <c r="P50" s="1033"/>
      <c r="Q50" s="1033"/>
    </row>
    <row r="51" spans="1:17" s="989" customFormat="1" ht="33" customHeight="1">
      <c r="A51" s="980" t="s">
        <v>528</v>
      </c>
      <c r="B51" s="981" t="s">
        <v>544</v>
      </c>
      <c r="C51" s="981" t="s">
        <v>571</v>
      </c>
      <c r="D51" s="991" t="s">
        <v>1327</v>
      </c>
      <c r="E51" s="983" t="s">
        <v>531</v>
      </c>
      <c r="F51" s="974">
        <v>14</v>
      </c>
      <c r="G51" s="974">
        <v>0</v>
      </c>
      <c r="H51" s="965">
        <v>1</v>
      </c>
      <c r="I51" s="984" t="s">
        <v>132</v>
      </c>
      <c r="J51" s="965">
        <v>1</v>
      </c>
      <c r="K51" s="986" t="s">
        <v>551</v>
      </c>
      <c r="L51" s="813" t="s">
        <v>572</v>
      </c>
      <c r="M51" s="987" t="s">
        <v>1757</v>
      </c>
      <c r="N51" s="1032"/>
      <c r="O51" s="1033"/>
      <c r="P51" s="1033"/>
      <c r="Q51" s="1033"/>
    </row>
    <row r="52" spans="1:17" s="989" customFormat="1" ht="18" customHeight="1">
      <c r="A52" s="960" t="s">
        <v>528</v>
      </c>
      <c r="B52" s="961" t="s">
        <v>544</v>
      </c>
      <c r="C52" s="961" t="s">
        <v>574</v>
      </c>
      <c r="D52" s="976" t="s">
        <v>1327</v>
      </c>
      <c r="E52" s="964" t="s">
        <v>531</v>
      </c>
      <c r="F52" s="974">
        <v>32</v>
      </c>
      <c r="G52" s="974">
        <v>0</v>
      </c>
      <c r="H52" s="965">
        <v>1</v>
      </c>
      <c r="I52" s="966" t="s">
        <v>575</v>
      </c>
      <c r="J52" s="970">
        <v>1</v>
      </c>
      <c r="K52" s="967" t="s">
        <v>532</v>
      </c>
      <c r="L52" s="813" t="s">
        <v>572</v>
      </c>
      <c r="M52" s="994" t="s">
        <v>576</v>
      </c>
      <c r="N52" s="1032"/>
      <c r="O52" s="1033"/>
      <c r="P52" s="1033"/>
      <c r="Q52" s="1033"/>
    </row>
    <row r="53" spans="1:17" s="989" customFormat="1" ht="18" customHeight="1">
      <c r="A53" s="960" t="s">
        <v>528</v>
      </c>
      <c r="B53" s="961" t="s">
        <v>544</v>
      </c>
      <c r="C53" s="961" t="s">
        <v>574</v>
      </c>
      <c r="D53" s="976" t="s">
        <v>1327</v>
      </c>
      <c r="E53" s="964" t="s">
        <v>531</v>
      </c>
      <c r="F53" s="974">
        <v>48</v>
      </c>
      <c r="G53" s="974">
        <v>0</v>
      </c>
      <c r="H53" s="965">
        <v>1</v>
      </c>
      <c r="I53" s="966" t="s">
        <v>577</v>
      </c>
      <c r="J53" s="970">
        <v>1</v>
      </c>
      <c r="K53" s="967" t="s">
        <v>532</v>
      </c>
      <c r="L53" s="813" t="s">
        <v>572</v>
      </c>
      <c r="M53" s="994" t="s">
        <v>576</v>
      </c>
      <c r="N53" s="1032"/>
      <c r="O53" s="1033"/>
      <c r="P53" s="1033"/>
      <c r="Q53" s="1033"/>
    </row>
    <row r="54" spans="1:17" s="989" customFormat="1" ht="18" customHeight="1">
      <c r="A54" s="960" t="s">
        <v>528</v>
      </c>
      <c r="B54" s="961" t="s">
        <v>544</v>
      </c>
      <c r="C54" s="961" t="s">
        <v>578</v>
      </c>
      <c r="D54" s="976" t="s">
        <v>1328</v>
      </c>
      <c r="E54" s="964" t="s">
        <v>550</v>
      </c>
      <c r="F54" s="974">
        <v>41.846153846153847</v>
      </c>
      <c r="G54" s="974">
        <v>0</v>
      </c>
      <c r="H54" s="965">
        <v>2</v>
      </c>
      <c r="I54" s="966" t="s">
        <v>1121</v>
      </c>
      <c r="J54" s="970">
        <v>2</v>
      </c>
      <c r="K54" s="967" t="s">
        <v>551</v>
      </c>
      <c r="L54" s="972" t="s">
        <v>559</v>
      </c>
      <c r="M54" s="973"/>
      <c r="N54" s="1032"/>
      <c r="O54" s="1033"/>
      <c r="P54" s="1033"/>
      <c r="Q54" s="1033"/>
    </row>
    <row r="55" spans="1:17" s="989" customFormat="1" ht="18" customHeight="1">
      <c r="A55" s="960" t="s">
        <v>528</v>
      </c>
      <c r="B55" s="961" t="s">
        <v>544</v>
      </c>
      <c r="C55" s="961" t="s">
        <v>579</v>
      </c>
      <c r="D55" s="976" t="s">
        <v>1329</v>
      </c>
      <c r="E55" s="964" t="s">
        <v>531</v>
      </c>
      <c r="F55" s="974">
        <v>16</v>
      </c>
      <c r="G55" s="974">
        <v>0</v>
      </c>
      <c r="H55" s="965">
        <v>1</v>
      </c>
      <c r="I55" s="966" t="s">
        <v>132</v>
      </c>
      <c r="J55" s="970">
        <v>1</v>
      </c>
      <c r="K55" s="967" t="s">
        <v>532</v>
      </c>
      <c r="L55" s="972" t="s">
        <v>580</v>
      </c>
      <c r="M55" s="971"/>
      <c r="N55" s="1032"/>
      <c r="O55" s="1033"/>
      <c r="P55" s="1033"/>
      <c r="Q55" s="1033"/>
    </row>
    <row r="56" spans="1:17" s="989" customFormat="1" ht="33" customHeight="1">
      <c r="A56" s="980" t="s">
        <v>528</v>
      </c>
      <c r="B56" s="981" t="s">
        <v>544</v>
      </c>
      <c r="C56" s="981" t="s">
        <v>579</v>
      </c>
      <c r="D56" s="991" t="s">
        <v>1329</v>
      </c>
      <c r="E56" s="983" t="s">
        <v>531</v>
      </c>
      <c r="F56" s="974">
        <v>12</v>
      </c>
      <c r="G56" s="974">
        <v>0</v>
      </c>
      <c r="H56" s="965">
        <v>1</v>
      </c>
      <c r="I56" s="984" t="s">
        <v>132</v>
      </c>
      <c r="J56" s="965">
        <v>1</v>
      </c>
      <c r="K56" s="986" t="s">
        <v>532</v>
      </c>
      <c r="L56" s="972" t="s">
        <v>580</v>
      </c>
      <c r="M56" s="987" t="s">
        <v>1757</v>
      </c>
      <c r="N56" s="1032"/>
      <c r="O56" s="1033"/>
      <c r="P56" s="1033"/>
      <c r="Q56" s="1033"/>
    </row>
    <row r="57" spans="1:17" s="989" customFormat="1" ht="18" customHeight="1">
      <c r="A57" s="960" t="s">
        <v>528</v>
      </c>
      <c r="B57" s="961" t="s">
        <v>544</v>
      </c>
      <c r="C57" s="961" t="s">
        <v>581</v>
      </c>
      <c r="D57" s="976" t="s">
        <v>1330</v>
      </c>
      <c r="E57" s="964" t="s">
        <v>531</v>
      </c>
      <c r="F57" s="974">
        <v>18</v>
      </c>
      <c r="G57" s="974">
        <v>0</v>
      </c>
      <c r="H57" s="965">
        <v>2</v>
      </c>
      <c r="I57" s="966" t="s">
        <v>132</v>
      </c>
      <c r="J57" s="970">
        <v>1</v>
      </c>
      <c r="K57" s="967" t="s">
        <v>532</v>
      </c>
      <c r="L57" s="972" t="s">
        <v>559</v>
      </c>
      <c r="M57" s="971"/>
      <c r="N57" s="1032"/>
      <c r="O57" s="1033"/>
      <c r="P57" s="1033"/>
      <c r="Q57" s="1033"/>
    </row>
    <row r="58" spans="1:17" s="989" customFormat="1" ht="18" customHeight="1">
      <c r="A58" s="960" t="s">
        <v>528</v>
      </c>
      <c r="B58" s="961" t="s">
        <v>544</v>
      </c>
      <c r="C58" s="961" t="s">
        <v>582</v>
      </c>
      <c r="D58" s="976" t="s">
        <v>1331</v>
      </c>
      <c r="E58" s="964" t="s">
        <v>531</v>
      </c>
      <c r="F58" s="974">
        <v>45</v>
      </c>
      <c r="G58" s="974">
        <v>0</v>
      </c>
      <c r="H58" s="965">
        <v>1</v>
      </c>
      <c r="I58" s="966" t="s">
        <v>132</v>
      </c>
      <c r="J58" s="970">
        <v>7</v>
      </c>
      <c r="K58" s="967" t="s">
        <v>551</v>
      </c>
      <c r="L58" s="972" t="s">
        <v>583</v>
      </c>
      <c r="M58" s="971"/>
      <c r="N58" s="1032"/>
      <c r="O58" s="1033"/>
      <c r="P58" s="1033"/>
      <c r="Q58" s="1033"/>
    </row>
    <row r="59" spans="1:17" s="989" customFormat="1" ht="33" customHeight="1">
      <c r="A59" s="980" t="s">
        <v>528</v>
      </c>
      <c r="B59" s="981" t="s">
        <v>544</v>
      </c>
      <c r="C59" s="981" t="s">
        <v>582</v>
      </c>
      <c r="D59" s="991" t="s">
        <v>1331</v>
      </c>
      <c r="E59" s="983" t="s">
        <v>531</v>
      </c>
      <c r="F59" s="974">
        <v>34</v>
      </c>
      <c r="G59" s="974">
        <v>0</v>
      </c>
      <c r="H59" s="965">
        <v>1</v>
      </c>
      <c r="I59" s="984" t="s">
        <v>132</v>
      </c>
      <c r="J59" s="965">
        <v>7</v>
      </c>
      <c r="K59" s="986" t="s">
        <v>551</v>
      </c>
      <c r="L59" s="972" t="s">
        <v>583</v>
      </c>
      <c r="M59" s="987" t="s">
        <v>1757</v>
      </c>
      <c r="N59" s="1032"/>
      <c r="O59" s="1033"/>
      <c r="P59" s="1033"/>
      <c r="Q59" s="1033"/>
    </row>
    <row r="60" spans="1:17" s="989" customFormat="1" ht="18" customHeight="1">
      <c r="A60" s="960" t="s">
        <v>528</v>
      </c>
      <c r="B60" s="961" t="s">
        <v>544</v>
      </c>
      <c r="C60" s="961" t="s">
        <v>1129</v>
      </c>
      <c r="D60" s="976" t="s">
        <v>1332</v>
      </c>
      <c r="E60" s="964" t="s">
        <v>550</v>
      </c>
      <c r="F60" s="974">
        <v>46.846153846153847</v>
      </c>
      <c r="G60" s="974">
        <v>0</v>
      </c>
      <c r="H60" s="965">
        <v>3</v>
      </c>
      <c r="I60" s="966" t="s">
        <v>1120</v>
      </c>
      <c r="J60" s="970">
        <v>3</v>
      </c>
      <c r="K60" s="967" t="s">
        <v>551</v>
      </c>
      <c r="L60" s="972" t="s">
        <v>572</v>
      </c>
      <c r="M60" s="971"/>
      <c r="N60" s="1032"/>
      <c r="O60" s="1033"/>
      <c r="P60" s="1033"/>
      <c r="Q60" s="1033"/>
    </row>
    <row r="61" spans="1:17" s="989" customFormat="1" ht="18" customHeight="1">
      <c r="A61" s="960" t="s">
        <v>528</v>
      </c>
      <c r="B61" s="961" t="s">
        <v>544</v>
      </c>
      <c r="C61" s="961" t="s">
        <v>1130</v>
      </c>
      <c r="D61" s="976" t="s">
        <v>1333</v>
      </c>
      <c r="E61" s="964" t="s">
        <v>550</v>
      </c>
      <c r="F61" s="974">
        <v>47.615384615384613</v>
      </c>
      <c r="G61" s="974">
        <v>0</v>
      </c>
      <c r="H61" s="965">
        <v>2</v>
      </c>
      <c r="I61" s="966" t="s">
        <v>1127</v>
      </c>
      <c r="J61" s="970">
        <v>3</v>
      </c>
      <c r="K61" s="967" t="s">
        <v>551</v>
      </c>
      <c r="L61" s="972" t="s">
        <v>572</v>
      </c>
      <c r="M61" s="971"/>
      <c r="N61" s="1032"/>
      <c r="O61" s="1033"/>
      <c r="P61" s="1033"/>
      <c r="Q61" s="1033"/>
    </row>
    <row r="62" spans="1:17" s="989" customFormat="1" ht="18" customHeight="1">
      <c r="A62" s="960" t="s">
        <v>528</v>
      </c>
      <c r="B62" s="961" t="s">
        <v>544</v>
      </c>
      <c r="C62" s="961" t="s">
        <v>584</v>
      </c>
      <c r="D62" s="976" t="s">
        <v>1334</v>
      </c>
      <c r="E62" s="964" t="s">
        <v>531</v>
      </c>
      <c r="F62" s="965">
        <v>32</v>
      </c>
      <c r="G62" s="965">
        <v>0</v>
      </c>
      <c r="H62" s="965">
        <v>1</v>
      </c>
      <c r="I62" s="966" t="s">
        <v>132</v>
      </c>
      <c r="J62" s="970">
        <v>1</v>
      </c>
      <c r="K62" s="967" t="s">
        <v>551</v>
      </c>
      <c r="L62" s="972" t="s">
        <v>559</v>
      </c>
      <c r="M62" s="971"/>
      <c r="N62" s="1032"/>
      <c r="O62" s="1033"/>
      <c r="P62" s="1033"/>
      <c r="Q62" s="1033"/>
    </row>
    <row r="63" spans="1:17" s="969" customFormat="1" ht="18" customHeight="1">
      <c r="A63" s="960" t="s">
        <v>528</v>
      </c>
      <c r="B63" s="961" t="s">
        <v>544</v>
      </c>
      <c r="C63" s="961" t="s">
        <v>585</v>
      </c>
      <c r="D63" s="976" t="s">
        <v>1335</v>
      </c>
      <c r="E63" s="964" t="s">
        <v>531</v>
      </c>
      <c r="F63" s="965">
        <v>32</v>
      </c>
      <c r="G63" s="965">
        <v>0</v>
      </c>
      <c r="H63" s="965">
        <v>1</v>
      </c>
      <c r="I63" s="966" t="s">
        <v>132</v>
      </c>
      <c r="J63" s="970">
        <v>1</v>
      </c>
      <c r="K63" s="967" t="s">
        <v>551</v>
      </c>
      <c r="L63" s="972" t="s">
        <v>559</v>
      </c>
      <c r="M63" s="814"/>
      <c r="N63" s="1032"/>
      <c r="O63" s="1030"/>
      <c r="P63" s="1030"/>
      <c r="Q63" s="1030"/>
    </row>
    <row r="64" spans="1:17" s="275" customFormat="1" ht="18" customHeight="1">
      <c r="A64" s="960" t="s">
        <v>645</v>
      </c>
      <c r="B64" s="961" t="s">
        <v>1131</v>
      </c>
      <c r="C64" s="961" t="s">
        <v>363</v>
      </c>
      <c r="D64" s="976" t="s">
        <v>1336</v>
      </c>
      <c r="E64" s="964" t="s">
        <v>531</v>
      </c>
      <c r="F64" s="965">
        <v>62</v>
      </c>
      <c r="G64" s="965">
        <v>5</v>
      </c>
      <c r="H64" s="965">
        <v>1</v>
      </c>
      <c r="I64" s="966" t="s">
        <v>132</v>
      </c>
      <c r="J64" s="970">
        <v>35</v>
      </c>
      <c r="K64" s="967" t="s">
        <v>532</v>
      </c>
      <c r="L64" s="972" t="s">
        <v>1132</v>
      </c>
      <c r="M64" s="973"/>
      <c r="N64" s="1034"/>
      <c r="O64" s="1034"/>
      <c r="P64" s="1034"/>
      <c r="Q64" s="1034"/>
    </row>
    <row r="65" spans="1:17" s="275" customFormat="1" ht="18" customHeight="1">
      <c r="A65" s="960" t="s">
        <v>645</v>
      </c>
      <c r="B65" s="961" t="s">
        <v>1131</v>
      </c>
      <c r="C65" s="961" t="s">
        <v>1133</v>
      </c>
      <c r="D65" s="976" t="s">
        <v>1337</v>
      </c>
      <c r="E65" s="964" t="s">
        <v>531</v>
      </c>
      <c r="F65" s="965">
        <v>42</v>
      </c>
      <c r="G65" s="965">
        <v>5</v>
      </c>
      <c r="H65" s="965">
        <v>1</v>
      </c>
      <c r="I65" s="966" t="s">
        <v>132</v>
      </c>
      <c r="J65" s="970">
        <v>35</v>
      </c>
      <c r="K65" s="967" t="s">
        <v>532</v>
      </c>
      <c r="L65" s="972" t="s">
        <v>1132</v>
      </c>
      <c r="M65" s="973"/>
      <c r="N65" s="1034"/>
      <c r="O65" s="1034"/>
      <c r="P65" s="1034"/>
      <c r="Q65" s="1034"/>
    </row>
    <row r="66" spans="1:17" s="969" customFormat="1" ht="18" customHeight="1">
      <c r="A66" s="960" t="s">
        <v>528</v>
      </c>
      <c r="B66" s="961" t="s">
        <v>586</v>
      </c>
      <c r="C66" s="961" t="s">
        <v>587</v>
      </c>
      <c r="D66" s="976" t="s">
        <v>1338</v>
      </c>
      <c r="E66" s="964" t="s">
        <v>531</v>
      </c>
      <c r="F66" s="965">
        <v>48</v>
      </c>
      <c r="G66" s="965">
        <v>0</v>
      </c>
      <c r="H66" s="965">
        <v>1</v>
      </c>
      <c r="I66" s="966" t="s">
        <v>132</v>
      </c>
      <c r="J66" s="970">
        <v>15</v>
      </c>
      <c r="K66" s="967" t="s">
        <v>532</v>
      </c>
      <c r="L66" s="972" t="s">
        <v>588</v>
      </c>
      <c r="M66" s="814"/>
      <c r="N66" s="1032"/>
      <c r="O66" s="1030"/>
      <c r="P66" s="1030"/>
      <c r="Q66" s="1030"/>
    </row>
    <row r="67" spans="1:17" s="969" customFormat="1" ht="18" customHeight="1">
      <c r="A67" s="960" t="s">
        <v>528</v>
      </c>
      <c r="B67" s="961" t="s">
        <v>586</v>
      </c>
      <c r="C67" s="961" t="s">
        <v>589</v>
      </c>
      <c r="D67" s="976" t="s">
        <v>1339</v>
      </c>
      <c r="E67" s="964" t="s">
        <v>531</v>
      </c>
      <c r="F67" s="965">
        <v>43</v>
      </c>
      <c r="G67" s="965">
        <v>0</v>
      </c>
      <c r="H67" s="965">
        <v>1</v>
      </c>
      <c r="I67" s="966" t="s">
        <v>132</v>
      </c>
      <c r="J67" s="970">
        <v>14</v>
      </c>
      <c r="K67" s="967" t="s">
        <v>532</v>
      </c>
      <c r="L67" s="972" t="s">
        <v>588</v>
      </c>
      <c r="M67" s="814"/>
      <c r="N67" s="1032"/>
      <c r="O67" s="1030"/>
      <c r="P67" s="1030"/>
      <c r="Q67" s="1030"/>
    </row>
    <row r="68" spans="1:17" s="969" customFormat="1" ht="18" customHeight="1">
      <c r="A68" s="960" t="s">
        <v>528</v>
      </c>
      <c r="B68" s="961" t="s">
        <v>586</v>
      </c>
      <c r="C68" s="961" t="s">
        <v>590</v>
      </c>
      <c r="D68" s="976" t="s">
        <v>1340</v>
      </c>
      <c r="E68" s="964" t="s">
        <v>537</v>
      </c>
      <c r="F68" s="965">
        <v>84</v>
      </c>
      <c r="G68" s="965">
        <v>0</v>
      </c>
      <c r="H68" s="965">
        <v>1</v>
      </c>
      <c r="I68" s="966" t="s">
        <v>132</v>
      </c>
      <c r="J68" s="970">
        <v>18</v>
      </c>
      <c r="K68" s="967" t="s">
        <v>532</v>
      </c>
      <c r="L68" s="972" t="s">
        <v>588</v>
      </c>
      <c r="M68" s="973"/>
      <c r="N68" s="1032"/>
      <c r="O68" s="1030"/>
      <c r="P68" s="1030"/>
      <c r="Q68" s="1030"/>
    </row>
    <row r="69" spans="1:17" s="969" customFormat="1" ht="18" customHeight="1">
      <c r="A69" s="960" t="s">
        <v>528</v>
      </c>
      <c r="B69" s="961" t="s">
        <v>586</v>
      </c>
      <c r="C69" s="961" t="s">
        <v>591</v>
      </c>
      <c r="D69" s="976" t="s">
        <v>1341</v>
      </c>
      <c r="E69" s="964" t="s">
        <v>592</v>
      </c>
      <c r="F69" s="965">
        <v>74</v>
      </c>
      <c r="G69" s="965">
        <v>0</v>
      </c>
      <c r="H69" s="965">
        <v>1</v>
      </c>
      <c r="I69" s="966" t="s">
        <v>132</v>
      </c>
      <c r="J69" s="970">
        <v>20</v>
      </c>
      <c r="K69" s="967" t="s">
        <v>532</v>
      </c>
      <c r="L69" s="972" t="s">
        <v>588</v>
      </c>
      <c r="M69" s="973"/>
      <c r="N69" s="1032"/>
      <c r="O69" s="1030"/>
      <c r="P69" s="1030"/>
      <c r="Q69" s="1030"/>
    </row>
    <row r="70" spans="1:17" s="969" customFormat="1" ht="18" customHeight="1">
      <c r="A70" s="960" t="s">
        <v>528</v>
      </c>
      <c r="B70" s="961" t="s">
        <v>586</v>
      </c>
      <c r="C70" s="961" t="s">
        <v>1134</v>
      </c>
      <c r="D70" s="976" t="s">
        <v>1342</v>
      </c>
      <c r="E70" s="964" t="s">
        <v>593</v>
      </c>
      <c r="F70" s="965">
        <v>74</v>
      </c>
      <c r="G70" s="965">
        <v>0</v>
      </c>
      <c r="H70" s="965">
        <v>1</v>
      </c>
      <c r="I70" s="966" t="s">
        <v>132</v>
      </c>
      <c r="J70" s="970">
        <v>20</v>
      </c>
      <c r="K70" s="967" t="s">
        <v>532</v>
      </c>
      <c r="L70" s="972" t="s">
        <v>588</v>
      </c>
      <c r="M70" s="973"/>
      <c r="N70" s="1032"/>
      <c r="O70" s="1030"/>
      <c r="P70" s="1030"/>
      <c r="Q70" s="1030"/>
    </row>
    <row r="71" spans="1:17" s="969" customFormat="1" ht="18" customHeight="1">
      <c r="A71" s="960" t="s">
        <v>528</v>
      </c>
      <c r="B71" s="961" t="s">
        <v>586</v>
      </c>
      <c r="C71" s="961" t="s">
        <v>1049</v>
      </c>
      <c r="D71" s="976" t="s">
        <v>1343</v>
      </c>
      <c r="E71" s="964" t="s">
        <v>592</v>
      </c>
      <c r="F71" s="965">
        <v>69</v>
      </c>
      <c r="G71" s="965">
        <v>0</v>
      </c>
      <c r="H71" s="965">
        <v>1</v>
      </c>
      <c r="I71" s="966" t="s">
        <v>132</v>
      </c>
      <c r="J71" s="970">
        <v>20</v>
      </c>
      <c r="K71" s="967" t="s">
        <v>532</v>
      </c>
      <c r="L71" s="972" t="s">
        <v>588</v>
      </c>
      <c r="M71" s="973"/>
      <c r="N71" s="1032"/>
      <c r="O71" s="1030"/>
      <c r="P71" s="1030"/>
      <c r="Q71" s="1030"/>
    </row>
    <row r="72" spans="1:17" s="969" customFormat="1" ht="18" customHeight="1">
      <c r="A72" s="960" t="s">
        <v>528</v>
      </c>
      <c r="B72" s="961" t="s">
        <v>586</v>
      </c>
      <c r="C72" s="961" t="s">
        <v>594</v>
      </c>
      <c r="D72" s="976" t="s">
        <v>1344</v>
      </c>
      <c r="E72" s="964" t="s">
        <v>537</v>
      </c>
      <c r="F72" s="965">
        <v>96</v>
      </c>
      <c r="G72" s="965">
        <v>0</v>
      </c>
      <c r="H72" s="965">
        <v>1</v>
      </c>
      <c r="I72" s="966" t="s">
        <v>132</v>
      </c>
      <c r="J72" s="970">
        <v>16</v>
      </c>
      <c r="K72" s="967" t="s">
        <v>551</v>
      </c>
      <c r="L72" s="972" t="s">
        <v>588</v>
      </c>
      <c r="M72" s="973"/>
      <c r="N72" s="1032"/>
      <c r="O72" s="1030"/>
      <c r="P72" s="1030"/>
      <c r="Q72" s="1030"/>
    </row>
    <row r="73" spans="1:17" s="969" customFormat="1" ht="18" customHeight="1">
      <c r="A73" s="960" t="s">
        <v>528</v>
      </c>
      <c r="B73" s="961" t="s">
        <v>586</v>
      </c>
      <c r="C73" s="961" t="s">
        <v>1135</v>
      </c>
      <c r="D73" s="976" t="s">
        <v>1345</v>
      </c>
      <c r="E73" s="964" t="s">
        <v>537</v>
      </c>
      <c r="F73" s="965">
        <v>90</v>
      </c>
      <c r="G73" s="965">
        <v>0</v>
      </c>
      <c r="H73" s="965">
        <v>1</v>
      </c>
      <c r="I73" s="966" t="s">
        <v>132</v>
      </c>
      <c r="J73" s="970">
        <v>20</v>
      </c>
      <c r="K73" s="967" t="s">
        <v>532</v>
      </c>
      <c r="L73" s="972" t="s">
        <v>588</v>
      </c>
      <c r="M73" s="973"/>
      <c r="N73" s="1032"/>
      <c r="O73" s="1030"/>
      <c r="P73" s="1030"/>
      <c r="Q73" s="1030"/>
    </row>
    <row r="74" spans="1:17" s="969" customFormat="1" ht="18" customHeight="1">
      <c r="A74" s="960" t="s">
        <v>528</v>
      </c>
      <c r="B74" s="961" t="s">
        <v>595</v>
      </c>
      <c r="C74" s="961" t="s">
        <v>596</v>
      </c>
      <c r="D74" s="976" t="s">
        <v>1346</v>
      </c>
      <c r="E74" s="964" t="s">
        <v>531</v>
      </c>
      <c r="F74" s="965">
        <v>24</v>
      </c>
      <c r="G74" s="965">
        <v>0</v>
      </c>
      <c r="H74" s="965">
        <v>1</v>
      </c>
      <c r="I74" s="966" t="s">
        <v>132</v>
      </c>
      <c r="J74" s="970">
        <v>5</v>
      </c>
      <c r="K74" s="967" t="s">
        <v>532</v>
      </c>
      <c r="L74" s="972" t="s">
        <v>597</v>
      </c>
      <c r="M74" s="971"/>
      <c r="N74" s="1032"/>
      <c r="O74" s="1030"/>
      <c r="P74" s="1030"/>
      <c r="Q74" s="1030"/>
    </row>
    <row r="75" spans="1:17" s="975" customFormat="1" ht="18" customHeight="1">
      <c r="A75" s="960" t="s">
        <v>528</v>
      </c>
      <c r="B75" s="961" t="s">
        <v>595</v>
      </c>
      <c r="C75" s="961" t="s">
        <v>598</v>
      </c>
      <c r="D75" s="976" t="s">
        <v>1347</v>
      </c>
      <c r="E75" s="964" t="s">
        <v>531</v>
      </c>
      <c r="F75" s="965">
        <v>28</v>
      </c>
      <c r="G75" s="965">
        <v>0</v>
      </c>
      <c r="H75" s="965">
        <v>1</v>
      </c>
      <c r="I75" s="966" t="s">
        <v>132</v>
      </c>
      <c r="J75" s="970">
        <v>5</v>
      </c>
      <c r="K75" s="967" t="s">
        <v>532</v>
      </c>
      <c r="L75" s="972" t="s">
        <v>599</v>
      </c>
      <c r="M75" s="973"/>
      <c r="N75" s="1032"/>
      <c r="O75" s="1031"/>
      <c r="P75" s="1031"/>
      <c r="Q75" s="1031"/>
    </row>
    <row r="76" spans="1:17" s="975" customFormat="1" ht="18" customHeight="1">
      <c r="A76" s="960" t="s">
        <v>528</v>
      </c>
      <c r="B76" s="961" t="s">
        <v>595</v>
      </c>
      <c r="C76" s="961" t="s">
        <v>600</v>
      </c>
      <c r="D76" s="976" t="s">
        <v>1348</v>
      </c>
      <c r="E76" s="964" t="s">
        <v>531</v>
      </c>
      <c r="F76" s="965">
        <v>34</v>
      </c>
      <c r="G76" s="965">
        <v>0</v>
      </c>
      <c r="H76" s="965">
        <v>2</v>
      </c>
      <c r="I76" s="966" t="s">
        <v>132</v>
      </c>
      <c r="J76" s="970">
        <v>11</v>
      </c>
      <c r="K76" s="967" t="s">
        <v>532</v>
      </c>
      <c r="L76" s="815" t="s">
        <v>601</v>
      </c>
      <c r="M76" s="971"/>
      <c r="N76" s="1032"/>
      <c r="O76" s="1031"/>
      <c r="P76" s="1031"/>
      <c r="Q76" s="1031"/>
    </row>
    <row r="77" spans="1:17" s="975" customFormat="1" ht="18" customHeight="1">
      <c r="A77" s="960" t="s">
        <v>528</v>
      </c>
      <c r="B77" s="961" t="s">
        <v>595</v>
      </c>
      <c r="C77" s="961" t="s">
        <v>1136</v>
      </c>
      <c r="D77" s="963" t="s">
        <v>1349</v>
      </c>
      <c r="E77" s="964" t="s">
        <v>537</v>
      </c>
      <c r="F77" s="974">
        <v>151</v>
      </c>
      <c r="G77" s="974">
        <v>0</v>
      </c>
      <c r="H77" s="965">
        <v>4</v>
      </c>
      <c r="I77" s="966" t="s">
        <v>132</v>
      </c>
      <c r="J77" s="970">
        <v>15</v>
      </c>
      <c r="K77" s="967" t="s">
        <v>532</v>
      </c>
      <c r="L77" s="815" t="s">
        <v>1137</v>
      </c>
      <c r="M77" s="995" t="s">
        <v>1138</v>
      </c>
      <c r="N77" s="1032"/>
      <c r="O77" s="1031"/>
      <c r="P77" s="1031"/>
      <c r="Q77" s="1031"/>
    </row>
    <row r="78" spans="1:17" s="975" customFormat="1" ht="18" customHeight="1">
      <c r="A78" s="960" t="s">
        <v>528</v>
      </c>
      <c r="B78" s="961" t="s">
        <v>595</v>
      </c>
      <c r="C78" s="961" t="s">
        <v>1139</v>
      </c>
      <c r="D78" s="976" t="s">
        <v>1350</v>
      </c>
      <c r="E78" s="964" t="s">
        <v>1140</v>
      </c>
      <c r="F78" s="965">
        <v>58</v>
      </c>
      <c r="G78" s="965">
        <v>0</v>
      </c>
      <c r="H78" s="965">
        <v>1</v>
      </c>
      <c r="I78" s="966" t="s">
        <v>132</v>
      </c>
      <c r="J78" s="970">
        <v>12</v>
      </c>
      <c r="K78" s="967" t="s">
        <v>532</v>
      </c>
      <c r="L78" s="815" t="s">
        <v>1141</v>
      </c>
      <c r="M78" s="971"/>
      <c r="N78" s="1032"/>
      <c r="O78" s="1031"/>
      <c r="P78" s="1031"/>
      <c r="Q78" s="1031"/>
    </row>
    <row r="79" spans="1:17" s="975" customFormat="1" ht="18" customHeight="1">
      <c r="A79" s="960" t="s">
        <v>528</v>
      </c>
      <c r="B79" s="961" t="s">
        <v>1142</v>
      </c>
      <c r="C79" s="961" t="s">
        <v>1143</v>
      </c>
      <c r="D79" s="976" t="s">
        <v>1351</v>
      </c>
      <c r="E79" s="964" t="s">
        <v>537</v>
      </c>
      <c r="F79" s="965">
        <v>105</v>
      </c>
      <c r="G79" s="965">
        <v>0</v>
      </c>
      <c r="H79" s="965">
        <v>1</v>
      </c>
      <c r="I79" s="966" t="s">
        <v>132</v>
      </c>
      <c r="J79" s="970">
        <v>32</v>
      </c>
      <c r="K79" s="967" t="s">
        <v>532</v>
      </c>
      <c r="L79" s="972" t="s">
        <v>1144</v>
      </c>
      <c r="M79" s="971"/>
      <c r="N79" s="1032"/>
      <c r="O79" s="1031"/>
      <c r="P79" s="1031"/>
      <c r="Q79" s="1031"/>
    </row>
    <row r="80" spans="1:17" s="969" customFormat="1" ht="18" customHeight="1">
      <c r="A80" s="960" t="s">
        <v>645</v>
      </c>
      <c r="B80" s="961" t="s">
        <v>1145</v>
      </c>
      <c r="C80" s="961" t="s">
        <v>1146</v>
      </c>
      <c r="D80" s="976" t="s">
        <v>1352</v>
      </c>
      <c r="E80" s="964" t="s">
        <v>531</v>
      </c>
      <c r="F80" s="965">
        <v>62</v>
      </c>
      <c r="G80" s="965">
        <v>4</v>
      </c>
      <c r="H80" s="965">
        <v>1</v>
      </c>
      <c r="I80" s="966" t="s">
        <v>132</v>
      </c>
      <c r="J80" s="970">
        <v>30</v>
      </c>
      <c r="K80" s="967" t="s">
        <v>532</v>
      </c>
      <c r="L80" s="972" t="s">
        <v>1147</v>
      </c>
      <c r="M80" s="971"/>
      <c r="N80" s="1032"/>
      <c r="O80" s="1030"/>
      <c r="P80" s="1030"/>
      <c r="Q80" s="1030"/>
    </row>
    <row r="81" spans="1:17" s="969" customFormat="1" ht="18" customHeight="1">
      <c r="A81" s="960" t="s">
        <v>528</v>
      </c>
      <c r="B81" s="961" t="s">
        <v>602</v>
      </c>
      <c r="C81" s="961" t="s">
        <v>603</v>
      </c>
      <c r="D81" s="976" t="s">
        <v>1353</v>
      </c>
      <c r="E81" s="964" t="s">
        <v>531</v>
      </c>
      <c r="F81" s="965">
        <v>32</v>
      </c>
      <c r="G81" s="965">
        <v>0</v>
      </c>
      <c r="H81" s="965">
        <v>1</v>
      </c>
      <c r="I81" s="966" t="s">
        <v>132</v>
      </c>
      <c r="J81" s="970">
        <v>7</v>
      </c>
      <c r="K81" s="967" t="s">
        <v>532</v>
      </c>
      <c r="L81" s="972" t="s">
        <v>604</v>
      </c>
      <c r="M81" s="971"/>
      <c r="N81" s="1032"/>
      <c r="O81" s="1030"/>
      <c r="P81" s="1030"/>
      <c r="Q81" s="1030"/>
    </row>
    <row r="82" spans="1:17" s="969" customFormat="1" ht="18" customHeight="1">
      <c r="A82" s="960" t="s">
        <v>528</v>
      </c>
      <c r="B82" s="961" t="s">
        <v>602</v>
      </c>
      <c r="C82" s="961" t="s">
        <v>605</v>
      </c>
      <c r="D82" s="976" t="s">
        <v>1354</v>
      </c>
      <c r="E82" s="964" t="s">
        <v>606</v>
      </c>
      <c r="F82" s="965">
        <v>32</v>
      </c>
      <c r="G82" s="965">
        <v>0</v>
      </c>
      <c r="H82" s="965">
        <v>1</v>
      </c>
      <c r="I82" s="966" t="s">
        <v>132</v>
      </c>
      <c r="J82" s="970">
        <v>8</v>
      </c>
      <c r="K82" s="967" t="s">
        <v>532</v>
      </c>
      <c r="L82" s="972" t="s">
        <v>604</v>
      </c>
      <c r="M82" s="971"/>
      <c r="N82" s="1032"/>
      <c r="O82" s="1030"/>
      <c r="P82" s="1030"/>
      <c r="Q82" s="1030"/>
    </row>
    <row r="83" spans="1:17" s="969" customFormat="1" ht="18" customHeight="1">
      <c r="A83" s="960" t="s">
        <v>528</v>
      </c>
      <c r="B83" s="961" t="s">
        <v>602</v>
      </c>
      <c r="C83" s="961" t="s">
        <v>607</v>
      </c>
      <c r="D83" s="976" t="s">
        <v>1355</v>
      </c>
      <c r="E83" s="964" t="s">
        <v>531</v>
      </c>
      <c r="F83" s="965">
        <v>32</v>
      </c>
      <c r="G83" s="965">
        <v>0</v>
      </c>
      <c r="H83" s="965">
        <v>1</v>
      </c>
      <c r="I83" s="966" t="s">
        <v>132</v>
      </c>
      <c r="J83" s="970">
        <v>7</v>
      </c>
      <c r="K83" s="967" t="s">
        <v>551</v>
      </c>
      <c r="L83" s="972" t="s">
        <v>604</v>
      </c>
      <c r="M83" s="971"/>
      <c r="N83" s="1032"/>
      <c r="O83" s="1030"/>
      <c r="P83" s="1030"/>
      <c r="Q83" s="1030"/>
    </row>
    <row r="84" spans="1:17" s="969" customFormat="1" ht="18" customHeight="1">
      <c r="A84" s="960" t="s">
        <v>528</v>
      </c>
      <c r="B84" s="961" t="s">
        <v>602</v>
      </c>
      <c r="C84" s="961" t="s">
        <v>608</v>
      </c>
      <c r="D84" s="976" t="s">
        <v>1356</v>
      </c>
      <c r="E84" s="964" t="s">
        <v>609</v>
      </c>
      <c r="F84" s="965">
        <v>32</v>
      </c>
      <c r="G84" s="965">
        <v>0</v>
      </c>
      <c r="H84" s="965">
        <v>1</v>
      </c>
      <c r="I84" s="966" t="s">
        <v>132</v>
      </c>
      <c r="J84" s="970">
        <v>8</v>
      </c>
      <c r="K84" s="967" t="s">
        <v>532</v>
      </c>
      <c r="L84" s="972" t="s">
        <v>604</v>
      </c>
      <c r="M84" s="971"/>
      <c r="N84" s="1032"/>
      <c r="O84" s="1030"/>
      <c r="P84" s="1030"/>
      <c r="Q84" s="1030"/>
    </row>
    <row r="85" spans="1:17" s="969" customFormat="1" ht="18" customHeight="1">
      <c r="A85" s="960" t="s">
        <v>528</v>
      </c>
      <c r="B85" s="961" t="s">
        <v>602</v>
      </c>
      <c r="C85" s="961" t="s">
        <v>610</v>
      </c>
      <c r="D85" s="976" t="s">
        <v>1357</v>
      </c>
      <c r="E85" s="964" t="s">
        <v>611</v>
      </c>
      <c r="F85" s="965">
        <v>95</v>
      </c>
      <c r="G85" s="965">
        <v>0</v>
      </c>
      <c r="H85" s="965">
        <v>1</v>
      </c>
      <c r="I85" s="966" t="s">
        <v>132</v>
      </c>
      <c r="J85" s="970">
        <v>7</v>
      </c>
      <c r="K85" s="967" t="s">
        <v>532</v>
      </c>
      <c r="L85" s="972" t="s">
        <v>604</v>
      </c>
      <c r="M85" s="971"/>
      <c r="N85" s="1032"/>
      <c r="O85" s="1030"/>
      <c r="P85" s="1030"/>
      <c r="Q85" s="1030"/>
    </row>
    <row r="86" spans="1:17" s="969" customFormat="1" ht="18" customHeight="1">
      <c r="A86" s="960" t="s">
        <v>528</v>
      </c>
      <c r="B86" s="961" t="s">
        <v>612</v>
      </c>
      <c r="C86" s="961" t="s">
        <v>613</v>
      </c>
      <c r="D86" s="976" t="s">
        <v>1358</v>
      </c>
      <c r="E86" s="964" t="s">
        <v>531</v>
      </c>
      <c r="F86" s="965">
        <v>28</v>
      </c>
      <c r="G86" s="965">
        <v>0</v>
      </c>
      <c r="H86" s="965">
        <v>1</v>
      </c>
      <c r="I86" s="966" t="s">
        <v>132</v>
      </c>
      <c r="J86" s="970">
        <v>4</v>
      </c>
      <c r="K86" s="967" t="s">
        <v>551</v>
      </c>
      <c r="L86" s="972" t="s">
        <v>614</v>
      </c>
      <c r="M86" s="973" t="s">
        <v>615</v>
      </c>
      <c r="N86" s="1032"/>
      <c r="O86" s="1030"/>
      <c r="P86" s="1030"/>
      <c r="Q86" s="1030"/>
    </row>
    <row r="87" spans="1:17" s="969" customFormat="1" ht="18" customHeight="1">
      <c r="A87" s="960" t="s">
        <v>528</v>
      </c>
      <c r="B87" s="961" t="s">
        <v>612</v>
      </c>
      <c r="C87" s="961" t="s">
        <v>613</v>
      </c>
      <c r="D87" s="976" t="s">
        <v>1358</v>
      </c>
      <c r="E87" s="964" t="s">
        <v>531</v>
      </c>
      <c r="F87" s="965">
        <v>31</v>
      </c>
      <c r="G87" s="965">
        <v>0</v>
      </c>
      <c r="H87" s="965">
        <v>1</v>
      </c>
      <c r="I87" s="966" t="s">
        <v>132</v>
      </c>
      <c r="J87" s="970">
        <v>4</v>
      </c>
      <c r="K87" s="967" t="s">
        <v>551</v>
      </c>
      <c r="L87" s="972" t="s">
        <v>614</v>
      </c>
      <c r="M87" s="973" t="s">
        <v>1148</v>
      </c>
      <c r="N87" s="1032"/>
      <c r="O87" s="1030"/>
      <c r="P87" s="1030"/>
      <c r="Q87" s="1030"/>
    </row>
    <row r="88" spans="1:17" s="969" customFormat="1" ht="18" customHeight="1">
      <c r="A88" s="960" t="s">
        <v>528</v>
      </c>
      <c r="B88" s="961" t="s">
        <v>612</v>
      </c>
      <c r="C88" s="961" t="s">
        <v>613</v>
      </c>
      <c r="D88" s="976" t="s">
        <v>1358</v>
      </c>
      <c r="E88" s="964" t="s">
        <v>531</v>
      </c>
      <c r="F88" s="965">
        <v>34</v>
      </c>
      <c r="G88" s="965">
        <v>0</v>
      </c>
      <c r="H88" s="965">
        <v>1</v>
      </c>
      <c r="I88" s="966" t="s">
        <v>132</v>
      </c>
      <c r="J88" s="970">
        <v>4</v>
      </c>
      <c r="K88" s="967" t="s">
        <v>551</v>
      </c>
      <c r="L88" s="972" t="s">
        <v>614</v>
      </c>
      <c r="M88" s="973" t="s">
        <v>1149</v>
      </c>
      <c r="N88" s="1032"/>
      <c r="O88" s="1030"/>
      <c r="P88" s="1030"/>
      <c r="Q88" s="1030"/>
    </row>
    <row r="89" spans="1:17" s="969" customFormat="1" ht="18" customHeight="1">
      <c r="A89" s="960" t="s">
        <v>528</v>
      </c>
      <c r="B89" s="961" t="s">
        <v>612</v>
      </c>
      <c r="C89" s="961" t="s">
        <v>1150</v>
      </c>
      <c r="D89" s="976" t="s">
        <v>1359</v>
      </c>
      <c r="E89" s="964" t="s">
        <v>611</v>
      </c>
      <c r="F89" s="965">
        <v>40</v>
      </c>
      <c r="G89" s="965">
        <v>0</v>
      </c>
      <c r="H89" s="965">
        <v>1</v>
      </c>
      <c r="I89" s="966" t="s">
        <v>132</v>
      </c>
      <c r="J89" s="970">
        <v>6</v>
      </c>
      <c r="K89" s="967" t="s">
        <v>616</v>
      </c>
      <c r="L89" s="972" t="s">
        <v>614</v>
      </c>
      <c r="M89" s="973" t="s">
        <v>615</v>
      </c>
      <c r="N89" s="1032"/>
      <c r="O89" s="1030"/>
      <c r="P89" s="1030"/>
      <c r="Q89" s="1030"/>
    </row>
    <row r="90" spans="1:17" s="969" customFormat="1" ht="18" customHeight="1">
      <c r="A90" s="960" t="s">
        <v>528</v>
      </c>
      <c r="B90" s="961" t="s">
        <v>612</v>
      </c>
      <c r="C90" s="961" t="s">
        <v>1150</v>
      </c>
      <c r="D90" s="976" t="s">
        <v>1359</v>
      </c>
      <c r="E90" s="964" t="s">
        <v>611</v>
      </c>
      <c r="F90" s="965">
        <v>50</v>
      </c>
      <c r="G90" s="965">
        <v>0</v>
      </c>
      <c r="H90" s="965">
        <v>1</v>
      </c>
      <c r="I90" s="966" t="s">
        <v>132</v>
      </c>
      <c r="J90" s="970">
        <v>6</v>
      </c>
      <c r="K90" s="967" t="s">
        <v>616</v>
      </c>
      <c r="L90" s="972" t="s">
        <v>614</v>
      </c>
      <c r="M90" s="973" t="s">
        <v>1148</v>
      </c>
      <c r="N90" s="1032"/>
      <c r="O90" s="1030"/>
      <c r="P90" s="1030"/>
      <c r="Q90" s="1030"/>
    </row>
    <row r="91" spans="1:17" s="969" customFormat="1" ht="18" customHeight="1">
      <c r="A91" s="960" t="s">
        <v>528</v>
      </c>
      <c r="B91" s="961" t="s">
        <v>612</v>
      </c>
      <c r="C91" s="961" t="s">
        <v>1150</v>
      </c>
      <c r="D91" s="976" t="s">
        <v>1359</v>
      </c>
      <c r="E91" s="964" t="s">
        <v>611</v>
      </c>
      <c r="F91" s="965">
        <v>53</v>
      </c>
      <c r="G91" s="965">
        <v>0</v>
      </c>
      <c r="H91" s="965">
        <v>1</v>
      </c>
      <c r="I91" s="966" t="s">
        <v>132</v>
      </c>
      <c r="J91" s="970">
        <v>6</v>
      </c>
      <c r="K91" s="967" t="s">
        <v>616</v>
      </c>
      <c r="L91" s="972" t="s">
        <v>614</v>
      </c>
      <c r="M91" s="973" t="s">
        <v>1149</v>
      </c>
      <c r="N91" s="1032"/>
      <c r="O91" s="1030"/>
      <c r="P91" s="1030"/>
      <c r="Q91" s="1030"/>
    </row>
    <row r="92" spans="1:17" s="969" customFormat="1" ht="18" customHeight="1">
      <c r="A92" s="960" t="s">
        <v>528</v>
      </c>
      <c r="B92" s="961" t="s">
        <v>617</v>
      </c>
      <c r="C92" s="961" t="s">
        <v>618</v>
      </c>
      <c r="D92" s="976" t="s">
        <v>1360</v>
      </c>
      <c r="E92" s="964" t="s">
        <v>531</v>
      </c>
      <c r="F92" s="965">
        <v>28</v>
      </c>
      <c r="G92" s="965">
        <v>0</v>
      </c>
      <c r="H92" s="965">
        <v>1</v>
      </c>
      <c r="I92" s="966" t="s">
        <v>132</v>
      </c>
      <c r="J92" s="970">
        <v>7</v>
      </c>
      <c r="K92" s="967" t="s">
        <v>532</v>
      </c>
      <c r="L92" s="996" t="s">
        <v>619</v>
      </c>
      <c r="M92" s="971"/>
      <c r="N92" s="1032"/>
      <c r="O92" s="1030"/>
      <c r="P92" s="1030"/>
      <c r="Q92" s="1030"/>
    </row>
    <row r="93" spans="1:17" s="969" customFormat="1" ht="18" customHeight="1">
      <c r="A93" s="960" t="s">
        <v>528</v>
      </c>
      <c r="B93" s="961" t="s">
        <v>617</v>
      </c>
      <c r="C93" s="961" t="s">
        <v>1151</v>
      </c>
      <c r="D93" s="976" t="s">
        <v>1361</v>
      </c>
      <c r="E93" s="964" t="s">
        <v>531</v>
      </c>
      <c r="F93" s="965">
        <v>25</v>
      </c>
      <c r="G93" s="965">
        <v>0</v>
      </c>
      <c r="H93" s="965">
        <v>1</v>
      </c>
      <c r="I93" s="966" t="s">
        <v>132</v>
      </c>
      <c r="J93" s="970">
        <v>6</v>
      </c>
      <c r="K93" s="967" t="s">
        <v>532</v>
      </c>
      <c r="L93" s="996" t="s">
        <v>620</v>
      </c>
      <c r="M93" s="971"/>
      <c r="N93" s="1032"/>
      <c r="O93" s="1030"/>
      <c r="P93" s="1030"/>
      <c r="Q93" s="1030"/>
    </row>
    <row r="94" spans="1:17" s="975" customFormat="1" ht="18" customHeight="1">
      <c r="A94" s="960" t="s">
        <v>528</v>
      </c>
      <c r="B94" s="961" t="s">
        <v>617</v>
      </c>
      <c r="C94" s="961" t="s">
        <v>621</v>
      </c>
      <c r="D94" s="976" t="s">
        <v>1362</v>
      </c>
      <c r="E94" s="964" t="s">
        <v>531</v>
      </c>
      <c r="F94" s="965">
        <v>31</v>
      </c>
      <c r="G94" s="965">
        <v>0</v>
      </c>
      <c r="H94" s="965">
        <v>1</v>
      </c>
      <c r="I94" s="966" t="s">
        <v>132</v>
      </c>
      <c r="J94" s="970">
        <v>7</v>
      </c>
      <c r="K94" s="967" t="s">
        <v>532</v>
      </c>
      <c r="L94" s="996" t="s">
        <v>622</v>
      </c>
      <c r="M94" s="978"/>
      <c r="N94" s="1032"/>
      <c r="O94" s="1031"/>
      <c r="P94" s="1031"/>
      <c r="Q94" s="1031"/>
    </row>
    <row r="95" spans="1:17" s="975" customFormat="1" ht="18" customHeight="1">
      <c r="A95" s="960" t="s">
        <v>528</v>
      </c>
      <c r="B95" s="961" t="s">
        <v>617</v>
      </c>
      <c r="C95" s="961" t="s">
        <v>1212</v>
      </c>
      <c r="D95" s="976" t="s">
        <v>1363</v>
      </c>
      <c r="E95" s="964" t="s">
        <v>537</v>
      </c>
      <c r="F95" s="974">
        <v>61</v>
      </c>
      <c r="G95" s="965">
        <v>0</v>
      </c>
      <c r="H95" s="965">
        <v>1</v>
      </c>
      <c r="I95" s="997" t="s">
        <v>132</v>
      </c>
      <c r="J95" s="970">
        <v>8</v>
      </c>
      <c r="K95" s="998" t="s">
        <v>532</v>
      </c>
      <c r="L95" s="999" t="s">
        <v>622</v>
      </c>
      <c r="M95" s="1000"/>
      <c r="N95" s="1032"/>
      <c r="O95" s="1031"/>
      <c r="P95" s="1031"/>
      <c r="Q95" s="1031"/>
    </row>
    <row r="96" spans="1:17" s="969" customFormat="1" ht="18" customHeight="1">
      <c r="A96" s="1001" t="s">
        <v>528</v>
      </c>
      <c r="B96" s="1002" t="s">
        <v>623</v>
      </c>
      <c r="C96" s="1003" t="s">
        <v>624</v>
      </c>
      <c r="D96" s="1004" t="s">
        <v>1364</v>
      </c>
      <c r="E96" s="1005" t="s">
        <v>537</v>
      </c>
      <c r="F96" s="1006">
        <v>98</v>
      </c>
      <c r="G96" s="1006">
        <v>0</v>
      </c>
      <c r="H96" s="1006">
        <v>1</v>
      </c>
      <c r="I96" s="1007" t="s">
        <v>132</v>
      </c>
      <c r="J96" s="1008">
        <v>14</v>
      </c>
      <c r="K96" s="1009" t="s">
        <v>532</v>
      </c>
      <c r="L96" s="591" t="s">
        <v>625</v>
      </c>
      <c r="M96" s="1010"/>
      <c r="N96" s="1032"/>
      <c r="O96" s="1030"/>
      <c r="P96" s="1030"/>
      <c r="Q96" s="1030"/>
    </row>
    <row r="97" spans="1:17" s="969" customFormat="1" ht="18" customHeight="1">
      <c r="A97" s="1001" t="s">
        <v>1115</v>
      </c>
      <c r="B97" s="1002" t="s">
        <v>1152</v>
      </c>
      <c r="C97" s="1002" t="s">
        <v>42</v>
      </c>
      <c r="D97" s="1011" t="s">
        <v>1365</v>
      </c>
      <c r="E97" s="1005" t="s">
        <v>531</v>
      </c>
      <c r="F97" s="1006">
        <v>44</v>
      </c>
      <c r="G97" s="1006">
        <v>0</v>
      </c>
      <c r="H97" s="1006">
        <v>1</v>
      </c>
      <c r="I97" s="1007" t="s">
        <v>132</v>
      </c>
      <c r="J97" s="1008">
        <v>23</v>
      </c>
      <c r="K97" s="1009" t="s">
        <v>532</v>
      </c>
      <c r="L97" s="1012" t="s">
        <v>1153</v>
      </c>
      <c r="M97" s="1010"/>
      <c r="N97" s="1032"/>
      <c r="O97" s="1030"/>
      <c r="P97" s="1030"/>
      <c r="Q97" s="1030"/>
    </row>
    <row r="98" spans="1:17" s="969" customFormat="1" ht="18" customHeight="1">
      <c r="A98" s="1001" t="s">
        <v>528</v>
      </c>
      <c r="B98" s="1002" t="s">
        <v>626</v>
      </c>
      <c r="C98" s="1003" t="s">
        <v>627</v>
      </c>
      <c r="D98" s="1004" t="s">
        <v>1366</v>
      </c>
      <c r="E98" s="1005" t="s">
        <v>537</v>
      </c>
      <c r="F98" s="1006">
        <v>99</v>
      </c>
      <c r="G98" s="1006">
        <v>0</v>
      </c>
      <c r="H98" s="1006">
        <v>1</v>
      </c>
      <c r="I98" s="1007" t="s">
        <v>132</v>
      </c>
      <c r="J98" s="1008">
        <v>24</v>
      </c>
      <c r="K98" s="1009" t="s">
        <v>532</v>
      </c>
      <c r="L98" s="1012" t="s">
        <v>628</v>
      </c>
      <c r="M98" s="1013"/>
      <c r="N98" s="1032"/>
      <c r="O98" s="1030"/>
      <c r="P98" s="1030"/>
      <c r="Q98" s="1030"/>
    </row>
    <row r="99" spans="1:17" s="969" customFormat="1" ht="18" customHeight="1">
      <c r="A99" s="1001" t="s">
        <v>528</v>
      </c>
      <c r="B99" s="1002" t="s">
        <v>626</v>
      </c>
      <c r="C99" s="1003" t="s">
        <v>629</v>
      </c>
      <c r="D99" s="1011" t="s">
        <v>1367</v>
      </c>
      <c r="E99" s="1005" t="s">
        <v>537</v>
      </c>
      <c r="F99" s="1006">
        <v>99</v>
      </c>
      <c r="G99" s="1006">
        <v>0</v>
      </c>
      <c r="H99" s="1006">
        <v>1</v>
      </c>
      <c r="I99" s="1007" t="s">
        <v>630</v>
      </c>
      <c r="J99" s="1008">
        <v>30</v>
      </c>
      <c r="K99" s="1009" t="s">
        <v>532</v>
      </c>
      <c r="L99" s="1012" t="s">
        <v>628</v>
      </c>
      <c r="M99" s="1013"/>
      <c r="N99" s="1032"/>
      <c r="O99" s="1030"/>
      <c r="P99" s="1030"/>
      <c r="Q99" s="1030"/>
    </row>
    <row r="100" spans="1:17" s="969" customFormat="1" ht="18" customHeight="1">
      <c r="A100" s="1001" t="s">
        <v>528</v>
      </c>
      <c r="B100" s="1002" t="s">
        <v>626</v>
      </c>
      <c r="C100" s="1003" t="s">
        <v>631</v>
      </c>
      <c r="D100" s="1011" t="s">
        <v>1368</v>
      </c>
      <c r="E100" s="1005" t="s">
        <v>537</v>
      </c>
      <c r="F100" s="1006">
        <v>168</v>
      </c>
      <c r="G100" s="1006">
        <v>0</v>
      </c>
      <c r="H100" s="1006">
        <v>1</v>
      </c>
      <c r="I100" s="1007" t="s">
        <v>630</v>
      </c>
      <c r="J100" s="1008">
        <v>30</v>
      </c>
      <c r="K100" s="1009" t="s">
        <v>532</v>
      </c>
      <c r="L100" s="1012" t="s">
        <v>628</v>
      </c>
      <c r="M100" s="1013"/>
      <c r="N100" s="1032"/>
      <c r="O100" s="1030"/>
      <c r="P100" s="1030"/>
      <c r="Q100" s="1030"/>
    </row>
    <row r="101" spans="1:17" s="969" customFormat="1" ht="18" customHeight="1">
      <c r="A101" s="1001" t="s">
        <v>528</v>
      </c>
      <c r="B101" s="1002" t="s">
        <v>632</v>
      </c>
      <c r="C101" s="1002" t="s">
        <v>633</v>
      </c>
      <c r="D101" s="1011" t="s">
        <v>1369</v>
      </c>
      <c r="E101" s="1005" t="s">
        <v>531</v>
      </c>
      <c r="F101" s="1006">
        <v>49</v>
      </c>
      <c r="G101" s="1006">
        <v>0</v>
      </c>
      <c r="H101" s="1006">
        <v>1</v>
      </c>
      <c r="I101" s="1007" t="s">
        <v>132</v>
      </c>
      <c r="J101" s="1008">
        <v>17</v>
      </c>
      <c r="K101" s="1009" t="s">
        <v>532</v>
      </c>
      <c r="L101" s="1014" t="s">
        <v>634</v>
      </c>
      <c r="M101" s="1010"/>
      <c r="N101" s="1032"/>
      <c r="O101" s="1030"/>
      <c r="P101" s="1030"/>
      <c r="Q101" s="1030"/>
    </row>
    <row r="102" spans="1:17" s="975" customFormat="1" ht="18" customHeight="1">
      <c r="A102" s="1001" t="s">
        <v>528</v>
      </c>
      <c r="B102" s="1002" t="s">
        <v>635</v>
      </c>
      <c r="C102" s="1002" t="s">
        <v>636</v>
      </c>
      <c r="D102" s="1004" t="s">
        <v>1370</v>
      </c>
      <c r="E102" s="1005" t="s">
        <v>531</v>
      </c>
      <c r="F102" s="1006">
        <v>26</v>
      </c>
      <c r="G102" s="1006">
        <v>0</v>
      </c>
      <c r="H102" s="1006">
        <v>1</v>
      </c>
      <c r="I102" s="1007" t="s">
        <v>132</v>
      </c>
      <c r="J102" s="1008">
        <v>4</v>
      </c>
      <c r="K102" s="1009" t="s">
        <v>532</v>
      </c>
      <c r="L102" s="1014" t="s">
        <v>637</v>
      </c>
      <c r="M102" s="1010"/>
      <c r="N102" s="1032"/>
      <c r="O102" s="1031"/>
      <c r="P102" s="1031"/>
      <c r="Q102" s="1031"/>
    </row>
    <row r="103" spans="1:17" s="969" customFormat="1" ht="18" customHeight="1">
      <c r="A103" s="1001" t="s">
        <v>528</v>
      </c>
      <c r="B103" s="1002" t="s">
        <v>635</v>
      </c>
      <c r="C103" s="1002" t="s">
        <v>638</v>
      </c>
      <c r="D103" s="1004" t="s">
        <v>1371</v>
      </c>
      <c r="E103" s="1005" t="s">
        <v>531</v>
      </c>
      <c r="F103" s="1006">
        <v>24</v>
      </c>
      <c r="G103" s="1006">
        <v>0</v>
      </c>
      <c r="H103" s="1006">
        <v>1</v>
      </c>
      <c r="I103" s="1007" t="s">
        <v>132</v>
      </c>
      <c r="J103" s="1008">
        <v>3</v>
      </c>
      <c r="K103" s="1009" t="s">
        <v>532</v>
      </c>
      <c r="L103" s="1014" t="s">
        <v>639</v>
      </c>
      <c r="M103" s="1010"/>
      <c r="N103" s="1032"/>
      <c r="O103" s="1030"/>
      <c r="P103" s="1030"/>
      <c r="Q103" s="1030"/>
    </row>
    <row r="104" spans="1:17" s="969" customFormat="1" ht="18" customHeight="1">
      <c r="A104" s="1001" t="s">
        <v>1115</v>
      </c>
      <c r="B104" s="1002" t="s">
        <v>201</v>
      </c>
      <c r="C104" s="1002" t="s">
        <v>202</v>
      </c>
      <c r="D104" s="1004" t="s">
        <v>199</v>
      </c>
      <c r="E104" s="1005" t="s">
        <v>531</v>
      </c>
      <c r="F104" s="1006">
        <v>34</v>
      </c>
      <c r="G104" s="1006">
        <v>0</v>
      </c>
      <c r="H104" s="1006">
        <v>1</v>
      </c>
      <c r="I104" s="1007" t="s">
        <v>132</v>
      </c>
      <c r="J104" s="1008">
        <v>31</v>
      </c>
      <c r="K104" s="1009" t="s">
        <v>532</v>
      </c>
      <c r="L104" s="1014" t="s">
        <v>1154</v>
      </c>
      <c r="M104" s="1010"/>
      <c r="N104" s="1032"/>
      <c r="O104" s="1030"/>
      <c r="P104" s="1030"/>
      <c r="Q104" s="1030"/>
    </row>
    <row r="105" spans="1:17" s="969" customFormat="1" ht="18.600000000000001" customHeight="1">
      <c r="A105" s="1001" t="s">
        <v>528</v>
      </c>
      <c r="B105" s="1002" t="s">
        <v>640</v>
      </c>
      <c r="C105" s="1002" t="s">
        <v>640</v>
      </c>
      <c r="D105" s="1004" t="s">
        <v>1372</v>
      </c>
      <c r="E105" s="1005" t="s">
        <v>531</v>
      </c>
      <c r="F105" s="1006">
        <v>29</v>
      </c>
      <c r="G105" s="1006">
        <v>0</v>
      </c>
      <c r="H105" s="1006">
        <v>1</v>
      </c>
      <c r="I105" s="1007" t="s">
        <v>132</v>
      </c>
      <c r="J105" s="1008">
        <v>5</v>
      </c>
      <c r="K105" s="1009" t="s">
        <v>551</v>
      </c>
      <c r="L105" s="1012" t="s">
        <v>641</v>
      </c>
      <c r="M105" s="1010"/>
      <c r="N105" s="1032"/>
      <c r="O105" s="1030"/>
      <c r="P105" s="1030"/>
      <c r="Q105" s="1030"/>
    </row>
    <row r="106" spans="1:17" s="969" customFormat="1" ht="18" customHeight="1">
      <c r="A106" s="1015" t="s">
        <v>528</v>
      </c>
      <c r="B106" s="1016" t="s">
        <v>640</v>
      </c>
      <c r="C106" s="1016" t="s">
        <v>640</v>
      </c>
      <c r="D106" s="1017" t="s">
        <v>1372</v>
      </c>
      <c r="E106" s="1018" t="s">
        <v>531</v>
      </c>
      <c r="F106" s="1006">
        <v>26</v>
      </c>
      <c r="G106" s="1006">
        <v>0</v>
      </c>
      <c r="H106" s="1006">
        <v>1</v>
      </c>
      <c r="I106" s="1019" t="s">
        <v>132</v>
      </c>
      <c r="J106" s="1006">
        <v>5</v>
      </c>
      <c r="K106" s="1020" t="s">
        <v>551</v>
      </c>
      <c r="L106" s="1012" t="s">
        <v>641</v>
      </c>
      <c r="M106" s="1021" t="s">
        <v>1758</v>
      </c>
      <c r="N106" s="1032"/>
      <c r="O106" s="1030"/>
      <c r="P106" s="1030"/>
      <c r="Q106" s="1030"/>
    </row>
    <row r="107" spans="1:17" s="969" customFormat="1" ht="18" customHeight="1">
      <c r="A107" s="1001" t="s">
        <v>528</v>
      </c>
      <c r="B107" s="1002" t="s">
        <v>642</v>
      </c>
      <c r="C107" s="1002" t="s">
        <v>643</v>
      </c>
      <c r="D107" s="1004" t="s">
        <v>1373</v>
      </c>
      <c r="E107" s="1005" t="s">
        <v>531</v>
      </c>
      <c r="F107" s="1006">
        <v>33</v>
      </c>
      <c r="G107" s="1006">
        <v>0</v>
      </c>
      <c r="H107" s="1006">
        <v>1</v>
      </c>
      <c r="I107" s="1007" t="s">
        <v>132</v>
      </c>
      <c r="J107" s="1008">
        <v>13</v>
      </c>
      <c r="K107" s="1009" t="s">
        <v>532</v>
      </c>
      <c r="L107" s="1014" t="s">
        <v>644</v>
      </c>
      <c r="M107" s="1010"/>
      <c r="N107" s="1032"/>
      <c r="O107" s="1030"/>
      <c r="P107" s="1030"/>
      <c r="Q107" s="1030"/>
    </row>
    <row r="108" spans="1:17" s="969" customFormat="1" ht="18" customHeight="1">
      <c r="A108" s="1001" t="s">
        <v>645</v>
      </c>
      <c r="B108" s="1002" t="s">
        <v>646</v>
      </c>
      <c r="C108" s="1002" t="s">
        <v>647</v>
      </c>
      <c r="D108" s="1004" t="s">
        <v>1374</v>
      </c>
      <c r="E108" s="1005" t="s">
        <v>537</v>
      </c>
      <c r="F108" s="1006">
        <v>103</v>
      </c>
      <c r="G108" s="1006">
        <v>1</v>
      </c>
      <c r="H108" s="1006">
        <v>1</v>
      </c>
      <c r="I108" s="1007" t="s">
        <v>132</v>
      </c>
      <c r="J108" s="1008">
        <v>25</v>
      </c>
      <c r="K108" s="1009" t="s">
        <v>532</v>
      </c>
      <c r="L108" s="1014" t="s">
        <v>648</v>
      </c>
      <c r="M108" s="1010"/>
      <c r="N108" s="1032"/>
      <c r="O108" s="1030"/>
      <c r="P108" s="1030"/>
      <c r="Q108" s="1030"/>
    </row>
    <row r="109" spans="1:17" s="969" customFormat="1" ht="18" customHeight="1">
      <c r="A109" s="1001" t="s">
        <v>528</v>
      </c>
      <c r="B109" s="1002" t="s">
        <v>649</v>
      </c>
      <c r="C109" s="1003" t="s">
        <v>650</v>
      </c>
      <c r="D109" s="1004" t="s">
        <v>1375</v>
      </c>
      <c r="E109" s="1005" t="s">
        <v>531</v>
      </c>
      <c r="F109" s="1006">
        <v>24</v>
      </c>
      <c r="G109" s="1006">
        <v>0</v>
      </c>
      <c r="H109" s="1006">
        <v>1</v>
      </c>
      <c r="I109" s="1007" t="s">
        <v>132</v>
      </c>
      <c r="J109" s="1008">
        <v>1</v>
      </c>
      <c r="K109" s="1009" t="s">
        <v>551</v>
      </c>
      <c r="L109" s="1014" t="s">
        <v>651</v>
      </c>
      <c r="M109" s="1010"/>
      <c r="N109" s="1032"/>
      <c r="O109" s="1030"/>
      <c r="P109" s="1030"/>
      <c r="Q109" s="1030"/>
    </row>
    <row r="110" spans="1:17" s="969" customFormat="1" ht="18" customHeight="1">
      <c r="A110" s="1001" t="s">
        <v>528</v>
      </c>
      <c r="B110" s="1002" t="s">
        <v>649</v>
      </c>
      <c r="C110" s="1003" t="s">
        <v>652</v>
      </c>
      <c r="D110" s="1011" t="s">
        <v>1376</v>
      </c>
      <c r="E110" s="1005" t="s">
        <v>531</v>
      </c>
      <c r="F110" s="1006">
        <v>24</v>
      </c>
      <c r="G110" s="1006">
        <v>0</v>
      </c>
      <c r="H110" s="1006">
        <v>1</v>
      </c>
      <c r="I110" s="1007" t="s">
        <v>132</v>
      </c>
      <c r="J110" s="1008">
        <v>1</v>
      </c>
      <c r="K110" s="1009" t="s">
        <v>532</v>
      </c>
      <c r="L110" s="1014" t="s">
        <v>651</v>
      </c>
      <c r="M110" s="1010"/>
      <c r="N110" s="1032"/>
      <c r="O110" s="1030"/>
      <c r="P110" s="1030"/>
      <c r="Q110" s="1030"/>
    </row>
    <row r="111" spans="1:17" s="969" customFormat="1" ht="18" customHeight="1">
      <c r="A111" s="1001" t="s">
        <v>528</v>
      </c>
      <c r="B111" s="1002" t="s">
        <v>649</v>
      </c>
      <c r="C111" s="1003" t="s">
        <v>653</v>
      </c>
      <c r="D111" s="1011" t="s">
        <v>1377</v>
      </c>
      <c r="E111" s="1005" t="s">
        <v>531</v>
      </c>
      <c r="F111" s="1006">
        <v>31</v>
      </c>
      <c r="G111" s="1006">
        <v>0</v>
      </c>
      <c r="H111" s="1006">
        <v>1</v>
      </c>
      <c r="I111" s="1007" t="s">
        <v>132</v>
      </c>
      <c r="J111" s="1008">
        <v>1</v>
      </c>
      <c r="K111" s="1009" t="s">
        <v>532</v>
      </c>
      <c r="L111" s="1014" t="s">
        <v>651</v>
      </c>
      <c r="M111" s="1010"/>
      <c r="N111" s="1032"/>
      <c r="O111" s="1030"/>
      <c r="P111" s="1030"/>
      <c r="Q111" s="1030"/>
    </row>
    <row r="112" spans="1:17" s="969" customFormat="1" ht="18" customHeight="1">
      <c r="A112" s="1001" t="s">
        <v>528</v>
      </c>
      <c r="B112" s="1002" t="s">
        <v>654</v>
      </c>
      <c r="C112" s="1002" t="s">
        <v>655</v>
      </c>
      <c r="D112" s="1011" t="s">
        <v>1378</v>
      </c>
      <c r="E112" s="1005" t="s">
        <v>531</v>
      </c>
      <c r="F112" s="1006">
        <v>32</v>
      </c>
      <c r="G112" s="1006">
        <v>0</v>
      </c>
      <c r="H112" s="1006">
        <v>1</v>
      </c>
      <c r="I112" s="1007" t="s">
        <v>132</v>
      </c>
      <c r="J112" s="1008">
        <v>5</v>
      </c>
      <c r="K112" s="1009" t="s">
        <v>551</v>
      </c>
      <c r="L112" s="1014" t="s">
        <v>656</v>
      </c>
      <c r="M112" s="1013" t="s">
        <v>1155</v>
      </c>
      <c r="N112" s="1032"/>
      <c r="O112" s="1030"/>
      <c r="P112" s="1030"/>
      <c r="Q112" s="1030"/>
    </row>
    <row r="113" spans="1:17" s="969" customFormat="1" ht="18" customHeight="1">
      <c r="A113" s="1001" t="s">
        <v>528</v>
      </c>
      <c r="B113" s="1002" t="s">
        <v>654</v>
      </c>
      <c r="C113" s="1002" t="s">
        <v>655</v>
      </c>
      <c r="D113" s="1004" t="s">
        <v>1378</v>
      </c>
      <c r="E113" s="1005" t="s">
        <v>531</v>
      </c>
      <c r="F113" s="1006">
        <v>24</v>
      </c>
      <c r="G113" s="1006">
        <v>0</v>
      </c>
      <c r="H113" s="1006">
        <v>1</v>
      </c>
      <c r="I113" s="1007" t="s">
        <v>132</v>
      </c>
      <c r="J113" s="1008">
        <v>5</v>
      </c>
      <c r="K113" s="1009" t="s">
        <v>551</v>
      </c>
      <c r="L113" s="1014" t="s">
        <v>656</v>
      </c>
      <c r="M113" s="1013" t="s">
        <v>1156</v>
      </c>
      <c r="N113" s="1032"/>
      <c r="O113" s="1030"/>
      <c r="P113" s="1030"/>
      <c r="Q113" s="1030"/>
    </row>
    <row r="114" spans="1:17" s="969" customFormat="1" ht="18" customHeight="1">
      <c r="A114" s="1001" t="s">
        <v>528</v>
      </c>
      <c r="B114" s="1002" t="s">
        <v>654</v>
      </c>
      <c r="C114" s="1002" t="s">
        <v>655</v>
      </c>
      <c r="D114" s="1004" t="s">
        <v>1378</v>
      </c>
      <c r="E114" s="1005" t="s">
        <v>531</v>
      </c>
      <c r="F114" s="1006">
        <v>28</v>
      </c>
      <c r="G114" s="1006">
        <v>0</v>
      </c>
      <c r="H114" s="1006">
        <v>1</v>
      </c>
      <c r="I114" s="1007" t="s">
        <v>132</v>
      </c>
      <c r="J114" s="1008">
        <v>5</v>
      </c>
      <c r="K114" s="1009" t="s">
        <v>551</v>
      </c>
      <c r="L114" s="1014" t="s">
        <v>656</v>
      </c>
      <c r="M114" s="1022" t="s">
        <v>1379</v>
      </c>
      <c r="N114" s="1032"/>
      <c r="O114" s="1030"/>
      <c r="P114" s="1030"/>
      <c r="Q114" s="1030"/>
    </row>
    <row r="115" spans="1:17" s="969" customFormat="1" ht="18" customHeight="1">
      <c r="A115" s="1001" t="s">
        <v>528</v>
      </c>
      <c r="B115" s="1002" t="s">
        <v>654</v>
      </c>
      <c r="C115" s="1002" t="s">
        <v>657</v>
      </c>
      <c r="D115" s="1023" t="s">
        <v>1380</v>
      </c>
      <c r="E115" s="1005" t="s">
        <v>531</v>
      </c>
      <c r="F115" s="1006">
        <v>32</v>
      </c>
      <c r="G115" s="1006">
        <v>0</v>
      </c>
      <c r="H115" s="1006">
        <v>1</v>
      </c>
      <c r="I115" s="1007" t="s">
        <v>132</v>
      </c>
      <c r="J115" s="1008">
        <v>5</v>
      </c>
      <c r="K115" s="1009" t="s">
        <v>532</v>
      </c>
      <c r="L115" s="1014" t="s">
        <v>656</v>
      </c>
      <c r="M115" s="1013" t="s">
        <v>1155</v>
      </c>
      <c r="N115" s="1032"/>
      <c r="O115" s="1030"/>
      <c r="P115" s="1030"/>
      <c r="Q115" s="1030"/>
    </row>
    <row r="116" spans="1:17" s="969" customFormat="1" ht="18" customHeight="1">
      <c r="A116" s="1001" t="s">
        <v>528</v>
      </c>
      <c r="B116" s="1002" t="s">
        <v>654</v>
      </c>
      <c r="C116" s="1002" t="s">
        <v>657</v>
      </c>
      <c r="D116" s="1023" t="s">
        <v>1380</v>
      </c>
      <c r="E116" s="1005" t="s">
        <v>531</v>
      </c>
      <c r="F116" s="1006">
        <v>24</v>
      </c>
      <c r="G116" s="1006">
        <v>0</v>
      </c>
      <c r="H116" s="1006">
        <v>1</v>
      </c>
      <c r="I116" s="1007" t="s">
        <v>132</v>
      </c>
      <c r="J116" s="1008">
        <v>5</v>
      </c>
      <c r="K116" s="1009" t="s">
        <v>532</v>
      </c>
      <c r="L116" s="1014" t="s">
        <v>656</v>
      </c>
      <c r="M116" s="1013" t="s">
        <v>1156</v>
      </c>
      <c r="N116" s="1032"/>
      <c r="O116" s="1030"/>
      <c r="P116" s="1030"/>
      <c r="Q116" s="1030"/>
    </row>
    <row r="117" spans="1:17" s="969" customFormat="1" ht="18" customHeight="1">
      <c r="A117" s="1001" t="s">
        <v>528</v>
      </c>
      <c r="B117" s="1002" t="s">
        <v>654</v>
      </c>
      <c r="C117" s="1002" t="s">
        <v>657</v>
      </c>
      <c r="D117" s="1004" t="s">
        <v>1380</v>
      </c>
      <c r="E117" s="1005" t="s">
        <v>531</v>
      </c>
      <c r="F117" s="1006">
        <v>28</v>
      </c>
      <c r="G117" s="1006">
        <v>0</v>
      </c>
      <c r="H117" s="1006">
        <v>1</v>
      </c>
      <c r="I117" s="1007" t="s">
        <v>132</v>
      </c>
      <c r="J117" s="1008">
        <v>5</v>
      </c>
      <c r="K117" s="1009" t="s">
        <v>532</v>
      </c>
      <c r="L117" s="1014" t="s">
        <v>656</v>
      </c>
      <c r="M117" s="1022" t="s">
        <v>1379</v>
      </c>
      <c r="N117" s="1032"/>
      <c r="O117" s="1030"/>
      <c r="P117" s="1030"/>
      <c r="Q117" s="1030"/>
    </row>
    <row r="118" spans="1:17" s="969" customFormat="1" ht="18" customHeight="1">
      <c r="A118" s="1001" t="s">
        <v>528</v>
      </c>
      <c r="B118" s="1002" t="s">
        <v>654</v>
      </c>
      <c r="C118" s="1024" t="s">
        <v>1381</v>
      </c>
      <c r="D118" s="1025" t="s">
        <v>1382</v>
      </c>
      <c r="E118" s="1005" t="s">
        <v>1383</v>
      </c>
      <c r="F118" s="1006">
        <v>51</v>
      </c>
      <c r="G118" s="1006">
        <v>0</v>
      </c>
      <c r="H118" s="1006">
        <v>1</v>
      </c>
      <c r="I118" s="997" t="s">
        <v>132</v>
      </c>
      <c r="J118" s="1008">
        <v>5</v>
      </c>
      <c r="K118" s="998" t="s">
        <v>532</v>
      </c>
      <c r="L118" s="1026" t="s">
        <v>656</v>
      </c>
      <c r="M118" s="1013" t="s">
        <v>1155</v>
      </c>
      <c r="N118" s="1032"/>
      <c r="O118" s="1030"/>
      <c r="P118" s="1030"/>
      <c r="Q118" s="1030"/>
    </row>
    <row r="119" spans="1:17" s="969" customFormat="1" ht="18" customHeight="1">
      <c r="A119" s="1001" t="s">
        <v>528</v>
      </c>
      <c r="B119" s="1002" t="s">
        <v>654</v>
      </c>
      <c r="C119" s="1024" t="s">
        <v>1381</v>
      </c>
      <c r="D119" s="1025" t="s">
        <v>1382</v>
      </c>
      <c r="E119" s="1005" t="s">
        <v>1383</v>
      </c>
      <c r="F119" s="1006">
        <v>43</v>
      </c>
      <c r="G119" s="1006">
        <v>0</v>
      </c>
      <c r="H119" s="1006">
        <v>1</v>
      </c>
      <c r="I119" s="997" t="s">
        <v>132</v>
      </c>
      <c r="J119" s="1008">
        <v>5</v>
      </c>
      <c r="K119" s="998" t="s">
        <v>532</v>
      </c>
      <c r="L119" s="1026" t="s">
        <v>656</v>
      </c>
      <c r="M119" s="1013" t="s">
        <v>1156</v>
      </c>
      <c r="N119" s="1032"/>
      <c r="O119" s="1030"/>
      <c r="P119" s="1030"/>
      <c r="Q119" s="1030"/>
    </row>
    <row r="120" spans="1:17" s="969" customFormat="1" ht="18" customHeight="1">
      <c r="A120" s="1001" t="s">
        <v>528</v>
      </c>
      <c r="B120" s="1002" t="s">
        <v>654</v>
      </c>
      <c r="C120" s="1024" t="s">
        <v>1381</v>
      </c>
      <c r="D120" s="1025" t="s">
        <v>1382</v>
      </c>
      <c r="E120" s="1005" t="s">
        <v>1383</v>
      </c>
      <c r="F120" s="1006">
        <v>47</v>
      </c>
      <c r="G120" s="1006">
        <v>0</v>
      </c>
      <c r="H120" s="1006">
        <v>1</v>
      </c>
      <c r="I120" s="997" t="s">
        <v>132</v>
      </c>
      <c r="J120" s="1008">
        <v>5</v>
      </c>
      <c r="K120" s="998" t="s">
        <v>532</v>
      </c>
      <c r="L120" s="1026" t="s">
        <v>656</v>
      </c>
      <c r="M120" s="1022" t="s">
        <v>1379</v>
      </c>
      <c r="N120" s="1032"/>
      <c r="O120" s="1030"/>
      <c r="P120" s="1030"/>
      <c r="Q120" s="1030"/>
    </row>
    <row r="121" spans="1:17" s="969" customFormat="1" ht="18" customHeight="1">
      <c r="A121" s="1001" t="s">
        <v>645</v>
      </c>
      <c r="B121" s="1002" t="s">
        <v>658</v>
      </c>
      <c r="C121" s="1002" t="s">
        <v>659</v>
      </c>
      <c r="D121" s="1004" t="s">
        <v>1384</v>
      </c>
      <c r="E121" s="1005" t="s">
        <v>537</v>
      </c>
      <c r="F121" s="1006">
        <v>71</v>
      </c>
      <c r="G121" s="1006">
        <v>0</v>
      </c>
      <c r="H121" s="1006">
        <v>1</v>
      </c>
      <c r="I121" s="1007" t="s">
        <v>132</v>
      </c>
      <c r="J121" s="1008">
        <v>21</v>
      </c>
      <c r="K121" s="1009" t="s">
        <v>532</v>
      </c>
      <c r="L121" s="590" t="s">
        <v>660</v>
      </c>
      <c r="M121" s="1010"/>
      <c r="N121" s="1032"/>
      <c r="O121" s="1030"/>
      <c r="P121" s="1030"/>
      <c r="Q121" s="1030"/>
    </row>
    <row r="122" spans="1:17" s="969" customFormat="1" ht="18" customHeight="1">
      <c r="A122" s="1001" t="s">
        <v>528</v>
      </c>
      <c r="B122" s="1002" t="s">
        <v>661</v>
      </c>
      <c r="C122" s="1002" t="s">
        <v>662</v>
      </c>
      <c r="D122" s="1004" t="s">
        <v>1385</v>
      </c>
      <c r="E122" s="1005" t="s">
        <v>531</v>
      </c>
      <c r="F122" s="1006">
        <v>29</v>
      </c>
      <c r="G122" s="1006">
        <v>0</v>
      </c>
      <c r="H122" s="1006">
        <v>1</v>
      </c>
      <c r="I122" s="1007" t="s">
        <v>132</v>
      </c>
      <c r="J122" s="1008">
        <v>2</v>
      </c>
      <c r="K122" s="1009" t="s">
        <v>551</v>
      </c>
      <c r="L122" s="1014" t="s">
        <v>663</v>
      </c>
      <c r="M122" s="1010"/>
      <c r="N122" s="1032"/>
      <c r="O122" s="1030"/>
      <c r="P122" s="1030"/>
      <c r="Q122" s="1030"/>
    </row>
    <row r="123" spans="1:17" s="969" customFormat="1" ht="18" customHeight="1">
      <c r="A123" s="1001" t="s">
        <v>528</v>
      </c>
      <c r="B123" s="1002" t="s">
        <v>661</v>
      </c>
      <c r="C123" s="1002" t="s">
        <v>664</v>
      </c>
      <c r="D123" s="1004" t="s">
        <v>1386</v>
      </c>
      <c r="E123" s="1005" t="s">
        <v>531</v>
      </c>
      <c r="F123" s="1006">
        <v>28</v>
      </c>
      <c r="G123" s="1006">
        <v>0</v>
      </c>
      <c r="H123" s="1006">
        <v>1</v>
      </c>
      <c r="I123" s="1007" t="s">
        <v>132</v>
      </c>
      <c r="J123" s="1008">
        <v>3</v>
      </c>
      <c r="K123" s="1009" t="s">
        <v>551</v>
      </c>
      <c r="L123" s="1014" t="s">
        <v>665</v>
      </c>
      <c r="M123" s="1010"/>
      <c r="N123" s="1032"/>
      <c r="O123" s="1030"/>
      <c r="P123" s="1030"/>
      <c r="Q123" s="1030"/>
    </row>
    <row r="124" spans="1:17" s="969" customFormat="1" ht="18" customHeight="1">
      <c r="A124" s="1001" t="s">
        <v>528</v>
      </c>
      <c r="B124" s="1002" t="s">
        <v>661</v>
      </c>
      <c r="C124" s="1002" t="s">
        <v>666</v>
      </c>
      <c r="D124" s="1004" t="s">
        <v>1387</v>
      </c>
      <c r="E124" s="1005" t="s">
        <v>531</v>
      </c>
      <c r="F124" s="1006">
        <v>35</v>
      </c>
      <c r="G124" s="1006">
        <v>0</v>
      </c>
      <c r="H124" s="1006">
        <v>1</v>
      </c>
      <c r="I124" s="1007" t="s">
        <v>132</v>
      </c>
      <c r="J124" s="1008">
        <v>5</v>
      </c>
      <c r="K124" s="1009" t="s">
        <v>532</v>
      </c>
      <c r="L124" s="1014" t="s">
        <v>667</v>
      </c>
      <c r="M124" s="1010"/>
      <c r="N124" s="1032"/>
      <c r="O124" s="1030"/>
      <c r="P124" s="1030"/>
      <c r="Q124" s="1030"/>
    </row>
    <row r="125" spans="1:17" s="975" customFormat="1" ht="18" customHeight="1">
      <c r="A125" s="1001" t="s">
        <v>645</v>
      </c>
      <c r="B125" s="1002" t="s">
        <v>1157</v>
      </c>
      <c r="C125" s="1002" t="s">
        <v>1158</v>
      </c>
      <c r="D125" s="1004" t="s">
        <v>1388</v>
      </c>
      <c r="E125" s="1005" t="s">
        <v>531</v>
      </c>
      <c r="F125" s="1006">
        <v>61</v>
      </c>
      <c r="G125" s="1006">
        <v>5</v>
      </c>
      <c r="H125" s="1006">
        <v>1</v>
      </c>
      <c r="I125" s="1007" t="s">
        <v>132</v>
      </c>
      <c r="J125" s="1008">
        <v>25</v>
      </c>
      <c r="K125" s="1009" t="s">
        <v>532</v>
      </c>
      <c r="L125" s="1014" t="s">
        <v>1159</v>
      </c>
      <c r="M125" s="1013"/>
      <c r="N125" s="1032"/>
      <c r="O125" s="1031"/>
      <c r="P125" s="1031"/>
      <c r="Q125" s="1031"/>
    </row>
    <row r="126" spans="1:17" s="969" customFormat="1" ht="18" customHeight="1">
      <c r="A126" s="1001" t="s">
        <v>645</v>
      </c>
      <c r="B126" s="1002" t="s">
        <v>1157</v>
      </c>
      <c r="C126" s="1002" t="s">
        <v>1160</v>
      </c>
      <c r="D126" s="1004" t="s">
        <v>1389</v>
      </c>
      <c r="E126" s="1005" t="s">
        <v>531</v>
      </c>
      <c r="F126" s="1006">
        <v>61</v>
      </c>
      <c r="G126" s="1006">
        <v>5</v>
      </c>
      <c r="H126" s="1006">
        <v>1</v>
      </c>
      <c r="I126" s="1007" t="s">
        <v>132</v>
      </c>
      <c r="J126" s="1008">
        <v>33</v>
      </c>
      <c r="K126" s="1009" t="s">
        <v>532</v>
      </c>
      <c r="L126" s="1014" t="s">
        <v>1161</v>
      </c>
      <c r="M126" s="1013"/>
      <c r="N126" s="1032"/>
      <c r="O126" s="1030"/>
      <c r="P126" s="1030"/>
      <c r="Q126" s="1030"/>
    </row>
    <row r="127" spans="1:17" s="969" customFormat="1" ht="18" customHeight="1">
      <c r="A127" s="1001" t="s">
        <v>645</v>
      </c>
      <c r="B127" s="1002" t="s">
        <v>1162</v>
      </c>
      <c r="C127" s="1002" t="s">
        <v>1163</v>
      </c>
      <c r="D127" s="1004" t="s">
        <v>1390</v>
      </c>
      <c r="E127" s="1005" t="s">
        <v>1164</v>
      </c>
      <c r="F127" s="1006">
        <v>81</v>
      </c>
      <c r="G127" s="1006">
        <v>5</v>
      </c>
      <c r="H127" s="1006">
        <v>1</v>
      </c>
      <c r="I127" s="1007" t="s">
        <v>132</v>
      </c>
      <c r="J127" s="1008">
        <v>33</v>
      </c>
      <c r="K127" s="1009" t="s">
        <v>532</v>
      </c>
      <c r="L127" s="1014" t="s">
        <v>1159</v>
      </c>
      <c r="M127" s="1013"/>
      <c r="N127" s="1032"/>
      <c r="O127" s="1030"/>
      <c r="P127" s="1030"/>
      <c r="Q127" s="1030"/>
    </row>
    <row r="128" spans="1:17" s="969" customFormat="1" ht="18" customHeight="1">
      <c r="A128" s="1001" t="s">
        <v>645</v>
      </c>
      <c r="B128" s="1002" t="s">
        <v>1162</v>
      </c>
      <c r="C128" s="1002" t="s">
        <v>1165</v>
      </c>
      <c r="D128" s="1004" t="s">
        <v>1391</v>
      </c>
      <c r="E128" s="1005" t="s">
        <v>1164</v>
      </c>
      <c r="F128" s="1006">
        <v>81</v>
      </c>
      <c r="G128" s="1006">
        <v>5</v>
      </c>
      <c r="H128" s="1006">
        <v>1</v>
      </c>
      <c r="I128" s="1007" t="s">
        <v>132</v>
      </c>
      <c r="J128" s="1008">
        <v>30</v>
      </c>
      <c r="K128" s="1009" t="s">
        <v>532</v>
      </c>
      <c r="L128" s="1014" t="s">
        <v>1159</v>
      </c>
      <c r="M128" s="1013"/>
      <c r="N128" s="1032"/>
      <c r="O128" s="1030"/>
      <c r="P128" s="1030"/>
      <c r="Q128" s="1030"/>
    </row>
    <row r="129" spans="1:17" s="969" customFormat="1" ht="18" customHeight="1">
      <c r="A129" s="1001" t="s">
        <v>645</v>
      </c>
      <c r="B129" s="1002" t="s">
        <v>1157</v>
      </c>
      <c r="C129" s="1002" t="s">
        <v>1166</v>
      </c>
      <c r="D129" s="1004" t="s">
        <v>1392</v>
      </c>
      <c r="E129" s="1005" t="s">
        <v>1164</v>
      </c>
      <c r="F129" s="1006">
        <v>81</v>
      </c>
      <c r="G129" s="1006">
        <v>5</v>
      </c>
      <c r="H129" s="1006">
        <v>1</v>
      </c>
      <c r="I129" s="1007" t="s">
        <v>132</v>
      </c>
      <c r="J129" s="1008">
        <v>30</v>
      </c>
      <c r="K129" s="1009" t="s">
        <v>532</v>
      </c>
      <c r="L129" s="1014" t="s">
        <v>1159</v>
      </c>
      <c r="M129" s="1013"/>
      <c r="N129" s="1032"/>
      <c r="O129" s="1030"/>
      <c r="P129" s="1030"/>
      <c r="Q129" s="1030"/>
    </row>
    <row r="130" spans="1:17" s="275" customFormat="1" ht="18" customHeight="1">
      <c r="A130" s="1001" t="s">
        <v>645</v>
      </c>
      <c r="B130" s="1002" t="s">
        <v>1167</v>
      </c>
      <c r="C130" s="1002" t="s">
        <v>1168</v>
      </c>
      <c r="D130" s="1004" t="s">
        <v>1393</v>
      </c>
      <c r="E130" s="1005" t="s">
        <v>531</v>
      </c>
      <c r="F130" s="1006">
        <v>57</v>
      </c>
      <c r="G130" s="1006">
        <v>9</v>
      </c>
      <c r="H130" s="1006">
        <v>1</v>
      </c>
      <c r="I130" s="1007" t="s">
        <v>132</v>
      </c>
      <c r="J130" s="1008">
        <v>25</v>
      </c>
      <c r="K130" s="1009" t="s">
        <v>551</v>
      </c>
      <c r="L130" s="1014" t="s">
        <v>1169</v>
      </c>
      <c r="M130" s="1013"/>
      <c r="N130" s="1034"/>
      <c r="O130" s="1034"/>
      <c r="P130" s="1034"/>
      <c r="Q130" s="1034"/>
    </row>
    <row r="131" spans="1:17" s="275" customFormat="1" ht="18" customHeight="1">
      <c r="A131" s="1001" t="s">
        <v>645</v>
      </c>
      <c r="B131" s="1002" t="s">
        <v>1170</v>
      </c>
      <c r="C131" s="1002" t="s">
        <v>1171</v>
      </c>
      <c r="D131" s="1004" t="s">
        <v>1394</v>
      </c>
      <c r="E131" s="1005" t="s">
        <v>1172</v>
      </c>
      <c r="F131" s="1006">
        <v>120</v>
      </c>
      <c r="G131" s="1006">
        <v>0</v>
      </c>
      <c r="H131" s="1006">
        <v>2</v>
      </c>
      <c r="I131" s="1007" t="s">
        <v>132</v>
      </c>
      <c r="J131" s="1008">
        <v>31</v>
      </c>
      <c r="K131" s="1009" t="s">
        <v>532</v>
      </c>
      <c r="L131" s="1014" t="s">
        <v>1173</v>
      </c>
      <c r="M131" s="1013"/>
      <c r="N131" s="1034"/>
      <c r="O131" s="1034"/>
      <c r="P131" s="1034"/>
      <c r="Q131" s="1034"/>
    </row>
    <row r="132" spans="1:17" s="275" customFormat="1" ht="18" customHeight="1">
      <c r="A132" s="1027" t="s">
        <v>645</v>
      </c>
      <c r="B132" s="1002" t="s">
        <v>1174</v>
      </c>
      <c r="C132" s="1002" t="s">
        <v>1175</v>
      </c>
      <c r="D132" s="1004" t="s">
        <v>1395</v>
      </c>
      <c r="E132" s="1005" t="s">
        <v>531</v>
      </c>
      <c r="F132" s="1006">
        <v>167</v>
      </c>
      <c r="G132" s="1006">
        <v>0</v>
      </c>
      <c r="H132" s="1006">
        <v>2</v>
      </c>
      <c r="I132" s="1007" t="s">
        <v>132</v>
      </c>
      <c r="J132" s="1008">
        <v>31</v>
      </c>
      <c r="K132" s="1009" t="s">
        <v>532</v>
      </c>
      <c r="L132" s="1014" t="s">
        <v>1176</v>
      </c>
      <c r="M132" s="1013"/>
      <c r="N132" s="1034"/>
      <c r="O132" s="1034"/>
      <c r="P132" s="1034"/>
      <c r="Q132" s="1034"/>
    </row>
    <row r="133" spans="1:17" s="275" customFormat="1" ht="18" customHeight="1">
      <c r="A133" s="1001" t="s">
        <v>645</v>
      </c>
      <c r="B133" s="1002" t="s">
        <v>1177</v>
      </c>
      <c r="C133" s="1002" t="s">
        <v>1178</v>
      </c>
      <c r="D133" s="1004" t="s">
        <v>1396</v>
      </c>
      <c r="E133" s="1005" t="s">
        <v>1172</v>
      </c>
      <c r="F133" s="1006">
        <v>125</v>
      </c>
      <c r="G133" s="1006">
        <v>0</v>
      </c>
      <c r="H133" s="1006">
        <v>2</v>
      </c>
      <c r="I133" s="1007" t="s">
        <v>132</v>
      </c>
      <c r="J133" s="1008">
        <v>31</v>
      </c>
      <c r="K133" s="1009" t="s">
        <v>532</v>
      </c>
      <c r="L133" s="1014" t="s">
        <v>1169</v>
      </c>
      <c r="M133" s="1013"/>
      <c r="N133" s="1034"/>
      <c r="O133" s="1034"/>
      <c r="P133" s="1034"/>
      <c r="Q133" s="1034"/>
    </row>
    <row r="134" spans="1:17" s="275" customFormat="1" ht="18" customHeight="1">
      <c r="A134" s="1001" t="s">
        <v>645</v>
      </c>
      <c r="B134" s="1002" t="s">
        <v>1179</v>
      </c>
      <c r="C134" s="1002" t="s">
        <v>361</v>
      </c>
      <c r="D134" s="1004" t="s">
        <v>1397</v>
      </c>
      <c r="E134" s="1005" t="s">
        <v>531</v>
      </c>
      <c r="F134" s="1006">
        <v>69</v>
      </c>
      <c r="G134" s="1006">
        <v>10</v>
      </c>
      <c r="H134" s="1006">
        <v>1</v>
      </c>
      <c r="I134" s="1007" t="s">
        <v>132</v>
      </c>
      <c r="J134" s="1008">
        <v>30</v>
      </c>
      <c r="K134" s="1009" t="s">
        <v>532</v>
      </c>
      <c r="L134" s="1014" t="s">
        <v>1180</v>
      </c>
      <c r="M134" s="1013"/>
      <c r="N134" s="1034"/>
      <c r="O134" s="1034"/>
      <c r="P134" s="1034"/>
      <c r="Q134" s="1034"/>
    </row>
    <row r="135" spans="1:17" s="275" customFormat="1" ht="18" customHeight="1">
      <c r="A135" s="1001" t="s">
        <v>645</v>
      </c>
      <c r="B135" s="1002" t="s">
        <v>1131</v>
      </c>
      <c r="C135" s="1002" t="s">
        <v>1181</v>
      </c>
      <c r="D135" s="1004" t="s">
        <v>1398</v>
      </c>
      <c r="E135" s="1005" t="s">
        <v>1182</v>
      </c>
      <c r="F135" s="1006">
        <v>48</v>
      </c>
      <c r="G135" s="1006">
        <v>5</v>
      </c>
      <c r="H135" s="1006">
        <v>1</v>
      </c>
      <c r="I135" s="1007" t="s">
        <v>132</v>
      </c>
      <c r="J135" s="1008">
        <v>35</v>
      </c>
      <c r="K135" s="1009" t="s">
        <v>532</v>
      </c>
      <c r="L135" s="1014" t="s">
        <v>1132</v>
      </c>
      <c r="M135" s="1013"/>
      <c r="N135" s="1034"/>
      <c r="O135" s="1034"/>
      <c r="P135" s="1034"/>
      <c r="Q135" s="1034"/>
    </row>
    <row r="136" spans="1:17" s="275" customFormat="1" ht="18" customHeight="1">
      <c r="A136" s="1001" t="s">
        <v>645</v>
      </c>
      <c r="B136" s="1002" t="s">
        <v>1183</v>
      </c>
      <c r="C136" s="1002" t="s">
        <v>1184</v>
      </c>
      <c r="D136" s="1004" t="s">
        <v>1399</v>
      </c>
      <c r="E136" s="1005" t="s">
        <v>537</v>
      </c>
      <c r="F136" s="1006">
        <v>78</v>
      </c>
      <c r="G136" s="1006">
        <v>13</v>
      </c>
      <c r="H136" s="1006">
        <v>1</v>
      </c>
      <c r="I136" s="1007" t="s">
        <v>132</v>
      </c>
      <c r="J136" s="1008">
        <v>39</v>
      </c>
      <c r="K136" s="1009" t="s">
        <v>532</v>
      </c>
      <c r="L136" s="1014" t="s">
        <v>1185</v>
      </c>
      <c r="M136" s="1013"/>
      <c r="N136" s="1034"/>
      <c r="O136" s="1034"/>
      <c r="P136" s="1034"/>
      <c r="Q136" s="1034"/>
    </row>
    <row r="137" spans="1:17" s="275" customFormat="1" ht="18.600000000000001" customHeight="1">
      <c r="A137" s="1001" t="s">
        <v>645</v>
      </c>
      <c r="B137" s="1002" t="s">
        <v>1186</v>
      </c>
      <c r="C137" s="1002" t="s">
        <v>1187</v>
      </c>
      <c r="D137" s="1004" t="s">
        <v>1400</v>
      </c>
      <c r="E137" s="1005" t="s">
        <v>531</v>
      </c>
      <c r="F137" s="1006">
        <v>52</v>
      </c>
      <c r="G137" s="1006">
        <v>0</v>
      </c>
      <c r="H137" s="1006">
        <v>1</v>
      </c>
      <c r="I137" s="1007" t="s">
        <v>132</v>
      </c>
      <c r="J137" s="1008">
        <v>24</v>
      </c>
      <c r="K137" s="1009" t="s">
        <v>532</v>
      </c>
      <c r="L137" s="1014" t="s">
        <v>1188</v>
      </c>
      <c r="M137" s="1013"/>
      <c r="N137" s="1034"/>
      <c r="O137" s="1034"/>
      <c r="P137" s="1034"/>
      <c r="Q137" s="1034"/>
    </row>
    <row r="138" spans="1:17" s="275" customFormat="1" ht="18" customHeight="1">
      <c r="A138" s="1001" t="s">
        <v>645</v>
      </c>
      <c r="B138" s="1002" t="s">
        <v>1189</v>
      </c>
      <c r="C138" s="1002" t="s">
        <v>1190</v>
      </c>
      <c r="D138" s="1004" t="s">
        <v>1401</v>
      </c>
      <c r="E138" s="1005" t="s">
        <v>531</v>
      </c>
      <c r="F138" s="1006">
        <v>49</v>
      </c>
      <c r="G138" s="1006">
        <v>0</v>
      </c>
      <c r="H138" s="1006">
        <v>1</v>
      </c>
      <c r="I138" s="1007" t="s">
        <v>132</v>
      </c>
      <c r="J138" s="1008">
        <v>30</v>
      </c>
      <c r="K138" s="1009" t="s">
        <v>532</v>
      </c>
      <c r="L138" s="1014" t="s">
        <v>1191</v>
      </c>
      <c r="M138" s="1013"/>
      <c r="N138" s="1034"/>
      <c r="O138" s="1034"/>
      <c r="P138" s="1034"/>
      <c r="Q138" s="1034"/>
    </row>
    <row r="139" spans="1:17" s="273" customFormat="1" ht="18" customHeight="1">
      <c r="A139" s="1001" t="s">
        <v>645</v>
      </c>
      <c r="B139" s="1002" t="s">
        <v>1192</v>
      </c>
      <c r="C139" s="1002" t="s">
        <v>1193</v>
      </c>
      <c r="D139" s="1004" t="s">
        <v>1402</v>
      </c>
      <c r="E139" s="1005" t="s">
        <v>1172</v>
      </c>
      <c r="F139" s="1006">
        <v>92</v>
      </c>
      <c r="G139" s="1006">
        <v>9</v>
      </c>
      <c r="H139" s="1006">
        <v>1</v>
      </c>
      <c r="I139" s="1007" t="s">
        <v>132</v>
      </c>
      <c r="J139" s="1008">
        <v>42</v>
      </c>
      <c r="K139" s="1009" t="s">
        <v>532</v>
      </c>
      <c r="L139" s="1014" t="s">
        <v>1194</v>
      </c>
      <c r="M139" s="1013"/>
      <c r="N139" s="1035"/>
      <c r="O139" s="1035"/>
      <c r="P139" s="1035"/>
      <c r="Q139" s="1035"/>
    </row>
    <row r="140" spans="1:17" s="273" customFormat="1" ht="18" customHeight="1">
      <c r="A140" s="1001" t="s">
        <v>1115</v>
      </c>
      <c r="B140" s="1002" t="s">
        <v>1195</v>
      </c>
      <c r="C140" s="1002" t="s">
        <v>1196</v>
      </c>
      <c r="D140" s="1004" t="s">
        <v>1403</v>
      </c>
      <c r="E140" s="1005" t="s">
        <v>537</v>
      </c>
      <c r="F140" s="1006">
        <v>65.5</v>
      </c>
      <c r="G140" s="1006">
        <v>0</v>
      </c>
      <c r="H140" s="1006">
        <v>1</v>
      </c>
      <c r="I140" s="1007" t="s">
        <v>132</v>
      </c>
      <c r="J140" s="1008">
        <v>50</v>
      </c>
      <c r="K140" s="1009" t="s">
        <v>532</v>
      </c>
      <c r="L140" s="1014" t="s">
        <v>1197</v>
      </c>
      <c r="M140" s="1013"/>
      <c r="N140" s="1035"/>
      <c r="O140" s="1035"/>
      <c r="P140" s="1035"/>
      <c r="Q140" s="1035"/>
    </row>
    <row r="141" spans="1:17" s="273" customFormat="1" ht="18.75">
      <c r="A141" s="275"/>
      <c r="B141" s="275"/>
      <c r="C141" s="275"/>
      <c r="D141" s="276"/>
      <c r="E141" s="277"/>
      <c r="F141" s="278"/>
      <c r="G141" s="278"/>
      <c r="H141" s="278"/>
      <c r="M141" s="279"/>
    </row>
    <row r="142" spans="1:17" s="273" customFormat="1" ht="18.75">
      <c r="A142" s="275"/>
      <c r="B142" s="275"/>
      <c r="C142" s="275"/>
      <c r="D142" s="276"/>
      <c r="E142" s="277"/>
      <c r="F142" s="278"/>
      <c r="G142" s="278"/>
      <c r="H142" s="278"/>
      <c r="M142" s="279"/>
    </row>
    <row r="143" spans="1:17" s="273" customFormat="1" ht="18.75">
      <c r="A143" s="275"/>
      <c r="B143" s="275"/>
      <c r="C143" s="275"/>
      <c r="D143" s="276"/>
      <c r="E143" s="277"/>
      <c r="F143" s="278"/>
      <c r="G143" s="278"/>
      <c r="H143" s="278"/>
      <c r="M143" s="279"/>
    </row>
    <row r="144" spans="1:17" s="273" customFormat="1" ht="18.75">
      <c r="A144" s="275"/>
      <c r="B144" s="275"/>
      <c r="C144" s="275"/>
      <c r="D144" s="276"/>
      <c r="E144" s="277"/>
      <c r="F144" s="278"/>
      <c r="G144" s="278"/>
      <c r="H144" s="278"/>
      <c r="M144" s="279"/>
    </row>
    <row r="145" spans="1:13" s="273" customFormat="1" ht="18.75">
      <c r="A145" s="275"/>
      <c r="B145" s="275"/>
      <c r="C145" s="275"/>
      <c r="D145" s="276"/>
      <c r="E145" s="277"/>
      <c r="F145" s="278"/>
      <c r="G145" s="278"/>
      <c r="H145" s="278"/>
      <c r="M145" s="279"/>
    </row>
    <row r="146" spans="1:13" s="273" customFormat="1" ht="18.75">
      <c r="A146" s="275"/>
      <c r="B146" s="275"/>
      <c r="C146" s="275"/>
      <c r="D146" s="276"/>
      <c r="E146" s="277"/>
      <c r="F146" s="278"/>
      <c r="G146" s="278"/>
      <c r="H146" s="278"/>
      <c r="M146" s="279"/>
    </row>
    <row r="147" spans="1:13" s="273" customFormat="1" ht="18.75">
      <c r="A147" s="275"/>
      <c r="B147" s="275"/>
      <c r="C147" s="275"/>
      <c r="D147" s="276"/>
      <c r="E147" s="277"/>
      <c r="F147" s="278"/>
      <c r="G147" s="278"/>
      <c r="H147" s="278"/>
      <c r="M147" s="279"/>
    </row>
    <row r="148" spans="1:13" s="273" customFormat="1" ht="18.75">
      <c r="A148" s="275"/>
      <c r="B148" s="275"/>
      <c r="C148" s="275"/>
      <c r="D148" s="276"/>
      <c r="E148" s="277"/>
      <c r="F148" s="278"/>
      <c r="G148" s="278"/>
      <c r="H148" s="278"/>
      <c r="M148" s="279"/>
    </row>
    <row r="149" spans="1:13" s="273" customFormat="1" ht="18.75">
      <c r="A149" s="275"/>
      <c r="B149" s="275"/>
      <c r="C149" s="275"/>
      <c r="D149" s="276"/>
      <c r="E149" s="277"/>
      <c r="F149" s="278"/>
      <c r="G149" s="278"/>
      <c r="H149" s="278"/>
      <c r="M149" s="279"/>
    </row>
    <row r="150" spans="1:13" s="273" customFormat="1" ht="18.75">
      <c r="A150" s="275"/>
      <c r="B150" s="275"/>
      <c r="C150" s="275"/>
      <c r="D150" s="276"/>
      <c r="E150" s="277"/>
      <c r="F150" s="278"/>
      <c r="G150" s="278"/>
      <c r="H150" s="278"/>
      <c r="M150" s="279"/>
    </row>
    <row r="151" spans="1:13" s="273" customFormat="1" ht="18.75">
      <c r="A151" s="275"/>
      <c r="B151" s="275"/>
      <c r="C151" s="275"/>
      <c r="D151" s="276"/>
      <c r="E151" s="277"/>
      <c r="F151" s="278"/>
      <c r="G151" s="278"/>
      <c r="H151" s="278"/>
      <c r="M151" s="279"/>
    </row>
  </sheetData>
  <autoFilter ref="A11:AIR140"/>
  <mergeCells count="23">
    <mergeCell ref="D2:E2"/>
    <mergeCell ref="A8:M8"/>
    <mergeCell ref="A7:M7"/>
    <mergeCell ref="A2:B2"/>
    <mergeCell ref="F10:F11"/>
    <mergeCell ref="G10:G11"/>
    <mergeCell ref="H10:H11"/>
    <mergeCell ref="F9:H9"/>
    <mergeCell ref="I9:I11"/>
    <mergeCell ref="A9:A11"/>
    <mergeCell ref="B9:B11"/>
    <mergeCell ref="C9:C11"/>
    <mergeCell ref="D9:D11"/>
    <mergeCell ref="E9:E11"/>
    <mergeCell ref="J9:J11"/>
    <mergeCell ref="N8:Q8"/>
    <mergeCell ref="N9:N11"/>
    <mergeCell ref="O9:O11"/>
    <mergeCell ref="P9:P11"/>
    <mergeCell ref="Q9:Q11"/>
    <mergeCell ref="K9:K11"/>
    <mergeCell ref="L9:L11"/>
    <mergeCell ref="M9:M1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D78"/>
  <sheetViews>
    <sheetView topLeftCell="A6" workbookViewId="0">
      <selection activeCell="C15" sqref="C15:D15"/>
    </sheetView>
  </sheetViews>
  <sheetFormatPr baseColWidth="10" defaultColWidth="9.140625" defaultRowHeight="15"/>
  <cols>
    <col min="3" max="3" width="92.7109375" customWidth="1"/>
  </cols>
  <sheetData>
    <row r="1" spans="3:4">
      <c r="C1" s="1227"/>
      <c r="D1" s="1227"/>
    </row>
    <row r="2" spans="3:4" ht="15.75">
      <c r="C2" s="1228" t="s">
        <v>668</v>
      </c>
      <c r="D2" s="1229"/>
    </row>
    <row r="3" spans="3:4">
      <c r="C3" s="1230" t="s">
        <v>669</v>
      </c>
      <c r="D3" s="1231"/>
    </row>
    <row r="4" spans="3:4">
      <c r="C4" s="1211" t="s">
        <v>670</v>
      </c>
      <c r="D4" s="1212"/>
    </row>
    <row r="5" spans="3:4">
      <c r="C5" s="1225" t="s">
        <v>671</v>
      </c>
      <c r="D5" s="1226"/>
    </row>
    <row r="6" spans="3:4">
      <c r="C6" s="1225" t="s">
        <v>672</v>
      </c>
      <c r="D6" s="1226"/>
    </row>
    <row r="7" spans="3:4">
      <c r="C7" s="86" t="s">
        <v>673</v>
      </c>
      <c r="D7" s="87"/>
    </row>
    <row r="8" spans="3:4">
      <c r="C8" s="1225" t="s">
        <v>674</v>
      </c>
      <c r="D8" s="1226"/>
    </row>
    <row r="9" spans="3:4">
      <c r="C9" s="1225" t="s">
        <v>675</v>
      </c>
      <c r="D9" s="1226"/>
    </row>
    <row r="10" spans="3:4">
      <c r="C10" s="1225" t="s">
        <v>676</v>
      </c>
      <c r="D10" s="1226"/>
    </row>
    <row r="11" spans="3:4">
      <c r="C11" s="1223" t="s">
        <v>677</v>
      </c>
      <c r="D11" s="1224"/>
    </row>
    <row r="12" spans="3:4">
      <c r="C12" s="1223" t="s">
        <v>678</v>
      </c>
      <c r="D12" s="1224"/>
    </row>
    <row r="13" spans="3:4">
      <c r="C13" s="1211" t="s">
        <v>679</v>
      </c>
      <c r="D13" s="1212"/>
    </row>
    <row r="14" spans="3:4">
      <c r="C14" s="1211" t="s">
        <v>680</v>
      </c>
      <c r="D14" s="1212"/>
    </row>
    <row r="15" spans="3:4">
      <c r="C15" s="1211" t="s">
        <v>681</v>
      </c>
      <c r="D15" s="1212"/>
    </row>
    <row r="16" spans="3:4">
      <c r="C16" s="1211" t="s">
        <v>682</v>
      </c>
      <c r="D16" s="1212"/>
    </row>
    <row r="17" spans="3:4">
      <c r="C17" s="1211" t="s">
        <v>683</v>
      </c>
      <c r="D17" s="1212"/>
    </row>
    <row r="18" spans="3:4">
      <c r="C18" s="1215" t="s">
        <v>684</v>
      </c>
      <c r="D18" s="1216"/>
    </row>
    <row r="19" spans="3:4">
      <c r="C19" s="1221" t="s">
        <v>685</v>
      </c>
      <c r="D19" s="1222"/>
    </row>
    <row r="20" spans="3:4">
      <c r="C20" s="1217" t="s">
        <v>686</v>
      </c>
      <c r="D20" s="1218"/>
    </row>
    <row r="21" spans="3:4">
      <c r="C21" s="1217" t="s">
        <v>687</v>
      </c>
      <c r="D21" s="1218"/>
    </row>
    <row r="22" spans="3:4">
      <c r="C22" s="1217" t="s">
        <v>688</v>
      </c>
      <c r="D22" s="1218"/>
    </row>
    <row r="23" spans="3:4">
      <c r="C23" s="1217" t="s">
        <v>689</v>
      </c>
      <c r="D23" s="1218"/>
    </row>
    <row r="24" spans="3:4">
      <c r="C24" s="88"/>
      <c r="D24" s="89"/>
    </row>
    <row r="25" spans="3:4">
      <c r="C25" s="88"/>
      <c r="D25" s="89"/>
    </row>
    <row r="26" spans="3:4">
      <c r="C26" s="88"/>
      <c r="D26" s="89"/>
    </row>
    <row r="27" spans="3:4">
      <c r="C27" s="88"/>
      <c r="D27" s="89"/>
    </row>
    <row r="28" spans="3:4">
      <c r="C28" s="88"/>
      <c r="D28" s="89"/>
    </row>
    <row r="29" spans="3:4">
      <c r="C29" s="1215" t="s">
        <v>690</v>
      </c>
      <c r="D29" s="1216"/>
    </row>
    <row r="30" spans="3:4" ht="28.5" customHeight="1">
      <c r="C30" s="1219" t="s">
        <v>691</v>
      </c>
      <c r="D30" s="1220"/>
    </row>
    <row r="31" spans="3:4">
      <c r="C31" s="1211" t="s">
        <v>692</v>
      </c>
      <c r="D31" s="1212"/>
    </row>
    <row r="32" spans="3:4">
      <c r="C32" s="1211" t="s">
        <v>693</v>
      </c>
      <c r="D32" s="1212"/>
    </row>
    <row r="33" spans="3:4">
      <c r="C33" s="1211" t="s">
        <v>694</v>
      </c>
      <c r="D33" s="1212"/>
    </row>
    <row r="34" spans="3:4">
      <c r="C34" s="1211" t="s">
        <v>693</v>
      </c>
      <c r="D34" s="1212"/>
    </row>
    <row r="35" spans="3:4">
      <c r="C35" s="1211" t="s">
        <v>695</v>
      </c>
      <c r="D35" s="1212"/>
    </row>
    <row r="36" spans="3:4">
      <c r="C36" s="1211" t="s">
        <v>693</v>
      </c>
      <c r="D36" s="1212"/>
    </row>
    <row r="37" spans="3:4">
      <c r="C37" s="1211" t="s">
        <v>696</v>
      </c>
      <c r="D37" s="1212"/>
    </row>
    <row r="38" spans="3:4">
      <c r="C38" s="1211" t="s">
        <v>697</v>
      </c>
      <c r="D38" s="1212"/>
    </row>
    <row r="39" spans="3:4">
      <c r="C39" s="90"/>
      <c r="D39" s="91"/>
    </row>
    <row r="40" spans="3:4">
      <c r="C40" s="1215" t="s">
        <v>698</v>
      </c>
      <c r="D40" s="1216"/>
    </row>
    <row r="41" spans="3:4">
      <c r="C41" s="1211" t="s">
        <v>680</v>
      </c>
      <c r="D41" s="1212"/>
    </row>
    <row r="42" spans="3:4">
      <c r="C42" s="1211" t="s">
        <v>681</v>
      </c>
      <c r="D42" s="1212"/>
    </row>
    <row r="43" spans="3:4">
      <c r="C43" s="1211" t="s">
        <v>699</v>
      </c>
      <c r="D43" s="1212"/>
    </row>
    <row r="44" spans="3:4">
      <c r="C44" s="1211" t="s">
        <v>700</v>
      </c>
      <c r="D44" s="1212"/>
    </row>
    <row r="45" spans="3:4">
      <c r="C45" s="1213"/>
      <c r="D45" s="1214"/>
    </row>
    <row r="47" spans="3:4">
      <c r="C47" s="29" t="s">
        <v>701</v>
      </c>
    </row>
    <row r="49" spans="3:3">
      <c r="C49" s="92" t="s">
        <v>702</v>
      </c>
    </row>
    <row r="50" spans="3:3">
      <c r="C50" s="92"/>
    </row>
    <row r="51" spans="3:3">
      <c r="C51" s="92" t="s">
        <v>703</v>
      </c>
    </row>
    <row r="52" spans="3:3">
      <c r="C52" s="92" t="s">
        <v>704</v>
      </c>
    </row>
    <row r="53" spans="3:3">
      <c r="C53" s="93" t="s">
        <v>705</v>
      </c>
    </row>
    <row r="54" spans="3:3">
      <c r="C54" s="92"/>
    </row>
    <row r="55" spans="3:3">
      <c r="C55" s="92" t="s">
        <v>706</v>
      </c>
    </row>
    <row r="56" spans="3:3">
      <c r="C56" s="92"/>
    </row>
    <row r="57" spans="3:3">
      <c r="C57" s="92" t="s">
        <v>707</v>
      </c>
    </row>
    <row r="58" spans="3:3">
      <c r="C58" s="92" t="s">
        <v>704</v>
      </c>
    </row>
    <row r="59" spans="3:3">
      <c r="C59" s="92"/>
    </row>
    <row r="60" spans="3:3">
      <c r="C60" s="92" t="s">
        <v>708</v>
      </c>
    </row>
    <row r="61" spans="3:3">
      <c r="C61" s="92"/>
    </row>
    <row r="62" spans="3:3">
      <c r="C62" s="92" t="s">
        <v>709</v>
      </c>
    </row>
    <row r="63" spans="3:3">
      <c r="C63" s="92" t="s">
        <v>710</v>
      </c>
    </row>
    <row r="64" spans="3:3">
      <c r="C64" s="92"/>
    </row>
    <row r="65" spans="3:3">
      <c r="C65" s="92" t="s">
        <v>711</v>
      </c>
    </row>
    <row r="66" spans="3:3">
      <c r="C66" s="92"/>
    </row>
    <row r="67" spans="3:3">
      <c r="C67" s="92" t="s">
        <v>712</v>
      </c>
    </row>
    <row r="68" spans="3:3">
      <c r="C68" s="92" t="s">
        <v>713</v>
      </c>
    </row>
    <row r="69" spans="3:3">
      <c r="C69" s="92"/>
    </row>
    <row r="70" spans="3:3">
      <c r="C70" s="92" t="s">
        <v>714</v>
      </c>
    </row>
    <row r="71" spans="3:3">
      <c r="C71" s="92"/>
    </row>
    <row r="72" spans="3:3">
      <c r="C72" s="92" t="s">
        <v>715</v>
      </c>
    </row>
    <row r="73" spans="3:3">
      <c r="C73" s="92" t="s">
        <v>716</v>
      </c>
    </row>
    <row r="74" spans="3:3">
      <c r="C74" s="92"/>
    </row>
    <row r="75" spans="3:3">
      <c r="C75" s="92" t="s">
        <v>717</v>
      </c>
    </row>
    <row r="76" spans="3:3">
      <c r="C76" s="92"/>
    </row>
    <row r="77" spans="3:3">
      <c r="C77" s="92" t="s">
        <v>718</v>
      </c>
    </row>
    <row r="78" spans="3:3">
      <c r="C78" s="92" t="s">
        <v>719</v>
      </c>
    </row>
  </sheetData>
  <mergeCells count="38">
    <mergeCell ref="C1:D1"/>
    <mergeCell ref="C2:D2"/>
    <mergeCell ref="C3:D3"/>
    <mergeCell ref="C4:D4"/>
    <mergeCell ref="C5:D5"/>
    <mergeCell ref="C6:D6"/>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9:D29"/>
    <mergeCell ref="C30:D30"/>
    <mergeCell ref="C31:D31"/>
    <mergeCell ref="C32:D32"/>
    <mergeCell ref="C33:D33"/>
    <mergeCell ref="C34:D34"/>
    <mergeCell ref="C35:D35"/>
    <mergeCell ref="C36:D36"/>
    <mergeCell ref="C43:D43"/>
    <mergeCell ref="C44:D44"/>
    <mergeCell ref="C45:D45"/>
    <mergeCell ref="C37:D37"/>
    <mergeCell ref="C38:D38"/>
    <mergeCell ref="C40:D40"/>
    <mergeCell ref="C41:D41"/>
    <mergeCell ref="C42:D4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autoPageBreaks="0"/>
  </sheetPr>
  <dimension ref="A2:Q1244"/>
  <sheetViews>
    <sheetView zoomScale="70" zoomScaleNormal="70" workbookViewId="0">
      <pane ySplit="3" topLeftCell="A1229" activePane="bottomLeft" state="frozen"/>
      <selection pane="bottomLeft" activeCell="C1250" sqref="C1250"/>
    </sheetView>
  </sheetViews>
  <sheetFormatPr baseColWidth="10" defaultColWidth="11.42578125" defaultRowHeight="15"/>
  <cols>
    <col min="1" max="1" width="27.140625" style="375" customWidth="1"/>
    <col min="2" max="2" width="14" style="375" customWidth="1"/>
    <col min="3" max="3" width="13.5703125" style="375" customWidth="1"/>
    <col min="4" max="4" width="21" style="375" customWidth="1"/>
    <col min="5" max="5" width="18.42578125" style="375" customWidth="1"/>
    <col min="6" max="6" width="14.28515625" style="375" customWidth="1"/>
    <col min="7" max="7" width="10.7109375" style="375" customWidth="1"/>
    <col min="8" max="9" width="10" style="375" customWidth="1"/>
    <col min="10" max="10" width="11.7109375" style="375" customWidth="1"/>
    <col min="11" max="11" width="14.140625" style="375" customWidth="1"/>
    <col min="12" max="12" width="19.140625" style="375" customWidth="1"/>
    <col min="13" max="13" width="18.5703125" style="375" customWidth="1"/>
    <col min="14" max="14" width="14.85546875" style="375" customWidth="1"/>
    <col min="15" max="15" width="119.42578125" style="375" customWidth="1"/>
    <col min="16" max="16" width="20.140625" customWidth="1"/>
  </cols>
  <sheetData>
    <row r="2" spans="1:16">
      <c r="A2" s="2" t="s">
        <v>4</v>
      </c>
    </row>
    <row r="4" spans="1:16" s="398" customFormat="1" ht="47.25">
      <c r="A4" s="12" t="s">
        <v>472</v>
      </c>
      <c r="B4" s="12" t="s">
        <v>473</v>
      </c>
      <c r="C4" s="12" t="s">
        <v>474</v>
      </c>
      <c r="D4" s="12" t="s">
        <v>475</v>
      </c>
      <c r="E4" s="12" t="s">
        <v>476</v>
      </c>
      <c r="F4" s="12" t="s">
        <v>720</v>
      </c>
      <c r="G4" s="12" t="s">
        <v>478</v>
      </c>
      <c r="H4" s="12" t="s">
        <v>105</v>
      </c>
      <c r="I4" s="12" t="s">
        <v>479</v>
      </c>
      <c r="J4" s="12" t="s">
        <v>480</v>
      </c>
      <c r="K4" s="12" t="s">
        <v>721</v>
      </c>
      <c r="L4" s="12" t="s">
        <v>9</v>
      </c>
      <c r="M4" s="73" t="s">
        <v>722</v>
      </c>
      <c r="N4" s="77" t="s">
        <v>276</v>
      </c>
      <c r="O4" s="12" t="s">
        <v>483</v>
      </c>
      <c r="P4" s="12" t="s">
        <v>484</v>
      </c>
    </row>
    <row r="5" spans="1:16" ht="60" hidden="1" customHeight="1">
      <c r="A5" s="376" t="s">
        <v>15</v>
      </c>
      <c r="B5" s="377">
        <v>43991</v>
      </c>
      <c r="C5" s="377">
        <v>43996</v>
      </c>
      <c r="D5" s="376" t="s">
        <v>485</v>
      </c>
      <c r="E5" s="376" t="s">
        <v>486</v>
      </c>
      <c r="F5" s="376">
        <v>53</v>
      </c>
      <c r="G5" s="376" t="s">
        <v>500</v>
      </c>
      <c r="H5" s="376">
        <v>750</v>
      </c>
      <c r="I5" s="376">
        <v>15</v>
      </c>
      <c r="J5" s="376">
        <v>0</v>
      </c>
      <c r="K5" s="376">
        <v>0</v>
      </c>
      <c r="L5" s="376">
        <f t="shared" ref="L5:L68" si="0">SUM(H5:K5)</f>
        <v>765</v>
      </c>
      <c r="M5" s="378">
        <f>L5*75%</f>
        <v>573.75</v>
      </c>
      <c r="N5" s="78">
        <f t="shared" ref="N5:N68" si="1">M5/F5</f>
        <v>10.825471698113208</v>
      </c>
      <c r="O5" s="379" t="s">
        <v>494</v>
      </c>
      <c r="P5" s="17"/>
    </row>
    <row r="6" spans="1:16" ht="60" hidden="1" customHeight="1">
      <c r="A6" s="376" t="s">
        <v>15</v>
      </c>
      <c r="B6" s="377">
        <v>43991</v>
      </c>
      <c r="C6" s="377">
        <v>43996</v>
      </c>
      <c r="D6" s="376" t="s">
        <v>485</v>
      </c>
      <c r="E6" s="376" t="s">
        <v>488</v>
      </c>
      <c r="F6" s="376">
        <v>27</v>
      </c>
      <c r="G6" s="376" t="s">
        <v>723</v>
      </c>
      <c r="H6" s="376">
        <v>1100</v>
      </c>
      <c r="I6" s="376">
        <v>15</v>
      </c>
      <c r="J6" s="376">
        <v>0</v>
      </c>
      <c r="K6" s="376">
        <v>0</v>
      </c>
      <c r="L6" s="376">
        <f t="shared" si="0"/>
        <v>1115</v>
      </c>
      <c r="M6" s="378">
        <f t="shared" ref="M6:M69" si="2">L6*75%</f>
        <v>836.25</v>
      </c>
      <c r="N6" s="78">
        <f t="shared" si="1"/>
        <v>30.972222222222221</v>
      </c>
      <c r="O6" s="379"/>
      <c r="P6" s="17"/>
    </row>
    <row r="7" spans="1:16" ht="60" hidden="1" customHeight="1">
      <c r="A7" s="376" t="s">
        <v>15</v>
      </c>
      <c r="B7" s="377">
        <v>43991</v>
      </c>
      <c r="C7" s="377">
        <v>43996</v>
      </c>
      <c r="D7" s="376" t="s">
        <v>485</v>
      </c>
      <c r="E7" s="376" t="s">
        <v>488</v>
      </c>
      <c r="F7" s="376">
        <v>53</v>
      </c>
      <c r="G7" s="376" t="s">
        <v>502</v>
      </c>
      <c r="H7" s="376">
        <v>1150</v>
      </c>
      <c r="I7" s="376">
        <v>15</v>
      </c>
      <c r="J7" s="376">
        <v>0</v>
      </c>
      <c r="K7" s="376">
        <v>0</v>
      </c>
      <c r="L7" s="376">
        <f t="shared" si="0"/>
        <v>1165</v>
      </c>
      <c r="M7" s="378">
        <f t="shared" si="2"/>
        <v>873.75</v>
      </c>
      <c r="N7" s="78">
        <f t="shared" si="1"/>
        <v>16.485849056603772</v>
      </c>
      <c r="O7" s="379"/>
      <c r="P7" s="17"/>
    </row>
    <row r="8" spans="1:16" ht="60" hidden="1" customHeight="1">
      <c r="A8" s="376" t="s">
        <v>490</v>
      </c>
      <c r="B8" s="377">
        <v>43997</v>
      </c>
      <c r="C8" s="377">
        <v>44000</v>
      </c>
      <c r="D8" s="376" t="s">
        <v>491</v>
      </c>
      <c r="E8" s="376" t="s">
        <v>486</v>
      </c>
      <c r="F8" s="376">
        <v>53</v>
      </c>
      <c r="G8" s="376" t="s">
        <v>500</v>
      </c>
      <c r="H8" s="376">
        <v>1400</v>
      </c>
      <c r="I8" s="376">
        <v>14</v>
      </c>
      <c r="J8" s="376">
        <v>0</v>
      </c>
      <c r="K8" s="376">
        <v>0</v>
      </c>
      <c r="L8" s="376">
        <f t="shared" si="0"/>
        <v>1414</v>
      </c>
      <c r="M8" s="378">
        <f t="shared" si="2"/>
        <v>1060.5</v>
      </c>
      <c r="N8" s="78">
        <f t="shared" si="1"/>
        <v>20.009433962264151</v>
      </c>
      <c r="O8" s="379" t="s">
        <v>493</v>
      </c>
      <c r="P8" s="17"/>
    </row>
    <row r="9" spans="1:16" ht="60" hidden="1" customHeight="1">
      <c r="A9" s="376" t="s">
        <v>490</v>
      </c>
      <c r="B9" s="377">
        <v>43997</v>
      </c>
      <c r="C9" s="377">
        <v>44000</v>
      </c>
      <c r="D9" s="376" t="s">
        <v>491</v>
      </c>
      <c r="E9" s="376" t="s">
        <v>488</v>
      </c>
      <c r="F9" s="376">
        <v>27</v>
      </c>
      <c r="G9" s="376" t="s">
        <v>723</v>
      </c>
      <c r="H9" s="376">
        <v>1700</v>
      </c>
      <c r="I9" s="376">
        <v>14</v>
      </c>
      <c r="J9" s="376">
        <v>0</v>
      </c>
      <c r="K9" s="376">
        <v>0</v>
      </c>
      <c r="L9" s="376">
        <f t="shared" si="0"/>
        <v>1714</v>
      </c>
      <c r="M9" s="378">
        <f t="shared" si="2"/>
        <v>1285.5</v>
      </c>
      <c r="N9" s="78">
        <f t="shared" si="1"/>
        <v>47.611111111111114</v>
      </c>
      <c r="O9" s="379"/>
      <c r="P9" s="17"/>
    </row>
    <row r="10" spans="1:16" ht="60" hidden="1" customHeight="1">
      <c r="A10" s="376" t="s">
        <v>490</v>
      </c>
      <c r="B10" s="377">
        <v>43997</v>
      </c>
      <c r="C10" s="377">
        <v>44000</v>
      </c>
      <c r="D10" s="376" t="s">
        <v>491</v>
      </c>
      <c r="E10" s="376" t="s">
        <v>488</v>
      </c>
      <c r="F10" s="376">
        <v>53</v>
      </c>
      <c r="G10" s="376" t="s">
        <v>502</v>
      </c>
      <c r="H10" s="376">
        <v>1700</v>
      </c>
      <c r="I10" s="376">
        <v>14</v>
      </c>
      <c r="J10" s="376">
        <v>0</v>
      </c>
      <c r="K10" s="376">
        <v>0</v>
      </c>
      <c r="L10" s="376">
        <f t="shared" si="0"/>
        <v>1714</v>
      </c>
      <c r="M10" s="378">
        <f t="shared" si="2"/>
        <v>1285.5</v>
      </c>
      <c r="N10" s="78">
        <f t="shared" si="1"/>
        <v>24.254716981132077</v>
      </c>
      <c r="O10" s="379"/>
      <c r="P10" s="17"/>
    </row>
    <row r="11" spans="1:16" ht="60" hidden="1" customHeight="1">
      <c r="A11" s="376" t="s">
        <v>15</v>
      </c>
      <c r="B11" s="377">
        <v>43997</v>
      </c>
      <c r="C11" s="377">
        <v>43998</v>
      </c>
      <c r="D11" s="376" t="s">
        <v>485</v>
      </c>
      <c r="E11" s="376" t="s">
        <v>486</v>
      </c>
      <c r="F11" s="376">
        <v>53</v>
      </c>
      <c r="G11" s="376" t="s">
        <v>500</v>
      </c>
      <c r="H11" s="376">
        <v>1050</v>
      </c>
      <c r="I11" s="376">
        <v>15</v>
      </c>
      <c r="J11" s="376">
        <v>0</v>
      </c>
      <c r="K11" s="376">
        <v>0</v>
      </c>
      <c r="L11" s="376">
        <f t="shared" si="0"/>
        <v>1065</v>
      </c>
      <c r="M11" s="378">
        <f t="shared" si="2"/>
        <v>798.75</v>
      </c>
      <c r="N11" s="78">
        <f t="shared" si="1"/>
        <v>15.070754716981131</v>
      </c>
      <c r="O11" s="379" t="s">
        <v>494</v>
      </c>
      <c r="P11" s="17"/>
    </row>
    <row r="12" spans="1:16" ht="60" hidden="1" customHeight="1">
      <c r="A12" s="376" t="s">
        <v>15</v>
      </c>
      <c r="B12" s="377">
        <v>43997</v>
      </c>
      <c r="C12" s="377">
        <v>43998</v>
      </c>
      <c r="D12" s="376" t="s">
        <v>485</v>
      </c>
      <c r="E12" s="376" t="s">
        <v>488</v>
      </c>
      <c r="F12" s="376">
        <v>27</v>
      </c>
      <c r="G12" s="376" t="s">
        <v>723</v>
      </c>
      <c r="H12" s="376">
        <v>1475</v>
      </c>
      <c r="I12" s="376">
        <v>15</v>
      </c>
      <c r="J12" s="376">
        <v>0</v>
      </c>
      <c r="K12" s="376">
        <v>0</v>
      </c>
      <c r="L12" s="376">
        <f t="shared" si="0"/>
        <v>1490</v>
      </c>
      <c r="M12" s="378">
        <f t="shared" si="2"/>
        <v>1117.5</v>
      </c>
      <c r="N12" s="78">
        <f t="shared" si="1"/>
        <v>41.388888888888886</v>
      </c>
      <c r="O12" s="379"/>
      <c r="P12" s="17"/>
    </row>
    <row r="13" spans="1:16" ht="60" hidden="1" customHeight="1">
      <c r="A13" s="376" t="s">
        <v>15</v>
      </c>
      <c r="B13" s="377">
        <v>43997</v>
      </c>
      <c r="C13" s="377">
        <v>43998</v>
      </c>
      <c r="D13" s="376" t="s">
        <v>485</v>
      </c>
      <c r="E13" s="376" t="s">
        <v>488</v>
      </c>
      <c r="F13" s="376">
        <v>53</v>
      </c>
      <c r="G13" s="376" t="s">
        <v>502</v>
      </c>
      <c r="H13" s="376">
        <v>1450</v>
      </c>
      <c r="I13" s="376">
        <v>15</v>
      </c>
      <c r="J13" s="376">
        <v>0</v>
      </c>
      <c r="K13" s="376">
        <v>0</v>
      </c>
      <c r="L13" s="376">
        <f t="shared" si="0"/>
        <v>1465</v>
      </c>
      <c r="M13" s="378">
        <f t="shared" si="2"/>
        <v>1098.75</v>
      </c>
      <c r="N13" s="78">
        <f t="shared" si="1"/>
        <v>20.731132075471699</v>
      </c>
      <c r="O13" s="379"/>
      <c r="P13" s="17"/>
    </row>
    <row r="14" spans="1:16" ht="60" hidden="1" customHeight="1">
      <c r="A14" s="376" t="s">
        <v>15</v>
      </c>
      <c r="B14" s="377">
        <v>43999</v>
      </c>
      <c r="C14" s="377">
        <v>43999</v>
      </c>
      <c r="D14" s="376" t="s">
        <v>485</v>
      </c>
      <c r="E14" s="376" t="s">
        <v>486</v>
      </c>
      <c r="F14" s="376">
        <v>53</v>
      </c>
      <c r="G14" s="376" t="s">
        <v>500</v>
      </c>
      <c r="H14" s="376">
        <v>950</v>
      </c>
      <c r="I14" s="376">
        <v>15</v>
      </c>
      <c r="J14" s="376">
        <v>0</v>
      </c>
      <c r="K14" s="376">
        <v>0</v>
      </c>
      <c r="L14" s="376">
        <f t="shared" si="0"/>
        <v>965</v>
      </c>
      <c r="M14" s="378">
        <f t="shared" si="2"/>
        <v>723.75</v>
      </c>
      <c r="N14" s="78">
        <f t="shared" si="1"/>
        <v>13.65566037735849</v>
      </c>
      <c r="O14" s="379" t="s">
        <v>494</v>
      </c>
      <c r="P14" s="17"/>
    </row>
    <row r="15" spans="1:16" ht="60" hidden="1" customHeight="1">
      <c r="A15" s="376" t="s">
        <v>15</v>
      </c>
      <c r="B15" s="377">
        <v>43999</v>
      </c>
      <c r="C15" s="377">
        <v>43999</v>
      </c>
      <c r="D15" s="376" t="s">
        <v>485</v>
      </c>
      <c r="E15" s="376" t="s">
        <v>488</v>
      </c>
      <c r="F15" s="376">
        <v>27</v>
      </c>
      <c r="G15" s="376" t="s">
        <v>723</v>
      </c>
      <c r="H15" s="376">
        <v>1375</v>
      </c>
      <c r="I15" s="376">
        <v>15</v>
      </c>
      <c r="J15" s="376">
        <v>0</v>
      </c>
      <c r="K15" s="376">
        <v>0</v>
      </c>
      <c r="L15" s="376">
        <f t="shared" si="0"/>
        <v>1390</v>
      </c>
      <c r="M15" s="378">
        <f t="shared" si="2"/>
        <v>1042.5</v>
      </c>
      <c r="N15" s="78">
        <f t="shared" si="1"/>
        <v>38.611111111111114</v>
      </c>
      <c r="O15" s="379"/>
      <c r="P15" s="17"/>
    </row>
    <row r="16" spans="1:16" ht="60" hidden="1" customHeight="1">
      <c r="A16" s="376" t="s">
        <v>15</v>
      </c>
      <c r="B16" s="377">
        <v>43999</v>
      </c>
      <c r="C16" s="377">
        <v>43999</v>
      </c>
      <c r="D16" s="376" t="s">
        <v>485</v>
      </c>
      <c r="E16" s="376" t="s">
        <v>488</v>
      </c>
      <c r="F16" s="376">
        <v>53</v>
      </c>
      <c r="G16" s="376" t="s">
        <v>502</v>
      </c>
      <c r="H16" s="376">
        <v>1350</v>
      </c>
      <c r="I16" s="376">
        <v>15</v>
      </c>
      <c r="J16" s="376">
        <v>0</v>
      </c>
      <c r="K16" s="376">
        <v>0</v>
      </c>
      <c r="L16" s="376">
        <f t="shared" si="0"/>
        <v>1365</v>
      </c>
      <c r="M16" s="378">
        <f t="shared" si="2"/>
        <v>1023.75</v>
      </c>
      <c r="N16" s="78">
        <f t="shared" si="1"/>
        <v>19.316037735849058</v>
      </c>
      <c r="O16" s="379"/>
      <c r="P16" s="17"/>
    </row>
    <row r="17" spans="1:16" ht="60" hidden="1" customHeight="1">
      <c r="A17" s="376" t="s">
        <v>15</v>
      </c>
      <c r="B17" s="377">
        <v>44000</v>
      </c>
      <c r="C17" s="377">
        <v>44003</v>
      </c>
      <c r="D17" s="376" t="s">
        <v>485</v>
      </c>
      <c r="E17" s="376" t="s">
        <v>486</v>
      </c>
      <c r="F17" s="376">
        <v>53</v>
      </c>
      <c r="G17" s="376" t="s">
        <v>500</v>
      </c>
      <c r="H17" s="376">
        <v>800</v>
      </c>
      <c r="I17" s="376">
        <v>15</v>
      </c>
      <c r="J17" s="376">
        <v>0</v>
      </c>
      <c r="K17" s="376">
        <v>0</v>
      </c>
      <c r="L17" s="376">
        <f t="shared" si="0"/>
        <v>815</v>
      </c>
      <c r="M17" s="378">
        <f t="shared" si="2"/>
        <v>611.25</v>
      </c>
      <c r="N17" s="78">
        <f t="shared" si="1"/>
        <v>11.533018867924529</v>
      </c>
      <c r="O17" s="379" t="s">
        <v>494</v>
      </c>
      <c r="P17" s="17"/>
    </row>
    <row r="18" spans="1:16" ht="60" hidden="1" customHeight="1">
      <c r="A18" s="376" t="s">
        <v>15</v>
      </c>
      <c r="B18" s="377">
        <v>44000</v>
      </c>
      <c r="C18" s="377">
        <v>44003</v>
      </c>
      <c r="D18" s="376" t="s">
        <v>485</v>
      </c>
      <c r="E18" s="376" t="s">
        <v>488</v>
      </c>
      <c r="F18" s="376">
        <v>27</v>
      </c>
      <c r="G18" s="376" t="s">
        <v>723</v>
      </c>
      <c r="H18" s="376">
        <v>1225</v>
      </c>
      <c r="I18" s="376">
        <v>15</v>
      </c>
      <c r="J18" s="376">
        <v>0</v>
      </c>
      <c r="K18" s="376">
        <v>0</v>
      </c>
      <c r="L18" s="376">
        <f t="shared" si="0"/>
        <v>1240</v>
      </c>
      <c r="M18" s="378">
        <f t="shared" si="2"/>
        <v>930</v>
      </c>
      <c r="N18" s="78">
        <f t="shared" si="1"/>
        <v>34.444444444444443</v>
      </c>
      <c r="O18" s="379"/>
      <c r="P18" s="17"/>
    </row>
    <row r="19" spans="1:16" ht="60" hidden="1" customHeight="1">
      <c r="A19" s="376" t="s">
        <v>15</v>
      </c>
      <c r="B19" s="377">
        <v>44000</v>
      </c>
      <c r="C19" s="377">
        <v>44003</v>
      </c>
      <c r="D19" s="376" t="s">
        <v>485</v>
      </c>
      <c r="E19" s="376" t="s">
        <v>488</v>
      </c>
      <c r="F19" s="376">
        <v>53</v>
      </c>
      <c r="G19" s="376" t="s">
        <v>502</v>
      </c>
      <c r="H19" s="376">
        <v>1200</v>
      </c>
      <c r="I19" s="376">
        <v>15</v>
      </c>
      <c r="J19" s="376">
        <v>0</v>
      </c>
      <c r="K19" s="376">
        <v>0</v>
      </c>
      <c r="L19" s="376">
        <f t="shared" si="0"/>
        <v>1215</v>
      </c>
      <c r="M19" s="378">
        <f t="shared" si="2"/>
        <v>911.25</v>
      </c>
      <c r="N19" s="78">
        <f t="shared" si="1"/>
        <v>17.193396226415093</v>
      </c>
      <c r="O19" s="379"/>
      <c r="P19" s="17"/>
    </row>
    <row r="20" spans="1:16" ht="60" hidden="1" customHeight="1">
      <c r="A20" s="376" t="s">
        <v>490</v>
      </c>
      <c r="B20" s="377">
        <v>44001</v>
      </c>
      <c r="C20" s="377">
        <v>44017</v>
      </c>
      <c r="D20" s="376" t="s">
        <v>491</v>
      </c>
      <c r="E20" s="376" t="s">
        <v>486</v>
      </c>
      <c r="F20" s="376">
        <v>53</v>
      </c>
      <c r="G20" s="376" t="s">
        <v>500</v>
      </c>
      <c r="H20" s="376">
        <v>900</v>
      </c>
      <c r="I20" s="376">
        <v>14</v>
      </c>
      <c r="J20" s="376">
        <v>0</v>
      </c>
      <c r="K20" s="376">
        <v>0</v>
      </c>
      <c r="L20" s="376">
        <f t="shared" si="0"/>
        <v>914</v>
      </c>
      <c r="M20" s="378">
        <f t="shared" si="2"/>
        <v>685.5</v>
      </c>
      <c r="N20" s="78">
        <f t="shared" si="1"/>
        <v>12.933962264150944</v>
      </c>
      <c r="O20" s="379" t="s">
        <v>493</v>
      </c>
      <c r="P20" s="17"/>
    </row>
    <row r="21" spans="1:16" ht="60" hidden="1" customHeight="1">
      <c r="A21" s="376" t="s">
        <v>490</v>
      </c>
      <c r="B21" s="377">
        <v>44001</v>
      </c>
      <c r="C21" s="377">
        <v>44017</v>
      </c>
      <c r="D21" s="376" t="s">
        <v>491</v>
      </c>
      <c r="E21" s="376" t="s">
        <v>488</v>
      </c>
      <c r="F21" s="376">
        <v>27</v>
      </c>
      <c r="G21" s="376" t="s">
        <v>723</v>
      </c>
      <c r="H21" s="376">
        <v>1050</v>
      </c>
      <c r="I21" s="376">
        <v>14</v>
      </c>
      <c r="J21" s="376">
        <v>0</v>
      </c>
      <c r="K21" s="376">
        <v>0</v>
      </c>
      <c r="L21" s="376">
        <f t="shared" si="0"/>
        <v>1064</v>
      </c>
      <c r="M21" s="378">
        <f t="shared" si="2"/>
        <v>798</v>
      </c>
      <c r="N21" s="78">
        <f t="shared" si="1"/>
        <v>29.555555555555557</v>
      </c>
      <c r="O21" s="379"/>
      <c r="P21" s="17"/>
    </row>
    <row r="22" spans="1:16" ht="60" hidden="1" customHeight="1">
      <c r="A22" s="376" t="s">
        <v>490</v>
      </c>
      <c r="B22" s="377">
        <v>44001</v>
      </c>
      <c r="C22" s="377">
        <v>44017</v>
      </c>
      <c r="D22" s="376" t="s">
        <v>491</v>
      </c>
      <c r="E22" s="376" t="s">
        <v>488</v>
      </c>
      <c r="F22" s="376">
        <v>53</v>
      </c>
      <c r="G22" s="376" t="s">
        <v>502</v>
      </c>
      <c r="H22" s="376">
        <v>1100</v>
      </c>
      <c r="I22" s="376">
        <v>14</v>
      </c>
      <c r="J22" s="376">
        <v>0</v>
      </c>
      <c r="K22" s="376">
        <v>0</v>
      </c>
      <c r="L22" s="376">
        <f t="shared" si="0"/>
        <v>1114</v>
      </c>
      <c r="M22" s="378">
        <f t="shared" si="2"/>
        <v>835.5</v>
      </c>
      <c r="N22" s="78">
        <f t="shared" si="1"/>
        <v>15.764150943396226</v>
      </c>
      <c r="O22" s="379"/>
      <c r="P22" s="17"/>
    </row>
    <row r="23" spans="1:16" ht="60" hidden="1" customHeight="1">
      <c r="A23" s="376" t="s">
        <v>490</v>
      </c>
      <c r="B23" s="377">
        <v>44003</v>
      </c>
      <c r="C23" s="377">
        <v>44003</v>
      </c>
      <c r="D23" s="376" t="s">
        <v>724</v>
      </c>
      <c r="E23" s="376" t="s">
        <v>486</v>
      </c>
      <c r="F23" s="376">
        <v>53</v>
      </c>
      <c r="G23" s="376" t="s">
        <v>500</v>
      </c>
      <c r="H23" s="376">
        <v>864</v>
      </c>
      <c r="I23" s="376">
        <v>0</v>
      </c>
      <c r="J23" s="376">
        <v>0</v>
      </c>
      <c r="K23" s="376">
        <v>0</v>
      </c>
      <c r="L23" s="376">
        <f t="shared" si="0"/>
        <v>864</v>
      </c>
      <c r="M23" s="378">
        <f t="shared" si="2"/>
        <v>648</v>
      </c>
      <c r="N23" s="78">
        <f t="shared" si="1"/>
        <v>12.226415094339623</v>
      </c>
      <c r="O23" s="380" t="s">
        <v>14</v>
      </c>
      <c r="P23" s="217" t="s">
        <v>14</v>
      </c>
    </row>
    <row r="24" spans="1:16" ht="60" hidden="1" customHeight="1">
      <c r="A24" s="376" t="s">
        <v>15</v>
      </c>
      <c r="B24" s="377">
        <v>44004</v>
      </c>
      <c r="C24" s="377">
        <v>44012</v>
      </c>
      <c r="D24" s="376" t="s">
        <v>485</v>
      </c>
      <c r="E24" s="376" t="s">
        <v>486</v>
      </c>
      <c r="F24" s="376">
        <v>53</v>
      </c>
      <c r="G24" s="376" t="s">
        <v>500</v>
      </c>
      <c r="H24" s="376">
        <v>750</v>
      </c>
      <c r="I24" s="376">
        <v>15</v>
      </c>
      <c r="J24" s="376">
        <v>0</v>
      </c>
      <c r="K24" s="376">
        <v>0</v>
      </c>
      <c r="L24" s="376">
        <f t="shared" si="0"/>
        <v>765</v>
      </c>
      <c r="M24" s="378">
        <f t="shared" si="2"/>
        <v>573.75</v>
      </c>
      <c r="N24" s="78">
        <f t="shared" si="1"/>
        <v>10.825471698113208</v>
      </c>
      <c r="O24" s="379" t="s">
        <v>494</v>
      </c>
      <c r="P24" s="17"/>
    </row>
    <row r="25" spans="1:16" ht="60" hidden="1" customHeight="1">
      <c r="A25" s="376" t="s">
        <v>15</v>
      </c>
      <c r="B25" s="377">
        <v>44004</v>
      </c>
      <c r="C25" s="377">
        <v>44012</v>
      </c>
      <c r="D25" s="376" t="s">
        <v>485</v>
      </c>
      <c r="E25" s="376" t="s">
        <v>488</v>
      </c>
      <c r="F25" s="376">
        <v>27</v>
      </c>
      <c r="G25" s="376" t="s">
        <v>723</v>
      </c>
      <c r="H25" s="376">
        <v>1125</v>
      </c>
      <c r="I25" s="376">
        <v>15</v>
      </c>
      <c r="J25" s="376">
        <v>0</v>
      </c>
      <c r="K25" s="376">
        <v>0</v>
      </c>
      <c r="L25" s="376">
        <f t="shared" si="0"/>
        <v>1140</v>
      </c>
      <c r="M25" s="378">
        <f t="shared" si="2"/>
        <v>855</v>
      </c>
      <c r="N25" s="78">
        <f t="shared" si="1"/>
        <v>31.666666666666668</v>
      </c>
      <c r="O25" s="379"/>
      <c r="P25" s="17"/>
    </row>
    <row r="26" spans="1:16" ht="60" hidden="1" customHeight="1">
      <c r="A26" s="376" t="s">
        <v>15</v>
      </c>
      <c r="B26" s="377">
        <v>44004</v>
      </c>
      <c r="C26" s="377">
        <v>44012</v>
      </c>
      <c r="D26" s="376" t="s">
        <v>485</v>
      </c>
      <c r="E26" s="376" t="s">
        <v>488</v>
      </c>
      <c r="F26" s="376">
        <v>53</v>
      </c>
      <c r="G26" s="376" t="s">
        <v>502</v>
      </c>
      <c r="H26" s="376">
        <v>1100</v>
      </c>
      <c r="I26" s="376">
        <v>15</v>
      </c>
      <c r="J26" s="376">
        <v>0</v>
      </c>
      <c r="K26" s="376">
        <v>0</v>
      </c>
      <c r="L26" s="376">
        <f t="shared" si="0"/>
        <v>1115</v>
      </c>
      <c r="M26" s="378">
        <f t="shared" si="2"/>
        <v>836.25</v>
      </c>
      <c r="N26" s="78">
        <f t="shared" si="1"/>
        <v>15.778301886792454</v>
      </c>
      <c r="O26" s="379"/>
      <c r="P26" s="17"/>
    </row>
    <row r="27" spans="1:16" ht="60" hidden="1" customHeight="1">
      <c r="A27" s="376" t="s">
        <v>490</v>
      </c>
      <c r="B27" s="377">
        <v>44010</v>
      </c>
      <c r="C27" s="377">
        <v>44010</v>
      </c>
      <c r="D27" s="376" t="s">
        <v>725</v>
      </c>
      <c r="E27" s="376" t="s">
        <v>486</v>
      </c>
      <c r="F27" s="376">
        <v>53</v>
      </c>
      <c r="G27" s="376" t="s">
        <v>500</v>
      </c>
      <c r="H27" s="376">
        <v>1114</v>
      </c>
      <c r="I27" s="376">
        <v>0</v>
      </c>
      <c r="J27" s="376">
        <v>0</v>
      </c>
      <c r="K27" s="376">
        <v>0</v>
      </c>
      <c r="L27" s="376">
        <f t="shared" si="0"/>
        <v>1114</v>
      </c>
      <c r="M27" s="378">
        <f t="shared" si="2"/>
        <v>835.5</v>
      </c>
      <c r="N27" s="78">
        <f t="shared" si="1"/>
        <v>15.764150943396226</v>
      </c>
      <c r="O27" s="380" t="s">
        <v>14</v>
      </c>
      <c r="P27" s="217" t="s">
        <v>14</v>
      </c>
    </row>
    <row r="28" spans="1:16" ht="60" hidden="1" customHeight="1">
      <c r="A28" s="376" t="s">
        <v>15</v>
      </c>
      <c r="B28" s="377">
        <v>44013</v>
      </c>
      <c r="C28" s="377">
        <v>44013</v>
      </c>
      <c r="D28" s="376" t="s">
        <v>485</v>
      </c>
      <c r="E28" s="376" t="s">
        <v>486</v>
      </c>
      <c r="F28" s="376">
        <v>53</v>
      </c>
      <c r="G28" s="376" t="s">
        <v>500</v>
      </c>
      <c r="H28" s="376">
        <v>750</v>
      </c>
      <c r="I28" s="376">
        <v>15</v>
      </c>
      <c r="J28" s="376">
        <v>0</v>
      </c>
      <c r="K28" s="376">
        <v>0</v>
      </c>
      <c r="L28" s="376">
        <f t="shared" si="0"/>
        <v>765</v>
      </c>
      <c r="M28" s="378">
        <f t="shared" si="2"/>
        <v>573.75</v>
      </c>
      <c r="N28" s="78">
        <f t="shared" si="1"/>
        <v>10.825471698113208</v>
      </c>
      <c r="O28" s="379" t="s">
        <v>487</v>
      </c>
      <c r="P28" s="17"/>
    </row>
    <row r="29" spans="1:16" ht="60" hidden="1" customHeight="1">
      <c r="A29" s="376" t="s">
        <v>15</v>
      </c>
      <c r="B29" s="377">
        <v>44013</v>
      </c>
      <c r="C29" s="377">
        <v>44013</v>
      </c>
      <c r="D29" s="376" t="s">
        <v>485</v>
      </c>
      <c r="E29" s="376" t="s">
        <v>488</v>
      </c>
      <c r="F29" s="376">
        <v>27</v>
      </c>
      <c r="G29" s="376" t="s">
        <v>723</v>
      </c>
      <c r="H29" s="376">
        <v>1075</v>
      </c>
      <c r="I29" s="376">
        <v>15</v>
      </c>
      <c r="J29" s="376">
        <v>0</v>
      </c>
      <c r="K29" s="376">
        <v>0</v>
      </c>
      <c r="L29" s="376">
        <f t="shared" si="0"/>
        <v>1090</v>
      </c>
      <c r="M29" s="378">
        <f t="shared" si="2"/>
        <v>817.5</v>
      </c>
      <c r="N29" s="78">
        <f t="shared" si="1"/>
        <v>30.277777777777779</v>
      </c>
      <c r="O29" s="379"/>
      <c r="P29" s="17"/>
    </row>
    <row r="30" spans="1:16" ht="60" hidden="1" customHeight="1">
      <c r="A30" s="376" t="s">
        <v>15</v>
      </c>
      <c r="B30" s="377">
        <v>44013</v>
      </c>
      <c r="C30" s="377">
        <v>44013</v>
      </c>
      <c r="D30" s="376" t="s">
        <v>485</v>
      </c>
      <c r="E30" s="376" t="s">
        <v>488</v>
      </c>
      <c r="F30" s="376">
        <v>53</v>
      </c>
      <c r="G30" s="376" t="s">
        <v>502</v>
      </c>
      <c r="H30" s="376">
        <v>1050</v>
      </c>
      <c r="I30" s="376">
        <v>15</v>
      </c>
      <c r="J30" s="376">
        <v>0</v>
      </c>
      <c r="K30" s="376">
        <v>0</v>
      </c>
      <c r="L30" s="376">
        <f t="shared" si="0"/>
        <v>1065</v>
      </c>
      <c r="M30" s="378">
        <f t="shared" si="2"/>
        <v>798.75</v>
      </c>
      <c r="N30" s="78">
        <f t="shared" si="1"/>
        <v>15.070754716981131</v>
      </c>
      <c r="O30" s="379"/>
      <c r="P30" s="17"/>
    </row>
    <row r="31" spans="1:16" ht="60" hidden="1" customHeight="1">
      <c r="A31" s="376" t="s">
        <v>15</v>
      </c>
      <c r="B31" s="377">
        <v>44014</v>
      </c>
      <c r="C31" s="377">
        <v>44018</v>
      </c>
      <c r="D31" s="376" t="s">
        <v>485</v>
      </c>
      <c r="E31" s="376" t="s">
        <v>486</v>
      </c>
      <c r="F31" s="376">
        <v>53</v>
      </c>
      <c r="G31" s="376" t="s">
        <v>500</v>
      </c>
      <c r="H31" s="376">
        <v>650</v>
      </c>
      <c r="I31" s="376">
        <v>15</v>
      </c>
      <c r="J31" s="376">
        <v>0</v>
      </c>
      <c r="K31" s="376">
        <v>0</v>
      </c>
      <c r="L31" s="376">
        <f t="shared" si="0"/>
        <v>665</v>
      </c>
      <c r="M31" s="378">
        <f t="shared" si="2"/>
        <v>498.75</v>
      </c>
      <c r="N31" s="78">
        <f t="shared" si="1"/>
        <v>9.4103773584905657</v>
      </c>
      <c r="O31" s="379" t="s">
        <v>487</v>
      </c>
      <c r="P31" s="17"/>
    </row>
    <row r="32" spans="1:16" ht="60" hidden="1" customHeight="1">
      <c r="A32" s="376" t="s">
        <v>15</v>
      </c>
      <c r="B32" s="377">
        <v>44014</v>
      </c>
      <c r="C32" s="377">
        <v>44018</v>
      </c>
      <c r="D32" s="376" t="s">
        <v>485</v>
      </c>
      <c r="E32" s="376" t="s">
        <v>488</v>
      </c>
      <c r="F32" s="376">
        <v>27</v>
      </c>
      <c r="G32" s="376" t="s">
        <v>723</v>
      </c>
      <c r="H32" s="376">
        <v>1025</v>
      </c>
      <c r="I32" s="376">
        <v>15</v>
      </c>
      <c r="J32" s="376">
        <v>0</v>
      </c>
      <c r="K32" s="376">
        <v>0</v>
      </c>
      <c r="L32" s="376">
        <f t="shared" si="0"/>
        <v>1040</v>
      </c>
      <c r="M32" s="378">
        <f t="shared" si="2"/>
        <v>780</v>
      </c>
      <c r="N32" s="78">
        <f t="shared" si="1"/>
        <v>28.888888888888889</v>
      </c>
      <c r="O32" s="379"/>
      <c r="P32" s="17"/>
    </row>
    <row r="33" spans="1:16" ht="60" hidden="1" customHeight="1">
      <c r="A33" s="376" t="s">
        <v>15</v>
      </c>
      <c r="B33" s="377">
        <v>44014</v>
      </c>
      <c r="C33" s="377">
        <v>44018</v>
      </c>
      <c r="D33" s="376" t="s">
        <v>485</v>
      </c>
      <c r="E33" s="376" t="s">
        <v>488</v>
      </c>
      <c r="F33" s="376">
        <v>53</v>
      </c>
      <c r="G33" s="376" t="s">
        <v>502</v>
      </c>
      <c r="H33" s="376">
        <v>1000</v>
      </c>
      <c r="I33" s="376">
        <v>15</v>
      </c>
      <c r="J33" s="376">
        <v>0</v>
      </c>
      <c r="K33" s="376">
        <v>0</v>
      </c>
      <c r="L33" s="376">
        <f t="shared" si="0"/>
        <v>1015</v>
      </c>
      <c r="M33" s="378">
        <f t="shared" si="2"/>
        <v>761.25</v>
      </c>
      <c r="N33" s="78">
        <f t="shared" si="1"/>
        <v>14.363207547169811</v>
      </c>
      <c r="O33" s="379"/>
      <c r="P33" s="17"/>
    </row>
    <row r="34" spans="1:16" ht="60" hidden="1" customHeight="1">
      <c r="A34" s="376" t="s">
        <v>490</v>
      </c>
      <c r="B34" s="377">
        <v>44017</v>
      </c>
      <c r="C34" s="377">
        <v>44017</v>
      </c>
      <c r="D34" s="376" t="s">
        <v>724</v>
      </c>
      <c r="E34" s="376" t="s">
        <v>486</v>
      </c>
      <c r="F34" s="376">
        <v>53</v>
      </c>
      <c r="G34" s="376" t="s">
        <v>500</v>
      </c>
      <c r="H34" s="376">
        <v>764</v>
      </c>
      <c r="I34" s="376">
        <v>0</v>
      </c>
      <c r="J34" s="376">
        <v>0</v>
      </c>
      <c r="K34" s="376">
        <v>0</v>
      </c>
      <c r="L34" s="376">
        <f t="shared" si="0"/>
        <v>764</v>
      </c>
      <c r="M34" s="378">
        <f t="shared" si="2"/>
        <v>573</v>
      </c>
      <c r="N34" s="78">
        <f t="shared" si="1"/>
        <v>10.811320754716981</v>
      </c>
      <c r="O34" s="380" t="s">
        <v>14</v>
      </c>
      <c r="P34" s="217" t="s">
        <v>14</v>
      </c>
    </row>
    <row r="35" spans="1:16" ht="60" hidden="1" customHeight="1">
      <c r="A35" s="376" t="s">
        <v>490</v>
      </c>
      <c r="B35" s="377">
        <v>44018</v>
      </c>
      <c r="C35" s="377">
        <v>44024</v>
      </c>
      <c r="D35" s="376" t="s">
        <v>491</v>
      </c>
      <c r="E35" s="376" t="s">
        <v>486</v>
      </c>
      <c r="F35" s="376">
        <v>53</v>
      </c>
      <c r="G35" s="376" t="s">
        <v>500</v>
      </c>
      <c r="H35" s="376">
        <v>800</v>
      </c>
      <c r="I35" s="376">
        <v>14</v>
      </c>
      <c r="J35" s="376">
        <v>0</v>
      </c>
      <c r="K35" s="376">
        <v>0</v>
      </c>
      <c r="L35" s="376">
        <f t="shared" si="0"/>
        <v>814</v>
      </c>
      <c r="M35" s="378">
        <f t="shared" si="2"/>
        <v>610.5</v>
      </c>
      <c r="N35" s="78">
        <f t="shared" si="1"/>
        <v>11.518867924528301</v>
      </c>
      <c r="O35" s="379" t="s">
        <v>492</v>
      </c>
      <c r="P35" s="17"/>
    </row>
    <row r="36" spans="1:16" ht="60" hidden="1" customHeight="1">
      <c r="A36" s="376" t="s">
        <v>490</v>
      </c>
      <c r="B36" s="377">
        <v>44018</v>
      </c>
      <c r="C36" s="377">
        <v>44024</v>
      </c>
      <c r="D36" s="376" t="s">
        <v>491</v>
      </c>
      <c r="E36" s="376" t="s">
        <v>488</v>
      </c>
      <c r="F36" s="376">
        <v>27</v>
      </c>
      <c r="G36" s="376" t="s">
        <v>723</v>
      </c>
      <c r="H36" s="376">
        <v>1050</v>
      </c>
      <c r="I36" s="376">
        <v>14</v>
      </c>
      <c r="J36" s="376">
        <v>0</v>
      </c>
      <c r="K36" s="376">
        <v>0</v>
      </c>
      <c r="L36" s="376">
        <f t="shared" si="0"/>
        <v>1064</v>
      </c>
      <c r="M36" s="378">
        <f t="shared" si="2"/>
        <v>798</v>
      </c>
      <c r="N36" s="78">
        <f t="shared" si="1"/>
        <v>29.555555555555557</v>
      </c>
      <c r="O36" s="379"/>
      <c r="P36" s="17"/>
    </row>
    <row r="37" spans="1:16" ht="60" hidden="1" customHeight="1">
      <c r="A37" s="376" t="s">
        <v>490</v>
      </c>
      <c r="B37" s="377">
        <v>44018</v>
      </c>
      <c r="C37" s="377">
        <v>44024</v>
      </c>
      <c r="D37" s="376" t="s">
        <v>491</v>
      </c>
      <c r="E37" s="376" t="s">
        <v>488</v>
      </c>
      <c r="F37" s="376">
        <v>53</v>
      </c>
      <c r="G37" s="376" t="s">
        <v>502</v>
      </c>
      <c r="H37" s="376">
        <v>1050</v>
      </c>
      <c r="I37" s="376">
        <v>14</v>
      </c>
      <c r="J37" s="376">
        <v>0</v>
      </c>
      <c r="K37" s="376">
        <v>0</v>
      </c>
      <c r="L37" s="376">
        <f t="shared" si="0"/>
        <v>1064</v>
      </c>
      <c r="M37" s="378">
        <f t="shared" si="2"/>
        <v>798</v>
      </c>
      <c r="N37" s="78">
        <f t="shared" si="1"/>
        <v>15.056603773584905</v>
      </c>
      <c r="O37" s="379"/>
      <c r="P37" s="17"/>
    </row>
    <row r="38" spans="1:16" ht="60" hidden="1" customHeight="1">
      <c r="A38" s="376" t="s">
        <v>15</v>
      </c>
      <c r="B38" s="377">
        <v>44019</v>
      </c>
      <c r="C38" s="377">
        <v>44019</v>
      </c>
      <c r="D38" s="376" t="s">
        <v>485</v>
      </c>
      <c r="E38" s="376" t="s">
        <v>486</v>
      </c>
      <c r="F38" s="376">
        <v>53</v>
      </c>
      <c r="G38" s="376" t="s">
        <v>500</v>
      </c>
      <c r="H38" s="376">
        <v>800</v>
      </c>
      <c r="I38" s="376">
        <v>15</v>
      </c>
      <c r="J38" s="376">
        <v>0</v>
      </c>
      <c r="K38" s="376">
        <v>0</v>
      </c>
      <c r="L38" s="376">
        <f t="shared" si="0"/>
        <v>815</v>
      </c>
      <c r="M38" s="378">
        <f t="shared" si="2"/>
        <v>611.25</v>
      </c>
      <c r="N38" s="78">
        <f t="shared" si="1"/>
        <v>11.533018867924529</v>
      </c>
      <c r="O38" s="379" t="s">
        <v>494</v>
      </c>
      <c r="P38" s="17"/>
    </row>
    <row r="39" spans="1:16" ht="60" hidden="1" customHeight="1">
      <c r="A39" s="376" t="s">
        <v>15</v>
      </c>
      <c r="B39" s="377">
        <v>44019</v>
      </c>
      <c r="C39" s="377">
        <v>44019</v>
      </c>
      <c r="D39" s="376" t="s">
        <v>485</v>
      </c>
      <c r="E39" s="376" t="s">
        <v>488</v>
      </c>
      <c r="F39" s="376">
        <v>27</v>
      </c>
      <c r="G39" s="376" t="s">
        <v>723</v>
      </c>
      <c r="H39" s="376">
        <v>1125</v>
      </c>
      <c r="I39" s="376">
        <v>15</v>
      </c>
      <c r="J39" s="376">
        <v>0</v>
      </c>
      <c r="K39" s="376">
        <v>0</v>
      </c>
      <c r="L39" s="376">
        <f t="shared" si="0"/>
        <v>1140</v>
      </c>
      <c r="M39" s="378">
        <f t="shared" si="2"/>
        <v>855</v>
      </c>
      <c r="N39" s="78">
        <f t="shared" si="1"/>
        <v>31.666666666666668</v>
      </c>
      <c r="O39" s="379"/>
      <c r="P39" s="17"/>
    </row>
    <row r="40" spans="1:16" ht="60" hidden="1" customHeight="1">
      <c r="A40" s="376" t="s">
        <v>15</v>
      </c>
      <c r="B40" s="377">
        <v>44019</v>
      </c>
      <c r="C40" s="377">
        <v>44019</v>
      </c>
      <c r="D40" s="376" t="s">
        <v>485</v>
      </c>
      <c r="E40" s="376" t="s">
        <v>488</v>
      </c>
      <c r="F40" s="376">
        <v>53</v>
      </c>
      <c r="G40" s="376" t="s">
        <v>502</v>
      </c>
      <c r="H40" s="376">
        <v>1100</v>
      </c>
      <c r="I40" s="376">
        <v>15</v>
      </c>
      <c r="J40" s="376">
        <v>0</v>
      </c>
      <c r="K40" s="376">
        <v>0</v>
      </c>
      <c r="L40" s="376">
        <f t="shared" si="0"/>
        <v>1115</v>
      </c>
      <c r="M40" s="378">
        <f t="shared" si="2"/>
        <v>836.25</v>
      </c>
      <c r="N40" s="78">
        <f t="shared" si="1"/>
        <v>15.778301886792454</v>
      </c>
      <c r="O40" s="379"/>
      <c r="P40" s="17"/>
    </row>
    <row r="41" spans="1:16" ht="60" hidden="1" customHeight="1">
      <c r="A41" s="376" t="s">
        <v>15</v>
      </c>
      <c r="B41" s="377">
        <v>44020</v>
      </c>
      <c r="C41" s="377">
        <v>44026</v>
      </c>
      <c r="D41" s="376" t="s">
        <v>485</v>
      </c>
      <c r="E41" s="376" t="s">
        <v>486</v>
      </c>
      <c r="F41" s="376">
        <v>53</v>
      </c>
      <c r="G41" s="376" t="s">
        <v>500</v>
      </c>
      <c r="H41" s="376">
        <v>700</v>
      </c>
      <c r="I41" s="376">
        <v>15</v>
      </c>
      <c r="J41" s="376">
        <v>0</v>
      </c>
      <c r="K41" s="376">
        <v>0</v>
      </c>
      <c r="L41" s="376">
        <f t="shared" si="0"/>
        <v>715</v>
      </c>
      <c r="M41" s="378">
        <f t="shared" si="2"/>
        <v>536.25</v>
      </c>
      <c r="N41" s="78">
        <f t="shared" si="1"/>
        <v>10.117924528301886</v>
      </c>
      <c r="O41" s="379" t="s">
        <v>494</v>
      </c>
      <c r="P41" s="17"/>
    </row>
    <row r="42" spans="1:16" ht="60" hidden="1" customHeight="1">
      <c r="A42" s="376" t="s">
        <v>15</v>
      </c>
      <c r="B42" s="377">
        <v>44020</v>
      </c>
      <c r="C42" s="377">
        <v>44026</v>
      </c>
      <c r="D42" s="376" t="s">
        <v>485</v>
      </c>
      <c r="E42" s="376" t="s">
        <v>488</v>
      </c>
      <c r="F42" s="376">
        <v>27</v>
      </c>
      <c r="G42" s="376" t="s">
        <v>723</v>
      </c>
      <c r="H42" s="376">
        <v>1075</v>
      </c>
      <c r="I42" s="376">
        <v>15</v>
      </c>
      <c r="J42" s="376">
        <v>0</v>
      </c>
      <c r="K42" s="376">
        <v>0</v>
      </c>
      <c r="L42" s="376">
        <f t="shared" si="0"/>
        <v>1090</v>
      </c>
      <c r="M42" s="378">
        <f t="shared" si="2"/>
        <v>817.5</v>
      </c>
      <c r="N42" s="78">
        <f t="shared" si="1"/>
        <v>30.277777777777779</v>
      </c>
      <c r="O42" s="379"/>
      <c r="P42" s="17"/>
    </row>
    <row r="43" spans="1:16" ht="60" hidden="1" customHeight="1">
      <c r="A43" s="376" t="s">
        <v>15</v>
      </c>
      <c r="B43" s="377">
        <v>44020</v>
      </c>
      <c r="C43" s="377">
        <v>44026</v>
      </c>
      <c r="D43" s="376" t="s">
        <v>485</v>
      </c>
      <c r="E43" s="376" t="s">
        <v>488</v>
      </c>
      <c r="F43" s="376">
        <v>53</v>
      </c>
      <c r="G43" s="376" t="s">
        <v>502</v>
      </c>
      <c r="H43" s="376">
        <v>1050</v>
      </c>
      <c r="I43" s="376">
        <v>15</v>
      </c>
      <c r="J43" s="376">
        <v>0</v>
      </c>
      <c r="K43" s="376">
        <v>0</v>
      </c>
      <c r="L43" s="376">
        <f t="shared" si="0"/>
        <v>1065</v>
      </c>
      <c r="M43" s="378">
        <f t="shared" si="2"/>
        <v>798.75</v>
      </c>
      <c r="N43" s="78">
        <f t="shared" si="1"/>
        <v>15.070754716981131</v>
      </c>
      <c r="O43" s="379"/>
      <c r="P43" s="17"/>
    </row>
    <row r="44" spans="1:16" ht="60" hidden="1" customHeight="1">
      <c r="A44" s="376" t="s">
        <v>15</v>
      </c>
      <c r="B44" s="377">
        <v>44023</v>
      </c>
      <c r="C44" s="377">
        <v>44023</v>
      </c>
      <c r="D44" s="376" t="s">
        <v>724</v>
      </c>
      <c r="E44" s="376" t="s">
        <v>486</v>
      </c>
      <c r="F44" s="376">
        <v>53</v>
      </c>
      <c r="G44" s="376" t="s">
        <v>500</v>
      </c>
      <c r="H44" s="376">
        <v>815</v>
      </c>
      <c r="I44" s="376">
        <v>0</v>
      </c>
      <c r="J44" s="376">
        <v>0</v>
      </c>
      <c r="K44" s="376">
        <v>0</v>
      </c>
      <c r="L44" s="376">
        <f t="shared" si="0"/>
        <v>815</v>
      </c>
      <c r="M44" s="378">
        <f t="shared" si="2"/>
        <v>611.25</v>
      </c>
      <c r="N44" s="78">
        <f t="shared" si="1"/>
        <v>11.533018867924529</v>
      </c>
      <c r="O44" s="380" t="s">
        <v>14</v>
      </c>
      <c r="P44" s="217" t="s">
        <v>14</v>
      </c>
    </row>
    <row r="45" spans="1:16" ht="60" hidden="1" customHeight="1">
      <c r="A45" s="376" t="s">
        <v>490</v>
      </c>
      <c r="B45" s="377">
        <v>44025</v>
      </c>
      <c r="C45" s="377">
        <v>44038</v>
      </c>
      <c r="D45" s="376" t="s">
        <v>491</v>
      </c>
      <c r="E45" s="376" t="s">
        <v>486</v>
      </c>
      <c r="F45" s="376">
        <v>53</v>
      </c>
      <c r="G45" s="376" t="s">
        <v>500</v>
      </c>
      <c r="H45" s="376">
        <v>900</v>
      </c>
      <c r="I45" s="376">
        <v>14</v>
      </c>
      <c r="J45" s="376">
        <v>0</v>
      </c>
      <c r="K45" s="376">
        <v>0</v>
      </c>
      <c r="L45" s="376">
        <f t="shared" si="0"/>
        <v>914</v>
      </c>
      <c r="M45" s="378">
        <f t="shared" si="2"/>
        <v>685.5</v>
      </c>
      <c r="N45" s="78">
        <f t="shared" si="1"/>
        <v>12.933962264150944</v>
      </c>
      <c r="O45" s="379" t="s">
        <v>492</v>
      </c>
      <c r="P45" s="17"/>
    </row>
    <row r="46" spans="1:16" ht="60" hidden="1" customHeight="1">
      <c r="A46" s="376" t="s">
        <v>490</v>
      </c>
      <c r="B46" s="377">
        <v>44025</v>
      </c>
      <c r="C46" s="377">
        <v>44038</v>
      </c>
      <c r="D46" s="376" t="s">
        <v>491</v>
      </c>
      <c r="E46" s="376" t="s">
        <v>488</v>
      </c>
      <c r="F46" s="376">
        <v>27</v>
      </c>
      <c r="G46" s="376" t="s">
        <v>723</v>
      </c>
      <c r="H46" s="376">
        <v>1050</v>
      </c>
      <c r="I46" s="376">
        <v>14</v>
      </c>
      <c r="J46" s="376">
        <v>0</v>
      </c>
      <c r="K46" s="376">
        <v>0</v>
      </c>
      <c r="L46" s="376">
        <f t="shared" si="0"/>
        <v>1064</v>
      </c>
      <c r="M46" s="378">
        <f t="shared" si="2"/>
        <v>798</v>
      </c>
      <c r="N46" s="78">
        <f t="shared" si="1"/>
        <v>29.555555555555557</v>
      </c>
      <c r="O46" s="379"/>
      <c r="P46" s="17"/>
    </row>
    <row r="47" spans="1:16" ht="60" hidden="1" customHeight="1">
      <c r="A47" s="376" t="s">
        <v>490</v>
      </c>
      <c r="B47" s="377">
        <v>44025</v>
      </c>
      <c r="C47" s="377">
        <v>44038</v>
      </c>
      <c r="D47" s="376" t="s">
        <v>491</v>
      </c>
      <c r="E47" s="376" t="s">
        <v>488</v>
      </c>
      <c r="F47" s="376">
        <v>53</v>
      </c>
      <c r="G47" s="376" t="s">
        <v>502</v>
      </c>
      <c r="H47" s="376">
        <v>1100</v>
      </c>
      <c r="I47" s="376">
        <v>14</v>
      </c>
      <c r="J47" s="376">
        <v>0</v>
      </c>
      <c r="K47" s="376">
        <v>0</v>
      </c>
      <c r="L47" s="376">
        <f t="shared" si="0"/>
        <v>1114</v>
      </c>
      <c r="M47" s="378">
        <f t="shared" si="2"/>
        <v>835.5</v>
      </c>
      <c r="N47" s="78">
        <f t="shared" si="1"/>
        <v>15.764150943396226</v>
      </c>
      <c r="O47" s="379"/>
      <c r="P47" s="17"/>
    </row>
    <row r="48" spans="1:16" ht="60" hidden="1" customHeight="1">
      <c r="A48" s="376" t="s">
        <v>490</v>
      </c>
      <c r="B48" s="377">
        <v>44039</v>
      </c>
      <c r="C48" s="377">
        <v>44045</v>
      </c>
      <c r="D48" s="376" t="s">
        <v>491</v>
      </c>
      <c r="E48" s="376" t="s">
        <v>486</v>
      </c>
      <c r="F48" s="376">
        <v>53</v>
      </c>
      <c r="G48" s="376" t="s">
        <v>500</v>
      </c>
      <c r="H48" s="376">
        <v>1000</v>
      </c>
      <c r="I48" s="376">
        <v>14</v>
      </c>
      <c r="J48" s="376">
        <v>0</v>
      </c>
      <c r="K48" s="376">
        <v>0</v>
      </c>
      <c r="L48" s="376">
        <f t="shared" si="0"/>
        <v>1014</v>
      </c>
      <c r="M48" s="378">
        <f t="shared" si="2"/>
        <v>760.5</v>
      </c>
      <c r="N48" s="78">
        <f t="shared" si="1"/>
        <v>14.349056603773585</v>
      </c>
      <c r="O48" s="379" t="s">
        <v>492</v>
      </c>
      <c r="P48" s="17"/>
    </row>
    <row r="49" spans="1:16" ht="60" hidden="1" customHeight="1">
      <c r="A49" s="376" t="s">
        <v>490</v>
      </c>
      <c r="B49" s="377">
        <v>44039</v>
      </c>
      <c r="C49" s="377">
        <v>44045</v>
      </c>
      <c r="D49" s="376" t="s">
        <v>491</v>
      </c>
      <c r="E49" s="376" t="s">
        <v>488</v>
      </c>
      <c r="F49" s="376">
        <v>27</v>
      </c>
      <c r="G49" s="376" t="s">
        <v>723</v>
      </c>
      <c r="H49" s="376">
        <v>1250</v>
      </c>
      <c r="I49" s="376">
        <v>14</v>
      </c>
      <c r="J49" s="376">
        <v>0</v>
      </c>
      <c r="K49" s="376">
        <v>0</v>
      </c>
      <c r="L49" s="376">
        <f t="shared" si="0"/>
        <v>1264</v>
      </c>
      <c r="M49" s="378">
        <f t="shared" si="2"/>
        <v>948</v>
      </c>
      <c r="N49" s="78">
        <f t="shared" si="1"/>
        <v>35.111111111111114</v>
      </c>
      <c r="O49" s="379"/>
      <c r="P49" s="17"/>
    </row>
    <row r="50" spans="1:16" ht="60" hidden="1" customHeight="1">
      <c r="A50" s="376" t="s">
        <v>490</v>
      </c>
      <c r="B50" s="377">
        <v>44039</v>
      </c>
      <c r="C50" s="377">
        <v>44045</v>
      </c>
      <c r="D50" s="376" t="s">
        <v>491</v>
      </c>
      <c r="E50" s="376" t="s">
        <v>488</v>
      </c>
      <c r="F50" s="376">
        <v>53</v>
      </c>
      <c r="G50" s="376" t="s">
        <v>502</v>
      </c>
      <c r="H50" s="376">
        <v>1300</v>
      </c>
      <c r="I50" s="376">
        <v>14</v>
      </c>
      <c r="J50" s="376">
        <v>0</v>
      </c>
      <c r="K50" s="376">
        <v>0</v>
      </c>
      <c r="L50" s="376">
        <f t="shared" si="0"/>
        <v>1314</v>
      </c>
      <c r="M50" s="378">
        <f t="shared" si="2"/>
        <v>985.5</v>
      </c>
      <c r="N50" s="78">
        <f t="shared" si="1"/>
        <v>18.59433962264151</v>
      </c>
      <c r="O50" s="379"/>
      <c r="P50" s="17"/>
    </row>
    <row r="51" spans="1:16" ht="60" hidden="1" customHeight="1">
      <c r="A51" s="376" t="s">
        <v>15</v>
      </c>
      <c r="B51" s="377">
        <v>44027</v>
      </c>
      <c r="C51" s="377">
        <v>44038</v>
      </c>
      <c r="D51" s="376" t="s">
        <v>485</v>
      </c>
      <c r="E51" s="376" t="s">
        <v>486</v>
      </c>
      <c r="F51" s="376">
        <v>53</v>
      </c>
      <c r="G51" s="376" t="s">
        <v>500</v>
      </c>
      <c r="H51" s="376">
        <v>700</v>
      </c>
      <c r="I51" s="376">
        <v>15</v>
      </c>
      <c r="J51" s="376">
        <v>0</v>
      </c>
      <c r="K51" s="376">
        <v>0</v>
      </c>
      <c r="L51" s="376">
        <f t="shared" si="0"/>
        <v>715</v>
      </c>
      <c r="M51" s="378">
        <f t="shared" si="2"/>
        <v>536.25</v>
      </c>
      <c r="N51" s="78">
        <f t="shared" si="1"/>
        <v>10.117924528301886</v>
      </c>
      <c r="O51" s="379" t="s">
        <v>487</v>
      </c>
      <c r="P51" s="17"/>
    </row>
    <row r="52" spans="1:16" ht="60" hidden="1" customHeight="1">
      <c r="A52" s="376" t="s">
        <v>15</v>
      </c>
      <c r="B52" s="377">
        <v>44027</v>
      </c>
      <c r="C52" s="377">
        <v>44038</v>
      </c>
      <c r="D52" s="376" t="s">
        <v>485</v>
      </c>
      <c r="E52" s="376" t="s">
        <v>488</v>
      </c>
      <c r="F52" s="376">
        <v>27</v>
      </c>
      <c r="G52" s="376" t="s">
        <v>723</v>
      </c>
      <c r="H52" s="376">
        <v>1125</v>
      </c>
      <c r="I52" s="376">
        <v>15</v>
      </c>
      <c r="J52" s="376">
        <v>0</v>
      </c>
      <c r="K52" s="376">
        <v>0</v>
      </c>
      <c r="L52" s="376">
        <f t="shared" si="0"/>
        <v>1140</v>
      </c>
      <c r="M52" s="378">
        <f t="shared" si="2"/>
        <v>855</v>
      </c>
      <c r="N52" s="78">
        <f t="shared" si="1"/>
        <v>31.666666666666668</v>
      </c>
      <c r="O52" s="379"/>
      <c r="P52" s="17"/>
    </row>
    <row r="53" spans="1:16" ht="60" hidden="1" customHeight="1">
      <c r="A53" s="376" t="s">
        <v>15</v>
      </c>
      <c r="B53" s="377">
        <v>44027</v>
      </c>
      <c r="C53" s="377">
        <v>44038</v>
      </c>
      <c r="D53" s="376" t="s">
        <v>485</v>
      </c>
      <c r="E53" s="376" t="s">
        <v>488</v>
      </c>
      <c r="F53" s="376">
        <v>53</v>
      </c>
      <c r="G53" s="376" t="s">
        <v>502</v>
      </c>
      <c r="H53" s="376">
        <v>1110</v>
      </c>
      <c r="I53" s="376">
        <v>15</v>
      </c>
      <c r="J53" s="376">
        <v>0</v>
      </c>
      <c r="K53" s="376">
        <v>0</v>
      </c>
      <c r="L53" s="376">
        <f t="shared" si="0"/>
        <v>1125</v>
      </c>
      <c r="M53" s="378">
        <f t="shared" si="2"/>
        <v>843.75</v>
      </c>
      <c r="N53" s="78">
        <f t="shared" si="1"/>
        <v>15.919811320754716</v>
      </c>
      <c r="O53" s="379"/>
      <c r="P53" s="17"/>
    </row>
    <row r="54" spans="1:16" ht="60" hidden="1" customHeight="1">
      <c r="A54" s="376" t="s">
        <v>15</v>
      </c>
      <c r="B54" s="377">
        <v>44030</v>
      </c>
      <c r="C54" s="377">
        <v>44030</v>
      </c>
      <c r="D54" s="376" t="s">
        <v>724</v>
      </c>
      <c r="E54" s="376" t="s">
        <v>486</v>
      </c>
      <c r="F54" s="376">
        <v>53</v>
      </c>
      <c r="G54" s="376" t="s">
        <v>500</v>
      </c>
      <c r="H54" s="376">
        <v>715</v>
      </c>
      <c r="I54" s="376">
        <v>0</v>
      </c>
      <c r="J54" s="376">
        <v>0</v>
      </c>
      <c r="K54" s="376">
        <v>0</v>
      </c>
      <c r="L54" s="376">
        <f t="shared" si="0"/>
        <v>715</v>
      </c>
      <c r="M54" s="378">
        <f t="shared" si="2"/>
        <v>536.25</v>
      </c>
      <c r="N54" s="78">
        <f t="shared" si="1"/>
        <v>10.117924528301886</v>
      </c>
      <c r="O54" s="380" t="s">
        <v>14</v>
      </c>
      <c r="P54" s="217" t="s">
        <v>14</v>
      </c>
    </row>
    <row r="55" spans="1:16" ht="60" hidden="1" customHeight="1">
      <c r="A55" s="376" t="s">
        <v>15</v>
      </c>
      <c r="B55" s="377">
        <v>44028</v>
      </c>
      <c r="C55" s="377">
        <v>44031</v>
      </c>
      <c r="D55" s="376" t="s">
        <v>485</v>
      </c>
      <c r="E55" s="376" t="s">
        <v>486</v>
      </c>
      <c r="F55" s="376">
        <v>53</v>
      </c>
      <c r="G55" s="376" t="s">
        <v>500</v>
      </c>
      <c r="H55" s="376">
        <v>700</v>
      </c>
      <c r="I55" s="376">
        <v>15</v>
      </c>
      <c r="J55" s="376">
        <v>0</v>
      </c>
      <c r="K55" s="376">
        <v>0</v>
      </c>
      <c r="L55" s="376">
        <f t="shared" si="0"/>
        <v>715</v>
      </c>
      <c r="M55" s="378">
        <f t="shared" si="2"/>
        <v>536.25</v>
      </c>
      <c r="N55" s="78">
        <f t="shared" si="1"/>
        <v>10.117924528301886</v>
      </c>
      <c r="O55" s="379" t="s">
        <v>726</v>
      </c>
      <c r="P55" s="17"/>
    </row>
    <row r="56" spans="1:16" ht="60" hidden="1" customHeight="1">
      <c r="A56" s="376" t="s">
        <v>15</v>
      </c>
      <c r="B56" s="377">
        <v>44028</v>
      </c>
      <c r="C56" s="377">
        <v>44031</v>
      </c>
      <c r="D56" s="376" t="s">
        <v>485</v>
      </c>
      <c r="E56" s="376" t="s">
        <v>488</v>
      </c>
      <c r="F56" s="376">
        <v>27</v>
      </c>
      <c r="G56" s="376" t="s">
        <v>723</v>
      </c>
      <c r="H56" s="376">
        <v>1075</v>
      </c>
      <c r="I56" s="376">
        <v>15</v>
      </c>
      <c r="J56" s="376">
        <v>0</v>
      </c>
      <c r="K56" s="376">
        <v>0</v>
      </c>
      <c r="L56" s="376">
        <f t="shared" si="0"/>
        <v>1090</v>
      </c>
      <c r="M56" s="378">
        <f t="shared" si="2"/>
        <v>817.5</v>
      </c>
      <c r="N56" s="78">
        <f t="shared" si="1"/>
        <v>30.277777777777779</v>
      </c>
      <c r="O56" s="379"/>
      <c r="P56" s="17"/>
    </row>
    <row r="57" spans="1:16" ht="60" hidden="1" customHeight="1">
      <c r="A57" s="376" t="s">
        <v>15</v>
      </c>
      <c r="B57" s="377">
        <v>44028</v>
      </c>
      <c r="C57" s="377">
        <v>44031</v>
      </c>
      <c r="D57" s="376" t="s">
        <v>485</v>
      </c>
      <c r="E57" s="376" t="s">
        <v>488</v>
      </c>
      <c r="F57" s="376">
        <v>53</v>
      </c>
      <c r="G57" s="376" t="s">
        <v>502</v>
      </c>
      <c r="H57" s="376">
        <v>1050</v>
      </c>
      <c r="I57" s="376">
        <v>15</v>
      </c>
      <c r="J57" s="376">
        <v>0</v>
      </c>
      <c r="K57" s="376">
        <v>0</v>
      </c>
      <c r="L57" s="376">
        <f t="shared" si="0"/>
        <v>1065</v>
      </c>
      <c r="M57" s="378">
        <f t="shared" si="2"/>
        <v>798.75</v>
      </c>
      <c r="N57" s="78">
        <f t="shared" si="1"/>
        <v>15.070754716981131</v>
      </c>
      <c r="O57" s="379"/>
      <c r="P57" s="17"/>
    </row>
    <row r="58" spans="1:16" ht="60" hidden="1" customHeight="1">
      <c r="A58" s="376" t="s">
        <v>15</v>
      </c>
      <c r="B58" s="377">
        <v>44030</v>
      </c>
      <c r="C58" s="377">
        <v>44030</v>
      </c>
      <c r="D58" s="376" t="s">
        <v>727</v>
      </c>
      <c r="E58" s="376" t="s">
        <v>486</v>
      </c>
      <c r="F58" s="376">
        <v>53</v>
      </c>
      <c r="G58" s="376" t="s">
        <v>500</v>
      </c>
      <c r="H58" s="376">
        <v>700</v>
      </c>
      <c r="I58" s="376">
        <v>15</v>
      </c>
      <c r="J58" s="376">
        <v>0</v>
      </c>
      <c r="K58" s="376">
        <v>0</v>
      </c>
      <c r="L58" s="376">
        <f t="shared" si="0"/>
        <v>715</v>
      </c>
      <c r="M58" s="378">
        <f t="shared" si="2"/>
        <v>536.25</v>
      </c>
      <c r="N58" s="78">
        <f t="shared" si="1"/>
        <v>10.117924528301886</v>
      </c>
      <c r="O58" s="379"/>
      <c r="P58" s="17"/>
    </row>
    <row r="59" spans="1:16" ht="60" hidden="1" customHeight="1">
      <c r="A59" s="376" t="s">
        <v>15</v>
      </c>
      <c r="B59" s="377">
        <v>44032</v>
      </c>
      <c r="C59" s="377">
        <v>44038</v>
      </c>
      <c r="D59" s="376" t="s">
        <v>485</v>
      </c>
      <c r="E59" s="376" t="s">
        <v>486</v>
      </c>
      <c r="F59" s="376">
        <v>53</v>
      </c>
      <c r="G59" s="376" t="s">
        <v>500</v>
      </c>
      <c r="H59" s="376">
        <v>700</v>
      </c>
      <c r="I59" s="376">
        <v>15</v>
      </c>
      <c r="J59" s="376">
        <v>0</v>
      </c>
      <c r="K59" s="376">
        <v>0</v>
      </c>
      <c r="L59" s="376">
        <f t="shared" si="0"/>
        <v>715</v>
      </c>
      <c r="M59" s="378">
        <f t="shared" si="2"/>
        <v>536.25</v>
      </c>
      <c r="N59" s="78">
        <f t="shared" si="1"/>
        <v>10.117924528301886</v>
      </c>
      <c r="O59" s="379" t="s">
        <v>487</v>
      </c>
      <c r="P59" s="17"/>
    </row>
    <row r="60" spans="1:16" ht="60" hidden="1" customHeight="1">
      <c r="A60" s="376" t="s">
        <v>15</v>
      </c>
      <c r="B60" s="377">
        <v>44032</v>
      </c>
      <c r="C60" s="377">
        <v>44038</v>
      </c>
      <c r="D60" s="376" t="s">
        <v>485</v>
      </c>
      <c r="E60" s="376" t="s">
        <v>488</v>
      </c>
      <c r="F60" s="376">
        <v>27</v>
      </c>
      <c r="G60" s="376" t="s">
        <v>723</v>
      </c>
      <c r="H60" s="376">
        <v>1075</v>
      </c>
      <c r="I60" s="376">
        <v>15</v>
      </c>
      <c r="J60" s="376">
        <v>0</v>
      </c>
      <c r="K60" s="376">
        <v>0</v>
      </c>
      <c r="L60" s="376">
        <f t="shared" si="0"/>
        <v>1090</v>
      </c>
      <c r="M60" s="378">
        <f t="shared" si="2"/>
        <v>817.5</v>
      </c>
      <c r="N60" s="78">
        <f t="shared" si="1"/>
        <v>30.277777777777779</v>
      </c>
      <c r="O60" s="379"/>
      <c r="P60" s="17"/>
    </row>
    <row r="61" spans="1:16" ht="60" hidden="1" customHeight="1">
      <c r="A61" s="376" t="s">
        <v>15</v>
      </c>
      <c r="B61" s="377">
        <v>44032</v>
      </c>
      <c r="C61" s="377">
        <v>44038</v>
      </c>
      <c r="D61" s="376" t="s">
        <v>485</v>
      </c>
      <c r="E61" s="376" t="s">
        <v>488</v>
      </c>
      <c r="F61" s="376">
        <v>53</v>
      </c>
      <c r="G61" s="376" t="s">
        <v>502</v>
      </c>
      <c r="H61" s="376">
        <v>1050</v>
      </c>
      <c r="I61" s="376">
        <v>15</v>
      </c>
      <c r="J61" s="376">
        <v>0</v>
      </c>
      <c r="K61" s="376">
        <v>0</v>
      </c>
      <c r="L61" s="376">
        <f t="shared" si="0"/>
        <v>1065</v>
      </c>
      <c r="M61" s="378">
        <f t="shared" si="2"/>
        <v>798.75</v>
      </c>
      <c r="N61" s="78">
        <f t="shared" si="1"/>
        <v>15.070754716981131</v>
      </c>
      <c r="O61" s="379"/>
      <c r="P61" s="17"/>
    </row>
    <row r="62" spans="1:16" ht="60" hidden="1" customHeight="1">
      <c r="A62" s="376" t="s">
        <v>15</v>
      </c>
      <c r="B62" s="377">
        <v>44039</v>
      </c>
      <c r="C62" s="377">
        <v>44043</v>
      </c>
      <c r="D62" s="376" t="s">
        <v>485</v>
      </c>
      <c r="E62" s="376" t="s">
        <v>486</v>
      </c>
      <c r="F62" s="376">
        <v>53</v>
      </c>
      <c r="G62" s="376" t="s">
        <v>500</v>
      </c>
      <c r="H62" s="376">
        <v>700</v>
      </c>
      <c r="I62" s="376">
        <v>15</v>
      </c>
      <c r="J62" s="376">
        <v>0</v>
      </c>
      <c r="K62" s="376">
        <v>0</v>
      </c>
      <c r="L62" s="376">
        <f t="shared" si="0"/>
        <v>715</v>
      </c>
      <c r="M62" s="378">
        <f t="shared" si="2"/>
        <v>536.25</v>
      </c>
      <c r="N62" s="78">
        <f t="shared" si="1"/>
        <v>10.117924528301886</v>
      </c>
      <c r="O62" s="379" t="s">
        <v>487</v>
      </c>
      <c r="P62" s="17"/>
    </row>
    <row r="63" spans="1:16" ht="60" hidden="1" customHeight="1">
      <c r="A63" s="376" t="s">
        <v>15</v>
      </c>
      <c r="B63" s="377">
        <v>44039</v>
      </c>
      <c r="C63" s="377">
        <v>44043</v>
      </c>
      <c r="D63" s="376" t="s">
        <v>485</v>
      </c>
      <c r="E63" s="376" t="s">
        <v>488</v>
      </c>
      <c r="F63" s="376">
        <v>27</v>
      </c>
      <c r="G63" s="376" t="s">
        <v>723</v>
      </c>
      <c r="H63" s="376">
        <v>1125</v>
      </c>
      <c r="I63" s="376">
        <v>15</v>
      </c>
      <c r="J63" s="376">
        <v>0</v>
      </c>
      <c r="K63" s="376">
        <v>0</v>
      </c>
      <c r="L63" s="376">
        <f t="shared" si="0"/>
        <v>1140</v>
      </c>
      <c r="M63" s="378">
        <f t="shared" si="2"/>
        <v>855</v>
      </c>
      <c r="N63" s="78">
        <f t="shared" si="1"/>
        <v>31.666666666666668</v>
      </c>
      <c r="O63" s="379"/>
      <c r="P63" s="17"/>
    </row>
    <row r="64" spans="1:16" ht="60" hidden="1" customHeight="1">
      <c r="A64" s="376" t="s">
        <v>15</v>
      </c>
      <c r="B64" s="377">
        <v>44039</v>
      </c>
      <c r="C64" s="377">
        <v>44043</v>
      </c>
      <c r="D64" s="376" t="s">
        <v>485</v>
      </c>
      <c r="E64" s="376" t="s">
        <v>488</v>
      </c>
      <c r="F64" s="376">
        <v>53</v>
      </c>
      <c r="G64" s="376" t="s">
        <v>502</v>
      </c>
      <c r="H64" s="376">
        <v>1100</v>
      </c>
      <c r="I64" s="376">
        <v>15</v>
      </c>
      <c r="J64" s="376">
        <v>0</v>
      </c>
      <c r="K64" s="376">
        <v>0</v>
      </c>
      <c r="L64" s="376">
        <f t="shared" si="0"/>
        <v>1115</v>
      </c>
      <c r="M64" s="378">
        <f t="shared" si="2"/>
        <v>836.25</v>
      </c>
      <c r="N64" s="78">
        <f t="shared" si="1"/>
        <v>15.778301886792454</v>
      </c>
      <c r="O64" s="379"/>
      <c r="P64" s="17"/>
    </row>
    <row r="65" spans="1:16" ht="60" hidden="1" customHeight="1">
      <c r="A65" s="376" t="s">
        <v>15</v>
      </c>
      <c r="B65" s="377">
        <v>44037</v>
      </c>
      <c r="C65" s="377">
        <v>44037</v>
      </c>
      <c r="D65" s="376" t="s">
        <v>728</v>
      </c>
      <c r="E65" s="376" t="s">
        <v>486</v>
      </c>
      <c r="F65" s="376">
        <v>53</v>
      </c>
      <c r="G65" s="376" t="s">
        <v>500</v>
      </c>
      <c r="H65" s="376">
        <v>715</v>
      </c>
      <c r="I65" s="376">
        <v>0</v>
      </c>
      <c r="J65" s="376">
        <v>0</v>
      </c>
      <c r="K65" s="376">
        <v>0</v>
      </c>
      <c r="L65" s="376">
        <f t="shared" si="0"/>
        <v>715</v>
      </c>
      <c r="M65" s="378">
        <f t="shared" si="2"/>
        <v>536.25</v>
      </c>
      <c r="N65" s="78">
        <f t="shared" si="1"/>
        <v>10.117924528301886</v>
      </c>
      <c r="O65" s="379"/>
      <c r="P65" s="17"/>
    </row>
    <row r="66" spans="1:16" ht="60" hidden="1" customHeight="1">
      <c r="A66" s="376" t="s">
        <v>15</v>
      </c>
      <c r="B66" s="377">
        <v>44039</v>
      </c>
      <c r="C66" s="377">
        <v>44046</v>
      </c>
      <c r="D66" s="376" t="s">
        <v>485</v>
      </c>
      <c r="E66" s="376" t="s">
        <v>486</v>
      </c>
      <c r="F66" s="376">
        <v>53</v>
      </c>
      <c r="G66" s="376" t="s">
        <v>500</v>
      </c>
      <c r="H66" s="376">
        <v>700</v>
      </c>
      <c r="I66" s="376">
        <v>15</v>
      </c>
      <c r="J66" s="376">
        <v>0</v>
      </c>
      <c r="K66" s="376">
        <v>0</v>
      </c>
      <c r="L66" s="376">
        <f t="shared" si="0"/>
        <v>715</v>
      </c>
      <c r="M66" s="378">
        <f t="shared" si="2"/>
        <v>536.25</v>
      </c>
      <c r="N66" s="78">
        <f t="shared" si="1"/>
        <v>10.117924528301886</v>
      </c>
      <c r="O66" s="379" t="s">
        <v>729</v>
      </c>
      <c r="P66" s="17" t="s">
        <v>730</v>
      </c>
    </row>
    <row r="67" spans="1:16" ht="60" hidden="1" customHeight="1">
      <c r="A67" s="376" t="s">
        <v>15</v>
      </c>
      <c r="B67" s="377">
        <v>44039</v>
      </c>
      <c r="C67" s="377">
        <v>44046</v>
      </c>
      <c r="D67" s="376" t="s">
        <v>485</v>
      </c>
      <c r="E67" s="376" t="s">
        <v>488</v>
      </c>
      <c r="F67" s="376">
        <v>27</v>
      </c>
      <c r="G67" s="376" t="s">
        <v>723</v>
      </c>
      <c r="H67" s="376">
        <v>1125</v>
      </c>
      <c r="I67" s="376">
        <v>15</v>
      </c>
      <c r="J67" s="376">
        <v>0</v>
      </c>
      <c r="K67" s="376">
        <v>0</v>
      </c>
      <c r="L67" s="376">
        <f t="shared" si="0"/>
        <v>1140</v>
      </c>
      <c r="M67" s="378">
        <f t="shared" si="2"/>
        <v>855</v>
      </c>
      <c r="N67" s="78">
        <f t="shared" si="1"/>
        <v>31.666666666666668</v>
      </c>
      <c r="O67" s="379"/>
      <c r="P67" s="17"/>
    </row>
    <row r="68" spans="1:16" ht="60" hidden="1" customHeight="1">
      <c r="A68" s="376" t="s">
        <v>15</v>
      </c>
      <c r="B68" s="377">
        <v>44039</v>
      </c>
      <c r="C68" s="377">
        <v>44046</v>
      </c>
      <c r="D68" s="376" t="s">
        <v>485</v>
      </c>
      <c r="E68" s="376" t="s">
        <v>488</v>
      </c>
      <c r="F68" s="376">
        <v>53</v>
      </c>
      <c r="G68" s="376" t="s">
        <v>502</v>
      </c>
      <c r="H68" s="376">
        <v>1100</v>
      </c>
      <c r="I68" s="376">
        <v>15</v>
      </c>
      <c r="J68" s="376">
        <v>0</v>
      </c>
      <c r="K68" s="376">
        <v>0</v>
      </c>
      <c r="L68" s="376">
        <f t="shared" si="0"/>
        <v>1115</v>
      </c>
      <c r="M68" s="378">
        <f t="shared" si="2"/>
        <v>836.25</v>
      </c>
      <c r="N68" s="78">
        <f t="shared" si="1"/>
        <v>15.778301886792454</v>
      </c>
      <c r="O68" s="379"/>
      <c r="P68" s="17"/>
    </row>
    <row r="69" spans="1:16" ht="60" hidden="1" customHeight="1">
      <c r="A69" s="376" t="s">
        <v>490</v>
      </c>
      <c r="B69" s="377">
        <v>44045</v>
      </c>
      <c r="C69" s="377">
        <v>44045</v>
      </c>
      <c r="D69" s="376" t="s">
        <v>728</v>
      </c>
      <c r="E69" s="376" t="s">
        <v>486</v>
      </c>
      <c r="F69" s="376">
        <v>53</v>
      </c>
      <c r="G69" s="376" t="s">
        <v>500</v>
      </c>
      <c r="H69" s="376">
        <v>1314</v>
      </c>
      <c r="I69" s="376">
        <v>0</v>
      </c>
      <c r="J69" s="376">
        <v>0</v>
      </c>
      <c r="K69" s="376">
        <v>0</v>
      </c>
      <c r="L69" s="376">
        <f t="shared" ref="L69:L132" si="3">SUM(H69:K69)</f>
        <v>1314</v>
      </c>
      <c r="M69" s="378">
        <f t="shared" si="2"/>
        <v>985.5</v>
      </c>
      <c r="N69" s="78">
        <f t="shared" ref="N69:N132" si="4">M69/F69</f>
        <v>18.59433962264151</v>
      </c>
      <c r="O69" s="379"/>
      <c r="P69" s="17" t="s">
        <v>731</v>
      </c>
    </row>
    <row r="70" spans="1:16" ht="60" hidden="1" customHeight="1">
      <c r="A70" s="376" t="s">
        <v>15</v>
      </c>
      <c r="B70" s="377">
        <v>44044</v>
      </c>
      <c r="C70" s="377">
        <v>44051</v>
      </c>
      <c r="D70" s="376" t="s">
        <v>485</v>
      </c>
      <c r="E70" s="376" t="s">
        <v>486</v>
      </c>
      <c r="F70" s="376">
        <v>53</v>
      </c>
      <c r="G70" s="376" t="s">
        <v>500</v>
      </c>
      <c r="H70" s="376">
        <v>850</v>
      </c>
      <c r="I70" s="376">
        <v>15</v>
      </c>
      <c r="J70" s="376">
        <v>0</v>
      </c>
      <c r="K70" s="376">
        <v>0</v>
      </c>
      <c r="L70" s="376">
        <f t="shared" si="3"/>
        <v>865</v>
      </c>
      <c r="M70" s="378">
        <f t="shared" ref="M70:M133" si="5">L70*75%</f>
        <v>648.75</v>
      </c>
      <c r="N70" s="78">
        <f t="shared" si="4"/>
        <v>12.240566037735849</v>
      </c>
      <c r="O70" s="379" t="s">
        <v>487</v>
      </c>
      <c r="P70" s="17"/>
    </row>
    <row r="71" spans="1:16" ht="60" hidden="1" customHeight="1">
      <c r="A71" s="376" t="s">
        <v>15</v>
      </c>
      <c r="B71" s="377">
        <v>44044</v>
      </c>
      <c r="C71" s="377">
        <v>44051</v>
      </c>
      <c r="D71" s="376" t="s">
        <v>485</v>
      </c>
      <c r="E71" s="376" t="s">
        <v>488</v>
      </c>
      <c r="F71" s="376">
        <v>27</v>
      </c>
      <c r="G71" s="376" t="s">
        <v>723</v>
      </c>
      <c r="H71" s="376">
        <v>1275</v>
      </c>
      <c r="I71" s="376">
        <v>15</v>
      </c>
      <c r="J71" s="376">
        <v>0</v>
      </c>
      <c r="K71" s="376">
        <v>0</v>
      </c>
      <c r="L71" s="376">
        <f t="shared" si="3"/>
        <v>1290</v>
      </c>
      <c r="M71" s="378">
        <f t="shared" si="5"/>
        <v>967.5</v>
      </c>
      <c r="N71" s="78">
        <f t="shared" si="4"/>
        <v>35.833333333333336</v>
      </c>
      <c r="O71" s="379"/>
      <c r="P71" s="17"/>
    </row>
    <row r="72" spans="1:16" ht="60" hidden="1" customHeight="1">
      <c r="A72" s="376" t="s">
        <v>15</v>
      </c>
      <c r="B72" s="377">
        <v>44044</v>
      </c>
      <c r="C72" s="377">
        <v>44051</v>
      </c>
      <c r="D72" s="376" t="s">
        <v>485</v>
      </c>
      <c r="E72" s="376" t="s">
        <v>488</v>
      </c>
      <c r="F72" s="376">
        <v>53</v>
      </c>
      <c r="G72" s="376" t="s">
        <v>502</v>
      </c>
      <c r="H72" s="376">
        <v>1250</v>
      </c>
      <c r="I72" s="376">
        <v>15</v>
      </c>
      <c r="J72" s="376">
        <v>0</v>
      </c>
      <c r="K72" s="376">
        <v>0</v>
      </c>
      <c r="L72" s="376">
        <f t="shared" si="3"/>
        <v>1265</v>
      </c>
      <c r="M72" s="378">
        <f t="shared" si="5"/>
        <v>948.75</v>
      </c>
      <c r="N72" s="78">
        <f t="shared" si="4"/>
        <v>17.900943396226417</v>
      </c>
      <c r="O72" s="379"/>
      <c r="P72" s="17"/>
    </row>
    <row r="73" spans="1:16" ht="60" hidden="1" customHeight="1">
      <c r="A73" s="376" t="s">
        <v>15</v>
      </c>
      <c r="B73" s="377">
        <v>44047</v>
      </c>
      <c r="C73" s="377">
        <v>44052</v>
      </c>
      <c r="D73" s="376" t="s">
        <v>485</v>
      </c>
      <c r="E73" s="376" t="s">
        <v>486</v>
      </c>
      <c r="F73" s="376">
        <v>53</v>
      </c>
      <c r="G73" s="376" t="s">
        <v>500</v>
      </c>
      <c r="H73" s="376">
        <v>750</v>
      </c>
      <c r="I73" s="376">
        <v>15</v>
      </c>
      <c r="J73" s="376">
        <v>0</v>
      </c>
      <c r="K73" s="376">
        <v>0</v>
      </c>
      <c r="L73" s="376">
        <f t="shared" si="3"/>
        <v>765</v>
      </c>
      <c r="M73" s="378">
        <f t="shared" si="5"/>
        <v>573.75</v>
      </c>
      <c r="N73" s="78">
        <f t="shared" si="4"/>
        <v>10.825471698113208</v>
      </c>
      <c r="O73" s="379" t="s">
        <v>487</v>
      </c>
      <c r="P73" s="17"/>
    </row>
    <row r="74" spans="1:16" ht="60" hidden="1" customHeight="1">
      <c r="A74" s="376" t="s">
        <v>15</v>
      </c>
      <c r="B74" s="377">
        <v>44047</v>
      </c>
      <c r="C74" s="377">
        <v>44052</v>
      </c>
      <c r="D74" s="376" t="s">
        <v>485</v>
      </c>
      <c r="E74" s="376" t="s">
        <v>488</v>
      </c>
      <c r="F74" s="376">
        <v>27</v>
      </c>
      <c r="G74" s="376" t="s">
        <v>723</v>
      </c>
      <c r="H74" s="376">
        <v>1175</v>
      </c>
      <c r="I74" s="376">
        <v>15</v>
      </c>
      <c r="J74" s="376">
        <v>0</v>
      </c>
      <c r="K74" s="376">
        <v>0</v>
      </c>
      <c r="L74" s="376">
        <f t="shared" si="3"/>
        <v>1190</v>
      </c>
      <c r="M74" s="378">
        <f t="shared" si="5"/>
        <v>892.5</v>
      </c>
      <c r="N74" s="78">
        <f t="shared" si="4"/>
        <v>33.055555555555557</v>
      </c>
      <c r="O74" s="379"/>
      <c r="P74" s="17"/>
    </row>
    <row r="75" spans="1:16" ht="60" hidden="1" customHeight="1">
      <c r="A75" s="376" t="s">
        <v>15</v>
      </c>
      <c r="B75" s="377">
        <v>44047</v>
      </c>
      <c r="C75" s="377">
        <v>44052</v>
      </c>
      <c r="D75" s="376" t="s">
        <v>485</v>
      </c>
      <c r="E75" s="376" t="s">
        <v>488</v>
      </c>
      <c r="F75" s="376">
        <v>53</v>
      </c>
      <c r="G75" s="376" t="s">
        <v>502</v>
      </c>
      <c r="H75" s="376">
        <v>1150</v>
      </c>
      <c r="I75" s="376">
        <v>15</v>
      </c>
      <c r="J75" s="376">
        <v>0</v>
      </c>
      <c r="K75" s="376">
        <v>0</v>
      </c>
      <c r="L75" s="376">
        <f t="shared" si="3"/>
        <v>1165</v>
      </c>
      <c r="M75" s="378">
        <f t="shared" si="5"/>
        <v>873.75</v>
      </c>
      <c r="N75" s="78">
        <f t="shared" si="4"/>
        <v>16.485849056603772</v>
      </c>
      <c r="O75" s="379"/>
      <c r="P75" s="17"/>
    </row>
    <row r="76" spans="1:16" ht="60" hidden="1" customHeight="1">
      <c r="A76" s="376" t="s">
        <v>15</v>
      </c>
      <c r="B76" s="377">
        <v>44051</v>
      </c>
      <c r="C76" s="377">
        <v>44051</v>
      </c>
      <c r="D76" s="376" t="s">
        <v>727</v>
      </c>
      <c r="E76" s="376" t="s">
        <v>486</v>
      </c>
      <c r="F76" s="376">
        <v>53</v>
      </c>
      <c r="G76" s="376" t="s">
        <v>500</v>
      </c>
      <c r="H76" s="376">
        <v>865</v>
      </c>
      <c r="I76" s="376">
        <v>0</v>
      </c>
      <c r="J76" s="376">
        <v>0</v>
      </c>
      <c r="K76" s="376">
        <v>0</v>
      </c>
      <c r="L76" s="376">
        <f t="shared" si="3"/>
        <v>865</v>
      </c>
      <c r="M76" s="378">
        <f t="shared" si="5"/>
        <v>648.75</v>
      </c>
      <c r="N76" s="78">
        <f t="shared" si="4"/>
        <v>12.240566037735849</v>
      </c>
      <c r="O76" s="379"/>
      <c r="P76" s="17"/>
    </row>
    <row r="77" spans="1:16" ht="60" hidden="1" customHeight="1">
      <c r="A77" s="376" t="s">
        <v>490</v>
      </c>
      <c r="B77" s="377">
        <v>44046</v>
      </c>
      <c r="C77" s="377">
        <v>44052</v>
      </c>
      <c r="D77" s="376" t="s">
        <v>491</v>
      </c>
      <c r="E77" s="376" t="s">
        <v>486</v>
      </c>
      <c r="F77" s="376">
        <v>53</v>
      </c>
      <c r="G77" s="376" t="s">
        <v>500</v>
      </c>
      <c r="H77" s="376">
        <v>1000</v>
      </c>
      <c r="I77" s="376">
        <v>14</v>
      </c>
      <c r="J77" s="376">
        <v>0</v>
      </c>
      <c r="K77" s="376">
        <v>0</v>
      </c>
      <c r="L77" s="376">
        <f t="shared" si="3"/>
        <v>1014</v>
      </c>
      <c r="M77" s="378">
        <f t="shared" si="5"/>
        <v>760.5</v>
      </c>
      <c r="N77" s="78">
        <f t="shared" si="4"/>
        <v>14.349056603773585</v>
      </c>
      <c r="O77" s="379" t="s">
        <v>492</v>
      </c>
      <c r="P77" s="17"/>
    </row>
    <row r="78" spans="1:16" ht="60" hidden="1" customHeight="1">
      <c r="A78" s="376" t="s">
        <v>490</v>
      </c>
      <c r="B78" s="377">
        <v>44046</v>
      </c>
      <c r="C78" s="377">
        <v>44052</v>
      </c>
      <c r="D78" s="376" t="s">
        <v>491</v>
      </c>
      <c r="E78" s="376" t="s">
        <v>488</v>
      </c>
      <c r="F78" s="376">
        <v>27</v>
      </c>
      <c r="G78" s="376" t="s">
        <v>723</v>
      </c>
      <c r="H78" s="376">
        <v>1150</v>
      </c>
      <c r="I78" s="376">
        <v>14</v>
      </c>
      <c r="J78" s="376">
        <v>0</v>
      </c>
      <c r="K78" s="376">
        <v>0</v>
      </c>
      <c r="L78" s="376">
        <f t="shared" si="3"/>
        <v>1164</v>
      </c>
      <c r="M78" s="378">
        <f t="shared" si="5"/>
        <v>873</v>
      </c>
      <c r="N78" s="78">
        <f t="shared" si="4"/>
        <v>32.333333333333336</v>
      </c>
      <c r="O78" s="379"/>
      <c r="P78" s="17"/>
    </row>
    <row r="79" spans="1:16" ht="60" hidden="1" customHeight="1">
      <c r="A79" s="376" t="s">
        <v>490</v>
      </c>
      <c r="B79" s="377">
        <v>44046</v>
      </c>
      <c r="C79" s="377">
        <v>44052</v>
      </c>
      <c r="D79" s="376" t="s">
        <v>491</v>
      </c>
      <c r="E79" s="376" t="s">
        <v>488</v>
      </c>
      <c r="F79" s="376">
        <v>53</v>
      </c>
      <c r="G79" s="376" t="s">
        <v>502</v>
      </c>
      <c r="H79" s="376">
        <v>1200</v>
      </c>
      <c r="I79" s="376">
        <v>14</v>
      </c>
      <c r="J79" s="376">
        <v>0</v>
      </c>
      <c r="K79" s="376">
        <v>0</v>
      </c>
      <c r="L79" s="376">
        <f t="shared" si="3"/>
        <v>1214</v>
      </c>
      <c r="M79" s="378">
        <f t="shared" si="5"/>
        <v>910.5</v>
      </c>
      <c r="N79" s="78">
        <f t="shared" si="4"/>
        <v>17.179245283018869</v>
      </c>
      <c r="O79" s="379"/>
      <c r="P79" s="17"/>
    </row>
    <row r="80" spans="1:16" ht="60" hidden="1" customHeight="1">
      <c r="A80" s="376" t="s">
        <v>15</v>
      </c>
      <c r="B80" s="377">
        <v>44053</v>
      </c>
      <c r="C80" s="377">
        <v>44059</v>
      </c>
      <c r="D80" s="376" t="s">
        <v>495</v>
      </c>
      <c r="E80" s="376" t="s">
        <v>486</v>
      </c>
      <c r="F80" s="376">
        <v>53</v>
      </c>
      <c r="G80" s="376" t="s">
        <v>500</v>
      </c>
      <c r="H80" s="376">
        <v>800</v>
      </c>
      <c r="I80" s="376">
        <v>15</v>
      </c>
      <c r="J80" s="376">
        <v>0</v>
      </c>
      <c r="K80" s="376">
        <v>0</v>
      </c>
      <c r="L80" s="376">
        <f t="shared" si="3"/>
        <v>815</v>
      </c>
      <c r="M80" s="378">
        <f t="shared" si="5"/>
        <v>611.25</v>
      </c>
      <c r="N80" s="78">
        <f t="shared" si="4"/>
        <v>11.533018867924529</v>
      </c>
      <c r="O80" s="379" t="s">
        <v>487</v>
      </c>
      <c r="P80" s="17"/>
    </row>
    <row r="81" spans="1:16" ht="60" hidden="1" customHeight="1">
      <c r="A81" s="376" t="s">
        <v>15</v>
      </c>
      <c r="B81" s="377">
        <v>44053</v>
      </c>
      <c r="C81" s="377">
        <v>44059</v>
      </c>
      <c r="D81" s="376" t="s">
        <v>495</v>
      </c>
      <c r="E81" s="376" t="s">
        <v>488</v>
      </c>
      <c r="F81" s="376">
        <v>27</v>
      </c>
      <c r="G81" s="376" t="s">
        <v>723</v>
      </c>
      <c r="H81" s="376">
        <v>1125</v>
      </c>
      <c r="I81" s="376">
        <v>15</v>
      </c>
      <c r="J81" s="376">
        <v>0</v>
      </c>
      <c r="K81" s="376">
        <v>0</v>
      </c>
      <c r="L81" s="376">
        <f t="shared" si="3"/>
        <v>1140</v>
      </c>
      <c r="M81" s="378">
        <f t="shared" si="5"/>
        <v>855</v>
      </c>
      <c r="N81" s="78">
        <f t="shared" si="4"/>
        <v>31.666666666666668</v>
      </c>
      <c r="O81" s="379"/>
      <c r="P81" s="17"/>
    </row>
    <row r="82" spans="1:16" ht="60" hidden="1" customHeight="1">
      <c r="A82" s="376" t="s">
        <v>15</v>
      </c>
      <c r="B82" s="377">
        <v>44053</v>
      </c>
      <c r="C82" s="377">
        <v>44059</v>
      </c>
      <c r="D82" s="376" t="s">
        <v>495</v>
      </c>
      <c r="E82" s="376" t="s">
        <v>488</v>
      </c>
      <c r="F82" s="376">
        <v>53</v>
      </c>
      <c r="G82" s="376" t="s">
        <v>502</v>
      </c>
      <c r="H82" s="376">
        <v>1200</v>
      </c>
      <c r="I82" s="376">
        <v>15</v>
      </c>
      <c r="J82" s="376">
        <v>0</v>
      </c>
      <c r="K82" s="376">
        <v>0</v>
      </c>
      <c r="L82" s="376">
        <f t="shared" si="3"/>
        <v>1215</v>
      </c>
      <c r="M82" s="378">
        <f t="shared" si="5"/>
        <v>911.25</v>
      </c>
      <c r="N82" s="78">
        <f t="shared" si="4"/>
        <v>17.193396226415093</v>
      </c>
      <c r="O82" s="379"/>
      <c r="P82" s="17"/>
    </row>
    <row r="83" spans="1:16" ht="60" hidden="1" customHeight="1">
      <c r="A83" s="376" t="s">
        <v>15</v>
      </c>
      <c r="B83" s="377">
        <v>44058</v>
      </c>
      <c r="C83" s="377">
        <v>44058</v>
      </c>
      <c r="D83" s="376" t="s">
        <v>727</v>
      </c>
      <c r="E83" s="376" t="s">
        <v>486</v>
      </c>
      <c r="F83" s="376">
        <v>53</v>
      </c>
      <c r="G83" s="376" t="s">
        <v>500</v>
      </c>
      <c r="H83" s="376"/>
      <c r="I83" s="376"/>
      <c r="J83" s="376"/>
      <c r="K83" s="376"/>
      <c r="L83" s="376">
        <f t="shared" si="3"/>
        <v>0</v>
      </c>
      <c r="M83" s="378">
        <f t="shared" si="5"/>
        <v>0</v>
      </c>
      <c r="N83" s="78">
        <f t="shared" si="4"/>
        <v>0</v>
      </c>
      <c r="O83" s="379"/>
      <c r="P83" s="17" t="s">
        <v>732</v>
      </c>
    </row>
    <row r="84" spans="1:16" ht="60" hidden="1" customHeight="1">
      <c r="A84" s="376" t="s">
        <v>15</v>
      </c>
      <c r="B84" s="377">
        <v>44060</v>
      </c>
      <c r="C84" s="377">
        <v>44066</v>
      </c>
      <c r="D84" s="376" t="s">
        <v>495</v>
      </c>
      <c r="E84" s="376" t="s">
        <v>486</v>
      </c>
      <c r="F84" s="376">
        <v>53</v>
      </c>
      <c r="G84" s="376" t="s">
        <v>500</v>
      </c>
      <c r="H84" s="376">
        <v>1000</v>
      </c>
      <c r="I84" s="376">
        <v>15</v>
      </c>
      <c r="J84" s="376">
        <v>0</v>
      </c>
      <c r="K84" s="376">
        <v>0</v>
      </c>
      <c r="L84" s="376">
        <f t="shared" si="3"/>
        <v>1015</v>
      </c>
      <c r="M84" s="378">
        <f t="shared" si="5"/>
        <v>761.25</v>
      </c>
      <c r="N84" s="78">
        <f t="shared" si="4"/>
        <v>14.363207547169811</v>
      </c>
      <c r="O84" s="379" t="s">
        <v>487</v>
      </c>
      <c r="P84" s="17"/>
    </row>
    <row r="85" spans="1:16" ht="60" hidden="1" customHeight="1">
      <c r="A85" s="376" t="s">
        <v>15</v>
      </c>
      <c r="B85" s="377">
        <v>44060</v>
      </c>
      <c r="C85" s="377">
        <v>44066</v>
      </c>
      <c r="D85" s="376" t="s">
        <v>495</v>
      </c>
      <c r="E85" s="376" t="s">
        <v>488</v>
      </c>
      <c r="F85" s="376">
        <v>27</v>
      </c>
      <c r="G85" s="376" t="s">
        <v>723</v>
      </c>
      <c r="H85" s="376">
        <v>1425</v>
      </c>
      <c r="I85" s="376">
        <v>15</v>
      </c>
      <c r="J85" s="376">
        <v>0</v>
      </c>
      <c r="K85" s="376">
        <v>0</v>
      </c>
      <c r="L85" s="376">
        <f t="shared" si="3"/>
        <v>1440</v>
      </c>
      <c r="M85" s="378">
        <f t="shared" si="5"/>
        <v>1080</v>
      </c>
      <c r="N85" s="78">
        <f t="shared" si="4"/>
        <v>40</v>
      </c>
      <c r="O85" s="379"/>
      <c r="P85" s="17"/>
    </row>
    <row r="86" spans="1:16" ht="60" hidden="1" customHeight="1">
      <c r="A86" s="376" t="s">
        <v>15</v>
      </c>
      <c r="B86" s="377">
        <v>44060</v>
      </c>
      <c r="C86" s="377">
        <v>44066</v>
      </c>
      <c r="D86" s="376" t="s">
        <v>495</v>
      </c>
      <c r="E86" s="376" t="s">
        <v>488</v>
      </c>
      <c r="F86" s="376">
        <v>53</v>
      </c>
      <c r="G86" s="376" t="s">
        <v>502</v>
      </c>
      <c r="H86" s="376">
        <v>1400</v>
      </c>
      <c r="I86" s="376">
        <v>15</v>
      </c>
      <c r="J86" s="376">
        <v>0</v>
      </c>
      <c r="K86" s="376">
        <v>0</v>
      </c>
      <c r="L86" s="376">
        <f t="shared" si="3"/>
        <v>1415</v>
      </c>
      <c r="M86" s="378">
        <f t="shared" si="5"/>
        <v>1061.25</v>
      </c>
      <c r="N86" s="78">
        <f t="shared" si="4"/>
        <v>20.023584905660378</v>
      </c>
      <c r="O86" s="379"/>
      <c r="P86" s="17"/>
    </row>
    <row r="87" spans="1:16" ht="60" hidden="1" customHeight="1">
      <c r="A87" s="376" t="s">
        <v>490</v>
      </c>
      <c r="B87" s="377">
        <v>44053</v>
      </c>
      <c r="C87" s="377">
        <v>44056</v>
      </c>
      <c r="D87" s="376" t="s">
        <v>491</v>
      </c>
      <c r="E87" s="376" t="s">
        <v>486</v>
      </c>
      <c r="F87" s="376">
        <v>53</v>
      </c>
      <c r="G87" s="376" t="s">
        <v>500</v>
      </c>
      <c r="H87" s="376">
        <v>1100</v>
      </c>
      <c r="I87" s="376">
        <v>14</v>
      </c>
      <c r="J87" s="376">
        <v>0</v>
      </c>
      <c r="K87" s="376">
        <v>0</v>
      </c>
      <c r="L87" s="376">
        <f t="shared" si="3"/>
        <v>1114</v>
      </c>
      <c r="M87" s="378">
        <f t="shared" si="5"/>
        <v>835.5</v>
      </c>
      <c r="N87" s="78">
        <f t="shared" si="4"/>
        <v>15.764150943396226</v>
      </c>
      <c r="O87" s="379" t="s">
        <v>492</v>
      </c>
      <c r="P87" s="17"/>
    </row>
    <row r="88" spans="1:16" ht="60" hidden="1" customHeight="1">
      <c r="A88" s="376" t="s">
        <v>490</v>
      </c>
      <c r="B88" s="377">
        <v>44053</v>
      </c>
      <c r="C88" s="377">
        <v>44056</v>
      </c>
      <c r="D88" s="376" t="s">
        <v>491</v>
      </c>
      <c r="E88" s="376" t="s">
        <v>488</v>
      </c>
      <c r="F88" s="376">
        <v>27</v>
      </c>
      <c r="G88" s="376" t="s">
        <v>723</v>
      </c>
      <c r="H88" s="376">
        <v>1350</v>
      </c>
      <c r="I88" s="376">
        <v>14</v>
      </c>
      <c r="J88" s="376">
        <v>0</v>
      </c>
      <c r="K88" s="376">
        <v>0</v>
      </c>
      <c r="L88" s="376">
        <f t="shared" si="3"/>
        <v>1364</v>
      </c>
      <c r="M88" s="378">
        <f t="shared" si="5"/>
        <v>1023</v>
      </c>
      <c r="N88" s="78">
        <f t="shared" si="4"/>
        <v>37.888888888888886</v>
      </c>
      <c r="O88" s="379"/>
      <c r="P88" s="17"/>
    </row>
    <row r="89" spans="1:16" ht="60" hidden="1" customHeight="1">
      <c r="A89" s="376" t="s">
        <v>490</v>
      </c>
      <c r="B89" s="377">
        <v>44053</v>
      </c>
      <c r="C89" s="377">
        <v>44056</v>
      </c>
      <c r="D89" s="376" t="s">
        <v>491</v>
      </c>
      <c r="E89" s="376" t="s">
        <v>488</v>
      </c>
      <c r="F89" s="376">
        <v>53</v>
      </c>
      <c r="G89" s="376" t="s">
        <v>502</v>
      </c>
      <c r="H89" s="376">
        <v>1400</v>
      </c>
      <c r="I89" s="376">
        <v>14</v>
      </c>
      <c r="J89" s="376">
        <v>0</v>
      </c>
      <c r="K89" s="376">
        <v>0</v>
      </c>
      <c r="L89" s="376">
        <f t="shared" si="3"/>
        <v>1414</v>
      </c>
      <c r="M89" s="378">
        <f t="shared" si="5"/>
        <v>1060.5</v>
      </c>
      <c r="N89" s="78">
        <f t="shared" si="4"/>
        <v>20.009433962264151</v>
      </c>
      <c r="O89" s="379"/>
      <c r="P89" s="17"/>
    </row>
    <row r="90" spans="1:16" ht="60" hidden="1" customHeight="1">
      <c r="A90" s="376" t="s">
        <v>490</v>
      </c>
      <c r="B90" s="377">
        <v>44057</v>
      </c>
      <c r="C90" s="377">
        <v>44059</v>
      </c>
      <c r="D90" s="376" t="s">
        <v>491</v>
      </c>
      <c r="E90" s="376" t="s">
        <v>486</v>
      </c>
      <c r="F90" s="376">
        <v>53</v>
      </c>
      <c r="G90" s="376" t="s">
        <v>500</v>
      </c>
      <c r="H90" s="376">
        <v>1100</v>
      </c>
      <c r="I90" s="376">
        <v>14</v>
      </c>
      <c r="J90" s="376">
        <v>0</v>
      </c>
      <c r="K90" s="376">
        <v>0</v>
      </c>
      <c r="L90" s="376">
        <f t="shared" si="3"/>
        <v>1114</v>
      </c>
      <c r="M90" s="378">
        <f t="shared" si="5"/>
        <v>835.5</v>
      </c>
      <c r="N90" s="78">
        <f t="shared" si="4"/>
        <v>15.764150943396226</v>
      </c>
      <c r="O90" s="379" t="s">
        <v>492</v>
      </c>
      <c r="P90" s="17"/>
    </row>
    <row r="91" spans="1:16" ht="60" hidden="1" customHeight="1">
      <c r="A91" s="376" t="s">
        <v>490</v>
      </c>
      <c r="B91" s="377">
        <v>44057</v>
      </c>
      <c r="C91" s="377">
        <v>44059</v>
      </c>
      <c r="D91" s="376" t="s">
        <v>491</v>
      </c>
      <c r="E91" s="376" t="s">
        <v>488</v>
      </c>
      <c r="F91" s="376">
        <v>27</v>
      </c>
      <c r="G91" s="376" t="s">
        <v>723</v>
      </c>
      <c r="H91" s="376">
        <v>1300</v>
      </c>
      <c r="I91" s="376">
        <v>14</v>
      </c>
      <c r="J91" s="376">
        <v>0</v>
      </c>
      <c r="K91" s="376">
        <v>0</v>
      </c>
      <c r="L91" s="376">
        <f t="shared" si="3"/>
        <v>1314</v>
      </c>
      <c r="M91" s="378">
        <f t="shared" si="5"/>
        <v>985.5</v>
      </c>
      <c r="N91" s="78">
        <f t="shared" si="4"/>
        <v>36.5</v>
      </c>
      <c r="O91" s="379"/>
      <c r="P91" s="17"/>
    </row>
    <row r="92" spans="1:16" ht="60" hidden="1" customHeight="1">
      <c r="A92" s="376" t="s">
        <v>490</v>
      </c>
      <c r="B92" s="377">
        <v>44057</v>
      </c>
      <c r="C92" s="377">
        <v>44059</v>
      </c>
      <c r="D92" s="376" t="s">
        <v>491</v>
      </c>
      <c r="E92" s="376" t="s">
        <v>488</v>
      </c>
      <c r="F92" s="376">
        <v>53</v>
      </c>
      <c r="G92" s="376" t="s">
        <v>502</v>
      </c>
      <c r="H92" s="376">
        <v>1350</v>
      </c>
      <c r="I92" s="376">
        <v>14</v>
      </c>
      <c r="J92" s="376">
        <v>0</v>
      </c>
      <c r="K92" s="376">
        <v>0</v>
      </c>
      <c r="L92" s="376">
        <f t="shared" si="3"/>
        <v>1364</v>
      </c>
      <c r="M92" s="378">
        <f t="shared" si="5"/>
        <v>1023</v>
      </c>
      <c r="N92" s="78">
        <f t="shared" si="4"/>
        <v>19.30188679245283</v>
      </c>
      <c r="O92" s="379"/>
      <c r="P92" s="17"/>
    </row>
    <row r="93" spans="1:16" ht="60" hidden="1" customHeight="1">
      <c r="A93" s="376" t="s">
        <v>490</v>
      </c>
      <c r="B93" s="377">
        <v>44060</v>
      </c>
      <c r="C93" s="377">
        <v>44066</v>
      </c>
      <c r="D93" s="376" t="s">
        <v>491</v>
      </c>
      <c r="E93" s="376" t="s">
        <v>486</v>
      </c>
      <c r="F93" s="376">
        <v>53</v>
      </c>
      <c r="G93" s="376" t="s">
        <v>500</v>
      </c>
      <c r="H93" s="376">
        <v>1200</v>
      </c>
      <c r="I93" s="376">
        <v>14</v>
      </c>
      <c r="J93" s="376">
        <v>0</v>
      </c>
      <c r="K93" s="376">
        <v>0</v>
      </c>
      <c r="L93" s="376">
        <f t="shared" si="3"/>
        <v>1214</v>
      </c>
      <c r="M93" s="378">
        <f t="shared" si="5"/>
        <v>910.5</v>
      </c>
      <c r="N93" s="78">
        <f t="shared" si="4"/>
        <v>17.179245283018869</v>
      </c>
      <c r="O93" s="379" t="s">
        <v>492</v>
      </c>
      <c r="P93" s="17"/>
    </row>
    <row r="94" spans="1:16" ht="60" hidden="1" customHeight="1">
      <c r="A94" s="376" t="s">
        <v>490</v>
      </c>
      <c r="B94" s="377">
        <v>44060</v>
      </c>
      <c r="C94" s="377">
        <v>44066</v>
      </c>
      <c r="D94" s="376" t="s">
        <v>491</v>
      </c>
      <c r="E94" s="376" t="s">
        <v>488</v>
      </c>
      <c r="F94" s="376">
        <v>27</v>
      </c>
      <c r="G94" s="376" t="s">
        <v>723</v>
      </c>
      <c r="H94" s="376">
        <v>1400</v>
      </c>
      <c r="I94" s="376">
        <v>14</v>
      </c>
      <c r="J94" s="376">
        <v>0</v>
      </c>
      <c r="K94" s="376">
        <v>0</v>
      </c>
      <c r="L94" s="376">
        <f t="shared" si="3"/>
        <v>1414</v>
      </c>
      <c r="M94" s="378">
        <f t="shared" si="5"/>
        <v>1060.5</v>
      </c>
      <c r="N94" s="78">
        <f t="shared" si="4"/>
        <v>39.277777777777779</v>
      </c>
      <c r="O94" s="379"/>
      <c r="P94" s="17"/>
    </row>
    <row r="95" spans="1:16" ht="60" hidden="1" customHeight="1">
      <c r="A95" s="376" t="s">
        <v>490</v>
      </c>
      <c r="B95" s="377">
        <v>44060</v>
      </c>
      <c r="C95" s="377">
        <v>44066</v>
      </c>
      <c r="D95" s="376" t="s">
        <v>491</v>
      </c>
      <c r="E95" s="376" t="s">
        <v>488</v>
      </c>
      <c r="F95" s="376">
        <v>53</v>
      </c>
      <c r="G95" s="376" t="s">
        <v>502</v>
      </c>
      <c r="H95" s="376">
        <v>1500</v>
      </c>
      <c r="I95" s="376">
        <v>14</v>
      </c>
      <c r="J95" s="376">
        <v>0</v>
      </c>
      <c r="K95" s="376">
        <v>0</v>
      </c>
      <c r="L95" s="376">
        <f t="shared" si="3"/>
        <v>1514</v>
      </c>
      <c r="M95" s="378">
        <f t="shared" si="5"/>
        <v>1135.5</v>
      </c>
      <c r="N95" s="78">
        <f t="shared" si="4"/>
        <v>21.424528301886792</v>
      </c>
      <c r="O95" s="379"/>
      <c r="P95" s="17"/>
    </row>
    <row r="96" spans="1:16" ht="60" hidden="1" customHeight="1">
      <c r="A96" s="376" t="s">
        <v>15</v>
      </c>
      <c r="B96" s="377">
        <v>44067</v>
      </c>
      <c r="C96" s="377">
        <v>44074</v>
      </c>
      <c r="D96" s="376" t="s">
        <v>485</v>
      </c>
      <c r="E96" s="376" t="s">
        <v>486</v>
      </c>
      <c r="F96" s="376">
        <v>53</v>
      </c>
      <c r="G96" s="376" t="s">
        <v>500</v>
      </c>
      <c r="H96" s="376">
        <v>1450</v>
      </c>
      <c r="I96" s="376">
        <v>15</v>
      </c>
      <c r="J96" s="376">
        <v>0</v>
      </c>
      <c r="K96" s="376">
        <v>0</v>
      </c>
      <c r="L96" s="376">
        <f t="shared" si="3"/>
        <v>1465</v>
      </c>
      <c r="M96" s="378">
        <f t="shared" si="5"/>
        <v>1098.75</v>
      </c>
      <c r="N96" s="78">
        <f t="shared" si="4"/>
        <v>20.731132075471699</v>
      </c>
      <c r="O96" s="379" t="s">
        <v>487</v>
      </c>
      <c r="P96" s="17"/>
    </row>
    <row r="97" spans="1:16" ht="60" hidden="1" customHeight="1">
      <c r="A97" s="376" t="s">
        <v>15</v>
      </c>
      <c r="B97" s="377">
        <v>44067</v>
      </c>
      <c r="C97" s="377">
        <v>44074</v>
      </c>
      <c r="D97" s="376" t="s">
        <v>485</v>
      </c>
      <c r="E97" s="376" t="s">
        <v>488</v>
      </c>
      <c r="F97" s="376">
        <v>27</v>
      </c>
      <c r="G97" s="376" t="s">
        <v>723</v>
      </c>
      <c r="H97" s="376">
        <v>1875</v>
      </c>
      <c r="I97" s="376">
        <v>15</v>
      </c>
      <c r="J97" s="376">
        <v>0</v>
      </c>
      <c r="K97" s="376">
        <v>0</v>
      </c>
      <c r="L97" s="376">
        <f t="shared" si="3"/>
        <v>1890</v>
      </c>
      <c r="M97" s="378">
        <f t="shared" si="5"/>
        <v>1417.5</v>
      </c>
      <c r="N97" s="78">
        <f t="shared" si="4"/>
        <v>52.5</v>
      </c>
      <c r="O97" s="379"/>
      <c r="P97" s="17"/>
    </row>
    <row r="98" spans="1:16" ht="60" hidden="1" customHeight="1">
      <c r="A98" s="376" t="s">
        <v>15</v>
      </c>
      <c r="B98" s="377">
        <v>44067</v>
      </c>
      <c r="C98" s="377">
        <v>44074</v>
      </c>
      <c r="D98" s="376" t="s">
        <v>485</v>
      </c>
      <c r="E98" s="376" t="s">
        <v>488</v>
      </c>
      <c r="F98" s="376">
        <v>53</v>
      </c>
      <c r="G98" s="376" t="s">
        <v>502</v>
      </c>
      <c r="H98" s="376">
        <v>1850</v>
      </c>
      <c r="I98" s="376">
        <v>15</v>
      </c>
      <c r="J98" s="376">
        <v>0</v>
      </c>
      <c r="K98" s="376">
        <v>0</v>
      </c>
      <c r="L98" s="376">
        <f t="shared" si="3"/>
        <v>1865</v>
      </c>
      <c r="M98" s="378">
        <f t="shared" si="5"/>
        <v>1398.75</v>
      </c>
      <c r="N98" s="78">
        <f t="shared" si="4"/>
        <v>26.391509433962263</v>
      </c>
      <c r="O98" s="379"/>
      <c r="P98" s="17"/>
    </row>
    <row r="99" spans="1:16" ht="60" hidden="1" customHeight="1">
      <c r="A99" s="376" t="s">
        <v>496</v>
      </c>
      <c r="B99" s="377">
        <v>44067</v>
      </c>
      <c r="C99" s="377">
        <v>44074</v>
      </c>
      <c r="D99" s="376" t="s">
        <v>491</v>
      </c>
      <c r="E99" s="376" t="s">
        <v>486</v>
      </c>
      <c r="F99" s="376">
        <v>53</v>
      </c>
      <c r="G99" s="376" t="s">
        <v>500</v>
      </c>
      <c r="H99" s="376">
        <v>1500</v>
      </c>
      <c r="I99" s="376">
        <v>14</v>
      </c>
      <c r="J99" s="376">
        <v>0</v>
      </c>
      <c r="K99" s="376">
        <v>0</v>
      </c>
      <c r="L99" s="376">
        <f t="shared" si="3"/>
        <v>1514</v>
      </c>
      <c r="M99" s="378">
        <f t="shared" si="5"/>
        <v>1135.5</v>
      </c>
      <c r="N99" s="78">
        <f t="shared" si="4"/>
        <v>21.424528301886792</v>
      </c>
      <c r="O99" s="379" t="s">
        <v>492</v>
      </c>
      <c r="P99" s="17"/>
    </row>
    <row r="100" spans="1:16" ht="60" hidden="1" customHeight="1">
      <c r="A100" s="376" t="s">
        <v>496</v>
      </c>
      <c r="B100" s="377">
        <v>44067</v>
      </c>
      <c r="C100" s="377">
        <v>44074</v>
      </c>
      <c r="D100" s="376" t="s">
        <v>491</v>
      </c>
      <c r="E100" s="376" t="s">
        <v>488</v>
      </c>
      <c r="F100" s="376">
        <v>27</v>
      </c>
      <c r="G100" s="376" t="s">
        <v>723</v>
      </c>
      <c r="H100" s="376">
        <v>1800</v>
      </c>
      <c r="I100" s="376">
        <v>14</v>
      </c>
      <c r="J100" s="376">
        <v>0</v>
      </c>
      <c r="K100" s="376">
        <v>0</v>
      </c>
      <c r="L100" s="376">
        <f t="shared" si="3"/>
        <v>1814</v>
      </c>
      <c r="M100" s="378">
        <f t="shared" si="5"/>
        <v>1360.5</v>
      </c>
      <c r="N100" s="78">
        <f t="shared" si="4"/>
        <v>50.388888888888886</v>
      </c>
      <c r="O100" s="379"/>
      <c r="P100" s="17"/>
    </row>
    <row r="101" spans="1:16" ht="60" hidden="1" customHeight="1">
      <c r="A101" s="376" t="s">
        <v>496</v>
      </c>
      <c r="B101" s="377">
        <v>44067</v>
      </c>
      <c r="C101" s="377">
        <v>44074</v>
      </c>
      <c r="D101" s="376" t="s">
        <v>491</v>
      </c>
      <c r="E101" s="376" t="s">
        <v>488</v>
      </c>
      <c r="F101" s="376">
        <v>53</v>
      </c>
      <c r="G101" s="376" t="s">
        <v>502</v>
      </c>
      <c r="H101" s="376">
        <v>1900</v>
      </c>
      <c r="I101" s="376">
        <v>14</v>
      </c>
      <c r="J101" s="376">
        <v>0</v>
      </c>
      <c r="K101" s="376">
        <v>0</v>
      </c>
      <c r="L101" s="376">
        <f t="shared" si="3"/>
        <v>1914</v>
      </c>
      <c r="M101" s="378">
        <f t="shared" si="5"/>
        <v>1435.5</v>
      </c>
      <c r="N101" s="78">
        <f t="shared" si="4"/>
        <v>27.084905660377359</v>
      </c>
      <c r="O101" s="379"/>
      <c r="P101" s="17"/>
    </row>
    <row r="102" spans="1:16" ht="60" hidden="1" customHeight="1">
      <c r="A102" s="376" t="s">
        <v>15</v>
      </c>
      <c r="B102" s="377">
        <v>44075</v>
      </c>
      <c r="C102" s="377">
        <v>44081</v>
      </c>
      <c r="D102" s="376" t="s">
        <v>485</v>
      </c>
      <c r="E102" s="376" t="s">
        <v>486</v>
      </c>
      <c r="F102" s="376">
        <v>53</v>
      </c>
      <c r="G102" s="376" t="s">
        <v>500</v>
      </c>
      <c r="H102" s="376">
        <v>1900</v>
      </c>
      <c r="I102" s="376">
        <v>15</v>
      </c>
      <c r="J102" s="376">
        <v>0</v>
      </c>
      <c r="K102" s="376">
        <v>0</v>
      </c>
      <c r="L102" s="376">
        <f t="shared" si="3"/>
        <v>1915</v>
      </c>
      <c r="M102" s="378">
        <f t="shared" si="5"/>
        <v>1436.25</v>
      </c>
      <c r="N102" s="78">
        <f t="shared" si="4"/>
        <v>27.099056603773583</v>
      </c>
      <c r="O102" s="379" t="s">
        <v>487</v>
      </c>
      <c r="P102" s="17"/>
    </row>
    <row r="103" spans="1:16" ht="60" hidden="1" customHeight="1">
      <c r="A103" s="376" t="s">
        <v>15</v>
      </c>
      <c r="B103" s="377">
        <v>44075</v>
      </c>
      <c r="C103" s="377">
        <v>44081</v>
      </c>
      <c r="D103" s="376" t="s">
        <v>485</v>
      </c>
      <c r="E103" s="376" t="s">
        <v>488</v>
      </c>
      <c r="F103" s="376">
        <v>27</v>
      </c>
      <c r="G103" s="376" t="s">
        <v>723</v>
      </c>
      <c r="H103" s="376">
        <v>2875</v>
      </c>
      <c r="I103" s="376">
        <v>15</v>
      </c>
      <c r="J103" s="376">
        <v>0</v>
      </c>
      <c r="K103" s="376">
        <v>0</v>
      </c>
      <c r="L103" s="376">
        <f t="shared" si="3"/>
        <v>2890</v>
      </c>
      <c r="M103" s="378">
        <f t="shared" si="5"/>
        <v>2167.5</v>
      </c>
      <c r="N103" s="78">
        <f t="shared" si="4"/>
        <v>80.277777777777771</v>
      </c>
      <c r="O103" s="379"/>
      <c r="P103" s="17"/>
    </row>
    <row r="104" spans="1:16" ht="60" hidden="1" customHeight="1">
      <c r="A104" s="376" t="s">
        <v>15</v>
      </c>
      <c r="B104" s="377">
        <v>44075</v>
      </c>
      <c r="C104" s="377">
        <v>44081</v>
      </c>
      <c r="D104" s="376" t="s">
        <v>485</v>
      </c>
      <c r="E104" s="376" t="s">
        <v>488</v>
      </c>
      <c r="F104" s="376">
        <v>53</v>
      </c>
      <c r="G104" s="376" t="s">
        <v>502</v>
      </c>
      <c r="H104" s="376">
        <v>2850</v>
      </c>
      <c r="I104" s="376">
        <v>15</v>
      </c>
      <c r="J104" s="376">
        <v>0</v>
      </c>
      <c r="K104" s="376">
        <v>0</v>
      </c>
      <c r="L104" s="376">
        <f t="shared" si="3"/>
        <v>2865</v>
      </c>
      <c r="M104" s="378">
        <f t="shared" si="5"/>
        <v>2148.75</v>
      </c>
      <c r="N104" s="78">
        <f t="shared" si="4"/>
        <v>40.54245283018868</v>
      </c>
      <c r="O104" s="379"/>
      <c r="P104" s="17"/>
    </row>
    <row r="105" spans="1:16" ht="60" hidden="1" customHeight="1">
      <c r="A105" s="376" t="s">
        <v>496</v>
      </c>
      <c r="B105" s="377">
        <v>44075</v>
      </c>
      <c r="C105" s="377">
        <v>44080</v>
      </c>
      <c r="D105" s="376" t="s">
        <v>491</v>
      </c>
      <c r="E105" s="376" t="s">
        <v>486</v>
      </c>
      <c r="F105" s="376">
        <v>53</v>
      </c>
      <c r="G105" s="376" t="s">
        <v>500</v>
      </c>
      <c r="H105" s="376">
        <v>2500</v>
      </c>
      <c r="I105" s="376">
        <v>14</v>
      </c>
      <c r="J105" s="376">
        <v>0</v>
      </c>
      <c r="K105" s="376">
        <v>0</v>
      </c>
      <c r="L105" s="376">
        <f t="shared" si="3"/>
        <v>2514</v>
      </c>
      <c r="M105" s="378">
        <f t="shared" si="5"/>
        <v>1885.5</v>
      </c>
      <c r="N105" s="78">
        <f t="shared" si="4"/>
        <v>35.575471698113205</v>
      </c>
      <c r="O105" s="379" t="s">
        <v>492</v>
      </c>
      <c r="P105" s="17"/>
    </row>
    <row r="106" spans="1:16" ht="60" hidden="1" customHeight="1">
      <c r="A106" s="376" t="s">
        <v>496</v>
      </c>
      <c r="B106" s="377">
        <v>44075</v>
      </c>
      <c r="C106" s="377">
        <v>44080</v>
      </c>
      <c r="D106" s="376" t="s">
        <v>491</v>
      </c>
      <c r="E106" s="376" t="s">
        <v>488</v>
      </c>
      <c r="F106" s="376">
        <v>27</v>
      </c>
      <c r="G106" s="376" t="s">
        <v>723</v>
      </c>
      <c r="H106" s="376">
        <v>3100</v>
      </c>
      <c r="I106" s="376">
        <v>14</v>
      </c>
      <c r="J106" s="376">
        <v>0</v>
      </c>
      <c r="K106" s="376">
        <v>0</v>
      </c>
      <c r="L106" s="376">
        <f t="shared" si="3"/>
        <v>3114</v>
      </c>
      <c r="M106" s="378">
        <f t="shared" si="5"/>
        <v>2335.5</v>
      </c>
      <c r="N106" s="78">
        <f t="shared" si="4"/>
        <v>86.5</v>
      </c>
      <c r="O106" s="379"/>
      <c r="P106" s="17"/>
    </row>
    <row r="107" spans="1:16" ht="60" hidden="1" customHeight="1">
      <c r="A107" s="376" t="s">
        <v>496</v>
      </c>
      <c r="B107" s="377">
        <v>44075</v>
      </c>
      <c r="C107" s="377">
        <v>44080</v>
      </c>
      <c r="D107" s="376" t="s">
        <v>491</v>
      </c>
      <c r="E107" s="376" t="s">
        <v>488</v>
      </c>
      <c r="F107" s="376">
        <v>53</v>
      </c>
      <c r="G107" s="376" t="s">
        <v>502</v>
      </c>
      <c r="H107" s="376">
        <v>3100</v>
      </c>
      <c r="I107" s="376">
        <v>14</v>
      </c>
      <c r="J107" s="376">
        <v>0</v>
      </c>
      <c r="K107" s="376">
        <v>0</v>
      </c>
      <c r="L107" s="376">
        <f t="shared" si="3"/>
        <v>3114</v>
      </c>
      <c r="M107" s="378">
        <f t="shared" si="5"/>
        <v>2335.5</v>
      </c>
      <c r="N107" s="78">
        <f t="shared" si="4"/>
        <v>44.066037735849058</v>
      </c>
      <c r="O107" s="379"/>
      <c r="P107" s="17"/>
    </row>
    <row r="108" spans="1:16" ht="60" hidden="1" customHeight="1">
      <c r="A108" s="376" t="s">
        <v>15</v>
      </c>
      <c r="B108" s="377">
        <v>44082</v>
      </c>
      <c r="C108" s="377">
        <v>44088</v>
      </c>
      <c r="D108" s="376" t="s">
        <v>485</v>
      </c>
      <c r="E108" s="376" t="s">
        <v>486</v>
      </c>
      <c r="F108" s="376">
        <v>53</v>
      </c>
      <c r="G108" s="376" t="s">
        <v>500</v>
      </c>
      <c r="H108" s="376">
        <v>2950</v>
      </c>
      <c r="I108" s="376">
        <v>15</v>
      </c>
      <c r="J108" s="376">
        <v>0</v>
      </c>
      <c r="K108" s="376">
        <v>0</v>
      </c>
      <c r="L108" s="376">
        <f t="shared" si="3"/>
        <v>2965</v>
      </c>
      <c r="M108" s="378">
        <f t="shared" si="5"/>
        <v>2223.75</v>
      </c>
      <c r="N108" s="78">
        <f t="shared" si="4"/>
        <v>41.95754716981132</v>
      </c>
      <c r="O108" s="379" t="s">
        <v>497</v>
      </c>
      <c r="P108" s="17"/>
    </row>
    <row r="109" spans="1:16" ht="60" hidden="1" customHeight="1">
      <c r="A109" s="376" t="s">
        <v>15</v>
      </c>
      <c r="B109" s="377">
        <v>44082</v>
      </c>
      <c r="C109" s="377">
        <v>44088</v>
      </c>
      <c r="D109" s="376" t="s">
        <v>485</v>
      </c>
      <c r="E109" s="376" t="s">
        <v>488</v>
      </c>
      <c r="F109" s="376">
        <v>27</v>
      </c>
      <c r="G109" s="376" t="s">
        <v>723</v>
      </c>
      <c r="H109" s="376">
        <v>3925</v>
      </c>
      <c r="I109" s="376">
        <v>15</v>
      </c>
      <c r="J109" s="376">
        <v>0</v>
      </c>
      <c r="K109" s="376">
        <v>0</v>
      </c>
      <c r="L109" s="376">
        <f t="shared" si="3"/>
        <v>3940</v>
      </c>
      <c r="M109" s="378">
        <f t="shared" si="5"/>
        <v>2955</v>
      </c>
      <c r="N109" s="78">
        <f t="shared" si="4"/>
        <v>109.44444444444444</v>
      </c>
      <c r="O109" s="379"/>
      <c r="P109" s="17"/>
    </row>
    <row r="110" spans="1:16" ht="60" hidden="1" customHeight="1">
      <c r="A110" s="376" t="s">
        <v>15</v>
      </c>
      <c r="B110" s="377">
        <v>44082</v>
      </c>
      <c r="C110" s="377">
        <v>44088</v>
      </c>
      <c r="D110" s="376" t="s">
        <v>485</v>
      </c>
      <c r="E110" s="376" t="s">
        <v>488</v>
      </c>
      <c r="F110" s="376">
        <v>53</v>
      </c>
      <c r="G110" s="376" t="s">
        <v>506</v>
      </c>
      <c r="H110" s="376">
        <v>3900</v>
      </c>
      <c r="I110" s="376">
        <v>15</v>
      </c>
      <c r="J110" s="376">
        <v>0</v>
      </c>
      <c r="K110" s="376">
        <v>0</v>
      </c>
      <c r="L110" s="376">
        <f t="shared" si="3"/>
        <v>3915</v>
      </c>
      <c r="M110" s="378">
        <f t="shared" si="5"/>
        <v>2936.25</v>
      </c>
      <c r="N110" s="78">
        <f t="shared" si="4"/>
        <v>55.400943396226417</v>
      </c>
      <c r="O110" s="379"/>
      <c r="P110" s="17"/>
    </row>
    <row r="111" spans="1:16" ht="60" hidden="1" customHeight="1">
      <c r="A111" s="39" t="s">
        <v>15</v>
      </c>
      <c r="B111" s="40">
        <v>44082</v>
      </c>
      <c r="C111" s="40">
        <v>44088</v>
      </c>
      <c r="D111" s="39" t="s">
        <v>485</v>
      </c>
      <c r="E111" s="39" t="s">
        <v>488</v>
      </c>
      <c r="F111" s="39">
        <v>53</v>
      </c>
      <c r="G111" s="39" t="s">
        <v>499</v>
      </c>
      <c r="H111" s="39">
        <v>4000</v>
      </c>
      <c r="I111" s="39">
        <v>15</v>
      </c>
      <c r="J111" s="39">
        <v>0</v>
      </c>
      <c r="K111" s="39">
        <v>0</v>
      </c>
      <c r="L111" s="376">
        <f t="shared" si="3"/>
        <v>4015</v>
      </c>
      <c r="M111" s="378">
        <f t="shared" si="5"/>
        <v>3011.25</v>
      </c>
      <c r="N111" s="78">
        <f t="shared" si="4"/>
        <v>56.816037735849058</v>
      </c>
      <c r="O111" s="379"/>
      <c r="P111" s="17"/>
    </row>
    <row r="112" spans="1:16" ht="60" hidden="1" customHeight="1">
      <c r="A112" s="376" t="s">
        <v>496</v>
      </c>
      <c r="B112" s="377">
        <v>44081</v>
      </c>
      <c r="C112" s="377">
        <v>44087</v>
      </c>
      <c r="D112" s="376" t="s">
        <v>491</v>
      </c>
      <c r="E112" s="376" t="s">
        <v>486</v>
      </c>
      <c r="F112" s="376">
        <v>53</v>
      </c>
      <c r="G112" s="376" t="s">
        <v>500</v>
      </c>
      <c r="H112" s="376">
        <v>3200</v>
      </c>
      <c r="I112" s="376">
        <v>14</v>
      </c>
      <c r="J112" s="376">
        <v>0</v>
      </c>
      <c r="K112" s="376">
        <v>0</v>
      </c>
      <c r="L112" s="376">
        <f t="shared" si="3"/>
        <v>3214</v>
      </c>
      <c r="M112" s="378">
        <f t="shared" si="5"/>
        <v>2410.5</v>
      </c>
      <c r="N112" s="78">
        <f t="shared" si="4"/>
        <v>45.481132075471699</v>
      </c>
      <c r="O112" s="379" t="s">
        <v>492</v>
      </c>
      <c r="P112" s="17"/>
    </row>
    <row r="113" spans="1:16" ht="60" hidden="1" customHeight="1">
      <c r="A113" s="376" t="s">
        <v>496</v>
      </c>
      <c r="B113" s="377">
        <v>44081</v>
      </c>
      <c r="C113" s="377">
        <v>44087</v>
      </c>
      <c r="D113" s="376" t="s">
        <v>491</v>
      </c>
      <c r="E113" s="376" t="s">
        <v>488</v>
      </c>
      <c r="F113" s="376">
        <v>27</v>
      </c>
      <c r="G113" s="376" t="s">
        <v>723</v>
      </c>
      <c r="H113" s="376">
        <v>4000</v>
      </c>
      <c r="I113" s="376">
        <v>14</v>
      </c>
      <c r="J113" s="376">
        <v>0</v>
      </c>
      <c r="K113" s="376">
        <v>0</v>
      </c>
      <c r="L113" s="376">
        <f t="shared" si="3"/>
        <v>4014</v>
      </c>
      <c r="M113" s="378">
        <f t="shared" si="5"/>
        <v>3010.5</v>
      </c>
      <c r="N113" s="78">
        <f t="shared" si="4"/>
        <v>111.5</v>
      </c>
      <c r="O113" s="379"/>
      <c r="P113" s="17"/>
    </row>
    <row r="114" spans="1:16" ht="60" hidden="1" customHeight="1">
      <c r="A114" s="376" t="s">
        <v>496</v>
      </c>
      <c r="B114" s="377">
        <v>44081</v>
      </c>
      <c r="C114" s="377">
        <v>44087</v>
      </c>
      <c r="D114" s="376" t="s">
        <v>491</v>
      </c>
      <c r="E114" s="376" t="s">
        <v>488</v>
      </c>
      <c r="F114" s="376">
        <v>53</v>
      </c>
      <c r="G114" s="376" t="s">
        <v>502</v>
      </c>
      <c r="H114" s="376">
        <v>4000</v>
      </c>
      <c r="I114" s="376">
        <v>14</v>
      </c>
      <c r="J114" s="376">
        <v>0</v>
      </c>
      <c r="K114" s="376">
        <v>0</v>
      </c>
      <c r="L114" s="376">
        <f t="shared" si="3"/>
        <v>4014</v>
      </c>
      <c r="M114" s="378">
        <f t="shared" si="5"/>
        <v>3010.5</v>
      </c>
      <c r="N114" s="78">
        <f t="shared" si="4"/>
        <v>56.801886792452834</v>
      </c>
      <c r="O114" s="379"/>
      <c r="P114" s="17"/>
    </row>
    <row r="115" spans="1:16" ht="60" hidden="1" customHeight="1">
      <c r="A115" s="376" t="s">
        <v>15</v>
      </c>
      <c r="B115" s="377">
        <v>44089</v>
      </c>
      <c r="C115" s="377">
        <v>44090</v>
      </c>
      <c r="D115" s="376" t="s">
        <v>485</v>
      </c>
      <c r="E115" s="376" t="s">
        <v>486</v>
      </c>
      <c r="F115" s="376">
        <v>53</v>
      </c>
      <c r="G115" s="376" t="s">
        <v>500</v>
      </c>
      <c r="H115" s="376">
        <v>3850</v>
      </c>
      <c r="I115" s="376">
        <v>15</v>
      </c>
      <c r="J115" s="376">
        <v>0</v>
      </c>
      <c r="K115" s="376">
        <v>0</v>
      </c>
      <c r="L115" s="376">
        <f t="shared" si="3"/>
        <v>3865</v>
      </c>
      <c r="M115" s="378">
        <f t="shared" si="5"/>
        <v>2898.75</v>
      </c>
      <c r="N115" s="78">
        <f t="shared" si="4"/>
        <v>54.693396226415096</v>
      </c>
      <c r="O115" s="379" t="s">
        <v>497</v>
      </c>
      <c r="P115" s="17"/>
    </row>
    <row r="116" spans="1:16" ht="60" hidden="1" customHeight="1">
      <c r="A116" s="376" t="s">
        <v>15</v>
      </c>
      <c r="B116" s="377">
        <v>44089</v>
      </c>
      <c r="C116" s="377">
        <v>44090</v>
      </c>
      <c r="D116" s="376" t="s">
        <v>485</v>
      </c>
      <c r="E116" s="376" t="s">
        <v>488</v>
      </c>
      <c r="F116" s="376">
        <v>27</v>
      </c>
      <c r="G116" s="376" t="s">
        <v>723</v>
      </c>
      <c r="H116" s="376">
        <v>4825</v>
      </c>
      <c r="I116" s="376">
        <v>15</v>
      </c>
      <c r="J116" s="376">
        <v>0</v>
      </c>
      <c r="K116" s="376">
        <v>0</v>
      </c>
      <c r="L116" s="376">
        <f t="shared" si="3"/>
        <v>4840</v>
      </c>
      <c r="M116" s="378">
        <f t="shared" si="5"/>
        <v>3630</v>
      </c>
      <c r="N116" s="78">
        <f t="shared" si="4"/>
        <v>134.44444444444446</v>
      </c>
      <c r="O116" s="379"/>
      <c r="P116" s="17"/>
    </row>
    <row r="117" spans="1:16" ht="60" hidden="1" customHeight="1">
      <c r="A117" s="376" t="s">
        <v>15</v>
      </c>
      <c r="B117" s="377">
        <v>44089</v>
      </c>
      <c r="C117" s="377">
        <v>44090</v>
      </c>
      <c r="D117" s="376" t="s">
        <v>485</v>
      </c>
      <c r="E117" s="376" t="s">
        <v>488</v>
      </c>
      <c r="F117" s="376">
        <v>53</v>
      </c>
      <c r="G117" s="376" t="s">
        <v>498</v>
      </c>
      <c r="H117" s="376">
        <v>4800</v>
      </c>
      <c r="I117" s="376">
        <v>15</v>
      </c>
      <c r="J117" s="376">
        <v>0</v>
      </c>
      <c r="K117" s="376">
        <v>0</v>
      </c>
      <c r="L117" s="376">
        <f t="shared" si="3"/>
        <v>4815</v>
      </c>
      <c r="M117" s="378">
        <f t="shared" si="5"/>
        <v>3611.25</v>
      </c>
      <c r="N117" s="78">
        <f t="shared" si="4"/>
        <v>68.136792452830193</v>
      </c>
      <c r="O117" s="379"/>
      <c r="P117" s="17"/>
    </row>
    <row r="118" spans="1:16" ht="60" hidden="1" customHeight="1">
      <c r="A118" s="39" t="s">
        <v>15</v>
      </c>
      <c r="B118" s="40">
        <v>44089</v>
      </c>
      <c r="C118" s="40">
        <v>44090</v>
      </c>
      <c r="D118" s="39" t="s">
        <v>485</v>
      </c>
      <c r="E118" s="39" t="s">
        <v>488</v>
      </c>
      <c r="F118" s="39">
        <v>53</v>
      </c>
      <c r="G118" s="39" t="s">
        <v>499</v>
      </c>
      <c r="H118" s="39">
        <v>4900</v>
      </c>
      <c r="I118" s="39">
        <v>15</v>
      </c>
      <c r="J118" s="39">
        <v>0</v>
      </c>
      <c r="K118" s="39">
        <v>0</v>
      </c>
      <c r="L118" s="376">
        <f t="shared" si="3"/>
        <v>4915</v>
      </c>
      <c r="M118" s="378">
        <f t="shared" si="5"/>
        <v>3686.25</v>
      </c>
      <c r="N118" s="78">
        <f t="shared" si="4"/>
        <v>69.551886792452834</v>
      </c>
      <c r="O118" s="379"/>
      <c r="P118" s="17"/>
    </row>
    <row r="119" spans="1:16" ht="60" hidden="1" customHeight="1">
      <c r="A119" s="39" t="s">
        <v>15</v>
      </c>
      <c r="B119" s="40">
        <v>44091</v>
      </c>
      <c r="C119" s="40">
        <v>44093</v>
      </c>
      <c r="D119" s="39" t="s">
        <v>485</v>
      </c>
      <c r="E119" s="39" t="s">
        <v>486</v>
      </c>
      <c r="F119" s="39">
        <v>53</v>
      </c>
      <c r="G119" s="39" t="s">
        <v>500</v>
      </c>
      <c r="H119" s="39">
        <v>3700</v>
      </c>
      <c r="I119" s="39">
        <v>15</v>
      </c>
      <c r="J119" s="39">
        <v>0</v>
      </c>
      <c r="K119" s="39">
        <v>0</v>
      </c>
      <c r="L119" s="376">
        <f t="shared" si="3"/>
        <v>3715</v>
      </c>
      <c r="M119" s="378">
        <f t="shared" si="5"/>
        <v>2786.25</v>
      </c>
      <c r="N119" s="78">
        <f t="shared" si="4"/>
        <v>52.570754716981135</v>
      </c>
      <c r="O119" s="379" t="s">
        <v>497</v>
      </c>
      <c r="P119" s="17"/>
    </row>
    <row r="120" spans="1:16" ht="60" hidden="1" customHeight="1">
      <c r="A120" s="39" t="s">
        <v>15</v>
      </c>
      <c r="B120" s="40">
        <v>44091</v>
      </c>
      <c r="C120" s="40">
        <v>44093</v>
      </c>
      <c r="D120" s="39" t="s">
        <v>485</v>
      </c>
      <c r="E120" s="39" t="s">
        <v>488</v>
      </c>
      <c r="F120" s="39">
        <v>27</v>
      </c>
      <c r="G120" s="39" t="s">
        <v>501</v>
      </c>
      <c r="H120" s="39">
        <v>4475</v>
      </c>
      <c r="I120" s="39">
        <v>15</v>
      </c>
      <c r="J120" s="39">
        <v>0</v>
      </c>
      <c r="K120" s="39">
        <v>0</v>
      </c>
      <c r="L120" s="376">
        <f t="shared" si="3"/>
        <v>4490</v>
      </c>
      <c r="M120" s="378">
        <f t="shared" si="5"/>
        <v>3367.5</v>
      </c>
      <c r="N120" s="78">
        <f t="shared" si="4"/>
        <v>124.72222222222223</v>
      </c>
      <c r="O120" s="379"/>
      <c r="P120" s="17"/>
    </row>
    <row r="121" spans="1:16" ht="60" hidden="1" customHeight="1">
      <c r="A121" s="39" t="s">
        <v>15</v>
      </c>
      <c r="B121" s="40">
        <v>44091</v>
      </c>
      <c r="C121" s="40">
        <v>44093</v>
      </c>
      <c r="D121" s="39" t="s">
        <v>485</v>
      </c>
      <c r="E121" s="39" t="s">
        <v>488</v>
      </c>
      <c r="F121" s="39">
        <v>53</v>
      </c>
      <c r="G121" s="376" t="s">
        <v>502</v>
      </c>
      <c r="H121" s="39">
        <v>4650</v>
      </c>
      <c r="I121" s="39">
        <v>15</v>
      </c>
      <c r="J121" s="39">
        <v>0</v>
      </c>
      <c r="K121" s="39">
        <v>0</v>
      </c>
      <c r="L121" s="376">
        <f t="shared" si="3"/>
        <v>4665</v>
      </c>
      <c r="M121" s="378">
        <f t="shared" si="5"/>
        <v>3498.75</v>
      </c>
      <c r="N121" s="78">
        <f t="shared" si="4"/>
        <v>66.014150943396231</v>
      </c>
      <c r="O121" s="379"/>
      <c r="P121" s="17"/>
    </row>
    <row r="122" spans="1:16" ht="60" hidden="1" customHeight="1">
      <c r="A122" s="39" t="s">
        <v>15</v>
      </c>
      <c r="B122" s="40">
        <v>44094</v>
      </c>
      <c r="C122" s="40">
        <v>44101</v>
      </c>
      <c r="D122" s="39" t="s">
        <v>485</v>
      </c>
      <c r="E122" s="39" t="s">
        <v>486</v>
      </c>
      <c r="F122" s="39">
        <v>53</v>
      </c>
      <c r="G122" s="39" t="s">
        <v>500</v>
      </c>
      <c r="H122" s="39">
        <v>3100</v>
      </c>
      <c r="I122" s="39">
        <v>15</v>
      </c>
      <c r="J122" s="39">
        <v>0</v>
      </c>
      <c r="K122" s="39">
        <v>0</v>
      </c>
      <c r="L122" s="376">
        <f t="shared" si="3"/>
        <v>3115</v>
      </c>
      <c r="M122" s="378">
        <f t="shared" si="5"/>
        <v>2336.25</v>
      </c>
      <c r="N122" s="78">
        <f t="shared" si="4"/>
        <v>44.080188679245282</v>
      </c>
      <c r="O122" s="379" t="s">
        <v>497</v>
      </c>
      <c r="P122" s="17"/>
    </row>
    <row r="123" spans="1:16" ht="60" hidden="1" customHeight="1">
      <c r="A123" s="39" t="s">
        <v>15</v>
      </c>
      <c r="B123" s="40">
        <v>44094</v>
      </c>
      <c r="C123" s="40">
        <v>44101</v>
      </c>
      <c r="D123" s="39" t="s">
        <v>485</v>
      </c>
      <c r="E123" s="39" t="s">
        <v>488</v>
      </c>
      <c r="F123" s="39">
        <v>27</v>
      </c>
      <c r="G123" s="39" t="s">
        <v>501</v>
      </c>
      <c r="H123" s="39">
        <v>4125</v>
      </c>
      <c r="I123" s="39">
        <v>15</v>
      </c>
      <c r="J123" s="39">
        <v>0</v>
      </c>
      <c r="K123" s="39">
        <v>0</v>
      </c>
      <c r="L123" s="376">
        <f t="shared" si="3"/>
        <v>4140</v>
      </c>
      <c r="M123" s="378">
        <f t="shared" si="5"/>
        <v>3105</v>
      </c>
      <c r="N123" s="78">
        <f t="shared" si="4"/>
        <v>115</v>
      </c>
      <c r="O123" s="379"/>
      <c r="P123" s="17"/>
    </row>
    <row r="124" spans="1:16" ht="60" hidden="1" customHeight="1">
      <c r="A124" s="39" t="s">
        <v>15</v>
      </c>
      <c r="B124" s="40">
        <v>44094</v>
      </c>
      <c r="C124" s="40">
        <v>44101</v>
      </c>
      <c r="D124" s="39" t="s">
        <v>485</v>
      </c>
      <c r="E124" s="39" t="s">
        <v>488</v>
      </c>
      <c r="F124" s="39">
        <v>53</v>
      </c>
      <c r="G124" s="39" t="s">
        <v>502</v>
      </c>
      <c r="H124" s="39">
        <v>4300</v>
      </c>
      <c r="I124" s="39">
        <v>15</v>
      </c>
      <c r="J124" s="39">
        <v>0</v>
      </c>
      <c r="K124" s="39">
        <v>0</v>
      </c>
      <c r="L124" s="376">
        <f t="shared" si="3"/>
        <v>4315</v>
      </c>
      <c r="M124" s="378">
        <f t="shared" si="5"/>
        <v>3236.25</v>
      </c>
      <c r="N124" s="78">
        <f t="shared" si="4"/>
        <v>61.061320754716981</v>
      </c>
      <c r="O124" s="379"/>
      <c r="P124" s="17"/>
    </row>
    <row r="125" spans="1:16" ht="60" hidden="1" customHeight="1">
      <c r="A125" s="39" t="s">
        <v>15</v>
      </c>
      <c r="B125" s="40">
        <v>44102</v>
      </c>
      <c r="C125" s="40">
        <v>44109</v>
      </c>
      <c r="D125" s="39" t="s">
        <v>485</v>
      </c>
      <c r="E125" s="39" t="s">
        <v>486</v>
      </c>
      <c r="F125" s="39">
        <v>53</v>
      </c>
      <c r="G125" s="39" t="s">
        <v>500</v>
      </c>
      <c r="H125" s="39">
        <v>2800</v>
      </c>
      <c r="I125" s="39">
        <v>15</v>
      </c>
      <c r="J125" s="39">
        <v>0</v>
      </c>
      <c r="K125" s="39">
        <v>0</v>
      </c>
      <c r="L125" s="376">
        <f t="shared" si="3"/>
        <v>2815</v>
      </c>
      <c r="M125" s="378">
        <f t="shared" si="5"/>
        <v>2111.25</v>
      </c>
      <c r="N125" s="78">
        <f t="shared" si="4"/>
        <v>39.834905660377359</v>
      </c>
      <c r="O125" s="379" t="s">
        <v>497</v>
      </c>
      <c r="P125" s="17"/>
    </row>
    <row r="126" spans="1:16" ht="60" hidden="1" customHeight="1">
      <c r="A126" s="39" t="s">
        <v>15</v>
      </c>
      <c r="B126" s="40">
        <v>44102</v>
      </c>
      <c r="C126" s="40">
        <v>44109</v>
      </c>
      <c r="D126" s="39" t="s">
        <v>485</v>
      </c>
      <c r="E126" s="39" t="s">
        <v>488</v>
      </c>
      <c r="F126" s="39">
        <v>27</v>
      </c>
      <c r="G126" s="39" t="s">
        <v>501</v>
      </c>
      <c r="H126" s="39">
        <v>3975</v>
      </c>
      <c r="I126" s="39">
        <v>15</v>
      </c>
      <c r="J126" s="39">
        <v>0</v>
      </c>
      <c r="K126" s="39">
        <v>0</v>
      </c>
      <c r="L126" s="376">
        <f t="shared" si="3"/>
        <v>3990</v>
      </c>
      <c r="M126" s="378">
        <f t="shared" si="5"/>
        <v>2992.5</v>
      </c>
      <c r="N126" s="78">
        <f t="shared" si="4"/>
        <v>110.83333333333333</v>
      </c>
      <c r="O126" s="379"/>
      <c r="P126" s="17"/>
    </row>
    <row r="127" spans="1:16" ht="60" hidden="1" customHeight="1">
      <c r="A127" s="39" t="s">
        <v>15</v>
      </c>
      <c r="B127" s="40">
        <v>44102</v>
      </c>
      <c r="C127" s="40">
        <v>44109</v>
      </c>
      <c r="D127" s="39" t="s">
        <v>485</v>
      </c>
      <c r="E127" s="39" t="s">
        <v>488</v>
      </c>
      <c r="F127" s="39">
        <v>53</v>
      </c>
      <c r="G127" s="39" t="s">
        <v>502</v>
      </c>
      <c r="H127" s="39">
        <v>4050</v>
      </c>
      <c r="I127" s="39">
        <v>15</v>
      </c>
      <c r="J127" s="39">
        <v>0</v>
      </c>
      <c r="K127" s="39">
        <v>0</v>
      </c>
      <c r="L127" s="376">
        <f t="shared" si="3"/>
        <v>4065</v>
      </c>
      <c r="M127" s="378">
        <f t="shared" si="5"/>
        <v>3048.75</v>
      </c>
      <c r="N127" s="78">
        <f t="shared" si="4"/>
        <v>57.523584905660378</v>
      </c>
      <c r="O127" s="379"/>
      <c r="P127" s="17"/>
    </row>
    <row r="128" spans="1:16" ht="60" hidden="1" customHeight="1">
      <c r="A128" s="39" t="s">
        <v>15</v>
      </c>
      <c r="B128" s="40">
        <v>44110</v>
      </c>
      <c r="C128" s="40">
        <v>44118</v>
      </c>
      <c r="D128" s="39" t="s">
        <v>485</v>
      </c>
      <c r="E128" s="39" t="s">
        <v>486</v>
      </c>
      <c r="F128" s="39">
        <v>53</v>
      </c>
      <c r="G128" s="39" t="s">
        <v>500</v>
      </c>
      <c r="H128" s="39">
        <v>2650</v>
      </c>
      <c r="I128" s="39">
        <v>15</v>
      </c>
      <c r="J128" s="39">
        <v>0</v>
      </c>
      <c r="K128" s="39">
        <v>0</v>
      </c>
      <c r="L128" s="376">
        <f t="shared" si="3"/>
        <v>2665</v>
      </c>
      <c r="M128" s="378">
        <f t="shared" si="5"/>
        <v>1998.75</v>
      </c>
      <c r="N128" s="78">
        <f t="shared" si="4"/>
        <v>37.712264150943398</v>
      </c>
      <c r="O128" s="379" t="s">
        <v>497</v>
      </c>
      <c r="P128" s="17"/>
    </row>
    <row r="129" spans="1:16" ht="60" hidden="1" customHeight="1">
      <c r="A129" s="39" t="s">
        <v>15</v>
      </c>
      <c r="B129" s="40">
        <v>44110</v>
      </c>
      <c r="C129" s="40">
        <v>44118</v>
      </c>
      <c r="D129" s="39" t="s">
        <v>485</v>
      </c>
      <c r="E129" s="39" t="s">
        <v>488</v>
      </c>
      <c r="F129" s="39">
        <v>27</v>
      </c>
      <c r="G129" s="39" t="s">
        <v>501</v>
      </c>
      <c r="H129" s="39">
        <v>3825</v>
      </c>
      <c r="I129" s="39">
        <v>15</v>
      </c>
      <c r="J129" s="39">
        <v>0</v>
      </c>
      <c r="K129" s="39">
        <v>0</v>
      </c>
      <c r="L129" s="376">
        <f t="shared" si="3"/>
        <v>3840</v>
      </c>
      <c r="M129" s="378">
        <f t="shared" si="5"/>
        <v>2880</v>
      </c>
      <c r="N129" s="78">
        <f t="shared" si="4"/>
        <v>106.66666666666667</v>
      </c>
      <c r="O129" s="379"/>
      <c r="P129" s="17"/>
    </row>
    <row r="130" spans="1:16" ht="60" hidden="1" customHeight="1">
      <c r="A130" s="39" t="s">
        <v>15</v>
      </c>
      <c r="B130" s="40">
        <v>44110</v>
      </c>
      <c r="C130" s="40">
        <v>44118</v>
      </c>
      <c r="D130" s="39" t="s">
        <v>485</v>
      </c>
      <c r="E130" s="39" t="s">
        <v>488</v>
      </c>
      <c r="F130" s="39">
        <v>53</v>
      </c>
      <c r="G130" s="39" t="s">
        <v>502</v>
      </c>
      <c r="H130" s="39">
        <v>3900</v>
      </c>
      <c r="I130" s="39">
        <v>15</v>
      </c>
      <c r="J130" s="39">
        <v>0</v>
      </c>
      <c r="K130" s="39">
        <v>0</v>
      </c>
      <c r="L130" s="376">
        <f t="shared" si="3"/>
        <v>3915</v>
      </c>
      <c r="M130" s="378">
        <f t="shared" si="5"/>
        <v>2936.25</v>
      </c>
      <c r="N130" s="78">
        <f t="shared" si="4"/>
        <v>55.400943396226417</v>
      </c>
      <c r="O130" s="379"/>
      <c r="P130" s="17"/>
    </row>
    <row r="131" spans="1:16" ht="60" hidden="1" customHeight="1">
      <c r="A131" s="39" t="s">
        <v>490</v>
      </c>
      <c r="B131" s="40">
        <v>44088</v>
      </c>
      <c r="C131" s="40">
        <v>44093</v>
      </c>
      <c r="D131" s="39" t="s">
        <v>491</v>
      </c>
      <c r="E131" s="39" t="s">
        <v>486</v>
      </c>
      <c r="F131" s="39">
        <v>53</v>
      </c>
      <c r="G131" s="39" t="s">
        <v>500</v>
      </c>
      <c r="H131" s="39">
        <v>4600</v>
      </c>
      <c r="I131" s="39">
        <v>14</v>
      </c>
      <c r="J131" s="39">
        <v>0</v>
      </c>
      <c r="K131" s="39">
        <v>0</v>
      </c>
      <c r="L131" s="376">
        <f t="shared" si="3"/>
        <v>4614</v>
      </c>
      <c r="M131" s="378">
        <f t="shared" si="5"/>
        <v>3460.5</v>
      </c>
      <c r="N131" s="78">
        <f t="shared" si="4"/>
        <v>65.29245283018868</v>
      </c>
      <c r="O131" s="379" t="s">
        <v>492</v>
      </c>
      <c r="P131" s="17"/>
    </row>
    <row r="132" spans="1:16" hidden="1">
      <c r="A132" s="376" t="s">
        <v>490</v>
      </c>
      <c r="B132" s="377">
        <v>44088</v>
      </c>
      <c r="C132" s="377">
        <v>44093</v>
      </c>
      <c r="D132" s="376" t="s">
        <v>491</v>
      </c>
      <c r="E132" s="376" t="s">
        <v>488</v>
      </c>
      <c r="F132" s="376">
        <v>27</v>
      </c>
      <c r="G132" s="376" t="s">
        <v>723</v>
      </c>
      <c r="H132" s="376">
        <v>5100</v>
      </c>
      <c r="I132" s="376">
        <v>14</v>
      </c>
      <c r="J132" s="376">
        <v>0</v>
      </c>
      <c r="K132" s="376">
        <v>0</v>
      </c>
      <c r="L132" s="376">
        <f t="shared" si="3"/>
        <v>5114</v>
      </c>
      <c r="M132" s="378">
        <f t="shared" si="5"/>
        <v>3835.5</v>
      </c>
      <c r="N132" s="78">
        <f t="shared" si="4"/>
        <v>142.05555555555554</v>
      </c>
      <c r="O132" s="376"/>
      <c r="P132" s="13"/>
    </row>
    <row r="133" spans="1:16" hidden="1">
      <c r="A133" s="376" t="s">
        <v>490</v>
      </c>
      <c r="B133" s="377">
        <v>44088</v>
      </c>
      <c r="C133" s="377">
        <v>44093</v>
      </c>
      <c r="D133" s="376" t="s">
        <v>491</v>
      </c>
      <c r="E133" s="376" t="s">
        <v>488</v>
      </c>
      <c r="F133" s="376">
        <v>53</v>
      </c>
      <c r="G133" s="376" t="s">
        <v>502</v>
      </c>
      <c r="H133" s="376">
        <v>5100</v>
      </c>
      <c r="I133" s="376">
        <v>14</v>
      </c>
      <c r="J133" s="376">
        <v>0</v>
      </c>
      <c r="K133" s="376">
        <v>0</v>
      </c>
      <c r="L133" s="376">
        <f t="shared" ref="L133:L196" si="6">SUM(H133:K133)</f>
        <v>5114</v>
      </c>
      <c r="M133" s="378">
        <f t="shared" si="5"/>
        <v>3835.5</v>
      </c>
      <c r="N133" s="78">
        <f t="shared" ref="N133:N196" si="7">M133/F133</f>
        <v>72.367924528301884</v>
      </c>
      <c r="O133" s="376"/>
      <c r="P133" s="13"/>
    </row>
    <row r="134" spans="1:16" hidden="1">
      <c r="A134" s="376" t="s">
        <v>490</v>
      </c>
      <c r="B134" s="377">
        <v>44094</v>
      </c>
      <c r="C134" s="377">
        <v>44104</v>
      </c>
      <c r="D134" s="376" t="s">
        <v>491</v>
      </c>
      <c r="E134" s="376" t="s">
        <v>486</v>
      </c>
      <c r="F134" s="376">
        <v>53</v>
      </c>
      <c r="G134" s="376" t="s">
        <v>500</v>
      </c>
      <c r="H134" s="376">
        <v>4100</v>
      </c>
      <c r="I134" s="376">
        <v>14</v>
      </c>
      <c r="J134" s="376">
        <v>0</v>
      </c>
      <c r="K134" s="376">
        <v>0</v>
      </c>
      <c r="L134" s="376">
        <f t="shared" si="6"/>
        <v>4114</v>
      </c>
      <c r="M134" s="378">
        <f t="shared" ref="M134:M161" si="8">L134*75%</f>
        <v>3085.5</v>
      </c>
      <c r="N134" s="78">
        <f t="shared" si="7"/>
        <v>58.216981132075475</v>
      </c>
      <c r="O134" s="379" t="s">
        <v>492</v>
      </c>
      <c r="P134" s="13"/>
    </row>
    <row r="135" spans="1:16" hidden="1">
      <c r="A135" s="376" t="s">
        <v>490</v>
      </c>
      <c r="B135" s="377">
        <v>44094</v>
      </c>
      <c r="C135" s="377">
        <v>44104</v>
      </c>
      <c r="D135" s="376" t="s">
        <v>491</v>
      </c>
      <c r="E135" s="376" t="s">
        <v>488</v>
      </c>
      <c r="F135" s="376">
        <v>27</v>
      </c>
      <c r="G135" s="376" t="s">
        <v>723</v>
      </c>
      <c r="H135" s="376">
        <v>4500</v>
      </c>
      <c r="I135" s="376">
        <v>14</v>
      </c>
      <c r="J135" s="376">
        <v>0</v>
      </c>
      <c r="K135" s="376">
        <v>0</v>
      </c>
      <c r="L135" s="376">
        <f t="shared" si="6"/>
        <v>4514</v>
      </c>
      <c r="M135" s="378">
        <f t="shared" si="8"/>
        <v>3385.5</v>
      </c>
      <c r="N135" s="78">
        <f t="shared" si="7"/>
        <v>125.38888888888889</v>
      </c>
      <c r="O135" s="376"/>
      <c r="P135" s="13"/>
    </row>
    <row r="136" spans="1:16" hidden="1">
      <c r="A136" s="376" t="s">
        <v>490</v>
      </c>
      <c r="B136" s="377">
        <v>44094</v>
      </c>
      <c r="C136" s="377">
        <v>44104</v>
      </c>
      <c r="D136" s="376" t="s">
        <v>491</v>
      </c>
      <c r="E136" s="376" t="s">
        <v>488</v>
      </c>
      <c r="F136" s="376">
        <v>53</v>
      </c>
      <c r="G136" s="376" t="s">
        <v>502</v>
      </c>
      <c r="H136" s="376">
        <v>4500</v>
      </c>
      <c r="I136" s="376">
        <v>14</v>
      </c>
      <c r="J136" s="376">
        <v>0</v>
      </c>
      <c r="K136" s="376">
        <v>0</v>
      </c>
      <c r="L136" s="376">
        <f t="shared" si="6"/>
        <v>4514</v>
      </c>
      <c r="M136" s="378">
        <f t="shared" si="8"/>
        <v>3385.5</v>
      </c>
      <c r="N136" s="78">
        <f t="shared" si="7"/>
        <v>63.877358490566039</v>
      </c>
      <c r="O136" s="376"/>
      <c r="P136" s="13"/>
    </row>
    <row r="137" spans="1:16" hidden="1">
      <c r="A137" s="376" t="s">
        <v>490</v>
      </c>
      <c r="B137" s="377">
        <v>44106</v>
      </c>
      <c r="C137" s="377">
        <v>44106</v>
      </c>
      <c r="D137" s="376" t="s">
        <v>504</v>
      </c>
      <c r="E137" s="376" t="s">
        <v>486</v>
      </c>
      <c r="F137" s="376">
        <v>53</v>
      </c>
      <c r="G137" s="376" t="s">
        <v>500</v>
      </c>
      <c r="H137" s="376">
        <v>3200</v>
      </c>
      <c r="I137" s="376">
        <v>14</v>
      </c>
      <c r="J137" s="376">
        <v>0</v>
      </c>
      <c r="K137" s="376">
        <v>0</v>
      </c>
      <c r="L137" s="376">
        <f t="shared" si="6"/>
        <v>3214</v>
      </c>
      <c r="M137" s="378">
        <f t="shared" si="8"/>
        <v>2410.5</v>
      </c>
      <c r="N137" s="78">
        <f t="shared" si="7"/>
        <v>45.481132075471699</v>
      </c>
      <c r="O137" s="376"/>
      <c r="P137" s="13"/>
    </row>
    <row r="138" spans="1:16" hidden="1">
      <c r="A138" s="376" t="s">
        <v>490</v>
      </c>
      <c r="B138" s="377">
        <v>44105</v>
      </c>
      <c r="C138" s="377">
        <v>44122</v>
      </c>
      <c r="D138" s="376" t="s">
        <v>505</v>
      </c>
      <c r="E138" s="376" t="s">
        <v>486</v>
      </c>
      <c r="F138" s="376">
        <v>53</v>
      </c>
      <c r="G138" s="376" t="s">
        <v>500</v>
      </c>
      <c r="H138" s="376">
        <v>3000</v>
      </c>
      <c r="I138" s="376">
        <v>14</v>
      </c>
      <c r="J138" s="376">
        <v>0</v>
      </c>
      <c r="K138" s="376">
        <v>0</v>
      </c>
      <c r="L138" s="376">
        <f t="shared" si="6"/>
        <v>3014</v>
      </c>
      <c r="M138" s="378">
        <f t="shared" si="8"/>
        <v>2260.5</v>
      </c>
      <c r="N138" s="78">
        <f t="shared" si="7"/>
        <v>42.650943396226417</v>
      </c>
      <c r="O138" s="376"/>
      <c r="P138" s="13"/>
    </row>
    <row r="139" spans="1:16" hidden="1">
      <c r="A139" s="376" t="s">
        <v>490</v>
      </c>
      <c r="B139" s="377">
        <v>44122</v>
      </c>
      <c r="C139" s="377">
        <v>44135</v>
      </c>
      <c r="D139" s="376" t="s">
        <v>505</v>
      </c>
      <c r="E139" s="376" t="s">
        <v>486</v>
      </c>
      <c r="F139" s="376">
        <v>53</v>
      </c>
      <c r="G139" s="376" t="s">
        <v>500</v>
      </c>
      <c r="H139" s="376">
        <v>2800</v>
      </c>
      <c r="I139" s="376">
        <v>14</v>
      </c>
      <c r="J139" s="376">
        <v>0</v>
      </c>
      <c r="K139" s="376">
        <v>0</v>
      </c>
      <c r="L139" s="376">
        <f t="shared" si="6"/>
        <v>2814</v>
      </c>
      <c r="M139" s="378">
        <f t="shared" si="8"/>
        <v>2110.5</v>
      </c>
      <c r="N139" s="78">
        <f t="shared" si="7"/>
        <v>39.820754716981135</v>
      </c>
      <c r="O139" s="376"/>
      <c r="P139" s="13"/>
    </row>
    <row r="140" spans="1:16" hidden="1">
      <c r="A140" s="376" t="s">
        <v>490</v>
      </c>
      <c r="B140" s="377">
        <v>44105</v>
      </c>
      <c r="C140" s="377">
        <v>44107</v>
      </c>
      <c r="D140" s="376" t="s">
        <v>491</v>
      </c>
      <c r="E140" s="376" t="s">
        <v>486</v>
      </c>
      <c r="F140" s="376">
        <v>53</v>
      </c>
      <c r="G140" s="376" t="s">
        <v>500</v>
      </c>
      <c r="H140" s="376">
        <v>4100</v>
      </c>
      <c r="I140" s="376">
        <v>14</v>
      </c>
      <c r="J140" s="376">
        <v>0</v>
      </c>
      <c r="K140" s="376">
        <v>0</v>
      </c>
      <c r="L140" s="376">
        <f t="shared" si="6"/>
        <v>4114</v>
      </c>
      <c r="M140" s="378">
        <f t="shared" si="8"/>
        <v>3085.5</v>
      </c>
      <c r="N140" s="78">
        <f t="shared" si="7"/>
        <v>58.216981132075475</v>
      </c>
      <c r="O140" s="379" t="s">
        <v>492</v>
      </c>
      <c r="P140" s="13"/>
    </row>
    <row r="141" spans="1:16" hidden="1">
      <c r="A141" s="376" t="s">
        <v>490</v>
      </c>
      <c r="B141" s="377">
        <v>44105</v>
      </c>
      <c r="C141" s="377">
        <v>44107</v>
      </c>
      <c r="D141" s="376" t="s">
        <v>491</v>
      </c>
      <c r="E141" s="376" t="s">
        <v>488</v>
      </c>
      <c r="F141" s="376">
        <v>27</v>
      </c>
      <c r="G141" s="376" t="s">
        <v>501</v>
      </c>
      <c r="H141" s="376">
        <v>4500</v>
      </c>
      <c r="I141" s="376">
        <v>14</v>
      </c>
      <c r="J141" s="376">
        <v>0</v>
      </c>
      <c r="K141" s="376">
        <v>0</v>
      </c>
      <c r="L141" s="376">
        <f t="shared" si="6"/>
        <v>4514</v>
      </c>
      <c r="M141" s="378">
        <f t="shared" si="8"/>
        <v>3385.5</v>
      </c>
      <c r="N141" s="78">
        <f t="shared" si="7"/>
        <v>125.38888888888889</v>
      </c>
      <c r="O141" s="376"/>
      <c r="P141" s="13"/>
    </row>
    <row r="142" spans="1:16" hidden="1">
      <c r="A142" s="376" t="s">
        <v>490</v>
      </c>
      <c r="B142" s="377">
        <v>44105</v>
      </c>
      <c r="C142" s="377">
        <v>44107</v>
      </c>
      <c r="D142" s="376" t="s">
        <v>491</v>
      </c>
      <c r="E142" s="376" t="s">
        <v>488</v>
      </c>
      <c r="F142" s="376">
        <v>53</v>
      </c>
      <c r="G142" s="376" t="s">
        <v>502</v>
      </c>
      <c r="H142" s="376">
        <v>4500</v>
      </c>
      <c r="I142" s="376">
        <v>14</v>
      </c>
      <c r="J142" s="376">
        <v>0</v>
      </c>
      <c r="K142" s="376">
        <v>0</v>
      </c>
      <c r="L142" s="376">
        <f t="shared" si="6"/>
        <v>4514</v>
      </c>
      <c r="M142" s="378">
        <f t="shared" si="8"/>
        <v>3385.5</v>
      </c>
      <c r="N142" s="78">
        <f t="shared" si="7"/>
        <v>63.877358490566039</v>
      </c>
      <c r="O142" s="376"/>
      <c r="P142" s="13"/>
    </row>
    <row r="143" spans="1:16" hidden="1">
      <c r="A143" s="376" t="s">
        <v>490</v>
      </c>
      <c r="B143" s="377">
        <v>44108</v>
      </c>
      <c r="C143" s="377">
        <v>44122</v>
      </c>
      <c r="D143" s="376" t="s">
        <v>491</v>
      </c>
      <c r="E143" s="376" t="s">
        <v>486</v>
      </c>
      <c r="F143" s="376">
        <v>53</v>
      </c>
      <c r="G143" s="376" t="s">
        <v>500</v>
      </c>
      <c r="H143" s="376">
        <v>3900</v>
      </c>
      <c r="I143" s="376">
        <v>14</v>
      </c>
      <c r="J143" s="376">
        <v>0</v>
      </c>
      <c r="K143" s="376">
        <v>0</v>
      </c>
      <c r="L143" s="376">
        <f t="shared" si="6"/>
        <v>3914</v>
      </c>
      <c r="M143" s="378">
        <f t="shared" si="8"/>
        <v>2935.5</v>
      </c>
      <c r="N143" s="78">
        <f t="shared" si="7"/>
        <v>55.386792452830186</v>
      </c>
      <c r="O143" s="379" t="s">
        <v>492</v>
      </c>
      <c r="P143" s="13"/>
    </row>
    <row r="144" spans="1:16" hidden="1">
      <c r="A144" s="376" t="s">
        <v>490</v>
      </c>
      <c r="B144" s="377">
        <v>44108</v>
      </c>
      <c r="C144" s="377">
        <v>44122</v>
      </c>
      <c r="D144" s="376" t="s">
        <v>491</v>
      </c>
      <c r="E144" s="376" t="s">
        <v>488</v>
      </c>
      <c r="F144" s="376">
        <v>27</v>
      </c>
      <c r="G144" s="376" t="s">
        <v>501</v>
      </c>
      <c r="H144" s="376">
        <v>4300</v>
      </c>
      <c r="I144" s="376">
        <v>14</v>
      </c>
      <c r="J144" s="376">
        <v>0</v>
      </c>
      <c r="K144" s="376">
        <v>0</v>
      </c>
      <c r="L144" s="376">
        <f t="shared" si="6"/>
        <v>4314</v>
      </c>
      <c r="M144" s="378">
        <f t="shared" si="8"/>
        <v>3235.5</v>
      </c>
      <c r="N144" s="78">
        <f t="shared" si="7"/>
        <v>119.83333333333333</v>
      </c>
      <c r="O144" s="376"/>
      <c r="P144" s="13"/>
    </row>
    <row r="145" spans="1:16" hidden="1">
      <c r="A145" s="376" t="s">
        <v>490</v>
      </c>
      <c r="B145" s="377">
        <v>44108</v>
      </c>
      <c r="C145" s="377">
        <v>44122</v>
      </c>
      <c r="D145" s="376" t="s">
        <v>491</v>
      </c>
      <c r="E145" s="376" t="s">
        <v>488</v>
      </c>
      <c r="F145" s="376">
        <v>53</v>
      </c>
      <c r="G145" s="376" t="s">
        <v>502</v>
      </c>
      <c r="H145" s="376">
        <v>4300</v>
      </c>
      <c r="I145" s="376">
        <v>14</v>
      </c>
      <c r="J145" s="376">
        <v>0</v>
      </c>
      <c r="K145" s="376">
        <v>0</v>
      </c>
      <c r="L145" s="376">
        <f t="shared" si="6"/>
        <v>4314</v>
      </c>
      <c r="M145" s="378">
        <f t="shared" si="8"/>
        <v>3235.5</v>
      </c>
      <c r="N145" s="78">
        <f t="shared" si="7"/>
        <v>61.047169811320757</v>
      </c>
      <c r="O145" s="376"/>
      <c r="P145" s="13"/>
    </row>
    <row r="146" spans="1:16" hidden="1">
      <c r="A146" s="376" t="s">
        <v>490</v>
      </c>
      <c r="B146" s="377">
        <v>44123</v>
      </c>
      <c r="C146" s="377">
        <v>44129</v>
      </c>
      <c r="D146" s="376" t="s">
        <v>491</v>
      </c>
      <c r="E146" s="376" t="s">
        <v>486</v>
      </c>
      <c r="F146" s="376">
        <v>53</v>
      </c>
      <c r="G146" s="376" t="s">
        <v>500</v>
      </c>
      <c r="H146" s="376">
        <v>4100</v>
      </c>
      <c r="I146" s="376">
        <v>14</v>
      </c>
      <c r="J146" s="376">
        <v>0</v>
      </c>
      <c r="K146" s="376">
        <v>0</v>
      </c>
      <c r="L146" s="376">
        <f t="shared" si="6"/>
        <v>4114</v>
      </c>
      <c r="M146" s="378">
        <f t="shared" si="8"/>
        <v>3085.5</v>
      </c>
      <c r="N146" s="78">
        <f t="shared" si="7"/>
        <v>58.216981132075475</v>
      </c>
      <c r="O146" s="379" t="s">
        <v>492</v>
      </c>
      <c r="P146" s="13"/>
    </row>
    <row r="147" spans="1:16" hidden="1">
      <c r="A147" s="376" t="s">
        <v>490</v>
      </c>
      <c r="B147" s="377">
        <v>44123</v>
      </c>
      <c r="C147" s="377">
        <v>44129</v>
      </c>
      <c r="D147" s="376" t="s">
        <v>491</v>
      </c>
      <c r="E147" s="376" t="s">
        <v>488</v>
      </c>
      <c r="F147" s="376">
        <v>27</v>
      </c>
      <c r="G147" s="376" t="s">
        <v>501</v>
      </c>
      <c r="H147" s="376">
        <v>4500</v>
      </c>
      <c r="I147" s="376">
        <v>14</v>
      </c>
      <c r="J147" s="376">
        <v>0</v>
      </c>
      <c r="K147" s="376">
        <v>0</v>
      </c>
      <c r="L147" s="376">
        <f t="shared" si="6"/>
        <v>4514</v>
      </c>
      <c r="M147" s="378">
        <f t="shared" si="8"/>
        <v>3385.5</v>
      </c>
      <c r="N147" s="78">
        <f t="shared" si="7"/>
        <v>125.38888888888889</v>
      </c>
      <c r="O147" s="376"/>
      <c r="P147" s="13"/>
    </row>
    <row r="148" spans="1:16" hidden="1">
      <c r="A148" s="376" t="s">
        <v>490</v>
      </c>
      <c r="B148" s="377">
        <v>44123</v>
      </c>
      <c r="C148" s="377">
        <v>44129</v>
      </c>
      <c r="D148" s="376" t="s">
        <v>491</v>
      </c>
      <c r="E148" s="376" t="s">
        <v>488</v>
      </c>
      <c r="F148" s="376">
        <v>53</v>
      </c>
      <c r="G148" s="376" t="s">
        <v>502</v>
      </c>
      <c r="H148" s="376">
        <v>4500</v>
      </c>
      <c r="I148" s="376">
        <v>14</v>
      </c>
      <c r="J148" s="376">
        <v>0</v>
      </c>
      <c r="K148" s="376">
        <v>0</v>
      </c>
      <c r="L148" s="376">
        <f t="shared" si="6"/>
        <v>4514</v>
      </c>
      <c r="M148" s="378">
        <f t="shared" si="8"/>
        <v>3385.5</v>
      </c>
      <c r="N148" s="78">
        <f t="shared" si="7"/>
        <v>63.877358490566039</v>
      </c>
      <c r="O148" s="376"/>
      <c r="P148" s="13"/>
    </row>
    <row r="149" spans="1:16" ht="45" hidden="1">
      <c r="A149" s="376" t="s">
        <v>15</v>
      </c>
      <c r="B149" s="377">
        <v>44119</v>
      </c>
      <c r="C149" s="377">
        <v>44122</v>
      </c>
      <c r="D149" s="376" t="s">
        <v>485</v>
      </c>
      <c r="E149" s="376" t="s">
        <v>486</v>
      </c>
      <c r="F149" s="376">
        <v>53</v>
      </c>
      <c r="G149" s="376" t="s">
        <v>500</v>
      </c>
      <c r="H149" s="376">
        <v>2500</v>
      </c>
      <c r="I149" s="376">
        <v>15</v>
      </c>
      <c r="J149" s="376">
        <v>0</v>
      </c>
      <c r="K149" s="376">
        <v>0</v>
      </c>
      <c r="L149" s="376">
        <f t="shared" si="6"/>
        <v>2515</v>
      </c>
      <c r="M149" s="378">
        <f t="shared" si="8"/>
        <v>1886.25</v>
      </c>
      <c r="N149" s="78">
        <f t="shared" si="7"/>
        <v>35.589622641509436</v>
      </c>
      <c r="O149" s="379" t="s">
        <v>497</v>
      </c>
      <c r="P149" s="13"/>
    </row>
    <row r="150" spans="1:16" hidden="1">
      <c r="A150" s="376" t="s">
        <v>15</v>
      </c>
      <c r="B150" s="377">
        <v>44119</v>
      </c>
      <c r="C150" s="377">
        <v>44122</v>
      </c>
      <c r="D150" s="376" t="s">
        <v>485</v>
      </c>
      <c r="E150" s="376" t="s">
        <v>488</v>
      </c>
      <c r="F150" s="376">
        <v>27</v>
      </c>
      <c r="G150" s="376" t="s">
        <v>501</v>
      </c>
      <c r="H150" s="376">
        <v>3725</v>
      </c>
      <c r="I150" s="376">
        <v>15</v>
      </c>
      <c r="J150" s="376">
        <v>0</v>
      </c>
      <c r="K150" s="376">
        <v>0</v>
      </c>
      <c r="L150" s="376">
        <f t="shared" si="6"/>
        <v>3740</v>
      </c>
      <c r="M150" s="378">
        <f t="shared" si="8"/>
        <v>2805</v>
      </c>
      <c r="N150" s="78">
        <f t="shared" si="7"/>
        <v>103.88888888888889</v>
      </c>
      <c r="O150" s="376"/>
      <c r="P150" s="13"/>
    </row>
    <row r="151" spans="1:16" hidden="1">
      <c r="A151" s="376" t="s">
        <v>15</v>
      </c>
      <c r="B151" s="377">
        <v>44119</v>
      </c>
      <c r="C151" s="377">
        <v>44122</v>
      </c>
      <c r="D151" s="376" t="s">
        <v>485</v>
      </c>
      <c r="E151" s="376" t="s">
        <v>488</v>
      </c>
      <c r="F151" s="376">
        <v>53</v>
      </c>
      <c r="G151" s="376" t="s">
        <v>502</v>
      </c>
      <c r="H151" s="376">
        <v>3800</v>
      </c>
      <c r="I151" s="376">
        <v>15</v>
      </c>
      <c r="J151" s="376">
        <v>0</v>
      </c>
      <c r="K151" s="376">
        <v>0</v>
      </c>
      <c r="L151" s="376">
        <f t="shared" si="6"/>
        <v>3815</v>
      </c>
      <c r="M151" s="378">
        <f t="shared" si="8"/>
        <v>2861.25</v>
      </c>
      <c r="N151" s="78">
        <f t="shared" si="7"/>
        <v>53.985849056603776</v>
      </c>
      <c r="O151" s="376"/>
      <c r="P151" s="13"/>
    </row>
    <row r="152" spans="1:16" ht="45" hidden="1">
      <c r="A152" s="376" t="s">
        <v>15</v>
      </c>
      <c r="B152" s="377">
        <v>44123</v>
      </c>
      <c r="C152" s="377">
        <v>44129</v>
      </c>
      <c r="D152" s="376" t="s">
        <v>485</v>
      </c>
      <c r="E152" s="376" t="s">
        <v>486</v>
      </c>
      <c r="F152" s="376">
        <v>53</v>
      </c>
      <c r="G152" s="376" t="s">
        <v>500</v>
      </c>
      <c r="H152" s="376">
        <v>2450</v>
      </c>
      <c r="I152" s="376">
        <v>15</v>
      </c>
      <c r="J152" s="376">
        <v>0</v>
      </c>
      <c r="K152" s="376">
        <v>0</v>
      </c>
      <c r="L152" s="376">
        <f t="shared" si="6"/>
        <v>2465</v>
      </c>
      <c r="M152" s="378">
        <f t="shared" si="8"/>
        <v>1848.75</v>
      </c>
      <c r="N152" s="78">
        <f t="shared" si="7"/>
        <v>34.882075471698116</v>
      </c>
      <c r="O152" s="379" t="s">
        <v>497</v>
      </c>
      <c r="P152" s="13"/>
    </row>
    <row r="153" spans="1:16" hidden="1">
      <c r="A153" s="376" t="s">
        <v>15</v>
      </c>
      <c r="B153" s="377">
        <v>44123</v>
      </c>
      <c r="C153" s="377">
        <v>44129</v>
      </c>
      <c r="D153" s="376" t="s">
        <v>485</v>
      </c>
      <c r="E153" s="376" t="s">
        <v>488</v>
      </c>
      <c r="F153" s="376">
        <v>27</v>
      </c>
      <c r="G153" s="376" t="s">
        <v>501</v>
      </c>
      <c r="H153" s="376">
        <v>3675</v>
      </c>
      <c r="I153" s="376">
        <v>15</v>
      </c>
      <c r="J153" s="376">
        <v>0</v>
      </c>
      <c r="K153" s="376">
        <v>0</v>
      </c>
      <c r="L153" s="376">
        <f t="shared" si="6"/>
        <v>3690</v>
      </c>
      <c r="M153" s="378">
        <f t="shared" si="8"/>
        <v>2767.5</v>
      </c>
      <c r="N153" s="78">
        <f t="shared" si="7"/>
        <v>102.5</v>
      </c>
      <c r="O153" s="376"/>
      <c r="P153" s="13"/>
    </row>
    <row r="154" spans="1:16" hidden="1">
      <c r="A154" s="376" t="s">
        <v>15</v>
      </c>
      <c r="B154" s="377">
        <v>44123</v>
      </c>
      <c r="C154" s="377">
        <v>44129</v>
      </c>
      <c r="D154" s="376" t="s">
        <v>485</v>
      </c>
      <c r="E154" s="376" t="s">
        <v>488</v>
      </c>
      <c r="F154" s="376">
        <v>53</v>
      </c>
      <c r="G154" s="376" t="s">
        <v>502</v>
      </c>
      <c r="H154" s="376">
        <v>3750</v>
      </c>
      <c r="I154" s="376">
        <v>15</v>
      </c>
      <c r="J154" s="376">
        <v>0</v>
      </c>
      <c r="K154" s="376">
        <v>0</v>
      </c>
      <c r="L154" s="376">
        <f t="shared" si="6"/>
        <v>3765</v>
      </c>
      <c r="M154" s="378">
        <f t="shared" si="8"/>
        <v>2823.75</v>
      </c>
      <c r="N154" s="78">
        <f t="shared" si="7"/>
        <v>53.278301886792455</v>
      </c>
      <c r="O154" s="376"/>
      <c r="P154" s="13"/>
    </row>
    <row r="155" spans="1:16" hidden="1">
      <c r="A155" s="376" t="s">
        <v>490</v>
      </c>
      <c r="B155" s="377">
        <v>44130</v>
      </c>
      <c r="C155" s="377">
        <v>44136</v>
      </c>
      <c r="D155" s="376" t="s">
        <v>491</v>
      </c>
      <c r="E155" s="376" t="s">
        <v>486</v>
      </c>
      <c r="F155" s="376">
        <v>53</v>
      </c>
      <c r="G155" s="376" t="s">
        <v>500</v>
      </c>
      <c r="H155" s="376">
        <v>3700</v>
      </c>
      <c r="I155" s="376">
        <v>14</v>
      </c>
      <c r="J155" s="376">
        <v>0</v>
      </c>
      <c r="K155" s="376">
        <v>0</v>
      </c>
      <c r="L155" s="376">
        <f t="shared" si="6"/>
        <v>3714</v>
      </c>
      <c r="M155" s="378">
        <f t="shared" si="8"/>
        <v>2785.5</v>
      </c>
      <c r="N155" s="78">
        <f t="shared" si="7"/>
        <v>52.556603773584904</v>
      </c>
      <c r="O155" s="379" t="s">
        <v>492</v>
      </c>
      <c r="P155" s="13"/>
    </row>
    <row r="156" spans="1:16" hidden="1">
      <c r="A156" s="376" t="s">
        <v>490</v>
      </c>
      <c r="B156" s="377">
        <v>44130</v>
      </c>
      <c r="C156" s="377">
        <v>44136</v>
      </c>
      <c r="D156" s="376" t="s">
        <v>491</v>
      </c>
      <c r="E156" s="376" t="s">
        <v>488</v>
      </c>
      <c r="F156" s="376">
        <v>27</v>
      </c>
      <c r="G156" s="376" t="s">
        <v>501</v>
      </c>
      <c r="H156" s="376">
        <v>4100</v>
      </c>
      <c r="I156" s="376">
        <v>14</v>
      </c>
      <c r="J156" s="376">
        <v>0</v>
      </c>
      <c r="K156" s="376">
        <v>0</v>
      </c>
      <c r="L156" s="376">
        <f t="shared" si="6"/>
        <v>4114</v>
      </c>
      <c r="M156" s="378">
        <f t="shared" si="8"/>
        <v>3085.5</v>
      </c>
      <c r="N156" s="78">
        <f t="shared" si="7"/>
        <v>114.27777777777777</v>
      </c>
      <c r="O156" s="376"/>
      <c r="P156" s="13"/>
    </row>
    <row r="157" spans="1:16" hidden="1">
      <c r="A157" s="376" t="s">
        <v>490</v>
      </c>
      <c r="B157" s="377">
        <v>44130</v>
      </c>
      <c r="C157" s="377">
        <v>44136</v>
      </c>
      <c r="D157" s="376" t="s">
        <v>491</v>
      </c>
      <c r="E157" s="376" t="s">
        <v>488</v>
      </c>
      <c r="F157" s="376">
        <v>53</v>
      </c>
      <c r="G157" s="376" t="s">
        <v>502</v>
      </c>
      <c r="H157" s="376">
        <v>4100</v>
      </c>
      <c r="I157" s="376">
        <v>14</v>
      </c>
      <c r="J157" s="376">
        <v>0</v>
      </c>
      <c r="K157" s="376">
        <v>0</v>
      </c>
      <c r="L157" s="376">
        <f t="shared" si="6"/>
        <v>4114</v>
      </c>
      <c r="M157" s="378">
        <f t="shared" si="8"/>
        <v>3085.5</v>
      </c>
      <c r="N157" s="78">
        <f t="shared" si="7"/>
        <v>58.216981132075475</v>
      </c>
      <c r="O157" s="376"/>
      <c r="P157" s="13"/>
    </row>
    <row r="158" spans="1:16" ht="45" hidden="1">
      <c r="A158" s="376" t="s">
        <v>15</v>
      </c>
      <c r="B158" s="377">
        <v>44122</v>
      </c>
      <c r="C158" s="377">
        <v>44122</v>
      </c>
      <c r="D158" s="376" t="s">
        <v>504</v>
      </c>
      <c r="E158" s="376" t="s">
        <v>486</v>
      </c>
      <c r="F158" s="376">
        <v>53</v>
      </c>
      <c r="G158" s="376" t="s">
        <v>500</v>
      </c>
      <c r="H158" s="376">
        <v>2864</v>
      </c>
      <c r="I158" s="376">
        <v>0</v>
      </c>
      <c r="J158" s="376">
        <v>0</v>
      </c>
      <c r="K158" s="376">
        <v>0</v>
      </c>
      <c r="L158" s="376">
        <f t="shared" si="6"/>
        <v>2864</v>
      </c>
      <c r="M158" s="378">
        <f t="shared" si="8"/>
        <v>2148</v>
      </c>
      <c r="N158" s="78">
        <f t="shared" si="7"/>
        <v>40.528301886792455</v>
      </c>
      <c r="O158" s="379" t="s">
        <v>733</v>
      </c>
      <c r="P158" s="13"/>
    </row>
    <row r="159" spans="1:16" ht="45" hidden="1">
      <c r="A159" s="376" t="s">
        <v>15</v>
      </c>
      <c r="B159" s="377">
        <v>44130</v>
      </c>
      <c r="C159" s="377">
        <v>44137</v>
      </c>
      <c r="D159" s="376" t="s">
        <v>485</v>
      </c>
      <c r="E159" s="376" t="s">
        <v>486</v>
      </c>
      <c r="F159" s="376">
        <v>53</v>
      </c>
      <c r="G159" s="376" t="s">
        <v>500</v>
      </c>
      <c r="H159" s="376">
        <v>2400</v>
      </c>
      <c r="I159" s="376">
        <v>15</v>
      </c>
      <c r="J159" s="376">
        <v>0</v>
      </c>
      <c r="K159" s="376">
        <v>0</v>
      </c>
      <c r="L159" s="376">
        <f t="shared" si="6"/>
        <v>2415</v>
      </c>
      <c r="M159" s="378">
        <f t="shared" si="8"/>
        <v>1811.25</v>
      </c>
      <c r="N159" s="78">
        <f t="shared" si="7"/>
        <v>34.174528301886795</v>
      </c>
      <c r="O159" s="379" t="s">
        <v>497</v>
      </c>
      <c r="P159" s="13"/>
    </row>
    <row r="160" spans="1:16" hidden="1">
      <c r="A160" s="376" t="s">
        <v>15</v>
      </c>
      <c r="B160" s="377">
        <v>44130</v>
      </c>
      <c r="C160" s="377">
        <v>44137</v>
      </c>
      <c r="D160" s="376" t="s">
        <v>485</v>
      </c>
      <c r="E160" s="376" t="s">
        <v>488</v>
      </c>
      <c r="F160" s="376">
        <v>27</v>
      </c>
      <c r="G160" s="376" t="s">
        <v>501</v>
      </c>
      <c r="H160" s="376">
        <v>3725</v>
      </c>
      <c r="I160" s="376">
        <v>15</v>
      </c>
      <c r="J160" s="376">
        <v>0</v>
      </c>
      <c r="K160" s="376">
        <v>0</v>
      </c>
      <c r="L160" s="376">
        <f t="shared" si="6"/>
        <v>3740</v>
      </c>
      <c r="M160" s="378">
        <f t="shared" si="8"/>
        <v>2805</v>
      </c>
      <c r="N160" s="78">
        <f t="shared" si="7"/>
        <v>103.88888888888889</v>
      </c>
      <c r="O160" s="376"/>
      <c r="P160" s="13"/>
    </row>
    <row r="161" spans="1:16" hidden="1">
      <c r="A161" s="376" t="s">
        <v>15</v>
      </c>
      <c r="B161" s="377">
        <v>44130</v>
      </c>
      <c r="C161" s="377">
        <v>44137</v>
      </c>
      <c r="D161" s="376" t="s">
        <v>485</v>
      </c>
      <c r="E161" s="376" t="s">
        <v>488</v>
      </c>
      <c r="F161" s="376">
        <v>53</v>
      </c>
      <c r="G161" s="376" t="s">
        <v>506</v>
      </c>
      <c r="H161" s="376">
        <v>3900</v>
      </c>
      <c r="I161" s="376">
        <v>15</v>
      </c>
      <c r="J161" s="376">
        <v>0</v>
      </c>
      <c r="K161" s="376">
        <v>0</v>
      </c>
      <c r="L161" s="376">
        <f t="shared" si="6"/>
        <v>3915</v>
      </c>
      <c r="M161" s="378">
        <f t="shared" si="8"/>
        <v>2936.25</v>
      </c>
      <c r="N161" s="78">
        <f t="shared" si="7"/>
        <v>55.400943396226417</v>
      </c>
      <c r="O161" s="376"/>
      <c r="P161" s="13"/>
    </row>
    <row r="162" spans="1:16" hidden="1">
      <c r="A162" s="376" t="s">
        <v>15</v>
      </c>
      <c r="B162" s="377">
        <v>44130</v>
      </c>
      <c r="C162" s="377">
        <v>44137</v>
      </c>
      <c r="D162" s="376" t="s">
        <v>485</v>
      </c>
      <c r="E162" s="376" t="s">
        <v>488</v>
      </c>
      <c r="F162" s="376">
        <v>53</v>
      </c>
      <c r="G162" s="376" t="s">
        <v>499</v>
      </c>
      <c r="H162" s="376">
        <v>4000</v>
      </c>
      <c r="I162" s="376">
        <v>15</v>
      </c>
      <c r="J162" s="376">
        <v>0</v>
      </c>
      <c r="K162" s="376">
        <v>0</v>
      </c>
      <c r="L162" s="376">
        <f t="shared" si="6"/>
        <v>4015</v>
      </c>
      <c r="M162" s="378">
        <f t="shared" ref="M162:M417" si="9">L162*75%</f>
        <v>3011.25</v>
      </c>
      <c r="N162" s="78">
        <f t="shared" si="7"/>
        <v>56.816037735849058</v>
      </c>
      <c r="O162" s="376"/>
      <c r="P162" s="13"/>
    </row>
    <row r="163" spans="1:16" hidden="1">
      <c r="A163" s="376" t="s">
        <v>15</v>
      </c>
      <c r="B163" s="377">
        <v>44135</v>
      </c>
      <c r="C163" s="377">
        <v>44135</v>
      </c>
      <c r="D163" s="376" t="s">
        <v>504</v>
      </c>
      <c r="E163" s="376" t="s">
        <v>486</v>
      </c>
      <c r="F163" s="376">
        <v>53</v>
      </c>
      <c r="G163" s="376" t="s">
        <v>500</v>
      </c>
      <c r="H163" s="376">
        <v>2865</v>
      </c>
      <c r="I163" s="376">
        <v>0</v>
      </c>
      <c r="J163" s="376">
        <v>0</v>
      </c>
      <c r="K163" s="376">
        <v>0</v>
      </c>
      <c r="L163" s="376">
        <f t="shared" si="6"/>
        <v>2865</v>
      </c>
      <c r="M163" s="378">
        <f t="shared" si="9"/>
        <v>2148.75</v>
      </c>
      <c r="N163" s="78">
        <f t="shared" si="7"/>
        <v>40.54245283018868</v>
      </c>
      <c r="O163" s="376" t="s">
        <v>734</v>
      </c>
      <c r="P163" s="13"/>
    </row>
    <row r="164" spans="1:16" hidden="1">
      <c r="A164" s="376" t="s">
        <v>15</v>
      </c>
      <c r="B164" s="377">
        <v>44137</v>
      </c>
      <c r="C164" s="377">
        <v>44143</v>
      </c>
      <c r="D164" s="376" t="s">
        <v>504</v>
      </c>
      <c r="E164" s="376" t="s">
        <v>486</v>
      </c>
      <c r="F164" s="376">
        <v>53</v>
      </c>
      <c r="G164" s="376" t="s">
        <v>500</v>
      </c>
      <c r="H164" s="376">
        <v>2815</v>
      </c>
      <c r="I164" s="376">
        <v>0</v>
      </c>
      <c r="J164" s="376">
        <v>0</v>
      </c>
      <c r="K164" s="376">
        <v>0</v>
      </c>
      <c r="L164" s="376">
        <f t="shared" si="6"/>
        <v>2815</v>
      </c>
      <c r="M164" s="378">
        <f t="shared" si="9"/>
        <v>2111.25</v>
      </c>
      <c r="N164" s="78">
        <f t="shared" si="7"/>
        <v>39.834905660377359</v>
      </c>
      <c r="O164" s="376"/>
      <c r="P164" s="13"/>
    </row>
    <row r="165" spans="1:16" hidden="1">
      <c r="A165" s="376" t="s">
        <v>15</v>
      </c>
      <c r="B165" s="377">
        <v>44144</v>
      </c>
      <c r="C165" s="377">
        <v>44151</v>
      </c>
      <c r="D165" s="376" t="s">
        <v>504</v>
      </c>
      <c r="E165" s="376" t="s">
        <v>486</v>
      </c>
      <c r="F165" s="376">
        <v>53</v>
      </c>
      <c r="G165" s="376" t="s">
        <v>500</v>
      </c>
      <c r="H165" s="376">
        <v>2915</v>
      </c>
      <c r="I165" s="376">
        <v>0</v>
      </c>
      <c r="J165" s="376">
        <v>0</v>
      </c>
      <c r="K165" s="376">
        <v>0</v>
      </c>
      <c r="L165" s="376">
        <f t="shared" si="6"/>
        <v>2915</v>
      </c>
      <c r="M165" s="378">
        <f t="shared" si="9"/>
        <v>2186.25</v>
      </c>
      <c r="N165" s="78">
        <f t="shared" si="7"/>
        <v>41.25</v>
      </c>
      <c r="O165" s="376"/>
      <c r="P165" s="13"/>
    </row>
    <row r="166" spans="1:16" ht="45" hidden="1">
      <c r="A166" s="376" t="s">
        <v>15</v>
      </c>
      <c r="B166" s="377">
        <v>44138</v>
      </c>
      <c r="C166" s="377">
        <v>44143</v>
      </c>
      <c r="D166" s="376" t="s">
        <v>485</v>
      </c>
      <c r="E166" s="376" t="s">
        <v>486</v>
      </c>
      <c r="F166" s="376">
        <v>53</v>
      </c>
      <c r="G166" s="376" t="s">
        <v>500</v>
      </c>
      <c r="H166" s="376">
        <v>2500</v>
      </c>
      <c r="I166" s="376">
        <v>15</v>
      </c>
      <c r="J166" s="376">
        <v>0</v>
      </c>
      <c r="K166" s="376">
        <v>0</v>
      </c>
      <c r="L166" s="376">
        <f t="shared" si="6"/>
        <v>2515</v>
      </c>
      <c r="M166" s="378">
        <f t="shared" si="9"/>
        <v>1886.25</v>
      </c>
      <c r="N166" s="78">
        <f t="shared" si="7"/>
        <v>35.589622641509436</v>
      </c>
      <c r="O166" s="379" t="s">
        <v>497</v>
      </c>
      <c r="P166" s="13"/>
    </row>
    <row r="167" spans="1:16" hidden="1">
      <c r="A167" s="376" t="s">
        <v>15</v>
      </c>
      <c r="B167" s="377">
        <v>44138</v>
      </c>
      <c r="C167" s="377">
        <v>44143</v>
      </c>
      <c r="D167" s="376" t="s">
        <v>485</v>
      </c>
      <c r="E167" s="376" t="s">
        <v>488</v>
      </c>
      <c r="F167" s="376">
        <v>27</v>
      </c>
      <c r="G167" s="376" t="s">
        <v>501</v>
      </c>
      <c r="H167" s="376">
        <v>3525</v>
      </c>
      <c r="I167" s="376">
        <v>15</v>
      </c>
      <c r="J167" s="376">
        <v>0</v>
      </c>
      <c r="K167" s="376">
        <v>0</v>
      </c>
      <c r="L167" s="376">
        <f t="shared" si="6"/>
        <v>3540</v>
      </c>
      <c r="M167" s="378">
        <f t="shared" si="9"/>
        <v>2655</v>
      </c>
      <c r="N167" s="78">
        <f t="shared" si="7"/>
        <v>98.333333333333329</v>
      </c>
      <c r="O167" s="376"/>
      <c r="P167" s="13"/>
    </row>
    <row r="168" spans="1:16" hidden="1">
      <c r="A168" s="376" t="s">
        <v>15</v>
      </c>
      <c r="B168" s="377">
        <v>44138</v>
      </c>
      <c r="C168" s="377">
        <v>44143</v>
      </c>
      <c r="D168" s="376" t="s">
        <v>485</v>
      </c>
      <c r="E168" s="376" t="s">
        <v>488</v>
      </c>
      <c r="F168" s="376">
        <v>53</v>
      </c>
      <c r="G168" s="376" t="s">
        <v>506</v>
      </c>
      <c r="H168" s="376">
        <v>4000</v>
      </c>
      <c r="I168" s="376">
        <v>15</v>
      </c>
      <c r="J168" s="376">
        <v>0</v>
      </c>
      <c r="K168" s="376">
        <v>0</v>
      </c>
      <c r="L168" s="376">
        <f t="shared" si="6"/>
        <v>4015</v>
      </c>
      <c r="M168" s="378">
        <f t="shared" si="9"/>
        <v>3011.25</v>
      </c>
      <c r="N168" s="78">
        <f t="shared" si="7"/>
        <v>56.816037735849058</v>
      </c>
      <c r="O168" s="376"/>
      <c r="P168" s="13"/>
    </row>
    <row r="169" spans="1:16" hidden="1">
      <c r="A169" s="376" t="s">
        <v>15</v>
      </c>
      <c r="B169" s="377">
        <v>44138</v>
      </c>
      <c r="C169" s="377">
        <v>44143</v>
      </c>
      <c r="D169" s="376" t="s">
        <v>485</v>
      </c>
      <c r="E169" s="376" t="s">
        <v>488</v>
      </c>
      <c r="F169" s="376">
        <v>53</v>
      </c>
      <c r="G169" s="376" t="s">
        <v>499</v>
      </c>
      <c r="H169" s="376">
        <v>4100</v>
      </c>
      <c r="I169" s="376">
        <v>15</v>
      </c>
      <c r="J169" s="376">
        <v>0</v>
      </c>
      <c r="K169" s="376">
        <v>0</v>
      </c>
      <c r="L169" s="376">
        <f t="shared" si="6"/>
        <v>4115</v>
      </c>
      <c r="M169" s="378">
        <f t="shared" si="9"/>
        <v>3086.25</v>
      </c>
      <c r="N169" s="78">
        <f t="shared" si="7"/>
        <v>58.231132075471699</v>
      </c>
      <c r="O169" s="376"/>
      <c r="P169" s="13"/>
    </row>
    <row r="170" spans="1:16" hidden="1">
      <c r="A170" s="376" t="s">
        <v>490</v>
      </c>
      <c r="B170" s="377">
        <v>44137</v>
      </c>
      <c r="C170" s="377">
        <v>44143</v>
      </c>
      <c r="D170" s="376" t="s">
        <v>491</v>
      </c>
      <c r="E170" s="376" t="s">
        <v>486</v>
      </c>
      <c r="F170" s="376">
        <v>53</v>
      </c>
      <c r="G170" s="376" t="s">
        <v>500</v>
      </c>
      <c r="H170" s="376">
        <v>3900</v>
      </c>
      <c r="I170" s="376">
        <v>14</v>
      </c>
      <c r="J170" s="376">
        <v>0</v>
      </c>
      <c r="K170" s="376">
        <v>0</v>
      </c>
      <c r="L170" s="376">
        <f t="shared" si="6"/>
        <v>3914</v>
      </c>
      <c r="M170" s="378">
        <f t="shared" si="9"/>
        <v>2935.5</v>
      </c>
      <c r="N170" s="78">
        <f t="shared" si="7"/>
        <v>55.386792452830186</v>
      </c>
      <c r="O170" s="379" t="s">
        <v>492</v>
      </c>
      <c r="P170" s="13"/>
    </row>
    <row r="171" spans="1:16" hidden="1">
      <c r="A171" s="376" t="s">
        <v>490</v>
      </c>
      <c r="B171" s="377">
        <v>44137</v>
      </c>
      <c r="C171" s="377">
        <v>44143</v>
      </c>
      <c r="D171" s="376" t="s">
        <v>491</v>
      </c>
      <c r="E171" s="376" t="s">
        <v>488</v>
      </c>
      <c r="F171" s="376">
        <v>27</v>
      </c>
      <c r="G171" s="376" t="s">
        <v>501</v>
      </c>
      <c r="H171" s="376">
        <v>4300</v>
      </c>
      <c r="I171" s="376">
        <v>14</v>
      </c>
      <c r="J171" s="376">
        <v>0</v>
      </c>
      <c r="K171" s="376">
        <v>0</v>
      </c>
      <c r="L171" s="376">
        <f t="shared" si="6"/>
        <v>4314</v>
      </c>
      <c r="M171" s="378">
        <f t="shared" si="9"/>
        <v>3235.5</v>
      </c>
      <c r="N171" s="78">
        <f t="shared" si="7"/>
        <v>119.83333333333333</v>
      </c>
      <c r="O171" s="376"/>
      <c r="P171" s="13"/>
    </row>
    <row r="172" spans="1:16" hidden="1">
      <c r="A172" s="376" t="s">
        <v>490</v>
      </c>
      <c r="B172" s="377">
        <v>44137</v>
      </c>
      <c r="C172" s="377">
        <v>44143</v>
      </c>
      <c r="D172" s="376" t="s">
        <v>491</v>
      </c>
      <c r="E172" s="376" t="s">
        <v>488</v>
      </c>
      <c r="F172" s="376">
        <v>53</v>
      </c>
      <c r="G172" s="376" t="s">
        <v>502</v>
      </c>
      <c r="H172" s="376">
        <v>4300</v>
      </c>
      <c r="I172" s="376">
        <v>14</v>
      </c>
      <c r="J172" s="376">
        <v>0</v>
      </c>
      <c r="K172" s="376">
        <v>0</v>
      </c>
      <c r="L172" s="376">
        <f t="shared" si="6"/>
        <v>4314</v>
      </c>
      <c r="M172" s="378">
        <f t="shared" si="9"/>
        <v>3235.5</v>
      </c>
      <c r="N172" s="78">
        <f t="shared" si="7"/>
        <v>61.047169811320757</v>
      </c>
      <c r="O172" s="376"/>
      <c r="P172" s="13"/>
    </row>
    <row r="173" spans="1:16" ht="45" hidden="1">
      <c r="A173" s="376" t="s">
        <v>15</v>
      </c>
      <c r="B173" s="377">
        <v>44144</v>
      </c>
      <c r="C173" s="377">
        <v>44151</v>
      </c>
      <c r="D173" s="376" t="s">
        <v>485</v>
      </c>
      <c r="E173" s="376" t="s">
        <v>486</v>
      </c>
      <c r="F173" s="376">
        <v>53</v>
      </c>
      <c r="G173" s="376" t="s">
        <v>500</v>
      </c>
      <c r="H173" s="376">
        <v>2700</v>
      </c>
      <c r="I173" s="376">
        <v>15</v>
      </c>
      <c r="J173" s="376">
        <v>0</v>
      </c>
      <c r="K173" s="376">
        <v>0</v>
      </c>
      <c r="L173" s="376">
        <f t="shared" si="6"/>
        <v>2715</v>
      </c>
      <c r="M173" s="378">
        <f t="shared" si="9"/>
        <v>2036.25</v>
      </c>
      <c r="N173" s="78">
        <f t="shared" si="7"/>
        <v>38.419811320754718</v>
      </c>
      <c r="O173" s="379" t="s">
        <v>497</v>
      </c>
      <c r="P173" s="13"/>
    </row>
    <row r="174" spans="1:16" hidden="1">
      <c r="A174" s="376" t="s">
        <v>15</v>
      </c>
      <c r="B174" s="377">
        <v>44144</v>
      </c>
      <c r="C174" s="377">
        <v>44151</v>
      </c>
      <c r="D174" s="376" t="s">
        <v>485</v>
      </c>
      <c r="E174" s="376" t="s">
        <v>488</v>
      </c>
      <c r="F174" s="376">
        <v>27</v>
      </c>
      <c r="G174" s="376" t="s">
        <v>501</v>
      </c>
      <c r="H174" s="376">
        <v>3725</v>
      </c>
      <c r="I174" s="376">
        <v>15</v>
      </c>
      <c r="J174" s="376">
        <v>0</v>
      </c>
      <c r="K174" s="376">
        <v>0</v>
      </c>
      <c r="L174" s="376">
        <f t="shared" si="6"/>
        <v>3740</v>
      </c>
      <c r="M174" s="378">
        <f t="shared" si="9"/>
        <v>2805</v>
      </c>
      <c r="N174" s="78">
        <f t="shared" si="7"/>
        <v>103.88888888888889</v>
      </c>
      <c r="O174" s="376"/>
      <c r="P174" s="13"/>
    </row>
    <row r="175" spans="1:16" hidden="1">
      <c r="A175" s="376" t="s">
        <v>15</v>
      </c>
      <c r="B175" s="377">
        <v>44144</v>
      </c>
      <c r="C175" s="377">
        <v>44151</v>
      </c>
      <c r="D175" s="376" t="s">
        <v>485</v>
      </c>
      <c r="E175" s="376" t="s">
        <v>488</v>
      </c>
      <c r="F175" s="376">
        <v>53</v>
      </c>
      <c r="G175" s="376" t="s">
        <v>506</v>
      </c>
      <c r="H175" s="376">
        <v>4200</v>
      </c>
      <c r="I175" s="376">
        <v>15</v>
      </c>
      <c r="J175" s="376">
        <v>0</v>
      </c>
      <c r="K175" s="376">
        <v>0</v>
      </c>
      <c r="L175" s="376">
        <f t="shared" si="6"/>
        <v>4215</v>
      </c>
      <c r="M175" s="378">
        <f t="shared" si="9"/>
        <v>3161.25</v>
      </c>
      <c r="N175" s="78">
        <f t="shared" si="7"/>
        <v>59.64622641509434</v>
      </c>
      <c r="O175" s="376"/>
      <c r="P175" s="13"/>
    </row>
    <row r="176" spans="1:16" hidden="1">
      <c r="A176" s="376" t="s">
        <v>15</v>
      </c>
      <c r="B176" s="377">
        <v>44144</v>
      </c>
      <c r="C176" s="377">
        <v>44151</v>
      </c>
      <c r="D176" s="376" t="s">
        <v>485</v>
      </c>
      <c r="E176" s="376" t="s">
        <v>488</v>
      </c>
      <c r="F176" s="376">
        <v>53</v>
      </c>
      <c r="G176" s="376" t="s">
        <v>499</v>
      </c>
      <c r="H176" s="376">
        <v>4300</v>
      </c>
      <c r="I176" s="376">
        <v>15</v>
      </c>
      <c r="J176" s="376">
        <v>0</v>
      </c>
      <c r="K176" s="376">
        <v>0</v>
      </c>
      <c r="L176" s="376">
        <f t="shared" si="6"/>
        <v>4315</v>
      </c>
      <c r="M176" s="378">
        <f t="shared" si="9"/>
        <v>3236.25</v>
      </c>
      <c r="N176" s="78">
        <f t="shared" si="7"/>
        <v>61.061320754716981</v>
      </c>
      <c r="O176" s="376"/>
      <c r="P176" s="13"/>
    </row>
    <row r="177" spans="1:16" hidden="1">
      <c r="A177" s="376" t="s">
        <v>490</v>
      </c>
      <c r="B177" s="377">
        <v>44144</v>
      </c>
      <c r="C177" s="377">
        <v>44150</v>
      </c>
      <c r="D177" s="376" t="s">
        <v>491</v>
      </c>
      <c r="E177" s="376" t="s">
        <v>486</v>
      </c>
      <c r="F177" s="376">
        <v>53</v>
      </c>
      <c r="G177" s="376" t="s">
        <v>500</v>
      </c>
      <c r="H177" s="376">
        <v>4000</v>
      </c>
      <c r="I177" s="376">
        <v>14</v>
      </c>
      <c r="J177" s="376">
        <v>0</v>
      </c>
      <c r="K177" s="376">
        <v>0</v>
      </c>
      <c r="L177" s="376">
        <f t="shared" si="6"/>
        <v>4014</v>
      </c>
      <c r="M177" s="378">
        <f t="shared" si="9"/>
        <v>3010.5</v>
      </c>
      <c r="N177" s="78">
        <f t="shared" si="7"/>
        <v>56.801886792452834</v>
      </c>
      <c r="O177" s="379" t="s">
        <v>492</v>
      </c>
      <c r="P177" s="13"/>
    </row>
    <row r="178" spans="1:16" hidden="1">
      <c r="A178" s="376" t="s">
        <v>490</v>
      </c>
      <c r="B178" s="377">
        <v>44144</v>
      </c>
      <c r="C178" s="377">
        <v>44150</v>
      </c>
      <c r="D178" s="376" t="s">
        <v>491</v>
      </c>
      <c r="E178" s="376" t="s">
        <v>488</v>
      </c>
      <c r="F178" s="376">
        <v>27</v>
      </c>
      <c r="G178" s="376" t="s">
        <v>501</v>
      </c>
      <c r="H178" s="376">
        <v>4400</v>
      </c>
      <c r="I178" s="376">
        <v>14</v>
      </c>
      <c r="J178" s="376">
        <v>0</v>
      </c>
      <c r="K178" s="376">
        <v>0</v>
      </c>
      <c r="L178" s="376">
        <f t="shared" si="6"/>
        <v>4414</v>
      </c>
      <c r="M178" s="378">
        <f t="shared" si="9"/>
        <v>3310.5</v>
      </c>
      <c r="N178" s="78">
        <f t="shared" si="7"/>
        <v>122.61111111111111</v>
      </c>
      <c r="O178" s="376"/>
      <c r="P178" s="13"/>
    </row>
    <row r="179" spans="1:16" hidden="1">
      <c r="A179" s="376" t="s">
        <v>490</v>
      </c>
      <c r="B179" s="377">
        <v>44144</v>
      </c>
      <c r="C179" s="377">
        <v>44150</v>
      </c>
      <c r="D179" s="376" t="s">
        <v>491</v>
      </c>
      <c r="E179" s="376" t="s">
        <v>488</v>
      </c>
      <c r="F179" s="376">
        <v>53</v>
      </c>
      <c r="G179" s="376" t="s">
        <v>502</v>
      </c>
      <c r="H179" s="376">
        <v>4400</v>
      </c>
      <c r="I179" s="376">
        <v>14</v>
      </c>
      <c r="J179" s="376">
        <v>0</v>
      </c>
      <c r="K179" s="376">
        <v>0</v>
      </c>
      <c r="L179" s="376">
        <f t="shared" si="6"/>
        <v>4414</v>
      </c>
      <c r="M179" s="378">
        <f t="shared" si="9"/>
        <v>3310.5</v>
      </c>
      <c r="N179" s="78">
        <f t="shared" si="7"/>
        <v>62.462264150943398</v>
      </c>
      <c r="O179" s="376"/>
      <c r="P179" s="13"/>
    </row>
    <row r="180" spans="1:16" hidden="1">
      <c r="A180" s="376" t="s">
        <v>490</v>
      </c>
      <c r="B180" s="377">
        <v>44151</v>
      </c>
      <c r="C180" s="377">
        <v>44157</v>
      </c>
      <c r="D180" s="376" t="s">
        <v>491</v>
      </c>
      <c r="E180" s="376" t="s">
        <v>486</v>
      </c>
      <c r="F180" s="376">
        <v>53</v>
      </c>
      <c r="G180" s="376" t="s">
        <v>500</v>
      </c>
      <c r="H180" s="376">
        <v>4100</v>
      </c>
      <c r="I180" s="376">
        <v>14</v>
      </c>
      <c r="J180" s="376">
        <v>0</v>
      </c>
      <c r="K180" s="376">
        <v>0</v>
      </c>
      <c r="L180" s="376">
        <f t="shared" si="6"/>
        <v>4114</v>
      </c>
      <c r="M180" s="378">
        <f t="shared" si="9"/>
        <v>3085.5</v>
      </c>
      <c r="N180" s="78">
        <f t="shared" si="7"/>
        <v>58.216981132075475</v>
      </c>
      <c r="O180" s="379" t="s">
        <v>492</v>
      </c>
      <c r="P180" s="13"/>
    </row>
    <row r="181" spans="1:16" hidden="1">
      <c r="A181" s="376" t="s">
        <v>490</v>
      </c>
      <c r="B181" s="377">
        <v>44151</v>
      </c>
      <c r="C181" s="377">
        <v>44157</v>
      </c>
      <c r="D181" s="376" t="s">
        <v>491</v>
      </c>
      <c r="E181" s="376" t="s">
        <v>488</v>
      </c>
      <c r="F181" s="376">
        <v>27</v>
      </c>
      <c r="G181" s="376" t="s">
        <v>501</v>
      </c>
      <c r="H181" s="376">
        <v>4500</v>
      </c>
      <c r="I181" s="376">
        <v>14</v>
      </c>
      <c r="J181" s="376">
        <v>0</v>
      </c>
      <c r="K181" s="376">
        <v>0</v>
      </c>
      <c r="L181" s="376">
        <f t="shared" si="6"/>
        <v>4514</v>
      </c>
      <c r="M181" s="378">
        <f t="shared" si="9"/>
        <v>3385.5</v>
      </c>
      <c r="N181" s="78">
        <f t="shared" si="7"/>
        <v>125.38888888888889</v>
      </c>
      <c r="O181" s="376"/>
      <c r="P181" s="13"/>
    </row>
    <row r="182" spans="1:16" hidden="1">
      <c r="A182" s="376" t="s">
        <v>490</v>
      </c>
      <c r="B182" s="377">
        <v>44151</v>
      </c>
      <c r="C182" s="377">
        <v>44157</v>
      </c>
      <c r="D182" s="376" t="s">
        <v>491</v>
      </c>
      <c r="E182" s="376" t="s">
        <v>488</v>
      </c>
      <c r="F182" s="376">
        <v>53</v>
      </c>
      <c r="G182" s="376" t="s">
        <v>502</v>
      </c>
      <c r="H182" s="376">
        <v>4500</v>
      </c>
      <c r="I182" s="376">
        <v>14</v>
      </c>
      <c r="J182" s="376">
        <v>0</v>
      </c>
      <c r="K182" s="376">
        <v>0</v>
      </c>
      <c r="L182" s="376">
        <f t="shared" si="6"/>
        <v>4514</v>
      </c>
      <c r="M182" s="378">
        <f t="shared" si="9"/>
        <v>3385.5</v>
      </c>
      <c r="N182" s="78">
        <f t="shared" si="7"/>
        <v>63.877358490566039</v>
      </c>
      <c r="O182" s="376"/>
      <c r="P182" s="13"/>
    </row>
    <row r="183" spans="1:16" ht="45" hidden="1">
      <c r="A183" s="376" t="s">
        <v>15</v>
      </c>
      <c r="B183" s="377">
        <v>44152</v>
      </c>
      <c r="C183" s="377">
        <v>44158</v>
      </c>
      <c r="D183" s="376" t="s">
        <v>485</v>
      </c>
      <c r="E183" s="376" t="s">
        <v>486</v>
      </c>
      <c r="F183" s="376">
        <v>53</v>
      </c>
      <c r="G183" s="376" t="s">
        <v>500</v>
      </c>
      <c r="H183" s="376">
        <v>2900</v>
      </c>
      <c r="I183" s="376">
        <v>15</v>
      </c>
      <c r="J183" s="376">
        <v>0</v>
      </c>
      <c r="K183" s="376">
        <v>0</v>
      </c>
      <c r="L183" s="376">
        <f t="shared" si="6"/>
        <v>2915</v>
      </c>
      <c r="M183" s="378">
        <f t="shared" si="9"/>
        <v>2186.25</v>
      </c>
      <c r="N183" s="78">
        <f t="shared" si="7"/>
        <v>41.25</v>
      </c>
      <c r="O183" s="379" t="s">
        <v>497</v>
      </c>
      <c r="P183" s="13"/>
    </row>
    <row r="184" spans="1:16" hidden="1">
      <c r="A184" s="376" t="s">
        <v>15</v>
      </c>
      <c r="B184" s="377">
        <v>44152</v>
      </c>
      <c r="C184" s="377">
        <v>44158</v>
      </c>
      <c r="D184" s="376" t="s">
        <v>485</v>
      </c>
      <c r="E184" s="376" t="s">
        <v>488</v>
      </c>
      <c r="F184" s="376">
        <v>27</v>
      </c>
      <c r="G184" s="376" t="s">
        <v>501</v>
      </c>
      <c r="H184" s="376">
        <v>3925</v>
      </c>
      <c r="I184" s="376">
        <v>15</v>
      </c>
      <c r="J184" s="376">
        <v>0</v>
      </c>
      <c r="K184" s="376">
        <v>0</v>
      </c>
      <c r="L184" s="376">
        <f t="shared" si="6"/>
        <v>3940</v>
      </c>
      <c r="M184" s="378">
        <f t="shared" si="9"/>
        <v>2955</v>
      </c>
      <c r="N184" s="78">
        <f t="shared" si="7"/>
        <v>109.44444444444444</v>
      </c>
      <c r="O184" s="376"/>
      <c r="P184" s="13"/>
    </row>
    <row r="185" spans="1:16" hidden="1">
      <c r="A185" s="376" t="s">
        <v>15</v>
      </c>
      <c r="B185" s="377">
        <v>44152</v>
      </c>
      <c r="C185" s="377">
        <v>44158</v>
      </c>
      <c r="D185" s="376" t="s">
        <v>485</v>
      </c>
      <c r="E185" s="376" t="s">
        <v>488</v>
      </c>
      <c r="F185" s="376">
        <v>53</v>
      </c>
      <c r="G185" s="376" t="s">
        <v>506</v>
      </c>
      <c r="H185" s="376">
        <v>4400</v>
      </c>
      <c r="I185" s="376">
        <v>15</v>
      </c>
      <c r="J185" s="376">
        <v>0</v>
      </c>
      <c r="K185" s="376">
        <v>0</v>
      </c>
      <c r="L185" s="376">
        <f t="shared" si="6"/>
        <v>4415</v>
      </c>
      <c r="M185" s="378">
        <f t="shared" si="9"/>
        <v>3311.25</v>
      </c>
      <c r="N185" s="78">
        <f t="shared" si="7"/>
        <v>62.476415094339622</v>
      </c>
      <c r="O185" s="376"/>
      <c r="P185" s="13"/>
    </row>
    <row r="186" spans="1:16" hidden="1">
      <c r="A186" s="376" t="s">
        <v>15</v>
      </c>
      <c r="B186" s="377">
        <v>44152</v>
      </c>
      <c r="C186" s="377">
        <v>44158</v>
      </c>
      <c r="D186" s="376" t="s">
        <v>485</v>
      </c>
      <c r="E186" s="376" t="s">
        <v>488</v>
      </c>
      <c r="F186" s="376">
        <v>53</v>
      </c>
      <c r="G186" s="376" t="s">
        <v>499</v>
      </c>
      <c r="H186" s="376">
        <v>4500</v>
      </c>
      <c r="I186" s="376">
        <v>15</v>
      </c>
      <c r="J186" s="376">
        <v>0</v>
      </c>
      <c r="K186" s="376">
        <v>0</v>
      </c>
      <c r="L186" s="376">
        <f t="shared" si="6"/>
        <v>4515</v>
      </c>
      <c r="M186" s="378">
        <f t="shared" si="9"/>
        <v>3386.25</v>
      </c>
      <c r="N186" s="78">
        <f t="shared" si="7"/>
        <v>63.891509433962263</v>
      </c>
      <c r="O186" s="376"/>
      <c r="P186" s="13"/>
    </row>
    <row r="187" spans="1:16" hidden="1">
      <c r="A187" s="376" t="s">
        <v>15</v>
      </c>
      <c r="B187" s="377">
        <v>44152</v>
      </c>
      <c r="C187" s="377">
        <v>44158</v>
      </c>
      <c r="D187" s="376" t="s">
        <v>504</v>
      </c>
      <c r="E187" s="376" t="s">
        <v>486</v>
      </c>
      <c r="F187" s="376">
        <v>53</v>
      </c>
      <c r="G187" s="376" t="s">
        <v>500</v>
      </c>
      <c r="H187" s="376">
        <v>3100</v>
      </c>
      <c r="I187" s="376">
        <v>15</v>
      </c>
      <c r="J187" s="376">
        <v>0</v>
      </c>
      <c r="K187" s="376">
        <v>0</v>
      </c>
      <c r="L187" s="376">
        <f t="shared" si="6"/>
        <v>3115</v>
      </c>
      <c r="M187" s="378">
        <f t="shared" si="9"/>
        <v>2336.25</v>
      </c>
      <c r="N187" s="78">
        <f t="shared" si="7"/>
        <v>44.080188679245282</v>
      </c>
      <c r="O187" s="376"/>
      <c r="P187" s="13"/>
    </row>
    <row r="188" spans="1:16" hidden="1">
      <c r="A188" s="376" t="s">
        <v>15</v>
      </c>
      <c r="B188" s="377">
        <v>44159</v>
      </c>
      <c r="C188" s="377">
        <v>44165</v>
      </c>
      <c r="D188" s="376" t="s">
        <v>504</v>
      </c>
      <c r="E188" s="376" t="s">
        <v>486</v>
      </c>
      <c r="F188" s="376">
        <v>53</v>
      </c>
      <c r="G188" s="376" t="s">
        <v>500</v>
      </c>
      <c r="H188" s="376">
        <v>3315</v>
      </c>
      <c r="I188" s="376">
        <v>0</v>
      </c>
      <c r="J188" s="376">
        <v>0</v>
      </c>
      <c r="K188" s="376">
        <v>0</v>
      </c>
      <c r="L188" s="376">
        <f t="shared" si="6"/>
        <v>3315</v>
      </c>
      <c r="M188" s="378">
        <f t="shared" si="9"/>
        <v>2486.25</v>
      </c>
      <c r="N188" s="78">
        <f t="shared" si="7"/>
        <v>46.910377358490564</v>
      </c>
      <c r="O188" s="376" t="s">
        <v>735</v>
      </c>
      <c r="P188" s="13"/>
    </row>
    <row r="189" spans="1:16" ht="45" hidden="1">
      <c r="A189" s="376" t="s">
        <v>15</v>
      </c>
      <c r="B189" s="377">
        <v>44159</v>
      </c>
      <c r="C189" s="377">
        <v>44165</v>
      </c>
      <c r="D189" s="376" t="s">
        <v>485</v>
      </c>
      <c r="E189" s="376" t="s">
        <v>486</v>
      </c>
      <c r="F189" s="376">
        <v>53</v>
      </c>
      <c r="G189" s="376" t="s">
        <v>500</v>
      </c>
      <c r="H189" s="376">
        <v>3100</v>
      </c>
      <c r="I189" s="376">
        <v>15</v>
      </c>
      <c r="J189" s="376">
        <v>0</v>
      </c>
      <c r="K189" s="376">
        <v>0</v>
      </c>
      <c r="L189" s="376">
        <f t="shared" si="6"/>
        <v>3115</v>
      </c>
      <c r="M189" s="378">
        <f t="shared" si="9"/>
        <v>2336.25</v>
      </c>
      <c r="N189" s="78">
        <f t="shared" si="7"/>
        <v>44.080188679245282</v>
      </c>
      <c r="O189" s="379" t="s">
        <v>497</v>
      </c>
      <c r="P189" s="13"/>
    </row>
    <row r="190" spans="1:16" hidden="1">
      <c r="A190" s="376" t="s">
        <v>15</v>
      </c>
      <c r="B190" s="377">
        <v>44159</v>
      </c>
      <c r="C190" s="377">
        <v>44165</v>
      </c>
      <c r="D190" s="376" t="s">
        <v>485</v>
      </c>
      <c r="E190" s="376" t="s">
        <v>488</v>
      </c>
      <c r="F190" s="376">
        <v>27</v>
      </c>
      <c r="G190" s="376" t="s">
        <v>501</v>
      </c>
      <c r="H190" s="376">
        <v>4125</v>
      </c>
      <c r="I190" s="376">
        <v>15</v>
      </c>
      <c r="J190" s="376">
        <v>0</v>
      </c>
      <c r="K190" s="376">
        <v>0</v>
      </c>
      <c r="L190" s="376">
        <f t="shared" si="6"/>
        <v>4140</v>
      </c>
      <c r="M190" s="378">
        <f t="shared" si="9"/>
        <v>3105</v>
      </c>
      <c r="N190" s="78">
        <f t="shared" si="7"/>
        <v>115</v>
      </c>
      <c r="O190" s="376"/>
      <c r="P190" s="13"/>
    </row>
    <row r="191" spans="1:16" hidden="1">
      <c r="A191" s="376" t="s">
        <v>15</v>
      </c>
      <c r="B191" s="377">
        <v>44159</v>
      </c>
      <c r="C191" s="377">
        <v>44165</v>
      </c>
      <c r="D191" s="376" t="s">
        <v>485</v>
      </c>
      <c r="E191" s="376" t="s">
        <v>488</v>
      </c>
      <c r="F191" s="376">
        <v>53</v>
      </c>
      <c r="G191" s="376" t="s">
        <v>506</v>
      </c>
      <c r="H191" s="376">
        <v>4600</v>
      </c>
      <c r="I191" s="376">
        <v>15</v>
      </c>
      <c r="J191" s="376">
        <v>0</v>
      </c>
      <c r="K191" s="376">
        <v>0</v>
      </c>
      <c r="L191" s="376">
        <f t="shared" si="6"/>
        <v>4615</v>
      </c>
      <c r="M191" s="378">
        <f t="shared" si="9"/>
        <v>3461.25</v>
      </c>
      <c r="N191" s="78">
        <f t="shared" si="7"/>
        <v>65.306603773584911</v>
      </c>
      <c r="O191" s="376"/>
      <c r="P191" s="13"/>
    </row>
    <row r="192" spans="1:16" hidden="1">
      <c r="A192" s="376" t="s">
        <v>15</v>
      </c>
      <c r="B192" s="377">
        <v>44159</v>
      </c>
      <c r="C192" s="377">
        <v>44165</v>
      </c>
      <c r="D192" s="376" t="s">
        <v>485</v>
      </c>
      <c r="E192" s="376" t="s">
        <v>488</v>
      </c>
      <c r="F192" s="376">
        <v>53</v>
      </c>
      <c r="G192" s="376" t="s">
        <v>499</v>
      </c>
      <c r="H192" s="376">
        <v>4700</v>
      </c>
      <c r="I192" s="376">
        <v>15</v>
      </c>
      <c r="J192" s="376">
        <v>0</v>
      </c>
      <c r="K192" s="376">
        <v>0</v>
      </c>
      <c r="L192" s="376">
        <f t="shared" si="6"/>
        <v>4715</v>
      </c>
      <c r="M192" s="378">
        <f t="shared" si="9"/>
        <v>3536.25</v>
      </c>
      <c r="N192" s="78">
        <f t="shared" si="7"/>
        <v>66.721698113207552</v>
      </c>
      <c r="O192" s="376"/>
      <c r="P192" s="13"/>
    </row>
    <row r="193" spans="1:16" hidden="1">
      <c r="A193" s="376" t="s">
        <v>490</v>
      </c>
      <c r="B193" s="377">
        <v>44158</v>
      </c>
      <c r="C193" s="377">
        <v>44165</v>
      </c>
      <c r="D193" s="376" t="s">
        <v>491</v>
      </c>
      <c r="E193" s="376" t="s">
        <v>486</v>
      </c>
      <c r="F193" s="376">
        <v>53</v>
      </c>
      <c r="G193" s="376" t="s">
        <v>500</v>
      </c>
      <c r="H193" s="376">
        <v>4300</v>
      </c>
      <c r="I193" s="376">
        <v>14</v>
      </c>
      <c r="J193" s="376">
        <v>0</v>
      </c>
      <c r="K193" s="376">
        <v>0</v>
      </c>
      <c r="L193" s="376">
        <f t="shared" si="6"/>
        <v>4314</v>
      </c>
      <c r="M193" s="378">
        <f t="shared" si="9"/>
        <v>3235.5</v>
      </c>
      <c r="N193" s="78">
        <f t="shared" si="7"/>
        <v>61.047169811320757</v>
      </c>
      <c r="O193" s="376"/>
      <c r="P193" s="13"/>
    </row>
    <row r="194" spans="1:16" hidden="1">
      <c r="A194" s="376" t="s">
        <v>490</v>
      </c>
      <c r="B194" s="377">
        <v>44158</v>
      </c>
      <c r="C194" s="377">
        <v>44165</v>
      </c>
      <c r="D194" s="376" t="s">
        <v>491</v>
      </c>
      <c r="E194" s="376" t="s">
        <v>488</v>
      </c>
      <c r="F194" s="376">
        <v>27</v>
      </c>
      <c r="G194" s="376" t="s">
        <v>501</v>
      </c>
      <c r="H194" s="376">
        <v>4800</v>
      </c>
      <c r="I194" s="376">
        <v>14</v>
      </c>
      <c r="J194" s="376">
        <v>0</v>
      </c>
      <c r="K194" s="376">
        <v>0</v>
      </c>
      <c r="L194" s="376">
        <f t="shared" si="6"/>
        <v>4814</v>
      </c>
      <c r="M194" s="378">
        <f t="shared" si="9"/>
        <v>3610.5</v>
      </c>
      <c r="N194" s="78">
        <f t="shared" si="7"/>
        <v>133.72222222222223</v>
      </c>
      <c r="O194" s="376"/>
      <c r="P194" s="13"/>
    </row>
    <row r="195" spans="1:16" hidden="1">
      <c r="A195" s="376" t="s">
        <v>490</v>
      </c>
      <c r="B195" s="377">
        <v>44158</v>
      </c>
      <c r="C195" s="377">
        <v>44165</v>
      </c>
      <c r="D195" s="376" t="s">
        <v>491</v>
      </c>
      <c r="E195" s="376" t="s">
        <v>488</v>
      </c>
      <c r="F195" s="376">
        <v>53</v>
      </c>
      <c r="G195" s="376" t="s">
        <v>502</v>
      </c>
      <c r="H195" s="376">
        <v>4800</v>
      </c>
      <c r="I195" s="376">
        <v>14</v>
      </c>
      <c r="J195" s="376">
        <v>0</v>
      </c>
      <c r="K195" s="376">
        <v>0</v>
      </c>
      <c r="L195" s="376">
        <f t="shared" si="6"/>
        <v>4814</v>
      </c>
      <c r="M195" s="378">
        <f t="shared" si="9"/>
        <v>3610.5</v>
      </c>
      <c r="N195" s="78">
        <f t="shared" si="7"/>
        <v>68.122641509433961</v>
      </c>
      <c r="O195" s="376"/>
      <c r="P195" s="13"/>
    </row>
    <row r="196" spans="1:16" hidden="1">
      <c r="A196" s="376" t="s">
        <v>15</v>
      </c>
      <c r="B196" s="377">
        <v>44166</v>
      </c>
      <c r="C196" s="377">
        <v>44172</v>
      </c>
      <c r="D196" s="376" t="s">
        <v>485</v>
      </c>
      <c r="E196" s="376" t="s">
        <v>486</v>
      </c>
      <c r="F196" s="376">
        <v>53</v>
      </c>
      <c r="G196" s="376" t="s">
        <v>500</v>
      </c>
      <c r="H196" s="376">
        <v>3700</v>
      </c>
      <c r="I196" s="376">
        <v>15</v>
      </c>
      <c r="J196" s="376">
        <v>0</v>
      </c>
      <c r="K196" s="376">
        <v>0</v>
      </c>
      <c r="L196" s="376">
        <f t="shared" si="6"/>
        <v>3715</v>
      </c>
      <c r="M196" s="378">
        <f t="shared" si="9"/>
        <v>2786.25</v>
      </c>
      <c r="N196" s="78">
        <f t="shared" si="7"/>
        <v>52.570754716981135</v>
      </c>
      <c r="O196" s="376"/>
      <c r="P196" s="13"/>
    </row>
    <row r="197" spans="1:16" hidden="1">
      <c r="A197" s="376" t="s">
        <v>15</v>
      </c>
      <c r="B197" s="377">
        <v>44166</v>
      </c>
      <c r="C197" s="377">
        <v>44172</v>
      </c>
      <c r="D197" s="376" t="s">
        <v>485</v>
      </c>
      <c r="E197" s="376" t="s">
        <v>488</v>
      </c>
      <c r="F197" s="376">
        <v>27</v>
      </c>
      <c r="G197" s="376" t="s">
        <v>501</v>
      </c>
      <c r="H197" s="376">
        <v>4725</v>
      </c>
      <c r="I197" s="376">
        <v>15</v>
      </c>
      <c r="J197" s="376">
        <v>0</v>
      </c>
      <c r="K197" s="376">
        <v>0</v>
      </c>
      <c r="L197" s="376">
        <f t="shared" ref="L197:L260" si="10">SUM(H197:K197)</f>
        <v>4740</v>
      </c>
      <c r="M197" s="378">
        <f t="shared" si="9"/>
        <v>3555</v>
      </c>
      <c r="N197" s="78">
        <f t="shared" ref="N197:N260" si="11">M197/F197</f>
        <v>131.66666666666666</v>
      </c>
      <c r="O197" s="376"/>
      <c r="P197" s="13"/>
    </row>
    <row r="198" spans="1:16" hidden="1">
      <c r="A198" s="376" t="s">
        <v>15</v>
      </c>
      <c r="B198" s="377">
        <v>44166</v>
      </c>
      <c r="C198" s="377">
        <v>44172</v>
      </c>
      <c r="D198" s="376" t="s">
        <v>485</v>
      </c>
      <c r="E198" s="376" t="s">
        <v>488</v>
      </c>
      <c r="F198" s="376">
        <v>53</v>
      </c>
      <c r="G198" s="376" t="s">
        <v>506</v>
      </c>
      <c r="H198" s="376">
        <v>5200</v>
      </c>
      <c r="I198" s="376">
        <v>15</v>
      </c>
      <c r="J198" s="376">
        <v>0</v>
      </c>
      <c r="K198" s="376">
        <v>0</v>
      </c>
      <c r="L198" s="376">
        <f t="shared" si="10"/>
        <v>5215</v>
      </c>
      <c r="M198" s="378">
        <f t="shared" si="9"/>
        <v>3911.25</v>
      </c>
      <c r="N198" s="78">
        <f t="shared" si="11"/>
        <v>73.797169811320757</v>
      </c>
      <c r="O198" s="376"/>
      <c r="P198" s="13"/>
    </row>
    <row r="199" spans="1:16" hidden="1">
      <c r="A199" s="376" t="s">
        <v>15</v>
      </c>
      <c r="B199" s="377">
        <v>44166</v>
      </c>
      <c r="C199" s="377">
        <v>44172</v>
      </c>
      <c r="D199" s="376" t="s">
        <v>485</v>
      </c>
      <c r="E199" s="376" t="s">
        <v>488</v>
      </c>
      <c r="F199" s="376">
        <v>53</v>
      </c>
      <c r="G199" s="376" t="s">
        <v>499</v>
      </c>
      <c r="H199" s="376">
        <v>5300</v>
      </c>
      <c r="I199" s="376">
        <v>15</v>
      </c>
      <c r="J199" s="376">
        <v>0</v>
      </c>
      <c r="K199" s="376">
        <v>0</v>
      </c>
      <c r="L199" s="376">
        <f t="shared" si="10"/>
        <v>5315</v>
      </c>
      <c r="M199" s="378">
        <f t="shared" si="9"/>
        <v>3986.25</v>
      </c>
      <c r="N199" s="78">
        <f t="shared" si="11"/>
        <v>75.212264150943398</v>
      </c>
      <c r="O199" s="376"/>
      <c r="P199" s="13"/>
    </row>
    <row r="200" spans="1:16" hidden="1">
      <c r="A200" s="376" t="s">
        <v>490</v>
      </c>
      <c r="B200" s="377">
        <v>44166</v>
      </c>
      <c r="C200" s="377">
        <v>44171</v>
      </c>
      <c r="D200" s="376" t="s">
        <v>491</v>
      </c>
      <c r="E200" s="376" t="s">
        <v>486</v>
      </c>
      <c r="F200" s="376">
        <v>53</v>
      </c>
      <c r="G200" s="376" t="s">
        <v>500</v>
      </c>
      <c r="H200" s="376">
        <v>4700</v>
      </c>
      <c r="I200" s="376">
        <v>14</v>
      </c>
      <c r="J200" s="376">
        <v>0</v>
      </c>
      <c r="K200" s="376">
        <v>0</v>
      </c>
      <c r="L200" s="376">
        <f t="shared" si="10"/>
        <v>4714</v>
      </c>
      <c r="M200" s="378">
        <f t="shared" si="9"/>
        <v>3535.5</v>
      </c>
      <c r="N200" s="78">
        <f t="shared" si="11"/>
        <v>66.70754716981132</v>
      </c>
      <c r="O200" s="376"/>
      <c r="P200" s="13"/>
    </row>
    <row r="201" spans="1:16" hidden="1">
      <c r="A201" s="376" t="s">
        <v>490</v>
      </c>
      <c r="B201" s="377">
        <v>44166</v>
      </c>
      <c r="C201" s="377">
        <v>44171</v>
      </c>
      <c r="D201" s="376" t="s">
        <v>491</v>
      </c>
      <c r="E201" s="376" t="s">
        <v>488</v>
      </c>
      <c r="F201" s="376">
        <v>27</v>
      </c>
      <c r="G201" s="376" t="s">
        <v>501</v>
      </c>
      <c r="H201" s="376">
        <v>5200</v>
      </c>
      <c r="I201" s="376">
        <v>14</v>
      </c>
      <c r="J201" s="376">
        <v>0</v>
      </c>
      <c r="K201" s="376">
        <v>0</v>
      </c>
      <c r="L201" s="376">
        <f t="shared" si="10"/>
        <v>5214</v>
      </c>
      <c r="M201" s="378">
        <f t="shared" si="9"/>
        <v>3910.5</v>
      </c>
      <c r="N201" s="78">
        <f t="shared" si="11"/>
        <v>144.83333333333334</v>
      </c>
      <c r="O201" s="376"/>
      <c r="P201" s="13"/>
    </row>
    <row r="202" spans="1:16" hidden="1">
      <c r="A202" s="376" t="s">
        <v>490</v>
      </c>
      <c r="B202" s="377">
        <v>44166</v>
      </c>
      <c r="C202" s="377">
        <v>44171</v>
      </c>
      <c r="D202" s="376" t="s">
        <v>491</v>
      </c>
      <c r="E202" s="376" t="s">
        <v>488</v>
      </c>
      <c r="F202" s="376">
        <v>53</v>
      </c>
      <c r="G202" s="376" t="s">
        <v>502</v>
      </c>
      <c r="H202" s="376">
        <v>5200</v>
      </c>
      <c r="I202" s="376">
        <v>14</v>
      </c>
      <c r="J202" s="376">
        <v>0</v>
      </c>
      <c r="K202" s="376">
        <v>0</v>
      </c>
      <c r="L202" s="376">
        <f t="shared" si="10"/>
        <v>5214</v>
      </c>
      <c r="M202" s="378">
        <f t="shared" si="9"/>
        <v>3910.5</v>
      </c>
      <c r="N202" s="78">
        <f t="shared" si="11"/>
        <v>73.783018867924525</v>
      </c>
      <c r="O202" s="376"/>
      <c r="P202" s="13"/>
    </row>
    <row r="203" spans="1:16" hidden="1">
      <c r="A203" s="376" t="s">
        <v>15</v>
      </c>
      <c r="B203" s="377">
        <v>44166</v>
      </c>
      <c r="C203" s="377">
        <v>44172</v>
      </c>
      <c r="D203" s="376" t="s">
        <v>504</v>
      </c>
      <c r="E203" s="376" t="s">
        <v>486</v>
      </c>
      <c r="F203" s="376">
        <v>53</v>
      </c>
      <c r="G203" s="376" t="s">
        <v>500</v>
      </c>
      <c r="H203" s="376">
        <v>3915</v>
      </c>
      <c r="I203" s="376">
        <v>0</v>
      </c>
      <c r="J203" s="376">
        <v>0</v>
      </c>
      <c r="K203" s="376">
        <v>0</v>
      </c>
      <c r="L203" s="376">
        <f t="shared" si="10"/>
        <v>3915</v>
      </c>
      <c r="M203" s="378">
        <f t="shared" si="9"/>
        <v>2936.25</v>
      </c>
      <c r="N203" s="78">
        <f t="shared" si="11"/>
        <v>55.400943396226417</v>
      </c>
      <c r="O203" s="376" t="s">
        <v>736</v>
      </c>
      <c r="P203" s="13"/>
    </row>
    <row r="204" spans="1:16" ht="30" hidden="1">
      <c r="A204" s="376" t="s">
        <v>15</v>
      </c>
      <c r="B204" s="377">
        <v>44173</v>
      </c>
      <c r="C204" s="377">
        <v>44179</v>
      </c>
      <c r="D204" s="376" t="s">
        <v>504</v>
      </c>
      <c r="E204" s="376" t="s">
        <v>486</v>
      </c>
      <c r="F204" s="376">
        <v>53</v>
      </c>
      <c r="G204" s="376" t="s">
        <v>500</v>
      </c>
      <c r="H204" s="376">
        <v>4815</v>
      </c>
      <c r="I204" s="376">
        <v>0</v>
      </c>
      <c r="J204" s="376">
        <v>0</v>
      </c>
      <c r="K204" s="376">
        <v>0</v>
      </c>
      <c r="L204" s="376">
        <f t="shared" si="10"/>
        <v>4815</v>
      </c>
      <c r="M204" s="378">
        <f t="shared" si="9"/>
        <v>3611.25</v>
      </c>
      <c r="N204" s="78">
        <f t="shared" si="11"/>
        <v>68.136792452830193</v>
      </c>
      <c r="O204" s="379" t="s">
        <v>737</v>
      </c>
      <c r="P204" s="13"/>
    </row>
    <row r="205" spans="1:16" hidden="1">
      <c r="A205" s="376" t="s">
        <v>15</v>
      </c>
      <c r="B205" s="377">
        <v>44173</v>
      </c>
      <c r="C205" s="377">
        <v>44178</v>
      </c>
      <c r="D205" s="376" t="s">
        <v>485</v>
      </c>
      <c r="E205" s="376" t="s">
        <v>486</v>
      </c>
      <c r="F205" s="376">
        <v>53</v>
      </c>
      <c r="G205" s="376" t="s">
        <v>500</v>
      </c>
      <c r="H205" s="376">
        <v>3900</v>
      </c>
      <c r="I205" s="376">
        <v>15</v>
      </c>
      <c r="J205" s="376">
        <v>0</v>
      </c>
      <c r="K205" s="376">
        <v>0</v>
      </c>
      <c r="L205" s="376">
        <f t="shared" si="10"/>
        <v>3915</v>
      </c>
      <c r="M205" s="378">
        <f t="shared" si="9"/>
        <v>2936.25</v>
      </c>
      <c r="N205" s="78">
        <f t="shared" si="11"/>
        <v>55.400943396226417</v>
      </c>
      <c r="O205" s="376"/>
      <c r="P205" s="13"/>
    </row>
    <row r="206" spans="1:16" hidden="1">
      <c r="A206" s="376" t="s">
        <v>15</v>
      </c>
      <c r="B206" s="377">
        <v>44173</v>
      </c>
      <c r="C206" s="377">
        <v>44178</v>
      </c>
      <c r="D206" s="376" t="s">
        <v>485</v>
      </c>
      <c r="E206" s="376" t="s">
        <v>488</v>
      </c>
      <c r="F206" s="376">
        <v>27</v>
      </c>
      <c r="G206" s="376" t="s">
        <v>501</v>
      </c>
      <c r="H206" s="376">
        <v>4925</v>
      </c>
      <c r="I206" s="376">
        <v>15</v>
      </c>
      <c r="J206" s="376">
        <v>0</v>
      </c>
      <c r="K206" s="376">
        <v>0</v>
      </c>
      <c r="L206" s="376">
        <f t="shared" si="10"/>
        <v>4940</v>
      </c>
      <c r="M206" s="378">
        <f t="shared" si="9"/>
        <v>3705</v>
      </c>
      <c r="N206" s="78">
        <f t="shared" si="11"/>
        <v>137.22222222222223</v>
      </c>
      <c r="O206" s="376"/>
      <c r="P206" s="13"/>
    </row>
    <row r="207" spans="1:16" hidden="1">
      <c r="A207" s="376" t="s">
        <v>15</v>
      </c>
      <c r="B207" s="377">
        <v>44173</v>
      </c>
      <c r="C207" s="377">
        <v>44178</v>
      </c>
      <c r="D207" s="376" t="s">
        <v>485</v>
      </c>
      <c r="E207" s="376" t="s">
        <v>488</v>
      </c>
      <c r="F207" s="376">
        <v>53</v>
      </c>
      <c r="G207" s="376" t="s">
        <v>506</v>
      </c>
      <c r="H207" s="376">
        <v>5400</v>
      </c>
      <c r="I207" s="376">
        <v>15</v>
      </c>
      <c r="J207" s="376">
        <v>0</v>
      </c>
      <c r="K207" s="376">
        <v>0</v>
      </c>
      <c r="L207" s="376">
        <f t="shared" si="10"/>
        <v>5415</v>
      </c>
      <c r="M207" s="378">
        <f t="shared" si="9"/>
        <v>4061.25</v>
      </c>
      <c r="N207" s="78">
        <f t="shared" si="11"/>
        <v>76.627358490566039</v>
      </c>
      <c r="O207" s="376"/>
      <c r="P207" s="13"/>
    </row>
    <row r="208" spans="1:16" hidden="1">
      <c r="A208" s="376" t="s">
        <v>15</v>
      </c>
      <c r="B208" s="377">
        <v>44173</v>
      </c>
      <c r="C208" s="377">
        <v>44178</v>
      </c>
      <c r="D208" s="376" t="s">
        <v>485</v>
      </c>
      <c r="E208" s="376" t="s">
        <v>488</v>
      </c>
      <c r="F208" s="376">
        <v>53</v>
      </c>
      <c r="G208" s="376" t="s">
        <v>499</v>
      </c>
      <c r="H208" s="376">
        <v>5500</v>
      </c>
      <c r="I208" s="376">
        <v>15</v>
      </c>
      <c r="J208" s="376">
        <v>0</v>
      </c>
      <c r="K208" s="376">
        <v>0</v>
      </c>
      <c r="L208" s="376">
        <f t="shared" si="10"/>
        <v>5515</v>
      </c>
      <c r="M208" s="378">
        <f t="shared" si="9"/>
        <v>4136.25</v>
      </c>
      <c r="N208" s="78">
        <f t="shared" si="11"/>
        <v>78.04245283018868</v>
      </c>
      <c r="O208" s="376"/>
      <c r="P208" s="13"/>
    </row>
    <row r="209" spans="1:16" hidden="1">
      <c r="A209" s="376" t="s">
        <v>490</v>
      </c>
      <c r="B209" s="377">
        <v>44172</v>
      </c>
      <c r="C209" s="377">
        <v>44178</v>
      </c>
      <c r="D209" s="376" t="s">
        <v>491</v>
      </c>
      <c r="E209" s="376" t="s">
        <v>486</v>
      </c>
      <c r="F209" s="376">
        <v>53</v>
      </c>
      <c r="G209" s="376" t="s">
        <v>500</v>
      </c>
      <c r="H209" s="376">
        <v>5000</v>
      </c>
      <c r="I209" s="376">
        <v>14</v>
      </c>
      <c r="J209" s="376">
        <v>0</v>
      </c>
      <c r="K209" s="376">
        <v>0</v>
      </c>
      <c r="L209" s="376">
        <f t="shared" si="10"/>
        <v>5014</v>
      </c>
      <c r="M209" s="378">
        <f t="shared" si="9"/>
        <v>3760.5</v>
      </c>
      <c r="N209" s="78">
        <f t="shared" si="11"/>
        <v>70.952830188679243</v>
      </c>
      <c r="O209" s="376"/>
      <c r="P209" s="13"/>
    </row>
    <row r="210" spans="1:16" hidden="1">
      <c r="A210" s="376" t="s">
        <v>490</v>
      </c>
      <c r="B210" s="377">
        <v>44172</v>
      </c>
      <c r="C210" s="377">
        <v>44178</v>
      </c>
      <c r="D210" s="376" t="s">
        <v>491</v>
      </c>
      <c r="E210" s="376" t="s">
        <v>488</v>
      </c>
      <c r="F210" s="376">
        <v>27</v>
      </c>
      <c r="G210" s="376" t="s">
        <v>501</v>
      </c>
      <c r="H210" s="376">
        <v>5200</v>
      </c>
      <c r="I210" s="376">
        <v>14</v>
      </c>
      <c r="J210" s="376">
        <v>0</v>
      </c>
      <c r="K210" s="376">
        <v>0</v>
      </c>
      <c r="L210" s="376">
        <f t="shared" si="10"/>
        <v>5214</v>
      </c>
      <c r="M210" s="378">
        <f t="shared" si="9"/>
        <v>3910.5</v>
      </c>
      <c r="N210" s="78">
        <f t="shared" si="11"/>
        <v>144.83333333333334</v>
      </c>
      <c r="O210" s="376"/>
      <c r="P210" s="13"/>
    </row>
    <row r="211" spans="1:16" hidden="1">
      <c r="A211" s="376" t="s">
        <v>490</v>
      </c>
      <c r="B211" s="377">
        <v>44172</v>
      </c>
      <c r="C211" s="377">
        <v>44178</v>
      </c>
      <c r="D211" s="376" t="s">
        <v>491</v>
      </c>
      <c r="E211" s="376" t="s">
        <v>488</v>
      </c>
      <c r="F211" s="376">
        <v>53</v>
      </c>
      <c r="G211" s="376" t="s">
        <v>502</v>
      </c>
      <c r="H211" s="376">
        <v>5500</v>
      </c>
      <c r="I211" s="376">
        <v>14</v>
      </c>
      <c r="J211" s="376">
        <v>0</v>
      </c>
      <c r="K211" s="376">
        <v>0</v>
      </c>
      <c r="L211" s="376">
        <f t="shared" si="10"/>
        <v>5514</v>
      </c>
      <c r="M211" s="378">
        <f t="shared" si="9"/>
        <v>4135.5</v>
      </c>
      <c r="N211" s="78">
        <f t="shared" si="11"/>
        <v>78.028301886792448</v>
      </c>
      <c r="O211" s="376"/>
      <c r="P211" s="13"/>
    </row>
    <row r="212" spans="1:16" hidden="1">
      <c r="A212" s="376" t="s">
        <v>490</v>
      </c>
      <c r="B212" s="377">
        <v>44179</v>
      </c>
      <c r="C212" s="377">
        <v>44185</v>
      </c>
      <c r="D212" s="376" t="s">
        <v>491</v>
      </c>
      <c r="E212" s="376" t="s">
        <v>486</v>
      </c>
      <c r="F212" s="376">
        <v>53</v>
      </c>
      <c r="G212" s="376" t="s">
        <v>500</v>
      </c>
      <c r="H212" s="376">
        <v>5500</v>
      </c>
      <c r="I212" s="376">
        <v>14</v>
      </c>
      <c r="J212" s="376">
        <v>0</v>
      </c>
      <c r="K212" s="376">
        <v>0</v>
      </c>
      <c r="L212" s="376">
        <f t="shared" si="10"/>
        <v>5514</v>
      </c>
      <c r="M212" s="378">
        <f t="shared" si="9"/>
        <v>4135.5</v>
      </c>
      <c r="N212" s="78">
        <f t="shared" si="11"/>
        <v>78.028301886792448</v>
      </c>
      <c r="O212" s="376"/>
      <c r="P212" s="13"/>
    </row>
    <row r="213" spans="1:16" hidden="1">
      <c r="A213" s="376" t="s">
        <v>490</v>
      </c>
      <c r="B213" s="377">
        <v>44179</v>
      </c>
      <c r="C213" s="377">
        <v>44185</v>
      </c>
      <c r="D213" s="376" t="s">
        <v>491</v>
      </c>
      <c r="E213" s="376" t="s">
        <v>488</v>
      </c>
      <c r="F213" s="376">
        <v>27</v>
      </c>
      <c r="G213" s="376" t="s">
        <v>501</v>
      </c>
      <c r="H213" s="376">
        <v>6100</v>
      </c>
      <c r="I213" s="376">
        <v>14</v>
      </c>
      <c r="J213" s="376">
        <v>0</v>
      </c>
      <c r="K213" s="376">
        <v>0</v>
      </c>
      <c r="L213" s="376">
        <f t="shared" si="10"/>
        <v>6114</v>
      </c>
      <c r="M213" s="378">
        <f t="shared" si="9"/>
        <v>4585.5</v>
      </c>
      <c r="N213" s="78">
        <f t="shared" si="11"/>
        <v>169.83333333333334</v>
      </c>
      <c r="O213" s="376"/>
      <c r="P213" s="13"/>
    </row>
    <row r="214" spans="1:16" hidden="1">
      <c r="A214" s="376" t="s">
        <v>490</v>
      </c>
      <c r="B214" s="377">
        <v>44179</v>
      </c>
      <c r="C214" s="377">
        <v>44185</v>
      </c>
      <c r="D214" s="376" t="s">
        <v>491</v>
      </c>
      <c r="E214" s="376" t="s">
        <v>488</v>
      </c>
      <c r="F214" s="376">
        <v>53</v>
      </c>
      <c r="G214" s="376" t="s">
        <v>502</v>
      </c>
      <c r="H214" s="376">
        <v>6100</v>
      </c>
      <c r="I214" s="376">
        <v>14</v>
      </c>
      <c r="J214" s="376">
        <v>0</v>
      </c>
      <c r="K214" s="376">
        <v>0</v>
      </c>
      <c r="L214" s="376">
        <f t="shared" si="10"/>
        <v>6114</v>
      </c>
      <c r="M214" s="378">
        <f t="shared" si="9"/>
        <v>4585.5</v>
      </c>
      <c r="N214" s="78">
        <f t="shared" si="11"/>
        <v>86.518867924528308</v>
      </c>
      <c r="O214" s="376"/>
      <c r="P214" s="13"/>
    </row>
    <row r="215" spans="1:16" hidden="1">
      <c r="A215" s="376" t="s">
        <v>490</v>
      </c>
      <c r="B215" s="377">
        <v>44172</v>
      </c>
      <c r="C215" s="377">
        <v>44178</v>
      </c>
      <c r="D215" s="376" t="s">
        <v>505</v>
      </c>
      <c r="E215" s="376" t="s">
        <v>486</v>
      </c>
      <c r="F215" s="376">
        <v>53</v>
      </c>
      <c r="G215" s="376" t="s">
        <v>500</v>
      </c>
      <c r="H215" s="376">
        <v>4000</v>
      </c>
      <c r="I215" s="376">
        <v>14</v>
      </c>
      <c r="J215" s="376">
        <v>0</v>
      </c>
      <c r="K215" s="376">
        <v>0</v>
      </c>
      <c r="L215" s="376">
        <f t="shared" si="10"/>
        <v>4014</v>
      </c>
      <c r="M215" s="378">
        <f t="shared" si="9"/>
        <v>3010.5</v>
      </c>
      <c r="N215" s="78">
        <f t="shared" si="11"/>
        <v>56.801886792452834</v>
      </c>
      <c r="O215" s="376"/>
      <c r="P215" s="13"/>
    </row>
    <row r="216" spans="1:16" ht="45" hidden="1">
      <c r="A216" s="376" t="s">
        <v>15</v>
      </c>
      <c r="B216" s="377">
        <v>44179</v>
      </c>
      <c r="C216" s="377">
        <v>44186</v>
      </c>
      <c r="D216" s="376" t="s">
        <v>485</v>
      </c>
      <c r="E216" s="376" t="s">
        <v>486</v>
      </c>
      <c r="F216" s="376">
        <v>53</v>
      </c>
      <c r="G216" s="376" t="s">
        <v>500</v>
      </c>
      <c r="H216" s="376">
        <v>4400</v>
      </c>
      <c r="I216" s="376">
        <v>15</v>
      </c>
      <c r="J216" s="376">
        <v>0</v>
      </c>
      <c r="K216" s="376">
        <v>0</v>
      </c>
      <c r="L216" s="376">
        <f t="shared" si="10"/>
        <v>4415</v>
      </c>
      <c r="M216" s="378">
        <f t="shared" si="9"/>
        <v>3311.25</v>
      </c>
      <c r="N216" s="78">
        <f t="shared" si="11"/>
        <v>62.476415094339622</v>
      </c>
      <c r="O216" s="379" t="s">
        <v>497</v>
      </c>
      <c r="P216" s="13"/>
    </row>
    <row r="217" spans="1:16" hidden="1">
      <c r="A217" s="376" t="s">
        <v>15</v>
      </c>
      <c r="B217" s="377">
        <v>44179</v>
      </c>
      <c r="C217" s="377">
        <v>44186</v>
      </c>
      <c r="D217" s="376" t="s">
        <v>485</v>
      </c>
      <c r="E217" s="376" t="s">
        <v>488</v>
      </c>
      <c r="F217" s="376">
        <v>27</v>
      </c>
      <c r="G217" s="376" t="s">
        <v>501</v>
      </c>
      <c r="H217" s="376">
        <v>5425</v>
      </c>
      <c r="I217" s="376">
        <v>15</v>
      </c>
      <c r="J217" s="376">
        <v>0</v>
      </c>
      <c r="K217" s="376">
        <v>0</v>
      </c>
      <c r="L217" s="376">
        <f t="shared" si="10"/>
        <v>5440</v>
      </c>
      <c r="M217" s="378">
        <f t="shared" si="9"/>
        <v>4080</v>
      </c>
      <c r="N217" s="78">
        <f t="shared" si="11"/>
        <v>151.11111111111111</v>
      </c>
      <c r="O217" s="376"/>
      <c r="P217" s="13"/>
    </row>
    <row r="218" spans="1:16" hidden="1">
      <c r="A218" s="376" t="s">
        <v>15</v>
      </c>
      <c r="B218" s="377">
        <v>44179</v>
      </c>
      <c r="C218" s="377">
        <v>44186</v>
      </c>
      <c r="D218" s="376" t="s">
        <v>485</v>
      </c>
      <c r="E218" s="376" t="s">
        <v>488</v>
      </c>
      <c r="F218" s="376">
        <v>53</v>
      </c>
      <c r="G218" s="376" t="s">
        <v>506</v>
      </c>
      <c r="H218" s="376">
        <v>5900</v>
      </c>
      <c r="I218" s="376">
        <v>15</v>
      </c>
      <c r="J218" s="376">
        <v>0</v>
      </c>
      <c r="K218" s="376">
        <v>0</v>
      </c>
      <c r="L218" s="376">
        <f t="shared" si="10"/>
        <v>5915</v>
      </c>
      <c r="M218" s="378">
        <f t="shared" si="9"/>
        <v>4436.25</v>
      </c>
      <c r="N218" s="78">
        <f t="shared" si="11"/>
        <v>83.702830188679243</v>
      </c>
      <c r="O218" s="376"/>
      <c r="P218" s="13"/>
    </row>
    <row r="219" spans="1:16" hidden="1">
      <c r="A219" s="376" t="s">
        <v>15</v>
      </c>
      <c r="B219" s="377">
        <v>44179</v>
      </c>
      <c r="C219" s="377">
        <v>44186</v>
      </c>
      <c r="D219" s="376" t="s">
        <v>485</v>
      </c>
      <c r="E219" s="376" t="s">
        <v>488</v>
      </c>
      <c r="F219" s="376">
        <v>53</v>
      </c>
      <c r="G219" s="376" t="s">
        <v>499</v>
      </c>
      <c r="H219" s="376">
        <v>6000</v>
      </c>
      <c r="I219" s="376">
        <v>15</v>
      </c>
      <c r="J219" s="376">
        <v>0</v>
      </c>
      <c r="K219" s="376">
        <v>0</v>
      </c>
      <c r="L219" s="376">
        <f t="shared" si="10"/>
        <v>6015</v>
      </c>
      <c r="M219" s="378">
        <f t="shared" si="9"/>
        <v>4511.25</v>
      </c>
      <c r="N219" s="78">
        <f t="shared" si="11"/>
        <v>85.117924528301884</v>
      </c>
      <c r="O219" s="376"/>
      <c r="P219" s="13"/>
    </row>
    <row r="220" spans="1:16" ht="30" hidden="1">
      <c r="A220" s="376" t="s">
        <v>15</v>
      </c>
      <c r="B220" s="377">
        <v>44181</v>
      </c>
      <c r="C220" s="377">
        <v>44181</v>
      </c>
      <c r="D220" s="376" t="s">
        <v>504</v>
      </c>
      <c r="E220" s="376" t="s">
        <v>486</v>
      </c>
      <c r="F220" s="376">
        <v>53</v>
      </c>
      <c r="G220" s="376" t="s">
        <v>500</v>
      </c>
      <c r="H220" s="376">
        <v>5015</v>
      </c>
      <c r="I220" s="376">
        <v>0</v>
      </c>
      <c r="J220" s="376">
        <v>0</v>
      </c>
      <c r="K220" s="376">
        <v>0</v>
      </c>
      <c r="L220" s="376">
        <f t="shared" si="10"/>
        <v>5015</v>
      </c>
      <c r="M220" s="378">
        <f t="shared" si="9"/>
        <v>3761.25</v>
      </c>
      <c r="N220" s="78">
        <f t="shared" si="11"/>
        <v>70.966981132075475</v>
      </c>
      <c r="O220" s="379" t="s">
        <v>738</v>
      </c>
      <c r="P220" s="13"/>
    </row>
    <row r="221" spans="1:16" hidden="1">
      <c r="A221" s="376" t="s">
        <v>15</v>
      </c>
      <c r="B221" s="377">
        <v>44184</v>
      </c>
      <c r="C221" s="377">
        <v>44184</v>
      </c>
      <c r="D221" s="376" t="s">
        <v>504</v>
      </c>
      <c r="E221" s="376" t="s">
        <v>486</v>
      </c>
      <c r="F221" s="376">
        <v>53</v>
      </c>
      <c r="G221" s="376" t="s">
        <v>500</v>
      </c>
      <c r="H221" s="376">
        <v>5915</v>
      </c>
      <c r="I221" s="376">
        <v>0</v>
      </c>
      <c r="J221" s="376">
        <v>0</v>
      </c>
      <c r="K221" s="376">
        <v>0</v>
      </c>
      <c r="L221" s="376">
        <f t="shared" si="10"/>
        <v>5915</v>
      </c>
      <c r="M221" s="378">
        <f t="shared" si="9"/>
        <v>4436.25</v>
      </c>
      <c r="N221" s="78">
        <f t="shared" si="11"/>
        <v>83.702830188679243</v>
      </c>
      <c r="O221" s="376" t="s">
        <v>739</v>
      </c>
      <c r="P221" s="13"/>
    </row>
    <row r="222" spans="1:16" ht="45" hidden="1">
      <c r="A222" s="376" t="s">
        <v>15</v>
      </c>
      <c r="B222" s="377">
        <v>44187</v>
      </c>
      <c r="C222" s="377">
        <v>44196</v>
      </c>
      <c r="D222" s="376" t="s">
        <v>485</v>
      </c>
      <c r="E222" s="376" t="s">
        <v>486</v>
      </c>
      <c r="F222" s="376">
        <v>53</v>
      </c>
      <c r="G222" s="376" t="s">
        <v>500</v>
      </c>
      <c r="H222" s="376">
        <v>4900</v>
      </c>
      <c r="I222" s="376">
        <v>15</v>
      </c>
      <c r="J222" s="376">
        <v>0</v>
      </c>
      <c r="K222" s="376">
        <v>0</v>
      </c>
      <c r="L222" s="376">
        <f t="shared" si="10"/>
        <v>4915</v>
      </c>
      <c r="M222" s="378">
        <f t="shared" si="9"/>
        <v>3686.25</v>
      </c>
      <c r="N222" s="78">
        <f t="shared" si="11"/>
        <v>69.551886792452834</v>
      </c>
      <c r="O222" s="379" t="s">
        <v>507</v>
      </c>
      <c r="P222" s="13"/>
    </row>
    <row r="223" spans="1:16" hidden="1">
      <c r="A223" s="376" t="s">
        <v>15</v>
      </c>
      <c r="B223" s="377">
        <v>44187</v>
      </c>
      <c r="C223" s="377">
        <v>44196</v>
      </c>
      <c r="D223" s="376" t="s">
        <v>485</v>
      </c>
      <c r="E223" s="376" t="s">
        <v>488</v>
      </c>
      <c r="F223" s="376">
        <v>27</v>
      </c>
      <c r="G223" s="376" t="s">
        <v>501</v>
      </c>
      <c r="H223" s="376">
        <v>5925</v>
      </c>
      <c r="I223" s="376">
        <v>15</v>
      </c>
      <c r="J223" s="376">
        <v>0</v>
      </c>
      <c r="K223" s="376">
        <v>0</v>
      </c>
      <c r="L223" s="376">
        <f t="shared" si="10"/>
        <v>5940</v>
      </c>
      <c r="M223" s="378">
        <f t="shared" si="9"/>
        <v>4455</v>
      </c>
      <c r="N223" s="78">
        <f t="shared" si="11"/>
        <v>165</v>
      </c>
      <c r="O223" s="376"/>
      <c r="P223" s="13"/>
    </row>
    <row r="224" spans="1:16" hidden="1">
      <c r="A224" s="376" t="s">
        <v>15</v>
      </c>
      <c r="B224" s="377">
        <v>44187</v>
      </c>
      <c r="C224" s="377">
        <v>44196</v>
      </c>
      <c r="D224" s="376" t="s">
        <v>485</v>
      </c>
      <c r="E224" s="376" t="s">
        <v>488</v>
      </c>
      <c r="F224" s="376">
        <v>53</v>
      </c>
      <c r="G224" s="376" t="s">
        <v>506</v>
      </c>
      <c r="H224" s="376">
        <v>6400</v>
      </c>
      <c r="I224" s="376">
        <v>15</v>
      </c>
      <c r="J224" s="376">
        <v>0</v>
      </c>
      <c r="K224" s="376">
        <v>0</v>
      </c>
      <c r="L224" s="376">
        <f t="shared" si="10"/>
        <v>6415</v>
      </c>
      <c r="M224" s="378">
        <f t="shared" si="9"/>
        <v>4811.25</v>
      </c>
      <c r="N224" s="78">
        <f t="shared" si="11"/>
        <v>90.778301886792448</v>
      </c>
      <c r="O224" s="376"/>
      <c r="P224" s="13"/>
    </row>
    <row r="225" spans="1:16" hidden="1">
      <c r="A225" s="376" t="s">
        <v>15</v>
      </c>
      <c r="B225" s="377">
        <v>44187</v>
      </c>
      <c r="C225" s="377">
        <v>44196</v>
      </c>
      <c r="D225" s="376" t="s">
        <v>485</v>
      </c>
      <c r="E225" s="376" t="s">
        <v>488</v>
      </c>
      <c r="F225" s="376">
        <v>53</v>
      </c>
      <c r="G225" s="376" t="s">
        <v>499</v>
      </c>
      <c r="H225" s="376">
        <v>6500</v>
      </c>
      <c r="I225" s="376">
        <v>15</v>
      </c>
      <c r="J225" s="376">
        <v>0</v>
      </c>
      <c r="K225" s="376">
        <v>0</v>
      </c>
      <c r="L225" s="376">
        <f t="shared" si="10"/>
        <v>6515</v>
      </c>
      <c r="M225" s="378">
        <f t="shared" si="9"/>
        <v>4886.25</v>
      </c>
      <c r="N225" s="78">
        <f t="shared" si="11"/>
        <v>92.193396226415089</v>
      </c>
      <c r="O225" s="376"/>
      <c r="P225" s="13"/>
    </row>
    <row r="226" spans="1:16" hidden="1">
      <c r="A226" s="376" t="s">
        <v>15</v>
      </c>
      <c r="B226" s="377">
        <v>44187</v>
      </c>
      <c r="C226" s="377">
        <v>44196</v>
      </c>
      <c r="D226" s="376" t="s">
        <v>504</v>
      </c>
      <c r="E226" s="376" t="s">
        <v>486</v>
      </c>
      <c r="F226" s="376">
        <v>53</v>
      </c>
      <c r="G226" s="376" t="s">
        <v>500</v>
      </c>
      <c r="H226" s="376">
        <v>6700</v>
      </c>
      <c r="I226" s="376">
        <v>15</v>
      </c>
      <c r="J226" s="376">
        <v>0</v>
      </c>
      <c r="K226" s="376">
        <v>0</v>
      </c>
      <c r="L226" s="376">
        <f t="shared" si="10"/>
        <v>6715</v>
      </c>
      <c r="M226" s="378">
        <f t="shared" si="9"/>
        <v>5036.25</v>
      </c>
      <c r="N226" s="78">
        <f t="shared" si="11"/>
        <v>95.023584905660371</v>
      </c>
      <c r="O226" s="376" t="s">
        <v>740</v>
      </c>
      <c r="P226" s="13"/>
    </row>
    <row r="227" spans="1:16" hidden="1">
      <c r="A227" s="376" t="s">
        <v>19</v>
      </c>
      <c r="B227" s="377">
        <v>44191</v>
      </c>
      <c r="C227" s="377">
        <v>44191</v>
      </c>
      <c r="D227" s="376" t="s">
        <v>504</v>
      </c>
      <c r="E227" s="376" t="s">
        <v>486</v>
      </c>
      <c r="F227" s="376">
        <v>53</v>
      </c>
      <c r="G227" s="376" t="s">
        <v>500</v>
      </c>
      <c r="H227" s="376">
        <v>6700</v>
      </c>
      <c r="I227" s="376">
        <v>0</v>
      </c>
      <c r="J227" s="376">
        <v>0</v>
      </c>
      <c r="K227" s="376">
        <v>0</v>
      </c>
      <c r="L227" s="376">
        <f t="shared" si="10"/>
        <v>6700</v>
      </c>
      <c r="M227" s="378">
        <f t="shared" si="9"/>
        <v>5025</v>
      </c>
      <c r="N227" s="78">
        <f t="shared" si="11"/>
        <v>94.811320754716988</v>
      </c>
      <c r="O227" s="376" t="s">
        <v>740</v>
      </c>
      <c r="P227" s="13"/>
    </row>
    <row r="228" spans="1:16" hidden="1">
      <c r="A228" s="376" t="s">
        <v>490</v>
      </c>
      <c r="B228" s="377">
        <v>44186</v>
      </c>
      <c r="C228" s="377">
        <v>44196</v>
      </c>
      <c r="D228" s="376" t="s">
        <v>491</v>
      </c>
      <c r="E228" s="376" t="s">
        <v>486</v>
      </c>
      <c r="F228" s="376">
        <v>53</v>
      </c>
      <c r="G228" s="376" t="s">
        <v>500</v>
      </c>
      <c r="H228" s="376">
        <v>5900</v>
      </c>
      <c r="I228" s="376">
        <v>14</v>
      </c>
      <c r="J228" s="376">
        <v>0</v>
      </c>
      <c r="K228" s="376">
        <v>0</v>
      </c>
      <c r="L228" s="376">
        <f t="shared" si="10"/>
        <v>5914</v>
      </c>
      <c r="M228" s="378">
        <f t="shared" si="9"/>
        <v>4435.5</v>
      </c>
      <c r="N228" s="78">
        <f t="shared" si="11"/>
        <v>83.688679245283012</v>
      </c>
      <c r="O228" s="376"/>
      <c r="P228" s="13"/>
    </row>
    <row r="229" spans="1:16" hidden="1">
      <c r="A229" s="376" t="s">
        <v>490</v>
      </c>
      <c r="B229" s="377">
        <v>44186</v>
      </c>
      <c r="C229" s="377">
        <v>44196</v>
      </c>
      <c r="D229" s="376" t="s">
        <v>491</v>
      </c>
      <c r="E229" s="376" t="s">
        <v>488</v>
      </c>
      <c r="F229" s="376">
        <v>27</v>
      </c>
      <c r="G229" s="376" t="s">
        <v>501</v>
      </c>
      <c r="H229" s="376">
        <v>6100</v>
      </c>
      <c r="I229" s="376">
        <v>14</v>
      </c>
      <c r="J229" s="376">
        <v>0</v>
      </c>
      <c r="K229" s="376">
        <v>0</v>
      </c>
      <c r="L229" s="376">
        <f t="shared" si="10"/>
        <v>6114</v>
      </c>
      <c r="M229" s="378">
        <f t="shared" si="9"/>
        <v>4585.5</v>
      </c>
      <c r="N229" s="78">
        <f t="shared" si="11"/>
        <v>169.83333333333334</v>
      </c>
      <c r="O229" s="376"/>
      <c r="P229" s="13"/>
    </row>
    <row r="230" spans="1:16" hidden="1">
      <c r="A230" s="376" t="s">
        <v>490</v>
      </c>
      <c r="B230" s="377">
        <v>44186</v>
      </c>
      <c r="C230" s="377">
        <v>44196</v>
      </c>
      <c r="D230" s="376" t="s">
        <v>491</v>
      </c>
      <c r="E230" s="376" t="s">
        <v>488</v>
      </c>
      <c r="F230" s="376">
        <v>53</v>
      </c>
      <c r="G230" s="376" t="s">
        <v>502</v>
      </c>
      <c r="H230" s="376">
        <v>6500</v>
      </c>
      <c r="I230" s="376">
        <v>14</v>
      </c>
      <c r="J230" s="376">
        <v>0</v>
      </c>
      <c r="K230" s="376">
        <v>0</v>
      </c>
      <c r="L230" s="376">
        <f t="shared" si="10"/>
        <v>6514</v>
      </c>
      <c r="M230" s="378">
        <f t="shared" si="9"/>
        <v>4885.5</v>
      </c>
      <c r="N230" s="78">
        <f t="shared" si="11"/>
        <v>92.179245283018872</v>
      </c>
      <c r="O230" s="376"/>
      <c r="P230" s="13"/>
    </row>
    <row r="231" spans="1:16" hidden="1">
      <c r="A231" s="376" t="s">
        <v>490</v>
      </c>
      <c r="B231" s="377">
        <v>44197</v>
      </c>
      <c r="C231" s="377">
        <v>44204</v>
      </c>
      <c r="D231" s="376" t="s">
        <v>491</v>
      </c>
      <c r="E231" s="376" t="s">
        <v>486</v>
      </c>
      <c r="F231" s="376">
        <v>53</v>
      </c>
      <c r="G231" s="376" t="s">
        <v>500</v>
      </c>
      <c r="H231" s="376">
        <v>6400</v>
      </c>
      <c r="I231" s="376">
        <v>14</v>
      </c>
      <c r="J231" s="376">
        <v>0</v>
      </c>
      <c r="K231" s="376">
        <v>0</v>
      </c>
      <c r="L231" s="376">
        <f t="shared" si="10"/>
        <v>6414</v>
      </c>
      <c r="M231" s="378">
        <f t="shared" si="9"/>
        <v>4810.5</v>
      </c>
      <c r="N231" s="78">
        <f t="shared" si="11"/>
        <v>90.764150943396231</v>
      </c>
      <c r="O231" s="376"/>
      <c r="P231" s="13"/>
    </row>
    <row r="232" spans="1:16" hidden="1">
      <c r="A232" s="376" t="s">
        <v>490</v>
      </c>
      <c r="B232" s="377">
        <v>44197</v>
      </c>
      <c r="C232" s="377">
        <v>44204</v>
      </c>
      <c r="D232" s="376" t="s">
        <v>491</v>
      </c>
      <c r="E232" s="376" t="s">
        <v>488</v>
      </c>
      <c r="F232" s="376">
        <v>27</v>
      </c>
      <c r="G232" s="376" t="s">
        <v>501</v>
      </c>
      <c r="H232" s="376">
        <v>6800</v>
      </c>
      <c r="I232" s="376">
        <v>14</v>
      </c>
      <c r="J232" s="376">
        <v>0</v>
      </c>
      <c r="K232" s="376">
        <v>0</v>
      </c>
      <c r="L232" s="376">
        <f t="shared" si="10"/>
        <v>6814</v>
      </c>
      <c r="M232" s="378">
        <f t="shared" si="9"/>
        <v>5110.5</v>
      </c>
      <c r="N232" s="78">
        <f t="shared" si="11"/>
        <v>189.27777777777777</v>
      </c>
      <c r="O232" s="376"/>
      <c r="P232" s="13"/>
    </row>
    <row r="233" spans="1:16" hidden="1">
      <c r="A233" s="376" t="s">
        <v>490</v>
      </c>
      <c r="B233" s="377">
        <v>44197</v>
      </c>
      <c r="C233" s="377">
        <v>44204</v>
      </c>
      <c r="D233" s="376" t="s">
        <v>491</v>
      </c>
      <c r="E233" s="376" t="s">
        <v>488</v>
      </c>
      <c r="F233" s="376">
        <v>53</v>
      </c>
      <c r="G233" s="376" t="s">
        <v>502</v>
      </c>
      <c r="H233" s="376">
        <v>7100</v>
      </c>
      <c r="I233" s="376">
        <v>14</v>
      </c>
      <c r="J233" s="376">
        <v>0</v>
      </c>
      <c r="K233" s="376">
        <v>0</v>
      </c>
      <c r="L233" s="376">
        <f t="shared" si="10"/>
        <v>7114</v>
      </c>
      <c r="M233" s="378">
        <f t="shared" si="9"/>
        <v>5335.5</v>
      </c>
      <c r="N233" s="78">
        <f t="shared" si="11"/>
        <v>100.66981132075472</v>
      </c>
      <c r="O233" s="376"/>
      <c r="P233" s="13"/>
    </row>
    <row r="234" spans="1:16" ht="45" hidden="1">
      <c r="A234" s="376" t="s">
        <v>15</v>
      </c>
      <c r="B234" s="377">
        <v>44197</v>
      </c>
      <c r="C234" s="377">
        <v>44206</v>
      </c>
      <c r="D234" s="376" t="s">
        <v>485</v>
      </c>
      <c r="E234" s="376" t="s">
        <v>486</v>
      </c>
      <c r="F234" s="376">
        <v>53</v>
      </c>
      <c r="G234" s="376" t="s">
        <v>500</v>
      </c>
      <c r="H234" s="376">
        <v>5400</v>
      </c>
      <c r="I234" s="376">
        <v>15</v>
      </c>
      <c r="J234" s="376">
        <v>0</v>
      </c>
      <c r="K234" s="376">
        <v>0</v>
      </c>
      <c r="L234" s="376">
        <f t="shared" si="10"/>
        <v>5415</v>
      </c>
      <c r="M234" s="378">
        <f t="shared" si="9"/>
        <v>4061.25</v>
      </c>
      <c r="N234" s="78">
        <f t="shared" si="11"/>
        <v>76.627358490566039</v>
      </c>
      <c r="O234" s="379" t="s">
        <v>507</v>
      </c>
      <c r="P234" s="13"/>
    </row>
    <row r="235" spans="1:16" hidden="1">
      <c r="A235" s="376" t="s">
        <v>15</v>
      </c>
      <c r="B235" s="377">
        <v>44197</v>
      </c>
      <c r="C235" s="377">
        <v>44206</v>
      </c>
      <c r="D235" s="376" t="s">
        <v>485</v>
      </c>
      <c r="E235" s="376" t="s">
        <v>488</v>
      </c>
      <c r="F235" s="376">
        <v>27</v>
      </c>
      <c r="G235" s="376" t="s">
        <v>501</v>
      </c>
      <c r="H235" s="376">
        <v>6425</v>
      </c>
      <c r="I235" s="376">
        <v>15</v>
      </c>
      <c r="J235" s="376">
        <v>0</v>
      </c>
      <c r="K235" s="376">
        <v>0</v>
      </c>
      <c r="L235" s="376">
        <f t="shared" si="10"/>
        <v>6440</v>
      </c>
      <c r="M235" s="378">
        <f t="shared" si="9"/>
        <v>4830</v>
      </c>
      <c r="N235" s="78">
        <f t="shared" si="11"/>
        <v>178.88888888888889</v>
      </c>
      <c r="O235" s="376"/>
      <c r="P235" s="13"/>
    </row>
    <row r="236" spans="1:16" hidden="1">
      <c r="A236" s="376" t="s">
        <v>15</v>
      </c>
      <c r="B236" s="377">
        <v>44197</v>
      </c>
      <c r="C236" s="377">
        <v>44206</v>
      </c>
      <c r="D236" s="376" t="s">
        <v>485</v>
      </c>
      <c r="E236" s="376" t="s">
        <v>488</v>
      </c>
      <c r="F236" s="376">
        <v>53</v>
      </c>
      <c r="G236" s="376" t="s">
        <v>506</v>
      </c>
      <c r="H236" s="376">
        <v>6900</v>
      </c>
      <c r="I236" s="376">
        <v>15</v>
      </c>
      <c r="J236" s="376">
        <v>0</v>
      </c>
      <c r="K236" s="376">
        <v>0</v>
      </c>
      <c r="L236" s="376">
        <f t="shared" si="10"/>
        <v>6915</v>
      </c>
      <c r="M236" s="378">
        <f t="shared" si="9"/>
        <v>5186.25</v>
      </c>
      <c r="N236" s="78">
        <f t="shared" si="11"/>
        <v>97.853773584905667</v>
      </c>
      <c r="O236" s="376"/>
      <c r="P236" s="13"/>
    </row>
    <row r="237" spans="1:16" hidden="1">
      <c r="A237" s="376" t="s">
        <v>15</v>
      </c>
      <c r="B237" s="377">
        <v>44197</v>
      </c>
      <c r="C237" s="377">
        <v>44206</v>
      </c>
      <c r="D237" s="376" t="s">
        <v>485</v>
      </c>
      <c r="E237" s="376" t="s">
        <v>488</v>
      </c>
      <c r="F237" s="376">
        <v>53</v>
      </c>
      <c r="G237" s="376" t="s">
        <v>499</v>
      </c>
      <c r="H237" s="376">
        <v>7000</v>
      </c>
      <c r="I237" s="376">
        <v>15</v>
      </c>
      <c r="J237" s="376">
        <v>0</v>
      </c>
      <c r="K237" s="376">
        <v>0</v>
      </c>
      <c r="L237" s="376">
        <f t="shared" si="10"/>
        <v>7015</v>
      </c>
      <c r="M237" s="378">
        <f t="shared" si="9"/>
        <v>5261.25</v>
      </c>
      <c r="N237" s="78">
        <f t="shared" si="11"/>
        <v>99.268867924528308</v>
      </c>
      <c r="O237" s="376"/>
      <c r="P237" s="13"/>
    </row>
    <row r="238" spans="1:16" hidden="1">
      <c r="A238" s="376" t="s">
        <v>19</v>
      </c>
      <c r="B238" s="377">
        <v>44185</v>
      </c>
      <c r="C238" s="377">
        <v>43834</v>
      </c>
      <c r="D238" s="376" t="s">
        <v>504</v>
      </c>
      <c r="E238" s="376" t="s">
        <v>486</v>
      </c>
      <c r="F238" s="376">
        <v>53</v>
      </c>
      <c r="G238" s="376" t="s">
        <v>500</v>
      </c>
      <c r="H238" s="376">
        <v>6815</v>
      </c>
      <c r="I238" s="376">
        <v>0</v>
      </c>
      <c r="J238" s="376">
        <v>0</v>
      </c>
      <c r="K238" s="376">
        <v>0</v>
      </c>
      <c r="L238" s="376">
        <f t="shared" si="10"/>
        <v>6815</v>
      </c>
      <c r="M238" s="378">
        <f t="shared" si="9"/>
        <v>5111.25</v>
      </c>
      <c r="N238" s="78">
        <f t="shared" si="11"/>
        <v>96.438679245283012</v>
      </c>
      <c r="O238" s="376" t="s">
        <v>741</v>
      </c>
      <c r="P238" s="13"/>
    </row>
    <row r="239" spans="1:16" hidden="1">
      <c r="A239" s="376" t="s">
        <v>11</v>
      </c>
      <c r="B239" s="377">
        <v>44185</v>
      </c>
      <c r="C239" s="377">
        <v>43834</v>
      </c>
      <c r="D239" s="376" t="s">
        <v>504</v>
      </c>
      <c r="E239" s="376" t="s">
        <v>486</v>
      </c>
      <c r="F239" s="376">
        <v>53</v>
      </c>
      <c r="G239" s="376" t="s">
        <v>500</v>
      </c>
      <c r="H239" s="376">
        <v>7100</v>
      </c>
      <c r="I239" s="376">
        <v>0</v>
      </c>
      <c r="J239" s="376">
        <v>0</v>
      </c>
      <c r="K239" s="376">
        <v>0</v>
      </c>
      <c r="L239" s="376">
        <f t="shared" si="10"/>
        <v>7100</v>
      </c>
      <c r="M239" s="378">
        <f t="shared" si="9"/>
        <v>5325</v>
      </c>
      <c r="N239" s="78">
        <f t="shared" si="11"/>
        <v>100.47169811320755</v>
      </c>
      <c r="O239" s="376" t="s">
        <v>742</v>
      </c>
      <c r="P239" s="13"/>
    </row>
    <row r="240" spans="1:16" hidden="1">
      <c r="A240" s="376" t="s">
        <v>490</v>
      </c>
      <c r="B240" s="377">
        <v>44205</v>
      </c>
      <c r="C240" s="377">
        <v>44212</v>
      </c>
      <c r="D240" s="376" t="s">
        <v>491</v>
      </c>
      <c r="E240" s="376" t="s">
        <v>486</v>
      </c>
      <c r="F240" s="376">
        <v>53</v>
      </c>
      <c r="G240" s="376" t="s">
        <v>500</v>
      </c>
      <c r="H240" s="376">
        <v>6600</v>
      </c>
      <c r="I240" s="376">
        <v>14</v>
      </c>
      <c r="J240" s="376">
        <v>0</v>
      </c>
      <c r="K240" s="376">
        <v>0</v>
      </c>
      <c r="L240" s="376">
        <f t="shared" si="10"/>
        <v>6614</v>
      </c>
      <c r="M240" s="378">
        <f t="shared" si="9"/>
        <v>4960.5</v>
      </c>
      <c r="N240" s="78">
        <f t="shared" si="11"/>
        <v>93.594339622641513</v>
      </c>
      <c r="O240" s="376"/>
      <c r="P240" s="13"/>
    </row>
    <row r="241" spans="1:16" hidden="1">
      <c r="A241" s="376" t="s">
        <v>490</v>
      </c>
      <c r="B241" s="377">
        <v>44205</v>
      </c>
      <c r="C241" s="377">
        <v>44212</v>
      </c>
      <c r="D241" s="376" t="s">
        <v>491</v>
      </c>
      <c r="E241" s="376" t="s">
        <v>488</v>
      </c>
      <c r="F241" s="376">
        <v>27</v>
      </c>
      <c r="G241" s="376" t="s">
        <v>501</v>
      </c>
      <c r="H241" s="376">
        <v>7000</v>
      </c>
      <c r="I241" s="376">
        <v>14</v>
      </c>
      <c r="J241" s="376">
        <v>0</v>
      </c>
      <c r="K241" s="376">
        <v>0</v>
      </c>
      <c r="L241" s="376">
        <f t="shared" si="10"/>
        <v>7014</v>
      </c>
      <c r="M241" s="378">
        <f t="shared" si="9"/>
        <v>5260.5</v>
      </c>
      <c r="N241" s="78">
        <f t="shared" si="11"/>
        <v>194.83333333333334</v>
      </c>
      <c r="O241" s="376"/>
      <c r="P241" s="13"/>
    </row>
    <row r="242" spans="1:16" hidden="1">
      <c r="A242" s="376" t="s">
        <v>490</v>
      </c>
      <c r="B242" s="377">
        <v>44205</v>
      </c>
      <c r="C242" s="377">
        <v>44212</v>
      </c>
      <c r="D242" s="376" t="s">
        <v>491</v>
      </c>
      <c r="E242" s="376" t="s">
        <v>488</v>
      </c>
      <c r="F242" s="376">
        <v>53</v>
      </c>
      <c r="G242" s="376" t="s">
        <v>502</v>
      </c>
      <c r="H242" s="376">
        <v>7300</v>
      </c>
      <c r="I242" s="376">
        <v>14</v>
      </c>
      <c r="J242" s="376">
        <v>0</v>
      </c>
      <c r="K242" s="376">
        <v>0</v>
      </c>
      <c r="L242" s="376">
        <f t="shared" si="10"/>
        <v>7314</v>
      </c>
      <c r="M242" s="378">
        <f t="shared" si="9"/>
        <v>5485.5</v>
      </c>
      <c r="N242" s="78">
        <f t="shared" si="11"/>
        <v>103.5</v>
      </c>
      <c r="O242" s="376"/>
      <c r="P242" s="13"/>
    </row>
    <row r="243" spans="1:16" hidden="1">
      <c r="A243" s="376" t="s">
        <v>490</v>
      </c>
      <c r="B243" s="377">
        <v>44213</v>
      </c>
      <c r="C243" s="377">
        <v>44220</v>
      </c>
      <c r="D243" s="376" t="s">
        <v>491</v>
      </c>
      <c r="E243" s="376" t="s">
        <v>486</v>
      </c>
      <c r="F243" s="376">
        <v>53</v>
      </c>
      <c r="G243" s="376" t="s">
        <v>500</v>
      </c>
      <c r="H243" s="376">
        <v>7300</v>
      </c>
      <c r="I243" s="376">
        <v>14</v>
      </c>
      <c r="J243" s="376">
        <v>0</v>
      </c>
      <c r="K243" s="376">
        <v>0</v>
      </c>
      <c r="L243" s="376">
        <f t="shared" si="10"/>
        <v>7314</v>
      </c>
      <c r="M243" s="378">
        <f t="shared" si="9"/>
        <v>5485.5</v>
      </c>
      <c r="N243" s="78">
        <f t="shared" si="11"/>
        <v>103.5</v>
      </c>
      <c r="O243" s="376"/>
      <c r="P243" s="13"/>
    </row>
    <row r="244" spans="1:16" hidden="1">
      <c r="A244" s="376" t="s">
        <v>490</v>
      </c>
      <c r="B244" s="377">
        <v>44213</v>
      </c>
      <c r="C244" s="377">
        <v>44220</v>
      </c>
      <c r="D244" s="376" t="s">
        <v>491</v>
      </c>
      <c r="E244" s="376" t="s">
        <v>488</v>
      </c>
      <c r="F244" s="376">
        <v>27</v>
      </c>
      <c r="G244" s="376" t="s">
        <v>501</v>
      </c>
      <c r="H244" s="376">
        <v>7800</v>
      </c>
      <c r="I244" s="376">
        <v>14</v>
      </c>
      <c r="J244" s="376">
        <v>0</v>
      </c>
      <c r="K244" s="376">
        <v>0</v>
      </c>
      <c r="L244" s="376">
        <f t="shared" si="10"/>
        <v>7814</v>
      </c>
      <c r="M244" s="378">
        <f t="shared" si="9"/>
        <v>5860.5</v>
      </c>
      <c r="N244" s="78">
        <f t="shared" si="11"/>
        <v>217.05555555555554</v>
      </c>
      <c r="O244" s="376"/>
      <c r="P244" s="13"/>
    </row>
    <row r="245" spans="1:16" hidden="1">
      <c r="A245" s="376" t="s">
        <v>490</v>
      </c>
      <c r="B245" s="377">
        <v>44213</v>
      </c>
      <c r="C245" s="377">
        <v>44220</v>
      </c>
      <c r="D245" s="376" t="s">
        <v>491</v>
      </c>
      <c r="E245" s="376" t="s">
        <v>488</v>
      </c>
      <c r="F245" s="376">
        <v>53</v>
      </c>
      <c r="G245" s="376" t="s">
        <v>502</v>
      </c>
      <c r="H245" s="376">
        <v>8100</v>
      </c>
      <c r="I245" s="376">
        <v>14</v>
      </c>
      <c r="J245" s="376">
        <v>0</v>
      </c>
      <c r="K245" s="376">
        <v>0</v>
      </c>
      <c r="L245" s="376">
        <f t="shared" si="10"/>
        <v>8114</v>
      </c>
      <c r="M245" s="378">
        <f t="shared" si="9"/>
        <v>6085.5</v>
      </c>
      <c r="N245" s="78">
        <f t="shared" si="11"/>
        <v>114.82075471698113</v>
      </c>
      <c r="O245" s="376"/>
      <c r="P245" s="13"/>
    </row>
    <row r="246" spans="1:16" hidden="1">
      <c r="A246" s="376" t="s">
        <v>15</v>
      </c>
      <c r="B246" s="376" t="s">
        <v>743</v>
      </c>
      <c r="C246" s="376" t="s">
        <v>744</v>
      </c>
      <c r="D246" s="376" t="s">
        <v>504</v>
      </c>
      <c r="E246" s="376" t="s">
        <v>486</v>
      </c>
      <c r="F246" s="376">
        <v>53</v>
      </c>
      <c r="G246" s="376" t="s">
        <v>500</v>
      </c>
      <c r="H246" s="376">
        <v>6815</v>
      </c>
      <c r="I246" s="376">
        <v>0</v>
      </c>
      <c r="J246" s="376">
        <v>0</v>
      </c>
      <c r="K246" s="376">
        <v>0</v>
      </c>
      <c r="L246" s="376">
        <f t="shared" si="10"/>
        <v>6815</v>
      </c>
      <c r="M246" s="378">
        <f t="shared" si="9"/>
        <v>5111.25</v>
      </c>
      <c r="N246" s="78">
        <f t="shared" si="11"/>
        <v>96.438679245283012</v>
      </c>
      <c r="O246" s="376" t="s">
        <v>745</v>
      </c>
      <c r="P246" s="13"/>
    </row>
    <row r="247" spans="1:16" hidden="1">
      <c r="A247" s="376" t="s">
        <v>15</v>
      </c>
      <c r="B247" s="377">
        <v>44207</v>
      </c>
      <c r="C247" s="377">
        <v>44213</v>
      </c>
      <c r="D247" s="376" t="s">
        <v>485</v>
      </c>
      <c r="E247" s="376" t="s">
        <v>486</v>
      </c>
      <c r="F247" s="376">
        <v>53</v>
      </c>
      <c r="G247" s="376" t="s">
        <v>500</v>
      </c>
      <c r="H247" s="376">
        <v>5600</v>
      </c>
      <c r="I247" s="376">
        <v>15</v>
      </c>
      <c r="J247" s="376">
        <v>0</v>
      </c>
      <c r="K247" s="376">
        <v>0</v>
      </c>
      <c r="L247" s="376">
        <f t="shared" si="10"/>
        <v>5615</v>
      </c>
      <c r="M247" s="378">
        <f t="shared" si="9"/>
        <v>4211.25</v>
      </c>
      <c r="N247" s="78">
        <f t="shared" si="11"/>
        <v>79.45754716981132</v>
      </c>
      <c r="O247" s="376"/>
      <c r="P247" s="13"/>
    </row>
    <row r="248" spans="1:16" hidden="1">
      <c r="A248" s="376" t="s">
        <v>15</v>
      </c>
      <c r="B248" s="377">
        <v>44207</v>
      </c>
      <c r="C248" s="377">
        <v>44213</v>
      </c>
      <c r="D248" s="376" t="s">
        <v>485</v>
      </c>
      <c r="E248" s="376" t="s">
        <v>488</v>
      </c>
      <c r="F248" s="376">
        <v>27</v>
      </c>
      <c r="G248" s="376" t="s">
        <v>501</v>
      </c>
      <c r="H248" s="376">
        <v>6625</v>
      </c>
      <c r="I248" s="376">
        <v>15</v>
      </c>
      <c r="J248" s="376">
        <v>0</v>
      </c>
      <c r="K248" s="376">
        <v>0</v>
      </c>
      <c r="L248" s="376">
        <f t="shared" si="10"/>
        <v>6640</v>
      </c>
      <c r="M248" s="378">
        <f t="shared" si="9"/>
        <v>4980</v>
      </c>
      <c r="N248" s="78">
        <f t="shared" si="11"/>
        <v>184.44444444444446</v>
      </c>
      <c r="O248" s="376"/>
      <c r="P248" s="13"/>
    </row>
    <row r="249" spans="1:16" hidden="1">
      <c r="A249" s="376" t="s">
        <v>15</v>
      </c>
      <c r="B249" s="377">
        <v>44207</v>
      </c>
      <c r="C249" s="377">
        <v>44213</v>
      </c>
      <c r="D249" s="376" t="s">
        <v>485</v>
      </c>
      <c r="E249" s="376" t="s">
        <v>488</v>
      </c>
      <c r="F249" s="376">
        <v>53</v>
      </c>
      <c r="G249" s="376" t="s">
        <v>498</v>
      </c>
      <c r="H249" s="376">
        <v>7100</v>
      </c>
      <c r="I249" s="376">
        <v>15</v>
      </c>
      <c r="J249" s="376">
        <v>0</v>
      </c>
      <c r="K249" s="376">
        <v>0</v>
      </c>
      <c r="L249" s="376">
        <f t="shared" si="10"/>
        <v>7115</v>
      </c>
      <c r="M249" s="378">
        <f t="shared" si="9"/>
        <v>5336.25</v>
      </c>
      <c r="N249" s="78">
        <f t="shared" si="11"/>
        <v>100.68396226415095</v>
      </c>
      <c r="O249" s="376"/>
      <c r="P249" s="13"/>
    </row>
    <row r="250" spans="1:16" hidden="1">
      <c r="A250" s="376" t="s">
        <v>15</v>
      </c>
      <c r="B250" s="377">
        <v>44207</v>
      </c>
      <c r="C250" s="377">
        <v>44213</v>
      </c>
      <c r="D250" s="376" t="s">
        <v>485</v>
      </c>
      <c r="E250" s="376" t="s">
        <v>488</v>
      </c>
      <c r="F250" s="376">
        <v>53</v>
      </c>
      <c r="G250" s="376" t="s">
        <v>499</v>
      </c>
      <c r="H250" s="376">
        <v>7200</v>
      </c>
      <c r="I250" s="376">
        <v>15</v>
      </c>
      <c r="J250" s="376">
        <v>0</v>
      </c>
      <c r="K250" s="376">
        <v>0</v>
      </c>
      <c r="L250" s="376">
        <f t="shared" si="10"/>
        <v>7215</v>
      </c>
      <c r="M250" s="378">
        <f t="shared" si="9"/>
        <v>5411.25</v>
      </c>
      <c r="N250" s="78">
        <f t="shared" si="11"/>
        <v>102.09905660377359</v>
      </c>
      <c r="O250" s="376"/>
      <c r="P250" s="13"/>
    </row>
    <row r="251" spans="1:16" hidden="1">
      <c r="A251" s="376" t="s">
        <v>15</v>
      </c>
      <c r="B251" s="377">
        <v>44219</v>
      </c>
      <c r="C251" s="377">
        <v>44219</v>
      </c>
      <c r="D251" s="376" t="s">
        <v>504</v>
      </c>
      <c r="E251" s="376" t="s">
        <v>486</v>
      </c>
      <c r="F251" s="376">
        <v>53</v>
      </c>
      <c r="G251" s="376" t="s">
        <v>500</v>
      </c>
      <c r="H251" s="376">
        <v>6700</v>
      </c>
      <c r="I251" s="376">
        <v>15</v>
      </c>
      <c r="J251" s="376">
        <v>0</v>
      </c>
      <c r="K251" s="376">
        <v>0</v>
      </c>
      <c r="L251" s="376">
        <f t="shared" si="10"/>
        <v>6715</v>
      </c>
      <c r="M251" s="378">
        <f t="shared" si="9"/>
        <v>5036.25</v>
      </c>
      <c r="N251" s="78">
        <f t="shared" si="11"/>
        <v>95.023584905660371</v>
      </c>
      <c r="O251" s="376" t="s">
        <v>746</v>
      </c>
      <c r="P251" s="13"/>
    </row>
    <row r="252" spans="1:16" hidden="1">
      <c r="A252" s="376" t="s">
        <v>15</v>
      </c>
      <c r="B252" s="377">
        <v>44214</v>
      </c>
      <c r="C252" s="377">
        <v>44221</v>
      </c>
      <c r="D252" s="376" t="s">
        <v>485</v>
      </c>
      <c r="E252" s="376" t="s">
        <v>486</v>
      </c>
      <c r="F252" s="376">
        <v>53</v>
      </c>
      <c r="G252" s="376" t="s">
        <v>500</v>
      </c>
      <c r="H252" s="376">
        <v>6000</v>
      </c>
      <c r="I252" s="376">
        <v>15</v>
      </c>
      <c r="J252" s="376">
        <v>0</v>
      </c>
      <c r="K252" s="376">
        <v>0</v>
      </c>
      <c r="L252" s="376">
        <f t="shared" si="10"/>
        <v>6015</v>
      </c>
      <c r="M252" s="378">
        <f t="shared" si="9"/>
        <v>4511.25</v>
      </c>
      <c r="N252" s="78">
        <f t="shared" si="11"/>
        <v>85.117924528301884</v>
      </c>
      <c r="O252" s="376"/>
      <c r="P252" s="13"/>
    </row>
    <row r="253" spans="1:16" hidden="1">
      <c r="A253" s="376" t="s">
        <v>15</v>
      </c>
      <c r="B253" s="377">
        <v>44214</v>
      </c>
      <c r="C253" s="377">
        <v>44221</v>
      </c>
      <c r="D253" s="376" t="s">
        <v>485</v>
      </c>
      <c r="E253" s="376" t="s">
        <v>488</v>
      </c>
      <c r="F253" s="376">
        <v>27</v>
      </c>
      <c r="G253" s="376" t="s">
        <v>501</v>
      </c>
      <c r="H253" s="376">
        <v>7025</v>
      </c>
      <c r="I253" s="376">
        <v>15</v>
      </c>
      <c r="J253" s="376">
        <v>0</v>
      </c>
      <c r="K253" s="376">
        <v>0</v>
      </c>
      <c r="L253" s="376">
        <f t="shared" si="10"/>
        <v>7040</v>
      </c>
      <c r="M253" s="378">
        <f t="shared" si="9"/>
        <v>5280</v>
      </c>
      <c r="N253" s="78">
        <f t="shared" si="11"/>
        <v>195.55555555555554</v>
      </c>
      <c r="O253" s="376"/>
      <c r="P253" s="13"/>
    </row>
    <row r="254" spans="1:16" hidden="1">
      <c r="A254" s="376" t="s">
        <v>15</v>
      </c>
      <c r="B254" s="377">
        <v>44214</v>
      </c>
      <c r="C254" s="377">
        <v>44221</v>
      </c>
      <c r="D254" s="376" t="s">
        <v>485</v>
      </c>
      <c r="E254" s="376" t="s">
        <v>488</v>
      </c>
      <c r="F254" s="376">
        <v>53</v>
      </c>
      <c r="G254" s="376" t="s">
        <v>498</v>
      </c>
      <c r="H254" s="376">
        <v>7500</v>
      </c>
      <c r="I254" s="376">
        <v>15</v>
      </c>
      <c r="J254" s="376">
        <v>0</v>
      </c>
      <c r="K254" s="376">
        <v>0</v>
      </c>
      <c r="L254" s="376">
        <f t="shared" si="10"/>
        <v>7515</v>
      </c>
      <c r="M254" s="378">
        <f t="shared" si="9"/>
        <v>5636.25</v>
      </c>
      <c r="N254" s="78">
        <f t="shared" si="11"/>
        <v>106.34433962264151</v>
      </c>
      <c r="O254" s="376"/>
      <c r="P254" s="13"/>
    </row>
    <row r="255" spans="1:16" hidden="1">
      <c r="A255" s="376" t="s">
        <v>15</v>
      </c>
      <c r="B255" s="377">
        <v>44214</v>
      </c>
      <c r="C255" s="377">
        <v>44221</v>
      </c>
      <c r="D255" s="376" t="s">
        <v>485</v>
      </c>
      <c r="E255" s="376" t="s">
        <v>488</v>
      </c>
      <c r="F255" s="376">
        <v>53</v>
      </c>
      <c r="G255" s="376" t="s">
        <v>499</v>
      </c>
      <c r="H255" s="376">
        <v>7600</v>
      </c>
      <c r="I255" s="376">
        <v>15</v>
      </c>
      <c r="J255" s="376">
        <v>0</v>
      </c>
      <c r="K255" s="376">
        <v>0</v>
      </c>
      <c r="L255" s="376">
        <f t="shared" si="10"/>
        <v>7615</v>
      </c>
      <c r="M255" s="378">
        <f t="shared" si="9"/>
        <v>5711.25</v>
      </c>
      <c r="N255" s="78">
        <f t="shared" si="11"/>
        <v>107.75943396226415</v>
      </c>
      <c r="O255" s="376"/>
      <c r="P255" s="13"/>
    </row>
    <row r="256" spans="1:16" hidden="1">
      <c r="A256" s="376" t="s">
        <v>15</v>
      </c>
      <c r="B256" s="377">
        <v>44222</v>
      </c>
      <c r="C256" s="377">
        <v>44227</v>
      </c>
      <c r="D256" s="376" t="s">
        <v>485</v>
      </c>
      <c r="E256" s="376" t="s">
        <v>486</v>
      </c>
      <c r="F256" s="376">
        <v>53</v>
      </c>
      <c r="G256" s="376" t="s">
        <v>500</v>
      </c>
      <c r="H256" s="376">
        <v>5900</v>
      </c>
      <c r="I256" s="376">
        <v>15</v>
      </c>
      <c r="J256" s="376">
        <v>0</v>
      </c>
      <c r="K256" s="376">
        <v>0</v>
      </c>
      <c r="L256" s="376">
        <f t="shared" si="10"/>
        <v>5915</v>
      </c>
      <c r="M256" s="378">
        <f t="shared" si="9"/>
        <v>4436.25</v>
      </c>
      <c r="N256" s="78">
        <f t="shared" si="11"/>
        <v>83.702830188679243</v>
      </c>
      <c r="O256" s="376"/>
      <c r="P256" s="13"/>
    </row>
    <row r="257" spans="1:16" hidden="1">
      <c r="A257" s="376" t="s">
        <v>15</v>
      </c>
      <c r="B257" s="377">
        <v>44222</v>
      </c>
      <c r="C257" s="377">
        <v>44227</v>
      </c>
      <c r="D257" s="376" t="s">
        <v>485</v>
      </c>
      <c r="E257" s="376" t="s">
        <v>488</v>
      </c>
      <c r="F257" s="376">
        <v>27</v>
      </c>
      <c r="G257" s="376" t="s">
        <v>501</v>
      </c>
      <c r="H257" s="376">
        <v>6875</v>
      </c>
      <c r="I257" s="376">
        <v>15</v>
      </c>
      <c r="J257" s="376">
        <v>0</v>
      </c>
      <c r="K257" s="376">
        <v>0</v>
      </c>
      <c r="L257" s="376">
        <f t="shared" si="10"/>
        <v>6890</v>
      </c>
      <c r="M257" s="378">
        <f t="shared" si="9"/>
        <v>5167.5</v>
      </c>
      <c r="N257" s="78">
        <f t="shared" si="11"/>
        <v>191.38888888888889</v>
      </c>
      <c r="O257" s="376"/>
      <c r="P257" s="13"/>
    </row>
    <row r="258" spans="1:16" hidden="1">
      <c r="A258" s="376" t="s">
        <v>15</v>
      </c>
      <c r="B258" s="377">
        <v>11349</v>
      </c>
      <c r="C258" s="377">
        <v>44227</v>
      </c>
      <c r="D258" s="376" t="s">
        <v>485</v>
      </c>
      <c r="E258" s="376" t="s">
        <v>488</v>
      </c>
      <c r="F258" s="376">
        <v>53</v>
      </c>
      <c r="G258" s="376" t="s">
        <v>498</v>
      </c>
      <c r="H258" s="376">
        <v>7550</v>
      </c>
      <c r="I258" s="376">
        <v>15</v>
      </c>
      <c r="J258" s="376">
        <v>0</v>
      </c>
      <c r="K258" s="376">
        <v>0</v>
      </c>
      <c r="L258" s="376">
        <f t="shared" si="10"/>
        <v>7565</v>
      </c>
      <c r="M258" s="378">
        <f t="shared" si="9"/>
        <v>5673.75</v>
      </c>
      <c r="N258" s="78">
        <f t="shared" si="11"/>
        <v>107.05188679245283</v>
      </c>
      <c r="O258" s="376"/>
      <c r="P258" s="13"/>
    </row>
    <row r="259" spans="1:16" hidden="1">
      <c r="A259" s="376" t="s">
        <v>15</v>
      </c>
      <c r="B259" s="377">
        <v>11349</v>
      </c>
      <c r="C259" s="377">
        <v>44227</v>
      </c>
      <c r="D259" s="376" t="s">
        <v>485</v>
      </c>
      <c r="E259" s="376" t="s">
        <v>488</v>
      </c>
      <c r="F259" s="376">
        <v>53</v>
      </c>
      <c r="G259" s="376" t="s">
        <v>499</v>
      </c>
      <c r="H259" s="376">
        <v>7650</v>
      </c>
      <c r="I259" s="376">
        <v>15</v>
      </c>
      <c r="J259" s="376">
        <v>0</v>
      </c>
      <c r="K259" s="376">
        <v>0</v>
      </c>
      <c r="L259" s="376">
        <f t="shared" si="10"/>
        <v>7665</v>
      </c>
      <c r="M259" s="378">
        <f t="shared" si="9"/>
        <v>5748.75</v>
      </c>
      <c r="N259" s="78">
        <f t="shared" si="11"/>
        <v>108.46698113207547</v>
      </c>
      <c r="O259" s="376"/>
      <c r="P259" s="13"/>
    </row>
    <row r="260" spans="1:16" ht="45" hidden="1">
      <c r="A260" s="376" t="s">
        <v>15</v>
      </c>
      <c r="B260" s="377">
        <v>44228</v>
      </c>
      <c r="C260" s="377">
        <v>44255</v>
      </c>
      <c r="D260" s="376" t="s">
        <v>485</v>
      </c>
      <c r="E260" s="376" t="s">
        <v>486</v>
      </c>
      <c r="F260" s="376">
        <v>53</v>
      </c>
      <c r="G260" s="376" t="s">
        <v>500</v>
      </c>
      <c r="H260" s="376">
        <v>5300</v>
      </c>
      <c r="I260" s="376">
        <v>15</v>
      </c>
      <c r="J260" s="376">
        <v>0</v>
      </c>
      <c r="K260" s="376">
        <v>0</v>
      </c>
      <c r="L260" s="376">
        <f t="shared" si="10"/>
        <v>5315</v>
      </c>
      <c r="M260" s="378">
        <f t="shared" si="9"/>
        <v>3986.25</v>
      </c>
      <c r="N260" s="78">
        <f t="shared" si="11"/>
        <v>75.212264150943398</v>
      </c>
      <c r="O260" s="379" t="s">
        <v>507</v>
      </c>
      <c r="P260" s="13"/>
    </row>
    <row r="261" spans="1:16" hidden="1">
      <c r="A261" s="376" t="s">
        <v>15</v>
      </c>
      <c r="B261" s="377">
        <v>44228</v>
      </c>
      <c r="C261" s="377">
        <v>44255</v>
      </c>
      <c r="D261" s="376" t="s">
        <v>485</v>
      </c>
      <c r="E261" s="376" t="s">
        <v>488</v>
      </c>
      <c r="F261" s="376">
        <v>27</v>
      </c>
      <c r="G261" s="376" t="s">
        <v>501</v>
      </c>
      <c r="H261" s="376">
        <v>6525</v>
      </c>
      <c r="I261" s="376">
        <v>15</v>
      </c>
      <c r="J261" s="376">
        <v>0</v>
      </c>
      <c r="K261" s="376">
        <v>0</v>
      </c>
      <c r="L261" s="376">
        <f t="shared" ref="L261:L324" si="12">SUM(H261:K261)</f>
        <v>6540</v>
      </c>
      <c r="M261" s="378">
        <f t="shared" si="9"/>
        <v>4905</v>
      </c>
      <c r="N261" s="78">
        <f t="shared" ref="N261:N324" si="13">M261/F261</f>
        <v>181.66666666666666</v>
      </c>
      <c r="O261" s="376"/>
      <c r="P261" s="13"/>
    </row>
    <row r="262" spans="1:16" hidden="1">
      <c r="A262" s="376" t="s">
        <v>15</v>
      </c>
      <c r="B262" s="377">
        <v>44228</v>
      </c>
      <c r="C262" s="377">
        <v>44255</v>
      </c>
      <c r="D262" s="376" t="s">
        <v>485</v>
      </c>
      <c r="E262" s="376" t="s">
        <v>488</v>
      </c>
      <c r="F262" s="376">
        <v>53</v>
      </c>
      <c r="G262" s="376" t="s">
        <v>498</v>
      </c>
      <c r="H262" s="376">
        <v>7200</v>
      </c>
      <c r="I262" s="376">
        <v>15</v>
      </c>
      <c r="J262" s="376">
        <v>0</v>
      </c>
      <c r="K262" s="376">
        <v>0</v>
      </c>
      <c r="L262" s="376">
        <f t="shared" si="12"/>
        <v>7215</v>
      </c>
      <c r="M262" s="378">
        <f t="shared" si="9"/>
        <v>5411.25</v>
      </c>
      <c r="N262" s="78">
        <f t="shared" si="13"/>
        <v>102.09905660377359</v>
      </c>
      <c r="O262" s="376"/>
      <c r="P262" s="13"/>
    </row>
    <row r="263" spans="1:16" hidden="1">
      <c r="A263" s="376" t="s">
        <v>15</v>
      </c>
      <c r="B263" s="377">
        <v>44228</v>
      </c>
      <c r="C263" s="377">
        <v>44255</v>
      </c>
      <c r="D263" s="376" t="s">
        <v>485</v>
      </c>
      <c r="E263" s="376" t="s">
        <v>488</v>
      </c>
      <c r="F263" s="376">
        <v>53</v>
      </c>
      <c r="G263" s="376" t="s">
        <v>499</v>
      </c>
      <c r="H263" s="376">
        <v>7200</v>
      </c>
      <c r="I263" s="376">
        <v>15</v>
      </c>
      <c r="J263" s="376">
        <v>0</v>
      </c>
      <c r="K263" s="376">
        <v>0</v>
      </c>
      <c r="L263" s="376">
        <f t="shared" si="12"/>
        <v>7215</v>
      </c>
      <c r="M263" s="378">
        <f t="shared" si="9"/>
        <v>5411.25</v>
      </c>
      <c r="N263" s="78">
        <f t="shared" si="13"/>
        <v>102.09905660377359</v>
      </c>
      <c r="O263" s="376"/>
      <c r="P263" s="13"/>
    </row>
    <row r="264" spans="1:16" hidden="1">
      <c r="A264" s="376" t="s">
        <v>490</v>
      </c>
      <c r="B264" s="377">
        <v>44221</v>
      </c>
      <c r="C264" s="377">
        <v>44255</v>
      </c>
      <c r="D264" s="376" t="s">
        <v>491</v>
      </c>
      <c r="E264" s="376" t="s">
        <v>486</v>
      </c>
      <c r="F264" s="376">
        <v>53</v>
      </c>
      <c r="G264" s="376" t="s">
        <v>500</v>
      </c>
      <c r="H264" s="376">
        <v>7100</v>
      </c>
      <c r="I264" s="376">
        <v>14</v>
      </c>
      <c r="J264" s="376">
        <v>0</v>
      </c>
      <c r="K264" s="376">
        <v>0</v>
      </c>
      <c r="L264" s="376">
        <f t="shared" si="12"/>
        <v>7114</v>
      </c>
      <c r="M264" s="378">
        <f t="shared" si="9"/>
        <v>5335.5</v>
      </c>
      <c r="N264" s="78">
        <f t="shared" si="13"/>
        <v>100.66981132075472</v>
      </c>
      <c r="O264" s="376"/>
      <c r="P264" s="13"/>
    </row>
    <row r="265" spans="1:16" hidden="1">
      <c r="A265" s="376" t="s">
        <v>490</v>
      </c>
      <c r="B265" s="377">
        <v>44221</v>
      </c>
      <c r="C265" s="377">
        <v>44255</v>
      </c>
      <c r="D265" s="376" t="s">
        <v>491</v>
      </c>
      <c r="E265" s="376" t="s">
        <v>488</v>
      </c>
      <c r="F265" s="376">
        <v>27</v>
      </c>
      <c r="G265" s="376" t="s">
        <v>501</v>
      </c>
      <c r="H265" s="376">
        <v>7900</v>
      </c>
      <c r="I265" s="376">
        <v>14</v>
      </c>
      <c r="J265" s="376">
        <v>0</v>
      </c>
      <c r="K265" s="376">
        <v>0</v>
      </c>
      <c r="L265" s="376">
        <f t="shared" si="12"/>
        <v>7914</v>
      </c>
      <c r="M265" s="378">
        <f t="shared" si="9"/>
        <v>5935.5</v>
      </c>
      <c r="N265" s="78">
        <f t="shared" si="13"/>
        <v>219.83333333333334</v>
      </c>
      <c r="O265" s="376"/>
      <c r="P265" s="13"/>
    </row>
    <row r="266" spans="1:16" hidden="1">
      <c r="A266" s="376" t="s">
        <v>490</v>
      </c>
      <c r="B266" s="377">
        <v>44221</v>
      </c>
      <c r="C266" s="377">
        <v>44255</v>
      </c>
      <c r="D266" s="376" t="s">
        <v>491</v>
      </c>
      <c r="E266" s="376" t="s">
        <v>488</v>
      </c>
      <c r="F266" s="376">
        <v>53</v>
      </c>
      <c r="G266" s="376" t="s">
        <v>502</v>
      </c>
      <c r="H266" s="376">
        <v>7900</v>
      </c>
      <c r="I266" s="376">
        <v>14</v>
      </c>
      <c r="J266" s="376">
        <v>0</v>
      </c>
      <c r="K266" s="376">
        <v>0</v>
      </c>
      <c r="L266" s="376">
        <f t="shared" si="12"/>
        <v>7914</v>
      </c>
      <c r="M266" s="378">
        <f t="shared" si="9"/>
        <v>5935.5</v>
      </c>
      <c r="N266" s="78">
        <f t="shared" si="13"/>
        <v>111.99056603773585</v>
      </c>
      <c r="O266" s="376"/>
      <c r="P266" s="13"/>
    </row>
    <row r="267" spans="1:16" hidden="1">
      <c r="A267" s="376" t="s">
        <v>15</v>
      </c>
      <c r="B267" s="377">
        <v>44229</v>
      </c>
      <c r="C267" s="377">
        <v>44235</v>
      </c>
      <c r="D267" s="376" t="s">
        <v>504</v>
      </c>
      <c r="E267" s="376" t="s">
        <v>486</v>
      </c>
      <c r="F267" s="376">
        <v>53</v>
      </c>
      <c r="G267" s="376" t="s">
        <v>500</v>
      </c>
      <c r="H267" s="376">
        <v>6415</v>
      </c>
      <c r="I267" s="376">
        <v>0</v>
      </c>
      <c r="J267" s="376">
        <v>0</v>
      </c>
      <c r="K267" s="376">
        <v>0</v>
      </c>
      <c r="L267" s="376">
        <f t="shared" si="12"/>
        <v>6415</v>
      </c>
      <c r="M267" s="378">
        <f t="shared" si="9"/>
        <v>4811.25</v>
      </c>
      <c r="N267" s="78">
        <f t="shared" si="13"/>
        <v>90.778301886792448</v>
      </c>
      <c r="O267" s="379" t="s">
        <v>747</v>
      </c>
      <c r="P267" s="13"/>
    </row>
    <row r="268" spans="1:16" hidden="1">
      <c r="A268" s="376" t="s">
        <v>15</v>
      </c>
      <c r="B268" s="377">
        <v>44236</v>
      </c>
      <c r="C268" s="377">
        <v>44242</v>
      </c>
      <c r="D268" s="376" t="s">
        <v>504</v>
      </c>
      <c r="E268" s="376" t="s">
        <v>486</v>
      </c>
      <c r="F268" s="376">
        <v>53</v>
      </c>
      <c r="G268" s="376" t="s">
        <v>500</v>
      </c>
      <c r="H268" s="376">
        <v>6215</v>
      </c>
      <c r="I268" s="376">
        <v>0</v>
      </c>
      <c r="J268" s="376">
        <v>0</v>
      </c>
      <c r="K268" s="376">
        <v>0</v>
      </c>
      <c r="L268" s="376">
        <f t="shared" si="12"/>
        <v>6215</v>
      </c>
      <c r="M268" s="378">
        <f t="shared" si="9"/>
        <v>4661.25</v>
      </c>
      <c r="N268" s="78">
        <f t="shared" si="13"/>
        <v>87.948113207547166</v>
      </c>
      <c r="O268" s="376" t="s">
        <v>748</v>
      </c>
      <c r="P268" s="13"/>
    </row>
    <row r="269" spans="1:16" hidden="1">
      <c r="A269" s="376" t="s">
        <v>15</v>
      </c>
      <c r="B269" s="377">
        <v>44256</v>
      </c>
      <c r="C269" s="377">
        <v>44262</v>
      </c>
      <c r="D269" s="376" t="s">
        <v>485</v>
      </c>
      <c r="E269" s="376" t="s">
        <v>486</v>
      </c>
      <c r="F269" s="376">
        <v>53</v>
      </c>
      <c r="G269" s="376" t="s">
        <v>500</v>
      </c>
      <c r="H269" s="376">
        <v>5200</v>
      </c>
      <c r="I269" s="376">
        <v>15</v>
      </c>
      <c r="J269" s="376">
        <v>0</v>
      </c>
      <c r="K269" s="376">
        <v>0</v>
      </c>
      <c r="L269" s="376">
        <f t="shared" si="12"/>
        <v>5215</v>
      </c>
      <c r="M269" s="378">
        <f t="shared" si="9"/>
        <v>3911.25</v>
      </c>
      <c r="N269" s="78">
        <f t="shared" si="13"/>
        <v>73.797169811320757</v>
      </c>
      <c r="O269" s="376"/>
      <c r="P269" s="13"/>
    </row>
    <row r="270" spans="1:16" hidden="1">
      <c r="A270" s="376" t="s">
        <v>15</v>
      </c>
      <c r="B270" s="377">
        <v>44256</v>
      </c>
      <c r="C270" s="377">
        <v>44262</v>
      </c>
      <c r="D270" s="376" t="s">
        <v>485</v>
      </c>
      <c r="E270" s="376" t="s">
        <v>486</v>
      </c>
      <c r="F270" s="376">
        <v>27</v>
      </c>
      <c r="G270" s="376" t="s">
        <v>501</v>
      </c>
      <c r="H270" s="376">
        <v>7000</v>
      </c>
      <c r="I270" s="376">
        <v>15</v>
      </c>
      <c r="J270" s="376">
        <v>0</v>
      </c>
      <c r="K270" s="376">
        <v>0</v>
      </c>
      <c r="L270" s="376">
        <f t="shared" si="12"/>
        <v>7015</v>
      </c>
      <c r="M270" s="378">
        <f t="shared" si="9"/>
        <v>5261.25</v>
      </c>
      <c r="N270" s="78">
        <f t="shared" si="13"/>
        <v>194.86111111111111</v>
      </c>
      <c r="O270" s="376"/>
      <c r="P270" s="13"/>
    </row>
    <row r="271" spans="1:16" hidden="1">
      <c r="A271" s="376" t="s">
        <v>15</v>
      </c>
      <c r="B271" s="377">
        <v>44256</v>
      </c>
      <c r="C271" s="377">
        <v>44262</v>
      </c>
      <c r="D271" s="376" t="s">
        <v>485</v>
      </c>
      <c r="E271" s="376" t="s">
        <v>486</v>
      </c>
      <c r="F271" s="376">
        <v>53</v>
      </c>
      <c r="G271" s="376" t="s">
        <v>511</v>
      </c>
      <c r="H271" s="376">
        <v>7700</v>
      </c>
      <c r="I271" s="376">
        <v>15</v>
      </c>
      <c r="J271" s="376">
        <v>0</v>
      </c>
      <c r="K271" s="376">
        <v>0</v>
      </c>
      <c r="L271" s="376">
        <f t="shared" si="12"/>
        <v>7715</v>
      </c>
      <c r="M271" s="378">
        <f t="shared" si="9"/>
        <v>5786.25</v>
      </c>
      <c r="N271" s="78">
        <f t="shared" si="13"/>
        <v>109.1745283018868</v>
      </c>
      <c r="O271" s="376"/>
      <c r="P271" s="13"/>
    </row>
    <row r="272" spans="1:16" hidden="1">
      <c r="A272" s="376" t="s">
        <v>15</v>
      </c>
      <c r="B272" s="377">
        <v>44256</v>
      </c>
      <c r="C272" s="377">
        <v>44263</v>
      </c>
      <c r="D272" s="376" t="s">
        <v>504</v>
      </c>
      <c r="E272" s="376" t="s">
        <v>486</v>
      </c>
      <c r="F272" s="376">
        <v>53</v>
      </c>
      <c r="G272" s="376" t="s">
        <v>500</v>
      </c>
      <c r="H272" s="376">
        <v>6100</v>
      </c>
      <c r="I272" s="376">
        <v>15</v>
      </c>
      <c r="J272" s="376">
        <v>0</v>
      </c>
      <c r="K272" s="376">
        <v>0</v>
      </c>
      <c r="L272" s="376">
        <f t="shared" si="12"/>
        <v>6115</v>
      </c>
      <c r="M272" s="378">
        <f t="shared" si="9"/>
        <v>4586.25</v>
      </c>
      <c r="N272" s="78">
        <f t="shared" si="13"/>
        <v>86.533018867924525</v>
      </c>
      <c r="O272" s="376" t="s">
        <v>749</v>
      </c>
      <c r="P272" s="13"/>
    </row>
    <row r="273" spans="1:16" hidden="1">
      <c r="A273" s="376" t="s">
        <v>490</v>
      </c>
      <c r="B273" s="377">
        <v>44256</v>
      </c>
      <c r="C273" s="377">
        <v>44269</v>
      </c>
      <c r="D273" s="376" t="s">
        <v>491</v>
      </c>
      <c r="E273" s="376" t="s">
        <v>486</v>
      </c>
      <c r="F273" s="376">
        <v>53</v>
      </c>
      <c r="G273" s="376" t="s">
        <v>500</v>
      </c>
      <c r="H273" s="376">
        <v>6900</v>
      </c>
      <c r="I273" s="376">
        <v>14</v>
      </c>
      <c r="J273" s="376">
        <v>0</v>
      </c>
      <c r="K273" s="376">
        <v>0</v>
      </c>
      <c r="L273" s="376">
        <f t="shared" si="12"/>
        <v>6914</v>
      </c>
      <c r="M273" s="378">
        <f t="shared" si="9"/>
        <v>5185.5</v>
      </c>
      <c r="N273" s="78">
        <f t="shared" si="13"/>
        <v>97.839622641509436</v>
      </c>
      <c r="O273" s="376"/>
      <c r="P273" s="13"/>
    </row>
    <row r="274" spans="1:16" hidden="1">
      <c r="A274" s="376" t="s">
        <v>490</v>
      </c>
      <c r="B274" s="377">
        <v>44256</v>
      </c>
      <c r="C274" s="377">
        <v>44269</v>
      </c>
      <c r="D274" s="376" t="s">
        <v>491</v>
      </c>
      <c r="E274" s="376" t="s">
        <v>486</v>
      </c>
      <c r="F274" s="376">
        <v>27</v>
      </c>
      <c r="G274" s="376" t="s">
        <v>501</v>
      </c>
      <c r="H274" s="376">
        <v>7700</v>
      </c>
      <c r="I274" s="376">
        <v>14</v>
      </c>
      <c r="J274" s="376">
        <v>0</v>
      </c>
      <c r="K274" s="376">
        <v>0</v>
      </c>
      <c r="L274" s="376">
        <f t="shared" si="12"/>
        <v>7714</v>
      </c>
      <c r="M274" s="378">
        <f t="shared" si="9"/>
        <v>5785.5</v>
      </c>
      <c r="N274" s="78">
        <f t="shared" si="13"/>
        <v>214.27777777777777</v>
      </c>
      <c r="O274" s="376"/>
      <c r="P274" s="13"/>
    </row>
    <row r="275" spans="1:16" hidden="1">
      <c r="A275" s="376" t="s">
        <v>490</v>
      </c>
      <c r="B275" s="377">
        <v>44256</v>
      </c>
      <c r="C275" s="377">
        <v>44269</v>
      </c>
      <c r="D275" s="376" t="s">
        <v>491</v>
      </c>
      <c r="E275" s="376" t="s">
        <v>486</v>
      </c>
      <c r="F275" s="376">
        <v>53</v>
      </c>
      <c r="G275" s="376" t="s">
        <v>750</v>
      </c>
      <c r="H275" s="376">
        <v>7700</v>
      </c>
      <c r="I275" s="376">
        <v>14</v>
      </c>
      <c r="J275" s="376">
        <v>0</v>
      </c>
      <c r="K275" s="376">
        <v>0</v>
      </c>
      <c r="L275" s="376">
        <f t="shared" si="12"/>
        <v>7714</v>
      </c>
      <c r="M275" s="378">
        <f t="shared" si="9"/>
        <v>5785.5</v>
      </c>
      <c r="N275" s="78">
        <f t="shared" si="13"/>
        <v>109.16037735849056</v>
      </c>
      <c r="O275" s="376"/>
      <c r="P275" s="13"/>
    </row>
    <row r="276" spans="1:16" hidden="1">
      <c r="A276" s="376" t="s">
        <v>15</v>
      </c>
      <c r="B276" s="377">
        <v>44256</v>
      </c>
      <c r="C276" s="377">
        <v>44263</v>
      </c>
      <c r="D276" s="376" t="s">
        <v>504</v>
      </c>
      <c r="E276" s="376" t="s">
        <v>486</v>
      </c>
      <c r="F276" s="376">
        <v>53</v>
      </c>
      <c r="G276" s="376" t="s">
        <v>500</v>
      </c>
      <c r="H276" s="376">
        <v>5400</v>
      </c>
      <c r="I276" s="376">
        <v>15</v>
      </c>
      <c r="J276" s="376">
        <v>0</v>
      </c>
      <c r="K276" s="376">
        <v>0</v>
      </c>
      <c r="L276" s="376">
        <f t="shared" si="12"/>
        <v>5415</v>
      </c>
      <c r="M276" s="378">
        <f t="shared" si="9"/>
        <v>4061.25</v>
      </c>
      <c r="N276" s="78">
        <f t="shared" si="13"/>
        <v>76.627358490566039</v>
      </c>
      <c r="O276" s="376" t="s">
        <v>751</v>
      </c>
      <c r="P276" s="13"/>
    </row>
    <row r="277" spans="1:16" ht="30" hidden="1">
      <c r="A277" s="376" t="s">
        <v>15</v>
      </c>
      <c r="B277" s="377">
        <v>44263</v>
      </c>
      <c r="C277" s="377">
        <v>44269</v>
      </c>
      <c r="D277" s="376" t="s">
        <v>504</v>
      </c>
      <c r="E277" s="376" t="s">
        <v>486</v>
      </c>
      <c r="F277" s="376">
        <v>53</v>
      </c>
      <c r="G277" s="376" t="s">
        <v>500</v>
      </c>
      <c r="H277" s="376">
        <v>5100</v>
      </c>
      <c r="I277" s="376">
        <v>15</v>
      </c>
      <c r="J277" s="376">
        <v>0</v>
      </c>
      <c r="K277" s="376">
        <v>0</v>
      </c>
      <c r="L277" s="376">
        <f t="shared" si="12"/>
        <v>5115</v>
      </c>
      <c r="M277" s="378">
        <f t="shared" si="9"/>
        <v>3836.25</v>
      </c>
      <c r="N277" s="78">
        <f t="shared" si="13"/>
        <v>72.382075471698116</v>
      </c>
      <c r="O277" s="379" t="s">
        <v>752</v>
      </c>
      <c r="P277" s="13"/>
    </row>
    <row r="278" spans="1:16" hidden="1">
      <c r="A278" s="376" t="s">
        <v>15</v>
      </c>
      <c r="B278" s="377">
        <v>44263</v>
      </c>
      <c r="C278" s="377">
        <v>44264</v>
      </c>
      <c r="D278" s="376" t="s">
        <v>485</v>
      </c>
      <c r="E278" s="376" t="s">
        <v>486</v>
      </c>
      <c r="F278" s="376">
        <v>53</v>
      </c>
      <c r="G278" s="376" t="s">
        <v>500</v>
      </c>
      <c r="H278" s="376">
        <v>5000</v>
      </c>
      <c r="I278" s="376">
        <v>15</v>
      </c>
      <c r="J278" s="376">
        <v>0</v>
      </c>
      <c r="K278" s="376">
        <v>0</v>
      </c>
      <c r="L278" s="376">
        <f t="shared" si="12"/>
        <v>5015</v>
      </c>
      <c r="M278" s="378">
        <f t="shared" si="9"/>
        <v>3761.25</v>
      </c>
      <c r="N278" s="78">
        <f t="shared" si="13"/>
        <v>70.966981132075475</v>
      </c>
      <c r="O278" s="376"/>
      <c r="P278" s="13"/>
    </row>
    <row r="279" spans="1:16" hidden="1">
      <c r="A279" s="376" t="s">
        <v>15</v>
      </c>
      <c r="B279" s="377">
        <v>44263</v>
      </c>
      <c r="C279" s="377">
        <v>44264</v>
      </c>
      <c r="D279" s="376" t="s">
        <v>485</v>
      </c>
      <c r="E279" s="376" t="s">
        <v>486</v>
      </c>
      <c r="F279" s="376">
        <v>27</v>
      </c>
      <c r="G279" s="376" t="s">
        <v>501</v>
      </c>
      <c r="H279" s="376">
        <v>6825</v>
      </c>
      <c r="I279" s="376">
        <v>15</v>
      </c>
      <c r="J279" s="376">
        <v>0</v>
      </c>
      <c r="K279" s="376">
        <v>0</v>
      </c>
      <c r="L279" s="376">
        <f t="shared" si="12"/>
        <v>6840</v>
      </c>
      <c r="M279" s="378">
        <f t="shared" si="9"/>
        <v>5130</v>
      </c>
      <c r="N279" s="78">
        <f t="shared" si="13"/>
        <v>190</v>
      </c>
      <c r="O279" s="376"/>
      <c r="P279" s="13"/>
    </row>
    <row r="280" spans="1:16" hidden="1">
      <c r="A280" s="376" t="s">
        <v>15</v>
      </c>
      <c r="B280" s="377">
        <v>44263</v>
      </c>
      <c r="C280" s="377">
        <v>44264</v>
      </c>
      <c r="D280" s="376" t="s">
        <v>485</v>
      </c>
      <c r="E280" s="376" t="s">
        <v>486</v>
      </c>
      <c r="F280" s="376">
        <v>53</v>
      </c>
      <c r="G280" s="376" t="s">
        <v>508</v>
      </c>
      <c r="H280" s="376">
        <v>7500</v>
      </c>
      <c r="I280" s="376">
        <v>15</v>
      </c>
      <c r="J280" s="376">
        <v>0</v>
      </c>
      <c r="K280" s="376">
        <v>0</v>
      </c>
      <c r="L280" s="376">
        <f t="shared" si="12"/>
        <v>7515</v>
      </c>
      <c r="M280" s="378">
        <f t="shared" si="9"/>
        <v>5636.25</v>
      </c>
      <c r="N280" s="78">
        <f t="shared" si="13"/>
        <v>106.34433962264151</v>
      </c>
      <c r="O280" s="376"/>
      <c r="P280" s="13"/>
    </row>
    <row r="281" spans="1:16" hidden="1">
      <c r="A281" s="376" t="s">
        <v>15</v>
      </c>
      <c r="B281" s="377">
        <v>44265</v>
      </c>
      <c r="C281" s="377">
        <v>44269</v>
      </c>
      <c r="D281" s="376" t="s">
        <v>485</v>
      </c>
      <c r="E281" s="376" t="s">
        <v>486</v>
      </c>
      <c r="F281" s="376">
        <v>53</v>
      </c>
      <c r="G281" s="376" t="s">
        <v>500</v>
      </c>
      <c r="H281" s="376">
        <v>5000</v>
      </c>
      <c r="I281" s="376">
        <v>15</v>
      </c>
      <c r="J281" s="376">
        <v>0</v>
      </c>
      <c r="K281" s="376">
        <v>0</v>
      </c>
      <c r="L281" s="376">
        <f t="shared" si="12"/>
        <v>5015</v>
      </c>
      <c r="M281" s="378">
        <f t="shared" si="9"/>
        <v>3761.25</v>
      </c>
      <c r="N281" s="78">
        <f t="shared" si="13"/>
        <v>70.966981132075475</v>
      </c>
      <c r="O281" s="376"/>
      <c r="P281" s="13"/>
    </row>
    <row r="282" spans="1:16" hidden="1">
      <c r="A282" s="376" t="s">
        <v>15</v>
      </c>
      <c r="B282" s="377">
        <v>44265</v>
      </c>
      <c r="C282" s="377">
        <v>44269</v>
      </c>
      <c r="D282" s="376" t="s">
        <v>485</v>
      </c>
      <c r="E282" s="376" t="s">
        <v>486</v>
      </c>
      <c r="F282" s="376">
        <v>27</v>
      </c>
      <c r="G282" s="376" t="s">
        <v>501</v>
      </c>
      <c r="H282" s="376">
        <v>6225</v>
      </c>
      <c r="I282" s="376">
        <v>15</v>
      </c>
      <c r="J282" s="376">
        <v>0</v>
      </c>
      <c r="K282" s="376">
        <v>0</v>
      </c>
      <c r="L282" s="376">
        <f t="shared" si="12"/>
        <v>6240</v>
      </c>
      <c r="M282" s="378">
        <f t="shared" si="9"/>
        <v>4680</v>
      </c>
      <c r="N282" s="78">
        <f t="shared" si="13"/>
        <v>173.33333333333334</v>
      </c>
      <c r="O282" s="376"/>
      <c r="P282" s="13"/>
    </row>
    <row r="283" spans="1:16" hidden="1">
      <c r="A283" s="376" t="s">
        <v>15</v>
      </c>
      <c r="B283" s="377">
        <v>44265</v>
      </c>
      <c r="C283" s="377">
        <v>44269</v>
      </c>
      <c r="D283" s="376" t="s">
        <v>485</v>
      </c>
      <c r="E283" s="376" t="s">
        <v>486</v>
      </c>
      <c r="F283" s="376">
        <v>53</v>
      </c>
      <c r="G283" s="376" t="s">
        <v>508</v>
      </c>
      <c r="H283" s="376">
        <v>7200</v>
      </c>
      <c r="I283" s="376">
        <v>15</v>
      </c>
      <c r="J283" s="376">
        <v>0</v>
      </c>
      <c r="K283" s="376">
        <v>0</v>
      </c>
      <c r="L283" s="376">
        <f t="shared" si="12"/>
        <v>7215</v>
      </c>
      <c r="M283" s="378">
        <f t="shared" si="9"/>
        <v>5411.25</v>
      </c>
      <c r="N283" s="78">
        <f t="shared" si="13"/>
        <v>102.09905660377359</v>
      </c>
      <c r="O283" s="376"/>
      <c r="P283" s="13"/>
    </row>
    <row r="284" spans="1:16" hidden="1">
      <c r="A284" s="376" t="s">
        <v>490</v>
      </c>
      <c r="B284" s="377">
        <v>44270</v>
      </c>
      <c r="C284" s="377">
        <v>44276</v>
      </c>
      <c r="D284" s="376" t="s">
        <v>491</v>
      </c>
      <c r="E284" s="376" t="s">
        <v>486</v>
      </c>
      <c r="F284" s="376">
        <v>53</v>
      </c>
      <c r="G284" s="376" t="s">
        <v>500</v>
      </c>
      <c r="H284" s="376">
        <v>5600</v>
      </c>
      <c r="I284" s="376">
        <v>14</v>
      </c>
      <c r="J284" s="376">
        <v>0</v>
      </c>
      <c r="K284" s="376">
        <v>0</v>
      </c>
      <c r="L284" s="376">
        <f t="shared" si="12"/>
        <v>5614</v>
      </c>
      <c r="M284" s="378">
        <f t="shared" si="9"/>
        <v>4210.5</v>
      </c>
      <c r="N284" s="78">
        <f t="shared" si="13"/>
        <v>79.443396226415089</v>
      </c>
      <c r="O284" s="376"/>
      <c r="P284" s="13"/>
    </row>
    <row r="285" spans="1:16" hidden="1">
      <c r="A285" s="376" t="s">
        <v>490</v>
      </c>
      <c r="B285" s="377">
        <v>44270</v>
      </c>
      <c r="C285" s="377">
        <v>44276</v>
      </c>
      <c r="D285" s="376" t="s">
        <v>491</v>
      </c>
      <c r="E285" s="376" t="s">
        <v>486</v>
      </c>
      <c r="F285" s="376">
        <v>27</v>
      </c>
      <c r="G285" s="376" t="s">
        <v>501</v>
      </c>
      <c r="H285" s="376">
        <v>7000</v>
      </c>
      <c r="I285" s="376">
        <v>14</v>
      </c>
      <c r="J285" s="376">
        <v>0</v>
      </c>
      <c r="K285" s="376">
        <v>0</v>
      </c>
      <c r="L285" s="376">
        <f t="shared" si="12"/>
        <v>7014</v>
      </c>
      <c r="M285" s="378">
        <f t="shared" si="9"/>
        <v>5260.5</v>
      </c>
      <c r="N285" s="78">
        <f t="shared" si="13"/>
        <v>194.83333333333334</v>
      </c>
      <c r="O285" s="376"/>
      <c r="P285" s="13"/>
    </row>
    <row r="286" spans="1:16" hidden="1">
      <c r="A286" s="376" t="s">
        <v>490</v>
      </c>
      <c r="B286" s="377">
        <v>44270</v>
      </c>
      <c r="C286" s="377">
        <v>44276</v>
      </c>
      <c r="D286" s="376" t="s">
        <v>491</v>
      </c>
      <c r="E286" s="376" t="s">
        <v>486</v>
      </c>
      <c r="F286" s="376">
        <v>53</v>
      </c>
      <c r="G286" s="376" t="s">
        <v>508</v>
      </c>
      <c r="H286" s="376">
        <v>7000</v>
      </c>
      <c r="I286" s="376">
        <v>14</v>
      </c>
      <c r="J286" s="376">
        <v>0</v>
      </c>
      <c r="K286" s="376">
        <v>0</v>
      </c>
      <c r="L286" s="376">
        <f t="shared" si="12"/>
        <v>7014</v>
      </c>
      <c r="M286" s="378">
        <f t="shared" si="9"/>
        <v>5260.5</v>
      </c>
      <c r="N286" s="78">
        <f t="shared" si="13"/>
        <v>99.254716981132077</v>
      </c>
      <c r="O286" s="376"/>
      <c r="P286" s="13"/>
    </row>
    <row r="287" spans="1:16" hidden="1">
      <c r="A287" s="376" t="s">
        <v>15</v>
      </c>
      <c r="B287" s="377">
        <v>44270</v>
      </c>
      <c r="C287" s="377">
        <v>44276</v>
      </c>
      <c r="D287" s="376" t="s">
        <v>485</v>
      </c>
      <c r="E287" s="376" t="s">
        <v>486</v>
      </c>
      <c r="F287" s="376">
        <v>53</v>
      </c>
      <c r="G287" s="376" t="s">
        <v>500</v>
      </c>
      <c r="H287" s="376">
        <v>4600</v>
      </c>
      <c r="I287" s="376">
        <v>15</v>
      </c>
      <c r="J287" s="376">
        <v>0</v>
      </c>
      <c r="K287" s="376">
        <v>0</v>
      </c>
      <c r="L287" s="376">
        <f t="shared" si="12"/>
        <v>4615</v>
      </c>
      <c r="M287" s="378">
        <f t="shared" si="9"/>
        <v>3461.25</v>
      </c>
      <c r="N287" s="78">
        <f t="shared" si="13"/>
        <v>65.306603773584911</v>
      </c>
      <c r="O287" s="376"/>
      <c r="P287" s="13"/>
    </row>
    <row r="288" spans="1:16" hidden="1">
      <c r="A288" s="376" t="s">
        <v>15</v>
      </c>
      <c r="B288" s="377">
        <v>44270</v>
      </c>
      <c r="C288" s="377">
        <v>44276</v>
      </c>
      <c r="D288" s="376" t="s">
        <v>485</v>
      </c>
      <c r="E288" s="376" t="s">
        <v>486</v>
      </c>
      <c r="F288" s="376">
        <v>27</v>
      </c>
      <c r="G288" s="376" t="s">
        <v>501</v>
      </c>
      <c r="H288" s="376">
        <v>5925</v>
      </c>
      <c r="I288" s="376">
        <v>15</v>
      </c>
      <c r="J288" s="376">
        <v>0</v>
      </c>
      <c r="K288" s="376">
        <v>0</v>
      </c>
      <c r="L288" s="376">
        <f t="shared" si="12"/>
        <v>5940</v>
      </c>
      <c r="M288" s="378">
        <f t="shared" si="9"/>
        <v>4455</v>
      </c>
      <c r="N288" s="78">
        <f t="shared" si="13"/>
        <v>165</v>
      </c>
      <c r="O288" s="376"/>
      <c r="P288" s="13"/>
    </row>
    <row r="289" spans="1:16" hidden="1">
      <c r="A289" s="376" t="s">
        <v>15</v>
      </c>
      <c r="B289" s="377">
        <v>44270</v>
      </c>
      <c r="C289" s="377">
        <v>44276</v>
      </c>
      <c r="D289" s="376" t="s">
        <v>485</v>
      </c>
      <c r="E289" s="376" t="s">
        <v>486</v>
      </c>
      <c r="F289" s="376">
        <v>53</v>
      </c>
      <c r="G289" s="376" t="s">
        <v>508</v>
      </c>
      <c r="H289" s="376">
        <v>6900</v>
      </c>
      <c r="I289" s="376">
        <v>15</v>
      </c>
      <c r="J289" s="376">
        <v>0</v>
      </c>
      <c r="K289" s="376">
        <v>0</v>
      </c>
      <c r="L289" s="376">
        <f t="shared" si="12"/>
        <v>6915</v>
      </c>
      <c r="M289" s="378">
        <f t="shared" si="9"/>
        <v>5186.25</v>
      </c>
      <c r="N289" s="78">
        <f t="shared" si="13"/>
        <v>97.853773584905667</v>
      </c>
      <c r="O289" s="376"/>
      <c r="P289" s="13"/>
    </row>
    <row r="290" spans="1:16" hidden="1">
      <c r="A290" s="376" t="s">
        <v>490</v>
      </c>
      <c r="B290" s="377">
        <v>44265</v>
      </c>
      <c r="C290" s="377">
        <v>44276</v>
      </c>
      <c r="D290" s="376" t="s">
        <v>509</v>
      </c>
      <c r="E290" s="376" t="s">
        <v>486</v>
      </c>
      <c r="F290" s="376">
        <v>53</v>
      </c>
      <c r="G290" s="376" t="s">
        <v>500</v>
      </c>
      <c r="H290" s="376">
        <v>5000</v>
      </c>
      <c r="I290" s="376">
        <v>14</v>
      </c>
      <c r="J290" s="376">
        <v>0</v>
      </c>
      <c r="K290" s="376">
        <v>0</v>
      </c>
      <c r="L290" s="376">
        <f t="shared" si="12"/>
        <v>5014</v>
      </c>
      <c r="M290" s="378">
        <f t="shared" si="9"/>
        <v>3760.5</v>
      </c>
      <c r="N290" s="78">
        <f t="shared" si="13"/>
        <v>70.952830188679243</v>
      </c>
      <c r="O290" s="376"/>
      <c r="P290" s="13"/>
    </row>
    <row r="291" spans="1:16" hidden="1">
      <c r="A291" s="376" t="s">
        <v>490</v>
      </c>
      <c r="B291" s="377">
        <v>44277</v>
      </c>
      <c r="C291" s="377">
        <v>44283</v>
      </c>
      <c r="D291" s="376" t="s">
        <v>491</v>
      </c>
      <c r="E291" s="376" t="s">
        <v>486</v>
      </c>
      <c r="F291" s="376">
        <v>53</v>
      </c>
      <c r="G291" s="376" t="s">
        <v>500</v>
      </c>
      <c r="H291" s="376">
        <v>5600</v>
      </c>
      <c r="I291" s="376">
        <v>14</v>
      </c>
      <c r="J291" s="376">
        <v>0</v>
      </c>
      <c r="K291" s="376">
        <v>0</v>
      </c>
      <c r="L291" s="376">
        <f t="shared" si="12"/>
        <v>5614</v>
      </c>
      <c r="M291" s="378">
        <f t="shared" si="9"/>
        <v>4210.5</v>
      </c>
      <c r="N291" s="78">
        <f t="shared" si="13"/>
        <v>79.443396226415089</v>
      </c>
      <c r="O291" s="376"/>
      <c r="P291" s="13"/>
    </row>
    <row r="292" spans="1:16" hidden="1">
      <c r="A292" s="376" t="s">
        <v>490</v>
      </c>
      <c r="B292" s="377">
        <v>44277</v>
      </c>
      <c r="C292" s="377">
        <v>44283</v>
      </c>
      <c r="D292" s="376" t="s">
        <v>491</v>
      </c>
      <c r="E292" s="376" t="s">
        <v>486</v>
      </c>
      <c r="F292" s="376">
        <v>27</v>
      </c>
      <c r="G292" s="376" t="s">
        <v>501</v>
      </c>
      <c r="H292" s="376">
        <v>7000</v>
      </c>
      <c r="I292" s="376">
        <v>14</v>
      </c>
      <c r="J292" s="376">
        <v>0</v>
      </c>
      <c r="K292" s="376">
        <v>0</v>
      </c>
      <c r="L292" s="376">
        <f t="shared" si="12"/>
        <v>7014</v>
      </c>
      <c r="M292" s="378">
        <f t="shared" si="9"/>
        <v>5260.5</v>
      </c>
      <c r="N292" s="78">
        <f t="shared" si="13"/>
        <v>194.83333333333334</v>
      </c>
      <c r="O292" s="376"/>
      <c r="P292" s="13"/>
    </row>
    <row r="293" spans="1:16" hidden="1">
      <c r="A293" s="376" t="s">
        <v>490</v>
      </c>
      <c r="B293" s="377">
        <v>44277</v>
      </c>
      <c r="C293" s="377">
        <v>44283</v>
      </c>
      <c r="D293" s="376" t="s">
        <v>491</v>
      </c>
      <c r="E293" s="376" t="s">
        <v>486</v>
      </c>
      <c r="F293" s="376">
        <v>53</v>
      </c>
      <c r="G293" s="376" t="s">
        <v>508</v>
      </c>
      <c r="H293" s="376">
        <v>7000</v>
      </c>
      <c r="I293" s="376">
        <v>14</v>
      </c>
      <c r="J293" s="376">
        <v>0</v>
      </c>
      <c r="K293" s="376">
        <v>0</v>
      </c>
      <c r="L293" s="376">
        <f t="shared" si="12"/>
        <v>7014</v>
      </c>
      <c r="M293" s="378">
        <f t="shared" si="9"/>
        <v>5260.5</v>
      </c>
      <c r="N293" s="78">
        <f t="shared" si="13"/>
        <v>99.254716981132077</v>
      </c>
      <c r="O293" s="376"/>
      <c r="P293" s="13"/>
    </row>
    <row r="294" spans="1:16" ht="30" hidden="1">
      <c r="A294" s="376" t="s">
        <v>503</v>
      </c>
      <c r="B294" s="377">
        <v>44276</v>
      </c>
      <c r="C294" s="377">
        <v>44276</v>
      </c>
      <c r="D294" s="376" t="s">
        <v>504</v>
      </c>
      <c r="E294" s="376" t="s">
        <v>486</v>
      </c>
      <c r="F294" s="376">
        <v>53</v>
      </c>
      <c r="G294" s="376" t="s">
        <v>514</v>
      </c>
      <c r="H294" s="376">
        <v>4600</v>
      </c>
      <c r="I294" s="376">
        <v>0</v>
      </c>
      <c r="J294" s="376">
        <v>0</v>
      </c>
      <c r="K294" s="376">
        <v>0</v>
      </c>
      <c r="L294" s="376">
        <f t="shared" si="12"/>
        <v>4600</v>
      </c>
      <c r="M294" s="378">
        <f t="shared" si="9"/>
        <v>3450</v>
      </c>
      <c r="N294" s="78">
        <f t="shared" si="13"/>
        <v>65.094339622641513</v>
      </c>
      <c r="O294" s="379" t="s">
        <v>753</v>
      </c>
      <c r="P294" s="13"/>
    </row>
    <row r="295" spans="1:16" hidden="1">
      <c r="A295" s="376" t="s">
        <v>15</v>
      </c>
      <c r="B295" s="377">
        <v>44277</v>
      </c>
      <c r="C295" s="377">
        <v>44286</v>
      </c>
      <c r="D295" s="376" t="s">
        <v>485</v>
      </c>
      <c r="E295" s="376" t="s">
        <v>486</v>
      </c>
      <c r="F295" s="376">
        <v>53</v>
      </c>
      <c r="G295" s="376" t="s">
        <v>500</v>
      </c>
      <c r="H295" s="376">
        <v>4300</v>
      </c>
      <c r="I295" s="376">
        <v>15</v>
      </c>
      <c r="J295" s="376">
        <v>0</v>
      </c>
      <c r="K295" s="376">
        <v>0</v>
      </c>
      <c r="L295" s="376">
        <f t="shared" si="12"/>
        <v>4315</v>
      </c>
      <c r="M295" s="378">
        <f t="shared" si="9"/>
        <v>3236.25</v>
      </c>
      <c r="N295" s="78">
        <f t="shared" si="13"/>
        <v>61.061320754716981</v>
      </c>
      <c r="O295" s="376"/>
      <c r="P295" s="13"/>
    </row>
    <row r="296" spans="1:16" hidden="1">
      <c r="A296" s="376" t="s">
        <v>15</v>
      </c>
      <c r="B296" s="377">
        <v>44277</v>
      </c>
      <c r="C296" s="377">
        <v>44286</v>
      </c>
      <c r="D296" s="376" t="s">
        <v>485</v>
      </c>
      <c r="E296" s="376" t="s">
        <v>486</v>
      </c>
      <c r="F296" s="376">
        <v>27</v>
      </c>
      <c r="G296" s="376" t="s">
        <v>501</v>
      </c>
      <c r="H296" s="376">
        <v>5625</v>
      </c>
      <c r="I296" s="376">
        <v>15</v>
      </c>
      <c r="J296" s="376">
        <v>0</v>
      </c>
      <c r="K296" s="376">
        <v>0</v>
      </c>
      <c r="L296" s="376">
        <f t="shared" si="12"/>
        <v>5640</v>
      </c>
      <c r="M296" s="378">
        <f t="shared" si="9"/>
        <v>4230</v>
      </c>
      <c r="N296" s="78">
        <f t="shared" si="13"/>
        <v>156.66666666666666</v>
      </c>
      <c r="O296" s="376"/>
      <c r="P296" s="13"/>
    </row>
    <row r="297" spans="1:16" hidden="1">
      <c r="A297" s="376" t="s">
        <v>15</v>
      </c>
      <c r="B297" s="377">
        <v>44277</v>
      </c>
      <c r="C297" s="377">
        <v>44286</v>
      </c>
      <c r="D297" s="376" t="s">
        <v>485</v>
      </c>
      <c r="E297" s="376" t="s">
        <v>486</v>
      </c>
      <c r="F297" s="376">
        <v>53</v>
      </c>
      <c r="G297" s="376" t="s">
        <v>508</v>
      </c>
      <c r="H297" s="376">
        <v>6600</v>
      </c>
      <c r="I297" s="376">
        <v>15</v>
      </c>
      <c r="J297" s="376">
        <v>0</v>
      </c>
      <c r="K297" s="376">
        <v>0</v>
      </c>
      <c r="L297" s="376">
        <f t="shared" si="12"/>
        <v>6615</v>
      </c>
      <c r="M297" s="378">
        <f t="shared" si="9"/>
        <v>4961.25</v>
      </c>
      <c r="N297" s="78">
        <f t="shared" si="13"/>
        <v>93.60849056603773</v>
      </c>
      <c r="O297" s="376"/>
      <c r="P297" s="13"/>
    </row>
    <row r="298" spans="1:16" ht="45" hidden="1">
      <c r="A298" s="376" t="s">
        <v>754</v>
      </c>
      <c r="B298" s="377">
        <v>44282</v>
      </c>
      <c r="C298" s="377">
        <v>44282</v>
      </c>
      <c r="D298" s="376" t="s">
        <v>504</v>
      </c>
      <c r="E298" s="376" t="s">
        <v>486</v>
      </c>
      <c r="F298" s="376">
        <v>53</v>
      </c>
      <c r="G298" s="376" t="s">
        <v>500</v>
      </c>
      <c r="H298" s="376">
        <v>4315</v>
      </c>
      <c r="I298" s="376">
        <v>0</v>
      </c>
      <c r="J298" s="376">
        <v>0</v>
      </c>
      <c r="K298" s="376">
        <v>0</v>
      </c>
      <c r="L298" s="376">
        <f t="shared" si="12"/>
        <v>4315</v>
      </c>
      <c r="M298" s="378">
        <f t="shared" si="9"/>
        <v>3236.25</v>
      </c>
      <c r="N298" s="78">
        <f t="shared" si="13"/>
        <v>61.061320754716981</v>
      </c>
      <c r="O298" s="379" t="s">
        <v>755</v>
      </c>
      <c r="P298" s="13"/>
    </row>
    <row r="299" spans="1:16" ht="30" hidden="1">
      <c r="A299" s="376" t="s">
        <v>15</v>
      </c>
      <c r="B299" s="377">
        <v>44285</v>
      </c>
      <c r="C299" s="377">
        <v>44291</v>
      </c>
      <c r="D299" s="376" t="s">
        <v>504</v>
      </c>
      <c r="E299" s="376" t="s">
        <v>486</v>
      </c>
      <c r="F299" s="376">
        <v>53</v>
      </c>
      <c r="G299" s="376" t="s">
        <v>500</v>
      </c>
      <c r="H299" s="376">
        <v>4715</v>
      </c>
      <c r="I299" s="376">
        <v>0</v>
      </c>
      <c r="J299" s="376">
        <v>0</v>
      </c>
      <c r="K299" s="376">
        <v>0</v>
      </c>
      <c r="L299" s="376">
        <f t="shared" si="12"/>
        <v>4715</v>
      </c>
      <c r="M299" s="378">
        <f t="shared" si="9"/>
        <v>3536.25</v>
      </c>
      <c r="N299" s="78">
        <f t="shared" si="13"/>
        <v>66.721698113207552</v>
      </c>
      <c r="O299" s="379" t="s">
        <v>756</v>
      </c>
      <c r="P299" s="13"/>
    </row>
    <row r="300" spans="1:16" hidden="1">
      <c r="A300" s="376" t="s">
        <v>15</v>
      </c>
      <c r="B300" s="377">
        <v>44287</v>
      </c>
      <c r="C300" s="377">
        <v>44290</v>
      </c>
      <c r="D300" s="376" t="s">
        <v>485</v>
      </c>
      <c r="E300" s="376" t="s">
        <v>486</v>
      </c>
      <c r="F300" s="376">
        <v>53</v>
      </c>
      <c r="G300" s="376" t="s">
        <v>500</v>
      </c>
      <c r="H300" s="376">
        <v>4700</v>
      </c>
      <c r="I300" s="376">
        <v>15</v>
      </c>
      <c r="J300" s="376">
        <v>0</v>
      </c>
      <c r="K300" s="376">
        <v>0</v>
      </c>
      <c r="L300" s="376">
        <f t="shared" si="12"/>
        <v>4715</v>
      </c>
      <c r="M300" s="378">
        <f t="shared" si="9"/>
        <v>3536.25</v>
      </c>
      <c r="N300" s="78">
        <f t="shared" si="13"/>
        <v>66.721698113207552</v>
      </c>
      <c r="O300" s="376"/>
      <c r="P300" s="13"/>
    </row>
    <row r="301" spans="1:16" hidden="1">
      <c r="A301" s="376" t="s">
        <v>15</v>
      </c>
      <c r="B301" s="377">
        <v>44287</v>
      </c>
      <c r="C301" s="377">
        <v>44290</v>
      </c>
      <c r="D301" s="376" t="s">
        <v>485</v>
      </c>
      <c r="E301" s="376" t="s">
        <v>486</v>
      </c>
      <c r="F301" s="376">
        <v>27</v>
      </c>
      <c r="G301" s="376" t="s">
        <v>501</v>
      </c>
      <c r="H301" s="376">
        <v>6325</v>
      </c>
      <c r="I301" s="376">
        <v>15</v>
      </c>
      <c r="J301" s="376">
        <v>0</v>
      </c>
      <c r="K301" s="376">
        <v>0</v>
      </c>
      <c r="L301" s="376">
        <f t="shared" si="12"/>
        <v>6340</v>
      </c>
      <c r="M301" s="378">
        <f t="shared" si="9"/>
        <v>4755</v>
      </c>
      <c r="N301" s="78">
        <f t="shared" si="13"/>
        <v>176.11111111111111</v>
      </c>
      <c r="O301" s="376"/>
      <c r="P301" s="13"/>
    </row>
    <row r="302" spans="1:16" hidden="1">
      <c r="A302" s="376" t="s">
        <v>15</v>
      </c>
      <c r="B302" s="377">
        <v>44287</v>
      </c>
      <c r="C302" s="377">
        <v>44290</v>
      </c>
      <c r="D302" s="376" t="s">
        <v>485</v>
      </c>
      <c r="E302" s="376" t="s">
        <v>486</v>
      </c>
      <c r="F302" s="376">
        <v>53</v>
      </c>
      <c r="G302" s="376" t="s">
        <v>508</v>
      </c>
      <c r="H302" s="376">
        <v>7300</v>
      </c>
      <c r="I302" s="376">
        <v>15</v>
      </c>
      <c r="J302" s="376">
        <v>0</v>
      </c>
      <c r="K302" s="376">
        <v>0</v>
      </c>
      <c r="L302" s="376">
        <f t="shared" si="12"/>
        <v>7315</v>
      </c>
      <c r="M302" s="378">
        <f t="shared" si="9"/>
        <v>5486.25</v>
      </c>
      <c r="N302" s="78">
        <f t="shared" si="13"/>
        <v>103.51415094339623</v>
      </c>
      <c r="O302" s="376"/>
      <c r="P302" s="13"/>
    </row>
    <row r="303" spans="1:16" hidden="1">
      <c r="A303" s="376" t="s">
        <v>490</v>
      </c>
      <c r="B303" s="377">
        <v>44277</v>
      </c>
      <c r="C303" s="377">
        <v>44283</v>
      </c>
      <c r="D303" s="376" t="s">
        <v>491</v>
      </c>
      <c r="E303" s="376" t="s">
        <v>486</v>
      </c>
      <c r="F303" s="376">
        <v>53</v>
      </c>
      <c r="G303" s="376" t="s">
        <v>500</v>
      </c>
      <c r="H303" s="376">
        <v>5900</v>
      </c>
      <c r="I303" s="376">
        <v>14</v>
      </c>
      <c r="J303" s="376">
        <v>0</v>
      </c>
      <c r="K303" s="376">
        <v>0</v>
      </c>
      <c r="L303" s="376">
        <f t="shared" si="12"/>
        <v>5914</v>
      </c>
      <c r="M303" s="378">
        <f t="shared" si="9"/>
        <v>4435.5</v>
      </c>
      <c r="N303" s="78">
        <f t="shared" si="13"/>
        <v>83.688679245283012</v>
      </c>
      <c r="O303" s="376"/>
      <c r="P303" s="13"/>
    </row>
    <row r="304" spans="1:16" hidden="1">
      <c r="A304" s="376" t="s">
        <v>490</v>
      </c>
      <c r="B304" s="377">
        <v>44277</v>
      </c>
      <c r="C304" s="377">
        <v>44283</v>
      </c>
      <c r="D304" s="376" t="s">
        <v>491</v>
      </c>
      <c r="E304" s="376" t="s">
        <v>486</v>
      </c>
      <c r="F304" s="376">
        <v>27</v>
      </c>
      <c r="G304" s="376" t="s">
        <v>501</v>
      </c>
      <c r="H304" s="376">
        <v>7400</v>
      </c>
      <c r="I304" s="376">
        <v>14</v>
      </c>
      <c r="J304" s="376">
        <v>0</v>
      </c>
      <c r="K304" s="376">
        <v>0</v>
      </c>
      <c r="L304" s="376">
        <f t="shared" si="12"/>
        <v>7414</v>
      </c>
      <c r="M304" s="378">
        <f t="shared" si="9"/>
        <v>5560.5</v>
      </c>
      <c r="N304" s="78">
        <f t="shared" si="13"/>
        <v>205.94444444444446</v>
      </c>
      <c r="O304" s="376"/>
      <c r="P304" s="13"/>
    </row>
    <row r="305" spans="1:16" hidden="1">
      <c r="A305" s="376" t="s">
        <v>490</v>
      </c>
      <c r="B305" s="377">
        <v>44277</v>
      </c>
      <c r="C305" s="377">
        <v>44283</v>
      </c>
      <c r="D305" s="376" t="s">
        <v>491</v>
      </c>
      <c r="E305" s="376" t="s">
        <v>486</v>
      </c>
      <c r="F305" s="376">
        <v>53</v>
      </c>
      <c r="G305" s="376" t="s">
        <v>508</v>
      </c>
      <c r="H305" s="376">
        <v>7400</v>
      </c>
      <c r="I305" s="376">
        <v>14</v>
      </c>
      <c r="J305" s="376">
        <v>0</v>
      </c>
      <c r="K305" s="376">
        <v>0</v>
      </c>
      <c r="L305" s="376">
        <f t="shared" si="12"/>
        <v>7414</v>
      </c>
      <c r="M305" s="378">
        <f t="shared" si="9"/>
        <v>5560.5</v>
      </c>
      <c r="N305" s="78">
        <f t="shared" si="13"/>
        <v>104.91509433962264</v>
      </c>
      <c r="O305" s="376"/>
      <c r="P305" s="13"/>
    </row>
    <row r="306" spans="1:16" hidden="1">
      <c r="A306" s="376" t="s">
        <v>15</v>
      </c>
      <c r="B306" s="377">
        <v>44292</v>
      </c>
      <c r="C306" s="377">
        <v>44298</v>
      </c>
      <c r="D306" s="376" t="s">
        <v>504</v>
      </c>
      <c r="E306" s="376" t="s">
        <v>486</v>
      </c>
      <c r="F306" s="376">
        <v>53</v>
      </c>
      <c r="G306" s="376" t="s">
        <v>500</v>
      </c>
      <c r="H306" s="376">
        <v>4815</v>
      </c>
      <c r="I306" s="376">
        <v>0</v>
      </c>
      <c r="J306" s="376">
        <v>0</v>
      </c>
      <c r="K306" s="376">
        <v>0</v>
      </c>
      <c r="L306" s="376">
        <f t="shared" si="12"/>
        <v>4815</v>
      </c>
      <c r="M306" s="378">
        <f t="shared" si="9"/>
        <v>3611.25</v>
      </c>
      <c r="N306" s="78">
        <f t="shared" si="13"/>
        <v>68.136792452830193</v>
      </c>
      <c r="O306" s="376" t="s">
        <v>757</v>
      </c>
      <c r="P306" s="13"/>
    </row>
    <row r="307" spans="1:16" hidden="1">
      <c r="A307" s="376" t="s">
        <v>15</v>
      </c>
      <c r="B307" s="377">
        <v>44291</v>
      </c>
      <c r="C307" s="377">
        <v>44298</v>
      </c>
      <c r="D307" s="376" t="s">
        <v>485</v>
      </c>
      <c r="E307" s="376" t="s">
        <v>486</v>
      </c>
      <c r="F307" s="376">
        <v>53</v>
      </c>
      <c r="G307" s="376" t="s">
        <v>500</v>
      </c>
      <c r="H307" s="376">
        <v>4500</v>
      </c>
      <c r="I307" s="376">
        <v>15</v>
      </c>
      <c r="J307" s="376">
        <v>0</v>
      </c>
      <c r="K307" s="376">
        <v>0</v>
      </c>
      <c r="L307" s="376">
        <f t="shared" si="12"/>
        <v>4515</v>
      </c>
      <c r="M307" s="378">
        <f t="shared" si="9"/>
        <v>3386.25</v>
      </c>
      <c r="N307" s="78">
        <f t="shared" si="13"/>
        <v>63.891509433962263</v>
      </c>
      <c r="O307" s="376"/>
      <c r="P307" s="13"/>
    </row>
    <row r="308" spans="1:16" hidden="1">
      <c r="A308" s="376" t="s">
        <v>15</v>
      </c>
      <c r="B308" s="377">
        <v>44291</v>
      </c>
      <c r="C308" s="377">
        <v>44298</v>
      </c>
      <c r="D308" s="376" t="s">
        <v>485</v>
      </c>
      <c r="E308" s="376" t="s">
        <v>486</v>
      </c>
      <c r="F308" s="376">
        <v>27</v>
      </c>
      <c r="G308" s="376" t="s">
        <v>501</v>
      </c>
      <c r="H308" s="376">
        <v>6525</v>
      </c>
      <c r="I308" s="376">
        <v>15</v>
      </c>
      <c r="J308" s="376">
        <v>0</v>
      </c>
      <c r="K308" s="376">
        <v>0</v>
      </c>
      <c r="L308" s="376">
        <f t="shared" si="12"/>
        <v>6540</v>
      </c>
      <c r="M308" s="378">
        <f t="shared" si="9"/>
        <v>4905</v>
      </c>
      <c r="N308" s="78">
        <f t="shared" si="13"/>
        <v>181.66666666666666</v>
      </c>
      <c r="O308" s="376"/>
      <c r="P308" s="13"/>
    </row>
    <row r="309" spans="1:16" hidden="1">
      <c r="A309" s="376" t="s">
        <v>15</v>
      </c>
      <c r="B309" s="377">
        <v>44291</v>
      </c>
      <c r="C309" s="377">
        <v>44298</v>
      </c>
      <c r="D309" s="376" t="s">
        <v>485</v>
      </c>
      <c r="E309" s="376" t="s">
        <v>486</v>
      </c>
      <c r="F309" s="376">
        <v>53</v>
      </c>
      <c r="G309" s="376" t="s">
        <v>508</v>
      </c>
      <c r="H309" s="376">
        <v>7500</v>
      </c>
      <c r="I309" s="376">
        <v>15</v>
      </c>
      <c r="J309" s="376">
        <v>0</v>
      </c>
      <c r="K309" s="376">
        <v>0</v>
      </c>
      <c r="L309" s="376">
        <f t="shared" si="12"/>
        <v>7515</v>
      </c>
      <c r="M309" s="378">
        <f t="shared" si="9"/>
        <v>5636.25</v>
      </c>
      <c r="N309" s="78">
        <f t="shared" si="13"/>
        <v>106.34433962264151</v>
      </c>
      <c r="O309" s="376"/>
      <c r="P309" s="13"/>
    </row>
    <row r="310" spans="1:16" hidden="1">
      <c r="A310" s="376" t="s">
        <v>490</v>
      </c>
      <c r="B310" s="377">
        <v>44284</v>
      </c>
      <c r="C310" s="377">
        <v>44290</v>
      </c>
      <c r="D310" s="376" t="s">
        <v>491</v>
      </c>
      <c r="E310" s="376" t="s">
        <v>486</v>
      </c>
      <c r="F310" s="376">
        <v>53</v>
      </c>
      <c r="G310" s="376" t="s">
        <v>500</v>
      </c>
      <c r="H310" s="376">
        <v>5900</v>
      </c>
      <c r="I310" s="376">
        <v>14</v>
      </c>
      <c r="J310" s="376">
        <v>0</v>
      </c>
      <c r="K310" s="376">
        <v>0</v>
      </c>
      <c r="L310" s="376">
        <f t="shared" si="12"/>
        <v>5914</v>
      </c>
      <c r="M310" s="378">
        <f t="shared" si="9"/>
        <v>4435.5</v>
      </c>
      <c r="N310" s="78">
        <f t="shared" si="13"/>
        <v>83.688679245283012</v>
      </c>
      <c r="O310" s="376"/>
      <c r="P310" s="13"/>
    </row>
    <row r="311" spans="1:16" hidden="1">
      <c r="A311" s="376" t="s">
        <v>490</v>
      </c>
      <c r="B311" s="377">
        <v>44284</v>
      </c>
      <c r="C311" s="377">
        <v>44290</v>
      </c>
      <c r="D311" s="376" t="s">
        <v>491</v>
      </c>
      <c r="E311" s="376" t="s">
        <v>486</v>
      </c>
      <c r="F311" s="376">
        <v>27</v>
      </c>
      <c r="G311" s="376" t="s">
        <v>501</v>
      </c>
      <c r="H311" s="376">
        <v>7400</v>
      </c>
      <c r="I311" s="376">
        <v>14</v>
      </c>
      <c r="J311" s="376">
        <v>0</v>
      </c>
      <c r="K311" s="376">
        <v>0</v>
      </c>
      <c r="L311" s="376">
        <f t="shared" si="12"/>
        <v>7414</v>
      </c>
      <c r="M311" s="378">
        <f t="shared" si="9"/>
        <v>5560.5</v>
      </c>
      <c r="N311" s="78">
        <f t="shared" si="13"/>
        <v>205.94444444444446</v>
      </c>
      <c r="O311" s="376"/>
      <c r="P311" s="13"/>
    </row>
    <row r="312" spans="1:16" hidden="1">
      <c r="A312" s="376" t="s">
        <v>490</v>
      </c>
      <c r="B312" s="377">
        <v>44284</v>
      </c>
      <c r="C312" s="377">
        <v>44290</v>
      </c>
      <c r="D312" s="376" t="s">
        <v>491</v>
      </c>
      <c r="E312" s="376" t="s">
        <v>486</v>
      </c>
      <c r="F312" s="376">
        <v>53</v>
      </c>
      <c r="G312" s="376" t="s">
        <v>508</v>
      </c>
      <c r="H312" s="376">
        <v>7400</v>
      </c>
      <c r="I312" s="376">
        <v>14</v>
      </c>
      <c r="J312" s="376">
        <v>0</v>
      </c>
      <c r="K312" s="376">
        <v>0</v>
      </c>
      <c r="L312" s="376">
        <f t="shared" si="12"/>
        <v>7414</v>
      </c>
      <c r="M312" s="378">
        <f t="shared" si="9"/>
        <v>5560.5</v>
      </c>
      <c r="N312" s="78">
        <f t="shared" si="13"/>
        <v>104.91509433962264</v>
      </c>
      <c r="O312" s="376"/>
      <c r="P312" s="13"/>
    </row>
    <row r="313" spans="1:16" hidden="1">
      <c r="A313" s="376" t="s">
        <v>490</v>
      </c>
      <c r="B313" s="377">
        <v>44291</v>
      </c>
      <c r="C313" s="377">
        <v>44297</v>
      </c>
      <c r="D313" s="376" t="s">
        <v>491</v>
      </c>
      <c r="E313" s="376" t="s">
        <v>486</v>
      </c>
      <c r="F313" s="376">
        <v>53</v>
      </c>
      <c r="G313" s="376" t="s">
        <v>500</v>
      </c>
      <c r="H313" s="376">
        <v>6100</v>
      </c>
      <c r="I313" s="376">
        <v>14</v>
      </c>
      <c r="J313" s="376">
        <v>0</v>
      </c>
      <c r="K313" s="376">
        <v>0</v>
      </c>
      <c r="L313" s="376">
        <f t="shared" si="12"/>
        <v>6114</v>
      </c>
      <c r="M313" s="378">
        <f t="shared" si="9"/>
        <v>4585.5</v>
      </c>
      <c r="N313" s="78">
        <f t="shared" si="13"/>
        <v>86.518867924528308</v>
      </c>
      <c r="O313" s="376"/>
      <c r="P313" s="13"/>
    </row>
    <row r="314" spans="1:16" hidden="1">
      <c r="A314" s="376" t="s">
        <v>490</v>
      </c>
      <c r="B314" s="377">
        <v>44291</v>
      </c>
      <c r="C314" s="377">
        <v>44297</v>
      </c>
      <c r="D314" s="376" t="s">
        <v>491</v>
      </c>
      <c r="E314" s="376" t="s">
        <v>486</v>
      </c>
      <c r="F314" s="376">
        <v>27</v>
      </c>
      <c r="G314" s="376" t="s">
        <v>501</v>
      </c>
      <c r="H314" s="376">
        <v>7614</v>
      </c>
      <c r="I314" s="376">
        <v>14</v>
      </c>
      <c r="J314" s="376">
        <v>0</v>
      </c>
      <c r="K314" s="376">
        <v>0</v>
      </c>
      <c r="L314" s="376">
        <f t="shared" si="12"/>
        <v>7628</v>
      </c>
      <c r="M314" s="378">
        <f t="shared" si="9"/>
        <v>5721</v>
      </c>
      <c r="N314" s="78">
        <f t="shared" si="13"/>
        <v>211.88888888888889</v>
      </c>
      <c r="O314" s="376"/>
      <c r="P314" s="13"/>
    </row>
    <row r="315" spans="1:16" hidden="1">
      <c r="A315" s="376" t="s">
        <v>490</v>
      </c>
      <c r="B315" s="377">
        <v>44291</v>
      </c>
      <c r="C315" s="377">
        <v>44297</v>
      </c>
      <c r="D315" s="376" t="s">
        <v>491</v>
      </c>
      <c r="E315" s="376" t="s">
        <v>486</v>
      </c>
      <c r="F315" s="376">
        <v>53</v>
      </c>
      <c r="G315" s="376" t="s">
        <v>508</v>
      </c>
      <c r="H315" s="376">
        <v>7614</v>
      </c>
      <c r="I315" s="376">
        <v>14</v>
      </c>
      <c r="J315" s="376">
        <v>0</v>
      </c>
      <c r="K315" s="376">
        <v>0</v>
      </c>
      <c r="L315" s="376">
        <f t="shared" si="12"/>
        <v>7628</v>
      </c>
      <c r="M315" s="378">
        <f t="shared" si="9"/>
        <v>5721</v>
      </c>
      <c r="N315" s="78">
        <f t="shared" si="13"/>
        <v>107.94339622641509</v>
      </c>
      <c r="O315" s="376"/>
      <c r="P315" s="13"/>
    </row>
    <row r="316" spans="1:16" hidden="1">
      <c r="A316" s="376" t="s">
        <v>15</v>
      </c>
      <c r="B316" s="377">
        <v>44299</v>
      </c>
      <c r="C316" s="377">
        <v>44305</v>
      </c>
      <c r="D316" s="376" t="s">
        <v>485</v>
      </c>
      <c r="E316" s="376" t="s">
        <v>486</v>
      </c>
      <c r="F316" s="376">
        <v>53</v>
      </c>
      <c r="G316" s="376" t="s">
        <v>500</v>
      </c>
      <c r="H316" s="376">
        <v>5400</v>
      </c>
      <c r="I316" s="376">
        <v>15</v>
      </c>
      <c r="J316" s="376">
        <v>0</v>
      </c>
      <c r="K316" s="376">
        <v>0</v>
      </c>
      <c r="L316" s="376">
        <f t="shared" si="12"/>
        <v>5415</v>
      </c>
      <c r="M316" s="378">
        <f t="shared" si="9"/>
        <v>4061.25</v>
      </c>
      <c r="N316" s="78">
        <f t="shared" si="13"/>
        <v>76.627358490566039</v>
      </c>
      <c r="O316" s="376"/>
      <c r="P316" s="13"/>
    </row>
    <row r="317" spans="1:16" hidden="1">
      <c r="A317" s="376" t="s">
        <v>15</v>
      </c>
      <c r="B317" s="377">
        <v>44299</v>
      </c>
      <c r="C317" s="377">
        <v>44305</v>
      </c>
      <c r="D317" s="376" t="s">
        <v>485</v>
      </c>
      <c r="E317" s="376" t="s">
        <v>486</v>
      </c>
      <c r="F317" s="376">
        <v>27</v>
      </c>
      <c r="G317" s="376" t="s">
        <v>501</v>
      </c>
      <c r="H317" s="376">
        <v>6825</v>
      </c>
      <c r="I317" s="376">
        <v>15</v>
      </c>
      <c r="J317" s="376">
        <v>0</v>
      </c>
      <c r="K317" s="376">
        <v>0</v>
      </c>
      <c r="L317" s="376">
        <f t="shared" si="12"/>
        <v>6840</v>
      </c>
      <c r="M317" s="378">
        <f t="shared" si="9"/>
        <v>5130</v>
      </c>
      <c r="N317" s="78">
        <f t="shared" si="13"/>
        <v>190</v>
      </c>
      <c r="O317" s="376"/>
      <c r="P317" s="13"/>
    </row>
    <row r="318" spans="1:16" hidden="1">
      <c r="A318" s="376" t="s">
        <v>15</v>
      </c>
      <c r="B318" s="377">
        <v>44299</v>
      </c>
      <c r="C318" s="377">
        <v>44305</v>
      </c>
      <c r="D318" s="376" t="s">
        <v>485</v>
      </c>
      <c r="E318" s="376" t="s">
        <v>486</v>
      </c>
      <c r="F318" s="376">
        <v>53</v>
      </c>
      <c r="G318" s="376" t="s">
        <v>508</v>
      </c>
      <c r="H318" s="376">
        <v>7800</v>
      </c>
      <c r="I318" s="376">
        <v>15</v>
      </c>
      <c r="J318" s="376">
        <v>0</v>
      </c>
      <c r="K318" s="376">
        <v>0</v>
      </c>
      <c r="L318" s="376">
        <f t="shared" si="12"/>
        <v>7815</v>
      </c>
      <c r="M318" s="378">
        <f t="shared" si="9"/>
        <v>5861.25</v>
      </c>
      <c r="N318" s="78">
        <f t="shared" si="13"/>
        <v>110.58962264150944</v>
      </c>
      <c r="O318" s="376"/>
      <c r="P318" s="13"/>
    </row>
    <row r="319" spans="1:16" hidden="1">
      <c r="A319" s="376" t="s">
        <v>15</v>
      </c>
      <c r="B319" s="377">
        <v>44306</v>
      </c>
      <c r="C319" s="377">
        <v>44311</v>
      </c>
      <c r="D319" s="376" t="s">
        <v>485</v>
      </c>
      <c r="E319" s="376" t="s">
        <v>486</v>
      </c>
      <c r="F319" s="376">
        <v>53</v>
      </c>
      <c r="G319" s="376" t="s">
        <v>500</v>
      </c>
      <c r="H319" s="376">
        <v>5700</v>
      </c>
      <c r="I319" s="376">
        <v>15</v>
      </c>
      <c r="J319" s="376">
        <v>0</v>
      </c>
      <c r="K319" s="376">
        <v>0</v>
      </c>
      <c r="L319" s="376">
        <f t="shared" si="12"/>
        <v>5715</v>
      </c>
      <c r="M319" s="378">
        <f t="shared" si="9"/>
        <v>4286.25</v>
      </c>
      <c r="N319" s="78">
        <f t="shared" si="13"/>
        <v>80.872641509433961</v>
      </c>
      <c r="O319" s="376"/>
      <c r="P319" s="13"/>
    </row>
    <row r="320" spans="1:16" hidden="1">
      <c r="A320" s="376" t="s">
        <v>15</v>
      </c>
      <c r="B320" s="377">
        <v>44306</v>
      </c>
      <c r="C320" s="377">
        <v>44311</v>
      </c>
      <c r="D320" s="376" t="s">
        <v>485</v>
      </c>
      <c r="E320" s="376" t="s">
        <v>486</v>
      </c>
      <c r="F320" s="376">
        <v>27</v>
      </c>
      <c r="G320" s="376" t="s">
        <v>501</v>
      </c>
      <c r="H320" s="376">
        <v>7125</v>
      </c>
      <c r="I320" s="376">
        <v>15</v>
      </c>
      <c r="J320" s="376">
        <v>0</v>
      </c>
      <c r="K320" s="376">
        <v>0</v>
      </c>
      <c r="L320" s="376">
        <f t="shared" si="12"/>
        <v>7140</v>
      </c>
      <c r="M320" s="378">
        <f t="shared" si="9"/>
        <v>5355</v>
      </c>
      <c r="N320" s="78">
        <f t="shared" si="13"/>
        <v>198.33333333333334</v>
      </c>
      <c r="O320" s="376"/>
      <c r="P320" s="13"/>
    </row>
    <row r="321" spans="1:16" hidden="1">
      <c r="A321" s="376" t="s">
        <v>15</v>
      </c>
      <c r="B321" s="377">
        <v>44306</v>
      </c>
      <c r="C321" s="377">
        <v>44311</v>
      </c>
      <c r="D321" s="376" t="s">
        <v>485</v>
      </c>
      <c r="E321" s="376" t="s">
        <v>486</v>
      </c>
      <c r="F321" s="376">
        <v>53</v>
      </c>
      <c r="G321" s="376" t="s">
        <v>508</v>
      </c>
      <c r="H321" s="376">
        <v>8100</v>
      </c>
      <c r="I321" s="376">
        <v>15</v>
      </c>
      <c r="J321" s="376">
        <v>0</v>
      </c>
      <c r="K321" s="376">
        <v>0</v>
      </c>
      <c r="L321" s="376">
        <f t="shared" si="12"/>
        <v>8115</v>
      </c>
      <c r="M321" s="378">
        <f t="shared" si="9"/>
        <v>6086.25</v>
      </c>
      <c r="N321" s="78">
        <f t="shared" si="13"/>
        <v>114.83490566037736</v>
      </c>
      <c r="O321" s="376"/>
      <c r="P321" s="13"/>
    </row>
    <row r="322" spans="1:16" hidden="1">
      <c r="A322" s="381" t="s">
        <v>490</v>
      </c>
      <c r="B322" s="382">
        <v>44295</v>
      </c>
      <c r="C322" s="382">
        <v>44304</v>
      </c>
      <c r="D322" s="381" t="s">
        <v>509</v>
      </c>
      <c r="E322" s="381" t="s">
        <v>486</v>
      </c>
      <c r="F322" s="381">
        <v>53</v>
      </c>
      <c r="G322" s="376" t="s">
        <v>500</v>
      </c>
      <c r="H322" s="376">
        <v>5100</v>
      </c>
      <c r="I322" s="376">
        <v>14</v>
      </c>
      <c r="J322" s="376">
        <v>0</v>
      </c>
      <c r="K322" s="376">
        <v>0</v>
      </c>
      <c r="L322" s="376">
        <f t="shared" si="12"/>
        <v>5114</v>
      </c>
      <c r="M322" s="378">
        <f t="shared" si="9"/>
        <v>3835.5</v>
      </c>
      <c r="N322" s="78">
        <f t="shared" si="13"/>
        <v>72.367924528301884</v>
      </c>
      <c r="O322" s="376"/>
      <c r="P322" s="13"/>
    </row>
    <row r="323" spans="1:16" hidden="1">
      <c r="A323" s="376" t="s">
        <v>490</v>
      </c>
      <c r="B323" s="377">
        <v>44298</v>
      </c>
      <c r="C323" s="377">
        <v>44304</v>
      </c>
      <c r="D323" s="376" t="s">
        <v>491</v>
      </c>
      <c r="E323" s="376" t="s">
        <v>486</v>
      </c>
      <c r="F323" s="376">
        <v>53</v>
      </c>
      <c r="G323" s="376" t="s">
        <v>500</v>
      </c>
      <c r="H323" s="376">
        <v>6400</v>
      </c>
      <c r="I323" s="376">
        <v>14</v>
      </c>
      <c r="J323" s="376">
        <v>0</v>
      </c>
      <c r="K323" s="376">
        <v>0</v>
      </c>
      <c r="L323" s="376">
        <f t="shared" si="12"/>
        <v>6414</v>
      </c>
      <c r="M323" s="378">
        <f t="shared" si="9"/>
        <v>4810.5</v>
      </c>
      <c r="N323" s="78">
        <f t="shared" si="13"/>
        <v>90.764150943396231</v>
      </c>
      <c r="O323" s="376"/>
      <c r="P323" s="13"/>
    </row>
    <row r="324" spans="1:16" hidden="1">
      <c r="A324" s="376" t="s">
        <v>490</v>
      </c>
      <c r="B324" s="377">
        <v>44298</v>
      </c>
      <c r="C324" s="377">
        <v>44304</v>
      </c>
      <c r="D324" s="376" t="s">
        <v>491</v>
      </c>
      <c r="E324" s="376" t="s">
        <v>486</v>
      </c>
      <c r="F324" s="376">
        <v>27</v>
      </c>
      <c r="G324" s="376" t="s">
        <v>501</v>
      </c>
      <c r="H324" s="376">
        <v>8000</v>
      </c>
      <c r="I324" s="376">
        <v>14</v>
      </c>
      <c r="J324" s="376">
        <v>0</v>
      </c>
      <c r="K324" s="376">
        <v>0</v>
      </c>
      <c r="L324" s="376">
        <f t="shared" si="12"/>
        <v>8014</v>
      </c>
      <c r="M324" s="378">
        <f t="shared" si="9"/>
        <v>6010.5</v>
      </c>
      <c r="N324" s="78">
        <f t="shared" si="13"/>
        <v>222.61111111111111</v>
      </c>
      <c r="O324" s="376"/>
      <c r="P324" s="13"/>
    </row>
    <row r="325" spans="1:16" hidden="1">
      <c r="A325" s="376" t="s">
        <v>490</v>
      </c>
      <c r="B325" s="377">
        <v>44298</v>
      </c>
      <c r="C325" s="377">
        <v>44304</v>
      </c>
      <c r="D325" s="376" t="s">
        <v>491</v>
      </c>
      <c r="E325" s="376" t="s">
        <v>486</v>
      </c>
      <c r="F325" s="376">
        <v>53</v>
      </c>
      <c r="G325" s="376" t="s">
        <v>508</v>
      </c>
      <c r="H325" s="376">
        <v>8000</v>
      </c>
      <c r="I325" s="376">
        <v>14</v>
      </c>
      <c r="J325" s="376">
        <v>0</v>
      </c>
      <c r="K325" s="376">
        <v>0</v>
      </c>
      <c r="L325" s="376">
        <f t="shared" ref="L325:L388" si="14">SUM(H325:K325)</f>
        <v>8014</v>
      </c>
      <c r="M325" s="378">
        <f t="shared" si="9"/>
        <v>6010.5</v>
      </c>
      <c r="N325" s="78">
        <f t="shared" ref="N325:N367" si="15">M325/F325</f>
        <v>113.40566037735849</v>
      </c>
      <c r="O325" s="376"/>
      <c r="P325" s="13"/>
    </row>
    <row r="326" spans="1:16" hidden="1">
      <c r="A326" s="376" t="s">
        <v>490</v>
      </c>
      <c r="B326" s="377">
        <v>44305</v>
      </c>
      <c r="C326" s="377">
        <v>44311</v>
      </c>
      <c r="D326" s="376" t="s">
        <v>491</v>
      </c>
      <c r="E326" s="376" t="s">
        <v>486</v>
      </c>
      <c r="F326" s="376">
        <v>53</v>
      </c>
      <c r="G326" s="376" t="s">
        <v>500</v>
      </c>
      <c r="H326" s="376">
        <v>6900</v>
      </c>
      <c r="I326" s="376">
        <v>14</v>
      </c>
      <c r="J326" s="376">
        <v>0</v>
      </c>
      <c r="K326" s="376">
        <v>0</v>
      </c>
      <c r="L326" s="376">
        <f t="shared" si="14"/>
        <v>6914</v>
      </c>
      <c r="M326" s="378">
        <f t="shared" si="9"/>
        <v>5185.5</v>
      </c>
      <c r="N326" s="78">
        <f t="shared" si="15"/>
        <v>97.839622641509436</v>
      </c>
      <c r="O326" s="376"/>
      <c r="P326" s="13"/>
    </row>
    <row r="327" spans="1:16" hidden="1">
      <c r="A327" s="376" t="s">
        <v>490</v>
      </c>
      <c r="B327" s="377">
        <v>44305</v>
      </c>
      <c r="C327" s="377">
        <v>44311</v>
      </c>
      <c r="D327" s="376" t="s">
        <v>491</v>
      </c>
      <c r="E327" s="376" t="s">
        <v>486</v>
      </c>
      <c r="F327" s="376">
        <v>27</v>
      </c>
      <c r="G327" s="376" t="s">
        <v>501</v>
      </c>
      <c r="H327" s="376">
        <v>8600</v>
      </c>
      <c r="I327" s="376">
        <v>14</v>
      </c>
      <c r="J327" s="376">
        <v>0</v>
      </c>
      <c r="K327" s="376">
        <v>0</v>
      </c>
      <c r="L327" s="376">
        <f t="shared" si="14"/>
        <v>8614</v>
      </c>
      <c r="M327" s="378">
        <f t="shared" si="9"/>
        <v>6460.5</v>
      </c>
      <c r="N327" s="78">
        <f t="shared" si="15"/>
        <v>239.27777777777777</v>
      </c>
      <c r="O327" s="376"/>
      <c r="P327" s="13"/>
    </row>
    <row r="328" spans="1:16" hidden="1">
      <c r="A328" s="376" t="s">
        <v>490</v>
      </c>
      <c r="B328" s="377">
        <v>44305</v>
      </c>
      <c r="C328" s="377">
        <v>44311</v>
      </c>
      <c r="D328" s="376" t="s">
        <v>491</v>
      </c>
      <c r="E328" s="376" t="s">
        <v>486</v>
      </c>
      <c r="F328" s="376">
        <v>53</v>
      </c>
      <c r="G328" s="376" t="s">
        <v>508</v>
      </c>
      <c r="H328" s="376">
        <v>8600</v>
      </c>
      <c r="I328" s="376">
        <v>14</v>
      </c>
      <c r="J328" s="376">
        <v>0</v>
      </c>
      <c r="K328" s="376">
        <v>0</v>
      </c>
      <c r="L328" s="376">
        <f t="shared" si="14"/>
        <v>8614</v>
      </c>
      <c r="M328" s="378">
        <f t="shared" si="9"/>
        <v>6460.5</v>
      </c>
      <c r="N328" s="78">
        <f t="shared" si="15"/>
        <v>121.89622641509433</v>
      </c>
      <c r="O328" s="376"/>
      <c r="P328" s="13"/>
    </row>
    <row r="329" spans="1:16" ht="30" hidden="1">
      <c r="A329" s="376" t="s">
        <v>503</v>
      </c>
      <c r="B329" s="376"/>
      <c r="C329" s="376"/>
      <c r="D329" s="376" t="s">
        <v>504</v>
      </c>
      <c r="E329" s="376" t="s">
        <v>486</v>
      </c>
      <c r="F329" s="376">
        <v>53</v>
      </c>
      <c r="G329" s="376" t="s">
        <v>500</v>
      </c>
      <c r="H329" s="376">
        <v>5400</v>
      </c>
      <c r="I329" s="376">
        <v>0</v>
      </c>
      <c r="J329" s="376">
        <v>0</v>
      </c>
      <c r="K329" s="376">
        <v>0</v>
      </c>
      <c r="L329" s="376">
        <f t="shared" si="14"/>
        <v>5400</v>
      </c>
      <c r="M329" s="378">
        <f t="shared" si="9"/>
        <v>4050</v>
      </c>
      <c r="N329" s="78">
        <f t="shared" si="15"/>
        <v>76.415094339622641</v>
      </c>
      <c r="O329" s="379" t="s">
        <v>758</v>
      </c>
      <c r="P329" s="13"/>
    </row>
    <row r="330" spans="1:16" hidden="1">
      <c r="A330" s="376" t="s">
        <v>490</v>
      </c>
      <c r="B330" s="377">
        <v>44305</v>
      </c>
      <c r="C330" s="377">
        <v>44316</v>
      </c>
      <c r="D330" s="376" t="s">
        <v>509</v>
      </c>
      <c r="E330" s="376" t="s">
        <v>486</v>
      </c>
      <c r="F330" s="376">
        <v>53</v>
      </c>
      <c r="G330" s="376" t="s">
        <v>500</v>
      </c>
      <c r="H330" s="376">
        <v>6000</v>
      </c>
      <c r="I330" s="376">
        <v>14</v>
      </c>
      <c r="J330" s="376">
        <v>0</v>
      </c>
      <c r="K330" s="376">
        <v>0</v>
      </c>
      <c r="L330" s="376">
        <f t="shared" si="14"/>
        <v>6014</v>
      </c>
      <c r="M330" s="378">
        <f t="shared" si="9"/>
        <v>4510.5</v>
      </c>
      <c r="N330" s="78">
        <f t="shared" si="15"/>
        <v>85.103773584905667</v>
      </c>
      <c r="O330" s="376"/>
      <c r="P330" s="13"/>
    </row>
    <row r="331" spans="1:16" ht="105" hidden="1">
      <c r="A331" s="376" t="s">
        <v>503</v>
      </c>
      <c r="B331" s="377">
        <v>44311</v>
      </c>
      <c r="C331" s="377">
        <v>44311</v>
      </c>
      <c r="D331" s="376" t="s">
        <v>504</v>
      </c>
      <c r="E331" s="376" t="s">
        <v>486</v>
      </c>
      <c r="F331" s="376">
        <v>53</v>
      </c>
      <c r="G331" s="376" t="s">
        <v>500</v>
      </c>
      <c r="H331" s="376">
        <v>5700</v>
      </c>
      <c r="I331" s="376">
        <v>0</v>
      </c>
      <c r="J331" s="376">
        <v>0</v>
      </c>
      <c r="K331" s="376">
        <v>0</v>
      </c>
      <c r="L331" s="376">
        <f t="shared" si="14"/>
        <v>5700</v>
      </c>
      <c r="M331" s="378">
        <f t="shared" si="9"/>
        <v>4275</v>
      </c>
      <c r="N331" s="78">
        <f t="shared" si="15"/>
        <v>80.660377358490564</v>
      </c>
      <c r="O331" s="379" t="s">
        <v>759</v>
      </c>
      <c r="P331" s="13"/>
    </row>
    <row r="332" spans="1:16" hidden="1">
      <c r="A332" s="376" t="s">
        <v>15</v>
      </c>
      <c r="B332" s="377">
        <v>44312</v>
      </c>
      <c r="C332" s="377">
        <v>44320</v>
      </c>
      <c r="D332" s="376" t="s">
        <v>485</v>
      </c>
      <c r="E332" s="376" t="s">
        <v>486</v>
      </c>
      <c r="F332" s="376">
        <v>53</v>
      </c>
      <c r="G332" s="376" t="s">
        <v>500</v>
      </c>
      <c r="H332" s="376">
        <v>5600</v>
      </c>
      <c r="I332" s="376">
        <v>15</v>
      </c>
      <c r="J332" s="376">
        <v>0</v>
      </c>
      <c r="K332" s="376">
        <v>0</v>
      </c>
      <c r="L332" s="376">
        <f t="shared" si="14"/>
        <v>5615</v>
      </c>
      <c r="M332" s="378">
        <f t="shared" si="9"/>
        <v>4211.25</v>
      </c>
      <c r="N332" s="78">
        <f t="shared" si="15"/>
        <v>79.45754716981132</v>
      </c>
      <c r="O332" s="376"/>
      <c r="P332" s="13"/>
    </row>
    <row r="333" spans="1:16" hidden="1">
      <c r="A333" s="376" t="s">
        <v>15</v>
      </c>
      <c r="B333" s="377">
        <v>44312</v>
      </c>
      <c r="C333" s="377">
        <v>44320</v>
      </c>
      <c r="D333" s="376" t="s">
        <v>485</v>
      </c>
      <c r="E333" s="376" t="s">
        <v>486</v>
      </c>
      <c r="F333" s="376">
        <v>27</v>
      </c>
      <c r="G333" s="376" t="s">
        <v>501</v>
      </c>
      <c r="H333" s="376">
        <v>7025</v>
      </c>
      <c r="I333" s="376">
        <v>15</v>
      </c>
      <c r="J333" s="376">
        <v>0</v>
      </c>
      <c r="K333" s="376">
        <v>0</v>
      </c>
      <c r="L333" s="376">
        <f t="shared" si="14"/>
        <v>7040</v>
      </c>
      <c r="M333" s="378">
        <f t="shared" si="9"/>
        <v>5280</v>
      </c>
      <c r="N333" s="78">
        <f t="shared" si="15"/>
        <v>195.55555555555554</v>
      </c>
      <c r="O333" s="376"/>
      <c r="P333" s="13"/>
    </row>
    <row r="334" spans="1:16" hidden="1">
      <c r="A334" s="376" t="s">
        <v>15</v>
      </c>
      <c r="B334" s="377">
        <v>44312</v>
      </c>
      <c r="C334" s="377">
        <v>44320</v>
      </c>
      <c r="D334" s="376" t="s">
        <v>485</v>
      </c>
      <c r="E334" s="376" t="s">
        <v>486</v>
      </c>
      <c r="F334" s="376">
        <v>53</v>
      </c>
      <c r="G334" s="376" t="s">
        <v>508</v>
      </c>
      <c r="H334" s="376">
        <v>8500</v>
      </c>
      <c r="I334" s="376">
        <v>15</v>
      </c>
      <c r="J334" s="376">
        <v>0</v>
      </c>
      <c r="K334" s="376">
        <v>0</v>
      </c>
      <c r="L334" s="376">
        <f t="shared" si="14"/>
        <v>8515</v>
      </c>
      <c r="M334" s="378">
        <f t="shared" si="9"/>
        <v>6386.25</v>
      </c>
      <c r="N334" s="78">
        <f t="shared" si="15"/>
        <v>120.49528301886792</v>
      </c>
      <c r="O334" s="376"/>
      <c r="P334" s="13"/>
    </row>
    <row r="335" spans="1:16" ht="45" hidden="1">
      <c r="A335" s="376" t="s">
        <v>503</v>
      </c>
      <c r="B335" s="377">
        <v>44313</v>
      </c>
      <c r="C335" s="377">
        <v>44319</v>
      </c>
      <c r="D335" s="376" t="s">
        <v>504</v>
      </c>
      <c r="E335" s="376" t="s">
        <v>486</v>
      </c>
      <c r="F335" s="376">
        <v>53</v>
      </c>
      <c r="G335" s="376" t="s">
        <v>500</v>
      </c>
      <c r="H335" s="376">
        <v>5900</v>
      </c>
      <c r="I335" s="376">
        <v>0</v>
      </c>
      <c r="J335" s="376">
        <v>0</v>
      </c>
      <c r="K335" s="376">
        <v>0</v>
      </c>
      <c r="L335" s="376">
        <f t="shared" si="14"/>
        <v>5900</v>
      </c>
      <c r="M335" s="378">
        <f t="shared" si="9"/>
        <v>4425</v>
      </c>
      <c r="N335" s="78">
        <f t="shared" si="15"/>
        <v>83.490566037735846</v>
      </c>
      <c r="O335" s="379" t="s">
        <v>760</v>
      </c>
      <c r="P335" s="13"/>
    </row>
    <row r="336" spans="1:16" ht="45" hidden="1">
      <c r="A336" s="376" t="s">
        <v>15</v>
      </c>
      <c r="B336" s="377">
        <v>44313</v>
      </c>
      <c r="C336" s="377">
        <v>44319</v>
      </c>
      <c r="D336" s="376" t="s">
        <v>504</v>
      </c>
      <c r="E336" s="376" t="s">
        <v>486</v>
      </c>
      <c r="F336" s="376">
        <v>53</v>
      </c>
      <c r="G336" s="376" t="s">
        <v>500</v>
      </c>
      <c r="H336" s="376">
        <v>6115</v>
      </c>
      <c r="I336" s="376">
        <v>0</v>
      </c>
      <c r="J336" s="376">
        <v>0</v>
      </c>
      <c r="K336" s="376">
        <v>0</v>
      </c>
      <c r="L336" s="376">
        <f t="shared" si="14"/>
        <v>6115</v>
      </c>
      <c r="M336" s="378">
        <f t="shared" si="9"/>
        <v>4586.25</v>
      </c>
      <c r="N336" s="78">
        <f t="shared" si="15"/>
        <v>86.533018867924525</v>
      </c>
      <c r="O336" s="379" t="s">
        <v>761</v>
      </c>
      <c r="P336" s="13"/>
    </row>
    <row r="337" spans="1:16" ht="45" hidden="1">
      <c r="A337" s="376" t="s">
        <v>15</v>
      </c>
      <c r="B337" s="377">
        <v>44320</v>
      </c>
      <c r="C337" s="377">
        <v>44326</v>
      </c>
      <c r="D337" s="376" t="s">
        <v>504</v>
      </c>
      <c r="E337" s="376" t="s">
        <v>486</v>
      </c>
      <c r="F337" s="376">
        <v>53</v>
      </c>
      <c r="G337" s="376" t="s">
        <v>500</v>
      </c>
      <c r="H337" s="376">
        <v>6215</v>
      </c>
      <c r="I337" s="376">
        <v>0</v>
      </c>
      <c r="J337" s="376">
        <v>0</v>
      </c>
      <c r="K337" s="376">
        <v>0</v>
      </c>
      <c r="L337" s="376">
        <f t="shared" si="14"/>
        <v>6215</v>
      </c>
      <c r="M337" s="378">
        <f t="shared" si="9"/>
        <v>4661.25</v>
      </c>
      <c r="N337" s="78">
        <f t="shared" si="15"/>
        <v>87.948113207547166</v>
      </c>
      <c r="O337" s="379" t="s">
        <v>762</v>
      </c>
      <c r="P337" s="13"/>
    </row>
    <row r="338" spans="1:16" hidden="1">
      <c r="A338" s="376" t="s">
        <v>490</v>
      </c>
      <c r="B338" s="377">
        <v>44312</v>
      </c>
      <c r="C338" s="377">
        <v>44332</v>
      </c>
      <c r="D338" s="376" t="s">
        <v>491</v>
      </c>
      <c r="E338" s="376" t="s">
        <v>486</v>
      </c>
      <c r="F338" s="376">
        <v>53</v>
      </c>
      <c r="G338" s="376" t="s">
        <v>500</v>
      </c>
      <c r="H338" s="376">
        <v>6600</v>
      </c>
      <c r="I338" s="376">
        <v>49</v>
      </c>
      <c r="J338" s="376">
        <v>0</v>
      </c>
      <c r="K338" s="376">
        <v>0</v>
      </c>
      <c r="L338" s="376">
        <f t="shared" si="14"/>
        <v>6649</v>
      </c>
      <c r="M338" s="378">
        <f t="shared" si="9"/>
        <v>4986.75</v>
      </c>
      <c r="N338" s="78">
        <f t="shared" si="15"/>
        <v>94.089622641509436</v>
      </c>
      <c r="O338" s="376"/>
      <c r="P338" s="13"/>
    </row>
    <row r="339" spans="1:16" hidden="1">
      <c r="A339" s="376" t="s">
        <v>490</v>
      </c>
      <c r="B339" s="377">
        <v>44312</v>
      </c>
      <c r="C339" s="377">
        <v>44332</v>
      </c>
      <c r="D339" s="376" t="s">
        <v>491</v>
      </c>
      <c r="E339" s="376" t="s">
        <v>486</v>
      </c>
      <c r="F339" s="376">
        <v>27</v>
      </c>
      <c r="G339" s="376" t="s">
        <v>501</v>
      </c>
      <c r="H339" s="376">
        <v>8300</v>
      </c>
      <c r="I339" s="376">
        <v>49</v>
      </c>
      <c r="J339" s="376">
        <v>0</v>
      </c>
      <c r="K339" s="376">
        <v>0</v>
      </c>
      <c r="L339" s="376">
        <f t="shared" si="14"/>
        <v>8349</v>
      </c>
      <c r="M339" s="378">
        <f t="shared" si="9"/>
        <v>6261.75</v>
      </c>
      <c r="N339" s="78">
        <f t="shared" si="15"/>
        <v>231.91666666666666</v>
      </c>
      <c r="O339" s="376"/>
      <c r="P339" s="13"/>
    </row>
    <row r="340" spans="1:16" hidden="1">
      <c r="A340" s="376" t="s">
        <v>490</v>
      </c>
      <c r="B340" s="377">
        <v>44312</v>
      </c>
      <c r="C340" s="377">
        <v>44332</v>
      </c>
      <c r="D340" s="376" t="s">
        <v>491</v>
      </c>
      <c r="E340" s="376" t="s">
        <v>486</v>
      </c>
      <c r="F340" s="376">
        <v>53</v>
      </c>
      <c r="G340" s="376" t="s">
        <v>508</v>
      </c>
      <c r="H340" s="376">
        <v>8300</v>
      </c>
      <c r="I340" s="376">
        <v>49</v>
      </c>
      <c r="J340" s="376">
        <v>0</v>
      </c>
      <c r="K340" s="376">
        <v>0</v>
      </c>
      <c r="L340" s="376">
        <f t="shared" si="14"/>
        <v>8349</v>
      </c>
      <c r="M340" s="378">
        <f t="shared" si="9"/>
        <v>6261.75</v>
      </c>
      <c r="N340" s="78">
        <f t="shared" si="15"/>
        <v>118.14622641509433</v>
      </c>
      <c r="O340" s="376"/>
      <c r="P340" s="13"/>
    </row>
    <row r="341" spans="1:16" hidden="1">
      <c r="A341" s="376" t="s">
        <v>490</v>
      </c>
      <c r="B341" s="377">
        <v>44317</v>
      </c>
      <c r="C341" s="377">
        <v>44325</v>
      </c>
      <c r="D341" s="376" t="s">
        <v>509</v>
      </c>
      <c r="E341" s="376" t="s">
        <v>486</v>
      </c>
      <c r="F341" s="376">
        <v>53</v>
      </c>
      <c r="G341" s="376" t="s">
        <v>500</v>
      </c>
      <c r="H341" s="376">
        <v>6000</v>
      </c>
      <c r="I341" s="376">
        <v>49</v>
      </c>
      <c r="J341" s="376">
        <v>0</v>
      </c>
      <c r="K341" s="376">
        <v>0</v>
      </c>
      <c r="L341" s="376">
        <f t="shared" si="14"/>
        <v>6049</v>
      </c>
      <c r="M341" s="378">
        <f t="shared" si="9"/>
        <v>4536.75</v>
      </c>
      <c r="N341" s="78">
        <f t="shared" si="15"/>
        <v>85.59905660377359</v>
      </c>
      <c r="O341" s="376"/>
      <c r="P341" s="13"/>
    </row>
    <row r="342" spans="1:16" hidden="1">
      <c r="A342" s="376" t="s">
        <v>15</v>
      </c>
      <c r="B342" s="377">
        <v>44321</v>
      </c>
      <c r="C342" s="377">
        <v>44332</v>
      </c>
      <c r="D342" s="376" t="s">
        <v>485</v>
      </c>
      <c r="E342" s="376" t="s">
        <v>486</v>
      </c>
      <c r="F342" s="376">
        <v>53</v>
      </c>
      <c r="G342" s="376" t="s">
        <v>500</v>
      </c>
      <c r="H342" s="376">
        <v>6000</v>
      </c>
      <c r="I342" s="376">
        <v>15</v>
      </c>
      <c r="J342" s="376">
        <v>0</v>
      </c>
      <c r="K342" s="376">
        <v>0</v>
      </c>
      <c r="L342" s="376">
        <f t="shared" si="14"/>
        <v>6015</v>
      </c>
      <c r="M342" s="378">
        <f t="shared" si="9"/>
        <v>4511.25</v>
      </c>
      <c r="N342" s="78">
        <f t="shared" si="15"/>
        <v>85.117924528301884</v>
      </c>
      <c r="O342" s="376"/>
      <c r="P342" s="13"/>
    </row>
    <row r="343" spans="1:16" hidden="1">
      <c r="A343" s="376" t="s">
        <v>15</v>
      </c>
      <c r="B343" s="377">
        <v>44321</v>
      </c>
      <c r="C343" s="377">
        <v>44332</v>
      </c>
      <c r="D343" s="376" t="s">
        <v>485</v>
      </c>
      <c r="E343" s="376" t="s">
        <v>486</v>
      </c>
      <c r="F343" s="376">
        <v>27</v>
      </c>
      <c r="G343" s="376" t="s">
        <v>501</v>
      </c>
      <c r="H343" s="376">
        <v>7025</v>
      </c>
      <c r="I343" s="376">
        <v>15</v>
      </c>
      <c r="J343" s="376">
        <v>0</v>
      </c>
      <c r="K343" s="376">
        <v>0</v>
      </c>
      <c r="L343" s="376">
        <f t="shared" si="14"/>
        <v>7040</v>
      </c>
      <c r="M343" s="378">
        <f t="shared" si="9"/>
        <v>5280</v>
      </c>
      <c r="N343" s="78">
        <f t="shared" si="15"/>
        <v>195.55555555555554</v>
      </c>
      <c r="O343" s="376"/>
      <c r="P343" s="13"/>
    </row>
    <row r="344" spans="1:16" hidden="1">
      <c r="A344" s="376" t="s">
        <v>15</v>
      </c>
      <c r="B344" s="377">
        <v>44321</v>
      </c>
      <c r="C344" s="377">
        <v>44332</v>
      </c>
      <c r="D344" s="376" t="s">
        <v>485</v>
      </c>
      <c r="E344" s="376" t="s">
        <v>486</v>
      </c>
      <c r="F344" s="376">
        <v>53</v>
      </c>
      <c r="G344" s="376" t="s">
        <v>508</v>
      </c>
      <c r="H344" s="376">
        <v>8500</v>
      </c>
      <c r="I344" s="376">
        <v>15</v>
      </c>
      <c r="J344" s="376">
        <v>0</v>
      </c>
      <c r="K344" s="376">
        <v>0</v>
      </c>
      <c r="L344" s="376">
        <f t="shared" si="14"/>
        <v>8515</v>
      </c>
      <c r="M344" s="378">
        <f t="shared" si="9"/>
        <v>6386.25</v>
      </c>
      <c r="N344" s="78">
        <f t="shared" si="15"/>
        <v>120.49528301886792</v>
      </c>
      <c r="O344" s="376"/>
      <c r="P344" s="13"/>
    </row>
    <row r="345" spans="1:16" hidden="1">
      <c r="A345" s="376" t="s">
        <v>490</v>
      </c>
      <c r="B345" s="377">
        <v>44333</v>
      </c>
      <c r="C345" s="377">
        <v>44339</v>
      </c>
      <c r="D345" s="376" t="s">
        <v>491</v>
      </c>
      <c r="E345" s="376" t="s">
        <v>486</v>
      </c>
      <c r="F345" s="376">
        <v>53</v>
      </c>
      <c r="G345" s="376" t="s">
        <v>500</v>
      </c>
      <c r="H345" s="376">
        <v>7400</v>
      </c>
      <c r="I345" s="376">
        <v>49</v>
      </c>
      <c r="J345" s="376">
        <v>0</v>
      </c>
      <c r="K345" s="376">
        <v>0</v>
      </c>
      <c r="L345" s="376">
        <f t="shared" si="14"/>
        <v>7449</v>
      </c>
      <c r="M345" s="378">
        <f t="shared" si="9"/>
        <v>5586.75</v>
      </c>
      <c r="N345" s="78">
        <f t="shared" si="15"/>
        <v>105.41037735849056</v>
      </c>
      <c r="O345" s="376"/>
      <c r="P345" s="13"/>
    </row>
    <row r="346" spans="1:16" hidden="1">
      <c r="A346" s="376" t="s">
        <v>490</v>
      </c>
      <c r="B346" s="377">
        <v>44333</v>
      </c>
      <c r="C346" s="377">
        <v>44339</v>
      </c>
      <c r="D346" s="376" t="s">
        <v>491</v>
      </c>
      <c r="E346" s="376" t="s">
        <v>486</v>
      </c>
      <c r="F346" s="376">
        <v>27</v>
      </c>
      <c r="G346" s="376" t="s">
        <v>501</v>
      </c>
      <c r="H346" s="376">
        <v>9300</v>
      </c>
      <c r="I346" s="376">
        <v>49</v>
      </c>
      <c r="J346" s="376">
        <v>0</v>
      </c>
      <c r="K346" s="376">
        <v>0</v>
      </c>
      <c r="L346" s="376">
        <f t="shared" si="14"/>
        <v>9349</v>
      </c>
      <c r="M346" s="378">
        <f t="shared" si="9"/>
        <v>7011.75</v>
      </c>
      <c r="N346" s="78">
        <f t="shared" si="15"/>
        <v>259.69444444444446</v>
      </c>
      <c r="O346" s="376"/>
      <c r="P346" s="13"/>
    </row>
    <row r="347" spans="1:16" hidden="1">
      <c r="A347" s="376" t="s">
        <v>490</v>
      </c>
      <c r="B347" s="377">
        <v>44333</v>
      </c>
      <c r="C347" s="377">
        <v>44339</v>
      </c>
      <c r="D347" s="376" t="s">
        <v>491</v>
      </c>
      <c r="E347" s="376" t="s">
        <v>486</v>
      </c>
      <c r="F347" s="376">
        <v>53</v>
      </c>
      <c r="G347" s="376" t="s">
        <v>508</v>
      </c>
      <c r="H347" s="376">
        <v>9300</v>
      </c>
      <c r="I347" s="376">
        <v>49</v>
      </c>
      <c r="J347" s="376">
        <v>0</v>
      </c>
      <c r="K347" s="376">
        <v>0</v>
      </c>
      <c r="L347" s="376">
        <f t="shared" si="14"/>
        <v>9349</v>
      </c>
      <c r="M347" s="378">
        <f t="shared" si="9"/>
        <v>7011.75</v>
      </c>
      <c r="N347" s="78">
        <f t="shared" si="15"/>
        <v>132.29716981132074</v>
      </c>
      <c r="O347" s="376"/>
      <c r="P347" s="13"/>
    </row>
    <row r="348" spans="1:16" ht="90" hidden="1">
      <c r="A348" s="376" t="s">
        <v>15</v>
      </c>
      <c r="B348" s="377">
        <v>44322</v>
      </c>
      <c r="C348" s="377">
        <v>44322</v>
      </c>
      <c r="D348" s="376" t="s">
        <v>504</v>
      </c>
      <c r="E348" s="376" t="s">
        <v>486</v>
      </c>
      <c r="F348" s="376">
        <v>53</v>
      </c>
      <c r="G348" s="376" t="s">
        <v>500</v>
      </c>
      <c r="H348" s="376">
        <v>6215</v>
      </c>
      <c r="I348" s="376">
        <v>0</v>
      </c>
      <c r="J348" s="376">
        <v>0</v>
      </c>
      <c r="K348" s="376">
        <v>0</v>
      </c>
      <c r="L348" s="376">
        <f t="shared" si="14"/>
        <v>6215</v>
      </c>
      <c r="M348" s="378">
        <f t="shared" si="9"/>
        <v>4661.25</v>
      </c>
      <c r="N348" s="78">
        <f t="shared" si="15"/>
        <v>87.948113207547166</v>
      </c>
      <c r="O348" s="379" t="s">
        <v>763</v>
      </c>
      <c r="P348" s="13"/>
    </row>
    <row r="349" spans="1:16" ht="75" hidden="1">
      <c r="A349" s="376" t="s">
        <v>15</v>
      </c>
      <c r="B349" s="377">
        <v>44327</v>
      </c>
      <c r="C349" s="377">
        <v>44333</v>
      </c>
      <c r="D349" s="376" t="s">
        <v>504</v>
      </c>
      <c r="E349" s="376" t="s">
        <v>486</v>
      </c>
      <c r="F349" s="376">
        <v>53</v>
      </c>
      <c r="G349" s="376" t="s">
        <v>500</v>
      </c>
      <c r="H349" s="376">
        <v>6265</v>
      </c>
      <c r="I349" s="376">
        <v>0</v>
      </c>
      <c r="J349" s="376">
        <v>0</v>
      </c>
      <c r="K349" s="376">
        <v>0</v>
      </c>
      <c r="L349" s="376">
        <f t="shared" si="14"/>
        <v>6265</v>
      </c>
      <c r="M349" s="378">
        <f t="shared" si="9"/>
        <v>4698.75</v>
      </c>
      <c r="N349" s="78">
        <f t="shared" si="15"/>
        <v>88.655660377358487</v>
      </c>
      <c r="O349" s="379" t="s">
        <v>764</v>
      </c>
      <c r="P349" s="13"/>
    </row>
    <row r="350" spans="1:16" ht="75" hidden="1">
      <c r="A350" s="376" t="s">
        <v>15</v>
      </c>
      <c r="B350" s="377">
        <v>44334</v>
      </c>
      <c r="C350" s="377">
        <v>44340</v>
      </c>
      <c r="D350" s="376" t="s">
        <v>504</v>
      </c>
      <c r="E350" s="376" t="s">
        <v>486</v>
      </c>
      <c r="F350" s="376">
        <v>53</v>
      </c>
      <c r="G350" s="376" t="s">
        <v>500</v>
      </c>
      <c r="H350" s="376">
        <v>7515</v>
      </c>
      <c r="I350" s="376">
        <v>0</v>
      </c>
      <c r="J350" s="376">
        <v>0</v>
      </c>
      <c r="K350" s="376">
        <v>0</v>
      </c>
      <c r="L350" s="376">
        <f t="shared" si="14"/>
        <v>7515</v>
      </c>
      <c r="M350" s="378">
        <f t="shared" si="9"/>
        <v>5636.25</v>
      </c>
      <c r="N350" s="78">
        <f t="shared" si="15"/>
        <v>106.34433962264151</v>
      </c>
      <c r="O350" s="379" t="s">
        <v>765</v>
      </c>
      <c r="P350" s="13"/>
    </row>
    <row r="351" spans="1:16" hidden="1">
      <c r="A351" s="376" t="s">
        <v>15</v>
      </c>
      <c r="B351" s="377">
        <v>44333</v>
      </c>
      <c r="C351" s="377">
        <v>44339</v>
      </c>
      <c r="D351" s="376" t="s">
        <v>485</v>
      </c>
      <c r="E351" s="376" t="s">
        <v>486</v>
      </c>
      <c r="F351" s="376">
        <v>53</v>
      </c>
      <c r="G351" s="376" t="s">
        <v>500</v>
      </c>
      <c r="H351" s="376">
        <v>6800</v>
      </c>
      <c r="I351" s="376">
        <v>15</v>
      </c>
      <c r="J351" s="376">
        <v>0</v>
      </c>
      <c r="K351" s="376">
        <v>0</v>
      </c>
      <c r="L351" s="376">
        <f t="shared" si="14"/>
        <v>6815</v>
      </c>
      <c r="M351" s="378">
        <f t="shared" si="9"/>
        <v>5111.25</v>
      </c>
      <c r="N351" s="78">
        <f t="shared" si="15"/>
        <v>96.438679245283012</v>
      </c>
      <c r="O351" s="376"/>
      <c r="P351" s="13"/>
    </row>
    <row r="352" spans="1:16" hidden="1">
      <c r="A352" s="376" t="s">
        <v>15</v>
      </c>
      <c r="B352" s="377">
        <v>44333</v>
      </c>
      <c r="C352" s="377">
        <v>44339</v>
      </c>
      <c r="D352" s="376" t="s">
        <v>485</v>
      </c>
      <c r="E352" s="376" t="s">
        <v>486</v>
      </c>
      <c r="F352" s="376">
        <v>27</v>
      </c>
      <c r="G352" s="376" t="s">
        <v>501</v>
      </c>
      <c r="H352" s="376">
        <v>7825</v>
      </c>
      <c r="I352" s="376">
        <v>15</v>
      </c>
      <c r="J352" s="376">
        <v>0</v>
      </c>
      <c r="K352" s="376">
        <v>0</v>
      </c>
      <c r="L352" s="376">
        <f t="shared" si="14"/>
        <v>7840</v>
      </c>
      <c r="M352" s="378">
        <f t="shared" si="9"/>
        <v>5880</v>
      </c>
      <c r="N352" s="78">
        <f t="shared" si="15"/>
        <v>217.77777777777777</v>
      </c>
      <c r="O352" s="376"/>
      <c r="P352" s="13"/>
    </row>
    <row r="353" spans="1:16" hidden="1">
      <c r="A353" s="376" t="s">
        <v>15</v>
      </c>
      <c r="B353" s="377">
        <v>44333</v>
      </c>
      <c r="C353" s="377">
        <v>44339</v>
      </c>
      <c r="D353" s="376" t="s">
        <v>485</v>
      </c>
      <c r="E353" s="376" t="s">
        <v>486</v>
      </c>
      <c r="F353" s="376">
        <v>53</v>
      </c>
      <c r="G353" s="376" t="s">
        <v>508</v>
      </c>
      <c r="H353" s="376">
        <v>9300</v>
      </c>
      <c r="I353" s="376">
        <v>15</v>
      </c>
      <c r="J353" s="376">
        <v>0</v>
      </c>
      <c r="K353" s="376">
        <v>0</v>
      </c>
      <c r="L353" s="376">
        <f t="shared" si="14"/>
        <v>9315</v>
      </c>
      <c r="M353" s="378">
        <f t="shared" si="9"/>
        <v>6986.25</v>
      </c>
      <c r="N353" s="78">
        <f t="shared" si="15"/>
        <v>131.81603773584905</v>
      </c>
      <c r="O353" s="376"/>
      <c r="P353" s="13"/>
    </row>
    <row r="354" spans="1:16" hidden="1">
      <c r="A354" s="376" t="s">
        <v>490</v>
      </c>
      <c r="B354" s="377">
        <v>44340</v>
      </c>
      <c r="C354" s="377">
        <v>44347</v>
      </c>
      <c r="D354" s="376" t="s">
        <v>491</v>
      </c>
      <c r="E354" s="376" t="s">
        <v>486</v>
      </c>
      <c r="F354" s="376">
        <v>53</v>
      </c>
      <c r="G354" s="376" t="s">
        <v>500</v>
      </c>
      <c r="H354" s="376">
        <v>8200</v>
      </c>
      <c r="I354" s="376">
        <v>49</v>
      </c>
      <c r="J354" s="376">
        <v>0</v>
      </c>
      <c r="K354" s="376">
        <v>0</v>
      </c>
      <c r="L354" s="376">
        <f t="shared" si="14"/>
        <v>8249</v>
      </c>
      <c r="M354" s="378">
        <f t="shared" si="9"/>
        <v>6186.75</v>
      </c>
      <c r="N354" s="78">
        <f t="shared" si="15"/>
        <v>116.73113207547169</v>
      </c>
      <c r="O354" s="376"/>
      <c r="P354" s="13"/>
    </row>
    <row r="355" spans="1:16" hidden="1">
      <c r="A355" s="376" t="s">
        <v>490</v>
      </c>
      <c r="B355" s="377">
        <v>44340</v>
      </c>
      <c r="C355" s="377">
        <v>44347</v>
      </c>
      <c r="D355" s="376" t="s">
        <v>491</v>
      </c>
      <c r="E355" s="376" t="s">
        <v>486</v>
      </c>
      <c r="F355" s="376">
        <v>27</v>
      </c>
      <c r="G355" s="376" t="s">
        <v>501</v>
      </c>
      <c r="H355" s="376">
        <v>10300</v>
      </c>
      <c r="I355" s="376">
        <v>49</v>
      </c>
      <c r="J355" s="376">
        <v>0</v>
      </c>
      <c r="K355" s="376">
        <v>0</v>
      </c>
      <c r="L355" s="376">
        <f t="shared" si="14"/>
        <v>10349</v>
      </c>
      <c r="M355" s="378">
        <f t="shared" si="9"/>
        <v>7761.75</v>
      </c>
      <c r="N355" s="78">
        <f t="shared" si="15"/>
        <v>287.47222222222223</v>
      </c>
      <c r="O355" s="376"/>
      <c r="P355" s="13"/>
    </row>
    <row r="356" spans="1:16" hidden="1">
      <c r="A356" s="376" t="s">
        <v>490</v>
      </c>
      <c r="B356" s="377">
        <v>44340</v>
      </c>
      <c r="C356" s="377">
        <v>44347</v>
      </c>
      <c r="D356" s="376" t="s">
        <v>491</v>
      </c>
      <c r="E356" s="376" t="s">
        <v>486</v>
      </c>
      <c r="F356" s="376">
        <v>53</v>
      </c>
      <c r="G356" s="376" t="s">
        <v>508</v>
      </c>
      <c r="H356" s="376">
        <v>10300</v>
      </c>
      <c r="I356" s="376">
        <v>49</v>
      </c>
      <c r="J356" s="376">
        <v>0</v>
      </c>
      <c r="K356" s="376">
        <v>0</v>
      </c>
      <c r="L356" s="376">
        <f t="shared" si="14"/>
        <v>10349</v>
      </c>
      <c r="M356" s="378">
        <f t="shared" si="9"/>
        <v>7761.75</v>
      </c>
      <c r="N356" s="78">
        <f t="shared" si="15"/>
        <v>146.44811320754718</v>
      </c>
      <c r="O356" s="376"/>
      <c r="P356" s="13"/>
    </row>
    <row r="357" spans="1:16" hidden="1">
      <c r="A357" s="376" t="s">
        <v>15</v>
      </c>
      <c r="B357" s="377">
        <v>44340</v>
      </c>
      <c r="C357" s="377">
        <v>44347</v>
      </c>
      <c r="D357" s="376" t="s">
        <v>485</v>
      </c>
      <c r="E357" s="376" t="s">
        <v>486</v>
      </c>
      <c r="F357" s="376">
        <v>53</v>
      </c>
      <c r="G357" s="376" t="s">
        <v>500</v>
      </c>
      <c r="H357" s="376">
        <v>8540</v>
      </c>
      <c r="I357" s="376">
        <v>15</v>
      </c>
      <c r="J357" s="376">
        <v>0</v>
      </c>
      <c r="K357" s="376">
        <v>0</v>
      </c>
      <c r="L357" s="376">
        <f t="shared" si="14"/>
        <v>8555</v>
      </c>
      <c r="M357" s="378">
        <f t="shared" si="9"/>
        <v>6416.25</v>
      </c>
      <c r="N357" s="78">
        <f t="shared" si="15"/>
        <v>121.06132075471699</v>
      </c>
      <c r="O357" s="376"/>
      <c r="P357" s="13"/>
    </row>
    <row r="358" spans="1:16" hidden="1">
      <c r="A358" s="376" t="s">
        <v>15</v>
      </c>
      <c r="B358" s="377">
        <v>44340</v>
      </c>
      <c r="C358" s="377">
        <v>44347</v>
      </c>
      <c r="D358" s="376" t="s">
        <v>485</v>
      </c>
      <c r="E358" s="376" t="s">
        <v>486</v>
      </c>
      <c r="F358" s="376">
        <v>27</v>
      </c>
      <c r="G358" s="376" t="s">
        <v>501</v>
      </c>
      <c r="H358" s="376">
        <v>9100</v>
      </c>
      <c r="I358" s="376">
        <v>15</v>
      </c>
      <c r="J358" s="376">
        <v>0</v>
      </c>
      <c r="K358" s="376">
        <v>0</v>
      </c>
      <c r="L358" s="376">
        <f t="shared" si="14"/>
        <v>9115</v>
      </c>
      <c r="M358" s="378">
        <f t="shared" si="9"/>
        <v>6836.25</v>
      </c>
      <c r="N358" s="78">
        <f t="shared" si="15"/>
        <v>253.19444444444446</v>
      </c>
      <c r="O358" s="376"/>
      <c r="P358" s="13"/>
    </row>
    <row r="359" spans="1:16" hidden="1">
      <c r="A359" s="376" t="s">
        <v>15</v>
      </c>
      <c r="B359" s="377">
        <v>44340</v>
      </c>
      <c r="C359" s="377">
        <v>44347</v>
      </c>
      <c r="D359" s="376" t="s">
        <v>485</v>
      </c>
      <c r="E359" s="376" t="s">
        <v>486</v>
      </c>
      <c r="F359" s="376">
        <v>53</v>
      </c>
      <c r="G359" s="376" t="s">
        <v>508</v>
      </c>
      <c r="H359" s="376">
        <v>9700</v>
      </c>
      <c r="I359" s="376">
        <v>15</v>
      </c>
      <c r="J359" s="376">
        <v>0</v>
      </c>
      <c r="K359" s="376">
        <v>0</v>
      </c>
      <c r="L359" s="376">
        <f t="shared" si="14"/>
        <v>9715</v>
      </c>
      <c r="M359" s="378">
        <f t="shared" si="9"/>
        <v>7286.25</v>
      </c>
      <c r="N359" s="78">
        <f t="shared" si="15"/>
        <v>137.47641509433961</v>
      </c>
      <c r="O359" s="376"/>
      <c r="P359" s="13"/>
    </row>
    <row r="360" spans="1:16" ht="30" hidden="1">
      <c r="A360" s="376" t="s">
        <v>754</v>
      </c>
      <c r="B360" s="377">
        <v>44341</v>
      </c>
      <c r="C360" s="377">
        <v>44347</v>
      </c>
      <c r="D360" s="376" t="s">
        <v>504</v>
      </c>
      <c r="E360" s="376" t="s">
        <v>486</v>
      </c>
      <c r="F360" s="376">
        <v>53</v>
      </c>
      <c r="G360" s="376" t="s">
        <v>500</v>
      </c>
      <c r="H360" s="376">
        <v>9515</v>
      </c>
      <c r="I360" s="376">
        <v>0</v>
      </c>
      <c r="J360" s="376">
        <v>0</v>
      </c>
      <c r="K360" s="376">
        <v>0</v>
      </c>
      <c r="L360" s="376">
        <f t="shared" si="14"/>
        <v>9515</v>
      </c>
      <c r="M360" s="378">
        <f t="shared" si="9"/>
        <v>7136.25</v>
      </c>
      <c r="N360" s="78">
        <f t="shared" si="15"/>
        <v>134.64622641509433</v>
      </c>
      <c r="O360" s="379" t="s">
        <v>766</v>
      </c>
      <c r="P360" s="13"/>
    </row>
    <row r="361" spans="1:16" hidden="1">
      <c r="A361" s="376" t="s">
        <v>490</v>
      </c>
      <c r="B361" s="377">
        <v>44348</v>
      </c>
      <c r="C361" s="377">
        <v>44360</v>
      </c>
      <c r="D361" s="376" t="s">
        <v>491</v>
      </c>
      <c r="E361" s="376" t="s">
        <v>486</v>
      </c>
      <c r="F361" s="376">
        <v>53</v>
      </c>
      <c r="G361" s="376" t="s">
        <v>500</v>
      </c>
      <c r="H361" s="376">
        <v>8400</v>
      </c>
      <c r="I361" s="376">
        <v>49</v>
      </c>
      <c r="J361" s="376">
        <v>0</v>
      </c>
      <c r="K361" s="376">
        <v>0</v>
      </c>
      <c r="L361" s="376">
        <f t="shared" si="14"/>
        <v>8449</v>
      </c>
      <c r="M361" s="378">
        <f t="shared" si="9"/>
        <v>6336.75</v>
      </c>
      <c r="N361" s="78">
        <f t="shared" si="15"/>
        <v>119.56132075471699</v>
      </c>
      <c r="O361" s="376"/>
      <c r="P361" s="13"/>
    </row>
    <row r="362" spans="1:16" hidden="1">
      <c r="A362" s="376" t="s">
        <v>490</v>
      </c>
      <c r="B362" s="377">
        <v>44348</v>
      </c>
      <c r="C362" s="377">
        <v>44360</v>
      </c>
      <c r="D362" s="376" t="s">
        <v>491</v>
      </c>
      <c r="E362" s="376" t="s">
        <v>486</v>
      </c>
      <c r="F362" s="376">
        <v>27</v>
      </c>
      <c r="G362" s="376" t="s">
        <v>501</v>
      </c>
      <c r="H362" s="376">
        <v>8792</v>
      </c>
      <c r="I362" s="376">
        <v>49</v>
      </c>
      <c r="J362" s="376">
        <v>0</v>
      </c>
      <c r="K362" s="376">
        <v>0</v>
      </c>
      <c r="L362" s="376">
        <f t="shared" si="14"/>
        <v>8841</v>
      </c>
      <c r="M362" s="378">
        <f t="shared" si="9"/>
        <v>6630.75</v>
      </c>
      <c r="N362" s="78">
        <f t="shared" si="15"/>
        <v>245.58333333333334</v>
      </c>
      <c r="O362" s="376"/>
      <c r="P362" s="13"/>
    </row>
    <row r="363" spans="1:16" hidden="1">
      <c r="A363" s="376" t="s">
        <v>490</v>
      </c>
      <c r="B363" s="377">
        <v>44348</v>
      </c>
      <c r="C363" s="377">
        <v>44360</v>
      </c>
      <c r="D363" s="376" t="s">
        <v>491</v>
      </c>
      <c r="E363" s="376" t="s">
        <v>486</v>
      </c>
      <c r="F363" s="376">
        <v>53</v>
      </c>
      <c r="G363" s="376" t="s">
        <v>508</v>
      </c>
      <c r="H363" s="376">
        <v>10400</v>
      </c>
      <c r="I363" s="376">
        <v>49</v>
      </c>
      <c r="J363" s="376">
        <v>0</v>
      </c>
      <c r="K363" s="376">
        <v>0</v>
      </c>
      <c r="L363" s="376">
        <f t="shared" si="14"/>
        <v>10449</v>
      </c>
      <c r="M363" s="378">
        <f t="shared" si="9"/>
        <v>7836.75</v>
      </c>
      <c r="N363" s="78">
        <f t="shared" si="15"/>
        <v>147.86320754716982</v>
      </c>
      <c r="O363" s="376"/>
      <c r="P363" s="13"/>
    </row>
    <row r="364" spans="1:16" hidden="1">
      <c r="A364" s="376" t="s">
        <v>754</v>
      </c>
      <c r="B364" s="377">
        <v>44348</v>
      </c>
      <c r="C364" s="377">
        <v>44354</v>
      </c>
      <c r="D364" s="376" t="s">
        <v>504</v>
      </c>
      <c r="E364" s="376" t="s">
        <v>486</v>
      </c>
      <c r="F364" s="376">
        <v>53</v>
      </c>
      <c r="G364" s="376" t="s">
        <v>500</v>
      </c>
      <c r="H364" s="376">
        <v>9915</v>
      </c>
      <c r="I364" s="376">
        <v>0</v>
      </c>
      <c r="J364" s="376">
        <v>0</v>
      </c>
      <c r="K364" s="376">
        <v>0</v>
      </c>
      <c r="L364" s="376">
        <f t="shared" si="14"/>
        <v>9915</v>
      </c>
      <c r="M364" s="378">
        <f t="shared" si="9"/>
        <v>7436.25</v>
      </c>
      <c r="N364" s="78">
        <f t="shared" si="15"/>
        <v>140.3066037735849</v>
      </c>
      <c r="O364" s="376"/>
      <c r="P364" s="13"/>
    </row>
    <row r="365" spans="1:16" hidden="1">
      <c r="A365" s="376" t="s">
        <v>15</v>
      </c>
      <c r="B365" s="377">
        <v>44348</v>
      </c>
      <c r="C365" s="377">
        <v>44351</v>
      </c>
      <c r="D365" s="376" t="s">
        <v>485</v>
      </c>
      <c r="E365" s="376" t="s">
        <v>486</v>
      </c>
      <c r="F365" s="376">
        <v>53</v>
      </c>
      <c r="G365" s="376" t="s">
        <v>500</v>
      </c>
      <c r="H365" s="376">
        <v>9540</v>
      </c>
      <c r="I365" s="376">
        <v>15</v>
      </c>
      <c r="J365" s="376">
        <v>0</v>
      </c>
      <c r="K365" s="376">
        <v>0</v>
      </c>
      <c r="L365" s="376">
        <f t="shared" si="14"/>
        <v>9555</v>
      </c>
      <c r="M365" s="378">
        <f t="shared" si="9"/>
        <v>7166.25</v>
      </c>
      <c r="N365" s="78">
        <f t="shared" si="15"/>
        <v>135.21226415094338</v>
      </c>
      <c r="O365" s="376"/>
      <c r="P365" s="13"/>
    </row>
    <row r="366" spans="1:16" hidden="1">
      <c r="A366" s="376" t="s">
        <v>15</v>
      </c>
      <c r="B366" s="377">
        <v>44348</v>
      </c>
      <c r="C366" s="377">
        <v>44351</v>
      </c>
      <c r="D366" s="376" t="s">
        <v>485</v>
      </c>
      <c r="E366" s="376" t="s">
        <v>486</v>
      </c>
      <c r="F366" s="376">
        <v>27</v>
      </c>
      <c r="G366" s="376" t="s">
        <v>501</v>
      </c>
      <c r="H366" s="376">
        <v>10100</v>
      </c>
      <c r="I366" s="376">
        <v>15</v>
      </c>
      <c r="J366" s="376">
        <v>0</v>
      </c>
      <c r="K366" s="376">
        <v>0</v>
      </c>
      <c r="L366" s="376">
        <f t="shared" si="14"/>
        <v>10115</v>
      </c>
      <c r="M366" s="378">
        <f t="shared" si="9"/>
        <v>7586.25</v>
      </c>
      <c r="N366" s="78">
        <f t="shared" si="15"/>
        <v>280.97222222222223</v>
      </c>
      <c r="O366" s="376"/>
      <c r="P366" s="13"/>
    </row>
    <row r="367" spans="1:16" hidden="1">
      <c r="A367" s="376" t="s">
        <v>15</v>
      </c>
      <c r="B367" s="377">
        <v>44348</v>
      </c>
      <c r="C367" s="377">
        <v>44351</v>
      </c>
      <c r="D367" s="376" t="s">
        <v>485</v>
      </c>
      <c r="E367" s="376" t="s">
        <v>486</v>
      </c>
      <c r="F367" s="376">
        <v>53</v>
      </c>
      <c r="G367" s="376" t="s">
        <v>508</v>
      </c>
      <c r="H367" s="376">
        <v>10700</v>
      </c>
      <c r="I367" s="376">
        <v>15</v>
      </c>
      <c r="J367" s="376">
        <v>0</v>
      </c>
      <c r="K367" s="376">
        <v>0</v>
      </c>
      <c r="L367" s="376">
        <f t="shared" si="14"/>
        <v>10715</v>
      </c>
      <c r="M367" s="378">
        <f t="shared" si="9"/>
        <v>8036.25</v>
      </c>
      <c r="N367" s="78">
        <f t="shared" si="15"/>
        <v>151.62735849056602</v>
      </c>
      <c r="O367" s="376"/>
      <c r="P367" s="13"/>
    </row>
    <row r="368" spans="1:16" ht="60" hidden="1">
      <c r="A368" s="376" t="s">
        <v>15</v>
      </c>
      <c r="B368" s="377">
        <v>44352</v>
      </c>
      <c r="C368" s="377">
        <v>44352</v>
      </c>
      <c r="D368" s="376" t="s">
        <v>504</v>
      </c>
      <c r="E368" s="376" t="s">
        <v>486</v>
      </c>
      <c r="F368" s="79">
        <v>55</v>
      </c>
      <c r="G368" s="376" t="s">
        <v>500</v>
      </c>
      <c r="H368" s="376">
        <v>9915</v>
      </c>
      <c r="I368" s="376">
        <v>0</v>
      </c>
      <c r="J368" s="376">
        <v>0</v>
      </c>
      <c r="K368" s="376">
        <v>0</v>
      </c>
      <c r="L368" s="376">
        <f t="shared" si="14"/>
        <v>9915</v>
      </c>
      <c r="M368" s="378">
        <f t="shared" si="9"/>
        <v>7436.25</v>
      </c>
      <c r="N368" s="78">
        <f>L368/F368</f>
        <v>180.27272727272728</v>
      </c>
      <c r="O368" s="379" t="s">
        <v>767</v>
      </c>
      <c r="P368" s="13"/>
    </row>
    <row r="369" spans="1:16" ht="60" hidden="1">
      <c r="A369" s="376" t="s">
        <v>503</v>
      </c>
      <c r="B369" s="377">
        <v>44352</v>
      </c>
      <c r="C369" s="377">
        <v>44352</v>
      </c>
      <c r="D369" s="376" t="s">
        <v>504</v>
      </c>
      <c r="E369" s="376" t="s">
        <v>486</v>
      </c>
      <c r="F369" s="79">
        <v>55</v>
      </c>
      <c r="G369" s="376" t="s">
        <v>500</v>
      </c>
      <c r="H369" s="376">
        <v>9900</v>
      </c>
      <c r="I369" s="376">
        <v>0</v>
      </c>
      <c r="J369" s="376">
        <v>0</v>
      </c>
      <c r="K369" s="376">
        <v>0</v>
      </c>
      <c r="L369" s="376">
        <f t="shared" si="14"/>
        <v>9900</v>
      </c>
      <c r="M369" s="378">
        <f t="shared" si="9"/>
        <v>7425</v>
      </c>
      <c r="N369" s="78">
        <f>L369/F369</f>
        <v>180</v>
      </c>
      <c r="O369" s="379" t="s">
        <v>768</v>
      </c>
      <c r="P369" s="13"/>
    </row>
    <row r="370" spans="1:16" ht="30" hidden="1">
      <c r="A370" s="376" t="s">
        <v>15</v>
      </c>
      <c r="B370" s="377">
        <v>44357</v>
      </c>
      <c r="C370" s="377">
        <v>44357</v>
      </c>
      <c r="D370" s="376" t="s">
        <v>504</v>
      </c>
      <c r="E370" s="376" t="s">
        <v>486</v>
      </c>
      <c r="F370" s="376">
        <v>53</v>
      </c>
      <c r="G370" s="376" t="s">
        <v>500</v>
      </c>
      <c r="H370" s="376">
        <v>9715</v>
      </c>
      <c r="I370" s="376">
        <v>0</v>
      </c>
      <c r="J370" s="376">
        <v>0</v>
      </c>
      <c r="K370" s="376">
        <v>0</v>
      </c>
      <c r="L370" s="376">
        <f t="shared" si="14"/>
        <v>9715</v>
      </c>
      <c r="M370" s="378">
        <f t="shared" si="9"/>
        <v>7286.25</v>
      </c>
      <c r="N370" s="78">
        <f>M370/F370</f>
        <v>137.47641509433961</v>
      </c>
      <c r="O370" s="379" t="s">
        <v>769</v>
      </c>
      <c r="P370" s="13"/>
    </row>
    <row r="371" spans="1:16" hidden="1">
      <c r="A371" s="376" t="s">
        <v>15</v>
      </c>
      <c r="B371" s="377">
        <v>44352</v>
      </c>
      <c r="C371" s="377">
        <v>44361</v>
      </c>
      <c r="D371" s="376" t="s">
        <v>485</v>
      </c>
      <c r="E371" s="376" t="s">
        <v>486</v>
      </c>
      <c r="F371" s="376">
        <v>53</v>
      </c>
      <c r="G371" s="376" t="s">
        <v>500</v>
      </c>
      <c r="H371" s="376">
        <v>8540</v>
      </c>
      <c r="I371" s="376">
        <v>15</v>
      </c>
      <c r="J371" s="376">
        <v>0</v>
      </c>
      <c r="K371" s="376">
        <v>0</v>
      </c>
      <c r="L371" s="376">
        <f t="shared" si="14"/>
        <v>8555</v>
      </c>
      <c r="M371" s="378">
        <f t="shared" si="9"/>
        <v>6416.25</v>
      </c>
      <c r="N371" s="78">
        <f>M371/F371</f>
        <v>121.06132075471699</v>
      </c>
      <c r="O371" s="376"/>
      <c r="P371" s="13"/>
    </row>
    <row r="372" spans="1:16" hidden="1">
      <c r="A372" s="376" t="s">
        <v>15</v>
      </c>
      <c r="B372" s="377">
        <v>44352</v>
      </c>
      <c r="C372" s="377">
        <v>44361</v>
      </c>
      <c r="D372" s="376" t="s">
        <v>485</v>
      </c>
      <c r="E372" s="376" t="s">
        <v>486</v>
      </c>
      <c r="F372" s="376">
        <v>27</v>
      </c>
      <c r="G372" s="376" t="s">
        <v>501</v>
      </c>
      <c r="H372" s="376">
        <v>9500</v>
      </c>
      <c r="I372" s="376">
        <v>15</v>
      </c>
      <c r="J372" s="376">
        <v>0</v>
      </c>
      <c r="K372" s="376">
        <v>0</v>
      </c>
      <c r="L372" s="376">
        <f t="shared" si="14"/>
        <v>9515</v>
      </c>
      <c r="M372" s="378">
        <f t="shared" si="9"/>
        <v>7136.25</v>
      </c>
      <c r="N372" s="78">
        <f>M372/F372</f>
        <v>264.30555555555554</v>
      </c>
      <c r="O372" s="376"/>
      <c r="P372" s="13"/>
    </row>
    <row r="373" spans="1:16" hidden="1">
      <c r="A373" s="376" t="s">
        <v>15</v>
      </c>
      <c r="B373" s="377">
        <v>44352</v>
      </c>
      <c r="C373" s="377">
        <v>44361</v>
      </c>
      <c r="D373" s="376" t="s">
        <v>485</v>
      </c>
      <c r="E373" s="376" t="s">
        <v>486</v>
      </c>
      <c r="F373" s="376">
        <v>53</v>
      </c>
      <c r="G373" s="376" t="s">
        <v>508</v>
      </c>
      <c r="H373" s="376">
        <v>10100</v>
      </c>
      <c r="I373" s="376">
        <v>15</v>
      </c>
      <c r="J373" s="376">
        <v>0</v>
      </c>
      <c r="K373" s="376">
        <v>0</v>
      </c>
      <c r="L373" s="376">
        <f t="shared" si="14"/>
        <v>10115</v>
      </c>
      <c r="M373" s="378">
        <f t="shared" si="9"/>
        <v>7586.25</v>
      </c>
      <c r="N373" s="78">
        <f>M373/F373</f>
        <v>143.13679245283018</v>
      </c>
      <c r="O373" s="376"/>
      <c r="P373" s="13"/>
    </row>
    <row r="374" spans="1:16" ht="60" hidden="1">
      <c r="A374" s="376" t="s">
        <v>15</v>
      </c>
      <c r="B374" s="377">
        <v>44359</v>
      </c>
      <c r="C374" s="377">
        <v>44359</v>
      </c>
      <c r="D374" s="376" t="s">
        <v>504</v>
      </c>
      <c r="E374" s="376" t="s">
        <v>486</v>
      </c>
      <c r="F374" s="79">
        <v>55</v>
      </c>
      <c r="G374" s="376" t="s">
        <v>500</v>
      </c>
      <c r="H374" s="376">
        <v>9715</v>
      </c>
      <c r="I374" s="376">
        <v>0</v>
      </c>
      <c r="J374" s="376">
        <v>0</v>
      </c>
      <c r="K374" s="376">
        <v>0</v>
      </c>
      <c r="L374" s="376">
        <f t="shared" si="14"/>
        <v>9715</v>
      </c>
      <c r="M374" s="378">
        <f t="shared" si="9"/>
        <v>7286.25</v>
      </c>
      <c r="N374" s="78">
        <f>L374/F374</f>
        <v>176.63636363636363</v>
      </c>
      <c r="O374" s="379" t="s">
        <v>770</v>
      </c>
      <c r="P374" s="13"/>
    </row>
    <row r="375" spans="1:16" hidden="1">
      <c r="A375" s="376" t="s">
        <v>490</v>
      </c>
      <c r="B375" s="377">
        <v>44361</v>
      </c>
      <c r="C375" s="377">
        <v>44374</v>
      </c>
      <c r="D375" s="376" t="s">
        <v>491</v>
      </c>
      <c r="E375" s="376" t="s">
        <v>486</v>
      </c>
      <c r="F375" s="376">
        <v>53</v>
      </c>
      <c r="G375" s="376" t="s">
        <v>500</v>
      </c>
      <c r="H375" s="376">
        <v>8400</v>
      </c>
      <c r="I375" s="376">
        <v>49</v>
      </c>
      <c r="J375" s="376">
        <v>0</v>
      </c>
      <c r="K375" s="376">
        <v>0</v>
      </c>
      <c r="L375" s="376">
        <f t="shared" si="14"/>
        <v>8449</v>
      </c>
      <c r="M375" s="378">
        <f t="shared" si="9"/>
        <v>6336.75</v>
      </c>
      <c r="N375" s="78">
        <f>L375/F375</f>
        <v>159.41509433962264</v>
      </c>
      <c r="O375" s="376"/>
      <c r="P375" s="13"/>
    </row>
    <row r="376" spans="1:16" hidden="1">
      <c r="A376" s="376" t="s">
        <v>490</v>
      </c>
      <c r="B376" s="377">
        <v>44361</v>
      </c>
      <c r="C376" s="377">
        <v>44374</v>
      </c>
      <c r="D376" s="376" t="s">
        <v>491</v>
      </c>
      <c r="E376" s="376" t="s">
        <v>486</v>
      </c>
      <c r="F376" s="376">
        <v>27</v>
      </c>
      <c r="G376" s="376" t="s">
        <v>501</v>
      </c>
      <c r="H376" s="376">
        <v>8792</v>
      </c>
      <c r="I376" s="376">
        <v>49</v>
      </c>
      <c r="J376" s="376">
        <v>0</v>
      </c>
      <c r="K376" s="376">
        <v>0</v>
      </c>
      <c r="L376" s="376">
        <f t="shared" si="14"/>
        <v>8841</v>
      </c>
      <c r="M376" s="378">
        <f t="shared" si="9"/>
        <v>6630.75</v>
      </c>
      <c r="N376" s="376"/>
      <c r="O376" s="376"/>
      <c r="P376" s="13"/>
    </row>
    <row r="377" spans="1:16" hidden="1">
      <c r="A377" s="376" t="s">
        <v>490</v>
      </c>
      <c r="B377" s="377">
        <v>44361</v>
      </c>
      <c r="C377" s="377">
        <v>44374</v>
      </c>
      <c r="D377" s="376" t="s">
        <v>491</v>
      </c>
      <c r="E377" s="376" t="s">
        <v>486</v>
      </c>
      <c r="F377" s="376">
        <v>53</v>
      </c>
      <c r="G377" s="376" t="s">
        <v>508</v>
      </c>
      <c r="H377" s="376">
        <v>10400</v>
      </c>
      <c r="I377" s="376">
        <v>49</v>
      </c>
      <c r="J377" s="376">
        <v>0</v>
      </c>
      <c r="K377" s="376">
        <v>0</v>
      </c>
      <c r="L377" s="376">
        <f t="shared" si="14"/>
        <v>10449</v>
      </c>
      <c r="M377" s="378">
        <f t="shared" si="9"/>
        <v>7836.75</v>
      </c>
      <c r="N377" s="376"/>
      <c r="O377" s="376"/>
      <c r="P377" s="13"/>
    </row>
    <row r="378" spans="1:16" ht="30" hidden="1">
      <c r="A378" s="376" t="s">
        <v>503</v>
      </c>
      <c r="B378" s="377">
        <v>44362</v>
      </c>
      <c r="C378" s="377">
        <v>44368</v>
      </c>
      <c r="D378" s="376" t="s">
        <v>504</v>
      </c>
      <c r="E378" s="376" t="s">
        <v>486</v>
      </c>
      <c r="F378" s="79">
        <v>55</v>
      </c>
      <c r="G378" s="376" t="s">
        <v>500</v>
      </c>
      <c r="H378" s="376">
        <v>9500</v>
      </c>
      <c r="I378" s="376">
        <v>0</v>
      </c>
      <c r="J378" s="376">
        <v>0</v>
      </c>
      <c r="K378" s="376">
        <v>0</v>
      </c>
      <c r="L378" s="376">
        <f t="shared" si="14"/>
        <v>9500</v>
      </c>
      <c r="M378" s="378">
        <f t="shared" si="9"/>
        <v>7125</v>
      </c>
      <c r="N378" s="80">
        <f>H378/F378</f>
        <v>172.72727272727272</v>
      </c>
      <c r="O378" s="379" t="s">
        <v>771</v>
      </c>
      <c r="P378" s="13"/>
    </row>
    <row r="379" spans="1:16" hidden="1">
      <c r="A379" s="376" t="s">
        <v>15</v>
      </c>
      <c r="B379" s="377">
        <v>44362</v>
      </c>
      <c r="C379" s="377">
        <v>44368</v>
      </c>
      <c r="D379" s="376" t="s">
        <v>504</v>
      </c>
      <c r="E379" s="376" t="s">
        <v>486</v>
      </c>
      <c r="F379" s="79">
        <v>55</v>
      </c>
      <c r="G379" s="376" t="s">
        <v>500</v>
      </c>
      <c r="H379" s="376">
        <v>9615</v>
      </c>
      <c r="I379" s="376">
        <v>0</v>
      </c>
      <c r="J379" s="376">
        <v>0</v>
      </c>
      <c r="K379" s="376">
        <v>0</v>
      </c>
      <c r="L379" s="376">
        <f t="shared" si="14"/>
        <v>9615</v>
      </c>
      <c r="M379" s="378">
        <f t="shared" si="9"/>
        <v>7211.25</v>
      </c>
      <c r="N379" s="80">
        <f>H379/F379</f>
        <v>174.81818181818181</v>
      </c>
      <c r="O379" s="376"/>
      <c r="P379" s="13"/>
    </row>
    <row r="380" spans="1:16" hidden="1">
      <c r="A380" s="376" t="s">
        <v>503</v>
      </c>
      <c r="B380" s="377">
        <v>44369</v>
      </c>
      <c r="C380" s="377">
        <v>44375</v>
      </c>
      <c r="D380" s="376" t="s">
        <v>504</v>
      </c>
      <c r="E380" s="376" t="s">
        <v>486</v>
      </c>
      <c r="F380" s="79">
        <v>55</v>
      </c>
      <c r="G380" s="376" t="s">
        <v>500</v>
      </c>
      <c r="H380" s="376">
        <v>9300</v>
      </c>
      <c r="I380" s="376">
        <v>0</v>
      </c>
      <c r="J380" s="376">
        <v>0</v>
      </c>
      <c r="K380" s="376">
        <v>0</v>
      </c>
      <c r="L380" s="376">
        <f t="shared" si="14"/>
        <v>9300</v>
      </c>
      <c r="M380" s="378">
        <f t="shared" si="9"/>
        <v>6975</v>
      </c>
      <c r="N380" s="80">
        <f>L380/F380</f>
        <v>169.09090909090909</v>
      </c>
      <c r="O380" s="376"/>
      <c r="P380" s="13"/>
    </row>
    <row r="381" spans="1:16" hidden="1">
      <c r="A381" s="376" t="s">
        <v>15</v>
      </c>
      <c r="B381" s="377">
        <v>44369</v>
      </c>
      <c r="C381" s="377">
        <v>44404</v>
      </c>
      <c r="D381" s="376" t="s">
        <v>504</v>
      </c>
      <c r="E381" s="376" t="s">
        <v>486</v>
      </c>
      <c r="F381" s="79">
        <v>55</v>
      </c>
      <c r="G381" s="376" t="s">
        <v>500</v>
      </c>
      <c r="H381" s="376">
        <v>9515</v>
      </c>
      <c r="I381" s="376">
        <v>0</v>
      </c>
      <c r="J381" s="376">
        <v>0</v>
      </c>
      <c r="K381" s="376">
        <v>0</v>
      </c>
      <c r="L381" s="376">
        <f t="shared" si="14"/>
        <v>9515</v>
      </c>
      <c r="M381" s="378">
        <f t="shared" si="9"/>
        <v>7136.25</v>
      </c>
      <c r="N381" s="80">
        <f>L381/F381</f>
        <v>173</v>
      </c>
      <c r="O381" s="376"/>
      <c r="P381" s="13"/>
    </row>
    <row r="382" spans="1:16" ht="45" hidden="1">
      <c r="A382" s="376" t="s">
        <v>15</v>
      </c>
      <c r="B382" s="377">
        <v>44362</v>
      </c>
      <c r="C382" s="377">
        <v>44372</v>
      </c>
      <c r="D382" s="376" t="s">
        <v>485</v>
      </c>
      <c r="E382" s="376" t="s">
        <v>486</v>
      </c>
      <c r="F382" s="79">
        <v>55</v>
      </c>
      <c r="G382" s="376" t="s">
        <v>500</v>
      </c>
      <c r="H382" s="376">
        <v>8540</v>
      </c>
      <c r="I382" s="376">
        <v>15</v>
      </c>
      <c r="J382" s="376">
        <v>0</v>
      </c>
      <c r="K382" s="376">
        <v>0</v>
      </c>
      <c r="L382" s="376">
        <f t="shared" si="14"/>
        <v>8555</v>
      </c>
      <c r="M382" s="378">
        <f t="shared" si="9"/>
        <v>6416.25</v>
      </c>
      <c r="N382" s="80">
        <f>L382/F382</f>
        <v>155.54545454545453</v>
      </c>
      <c r="O382" s="379" t="s">
        <v>772</v>
      </c>
      <c r="P382" s="13"/>
    </row>
    <row r="383" spans="1:16" hidden="1">
      <c r="A383" s="376" t="s">
        <v>15</v>
      </c>
      <c r="B383" s="377">
        <v>44362</v>
      </c>
      <c r="C383" s="377">
        <v>44372</v>
      </c>
      <c r="D383" s="376" t="s">
        <v>485</v>
      </c>
      <c r="E383" s="376" t="s">
        <v>486</v>
      </c>
      <c r="F383" s="376">
        <v>27</v>
      </c>
      <c r="G383" s="376" t="s">
        <v>501</v>
      </c>
      <c r="H383" s="376">
        <v>9100</v>
      </c>
      <c r="I383" s="376">
        <v>15</v>
      </c>
      <c r="J383" s="376">
        <v>0</v>
      </c>
      <c r="K383" s="376">
        <v>0</v>
      </c>
      <c r="L383" s="376">
        <f t="shared" si="14"/>
        <v>9115</v>
      </c>
      <c r="M383" s="378">
        <f t="shared" si="9"/>
        <v>6836.25</v>
      </c>
      <c r="N383" s="39"/>
      <c r="O383" s="376"/>
      <c r="P383" s="13"/>
    </row>
    <row r="384" spans="1:16" hidden="1">
      <c r="A384" s="376" t="s">
        <v>15</v>
      </c>
      <c r="B384" s="377">
        <v>44362</v>
      </c>
      <c r="C384" s="377">
        <v>44372</v>
      </c>
      <c r="D384" s="376" t="s">
        <v>485</v>
      </c>
      <c r="E384" s="376" t="s">
        <v>486</v>
      </c>
      <c r="F384" s="376">
        <v>53</v>
      </c>
      <c r="G384" s="376" t="s">
        <v>498</v>
      </c>
      <c r="H384" s="376">
        <v>9100</v>
      </c>
      <c r="I384" s="376">
        <v>15</v>
      </c>
      <c r="J384" s="376">
        <v>0</v>
      </c>
      <c r="K384" s="376">
        <v>0</v>
      </c>
      <c r="L384" s="376">
        <f t="shared" si="14"/>
        <v>9115</v>
      </c>
      <c r="M384" s="378">
        <f t="shared" si="9"/>
        <v>6836.25</v>
      </c>
      <c r="N384" s="39"/>
      <c r="O384" s="376"/>
      <c r="P384" s="13"/>
    </row>
    <row r="385" spans="1:16" hidden="1">
      <c r="A385" s="376" t="s">
        <v>15</v>
      </c>
      <c r="B385" s="377">
        <v>44362</v>
      </c>
      <c r="C385" s="377">
        <v>44372</v>
      </c>
      <c r="D385" s="376" t="s">
        <v>485</v>
      </c>
      <c r="E385" s="376" t="s">
        <v>486</v>
      </c>
      <c r="F385" s="376">
        <v>53</v>
      </c>
      <c r="G385" s="376" t="s">
        <v>510</v>
      </c>
      <c r="H385" s="376">
        <v>9200</v>
      </c>
      <c r="I385" s="376">
        <v>15</v>
      </c>
      <c r="J385" s="376">
        <v>0</v>
      </c>
      <c r="K385" s="376">
        <v>0</v>
      </c>
      <c r="L385" s="376">
        <f t="shared" si="14"/>
        <v>9215</v>
      </c>
      <c r="M385" s="378">
        <f t="shared" si="9"/>
        <v>6911.25</v>
      </c>
      <c r="N385" s="39"/>
      <c r="O385" s="376"/>
      <c r="P385" s="13"/>
    </row>
    <row r="386" spans="1:16" hidden="1">
      <c r="A386" s="376" t="s">
        <v>490</v>
      </c>
      <c r="B386" s="377">
        <v>44375</v>
      </c>
      <c r="C386" s="377">
        <v>44381</v>
      </c>
      <c r="D386" s="376" t="s">
        <v>491</v>
      </c>
      <c r="E386" s="376" t="s">
        <v>486</v>
      </c>
      <c r="F386" s="79">
        <v>55</v>
      </c>
      <c r="G386" s="376" t="s">
        <v>500</v>
      </c>
      <c r="H386" s="376">
        <v>8600</v>
      </c>
      <c r="I386" s="376">
        <v>49</v>
      </c>
      <c r="J386" s="376">
        <v>0</v>
      </c>
      <c r="K386" s="376">
        <v>0</v>
      </c>
      <c r="L386" s="376">
        <f t="shared" si="14"/>
        <v>8649</v>
      </c>
      <c r="M386" s="378">
        <f t="shared" si="9"/>
        <v>6486.75</v>
      </c>
      <c r="N386" s="80">
        <f>L386/F386</f>
        <v>157.25454545454545</v>
      </c>
      <c r="O386" s="376"/>
      <c r="P386" s="13"/>
    </row>
    <row r="387" spans="1:16" hidden="1">
      <c r="A387" s="376" t="s">
        <v>490</v>
      </c>
      <c r="B387" s="377">
        <v>44375</v>
      </c>
      <c r="C387" s="377">
        <v>44381</v>
      </c>
      <c r="D387" s="376" t="s">
        <v>491</v>
      </c>
      <c r="E387" s="376" t="s">
        <v>486</v>
      </c>
      <c r="F387" s="376">
        <v>27</v>
      </c>
      <c r="G387" s="376" t="s">
        <v>501</v>
      </c>
      <c r="H387" s="376">
        <v>8792</v>
      </c>
      <c r="I387" s="376">
        <v>49</v>
      </c>
      <c r="J387" s="376">
        <v>0</v>
      </c>
      <c r="K387" s="376">
        <v>0</v>
      </c>
      <c r="L387" s="376">
        <f t="shared" si="14"/>
        <v>8841</v>
      </c>
      <c r="M387" s="378">
        <f t="shared" si="9"/>
        <v>6630.75</v>
      </c>
      <c r="N387" s="39"/>
      <c r="O387" s="376"/>
      <c r="P387" s="13"/>
    </row>
    <row r="388" spans="1:16" hidden="1">
      <c r="A388" s="376" t="s">
        <v>490</v>
      </c>
      <c r="B388" s="377">
        <v>44375</v>
      </c>
      <c r="C388" s="377">
        <v>44381</v>
      </c>
      <c r="D388" s="376" t="s">
        <v>491</v>
      </c>
      <c r="E388" s="376" t="s">
        <v>486</v>
      </c>
      <c r="F388" s="376">
        <v>53</v>
      </c>
      <c r="G388" s="376" t="s">
        <v>508</v>
      </c>
      <c r="H388" s="376">
        <v>10600</v>
      </c>
      <c r="I388" s="376">
        <v>49</v>
      </c>
      <c r="J388" s="376">
        <v>0</v>
      </c>
      <c r="K388" s="376">
        <v>0</v>
      </c>
      <c r="L388" s="376">
        <f t="shared" si="14"/>
        <v>10649</v>
      </c>
      <c r="M388" s="378">
        <f t="shared" si="9"/>
        <v>7986.75</v>
      </c>
      <c r="N388" s="39"/>
      <c r="O388" s="376"/>
      <c r="P388" s="13"/>
    </row>
    <row r="389" spans="1:16" hidden="1">
      <c r="A389" s="376" t="s">
        <v>15</v>
      </c>
      <c r="B389" s="377">
        <v>44373</v>
      </c>
      <c r="C389" s="377">
        <v>44382</v>
      </c>
      <c r="D389" s="376" t="s">
        <v>485</v>
      </c>
      <c r="E389" s="376" t="s">
        <v>486</v>
      </c>
      <c r="F389" s="376">
        <v>53</v>
      </c>
      <c r="G389" s="376" t="s">
        <v>500</v>
      </c>
      <c r="H389" s="376">
        <v>8500</v>
      </c>
      <c r="I389" s="376">
        <v>15</v>
      </c>
      <c r="J389" s="376">
        <v>0</v>
      </c>
      <c r="K389" s="376">
        <v>0</v>
      </c>
      <c r="L389" s="376">
        <f t="shared" ref="L389:L463" si="16">SUM(H389:K389)</f>
        <v>8515</v>
      </c>
      <c r="M389" s="378">
        <f t="shared" si="9"/>
        <v>6386.25</v>
      </c>
      <c r="N389" s="39"/>
      <c r="O389" s="376"/>
      <c r="P389" s="13"/>
    </row>
    <row r="390" spans="1:16" hidden="1">
      <c r="A390" s="376" t="s">
        <v>15</v>
      </c>
      <c r="B390" s="377">
        <v>44373</v>
      </c>
      <c r="C390" s="377">
        <v>44382</v>
      </c>
      <c r="D390" s="376" t="s">
        <v>485</v>
      </c>
      <c r="E390" s="376" t="s">
        <v>486</v>
      </c>
      <c r="F390" s="376">
        <v>27</v>
      </c>
      <c r="G390" s="376" t="s">
        <v>501</v>
      </c>
      <c r="H390" s="376">
        <v>9100</v>
      </c>
      <c r="I390" s="376">
        <v>15</v>
      </c>
      <c r="J390" s="376">
        <v>0</v>
      </c>
      <c r="K390" s="376">
        <v>0</v>
      </c>
      <c r="L390" s="376">
        <f t="shared" si="16"/>
        <v>9115</v>
      </c>
      <c r="M390" s="378">
        <f t="shared" si="9"/>
        <v>6836.25</v>
      </c>
      <c r="N390" s="39"/>
      <c r="O390" s="376"/>
      <c r="P390" s="13"/>
    </row>
    <row r="391" spans="1:16" hidden="1">
      <c r="A391" s="376" t="s">
        <v>15</v>
      </c>
      <c r="B391" s="377">
        <v>44373</v>
      </c>
      <c r="C391" s="377">
        <v>44382</v>
      </c>
      <c r="D391" s="376" t="s">
        <v>485</v>
      </c>
      <c r="E391" s="376" t="s">
        <v>486</v>
      </c>
      <c r="F391" s="376">
        <v>53</v>
      </c>
      <c r="G391" s="376" t="s">
        <v>498</v>
      </c>
      <c r="H391" s="376">
        <v>9100</v>
      </c>
      <c r="I391" s="376">
        <v>15</v>
      </c>
      <c r="J391" s="376">
        <v>0</v>
      </c>
      <c r="K391" s="376">
        <v>0</v>
      </c>
      <c r="L391" s="376">
        <f t="shared" si="16"/>
        <v>9115</v>
      </c>
      <c r="M391" s="378">
        <f t="shared" si="9"/>
        <v>6836.25</v>
      </c>
      <c r="N391" s="39"/>
      <c r="O391" s="376"/>
      <c r="P391" s="13"/>
    </row>
    <row r="392" spans="1:16" hidden="1">
      <c r="A392" s="376" t="s">
        <v>15</v>
      </c>
      <c r="B392" s="377">
        <v>44373</v>
      </c>
      <c r="C392" s="377">
        <v>44382</v>
      </c>
      <c r="D392" s="376" t="s">
        <v>485</v>
      </c>
      <c r="E392" s="376" t="s">
        <v>486</v>
      </c>
      <c r="F392" s="376">
        <v>53</v>
      </c>
      <c r="G392" s="376" t="s">
        <v>510</v>
      </c>
      <c r="H392" s="376">
        <v>9200</v>
      </c>
      <c r="I392" s="376">
        <v>15</v>
      </c>
      <c r="J392" s="376">
        <v>0</v>
      </c>
      <c r="K392" s="376">
        <v>0</v>
      </c>
      <c r="L392" s="376">
        <f t="shared" si="16"/>
        <v>9215</v>
      </c>
      <c r="M392" s="378">
        <f t="shared" si="9"/>
        <v>6911.25</v>
      </c>
      <c r="N392" s="39"/>
      <c r="O392" s="376"/>
      <c r="P392" s="13"/>
    </row>
    <row r="393" spans="1:16" ht="120" hidden="1">
      <c r="A393" s="376" t="s">
        <v>15</v>
      </c>
      <c r="B393" s="377">
        <v>44375</v>
      </c>
      <c r="C393" s="377">
        <v>44389</v>
      </c>
      <c r="D393" s="376" t="s">
        <v>504</v>
      </c>
      <c r="E393" s="376" t="s">
        <v>486</v>
      </c>
      <c r="F393" s="79">
        <v>55</v>
      </c>
      <c r="G393" s="376" t="s">
        <v>500</v>
      </c>
      <c r="H393" s="376">
        <v>9315</v>
      </c>
      <c r="I393" s="376">
        <v>0</v>
      </c>
      <c r="J393" s="376">
        <v>0</v>
      </c>
      <c r="K393" s="376">
        <v>0</v>
      </c>
      <c r="L393" s="376">
        <f t="shared" si="16"/>
        <v>9315</v>
      </c>
      <c r="M393" s="378">
        <f t="shared" si="9"/>
        <v>6986.25</v>
      </c>
      <c r="N393" s="80">
        <f>L393/F393</f>
        <v>169.36363636363637</v>
      </c>
      <c r="O393" s="379" t="s">
        <v>773</v>
      </c>
      <c r="P393" s="13"/>
    </row>
    <row r="394" spans="1:16" hidden="1">
      <c r="A394" s="376" t="s">
        <v>15</v>
      </c>
      <c r="B394" s="377">
        <v>44383</v>
      </c>
      <c r="C394" s="377">
        <v>44388</v>
      </c>
      <c r="D394" s="376" t="s">
        <v>485</v>
      </c>
      <c r="E394" s="376" t="s">
        <v>486</v>
      </c>
      <c r="F394" s="376">
        <v>53</v>
      </c>
      <c r="G394" s="376" t="s">
        <v>500</v>
      </c>
      <c r="H394" s="376">
        <v>8050</v>
      </c>
      <c r="I394" s="376">
        <v>15</v>
      </c>
      <c r="J394" s="376">
        <v>0</v>
      </c>
      <c r="K394" s="376">
        <v>0</v>
      </c>
      <c r="L394" s="376">
        <f t="shared" si="16"/>
        <v>8065</v>
      </c>
      <c r="M394" s="378">
        <f t="shared" si="9"/>
        <v>6048.75</v>
      </c>
      <c r="N394" s="80">
        <f>L394/F394</f>
        <v>152.16981132075472</v>
      </c>
      <c r="O394" s="376"/>
      <c r="P394" s="13"/>
    </row>
    <row r="395" spans="1:16" hidden="1">
      <c r="A395" s="376" t="s">
        <v>15</v>
      </c>
      <c r="B395" s="377">
        <v>44383</v>
      </c>
      <c r="C395" s="377">
        <v>44388</v>
      </c>
      <c r="D395" s="376" t="s">
        <v>485</v>
      </c>
      <c r="E395" s="376" t="s">
        <v>486</v>
      </c>
      <c r="F395" s="376">
        <v>27</v>
      </c>
      <c r="G395" s="376" t="s">
        <v>501</v>
      </c>
      <c r="H395" s="376">
        <v>8500</v>
      </c>
      <c r="I395" s="376">
        <v>15</v>
      </c>
      <c r="J395" s="376">
        <v>0</v>
      </c>
      <c r="K395" s="376">
        <v>0</v>
      </c>
      <c r="L395" s="376">
        <f t="shared" si="16"/>
        <v>8515</v>
      </c>
      <c r="M395" s="378">
        <f t="shared" si="9"/>
        <v>6386.25</v>
      </c>
      <c r="N395" s="39"/>
      <c r="O395" s="376"/>
      <c r="P395" s="13"/>
    </row>
    <row r="396" spans="1:16" hidden="1">
      <c r="A396" s="376" t="s">
        <v>15</v>
      </c>
      <c r="B396" s="377">
        <v>44383</v>
      </c>
      <c r="C396" s="377">
        <v>44388</v>
      </c>
      <c r="D396" s="376" t="s">
        <v>485</v>
      </c>
      <c r="E396" s="376" t="s">
        <v>486</v>
      </c>
      <c r="F396" s="376">
        <v>53</v>
      </c>
      <c r="G396" s="376" t="s">
        <v>498</v>
      </c>
      <c r="H396" s="376">
        <v>9850</v>
      </c>
      <c r="I396" s="376">
        <v>15</v>
      </c>
      <c r="J396" s="376">
        <v>0</v>
      </c>
      <c r="K396" s="376">
        <v>0</v>
      </c>
      <c r="L396" s="376">
        <f t="shared" si="16"/>
        <v>9865</v>
      </c>
      <c r="M396" s="378">
        <f t="shared" si="9"/>
        <v>7398.75</v>
      </c>
      <c r="N396" s="39"/>
      <c r="O396" s="376"/>
      <c r="P396" s="13"/>
    </row>
    <row r="397" spans="1:16" hidden="1">
      <c r="A397" s="376" t="s">
        <v>15</v>
      </c>
      <c r="B397" s="377">
        <v>44383</v>
      </c>
      <c r="C397" s="377">
        <v>44388</v>
      </c>
      <c r="D397" s="376" t="s">
        <v>485</v>
      </c>
      <c r="E397" s="376" t="s">
        <v>486</v>
      </c>
      <c r="F397" s="376">
        <v>53</v>
      </c>
      <c r="G397" s="376" t="s">
        <v>499</v>
      </c>
      <c r="H397" s="376">
        <v>10100</v>
      </c>
      <c r="I397" s="376">
        <v>15</v>
      </c>
      <c r="J397" s="376">
        <v>0</v>
      </c>
      <c r="K397" s="376">
        <v>0</v>
      </c>
      <c r="L397" s="376">
        <f t="shared" si="16"/>
        <v>10115</v>
      </c>
      <c r="M397" s="378">
        <f t="shared" si="9"/>
        <v>7586.25</v>
      </c>
      <c r="N397" s="39"/>
      <c r="O397" s="376"/>
      <c r="P397" s="13"/>
    </row>
    <row r="398" spans="1:16" hidden="1">
      <c r="A398" s="376" t="s">
        <v>15</v>
      </c>
      <c r="B398" s="376"/>
      <c r="C398" s="377">
        <v>44393</v>
      </c>
      <c r="D398" s="376" t="s">
        <v>504</v>
      </c>
      <c r="E398" s="376" t="s">
        <v>486</v>
      </c>
      <c r="F398" s="79">
        <v>55</v>
      </c>
      <c r="G398" s="376" t="s">
        <v>500</v>
      </c>
      <c r="H398" s="376">
        <v>8650</v>
      </c>
      <c r="I398" s="376">
        <v>0</v>
      </c>
      <c r="J398" s="376">
        <v>0</v>
      </c>
      <c r="K398" s="376">
        <v>0</v>
      </c>
      <c r="L398" s="376">
        <f t="shared" si="16"/>
        <v>8650</v>
      </c>
      <c r="M398" s="378">
        <f t="shared" si="9"/>
        <v>6487.5</v>
      </c>
      <c r="N398" s="80">
        <f>L398/F398</f>
        <v>157.27272727272728</v>
      </c>
      <c r="O398" s="376"/>
      <c r="P398" s="13"/>
    </row>
    <row r="399" spans="1:16" hidden="1">
      <c r="A399" s="376" t="s">
        <v>15</v>
      </c>
      <c r="B399" s="377">
        <v>44392</v>
      </c>
      <c r="C399" s="377">
        <v>44396</v>
      </c>
      <c r="D399" s="376" t="s">
        <v>504</v>
      </c>
      <c r="E399" s="376" t="s">
        <v>486</v>
      </c>
      <c r="F399" s="79">
        <v>55</v>
      </c>
      <c r="G399" s="376" t="s">
        <v>500</v>
      </c>
      <c r="H399" s="376">
        <v>9215</v>
      </c>
      <c r="I399" s="376">
        <v>0</v>
      </c>
      <c r="J399" s="376">
        <v>0</v>
      </c>
      <c r="K399" s="376">
        <v>0</v>
      </c>
      <c r="L399" s="376">
        <f t="shared" si="16"/>
        <v>9215</v>
      </c>
      <c r="M399" s="378">
        <f>L399*75%</f>
        <v>6911.25</v>
      </c>
      <c r="N399" s="80">
        <f>L399/F399</f>
        <v>167.54545454545453</v>
      </c>
      <c r="O399" s="376" t="s">
        <v>774</v>
      </c>
      <c r="P399" s="13"/>
    </row>
    <row r="400" spans="1:16" hidden="1">
      <c r="A400" s="376" t="s">
        <v>490</v>
      </c>
      <c r="B400" s="377">
        <v>44382</v>
      </c>
      <c r="C400" s="377">
        <v>44395</v>
      </c>
      <c r="D400" s="376" t="s">
        <v>491</v>
      </c>
      <c r="E400" s="376" t="s">
        <v>486</v>
      </c>
      <c r="F400" s="376">
        <v>53</v>
      </c>
      <c r="G400" s="376" t="s">
        <v>500</v>
      </c>
      <c r="H400" s="376">
        <v>8600</v>
      </c>
      <c r="I400" s="376">
        <v>49</v>
      </c>
      <c r="J400" s="376">
        <v>0</v>
      </c>
      <c r="K400" s="376">
        <v>0</v>
      </c>
      <c r="L400" s="376">
        <f t="shared" si="16"/>
        <v>8649</v>
      </c>
      <c r="M400" s="378">
        <f t="shared" si="9"/>
        <v>6486.75</v>
      </c>
      <c r="N400" s="39">
        <f>L400/F400</f>
        <v>163.18867924528303</v>
      </c>
      <c r="O400" s="376"/>
      <c r="P400" s="13"/>
    </row>
    <row r="401" spans="1:16" hidden="1">
      <c r="A401" s="376" t="s">
        <v>490</v>
      </c>
      <c r="B401" s="377">
        <v>44382</v>
      </c>
      <c r="C401" s="377">
        <v>44395</v>
      </c>
      <c r="D401" s="376" t="s">
        <v>491</v>
      </c>
      <c r="E401" s="376" t="s">
        <v>486</v>
      </c>
      <c r="F401" s="376">
        <v>27</v>
      </c>
      <c r="G401" s="376" t="s">
        <v>501</v>
      </c>
      <c r="H401" s="376">
        <v>8825</v>
      </c>
      <c r="I401" s="376">
        <v>49</v>
      </c>
      <c r="J401" s="376">
        <v>0</v>
      </c>
      <c r="K401" s="376">
        <v>0</v>
      </c>
      <c r="L401" s="376">
        <f t="shared" si="16"/>
        <v>8874</v>
      </c>
      <c r="M401" s="378">
        <f t="shared" si="9"/>
        <v>6655.5</v>
      </c>
      <c r="N401" s="39"/>
      <c r="O401" s="376"/>
      <c r="P401" s="13"/>
    </row>
    <row r="402" spans="1:16" hidden="1">
      <c r="A402" s="376" t="s">
        <v>490</v>
      </c>
      <c r="B402" s="377">
        <v>44382</v>
      </c>
      <c r="C402" s="377">
        <v>44395</v>
      </c>
      <c r="D402" s="376" t="s">
        <v>491</v>
      </c>
      <c r="E402" s="376" t="s">
        <v>486</v>
      </c>
      <c r="F402" s="376">
        <v>53</v>
      </c>
      <c r="G402" s="376" t="s">
        <v>489</v>
      </c>
      <c r="H402" s="376">
        <v>10600</v>
      </c>
      <c r="I402" s="376">
        <v>49</v>
      </c>
      <c r="J402" s="376">
        <v>0</v>
      </c>
      <c r="K402" s="376">
        <v>0</v>
      </c>
      <c r="L402" s="376">
        <f t="shared" si="16"/>
        <v>10649</v>
      </c>
      <c r="M402" s="378">
        <f t="shared" si="9"/>
        <v>7986.75</v>
      </c>
      <c r="N402" s="39"/>
      <c r="O402" s="376"/>
      <c r="P402" s="13"/>
    </row>
    <row r="403" spans="1:16" hidden="1">
      <c r="A403" s="376" t="s">
        <v>15</v>
      </c>
      <c r="B403" s="377">
        <v>44389</v>
      </c>
      <c r="C403" s="377">
        <v>44395</v>
      </c>
      <c r="D403" s="376" t="s">
        <v>485</v>
      </c>
      <c r="E403" s="376" t="s">
        <v>486</v>
      </c>
      <c r="F403" s="376">
        <v>53</v>
      </c>
      <c r="G403" s="376" t="s">
        <v>500</v>
      </c>
      <c r="H403" s="376">
        <v>7500</v>
      </c>
      <c r="I403" s="376">
        <v>15</v>
      </c>
      <c r="J403" s="376">
        <v>0</v>
      </c>
      <c r="K403" s="376">
        <v>0</v>
      </c>
      <c r="L403" s="376">
        <f t="shared" si="16"/>
        <v>7515</v>
      </c>
      <c r="M403" s="378">
        <f t="shared" si="9"/>
        <v>5636.25</v>
      </c>
      <c r="N403" s="39">
        <f>L403/F403</f>
        <v>141.79245283018867</v>
      </c>
      <c r="O403" s="376"/>
      <c r="P403" s="13"/>
    </row>
    <row r="404" spans="1:16" hidden="1">
      <c r="A404" s="376" t="s">
        <v>15</v>
      </c>
      <c r="B404" s="377">
        <v>44389</v>
      </c>
      <c r="C404" s="377">
        <v>44395</v>
      </c>
      <c r="D404" s="376" t="s">
        <v>485</v>
      </c>
      <c r="E404" s="376" t="s">
        <v>486</v>
      </c>
      <c r="F404" s="376">
        <v>27</v>
      </c>
      <c r="G404" s="376" t="s">
        <v>501</v>
      </c>
      <c r="H404" s="376">
        <v>8400</v>
      </c>
      <c r="I404" s="376">
        <v>15</v>
      </c>
      <c r="J404" s="376">
        <v>0</v>
      </c>
      <c r="K404" s="376">
        <v>0</v>
      </c>
      <c r="L404" s="376">
        <f t="shared" si="16"/>
        <v>8415</v>
      </c>
      <c r="M404" s="378">
        <f t="shared" si="9"/>
        <v>6311.25</v>
      </c>
      <c r="N404" s="39"/>
      <c r="O404" s="376"/>
      <c r="P404" s="13"/>
    </row>
    <row r="405" spans="1:16" hidden="1">
      <c r="A405" s="376" t="s">
        <v>15</v>
      </c>
      <c r="B405" s="377">
        <v>44389</v>
      </c>
      <c r="C405" s="377">
        <v>44395</v>
      </c>
      <c r="D405" s="376" t="s">
        <v>485</v>
      </c>
      <c r="E405" s="376" t="s">
        <v>486</v>
      </c>
      <c r="F405" s="376">
        <v>53</v>
      </c>
      <c r="G405" s="376" t="s">
        <v>498</v>
      </c>
      <c r="H405" s="376">
        <v>9850</v>
      </c>
      <c r="I405" s="376">
        <v>15</v>
      </c>
      <c r="J405" s="376">
        <v>0</v>
      </c>
      <c r="K405" s="376">
        <v>0</v>
      </c>
      <c r="L405" s="376">
        <f t="shared" si="16"/>
        <v>9865</v>
      </c>
      <c r="M405" s="378">
        <f t="shared" si="9"/>
        <v>7398.75</v>
      </c>
      <c r="N405" s="39"/>
      <c r="O405" s="376"/>
      <c r="P405" s="13"/>
    </row>
    <row r="406" spans="1:16" hidden="1">
      <c r="A406" s="376" t="s">
        <v>15</v>
      </c>
      <c r="B406" s="377">
        <v>44389</v>
      </c>
      <c r="C406" s="377">
        <v>44395</v>
      </c>
      <c r="D406" s="376" t="s">
        <v>485</v>
      </c>
      <c r="E406" s="376" t="s">
        <v>486</v>
      </c>
      <c r="F406" s="376">
        <v>53</v>
      </c>
      <c r="G406" s="376" t="s">
        <v>499</v>
      </c>
      <c r="H406" s="376">
        <v>10100</v>
      </c>
      <c r="I406" s="376">
        <v>15</v>
      </c>
      <c r="J406" s="376">
        <v>0</v>
      </c>
      <c r="K406" s="376">
        <v>0</v>
      </c>
      <c r="L406" s="376">
        <f t="shared" si="16"/>
        <v>10115</v>
      </c>
      <c r="M406" s="378">
        <f t="shared" si="9"/>
        <v>7586.25</v>
      </c>
      <c r="N406" s="39"/>
      <c r="O406" s="376"/>
      <c r="P406" s="13"/>
    </row>
    <row r="407" spans="1:16" hidden="1">
      <c r="A407" s="376" t="s">
        <v>490</v>
      </c>
      <c r="B407" s="377">
        <v>44396</v>
      </c>
      <c r="C407" s="377">
        <v>44402</v>
      </c>
      <c r="D407" s="376" t="s">
        <v>491</v>
      </c>
      <c r="E407" s="376" t="s">
        <v>486</v>
      </c>
      <c r="F407" s="376">
        <v>53</v>
      </c>
      <c r="G407" s="376" t="s">
        <v>500</v>
      </c>
      <c r="H407" s="376">
        <v>8700</v>
      </c>
      <c r="I407" s="376">
        <v>49</v>
      </c>
      <c r="J407" s="376">
        <v>0</v>
      </c>
      <c r="K407" s="376">
        <v>0</v>
      </c>
      <c r="L407" s="376">
        <f t="shared" si="16"/>
        <v>8749</v>
      </c>
      <c r="M407" s="378">
        <f t="shared" si="9"/>
        <v>6561.75</v>
      </c>
      <c r="N407" s="39"/>
      <c r="O407" s="376"/>
      <c r="P407" s="13"/>
    </row>
    <row r="408" spans="1:16" hidden="1">
      <c r="A408" s="376" t="s">
        <v>490</v>
      </c>
      <c r="B408" s="377">
        <v>44396</v>
      </c>
      <c r="C408" s="377">
        <v>44402</v>
      </c>
      <c r="D408" s="376" t="s">
        <v>491</v>
      </c>
      <c r="E408" s="376" t="s">
        <v>486</v>
      </c>
      <c r="F408" s="376">
        <v>27</v>
      </c>
      <c r="G408" s="376" t="s">
        <v>501</v>
      </c>
      <c r="H408" s="376">
        <v>8825</v>
      </c>
      <c r="I408" s="376">
        <v>49</v>
      </c>
      <c r="J408" s="376">
        <v>0</v>
      </c>
      <c r="K408" s="376">
        <v>0</v>
      </c>
      <c r="L408" s="376">
        <f t="shared" si="16"/>
        <v>8874</v>
      </c>
      <c r="M408" s="378">
        <f t="shared" si="9"/>
        <v>6655.5</v>
      </c>
      <c r="N408" s="39"/>
      <c r="O408" s="376"/>
      <c r="P408" s="13"/>
    </row>
    <row r="409" spans="1:16" hidden="1">
      <c r="A409" s="376" t="s">
        <v>490</v>
      </c>
      <c r="B409" s="377">
        <v>44396</v>
      </c>
      <c r="C409" s="377">
        <v>44402</v>
      </c>
      <c r="D409" s="376" t="s">
        <v>491</v>
      </c>
      <c r="E409" s="376" t="s">
        <v>486</v>
      </c>
      <c r="F409" s="376">
        <v>53</v>
      </c>
      <c r="G409" s="376" t="s">
        <v>511</v>
      </c>
      <c r="H409" s="376">
        <v>10800</v>
      </c>
      <c r="I409" s="376">
        <v>49</v>
      </c>
      <c r="J409" s="376">
        <v>0</v>
      </c>
      <c r="K409" s="376">
        <v>0</v>
      </c>
      <c r="L409" s="376">
        <f t="shared" si="16"/>
        <v>10849</v>
      </c>
      <c r="M409" s="378">
        <f t="shared" si="9"/>
        <v>8136.75</v>
      </c>
      <c r="N409" s="39"/>
      <c r="O409" s="376"/>
      <c r="P409" s="13"/>
    </row>
    <row r="410" spans="1:16" hidden="1">
      <c r="A410" s="376" t="s">
        <v>15</v>
      </c>
      <c r="B410" s="377">
        <v>44396</v>
      </c>
      <c r="C410" s="377">
        <v>44402</v>
      </c>
      <c r="D410" s="376" t="s">
        <v>485</v>
      </c>
      <c r="E410" s="376" t="s">
        <v>486</v>
      </c>
      <c r="F410" s="376">
        <v>53</v>
      </c>
      <c r="G410" s="376" t="s">
        <v>500</v>
      </c>
      <c r="H410" s="376">
        <v>7500</v>
      </c>
      <c r="I410" s="376">
        <v>15</v>
      </c>
      <c r="J410" s="376">
        <v>0</v>
      </c>
      <c r="K410" s="376">
        <v>0</v>
      </c>
      <c r="L410" s="376">
        <f t="shared" si="16"/>
        <v>7515</v>
      </c>
      <c r="M410" s="378">
        <f t="shared" si="9"/>
        <v>5636.25</v>
      </c>
      <c r="N410" s="39"/>
      <c r="O410" s="376"/>
      <c r="P410" s="13"/>
    </row>
    <row r="411" spans="1:16" hidden="1">
      <c r="A411" s="376" t="s">
        <v>15</v>
      </c>
      <c r="B411" s="377">
        <v>44396</v>
      </c>
      <c r="C411" s="377">
        <v>44402</v>
      </c>
      <c r="D411" s="376" t="s">
        <v>485</v>
      </c>
      <c r="E411" s="376" t="s">
        <v>486</v>
      </c>
      <c r="F411" s="376">
        <v>27</v>
      </c>
      <c r="G411" s="376" t="s">
        <v>501</v>
      </c>
      <c r="H411" s="376">
        <v>8400</v>
      </c>
      <c r="I411" s="376">
        <v>15</v>
      </c>
      <c r="J411" s="376">
        <v>0</v>
      </c>
      <c r="K411" s="376">
        <v>0</v>
      </c>
      <c r="L411" s="376">
        <f t="shared" si="16"/>
        <v>8415</v>
      </c>
      <c r="M411" s="378">
        <f t="shared" si="9"/>
        <v>6311.25</v>
      </c>
      <c r="N411" s="39"/>
      <c r="O411" s="376"/>
      <c r="P411" s="13"/>
    </row>
    <row r="412" spans="1:16" hidden="1">
      <c r="A412" s="376" t="s">
        <v>15</v>
      </c>
      <c r="B412" s="377">
        <v>44396</v>
      </c>
      <c r="C412" s="377">
        <v>44402</v>
      </c>
      <c r="D412" s="376" t="s">
        <v>485</v>
      </c>
      <c r="E412" s="376" t="s">
        <v>486</v>
      </c>
      <c r="F412" s="376">
        <v>53</v>
      </c>
      <c r="G412" s="376" t="s">
        <v>498</v>
      </c>
      <c r="H412" s="376">
        <v>9200</v>
      </c>
      <c r="I412" s="376">
        <v>15</v>
      </c>
      <c r="J412" s="376">
        <v>0</v>
      </c>
      <c r="K412" s="376">
        <v>0</v>
      </c>
      <c r="L412" s="376">
        <f t="shared" si="16"/>
        <v>9215</v>
      </c>
      <c r="M412" s="378">
        <f t="shared" si="9"/>
        <v>6911.25</v>
      </c>
      <c r="N412" s="39"/>
      <c r="O412" s="376"/>
      <c r="P412" s="13"/>
    </row>
    <row r="413" spans="1:16" hidden="1">
      <c r="A413" s="376" t="s">
        <v>15</v>
      </c>
      <c r="B413" s="377">
        <v>44396</v>
      </c>
      <c r="C413" s="377">
        <v>44402</v>
      </c>
      <c r="D413" s="376" t="s">
        <v>485</v>
      </c>
      <c r="E413" s="376" t="s">
        <v>486</v>
      </c>
      <c r="F413" s="376">
        <v>53</v>
      </c>
      <c r="G413" s="376" t="s">
        <v>499</v>
      </c>
      <c r="H413" s="376">
        <v>9200</v>
      </c>
      <c r="I413" s="376">
        <v>15</v>
      </c>
      <c r="J413" s="376">
        <v>0</v>
      </c>
      <c r="K413" s="376">
        <v>0</v>
      </c>
      <c r="L413" s="376">
        <f t="shared" si="16"/>
        <v>9215</v>
      </c>
      <c r="M413" s="378">
        <f t="shared" si="9"/>
        <v>6911.25</v>
      </c>
      <c r="N413" s="39"/>
      <c r="O413" s="376"/>
      <c r="P413" s="13"/>
    </row>
    <row r="414" spans="1:16" ht="90" hidden="1">
      <c r="A414" s="376" t="s">
        <v>15</v>
      </c>
      <c r="B414" s="376"/>
      <c r="C414" s="376"/>
      <c r="D414" s="376" t="s">
        <v>504</v>
      </c>
      <c r="E414" s="376" t="s">
        <v>486</v>
      </c>
      <c r="F414" s="79">
        <v>55</v>
      </c>
      <c r="G414" s="376" t="s">
        <v>500</v>
      </c>
      <c r="H414" s="376">
        <v>8715</v>
      </c>
      <c r="I414" s="376">
        <v>0</v>
      </c>
      <c r="J414" s="376">
        <v>0</v>
      </c>
      <c r="K414" s="376">
        <v>0</v>
      </c>
      <c r="L414" s="376">
        <f t="shared" si="16"/>
        <v>8715</v>
      </c>
      <c r="M414" s="378">
        <f t="shared" si="9"/>
        <v>6536.25</v>
      </c>
      <c r="N414" s="80">
        <f>L414/F414</f>
        <v>158.45454545454547</v>
      </c>
      <c r="O414" s="383" t="s">
        <v>775</v>
      </c>
      <c r="P414" s="13"/>
    </row>
    <row r="415" spans="1:16" hidden="1">
      <c r="A415" s="376" t="s">
        <v>15</v>
      </c>
      <c r="B415" s="377">
        <v>44403</v>
      </c>
      <c r="C415" s="377">
        <v>44409</v>
      </c>
      <c r="D415" s="376" t="s">
        <v>504</v>
      </c>
      <c r="E415" s="376" t="s">
        <v>486</v>
      </c>
      <c r="F415" s="79">
        <v>55</v>
      </c>
      <c r="G415" s="376" t="s">
        <v>500</v>
      </c>
      <c r="H415" s="376">
        <v>9515</v>
      </c>
      <c r="I415" s="376">
        <v>0</v>
      </c>
      <c r="J415" s="376">
        <v>0</v>
      </c>
      <c r="K415" s="376">
        <v>0</v>
      </c>
      <c r="L415" s="376">
        <f t="shared" si="16"/>
        <v>9515</v>
      </c>
      <c r="M415" s="378">
        <f t="shared" si="9"/>
        <v>7136.25</v>
      </c>
      <c r="N415" s="80">
        <f>L415/F415</f>
        <v>173</v>
      </c>
      <c r="O415" s="376"/>
      <c r="P415" s="13"/>
    </row>
    <row r="416" spans="1:16" hidden="1">
      <c r="A416" s="376" t="s">
        <v>490</v>
      </c>
      <c r="B416" s="377">
        <v>44403</v>
      </c>
      <c r="C416" s="377">
        <v>44409</v>
      </c>
      <c r="D416" s="376" t="s">
        <v>491</v>
      </c>
      <c r="E416" s="376" t="s">
        <v>486</v>
      </c>
      <c r="F416" s="79">
        <v>55</v>
      </c>
      <c r="G416" s="376" t="s">
        <v>500</v>
      </c>
      <c r="H416" s="376">
        <v>8900</v>
      </c>
      <c r="I416" s="376">
        <v>49</v>
      </c>
      <c r="J416" s="376">
        <v>0</v>
      </c>
      <c r="K416" s="376">
        <v>0</v>
      </c>
      <c r="L416" s="376">
        <f t="shared" si="16"/>
        <v>8949</v>
      </c>
      <c r="M416" s="378">
        <f t="shared" si="9"/>
        <v>6711.75</v>
      </c>
      <c r="N416" s="80">
        <f>L416/F416</f>
        <v>162.70909090909092</v>
      </c>
      <c r="O416" s="376"/>
      <c r="P416" s="13"/>
    </row>
    <row r="417" spans="1:16" hidden="1">
      <c r="A417" s="376" t="s">
        <v>490</v>
      </c>
      <c r="B417" s="377">
        <v>44403</v>
      </c>
      <c r="C417" s="377">
        <v>44409</v>
      </c>
      <c r="D417" s="376" t="s">
        <v>491</v>
      </c>
      <c r="E417" s="376" t="s">
        <v>486</v>
      </c>
      <c r="F417" s="376">
        <v>27</v>
      </c>
      <c r="G417" s="376" t="s">
        <v>501</v>
      </c>
      <c r="H417" s="376">
        <v>8825</v>
      </c>
      <c r="I417" s="376">
        <v>49</v>
      </c>
      <c r="J417" s="376">
        <v>0</v>
      </c>
      <c r="K417" s="376">
        <v>0</v>
      </c>
      <c r="L417" s="376">
        <f t="shared" si="16"/>
        <v>8874</v>
      </c>
      <c r="M417" s="378">
        <f t="shared" si="9"/>
        <v>6655.5</v>
      </c>
      <c r="N417" s="39"/>
      <c r="O417" s="376"/>
      <c r="P417" s="13"/>
    </row>
    <row r="418" spans="1:16" hidden="1">
      <c r="A418" s="376" t="s">
        <v>490</v>
      </c>
      <c r="B418" s="377">
        <v>44403</v>
      </c>
      <c r="C418" s="377">
        <v>44409</v>
      </c>
      <c r="D418" s="376" t="s">
        <v>491</v>
      </c>
      <c r="E418" s="376" t="s">
        <v>486</v>
      </c>
      <c r="F418" s="376">
        <v>53</v>
      </c>
      <c r="G418" s="376" t="s">
        <v>511</v>
      </c>
      <c r="H418" s="376">
        <v>11000</v>
      </c>
      <c r="I418" s="376">
        <v>49</v>
      </c>
      <c r="J418" s="376">
        <v>0</v>
      </c>
      <c r="K418" s="376">
        <v>0</v>
      </c>
      <c r="L418" s="376">
        <f t="shared" si="16"/>
        <v>11049</v>
      </c>
      <c r="M418" s="378">
        <f t="shared" ref="M418:M462" si="17">L418*75%</f>
        <v>8286.75</v>
      </c>
      <c r="N418" s="39"/>
      <c r="O418" s="376"/>
      <c r="P418" s="13"/>
    </row>
    <row r="419" spans="1:16" hidden="1">
      <c r="A419" s="376" t="s">
        <v>15</v>
      </c>
      <c r="B419" s="377">
        <v>44404</v>
      </c>
      <c r="C419" s="377">
        <v>44439</v>
      </c>
      <c r="D419" s="376" t="s">
        <v>485</v>
      </c>
      <c r="E419" s="376" t="s">
        <v>486</v>
      </c>
      <c r="F419" s="79">
        <v>55</v>
      </c>
      <c r="G419" s="376" t="s">
        <v>500</v>
      </c>
      <c r="H419" s="376">
        <v>8300</v>
      </c>
      <c r="I419" s="376">
        <v>15</v>
      </c>
      <c r="J419" s="376">
        <v>0</v>
      </c>
      <c r="K419" s="376">
        <v>0</v>
      </c>
      <c r="L419" s="376">
        <f t="shared" si="16"/>
        <v>8315</v>
      </c>
      <c r="M419" s="378">
        <f t="shared" si="17"/>
        <v>6236.25</v>
      </c>
      <c r="N419" s="80">
        <f>L419/F419</f>
        <v>151.18181818181819</v>
      </c>
      <c r="O419" s="376"/>
      <c r="P419" s="13"/>
    </row>
    <row r="420" spans="1:16" hidden="1">
      <c r="A420" s="376" t="s">
        <v>15</v>
      </c>
      <c r="B420" s="377">
        <v>44404</v>
      </c>
      <c r="C420" s="377">
        <v>44439</v>
      </c>
      <c r="D420" s="376" t="s">
        <v>485</v>
      </c>
      <c r="E420" s="376" t="s">
        <v>486</v>
      </c>
      <c r="F420" s="376">
        <v>27</v>
      </c>
      <c r="G420" s="376" t="s">
        <v>501</v>
      </c>
      <c r="H420" s="376">
        <v>8400</v>
      </c>
      <c r="I420" s="376">
        <v>15</v>
      </c>
      <c r="J420" s="376">
        <v>0</v>
      </c>
      <c r="K420" s="376">
        <v>0</v>
      </c>
      <c r="L420" s="376">
        <f t="shared" si="16"/>
        <v>8415</v>
      </c>
      <c r="M420" s="378">
        <f t="shared" si="17"/>
        <v>6311.25</v>
      </c>
      <c r="N420" s="39"/>
      <c r="O420" s="376"/>
      <c r="P420" s="13"/>
    </row>
    <row r="421" spans="1:16" hidden="1">
      <c r="A421" s="376" t="s">
        <v>15</v>
      </c>
      <c r="B421" s="377">
        <v>44404</v>
      </c>
      <c r="C421" s="377">
        <v>44439</v>
      </c>
      <c r="D421" s="376" t="s">
        <v>485</v>
      </c>
      <c r="E421" s="376" t="s">
        <v>486</v>
      </c>
      <c r="F421" s="376">
        <v>53</v>
      </c>
      <c r="G421" s="376" t="s">
        <v>498</v>
      </c>
      <c r="H421" s="376">
        <v>9200</v>
      </c>
      <c r="I421" s="376">
        <v>15</v>
      </c>
      <c r="J421" s="376">
        <v>0</v>
      </c>
      <c r="K421" s="376">
        <v>0</v>
      </c>
      <c r="L421" s="376">
        <f t="shared" si="16"/>
        <v>9215</v>
      </c>
      <c r="M421" s="378">
        <f t="shared" si="17"/>
        <v>6911.25</v>
      </c>
      <c r="N421" s="39"/>
      <c r="O421" s="376"/>
      <c r="P421" s="13"/>
    </row>
    <row r="422" spans="1:16" hidden="1">
      <c r="A422" s="376" t="s">
        <v>15</v>
      </c>
      <c r="B422" s="377">
        <v>44404</v>
      </c>
      <c r="C422" s="377">
        <v>44439</v>
      </c>
      <c r="D422" s="376" t="s">
        <v>485</v>
      </c>
      <c r="E422" s="376" t="s">
        <v>486</v>
      </c>
      <c r="F422" s="376">
        <v>53</v>
      </c>
      <c r="G422" s="376" t="s">
        <v>499</v>
      </c>
      <c r="H422" s="376">
        <v>9200</v>
      </c>
      <c r="I422" s="376">
        <v>15</v>
      </c>
      <c r="J422" s="376">
        <v>0</v>
      </c>
      <c r="K422" s="376">
        <v>0</v>
      </c>
      <c r="L422" s="376">
        <f t="shared" si="16"/>
        <v>9215</v>
      </c>
      <c r="M422" s="378">
        <f t="shared" si="17"/>
        <v>6911.25</v>
      </c>
      <c r="N422" s="39"/>
      <c r="O422" s="376"/>
      <c r="P422" s="13"/>
    </row>
    <row r="423" spans="1:16" hidden="1">
      <c r="A423" s="376" t="s">
        <v>15</v>
      </c>
      <c r="B423" s="377">
        <v>44409</v>
      </c>
      <c r="C423" s="377">
        <v>44416</v>
      </c>
      <c r="D423" s="376" t="s">
        <v>485</v>
      </c>
      <c r="E423" s="376" t="s">
        <v>486</v>
      </c>
      <c r="F423" s="79">
        <v>55</v>
      </c>
      <c r="G423" s="376" t="s">
        <v>500</v>
      </c>
      <c r="H423" s="376">
        <v>8550</v>
      </c>
      <c r="I423" s="376">
        <v>15</v>
      </c>
      <c r="J423" s="376">
        <v>0</v>
      </c>
      <c r="K423" s="376">
        <v>0</v>
      </c>
      <c r="L423" s="376">
        <f t="shared" si="16"/>
        <v>8565</v>
      </c>
      <c r="M423" s="378">
        <f t="shared" si="17"/>
        <v>6423.75</v>
      </c>
      <c r="N423" s="80">
        <f>L423/F423</f>
        <v>155.72727272727272</v>
      </c>
      <c r="O423" s="376"/>
      <c r="P423" s="13"/>
    </row>
    <row r="424" spans="1:16" hidden="1">
      <c r="A424" s="376" t="s">
        <v>15</v>
      </c>
      <c r="B424" s="377">
        <v>44409</v>
      </c>
      <c r="C424" s="377">
        <v>44416</v>
      </c>
      <c r="D424" s="376" t="s">
        <v>485</v>
      </c>
      <c r="E424" s="376" t="s">
        <v>486</v>
      </c>
      <c r="F424" s="376">
        <v>27</v>
      </c>
      <c r="G424" s="376" t="s">
        <v>501</v>
      </c>
      <c r="H424" s="376">
        <v>8700</v>
      </c>
      <c r="I424" s="376">
        <v>15</v>
      </c>
      <c r="J424" s="376">
        <v>0</v>
      </c>
      <c r="K424" s="376">
        <v>0</v>
      </c>
      <c r="L424" s="376">
        <f t="shared" si="16"/>
        <v>8715</v>
      </c>
      <c r="M424" s="378">
        <f t="shared" si="17"/>
        <v>6536.25</v>
      </c>
      <c r="N424" s="39"/>
      <c r="O424" s="376"/>
      <c r="P424" s="13"/>
    </row>
    <row r="425" spans="1:16" hidden="1">
      <c r="A425" s="376" t="s">
        <v>15</v>
      </c>
      <c r="B425" s="377">
        <v>44409</v>
      </c>
      <c r="C425" s="377">
        <v>44416</v>
      </c>
      <c r="D425" s="376" t="s">
        <v>485</v>
      </c>
      <c r="E425" s="376" t="s">
        <v>486</v>
      </c>
      <c r="F425" s="376">
        <v>53</v>
      </c>
      <c r="G425" s="376" t="s">
        <v>498</v>
      </c>
      <c r="H425" s="376">
        <v>9200</v>
      </c>
      <c r="I425" s="376">
        <v>15</v>
      </c>
      <c r="J425" s="376">
        <v>0</v>
      </c>
      <c r="K425" s="376">
        <v>0</v>
      </c>
      <c r="L425" s="376">
        <f t="shared" si="16"/>
        <v>9215</v>
      </c>
      <c r="M425" s="378">
        <f t="shared" si="17"/>
        <v>6911.25</v>
      </c>
      <c r="N425" s="39"/>
      <c r="O425" s="376"/>
      <c r="P425" s="13"/>
    </row>
    <row r="426" spans="1:16" hidden="1">
      <c r="A426" s="376" t="s">
        <v>15</v>
      </c>
      <c r="B426" s="377">
        <v>44409</v>
      </c>
      <c r="C426" s="377">
        <v>44416</v>
      </c>
      <c r="D426" s="376" t="s">
        <v>485</v>
      </c>
      <c r="E426" s="376" t="s">
        <v>486</v>
      </c>
      <c r="F426" s="376">
        <v>53</v>
      </c>
      <c r="G426" s="376" t="s">
        <v>499</v>
      </c>
      <c r="H426" s="376">
        <v>9200</v>
      </c>
      <c r="I426" s="376">
        <v>15</v>
      </c>
      <c r="J426" s="376">
        <v>0</v>
      </c>
      <c r="K426" s="376">
        <v>0</v>
      </c>
      <c r="L426" s="376">
        <f t="shared" si="16"/>
        <v>9215</v>
      </c>
      <c r="M426" s="378">
        <f t="shared" si="17"/>
        <v>6911.25</v>
      </c>
      <c r="N426" s="39"/>
      <c r="O426" s="376"/>
      <c r="P426" s="13"/>
    </row>
    <row r="427" spans="1:16" hidden="1">
      <c r="A427" s="376" t="s">
        <v>490</v>
      </c>
      <c r="B427" s="377">
        <v>44410</v>
      </c>
      <c r="C427" s="377">
        <v>44416</v>
      </c>
      <c r="D427" s="376" t="s">
        <v>491</v>
      </c>
      <c r="E427" s="376" t="s">
        <v>486</v>
      </c>
      <c r="F427" s="79">
        <v>55</v>
      </c>
      <c r="G427" s="376" t="s">
        <v>500</v>
      </c>
      <c r="H427" s="376">
        <v>8900</v>
      </c>
      <c r="I427" s="376">
        <v>49</v>
      </c>
      <c r="J427" s="376">
        <v>0</v>
      </c>
      <c r="K427" s="376">
        <v>0</v>
      </c>
      <c r="L427" s="376">
        <f t="shared" si="16"/>
        <v>8949</v>
      </c>
      <c r="M427" s="378">
        <f t="shared" si="17"/>
        <v>6711.75</v>
      </c>
      <c r="N427" s="80">
        <f>L427/F427</f>
        <v>162.70909090909092</v>
      </c>
      <c r="O427" s="376"/>
      <c r="P427" s="13"/>
    </row>
    <row r="428" spans="1:16" hidden="1">
      <c r="A428" s="376" t="s">
        <v>490</v>
      </c>
      <c r="B428" s="377">
        <v>44410</v>
      </c>
      <c r="C428" s="377">
        <v>44416</v>
      </c>
      <c r="D428" s="376" t="s">
        <v>491</v>
      </c>
      <c r="E428" s="376" t="s">
        <v>486</v>
      </c>
      <c r="F428" s="376">
        <v>27</v>
      </c>
      <c r="G428" s="376" t="s">
        <v>501</v>
      </c>
      <c r="H428" s="376">
        <v>8825</v>
      </c>
      <c r="I428" s="376">
        <v>49</v>
      </c>
      <c r="J428" s="376">
        <v>0</v>
      </c>
      <c r="K428" s="376">
        <v>0</v>
      </c>
      <c r="L428" s="376">
        <f t="shared" si="16"/>
        <v>8874</v>
      </c>
      <c r="M428" s="378">
        <f t="shared" si="17"/>
        <v>6655.5</v>
      </c>
      <c r="N428" s="39"/>
      <c r="O428" s="376"/>
      <c r="P428" s="13"/>
    </row>
    <row r="429" spans="1:16" hidden="1">
      <c r="A429" s="376" t="s">
        <v>490</v>
      </c>
      <c r="B429" s="377">
        <v>44410</v>
      </c>
      <c r="C429" s="377">
        <v>44416</v>
      </c>
      <c r="D429" s="376" t="s">
        <v>491</v>
      </c>
      <c r="E429" s="376" t="s">
        <v>486</v>
      </c>
      <c r="F429" s="376">
        <v>53</v>
      </c>
      <c r="G429" s="376" t="s">
        <v>511</v>
      </c>
      <c r="H429" s="376">
        <v>11000</v>
      </c>
      <c r="I429" s="376">
        <v>49</v>
      </c>
      <c r="J429" s="376">
        <v>0</v>
      </c>
      <c r="K429" s="376">
        <v>0</v>
      </c>
      <c r="L429" s="376">
        <f t="shared" si="16"/>
        <v>11049</v>
      </c>
      <c r="M429" s="378">
        <f t="shared" si="17"/>
        <v>8286.75</v>
      </c>
      <c r="N429" s="39"/>
      <c r="O429" s="376"/>
      <c r="P429" s="13"/>
    </row>
    <row r="430" spans="1:16" hidden="1">
      <c r="A430" s="376" t="s">
        <v>490</v>
      </c>
      <c r="B430" s="377">
        <v>44417</v>
      </c>
      <c r="C430" s="377">
        <v>44423</v>
      </c>
      <c r="D430" s="376" t="s">
        <v>491</v>
      </c>
      <c r="E430" s="376" t="s">
        <v>486</v>
      </c>
      <c r="F430" s="79">
        <v>55</v>
      </c>
      <c r="G430" s="376" t="s">
        <v>500</v>
      </c>
      <c r="H430" s="376">
        <v>9400</v>
      </c>
      <c r="I430" s="376">
        <v>49</v>
      </c>
      <c r="J430" s="376">
        <v>0</v>
      </c>
      <c r="K430" s="376">
        <v>0</v>
      </c>
      <c r="L430" s="376">
        <f t="shared" si="16"/>
        <v>9449</v>
      </c>
      <c r="M430" s="378">
        <f t="shared" si="17"/>
        <v>7086.75</v>
      </c>
      <c r="N430" s="80">
        <f>L430/F430</f>
        <v>171.8</v>
      </c>
      <c r="O430" s="376"/>
      <c r="P430" s="13"/>
    </row>
    <row r="431" spans="1:16" hidden="1">
      <c r="A431" s="376" t="s">
        <v>490</v>
      </c>
      <c r="B431" s="377">
        <v>44417</v>
      </c>
      <c r="C431" s="377">
        <v>44423</v>
      </c>
      <c r="D431" s="376" t="s">
        <v>491</v>
      </c>
      <c r="E431" s="376" t="s">
        <v>486</v>
      </c>
      <c r="F431" s="376">
        <v>27</v>
      </c>
      <c r="G431" s="376" t="s">
        <v>501</v>
      </c>
      <c r="H431" s="376">
        <v>8825</v>
      </c>
      <c r="I431" s="376">
        <v>49</v>
      </c>
      <c r="J431" s="376">
        <v>0</v>
      </c>
      <c r="K431" s="376">
        <v>0</v>
      </c>
      <c r="L431" s="376">
        <f t="shared" si="16"/>
        <v>8874</v>
      </c>
      <c r="M431" s="378">
        <f t="shared" si="17"/>
        <v>6655.5</v>
      </c>
      <c r="N431" s="39"/>
      <c r="O431" s="376"/>
      <c r="P431" s="13"/>
    </row>
    <row r="432" spans="1:16" hidden="1">
      <c r="A432" s="376" t="s">
        <v>490</v>
      </c>
      <c r="B432" s="377">
        <v>44417</v>
      </c>
      <c r="C432" s="377">
        <v>44423</v>
      </c>
      <c r="D432" s="376" t="s">
        <v>491</v>
      </c>
      <c r="E432" s="376" t="s">
        <v>486</v>
      </c>
      <c r="F432" s="376">
        <v>53</v>
      </c>
      <c r="G432" s="376" t="s">
        <v>511</v>
      </c>
      <c r="H432" s="376">
        <v>11600</v>
      </c>
      <c r="I432" s="376">
        <v>49</v>
      </c>
      <c r="J432" s="376">
        <v>0</v>
      </c>
      <c r="K432" s="376">
        <v>0</v>
      </c>
      <c r="L432" s="376">
        <f t="shared" si="16"/>
        <v>11649</v>
      </c>
      <c r="M432" s="378">
        <f t="shared" si="17"/>
        <v>8736.75</v>
      </c>
      <c r="N432" s="39"/>
      <c r="O432" s="376"/>
      <c r="P432" s="13"/>
    </row>
    <row r="433" spans="1:16" ht="75" hidden="1">
      <c r="A433" s="373" t="s">
        <v>15</v>
      </c>
      <c r="B433" s="384">
        <v>44411</v>
      </c>
      <c r="C433" s="384">
        <v>44417</v>
      </c>
      <c r="D433" s="373" t="s">
        <v>504</v>
      </c>
      <c r="E433" s="373" t="s">
        <v>486</v>
      </c>
      <c r="F433" s="41">
        <v>55</v>
      </c>
      <c r="G433" s="373" t="s">
        <v>500</v>
      </c>
      <c r="H433" s="373">
        <v>9515</v>
      </c>
      <c r="I433" s="373">
        <v>0</v>
      </c>
      <c r="J433" s="373">
        <v>0</v>
      </c>
      <c r="K433" s="373">
        <v>0</v>
      </c>
      <c r="L433" s="373">
        <f t="shared" si="16"/>
        <v>9515</v>
      </c>
      <c r="M433" s="385">
        <f t="shared" si="17"/>
        <v>7136.25</v>
      </c>
      <c r="N433" s="81">
        <f>L433/F433</f>
        <v>173</v>
      </c>
      <c r="O433" s="386" t="s">
        <v>776</v>
      </c>
      <c r="P433" s="14"/>
    </row>
    <row r="434" spans="1:16" ht="60" hidden="1">
      <c r="A434" s="373" t="s">
        <v>15</v>
      </c>
      <c r="B434" s="384">
        <v>44422</v>
      </c>
      <c r="C434" s="384">
        <v>44422</v>
      </c>
      <c r="D434" s="373" t="s">
        <v>504</v>
      </c>
      <c r="E434" s="373" t="s">
        <v>486</v>
      </c>
      <c r="F434" s="41">
        <v>55</v>
      </c>
      <c r="G434" s="373" t="s">
        <v>500</v>
      </c>
      <c r="H434" s="373">
        <v>9815</v>
      </c>
      <c r="I434" s="373">
        <v>0</v>
      </c>
      <c r="J434" s="373">
        <v>0</v>
      </c>
      <c r="K434" s="373">
        <v>0</v>
      </c>
      <c r="L434" s="373">
        <f t="shared" si="16"/>
        <v>9815</v>
      </c>
      <c r="M434" s="385">
        <f t="shared" si="17"/>
        <v>7361.25</v>
      </c>
      <c r="N434" s="81">
        <f>L434/F434</f>
        <v>178.45454545454547</v>
      </c>
      <c r="O434" s="386" t="s">
        <v>777</v>
      </c>
      <c r="P434" s="14"/>
    </row>
    <row r="435" spans="1:16" hidden="1">
      <c r="A435" s="376" t="s">
        <v>15</v>
      </c>
      <c r="B435" s="377">
        <v>44417</v>
      </c>
      <c r="C435" s="377">
        <v>44454</v>
      </c>
      <c r="D435" s="376" t="s">
        <v>485</v>
      </c>
      <c r="E435" s="376" t="s">
        <v>486</v>
      </c>
      <c r="F435" s="79">
        <v>55</v>
      </c>
      <c r="G435" s="376" t="s">
        <v>500</v>
      </c>
      <c r="H435" s="376">
        <v>8550</v>
      </c>
      <c r="I435" s="376">
        <v>15</v>
      </c>
      <c r="J435" s="376">
        <v>0</v>
      </c>
      <c r="K435" s="376">
        <v>0</v>
      </c>
      <c r="L435" s="376">
        <f t="shared" si="16"/>
        <v>8565</v>
      </c>
      <c r="M435" s="378">
        <f t="shared" si="17"/>
        <v>6423.75</v>
      </c>
      <c r="N435" s="80">
        <f>L435/F435</f>
        <v>155.72727272727272</v>
      </c>
      <c r="O435" s="376"/>
      <c r="P435" s="13"/>
    </row>
    <row r="436" spans="1:16" hidden="1">
      <c r="A436" s="376" t="s">
        <v>15</v>
      </c>
      <c r="B436" s="377">
        <v>44417</v>
      </c>
      <c r="C436" s="377">
        <v>44454</v>
      </c>
      <c r="D436" s="376" t="s">
        <v>485</v>
      </c>
      <c r="E436" s="376" t="s">
        <v>486</v>
      </c>
      <c r="F436" s="376">
        <v>27</v>
      </c>
      <c r="G436" s="376" t="s">
        <v>501</v>
      </c>
      <c r="H436" s="376">
        <v>8700</v>
      </c>
      <c r="I436" s="376">
        <v>15</v>
      </c>
      <c r="J436" s="376">
        <v>0</v>
      </c>
      <c r="K436" s="376">
        <v>0</v>
      </c>
      <c r="L436" s="376">
        <f t="shared" si="16"/>
        <v>8715</v>
      </c>
      <c r="M436" s="378">
        <f t="shared" si="17"/>
        <v>6536.25</v>
      </c>
      <c r="N436" s="39"/>
      <c r="O436" s="376"/>
      <c r="P436" s="13"/>
    </row>
    <row r="437" spans="1:16" hidden="1">
      <c r="A437" s="376" t="s">
        <v>15</v>
      </c>
      <c r="B437" s="377">
        <v>44417</v>
      </c>
      <c r="C437" s="377">
        <v>44454</v>
      </c>
      <c r="D437" s="376" t="s">
        <v>485</v>
      </c>
      <c r="E437" s="376" t="s">
        <v>486</v>
      </c>
      <c r="F437" s="376">
        <v>53</v>
      </c>
      <c r="G437" s="376" t="s">
        <v>498</v>
      </c>
      <c r="H437" s="376">
        <v>9200</v>
      </c>
      <c r="I437" s="376">
        <v>15</v>
      </c>
      <c r="J437" s="376">
        <v>0</v>
      </c>
      <c r="K437" s="376">
        <v>0</v>
      </c>
      <c r="L437" s="376">
        <f t="shared" si="16"/>
        <v>9215</v>
      </c>
      <c r="M437" s="378">
        <f t="shared" si="17"/>
        <v>6911.25</v>
      </c>
      <c r="N437" s="39"/>
      <c r="O437" s="376"/>
      <c r="P437" s="13"/>
    </row>
    <row r="438" spans="1:16" hidden="1">
      <c r="A438" s="376" t="s">
        <v>15</v>
      </c>
      <c r="B438" s="377">
        <v>44417</v>
      </c>
      <c r="C438" s="377">
        <v>44454</v>
      </c>
      <c r="D438" s="376" t="s">
        <v>485</v>
      </c>
      <c r="E438" s="376" t="s">
        <v>486</v>
      </c>
      <c r="F438" s="376">
        <v>53</v>
      </c>
      <c r="G438" s="376" t="s">
        <v>499</v>
      </c>
      <c r="H438" s="376">
        <v>9200</v>
      </c>
      <c r="I438" s="376">
        <v>15</v>
      </c>
      <c r="J438" s="376">
        <v>0</v>
      </c>
      <c r="K438" s="376">
        <v>0</v>
      </c>
      <c r="L438" s="376">
        <f t="shared" si="16"/>
        <v>9215</v>
      </c>
      <c r="M438" s="378">
        <f t="shared" si="17"/>
        <v>6911.25</v>
      </c>
      <c r="N438" s="39"/>
      <c r="O438" s="376"/>
      <c r="P438" s="13"/>
    </row>
    <row r="439" spans="1:16" hidden="1">
      <c r="A439" s="376" t="s">
        <v>490</v>
      </c>
      <c r="B439" s="377">
        <v>44424</v>
      </c>
      <c r="C439" s="377">
        <v>44430</v>
      </c>
      <c r="D439" s="376" t="s">
        <v>491</v>
      </c>
      <c r="E439" s="376" t="s">
        <v>486</v>
      </c>
      <c r="F439" s="79">
        <v>55</v>
      </c>
      <c r="G439" s="376" t="s">
        <v>500</v>
      </c>
      <c r="H439" s="376">
        <v>9200</v>
      </c>
      <c r="I439" s="376">
        <v>49</v>
      </c>
      <c r="J439" s="376">
        <v>0</v>
      </c>
      <c r="K439" s="376">
        <v>0</v>
      </c>
      <c r="L439" s="376">
        <f t="shared" si="16"/>
        <v>9249</v>
      </c>
      <c r="M439" s="378">
        <f t="shared" si="17"/>
        <v>6936.75</v>
      </c>
      <c r="N439" s="80">
        <f>L439/F439</f>
        <v>168.16363636363636</v>
      </c>
      <c r="O439" s="376"/>
      <c r="P439" s="13"/>
    </row>
    <row r="440" spans="1:16" hidden="1">
      <c r="A440" s="376" t="s">
        <v>490</v>
      </c>
      <c r="B440" s="377">
        <v>44424</v>
      </c>
      <c r="C440" s="377">
        <v>44430</v>
      </c>
      <c r="D440" s="376" t="s">
        <v>491</v>
      </c>
      <c r="E440" s="376" t="s">
        <v>486</v>
      </c>
      <c r="F440" s="376">
        <v>27</v>
      </c>
      <c r="G440" s="376" t="s">
        <v>501</v>
      </c>
      <c r="H440" s="376">
        <v>8825</v>
      </c>
      <c r="I440" s="376">
        <v>49</v>
      </c>
      <c r="J440" s="376">
        <v>0</v>
      </c>
      <c r="K440" s="376">
        <v>0</v>
      </c>
      <c r="L440" s="376">
        <f t="shared" si="16"/>
        <v>8874</v>
      </c>
      <c r="M440" s="378">
        <f t="shared" si="17"/>
        <v>6655.5</v>
      </c>
      <c r="N440" s="39"/>
      <c r="O440" s="376"/>
      <c r="P440" s="13"/>
    </row>
    <row r="441" spans="1:16" hidden="1">
      <c r="A441" s="376" t="s">
        <v>490</v>
      </c>
      <c r="B441" s="377">
        <v>44424</v>
      </c>
      <c r="C441" s="377">
        <v>44430</v>
      </c>
      <c r="D441" s="376" t="s">
        <v>491</v>
      </c>
      <c r="E441" s="376" t="s">
        <v>486</v>
      </c>
      <c r="F441" s="376">
        <v>53</v>
      </c>
      <c r="G441" s="376" t="s">
        <v>511</v>
      </c>
      <c r="H441" s="376">
        <v>11300</v>
      </c>
      <c r="I441" s="376">
        <v>49</v>
      </c>
      <c r="J441" s="376">
        <v>0</v>
      </c>
      <c r="K441" s="376">
        <v>0</v>
      </c>
      <c r="L441" s="376">
        <f t="shared" si="16"/>
        <v>11349</v>
      </c>
      <c r="M441" s="378">
        <f t="shared" si="17"/>
        <v>8511.75</v>
      </c>
      <c r="N441" s="39"/>
      <c r="O441" s="376"/>
      <c r="P441" s="13"/>
    </row>
    <row r="442" spans="1:16" ht="60" hidden="1">
      <c r="A442" s="373" t="s">
        <v>15</v>
      </c>
      <c r="B442" s="384">
        <v>44429</v>
      </c>
      <c r="C442" s="384">
        <v>44429</v>
      </c>
      <c r="D442" s="373" t="s">
        <v>504</v>
      </c>
      <c r="E442" s="373" t="s">
        <v>486</v>
      </c>
      <c r="F442" s="41">
        <v>55</v>
      </c>
      <c r="G442" s="373" t="s">
        <v>500</v>
      </c>
      <c r="H442" s="373">
        <v>11015</v>
      </c>
      <c r="I442" s="373">
        <v>0</v>
      </c>
      <c r="J442" s="373">
        <v>0</v>
      </c>
      <c r="K442" s="373">
        <v>0</v>
      </c>
      <c r="L442" s="373">
        <f t="shared" si="16"/>
        <v>11015</v>
      </c>
      <c r="M442" s="385">
        <f t="shared" si="17"/>
        <v>8261.25</v>
      </c>
      <c r="N442" s="81">
        <f>L442/F442</f>
        <v>200.27272727272728</v>
      </c>
      <c r="O442" s="386" t="s">
        <v>778</v>
      </c>
      <c r="P442" s="14"/>
    </row>
    <row r="443" spans="1:16" hidden="1">
      <c r="A443" s="376" t="s">
        <v>490</v>
      </c>
      <c r="B443" s="377">
        <v>44431</v>
      </c>
      <c r="C443" s="377">
        <v>44439</v>
      </c>
      <c r="D443" s="376" t="s">
        <v>491</v>
      </c>
      <c r="E443" s="376" t="s">
        <v>486</v>
      </c>
      <c r="F443" s="79">
        <v>55</v>
      </c>
      <c r="G443" s="376" t="s">
        <v>500</v>
      </c>
      <c r="H443" s="376">
        <v>9800</v>
      </c>
      <c r="I443" s="376">
        <v>49</v>
      </c>
      <c r="J443" s="376">
        <v>0</v>
      </c>
      <c r="K443" s="376">
        <v>0</v>
      </c>
      <c r="L443" s="376">
        <f t="shared" si="16"/>
        <v>9849</v>
      </c>
      <c r="M443" s="378">
        <f t="shared" si="17"/>
        <v>7386.75</v>
      </c>
      <c r="N443" s="80">
        <f>L443/F443</f>
        <v>179.07272727272726</v>
      </c>
      <c r="O443" s="376"/>
      <c r="P443" s="13"/>
    </row>
    <row r="444" spans="1:16" hidden="1">
      <c r="A444" s="376" t="s">
        <v>490</v>
      </c>
      <c r="B444" s="377">
        <v>44431</v>
      </c>
      <c r="C444" s="377">
        <v>44439</v>
      </c>
      <c r="D444" s="376" t="s">
        <v>491</v>
      </c>
      <c r="E444" s="376" t="s">
        <v>486</v>
      </c>
      <c r="F444" s="376">
        <v>27</v>
      </c>
      <c r="G444" s="376" t="s">
        <v>501</v>
      </c>
      <c r="H444" s="376">
        <v>8825</v>
      </c>
      <c r="I444" s="376">
        <v>49</v>
      </c>
      <c r="J444" s="376">
        <v>0</v>
      </c>
      <c r="K444" s="376">
        <v>0</v>
      </c>
      <c r="L444" s="376">
        <f t="shared" si="16"/>
        <v>8874</v>
      </c>
      <c r="M444" s="378">
        <f t="shared" si="17"/>
        <v>6655.5</v>
      </c>
      <c r="N444" s="39"/>
      <c r="O444" s="376"/>
      <c r="P444" s="13"/>
    </row>
    <row r="445" spans="1:16" hidden="1">
      <c r="A445" s="376" t="s">
        <v>490</v>
      </c>
      <c r="B445" s="377">
        <v>44431</v>
      </c>
      <c r="C445" s="377">
        <v>44439</v>
      </c>
      <c r="D445" s="376" t="s">
        <v>491</v>
      </c>
      <c r="E445" s="376" t="s">
        <v>486</v>
      </c>
      <c r="F445" s="376">
        <v>53</v>
      </c>
      <c r="G445" s="376" t="s">
        <v>511</v>
      </c>
      <c r="H445" s="376">
        <v>12100</v>
      </c>
      <c r="I445" s="376">
        <v>49</v>
      </c>
      <c r="J445" s="376">
        <v>0</v>
      </c>
      <c r="K445" s="376">
        <v>0</v>
      </c>
      <c r="L445" s="376">
        <f t="shared" si="16"/>
        <v>12149</v>
      </c>
      <c r="M445" s="378">
        <f t="shared" si="17"/>
        <v>9111.75</v>
      </c>
      <c r="N445" s="39"/>
      <c r="O445" s="376"/>
      <c r="P445" s="13"/>
    </row>
    <row r="446" spans="1:16" hidden="1">
      <c r="A446" s="376" t="s">
        <v>490</v>
      </c>
      <c r="B446" s="377">
        <v>44440</v>
      </c>
      <c r="C446" s="377">
        <v>44444</v>
      </c>
      <c r="D446" s="376" t="s">
        <v>491</v>
      </c>
      <c r="E446" s="376" t="s">
        <v>486</v>
      </c>
      <c r="F446" s="79">
        <v>55</v>
      </c>
      <c r="G446" s="376" t="s">
        <v>500</v>
      </c>
      <c r="H446" s="376">
        <v>10200</v>
      </c>
      <c r="I446" s="376">
        <v>49</v>
      </c>
      <c r="J446" s="376">
        <v>0</v>
      </c>
      <c r="K446" s="376">
        <v>0</v>
      </c>
      <c r="L446" s="376">
        <f t="shared" si="16"/>
        <v>10249</v>
      </c>
      <c r="M446" s="378">
        <f t="shared" si="17"/>
        <v>7686.75</v>
      </c>
      <c r="N446" s="80">
        <f>L446/F446</f>
        <v>186.34545454545454</v>
      </c>
      <c r="O446" s="376"/>
      <c r="P446" s="13"/>
    </row>
    <row r="447" spans="1:16" hidden="1">
      <c r="A447" s="376" t="s">
        <v>490</v>
      </c>
      <c r="B447" s="377">
        <v>44440</v>
      </c>
      <c r="C447" s="377">
        <v>44444</v>
      </c>
      <c r="D447" s="376" t="s">
        <v>491</v>
      </c>
      <c r="E447" s="376" t="s">
        <v>486</v>
      </c>
      <c r="F447" s="376">
        <v>27</v>
      </c>
      <c r="G447" s="376" t="s">
        <v>501</v>
      </c>
      <c r="H447" s="376">
        <v>8825</v>
      </c>
      <c r="I447" s="376">
        <v>49</v>
      </c>
      <c r="J447" s="376">
        <v>0</v>
      </c>
      <c r="K447" s="376">
        <v>0</v>
      </c>
      <c r="L447" s="376">
        <f t="shared" si="16"/>
        <v>8874</v>
      </c>
      <c r="M447" s="378">
        <f t="shared" si="17"/>
        <v>6655.5</v>
      </c>
      <c r="N447" s="39"/>
      <c r="O447" s="376"/>
      <c r="P447" s="13"/>
    </row>
    <row r="448" spans="1:16" hidden="1">
      <c r="A448" s="376" t="s">
        <v>490</v>
      </c>
      <c r="B448" s="377">
        <v>44440</v>
      </c>
      <c r="C448" s="377">
        <v>44444</v>
      </c>
      <c r="D448" s="376" t="s">
        <v>491</v>
      </c>
      <c r="E448" s="376" t="s">
        <v>486</v>
      </c>
      <c r="F448" s="376">
        <v>53</v>
      </c>
      <c r="G448" s="376" t="s">
        <v>511</v>
      </c>
      <c r="H448" s="376">
        <v>12550</v>
      </c>
      <c r="I448" s="376">
        <v>49</v>
      </c>
      <c r="J448" s="376">
        <v>0</v>
      </c>
      <c r="K448" s="376">
        <v>0</v>
      </c>
      <c r="L448" s="376">
        <f t="shared" si="16"/>
        <v>12599</v>
      </c>
      <c r="M448" s="378">
        <f t="shared" si="17"/>
        <v>9449.25</v>
      </c>
      <c r="N448" s="39"/>
      <c r="O448" s="376"/>
      <c r="P448" s="13"/>
    </row>
    <row r="449" spans="1:16" ht="60" hidden="1">
      <c r="A449" s="373" t="s">
        <v>754</v>
      </c>
      <c r="B449" s="373"/>
      <c r="C449" s="373"/>
      <c r="D449" s="373" t="s">
        <v>504</v>
      </c>
      <c r="E449" s="373" t="s">
        <v>486</v>
      </c>
      <c r="F449" s="41">
        <v>55</v>
      </c>
      <c r="G449" s="373" t="s">
        <v>500</v>
      </c>
      <c r="H449" s="373">
        <v>11515</v>
      </c>
      <c r="I449" s="373">
        <v>0</v>
      </c>
      <c r="J449" s="373">
        <v>0</v>
      </c>
      <c r="K449" s="373">
        <v>0</v>
      </c>
      <c r="L449" s="373">
        <f t="shared" si="16"/>
        <v>11515</v>
      </c>
      <c r="M449" s="385">
        <f t="shared" si="17"/>
        <v>8636.25</v>
      </c>
      <c r="N449" s="81">
        <f>L449/F449</f>
        <v>209.36363636363637</v>
      </c>
      <c r="O449" s="386" t="s">
        <v>779</v>
      </c>
      <c r="P449" s="14"/>
    </row>
    <row r="450" spans="1:16" ht="90" hidden="1">
      <c r="A450" s="373" t="s">
        <v>754</v>
      </c>
      <c r="B450" s="384">
        <v>44440</v>
      </c>
      <c r="C450" s="384">
        <v>44445</v>
      </c>
      <c r="D450" s="373" t="s">
        <v>504</v>
      </c>
      <c r="E450" s="373" t="s">
        <v>486</v>
      </c>
      <c r="F450" s="41">
        <v>55</v>
      </c>
      <c r="G450" s="373" t="s">
        <v>500</v>
      </c>
      <c r="H450" s="373">
        <v>12515</v>
      </c>
      <c r="I450" s="373">
        <v>0</v>
      </c>
      <c r="J450" s="373">
        <v>0</v>
      </c>
      <c r="K450" s="373">
        <v>0</v>
      </c>
      <c r="L450" s="373">
        <f t="shared" si="16"/>
        <v>12515</v>
      </c>
      <c r="M450" s="385">
        <f t="shared" si="17"/>
        <v>9386.25</v>
      </c>
      <c r="N450" s="81">
        <f>L450/F450</f>
        <v>227.54545454545453</v>
      </c>
      <c r="O450" s="386" t="s">
        <v>780</v>
      </c>
      <c r="P450" s="14"/>
    </row>
    <row r="451" spans="1:16" hidden="1">
      <c r="A451" s="376" t="s">
        <v>490</v>
      </c>
      <c r="B451" s="377">
        <v>44445</v>
      </c>
      <c r="C451" s="377">
        <v>44500</v>
      </c>
      <c r="D451" s="376" t="s">
        <v>491</v>
      </c>
      <c r="E451" s="376" t="s">
        <v>486</v>
      </c>
      <c r="F451" s="79">
        <v>55</v>
      </c>
      <c r="G451" s="376" t="s">
        <v>500</v>
      </c>
      <c r="H451" s="376">
        <v>10600</v>
      </c>
      <c r="I451" s="376">
        <v>49</v>
      </c>
      <c r="J451" s="376">
        <v>0</v>
      </c>
      <c r="K451" s="376">
        <v>0</v>
      </c>
      <c r="L451" s="376">
        <f t="shared" si="16"/>
        <v>10649</v>
      </c>
      <c r="M451" s="378">
        <f t="shared" si="17"/>
        <v>7986.75</v>
      </c>
      <c r="N451" s="80">
        <f>L451/F451</f>
        <v>193.61818181818182</v>
      </c>
      <c r="O451" s="379"/>
      <c r="P451" s="13"/>
    </row>
    <row r="452" spans="1:16" hidden="1">
      <c r="A452" s="376" t="s">
        <v>490</v>
      </c>
      <c r="B452" s="377">
        <v>44445</v>
      </c>
      <c r="C452" s="377">
        <v>44500</v>
      </c>
      <c r="D452" s="376" t="s">
        <v>491</v>
      </c>
      <c r="E452" s="376" t="s">
        <v>486</v>
      </c>
      <c r="F452" s="376">
        <v>27</v>
      </c>
      <c r="G452" s="376" t="s">
        <v>501</v>
      </c>
      <c r="H452" s="376">
        <v>8825</v>
      </c>
      <c r="I452" s="376">
        <v>49</v>
      </c>
      <c r="J452" s="376">
        <v>0</v>
      </c>
      <c r="K452" s="376">
        <v>0</v>
      </c>
      <c r="L452" s="376">
        <f t="shared" si="16"/>
        <v>8874</v>
      </c>
      <c r="M452" s="378">
        <f t="shared" si="17"/>
        <v>6655.5</v>
      </c>
      <c r="N452" s="39"/>
      <c r="O452" s="376"/>
      <c r="P452" s="13"/>
    </row>
    <row r="453" spans="1:16" hidden="1">
      <c r="A453" s="376" t="s">
        <v>490</v>
      </c>
      <c r="B453" s="377">
        <v>44445</v>
      </c>
      <c r="C453" s="377">
        <v>44500</v>
      </c>
      <c r="D453" s="376" t="s">
        <v>491</v>
      </c>
      <c r="E453" s="376" t="s">
        <v>486</v>
      </c>
      <c r="F453" s="376">
        <v>53</v>
      </c>
      <c r="G453" s="376" t="s">
        <v>511</v>
      </c>
      <c r="H453" s="376">
        <v>12550</v>
      </c>
      <c r="I453" s="376">
        <v>49</v>
      </c>
      <c r="J453" s="376">
        <v>0</v>
      </c>
      <c r="K453" s="376">
        <v>0</v>
      </c>
      <c r="L453" s="376">
        <f t="shared" si="16"/>
        <v>12599</v>
      </c>
      <c r="M453" s="378">
        <f t="shared" si="17"/>
        <v>9449.25</v>
      </c>
      <c r="N453" s="39"/>
      <c r="O453" s="376"/>
      <c r="P453" s="13"/>
    </row>
    <row r="454" spans="1:16" ht="60" hidden="1">
      <c r="A454" s="373" t="s">
        <v>15</v>
      </c>
      <c r="B454" s="384">
        <v>44446</v>
      </c>
      <c r="C454" s="384">
        <v>44452</v>
      </c>
      <c r="D454" s="373" t="s">
        <v>504</v>
      </c>
      <c r="E454" s="373" t="s">
        <v>486</v>
      </c>
      <c r="F454" s="41">
        <v>55</v>
      </c>
      <c r="G454" s="373" t="s">
        <v>500</v>
      </c>
      <c r="H454" s="373">
        <v>12515</v>
      </c>
      <c r="I454" s="373">
        <v>0</v>
      </c>
      <c r="J454" s="373">
        <v>0</v>
      </c>
      <c r="K454" s="373">
        <v>0</v>
      </c>
      <c r="L454" s="373">
        <f t="shared" si="16"/>
        <v>12515</v>
      </c>
      <c r="M454" s="385">
        <f t="shared" si="17"/>
        <v>9386.25</v>
      </c>
      <c r="N454" s="81">
        <f>L454/F454</f>
        <v>227.54545454545453</v>
      </c>
      <c r="O454" s="386" t="s">
        <v>781</v>
      </c>
      <c r="P454" s="14"/>
    </row>
    <row r="455" spans="1:16" hidden="1">
      <c r="A455" s="376" t="s">
        <v>15</v>
      </c>
      <c r="B455" s="377">
        <v>44455</v>
      </c>
      <c r="C455" s="377">
        <v>44486</v>
      </c>
      <c r="D455" s="376" t="s">
        <v>485</v>
      </c>
      <c r="E455" s="376" t="s">
        <v>486</v>
      </c>
      <c r="F455" s="79">
        <v>55</v>
      </c>
      <c r="G455" s="376" t="s">
        <v>500</v>
      </c>
      <c r="H455" s="376">
        <v>9800</v>
      </c>
      <c r="I455" s="376">
        <v>15</v>
      </c>
      <c r="J455" s="376">
        <v>0</v>
      </c>
      <c r="K455" s="376">
        <v>0</v>
      </c>
      <c r="L455" s="376">
        <f t="shared" si="16"/>
        <v>9815</v>
      </c>
      <c r="M455" s="378">
        <f t="shared" si="17"/>
        <v>7361.25</v>
      </c>
      <c r="N455" s="80">
        <f>L455/F455</f>
        <v>178.45454545454547</v>
      </c>
      <c r="O455" s="376"/>
      <c r="P455" s="13"/>
    </row>
    <row r="456" spans="1:16" hidden="1">
      <c r="A456" s="376" t="s">
        <v>15</v>
      </c>
      <c r="B456" s="377">
        <v>44455</v>
      </c>
      <c r="C456" s="377">
        <v>44486</v>
      </c>
      <c r="D456" s="376" t="s">
        <v>485</v>
      </c>
      <c r="E456" s="376" t="s">
        <v>486</v>
      </c>
      <c r="F456" s="376">
        <v>27</v>
      </c>
      <c r="G456" s="376" t="s">
        <v>501</v>
      </c>
      <c r="H456" s="376">
        <v>9146</v>
      </c>
      <c r="I456" s="376">
        <v>15</v>
      </c>
      <c r="J456" s="376">
        <v>0</v>
      </c>
      <c r="K456" s="376">
        <v>0</v>
      </c>
      <c r="L456" s="376">
        <f t="shared" si="16"/>
        <v>9161</v>
      </c>
      <c r="M456" s="378">
        <f t="shared" si="17"/>
        <v>6870.75</v>
      </c>
      <c r="N456" s="39"/>
      <c r="O456" s="376"/>
      <c r="P456" s="13"/>
    </row>
    <row r="457" spans="1:16" hidden="1">
      <c r="A457" s="376" t="s">
        <v>15</v>
      </c>
      <c r="B457" s="377">
        <v>44455</v>
      </c>
      <c r="C457" s="377">
        <v>44486</v>
      </c>
      <c r="D457" s="376" t="s">
        <v>485</v>
      </c>
      <c r="E457" s="376" t="s">
        <v>486</v>
      </c>
      <c r="F457" s="376">
        <v>53</v>
      </c>
      <c r="G457" s="376" t="s">
        <v>498</v>
      </c>
      <c r="H457" s="376">
        <v>11592</v>
      </c>
      <c r="I457" s="376">
        <v>15</v>
      </c>
      <c r="J457" s="376">
        <v>0</v>
      </c>
      <c r="K457" s="376">
        <v>0</v>
      </c>
      <c r="L457" s="376">
        <f t="shared" si="16"/>
        <v>11607</v>
      </c>
      <c r="M457" s="378">
        <f t="shared" si="17"/>
        <v>8705.25</v>
      </c>
      <c r="N457" s="39"/>
      <c r="O457" s="376"/>
      <c r="P457" s="13"/>
    </row>
    <row r="458" spans="1:16" hidden="1">
      <c r="A458" s="376" t="s">
        <v>15</v>
      </c>
      <c r="B458" s="377">
        <v>44455</v>
      </c>
      <c r="C458" s="377">
        <v>44486</v>
      </c>
      <c r="D458" s="376" t="s">
        <v>485</v>
      </c>
      <c r="E458" s="376" t="s">
        <v>486</v>
      </c>
      <c r="F458" s="376">
        <v>53</v>
      </c>
      <c r="G458" s="376" t="s">
        <v>499</v>
      </c>
      <c r="H458" s="376">
        <v>11592</v>
      </c>
      <c r="I458" s="376">
        <v>15</v>
      </c>
      <c r="J458" s="376">
        <v>0</v>
      </c>
      <c r="K458" s="376">
        <v>0</v>
      </c>
      <c r="L458" s="376">
        <f t="shared" si="16"/>
        <v>11607</v>
      </c>
      <c r="M458" s="378">
        <f t="shared" si="17"/>
        <v>8705.25</v>
      </c>
      <c r="N458" s="39"/>
      <c r="O458" s="376"/>
      <c r="P458" s="13"/>
    </row>
    <row r="459" spans="1:16" ht="45" hidden="1">
      <c r="A459" s="373" t="s">
        <v>503</v>
      </c>
      <c r="B459" s="373"/>
      <c r="C459" s="373"/>
      <c r="D459" s="373" t="s">
        <v>504</v>
      </c>
      <c r="E459" s="373" t="s">
        <v>486</v>
      </c>
      <c r="F459" s="41">
        <v>55</v>
      </c>
      <c r="G459" s="373" t="s">
        <v>500</v>
      </c>
      <c r="H459" s="373">
        <v>13500</v>
      </c>
      <c r="I459" s="373">
        <v>0</v>
      </c>
      <c r="J459" s="373">
        <v>0</v>
      </c>
      <c r="K459" s="373">
        <v>0</v>
      </c>
      <c r="L459" s="373">
        <f t="shared" si="16"/>
        <v>13500</v>
      </c>
      <c r="M459" s="385">
        <f t="shared" si="17"/>
        <v>10125</v>
      </c>
      <c r="N459" s="81">
        <f t="shared" ref="N459:N464" si="18">L459/F459</f>
        <v>245.45454545454547</v>
      </c>
      <c r="O459" s="386" t="s">
        <v>782</v>
      </c>
      <c r="P459" s="14"/>
    </row>
    <row r="460" spans="1:16" ht="192.75" hidden="1" customHeight="1">
      <c r="A460" s="373" t="s">
        <v>503</v>
      </c>
      <c r="B460" s="384">
        <v>44464</v>
      </c>
      <c r="C460" s="384">
        <v>44473</v>
      </c>
      <c r="D460" s="373" t="s">
        <v>504</v>
      </c>
      <c r="E460" s="373" t="s">
        <v>486</v>
      </c>
      <c r="F460" s="41">
        <v>55</v>
      </c>
      <c r="G460" s="373" t="s">
        <v>500</v>
      </c>
      <c r="H460" s="373">
        <v>14000</v>
      </c>
      <c r="I460" s="373">
        <v>0</v>
      </c>
      <c r="J460" s="373">
        <v>0</v>
      </c>
      <c r="K460" s="373">
        <v>0</v>
      </c>
      <c r="L460" s="373">
        <f t="shared" si="16"/>
        <v>14000</v>
      </c>
      <c r="M460" s="385">
        <f t="shared" si="17"/>
        <v>10500</v>
      </c>
      <c r="N460" s="81">
        <f t="shared" si="18"/>
        <v>254.54545454545453</v>
      </c>
      <c r="O460" s="386" t="s">
        <v>783</v>
      </c>
      <c r="P460" s="14"/>
    </row>
    <row r="461" spans="1:16" hidden="1">
      <c r="A461" s="376" t="s">
        <v>15</v>
      </c>
      <c r="B461" s="377">
        <v>44464</v>
      </c>
      <c r="C461" s="377">
        <v>44473</v>
      </c>
      <c r="D461" s="376" t="s">
        <v>504</v>
      </c>
      <c r="E461" s="376" t="s">
        <v>486</v>
      </c>
      <c r="F461" s="79">
        <v>55</v>
      </c>
      <c r="G461" s="376" t="s">
        <v>500</v>
      </c>
      <c r="H461" s="376">
        <v>14015</v>
      </c>
      <c r="I461" s="376">
        <v>0</v>
      </c>
      <c r="J461" s="376">
        <v>0</v>
      </c>
      <c r="K461" s="376">
        <v>0</v>
      </c>
      <c r="L461" s="376">
        <f t="shared" si="16"/>
        <v>14015</v>
      </c>
      <c r="M461" s="376">
        <f t="shared" si="17"/>
        <v>10511.25</v>
      </c>
      <c r="N461" s="80">
        <f t="shared" si="18"/>
        <v>254.81818181818181</v>
      </c>
      <c r="O461" s="376"/>
      <c r="P461" s="13"/>
    </row>
    <row r="462" spans="1:16" ht="90" hidden="1">
      <c r="A462" s="373" t="s">
        <v>503</v>
      </c>
      <c r="B462" s="384">
        <v>44474</v>
      </c>
      <c r="C462" s="384">
        <v>44485</v>
      </c>
      <c r="D462" s="373" t="s">
        <v>504</v>
      </c>
      <c r="E462" s="373" t="s">
        <v>486</v>
      </c>
      <c r="F462" s="41">
        <v>55</v>
      </c>
      <c r="G462" s="373" t="s">
        <v>500</v>
      </c>
      <c r="H462" s="373">
        <v>13200</v>
      </c>
      <c r="I462" s="373">
        <v>0</v>
      </c>
      <c r="J462" s="373">
        <v>0</v>
      </c>
      <c r="K462" s="373">
        <v>0</v>
      </c>
      <c r="L462" s="373">
        <f t="shared" si="16"/>
        <v>13200</v>
      </c>
      <c r="M462" s="385">
        <f t="shared" si="17"/>
        <v>9900</v>
      </c>
      <c r="N462" s="81">
        <f t="shared" si="18"/>
        <v>240</v>
      </c>
      <c r="O462" s="386" t="s">
        <v>784</v>
      </c>
      <c r="P462" s="14"/>
    </row>
    <row r="463" spans="1:16" ht="45" hidden="1">
      <c r="A463" s="373" t="s">
        <v>503</v>
      </c>
      <c r="B463" s="384">
        <v>44474</v>
      </c>
      <c r="C463" s="384">
        <v>44485</v>
      </c>
      <c r="D463" s="373" t="s">
        <v>504</v>
      </c>
      <c r="E463" s="373" t="s">
        <v>486</v>
      </c>
      <c r="F463" s="41">
        <v>65</v>
      </c>
      <c r="G463" s="373" t="s">
        <v>499</v>
      </c>
      <c r="H463" s="373">
        <v>14500</v>
      </c>
      <c r="I463" s="373">
        <v>0</v>
      </c>
      <c r="J463" s="373">
        <v>0</v>
      </c>
      <c r="K463" s="373">
        <v>0</v>
      </c>
      <c r="L463" s="373">
        <f t="shared" si="16"/>
        <v>14500</v>
      </c>
      <c r="M463" s="385"/>
      <c r="N463" s="81">
        <f t="shared" si="18"/>
        <v>223.07692307692307</v>
      </c>
      <c r="O463" s="386" t="s">
        <v>785</v>
      </c>
      <c r="P463" s="14"/>
    </row>
    <row r="464" spans="1:16" hidden="1">
      <c r="A464" s="376" t="s">
        <v>15</v>
      </c>
      <c r="B464" s="377">
        <v>44487</v>
      </c>
      <c r="C464" s="377">
        <v>44500</v>
      </c>
      <c r="D464" s="376" t="s">
        <v>485</v>
      </c>
      <c r="E464" s="376" t="s">
        <v>486</v>
      </c>
      <c r="F464" s="79">
        <v>55</v>
      </c>
      <c r="G464" s="376" t="s">
        <v>500</v>
      </c>
      <c r="H464" s="376">
        <v>9800</v>
      </c>
      <c r="I464" s="376">
        <v>15</v>
      </c>
      <c r="J464" s="376">
        <v>0</v>
      </c>
      <c r="K464" s="376">
        <v>0</v>
      </c>
      <c r="L464" s="376">
        <f t="shared" ref="L464:L481" si="19">SUM(H464:K464)</f>
        <v>9815</v>
      </c>
      <c r="M464" s="378">
        <f t="shared" ref="M464:M481" si="20">L464*75%</f>
        <v>7361.25</v>
      </c>
      <c r="N464" s="80">
        <f t="shared" si="18"/>
        <v>178.45454545454547</v>
      </c>
      <c r="O464" s="376"/>
      <c r="P464" s="13"/>
    </row>
    <row r="465" spans="1:16" hidden="1">
      <c r="A465" s="376" t="s">
        <v>15</v>
      </c>
      <c r="B465" s="377">
        <v>44487</v>
      </c>
      <c r="C465" s="377">
        <v>44500</v>
      </c>
      <c r="D465" s="376" t="s">
        <v>485</v>
      </c>
      <c r="E465" s="376" t="s">
        <v>486</v>
      </c>
      <c r="F465" s="376">
        <v>27</v>
      </c>
      <c r="G465" s="376" t="s">
        <v>501</v>
      </c>
      <c r="H465" s="376">
        <v>9146</v>
      </c>
      <c r="I465" s="376">
        <v>15</v>
      </c>
      <c r="J465" s="376">
        <v>0</v>
      </c>
      <c r="K465" s="376">
        <v>0</v>
      </c>
      <c r="L465" s="376">
        <f t="shared" si="19"/>
        <v>9161</v>
      </c>
      <c r="M465" s="378">
        <f t="shared" si="20"/>
        <v>6870.75</v>
      </c>
      <c r="N465" s="39"/>
      <c r="O465" s="376"/>
      <c r="P465" s="13"/>
    </row>
    <row r="466" spans="1:16" hidden="1">
      <c r="A466" s="376" t="s">
        <v>15</v>
      </c>
      <c r="B466" s="377">
        <v>44487</v>
      </c>
      <c r="C466" s="377">
        <v>44500</v>
      </c>
      <c r="D466" s="376" t="s">
        <v>485</v>
      </c>
      <c r="E466" s="376" t="s">
        <v>486</v>
      </c>
      <c r="F466" s="376">
        <v>53</v>
      </c>
      <c r="G466" s="376" t="s">
        <v>498</v>
      </c>
      <c r="H466" s="376">
        <v>13000</v>
      </c>
      <c r="I466" s="376">
        <v>15</v>
      </c>
      <c r="J466" s="376">
        <v>0</v>
      </c>
      <c r="K466" s="376">
        <v>0</v>
      </c>
      <c r="L466" s="376">
        <f t="shared" si="19"/>
        <v>13015</v>
      </c>
      <c r="M466" s="378">
        <f t="shared" si="20"/>
        <v>9761.25</v>
      </c>
      <c r="N466" s="39"/>
      <c r="O466" s="376"/>
      <c r="P466" s="13"/>
    </row>
    <row r="467" spans="1:16" hidden="1">
      <c r="A467" s="376" t="s">
        <v>15</v>
      </c>
      <c r="B467" s="377">
        <v>44487</v>
      </c>
      <c r="C467" s="377">
        <v>44500</v>
      </c>
      <c r="D467" s="376" t="s">
        <v>485</v>
      </c>
      <c r="E467" s="376" t="s">
        <v>486</v>
      </c>
      <c r="F467" s="376">
        <v>53</v>
      </c>
      <c r="G467" s="376" t="s">
        <v>499</v>
      </c>
      <c r="H467" s="376">
        <v>13000</v>
      </c>
      <c r="I467" s="376">
        <v>15</v>
      </c>
      <c r="J467" s="376">
        <v>0</v>
      </c>
      <c r="K467" s="376">
        <v>0</v>
      </c>
      <c r="L467" s="376">
        <f t="shared" si="19"/>
        <v>13015</v>
      </c>
      <c r="M467" s="378">
        <f t="shared" si="20"/>
        <v>9761.25</v>
      </c>
      <c r="N467" s="39"/>
      <c r="O467" s="376"/>
      <c r="P467" s="13"/>
    </row>
    <row r="468" spans="1:16" ht="60" hidden="1">
      <c r="A468" s="373" t="s">
        <v>490</v>
      </c>
      <c r="B468" s="384"/>
      <c r="C468" s="384"/>
      <c r="D468" s="373" t="s">
        <v>504</v>
      </c>
      <c r="E468" s="373" t="s">
        <v>486</v>
      </c>
      <c r="F468" s="41">
        <v>55</v>
      </c>
      <c r="G468" s="373" t="s">
        <v>500</v>
      </c>
      <c r="H468" s="373">
        <v>12300</v>
      </c>
      <c r="I468" s="373">
        <v>0</v>
      </c>
      <c r="J468" s="373">
        <v>0</v>
      </c>
      <c r="K468" s="373">
        <v>0</v>
      </c>
      <c r="L468" s="373">
        <f t="shared" si="19"/>
        <v>12300</v>
      </c>
      <c r="M468" s="385">
        <f t="shared" si="20"/>
        <v>9225</v>
      </c>
      <c r="N468" s="81">
        <f>L468/F468</f>
        <v>223.63636363636363</v>
      </c>
      <c r="O468" s="386" t="s">
        <v>786</v>
      </c>
      <c r="P468" s="14"/>
    </row>
    <row r="469" spans="1:16" ht="90" hidden="1">
      <c r="A469" s="373" t="s">
        <v>503</v>
      </c>
      <c r="B469" s="384">
        <v>44510</v>
      </c>
      <c r="C469" s="373"/>
      <c r="D469" s="373" t="s">
        <v>504</v>
      </c>
      <c r="E469" s="373" t="s">
        <v>486</v>
      </c>
      <c r="F469" s="41">
        <v>55</v>
      </c>
      <c r="G469" s="373" t="s">
        <v>500</v>
      </c>
      <c r="H469" s="373">
        <v>12000</v>
      </c>
      <c r="I469" s="373">
        <v>0</v>
      </c>
      <c r="J469" s="373">
        <v>0</v>
      </c>
      <c r="K469" s="373">
        <v>0</v>
      </c>
      <c r="L469" s="373">
        <v>12400</v>
      </c>
      <c r="M469" s="373">
        <f t="shared" si="20"/>
        <v>9300</v>
      </c>
      <c r="N469" s="81">
        <f>L469/F469</f>
        <v>225.45454545454547</v>
      </c>
      <c r="O469" s="386" t="s">
        <v>787</v>
      </c>
      <c r="P469" s="14"/>
    </row>
    <row r="470" spans="1:16" ht="90" hidden="1">
      <c r="A470" s="373" t="s">
        <v>503</v>
      </c>
      <c r="B470" s="384">
        <v>44513</v>
      </c>
      <c r="C470" s="373"/>
      <c r="D470" s="373" t="s">
        <v>504</v>
      </c>
      <c r="E470" s="373" t="s">
        <v>486</v>
      </c>
      <c r="F470" s="41">
        <v>55</v>
      </c>
      <c r="G470" s="373" t="s">
        <v>500</v>
      </c>
      <c r="H470" s="373">
        <v>12400</v>
      </c>
      <c r="I470" s="373">
        <v>0</v>
      </c>
      <c r="J470" s="373">
        <v>0</v>
      </c>
      <c r="K470" s="373">
        <v>0</v>
      </c>
      <c r="L470" s="373">
        <v>12000</v>
      </c>
      <c r="M470" s="373">
        <f t="shared" si="20"/>
        <v>9000</v>
      </c>
      <c r="N470" s="81">
        <f>L470/F470</f>
        <v>218.18181818181819</v>
      </c>
      <c r="O470" s="386" t="s">
        <v>788</v>
      </c>
      <c r="P470" s="14"/>
    </row>
    <row r="471" spans="1:16" hidden="1">
      <c r="A471" s="376" t="s">
        <v>490</v>
      </c>
      <c r="B471" s="377">
        <v>44501</v>
      </c>
      <c r="C471" s="377">
        <v>44530</v>
      </c>
      <c r="D471" s="376" t="s">
        <v>491</v>
      </c>
      <c r="E471" s="376" t="s">
        <v>486</v>
      </c>
      <c r="F471" s="79">
        <v>55</v>
      </c>
      <c r="G471" s="376" t="s">
        <v>500</v>
      </c>
      <c r="H471" s="376">
        <v>10600</v>
      </c>
      <c r="I471" s="376">
        <v>49</v>
      </c>
      <c r="J471" s="376">
        <v>0</v>
      </c>
      <c r="K471" s="376">
        <v>0</v>
      </c>
      <c r="L471" s="376">
        <f t="shared" si="19"/>
        <v>10649</v>
      </c>
      <c r="M471" s="378">
        <f t="shared" si="20"/>
        <v>7986.75</v>
      </c>
      <c r="N471" s="80">
        <f>L471/F471</f>
        <v>193.61818181818182</v>
      </c>
      <c r="O471" s="379"/>
      <c r="P471" s="13"/>
    </row>
    <row r="472" spans="1:16" hidden="1">
      <c r="A472" s="376" t="s">
        <v>490</v>
      </c>
      <c r="B472" s="377">
        <v>44501</v>
      </c>
      <c r="C472" s="377">
        <v>44530</v>
      </c>
      <c r="D472" s="376" t="s">
        <v>491</v>
      </c>
      <c r="E472" s="376" t="s">
        <v>486</v>
      </c>
      <c r="F472" s="376">
        <v>27</v>
      </c>
      <c r="G472" s="376" t="s">
        <v>501</v>
      </c>
      <c r="H472" s="376">
        <v>8825</v>
      </c>
      <c r="I472" s="376">
        <v>49</v>
      </c>
      <c r="J472" s="376">
        <v>0</v>
      </c>
      <c r="K472" s="376">
        <v>0</v>
      </c>
      <c r="L472" s="376">
        <f t="shared" si="19"/>
        <v>8874</v>
      </c>
      <c r="M472" s="378">
        <f t="shared" si="20"/>
        <v>6655.5</v>
      </c>
      <c r="N472" s="39"/>
      <c r="O472" s="376"/>
      <c r="P472" s="13"/>
    </row>
    <row r="473" spans="1:16" hidden="1">
      <c r="A473" s="376" t="s">
        <v>490</v>
      </c>
      <c r="B473" s="377">
        <v>44501</v>
      </c>
      <c r="C473" s="377">
        <v>44530</v>
      </c>
      <c r="D473" s="376" t="s">
        <v>491</v>
      </c>
      <c r="E473" s="376" t="s">
        <v>486</v>
      </c>
      <c r="F473" s="376">
        <v>53</v>
      </c>
      <c r="G473" s="376" t="s">
        <v>511</v>
      </c>
      <c r="H473" s="376">
        <v>12550</v>
      </c>
      <c r="I473" s="376">
        <v>49</v>
      </c>
      <c r="J473" s="376">
        <v>0</v>
      </c>
      <c r="K473" s="376">
        <v>0</v>
      </c>
      <c r="L473" s="376">
        <f t="shared" si="19"/>
        <v>12599</v>
      </c>
      <c r="M473" s="378">
        <f t="shared" si="20"/>
        <v>9449.25</v>
      </c>
      <c r="N473" s="39"/>
      <c r="O473" s="376"/>
      <c r="P473" s="13"/>
    </row>
    <row r="474" spans="1:16" hidden="1">
      <c r="A474" s="376" t="s">
        <v>15</v>
      </c>
      <c r="B474" s="377">
        <v>44501</v>
      </c>
      <c r="C474" s="377">
        <v>44530</v>
      </c>
      <c r="D474" s="376" t="s">
        <v>485</v>
      </c>
      <c r="E474" s="376" t="s">
        <v>486</v>
      </c>
      <c r="F474" s="376">
        <v>53</v>
      </c>
      <c r="G474" s="376" t="s">
        <v>500</v>
      </c>
      <c r="H474" s="376">
        <v>9800</v>
      </c>
      <c r="I474" s="376">
        <v>15</v>
      </c>
      <c r="J474" s="376">
        <v>0</v>
      </c>
      <c r="K474" s="376">
        <v>0</v>
      </c>
      <c r="L474" s="376">
        <f t="shared" si="19"/>
        <v>9815</v>
      </c>
      <c r="M474" s="378">
        <f t="shared" si="20"/>
        <v>7361.25</v>
      </c>
      <c r="N474" s="39"/>
      <c r="O474" s="376"/>
      <c r="P474" s="13"/>
    </row>
    <row r="475" spans="1:16" hidden="1">
      <c r="A475" s="376" t="s">
        <v>15</v>
      </c>
      <c r="B475" s="377">
        <v>44501</v>
      </c>
      <c r="C475" s="377">
        <v>44530</v>
      </c>
      <c r="D475" s="376" t="s">
        <v>485</v>
      </c>
      <c r="E475" s="376" t="s">
        <v>486</v>
      </c>
      <c r="F475" s="376">
        <v>27</v>
      </c>
      <c r="G475" s="376" t="s">
        <v>501</v>
      </c>
      <c r="H475" s="376">
        <v>9146</v>
      </c>
      <c r="I475" s="376">
        <v>15</v>
      </c>
      <c r="J475" s="376">
        <v>0</v>
      </c>
      <c r="K475" s="376">
        <v>0</v>
      </c>
      <c r="L475" s="376">
        <f t="shared" si="19"/>
        <v>9161</v>
      </c>
      <c r="M475" s="378">
        <f t="shared" si="20"/>
        <v>6870.75</v>
      </c>
      <c r="N475" s="39"/>
      <c r="O475" s="376"/>
      <c r="P475" s="13"/>
    </row>
    <row r="476" spans="1:16" hidden="1">
      <c r="A476" s="376" t="s">
        <v>15</v>
      </c>
      <c r="B476" s="377">
        <v>44501</v>
      </c>
      <c r="C476" s="377">
        <v>44530</v>
      </c>
      <c r="D476" s="376" t="s">
        <v>485</v>
      </c>
      <c r="E476" s="376" t="s">
        <v>486</v>
      </c>
      <c r="F476" s="376">
        <v>53</v>
      </c>
      <c r="G476" s="376" t="s">
        <v>498</v>
      </c>
      <c r="H476" s="376">
        <v>13000</v>
      </c>
      <c r="I476" s="376">
        <v>15</v>
      </c>
      <c r="J476" s="376">
        <v>0</v>
      </c>
      <c r="K476" s="376">
        <v>0</v>
      </c>
      <c r="L476" s="376">
        <f t="shared" si="19"/>
        <v>13015</v>
      </c>
      <c r="M476" s="378">
        <f t="shared" si="20"/>
        <v>9761.25</v>
      </c>
      <c r="N476" s="39"/>
      <c r="O476" s="376"/>
      <c r="P476" s="13"/>
    </row>
    <row r="477" spans="1:16" hidden="1">
      <c r="A477" s="376" t="s">
        <v>15</v>
      </c>
      <c r="B477" s="377">
        <v>44501</v>
      </c>
      <c r="C477" s="377">
        <v>44530</v>
      </c>
      <c r="D477" s="376" t="s">
        <v>485</v>
      </c>
      <c r="E477" s="376" t="s">
        <v>486</v>
      </c>
      <c r="F477" s="376">
        <v>53</v>
      </c>
      <c r="G477" s="376" t="s">
        <v>499</v>
      </c>
      <c r="H477" s="376">
        <v>13000</v>
      </c>
      <c r="I477" s="376">
        <v>15</v>
      </c>
      <c r="J477" s="376">
        <v>0</v>
      </c>
      <c r="K477" s="376">
        <v>0</v>
      </c>
      <c r="L477" s="376">
        <f t="shared" si="19"/>
        <v>13015</v>
      </c>
      <c r="M477" s="378">
        <f t="shared" si="20"/>
        <v>9761.25</v>
      </c>
      <c r="N477" s="39"/>
      <c r="O477" s="376"/>
      <c r="P477" s="13"/>
    </row>
    <row r="478" spans="1:16" hidden="1">
      <c r="A478" s="376" t="s">
        <v>490</v>
      </c>
      <c r="B478" s="377">
        <v>44531</v>
      </c>
      <c r="C478" s="377">
        <v>44570</v>
      </c>
      <c r="D478" s="376" t="s">
        <v>491</v>
      </c>
      <c r="E478" s="376" t="s">
        <v>486</v>
      </c>
      <c r="F478" s="39">
        <v>53</v>
      </c>
      <c r="G478" s="376" t="s">
        <v>500</v>
      </c>
      <c r="H478" s="376">
        <v>10600</v>
      </c>
      <c r="I478" s="376">
        <v>49</v>
      </c>
      <c r="J478" s="376">
        <v>0</v>
      </c>
      <c r="K478" s="376">
        <v>0</v>
      </c>
      <c r="L478" s="376">
        <f t="shared" si="19"/>
        <v>10649</v>
      </c>
      <c r="M478" s="378">
        <f t="shared" si="20"/>
        <v>7986.75</v>
      </c>
      <c r="N478" s="39"/>
      <c r="O478" s="376"/>
      <c r="P478" s="13"/>
    </row>
    <row r="479" spans="1:16" hidden="1">
      <c r="A479" s="376" t="s">
        <v>490</v>
      </c>
      <c r="B479" s="377">
        <v>44531</v>
      </c>
      <c r="C479" s="377">
        <v>44570</v>
      </c>
      <c r="D479" s="376" t="s">
        <v>491</v>
      </c>
      <c r="E479" s="376" t="s">
        <v>486</v>
      </c>
      <c r="F479" s="376">
        <v>27</v>
      </c>
      <c r="G479" s="376" t="s">
        <v>501</v>
      </c>
      <c r="H479" s="376">
        <v>8825</v>
      </c>
      <c r="I479" s="376">
        <v>49</v>
      </c>
      <c r="J479" s="376">
        <v>0</v>
      </c>
      <c r="K479" s="376">
        <v>0</v>
      </c>
      <c r="L479" s="376">
        <f t="shared" si="19"/>
        <v>8874</v>
      </c>
      <c r="M479" s="378">
        <f t="shared" si="20"/>
        <v>6655.5</v>
      </c>
      <c r="N479" s="39"/>
      <c r="O479" s="376"/>
      <c r="P479" s="13"/>
    </row>
    <row r="480" spans="1:16" hidden="1">
      <c r="A480" s="376" t="s">
        <v>490</v>
      </c>
      <c r="B480" s="377">
        <v>44531</v>
      </c>
      <c r="C480" s="377">
        <v>44570</v>
      </c>
      <c r="D480" s="376" t="s">
        <v>491</v>
      </c>
      <c r="E480" s="376" t="s">
        <v>486</v>
      </c>
      <c r="F480" s="376">
        <v>53</v>
      </c>
      <c r="G480" s="376" t="s">
        <v>511</v>
      </c>
      <c r="H480" s="376">
        <v>12550</v>
      </c>
      <c r="I480" s="376">
        <v>49</v>
      </c>
      <c r="J480" s="376">
        <v>0</v>
      </c>
      <c r="K480" s="376">
        <v>0</v>
      </c>
      <c r="L480" s="376">
        <f t="shared" si="19"/>
        <v>12599</v>
      </c>
      <c r="M480" s="378">
        <f t="shared" si="20"/>
        <v>9449.25</v>
      </c>
      <c r="N480" s="39"/>
      <c r="O480" s="376"/>
      <c r="P480" s="13"/>
    </row>
    <row r="481" spans="1:16" ht="60" hidden="1">
      <c r="A481" s="373" t="s">
        <v>503</v>
      </c>
      <c r="B481" s="373"/>
      <c r="C481" s="373"/>
      <c r="D481" s="373" t="s">
        <v>504</v>
      </c>
      <c r="E481" s="373" t="s">
        <v>486</v>
      </c>
      <c r="F481" s="373">
        <v>55</v>
      </c>
      <c r="G481" s="373" t="s">
        <v>500</v>
      </c>
      <c r="H481" s="373">
        <v>11500</v>
      </c>
      <c r="I481" s="373">
        <v>0</v>
      </c>
      <c r="J481" s="373">
        <v>0</v>
      </c>
      <c r="K481" s="373">
        <v>0</v>
      </c>
      <c r="L481" s="373">
        <f t="shared" si="19"/>
        <v>11500</v>
      </c>
      <c r="M481" s="385">
        <f t="shared" si="20"/>
        <v>8625</v>
      </c>
      <c r="N481" s="81">
        <f>L481/F481</f>
        <v>209.09090909090909</v>
      </c>
      <c r="O481" s="386" t="s">
        <v>789</v>
      </c>
      <c r="P481" s="14"/>
    </row>
    <row r="482" spans="1:16" ht="60" hidden="1">
      <c r="A482" s="373" t="s">
        <v>503</v>
      </c>
      <c r="B482" s="373"/>
      <c r="C482" s="373"/>
      <c r="D482" s="373" t="s">
        <v>504</v>
      </c>
      <c r="E482" s="373" t="s">
        <v>486</v>
      </c>
      <c r="F482" s="373">
        <v>55</v>
      </c>
      <c r="G482" s="373" t="s">
        <v>500</v>
      </c>
      <c r="H482" s="373">
        <v>12000</v>
      </c>
      <c r="I482" s="373">
        <v>0</v>
      </c>
      <c r="J482" s="373">
        <v>0</v>
      </c>
      <c r="K482" s="373">
        <v>0</v>
      </c>
      <c r="L482" s="373">
        <f t="shared" ref="L482:L497" si="21">SUM(H482:K482)</f>
        <v>12000</v>
      </c>
      <c r="M482" s="385">
        <f t="shared" ref="M482:M615" si="22">L482*75%</f>
        <v>9000</v>
      </c>
      <c r="N482" s="81">
        <f>L482/F482</f>
        <v>218.18181818181819</v>
      </c>
      <c r="O482" s="386" t="s">
        <v>790</v>
      </c>
      <c r="P482" s="14"/>
    </row>
    <row r="483" spans="1:16" hidden="1">
      <c r="A483" s="376" t="s">
        <v>15</v>
      </c>
      <c r="B483" s="377">
        <v>44531</v>
      </c>
      <c r="C483" s="377">
        <v>44549</v>
      </c>
      <c r="D483" s="376" t="s">
        <v>485</v>
      </c>
      <c r="E483" s="376" t="s">
        <v>486</v>
      </c>
      <c r="F483" s="376">
        <v>55</v>
      </c>
      <c r="G483" s="376" t="s">
        <v>500</v>
      </c>
      <c r="H483" s="376">
        <v>10000</v>
      </c>
      <c r="I483" s="376">
        <v>15</v>
      </c>
      <c r="J483" s="376">
        <v>0</v>
      </c>
      <c r="K483" s="376">
        <v>0</v>
      </c>
      <c r="L483" s="376">
        <f t="shared" si="21"/>
        <v>10015</v>
      </c>
      <c r="M483" s="378">
        <f t="shared" si="22"/>
        <v>7511.25</v>
      </c>
      <c r="N483" s="80">
        <f>L483/F483</f>
        <v>182.09090909090909</v>
      </c>
      <c r="O483" s="376"/>
      <c r="P483" s="13"/>
    </row>
    <row r="484" spans="1:16" hidden="1">
      <c r="A484" s="376" t="s">
        <v>15</v>
      </c>
      <c r="B484" s="377">
        <v>44531</v>
      </c>
      <c r="C484" s="377">
        <v>44549</v>
      </c>
      <c r="D484" s="376" t="s">
        <v>485</v>
      </c>
      <c r="E484" s="376" t="s">
        <v>486</v>
      </c>
      <c r="F484" s="376">
        <v>27</v>
      </c>
      <c r="G484" s="376" t="s">
        <v>501</v>
      </c>
      <c r="H484" s="376">
        <v>9146</v>
      </c>
      <c r="I484" s="376">
        <v>15</v>
      </c>
      <c r="J484" s="376">
        <v>0</v>
      </c>
      <c r="K484" s="376">
        <v>0</v>
      </c>
      <c r="L484" s="376">
        <f t="shared" si="21"/>
        <v>9161</v>
      </c>
      <c r="M484" s="378">
        <f t="shared" si="22"/>
        <v>6870.75</v>
      </c>
      <c r="N484" s="39"/>
      <c r="O484" s="376"/>
      <c r="P484" s="13"/>
    </row>
    <row r="485" spans="1:16" hidden="1">
      <c r="A485" s="376" t="s">
        <v>15</v>
      </c>
      <c r="B485" s="377">
        <v>44531</v>
      </c>
      <c r="C485" s="377">
        <v>44549</v>
      </c>
      <c r="D485" s="376" t="s">
        <v>485</v>
      </c>
      <c r="E485" s="376" t="s">
        <v>486</v>
      </c>
      <c r="F485" s="376">
        <v>53</v>
      </c>
      <c r="G485" s="376" t="s">
        <v>498</v>
      </c>
      <c r="H485" s="376">
        <v>12700</v>
      </c>
      <c r="I485" s="376">
        <v>15</v>
      </c>
      <c r="J485" s="376">
        <v>0</v>
      </c>
      <c r="K485" s="376">
        <v>0</v>
      </c>
      <c r="L485" s="376">
        <f t="shared" si="21"/>
        <v>12715</v>
      </c>
      <c r="M485" s="378">
        <f t="shared" si="22"/>
        <v>9536.25</v>
      </c>
      <c r="N485" s="39"/>
      <c r="O485" s="376"/>
      <c r="P485" s="13"/>
    </row>
    <row r="486" spans="1:16" hidden="1">
      <c r="A486" s="376" t="s">
        <v>15</v>
      </c>
      <c r="B486" s="377">
        <v>44531</v>
      </c>
      <c r="C486" s="377">
        <v>44549</v>
      </c>
      <c r="D486" s="376" t="s">
        <v>485</v>
      </c>
      <c r="E486" s="376" t="s">
        <v>486</v>
      </c>
      <c r="F486" s="376">
        <v>53</v>
      </c>
      <c r="G486" s="376" t="s">
        <v>499</v>
      </c>
      <c r="H486" s="376">
        <v>12700</v>
      </c>
      <c r="I486" s="376">
        <v>15</v>
      </c>
      <c r="J486" s="376">
        <v>0</v>
      </c>
      <c r="K486" s="376">
        <v>0</v>
      </c>
      <c r="L486" s="376">
        <f t="shared" si="21"/>
        <v>12715</v>
      </c>
      <c r="M486" s="378">
        <f t="shared" si="22"/>
        <v>9536.25</v>
      </c>
      <c r="N486" s="39"/>
      <c r="O486" s="376"/>
      <c r="P486" s="13"/>
    </row>
    <row r="487" spans="1:16" hidden="1">
      <c r="A487" s="376" t="s">
        <v>15</v>
      </c>
      <c r="B487" s="377">
        <v>44550</v>
      </c>
      <c r="C487" s="377">
        <v>44564</v>
      </c>
      <c r="D487" s="376" t="s">
        <v>485</v>
      </c>
      <c r="E487" s="376" t="s">
        <v>486</v>
      </c>
      <c r="F487" s="376">
        <v>55</v>
      </c>
      <c r="G487" s="376" t="s">
        <v>500</v>
      </c>
      <c r="H487" s="376">
        <v>10000</v>
      </c>
      <c r="I487" s="376">
        <v>15</v>
      </c>
      <c r="J487" s="376">
        <v>0</v>
      </c>
      <c r="K487" s="376">
        <v>0</v>
      </c>
      <c r="L487" s="376">
        <f t="shared" si="21"/>
        <v>10015</v>
      </c>
      <c r="M487" s="378">
        <f t="shared" si="22"/>
        <v>7511.25</v>
      </c>
      <c r="N487" s="42"/>
      <c r="O487" s="376"/>
      <c r="P487" s="13"/>
    </row>
    <row r="488" spans="1:16" hidden="1">
      <c r="A488" s="376" t="s">
        <v>15</v>
      </c>
      <c r="B488" s="377">
        <v>44550</v>
      </c>
      <c r="C488" s="377">
        <v>44564</v>
      </c>
      <c r="D488" s="376" t="s">
        <v>485</v>
      </c>
      <c r="E488" s="376" t="s">
        <v>486</v>
      </c>
      <c r="F488" s="376">
        <v>27</v>
      </c>
      <c r="G488" s="376" t="s">
        <v>501</v>
      </c>
      <c r="H488" s="376">
        <v>9146</v>
      </c>
      <c r="I488" s="376">
        <v>15</v>
      </c>
      <c r="J488" s="376">
        <v>0</v>
      </c>
      <c r="K488" s="376">
        <v>0</v>
      </c>
      <c r="L488" s="376">
        <f t="shared" si="21"/>
        <v>9161</v>
      </c>
      <c r="M488" s="378">
        <f t="shared" si="22"/>
        <v>6870.75</v>
      </c>
      <c r="N488" s="42"/>
      <c r="O488" s="376"/>
      <c r="P488" s="13"/>
    </row>
    <row r="489" spans="1:16" hidden="1">
      <c r="A489" s="376" t="s">
        <v>15</v>
      </c>
      <c r="B489" s="377">
        <v>44550</v>
      </c>
      <c r="C489" s="377">
        <v>44564</v>
      </c>
      <c r="D489" s="376" t="s">
        <v>485</v>
      </c>
      <c r="E489" s="376" t="s">
        <v>486</v>
      </c>
      <c r="F489" s="376">
        <v>53</v>
      </c>
      <c r="G489" s="376" t="s">
        <v>498</v>
      </c>
      <c r="H489" s="376">
        <v>12300</v>
      </c>
      <c r="I489" s="376">
        <v>15</v>
      </c>
      <c r="J489" s="376">
        <v>0</v>
      </c>
      <c r="K489" s="376">
        <v>0</v>
      </c>
      <c r="L489" s="376">
        <f t="shared" si="21"/>
        <v>12315</v>
      </c>
      <c r="M489" s="378">
        <f t="shared" si="22"/>
        <v>9236.25</v>
      </c>
      <c r="N489" s="42"/>
      <c r="O489" s="376"/>
      <c r="P489" s="13"/>
    </row>
    <row r="490" spans="1:16" hidden="1">
      <c r="A490" s="376" t="s">
        <v>15</v>
      </c>
      <c r="B490" s="377">
        <v>44550</v>
      </c>
      <c r="C490" s="377">
        <v>44564</v>
      </c>
      <c r="D490" s="376" t="s">
        <v>485</v>
      </c>
      <c r="E490" s="376" t="s">
        <v>486</v>
      </c>
      <c r="F490" s="376">
        <v>53</v>
      </c>
      <c r="G490" s="376" t="s">
        <v>499</v>
      </c>
      <c r="H490" s="376">
        <v>12300</v>
      </c>
      <c r="I490" s="376">
        <v>15</v>
      </c>
      <c r="J490" s="376">
        <v>0</v>
      </c>
      <c r="K490" s="376">
        <v>0</v>
      </c>
      <c r="L490" s="376">
        <f t="shared" si="21"/>
        <v>12315</v>
      </c>
      <c r="M490" s="378">
        <f t="shared" si="22"/>
        <v>9236.25</v>
      </c>
      <c r="N490" s="42"/>
      <c r="O490" s="376"/>
      <c r="P490" s="13"/>
    </row>
    <row r="491" spans="1:16" ht="75" hidden="1">
      <c r="A491" s="373" t="s">
        <v>503</v>
      </c>
      <c r="B491" s="373"/>
      <c r="C491" s="373"/>
      <c r="D491" s="373" t="s">
        <v>504</v>
      </c>
      <c r="E491" s="373" t="s">
        <v>486</v>
      </c>
      <c r="F491" s="41">
        <v>55</v>
      </c>
      <c r="G491" s="373" t="s">
        <v>500</v>
      </c>
      <c r="H491" s="373">
        <v>10100</v>
      </c>
      <c r="I491" s="373">
        <v>0</v>
      </c>
      <c r="J491" s="373">
        <v>0</v>
      </c>
      <c r="K491" s="373">
        <v>0</v>
      </c>
      <c r="L491" s="373">
        <f t="shared" si="21"/>
        <v>10100</v>
      </c>
      <c r="M491" s="385">
        <f t="shared" si="22"/>
        <v>7575</v>
      </c>
      <c r="N491" s="82">
        <f t="shared" ref="N491:N497" si="23">L491/F491</f>
        <v>183.63636363636363</v>
      </c>
      <c r="O491" s="386" t="s">
        <v>791</v>
      </c>
      <c r="P491" s="14"/>
    </row>
    <row r="492" spans="1:16" ht="30" hidden="1">
      <c r="A492" s="373" t="s">
        <v>503</v>
      </c>
      <c r="B492" s="373"/>
      <c r="C492" s="373"/>
      <c r="D492" s="373" t="s">
        <v>504</v>
      </c>
      <c r="E492" s="373" t="s">
        <v>486</v>
      </c>
      <c r="F492" s="41">
        <v>55</v>
      </c>
      <c r="G492" s="373" t="s">
        <v>500</v>
      </c>
      <c r="H492" s="373">
        <v>10000</v>
      </c>
      <c r="I492" s="373">
        <v>0</v>
      </c>
      <c r="J492" s="373">
        <v>0</v>
      </c>
      <c r="K492" s="373">
        <v>0</v>
      </c>
      <c r="L492" s="373">
        <f t="shared" si="21"/>
        <v>10000</v>
      </c>
      <c r="M492" s="385">
        <f t="shared" si="22"/>
        <v>7500</v>
      </c>
      <c r="N492" s="82">
        <f t="shared" si="23"/>
        <v>181.81818181818181</v>
      </c>
      <c r="O492" s="386" t="s">
        <v>792</v>
      </c>
      <c r="P492" s="14"/>
    </row>
    <row r="493" spans="1:16" ht="165" hidden="1">
      <c r="A493" s="373" t="s">
        <v>503</v>
      </c>
      <c r="B493" s="373"/>
      <c r="C493" s="373"/>
      <c r="D493" s="373" t="s">
        <v>504</v>
      </c>
      <c r="E493" s="373" t="s">
        <v>486</v>
      </c>
      <c r="F493" s="41">
        <v>55</v>
      </c>
      <c r="G493" s="373" t="s">
        <v>500</v>
      </c>
      <c r="H493" s="373">
        <v>10500</v>
      </c>
      <c r="I493" s="373">
        <v>0</v>
      </c>
      <c r="J493" s="373">
        <v>0</v>
      </c>
      <c r="K493" s="373">
        <v>0</v>
      </c>
      <c r="L493" s="373">
        <f t="shared" si="21"/>
        <v>10500</v>
      </c>
      <c r="M493" s="385">
        <f t="shared" si="22"/>
        <v>7875</v>
      </c>
      <c r="N493" s="82">
        <f t="shared" si="23"/>
        <v>190.90909090909091</v>
      </c>
      <c r="O493" s="386" t="s">
        <v>793</v>
      </c>
      <c r="P493" s="14"/>
    </row>
    <row r="494" spans="1:16" hidden="1">
      <c r="A494" s="376" t="s">
        <v>15</v>
      </c>
      <c r="B494" s="377">
        <v>44565</v>
      </c>
      <c r="C494" s="377">
        <v>44567</v>
      </c>
      <c r="D494" s="376" t="s">
        <v>485</v>
      </c>
      <c r="E494" s="376" t="s">
        <v>486</v>
      </c>
      <c r="F494" s="79">
        <v>55</v>
      </c>
      <c r="G494" s="376" t="s">
        <v>500</v>
      </c>
      <c r="H494" s="376">
        <v>9800</v>
      </c>
      <c r="I494" s="376">
        <v>15</v>
      </c>
      <c r="J494" s="376">
        <v>0</v>
      </c>
      <c r="K494" s="376">
        <v>0</v>
      </c>
      <c r="L494" s="376">
        <f t="shared" si="21"/>
        <v>9815</v>
      </c>
      <c r="M494" s="378">
        <f t="shared" si="22"/>
        <v>7361.25</v>
      </c>
      <c r="N494" s="82">
        <f t="shared" si="23"/>
        <v>178.45454545454547</v>
      </c>
      <c r="O494" s="376"/>
      <c r="P494" s="13"/>
    </row>
    <row r="495" spans="1:16" hidden="1">
      <c r="A495" s="376" t="s">
        <v>15</v>
      </c>
      <c r="B495" s="377">
        <v>44565</v>
      </c>
      <c r="C495" s="377">
        <v>44567</v>
      </c>
      <c r="D495" s="376" t="s">
        <v>485</v>
      </c>
      <c r="E495" s="376" t="s">
        <v>486</v>
      </c>
      <c r="F495" s="376">
        <v>27</v>
      </c>
      <c r="G495" s="376" t="s">
        <v>501</v>
      </c>
      <c r="H495" s="376">
        <v>9000</v>
      </c>
      <c r="I495" s="376">
        <v>15</v>
      </c>
      <c r="J495" s="376">
        <v>0</v>
      </c>
      <c r="K495" s="376">
        <v>0</v>
      </c>
      <c r="L495" s="376">
        <f t="shared" si="21"/>
        <v>9015</v>
      </c>
      <c r="M495" s="378">
        <f t="shared" si="22"/>
        <v>6761.25</v>
      </c>
      <c r="N495" s="82">
        <f t="shared" si="23"/>
        <v>333.88888888888891</v>
      </c>
      <c r="O495" s="376"/>
      <c r="P495" s="13"/>
    </row>
    <row r="496" spans="1:16" hidden="1">
      <c r="A496" s="376" t="s">
        <v>15</v>
      </c>
      <c r="B496" s="377">
        <v>44565</v>
      </c>
      <c r="C496" s="377">
        <v>44567</v>
      </c>
      <c r="D496" s="376" t="s">
        <v>485</v>
      </c>
      <c r="E496" s="376" t="s">
        <v>486</v>
      </c>
      <c r="F496" s="376">
        <v>53</v>
      </c>
      <c r="G496" s="376" t="s">
        <v>498</v>
      </c>
      <c r="H496" s="376">
        <v>12000</v>
      </c>
      <c r="I496" s="376">
        <v>15</v>
      </c>
      <c r="J496" s="376">
        <v>0</v>
      </c>
      <c r="K496" s="376">
        <v>0</v>
      </c>
      <c r="L496" s="376">
        <f t="shared" si="21"/>
        <v>12015</v>
      </c>
      <c r="M496" s="378">
        <f t="shared" si="22"/>
        <v>9011.25</v>
      </c>
      <c r="N496" s="82">
        <f t="shared" si="23"/>
        <v>226.69811320754718</v>
      </c>
      <c r="O496" s="376"/>
      <c r="P496" s="13"/>
    </row>
    <row r="497" spans="1:16" hidden="1">
      <c r="A497" s="376" t="s">
        <v>15</v>
      </c>
      <c r="B497" s="377">
        <v>44565</v>
      </c>
      <c r="C497" s="377">
        <v>44567</v>
      </c>
      <c r="D497" s="376" t="s">
        <v>485</v>
      </c>
      <c r="E497" s="376" t="s">
        <v>486</v>
      </c>
      <c r="F497" s="376">
        <v>53</v>
      </c>
      <c r="G497" s="376" t="s">
        <v>499</v>
      </c>
      <c r="H497" s="376">
        <v>12000</v>
      </c>
      <c r="I497" s="376">
        <v>15</v>
      </c>
      <c r="J497" s="376">
        <v>0</v>
      </c>
      <c r="K497" s="376">
        <v>0</v>
      </c>
      <c r="L497" s="376">
        <f t="shared" si="21"/>
        <v>12015</v>
      </c>
      <c r="M497" s="378">
        <f t="shared" si="22"/>
        <v>9011.25</v>
      </c>
      <c r="N497" s="82">
        <f t="shared" si="23"/>
        <v>226.69811320754718</v>
      </c>
      <c r="O497" s="376"/>
      <c r="P497" s="13"/>
    </row>
    <row r="498" spans="1:16" ht="60" hidden="1">
      <c r="A498" s="373" t="s">
        <v>503</v>
      </c>
      <c r="B498" s="373"/>
      <c r="C498" s="373"/>
      <c r="D498" s="373" t="s">
        <v>504</v>
      </c>
      <c r="E498" s="373" t="s">
        <v>486</v>
      </c>
      <c r="F498" s="41">
        <v>55</v>
      </c>
      <c r="G498" s="373" t="s">
        <v>500</v>
      </c>
      <c r="H498" s="373">
        <v>10500</v>
      </c>
      <c r="I498" s="373">
        <v>0</v>
      </c>
      <c r="J498" s="373">
        <v>0</v>
      </c>
      <c r="K498" s="373">
        <v>0</v>
      </c>
      <c r="L498" s="373">
        <f t="shared" ref="L498:L615" si="24">SUM(H498:K498)</f>
        <v>10500</v>
      </c>
      <c r="M498" s="373">
        <f t="shared" si="22"/>
        <v>7875</v>
      </c>
      <c r="N498" s="82">
        <f t="shared" ref="N498:N615" si="25">L498/F498</f>
        <v>190.90909090909091</v>
      </c>
      <c r="O498" s="386" t="s">
        <v>794</v>
      </c>
      <c r="P498" s="14"/>
    </row>
    <row r="499" spans="1:16" hidden="1">
      <c r="A499" s="376" t="s">
        <v>503</v>
      </c>
      <c r="B499" s="376"/>
      <c r="C499" s="376"/>
      <c r="D499" s="376" t="s">
        <v>504</v>
      </c>
      <c r="E499" s="376" t="s">
        <v>486</v>
      </c>
      <c r="F499" s="79">
        <v>55</v>
      </c>
      <c r="G499" s="376" t="s">
        <v>500</v>
      </c>
      <c r="H499" s="376">
        <v>10500</v>
      </c>
      <c r="I499" s="376">
        <v>0</v>
      </c>
      <c r="J499" s="376">
        <v>0</v>
      </c>
      <c r="K499" s="376">
        <v>0</v>
      </c>
      <c r="L499" s="376">
        <f t="shared" si="24"/>
        <v>10500</v>
      </c>
      <c r="M499" s="378">
        <f t="shared" si="22"/>
        <v>7875</v>
      </c>
      <c r="N499" s="82">
        <f t="shared" si="25"/>
        <v>190.90909090909091</v>
      </c>
      <c r="O499" s="379"/>
      <c r="P499" s="13"/>
    </row>
    <row r="500" spans="1:16" hidden="1">
      <c r="A500" s="376" t="s">
        <v>15</v>
      </c>
      <c r="B500" s="377">
        <v>44568</v>
      </c>
      <c r="C500" s="377">
        <v>44570</v>
      </c>
      <c r="D500" s="376" t="s">
        <v>485</v>
      </c>
      <c r="E500" s="376" t="s">
        <v>486</v>
      </c>
      <c r="F500" s="79">
        <v>55</v>
      </c>
      <c r="G500" s="376" t="s">
        <v>500</v>
      </c>
      <c r="H500" s="376">
        <v>9500</v>
      </c>
      <c r="I500" s="376">
        <v>15</v>
      </c>
      <c r="J500" s="376">
        <v>0</v>
      </c>
      <c r="K500" s="376">
        <v>0</v>
      </c>
      <c r="L500" s="376">
        <f t="shared" si="24"/>
        <v>9515</v>
      </c>
      <c r="M500" s="378">
        <f t="shared" si="22"/>
        <v>7136.25</v>
      </c>
      <c r="N500" s="82">
        <f t="shared" si="25"/>
        <v>173</v>
      </c>
      <c r="O500" s="376"/>
      <c r="P500" s="13"/>
    </row>
    <row r="501" spans="1:16" hidden="1">
      <c r="A501" s="376" t="s">
        <v>15</v>
      </c>
      <c r="B501" s="377">
        <v>44568</v>
      </c>
      <c r="C501" s="377">
        <v>44570</v>
      </c>
      <c r="D501" s="376" t="s">
        <v>485</v>
      </c>
      <c r="E501" s="376" t="s">
        <v>486</v>
      </c>
      <c r="F501" s="376">
        <v>27</v>
      </c>
      <c r="G501" s="376" t="s">
        <v>501</v>
      </c>
      <c r="H501" s="376">
        <v>8800</v>
      </c>
      <c r="I501" s="376">
        <v>15</v>
      </c>
      <c r="J501" s="376">
        <v>0</v>
      </c>
      <c r="K501" s="376">
        <v>0</v>
      </c>
      <c r="L501" s="376">
        <f t="shared" si="24"/>
        <v>8815</v>
      </c>
      <c r="M501" s="378">
        <f t="shared" si="22"/>
        <v>6611.25</v>
      </c>
      <c r="N501" s="82">
        <f t="shared" si="25"/>
        <v>326.48148148148147</v>
      </c>
      <c r="O501" s="376"/>
      <c r="P501" s="13"/>
    </row>
    <row r="502" spans="1:16" hidden="1">
      <c r="A502" s="376" t="s">
        <v>15</v>
      </c>
      <c r="B502" s="377">
        <v>44568</v>
      </c>
      <c r="C502" s="377">
        <v>44570</v>
      </c>
      <c r="D502" s="376" t="s">
        <v>485</v>
      </c>
      <c r="E502" s="376" t="s">
        <v>486</v>
      </c>
      <c r="F502" s="376">
        <v>53</v>
      </c>
      <c r="G502" s="376" t="s">
        <v>498</v>
      </c>
      <c r="H502" s="376">
        <v>11700</v>
      </c>
      <c r="I502" s="376">
        <v>15</v>
      </c>
      <c r="J502" s="376">
        <v>0</v>
      </c>
      <c r="K502" s="376">
        <v>0</v>
      </c>
      <c r="L502" s="376">
        <f t="shared" si="24"/>
        <v>11715</v>
      </c>
      <c r="M502" s="378">
        <f t="shared" si="22"/>
        <v>8786.25</v>
      </c>
      <c r="N502" s="82">
        <f t="shared" si="25"/>
        <v>221.03773584905662</v>
      </c>
      <c r="O502" s="376"/>
      <c r="P502" s="13"/>
    </row>
    <row r="503" spans="1:16" hidden="1">
      <c r="A503" s="376" t="s">
        <v>15</v>
      </c>
      <c r="B503" s="377">
        <v>44568</v>
      </c>
      <c r="C503" s="377">
        <v>44570</v>
      </c>
      <c r="D503" s="376" t="s">
        <v>485</v>
      </c>
      <c r="E503" s="376" t="s">
        <v>486</v>
      </c>
      <c r="F503" s="376">
        <v>53</v>
      </c>
      <c r="G503" s="376" t="s">
        <v>499</v>
      </c>
      <c r="H503" s="376">
        <v>12000</v>
      </c>
      <c r="I503" s="376">
        <v>15</v>
      </c>
      <c r="J503" s="376">
        <v>0</v>
      </c>
      <c r="K503" s="376">
        <v>0</v>
      </c>
      <c r="L503" s="376">
        <f t="shared" si="24"/>
        <v>12015</v>
      </c>
      <c r="M503" s="378">
        <f t="shared" si="22"/>
        <v>9011.25</v>
      </c>
      <c r="N503" s="82">
        <f t="shared" si="25"/>
        <v>226.69811320754718</v>
      </c>
      <c r="O503" s="376"/>
      <c r="P503" s="13"/>
    </row>
    <row r="504" spans="1:16" hidden="1">
      <c r="A504" s="376" t="s">
        <v>15</v>
      </c>
      <c r="B504" s="377">
        <v>44571</v>
      </c>
      <c r="C504" s="377">
        <v>44577</v>
      </c>
      <c r="D504" s="376" t="s">
        <v>485</v>
      </c>
      <c r="E504" s="376" t="s">
        <v>486</v>
      </c>
      <c r="F504" s="79">
        <v>55</v>
      </c>
      <c r="G504" s="376" t="s">
        <v>500</v>
      </c>
      <c r="H504" s="376">
        <v>9300</v>
      </c>
      <c r="I504" s="376">
        <v>15</v>
      </c>
      <c r="J504" s="376">
        <v>0</v>
      </c>
      <c r="K504" s="376">
        <v>0</v>
      </c>
      <c r="L504" s="376">
        <f t="shared" si="24"/>
        <v>9315</v>
      </c>
      <c r="M504" s="378">
        <f t="shared" si="22"/>
        <v>6986.25</v>
      </c>
      <c r="N504" s="82">
        <f t="shared" si="25"/>
        <v>169.36363636363637</v>
      </c>
      <c r="O504" s="376"/>
      <c r="P504" s="13"/>
    </row>
    <row r="505" spans="1:16" hidden="1">
      <c r="A505" s="376" t="s">
        <v>15</v>
      </c>
      <c r="B505" s="377">
        <v>44571</v>
      </c>
      <c r="C505" s="377">
        <v>44577</v>
      </c>
      <c r="D505" s="376" t="s">
        <v>485</v>
      </c>
      <c r="E505" s="376" t="s">
        <v>486</v>
      </c>
      <c r="F505" s="376">
        <v>27</v>
      </c>
      <c r="G505" s="376" t="s">
        <v>501</v>
      </c>
      <c r="H505" s="376">
        <v>8800</v>
      </c>
      <c r="I505" s="376">
        <v>15</v>
      </c>
      <c r="J505" s="376">
        <v>0</v>
      </c>
      <c r="K505" s="376">
        <v>0</v>
      </c>
      <c r="L505" s="376">
        <f t="shared" si="24"/>
        <v>8815</v>
      </c>
      <c r="M505" s="378">
        <f t="shared" si="22"/>
        <v>6611.25</v>
      </c>
      <c r="N505" s="82">
        <f t="shared" si="25"/>
        <v>326.48148148148147</v>
      </c>
      <c r="O505" s="376"/>
      <c r="P505" s="13"/>
    </row>
    <row r="506" spans="1:16" hidden="1">
      <c r="A506" s="376" t="s">
        <v>15</v>
      </c>
      <c r="B506" s="377">
        <v>44571</v>
      </c>
      <c r="C506" s="377">
        <v>44577</v>
      </c>
      <c r="D506" s="376" t="s">
        <v>485</v>
      </c>
      <c r="E506" s="376" t="s">
        <v>486</v>
      </c>
      <c r="F506" s="376">
        <v>53</v>
      </c>
      <c r="G506" s="376" t="s">
        <v>498</v>
      </c>
      <c r="H506" s="376">
        <v>11400</v>
      </c>
      <c r="I506" s="376">
        <v>15</v>
      </c>
      <c r="J506" s="376">
        <v>0</v>
      </c>
      <c r="K506" s="376">
        <v>0</v>
      </c>
      <c r="L506" s="376">
        <f t="shared" si="24"/>
        <v>11415</v>
      </c>
      <c r="M506" s="378">
        <f t="shared" si="22"/>
        <v>8561.25</v>
      </c>
      <c r="N506" s="82">
        <f t="shared" si="25"/>
        <v>215.37735849056602</v>
      </c>
      <c r="O506" s="376"/>
      <c r="P506" s="13"/>
    </row>
    <row r="507" spans="1:16" hidden="1">
      <c r="A507" s="376" t="s">
        <v>15</v>
      </c>
      <c r="B507" s="377">
        <v>44571</v>
      </c>
      <c r="C507" s="377">
        <v>44577</v>
      </c>
      <c r="D507" s="376" t="s">
        <v>485</v>
      </c>
      <c r="E507" s="376" t="s">
        <v>486</v>
      </c>
      <c r="F507" s="376">
        <v>53</v>
      </c>
      <c r="G507" s="376" t="s">
        <v>499</v>
      </c>
      <c r="H507" s="376">
        <v>11400</v>
      </c>
      <c r="I507" s="376">
        <v>15</v>
      </c>
      <c r="J507" s="376">
        <v>0</v>
      </c>
      <c r="K507" s="376">
        <v>0</v>
      </c>
      <c r="L507" s="376">
        <f t="shared" si="24"/>
        <v>11415</v>
      </c>
      <c r="M507" s="378">
        <f t="shared" si="22"/>
        <v>8561.25</v>
      </c>
      <c r="N507" s="82">
        <f t="shared" si="25"/>
        <v>215.37735849056602</v>
      </c>
      <c r="O507" s="376"/>
      <c r="P507" s="13"/>
    </row>
    <row r="508" spans="1:16" hidden="1">
      <c r="A508" s="376" t="s">
        <v>15</v>
      </c>
      <c r="B508" s="377">
        <v>44578</v>
      </c>
      <c r="C508" s="377">
        <v>44582</v>
      </c>
      <c r="D508" s="376" t="s">
        <v>485</v>
      </c>
      <c r="E508" s="376" t="s">
        <v>486</v>
      </c>
      <c r="F508" s="376">
        <v>55</v>
      </c>
      <c r="G508" s="376" t="s">
        <v>500</v>
      </c>
      <c r="H508" s="376">
        <v>9000</v>
      </c>
      <c r="I508" s="376">
        <v>15</v>
      </c>
      <c r="J508" s="376">
        <v>0</v>
      </c>
      <c r="K508" s="376">
        <v>0</v>
      </c>
      <c r="L508" s="376">
        <f t="shared" si="24"/>
        <v>9015</v>
      </c>
      <c r="M508" s="378">
        <f t="shared" si="22"/>
        <v>6761.25</v>
      </c>
      <c r="N508" s="82">
        <f t="shared" si="25"/>
        <v>163.90909090909091</v>
      </c>
      <c r="O508" s="376"/>
      <c r="P508" s="13"/>
    </row>
    <row r="509" spans="1:16" hidden="1">
      <c r="A509" s="376" t="s">
        <v>15</v>
      </c>
      <c r="B509" s="377">
        <v>44578</v>
      </c>
      <c r="C509" s="377">
        <v>44582</v>
      </c>
      <c r="D509" s="376" t="s">
        <v>485</v>
      </c>
      <c r="E509" s="376" t="s">
        <v>486</v>
      </c>
      <c r="F509" s="376">
        <v>27</v>
      </c>
      <c r="G509" s="376" t="s">
        <v>501</v>
      </c>
      <c r="H509" s="376">
        <v>8500</v>
      </c>
      <c r="I509" s="376">
        <v>15</v>
      </c>
      <c r="J509" s="376">
        <v>0</v>
      </c>
      <c r="K509" s="376">
        <v>0</v>
      </c>
      <c r="L509" s="376">
        <f t="shared" si="24"/>
        <v>8515</v>
      </c>
      <c r="M509" s="378">
        <f t="shared" si="22"/>
        <v>6386.25</v>
      </c>
      <c r="N509" s="82">
        <f t="shared" si="25"/>
        <v>315.37037037037038</v>
      </c>
      <c r="O509" s="376"/>
      <c r="P509" s="13"/>
    </row>
    <row r="510" spans="1:16" hidden="1">
      <c r="A510" s="376" t="s">
        <v>15</v>
      </c>
      <c r="B510" s="377">
        <v>44578</v>
      </c>
      <c r="C510" s="377">
        <v>44582</v>
      </c>
      <c r="D510" s="376" t="s">
        <v>485</v>
      </c>
      <c r="E510" s="376" t="s">
        <v>486</v>
      </c>
      <c r="F510" s="376">
        <v>53</v>
      </c>
      <c r="G510" s="376" t="s">
        <v>498</v>
      </c>
      <c r="H510" s="376">
        <v>11000</v>
      </c>
      <c r="I510" s="376">
        <v>15</v>
      </c>
      <c r="J510" s="376">
        <v>0</v>
      </c>
      <c r="K510" s="376">
        <v>0</v>
      </c>
      <c r="L510" s="376">
        <f t="shared" si="24"/>
        <v>11015</v>
      </c>
      <c r="M510" s="378">
        <f t="shared" si="22"/>
        <v>8261.25</v>
      </c>
      <c r="N510" s="82">
        <f t="shared" si="25"/>
        <v>207.83018867924528</v>
      </c>
      <c r="O510" s="376"/>
      <c r="P510" s="13"/>
    </row>
    <row r="511" spans="1:16" hidden="1">
      <c r="A511" s="376" t="s">
        <v>15</v>
      </c>
      <c r="B511" s="377">
        <v>44578</v>
      </c>
      <c r="C511" s="377">
        <v>44582</v>
      </c>
      <c r="D511" s="376" t="s">
        <v>485</v>
      </c>
      <c r="E511" s="376" t="s">
        <v>486</v>
      </c>
      <c r="F511" s="376">
        <v>53</v>
      </c>
      <c r="G511" s="376" t="s">
        <v>499</v>
      </c>
      <c r="H511" s="376">
        <v>11000</v>
      </c>
      <c r="I511" s="376">
        <v>15</v>
      </c>
      <c r="J511" s="376">
        <v>0</v>
      </c>
      <c r="K511" s="376">
        <v>0</v>
      </c>
      <c r="L511" s="376">
        <f t="shared" si="24"/>
        <v>11015</v>
      </c>
      <c r="M511" s="378">
        <f t="shared" si="22"/>
        <v>8261.25</v>
      </c>
      <c r="N511" s="82">
        <f t="shared" si="25"/>
        <v>207.83018867924528</v>
      </c>
      <c r="O511" s="376"/>
      <c r="P511" s="13"/>
    </row>
    <row r="512" spans="1:16" ht="45" hidden="1">
      <c r="A512" s="373" t="s">
        <v>15</v>
      </c>
      <c r="B512" s="384">
        <v>44583</v>
      </c>
      <c r="C512" s="384">
        <v>44617</v>
      </c>
      <c r="D512" s="373" t="s">
        <v>485</v>
      </c>
      <c r="E512" s="373" t="s">
        <v>486</v>
      </c>
      <c r="F512" s="373">
        <v>55</v>
      </c>
      <c r="G512" s="373" t="s">
        <v>500</v>
      </c>
      <c r="H512" s="373">
        <v>9000</v>
      </c>
      <c r="I512" s="373">
        <v>15</v>
      </c>
      <c r="J512" s="373">
        <v>0</v>
      </c>
      <c r="K512" s="373">
        <v>0</v>
      </c>
      <c r="L512" s="373">
        <f t="shared" si="24"/>
        <v>9015</v>
      </c>
      <c r="M512" s="385">
        <f t="shared" si="22"/>
        <v>6761.25</v>
      </c>
      <c r="N512" s="82">
        <f t="shared" si="25"/>
        <v>163.90909090909091</v>
      </c>
      <c r="O512" s="386" t="s">
        <v>795</v>
      </c>
      <c r="P512" s="14"/>
    </row>
    <row r="513" spans="1:16" hidden="1">
      <c r="A513" s="376" t="s">
        <v>15</v>
      </c>
      <c r="B513" s="377">
        <v>44583</v>
      </c>
      <c r="C513" s="377">
        <v>44617</v>
      </c>
      <c r="D513" s="376" t="s">
        <v>485</v>
      </c>
      <c r="E513" s="376" t="s">
        <v>486</v>
      </c>
      <c r="F513" s="376">
        <v>27</v>
      </c>
      <c r="G513" s="376" t="s">
        <v>501</v>
      </c>
      <c r="H513" s="376">
        <v>8000</v>
      </c>
      <c r="I513" s="376">
        <v>15</v>
      </c>
      <c r="J513" s="376">
        <v>0</v>
      </c>
      <c r="K513" s="376">
        <v>0</v>
      </c>
      <c r="L513" s="376">
        <f t="shared" si="24"/>
        <v>8015</v>
      </c>
      <c r="M513" s="378">
        <f t="shared" si="22"/>
        <v>6011.25</v>
      </c>
      <c r="N513" s="82">
        <f t="shared" si="25"/>
        <v>296.85185185185185</v>
      </c>
      <c r="O513" s="376"/>
      <c r="P513" s="13"/>
    </row>
    <row r="514" spans="1:16" hidden="1">
      <c r="A514" s="376" t="s">
        <v>15</v>
      </c>
      <c r="B514" s="377">
        <v>44583</v>
      </c>
      <c r="C514" s="377">
        <v>44617</v>
      </c>
      <c r="D514" s="376" t="s">
        <v>485</v>
      </c>
      <c r="E514" s="376" t="s">
        <v>486</v>
      </c>
      <c r="F514" s="376">
        <v>53</v>
      </c>
      <c r="G514" s="376" t="s">
        <v>498</v>
      </c>
      <c r="H514" s="376">
        <v>10500</v>
      </c>
      <c r="I514" s="376">
        <v>15</v>
      </c>
      <c r="J514" s="376">
        <v>0</v>
      </c>
      <c r="K514" s="376">
        <v>0</v>
      </c>
      <c r="L514" s="376">
        <f t="shared" si="24"/>
        <v>10515</v>
      </c>
      <c r="M514" s="378">
        <f t="shared" si="22"/>
        <v>7886.25</v>
      </c>
      <c r="N514" s="82">
        <f t="shared" si="25"/>
        <v>198.39622641509433</v>
      </c>
      <c r="O514" s="376"/>
      <c r="P514" s="13"/>
    </row>
    <row r="515" spans="1:16" hidden="1">
      <c r="A515" s="376" t="s">
        <v>15</v>
      </c>
      <c r="B515" s="377">
        <v>44583</v>
      </c>
      <c r="C515" s="377">
        <v>44617</v>
      </c>
      <c r="D515" s="376" t="s">
        <v>485</v>
      </c>
      <c r="E515" s="376" t="s">
        <v>486</v>
      </c>
      <c r="F515" s="39">
        <v>53</v>
      </c>
      <c r="G515" s="39" t="s">
        <v>499</v>
      </c>
      <c r="H515" s="39">
        <v>10600</v>
      </c>
      <c r="I515" s="39">
        <v>15</v>
      </c>
      <c r="J515" s="39">
        <v>0</v>
      </c>
      <c r="K515" s="39">
        <v>0</v>
      </c>
      <c r="L515" s="39">
        <f t="shared" si="24"/>
        <v>10615</v>
      </c>
      <c r="M515" s="83">
        <f t="shared" si="22"/>
        <v>7961.25</v>
      </c>
      <c r="N515" s="82">
        <f t="shared" si="25"/>
        <v>200.28301886792454</v>
      </c>
      <c r="O515" s="376"/>
      <c r="P515" s="13"/>
    </row>
    <row r="516" spans="1:16" ht="60" hidden="1">
      <c r="A516" s="373" t="s">
        <v>15</v>
      </c>
      <c r="B516" s="373"/>
      <c r="C516" s="373"/>
      <c r="D516" s="373" t="s">
        <v>504</v>
      </c>
      <c r="E516" s="373" t="s">
        <v>486</v>
      </c>
      <c r="F516" s="41">
        <v>55</v>
      </c>
      <c r="G516" s="373" t="s">
        <v>500</v>
      </c>
      <c r="H516" s="373">
        <v>9915</v>
      </c>
      <c r="I516" s="373">
        <v>0</v>
      </c>
      <c r="J516" s="373">
        <v>0</v>
      </c>
      <c r="K516" s="373">
        <v>0</v>
      </c>
      <c r="L516" s="373">
        <f t="shared" si="24"/>
        <v>9915</v>
      </c>
      <c r="M516" s="385">
        <f t="shared" si="22"/>
        <v>7436.25</v>
      </c>
      <c r="N516" s="82">
        <f t="shared" si="25"/>
        <v>180.27272727272728</v>
      </c>
      <c r="O516" s="386" t="s">
        <v>796</v>
      </c>
      <c r="P516" s="14"/>
    </row>
    <row r="517" spans="1:16" hidden="1">
      <c r="A517" s="376" t="s">
        <v>15</v>
      </c>
      <c r="B517" s="376"/>
      <c r="C517" s="376"/>
      <c r="D517" s="376" t="s">
        <v>504</v>
      </c>
      <c r="E517" s="376" t="s">
        <v>486</v>
      </c>
      <c r="F517" s="376">
        <v>55</v>
      </c>
      <c r="G517" s="376" t="s">
        <v>500</v>
      </c>
      <c r="H517" s="376">
        <v>9900</v>
      </c>
      <c r="I517" s="376">
        <v>15</v>
      </c>
      <c r="J517" s="376">
        <v>0</v>
      </c>
      <c r="K517" s="376">
        <v>0</v>
      </c>
      <c r="L517" s="376">
        <f t="shared" si="24"/>
        <v>9915</v>
      </c>
      <c r="M517" s="378">
        <f t="shared" si="22"/>
        <v>7436.25</v>
      </c>
      <c r="N517" s="82">
        <f t="shared" si="25"/>
        <v>180.27272727272728</v>
      </c>
      <c r="O517" s="376" t="s">
        <v>797</v>
      </c>
      <c r="P517" s="13"/>
    </row>
    <row r="518" spans="1:16" ht="30" hidden="1">
      <c r="A518" s="373" t="s">
        <v>503</v>
      </c>
      <c r="B518" s="373"/>
      <c r="C518" s="373"/>
      <c r="D518" s="373" t="s">
        <v>504</v>
      </c>
      <c r="E518" s="373" t="s">
        <v>486</v>
      </c>
      <c r="F518" s="373">
        <v>55</v>
      </c>
      <c r="G518" s="373" t="s">
        <v>500</v>
      </c>
      <c r="H518" s="373">
        <v>9900</v>
      </c>
      <c r="I518" s="373">
        <v>0</v>
      </c>
      <c r="J518" s="373">
        <v>0</v>
      </c>
      <c r="K518" s="373">
        <v>0</v>
      </c>
      <c r="L518" s="373">
        <f t="shared" si="24"/>
        <v>9900</v>
      </c>
      <c r="M518" s="385">
        <f t="shared" si="22"/>
        <v>7425</v>
      </c>
      <c r="N518" s="82">
        <f t="shared" si="25"/>
        <v>180</v>
      </c>
      <c r="O518" s="386" t="s">
        <v>798</v>
      </c>
      <c r="P518" s="14"/>
    </row>
    <row r="519" spans="1:16" ht="45" hidden="1">
      <c r="A519" s="373" t="s">
        <v>503</v>
      </c>
      <c r="B519" s="373"/>
      <c r="C519" s="373"/>
      <c r="D519" s="373" t="s">
        <v>504</v>
      </c>
      <c r="E519" s="373" t="s">
        <v>486</v>
      </c>
      <c r="F519" s="373">
        <v>55</v>
      </c>
      <c r="G519" s="373" t="s">
        <v>500</v>
      </c>
      <c r="H519" s="373">
        <v>9700</v>
      </c>
      <c r="I519" s="373">
        <v>0</v>
      </c>
      <c r="J519" s="373">
        <v>0</v>
      </c>
      <c r="K519" s="373">
        <v>0</v>
      </c>
      <c r="L519" s="373">
        <f t="shared" si="24"/>
        <v>9700</v>
      </c>
      <c r="M519" s="385">
        <f t="shared" si="22"/>
        <v>7275</v>
      </c>
      <c r="N519" s="82">
        <f t="shared" si="25"/>
        <v>176.36363636363637</v>
      </c>
      <c r="O519" s="386" t="s">
        <v>799</v>
      </c>
      <c r="P519" s="14"/>
    </row>
    <row r="520" spans="1:16" ht="75" hidden="1">
      <c r="A520" s="373" t="s">
        <v>503</v>
      </c>
      <c r="B520" s="373"/>
      <c r="C520" s="373"/>
      <c r="D520" s="373" t="s">
        <v>504</v>
      </c>
      <c r="E520" s="373" t="s">
        <v>486</v>
      </c>
      <c r="F520" s="373">
        <v>55</v>
      </c>
      <c r="G520" s="373" t="s">
        <v>500</v>
      </c>
      <c r="H520" s="373">
        <v>9900</v>
      </c>
      <c r="I520" s="373">
        <v>0</v>
      </c>
      <c r="J520" s="373">
        <v>0</v>
      </c>
      <c r="K520" s="373">
        <v>0</v>
      </c>
      <c r="L520" s="373">
        <f t="shared" si="24"/>
        <v>9900</v>
      </c>
      <c r="M520" s="385">
        <f t="shared" si="22"/>
        <v>7425</v>
      </c>
      <c r="N520" s="82">
        <f t="shared" si="25"/>
        <v>180</v>
      </c>
      <c r="O520" s="386" t="s">
        <v>800</v>
      </c>
      <c r="P520" s="14"/>
    </row>
    <row r="521" spans="1:16" hidden="1">
      <c r="A521" s="376" t="s">
        <v>490</v>
      </c>
      <c r="B521" s="377">
        <v>44571</v>
      </c>
      <c r="C521" s="377">
        <v>44620</v>
      </c>
      <c r="D521" s="376" t="s">
        <v>491</v>
      </c>
      <c r="E521" s="376" t="s">
        <v>486</v>
      </c>
      <c r="F521" s="39">
        <v>53</v>
      </c>
      <c r="G521" s="376" t="s">
        <v>500</v>
      </c>
      <c r="H521" s="376">
        <v>9600</v>
      </c>
      <c r="I521" s="376">
        <v>53</v>
      </c>
      <c r="J521" s="376">
        <v>0</v>
      </c>
      <c r="K521" s="376">
        <v>0</v>
      </c>
      <c r="L521" s="376">
        <f t="shared" si="24"/>
        <v>9653</v>
      </c>
      <c r="M521" s="378">
        <f t="shared" si="22"/>
        <v>7239.75</v>
      </c>
      <c r="N521" s="82">
        <f t="shared" si="25"/>
        <v>182.1320754716981</v>
      </c>
      <c r="O521" s="376"/>
      <c r="P521" s="13"/>
    </row>
    <row r="522" spans="1:16" hidden="1">
      <c r="A522" s="376" t="s">
        <v>490</v>
      </c>
      <c r="B522" s="377">
        <v>44571</v>
      </c>
      <c r="C522" s="377">
        <v>44620</v>
      </c>
      <c r="D522" s="376" t="s">
        <v>491</v>
      </c>
      <c r="E522" s="376" t="s">
        <v>486</v>
      </c>
      <c r="F522" s="376">
        <v>27</v>
      </c>
      <c r="G522" s="376" t="s">
        <v>501</v>
      </c>
      <c r="H522" s="376">
        <v>8825</v>
      </c>
      <c r="I522" s="376">
        <v>53</v>
      </c>
      <c r="J522" s="376">
        <v>0</v>
      </c>
      <c r="K522" s="376">
        <v>0</v>
      </c>
      <c r="L522" s="376">
        <f t="shared" si="24"/>
        <v>8878</v>
      </c>
      <c r="M522" s="378">
        <f t="shared" si="22"/>
        <v>6658.5</v>
      </c>
      <c r="N522" s="82">
        <f t="shared" si="25"/>
        <v>328.81481481481484</v>
      </c>
      <c r="O522" s="376"/>
      <c r="P522" s="13"/>
    </row>
    <row r="523" spans="1:16" hidden="1">
      <c r="A523" s="376" t="s">
        <v>490</v>
      </c>
      <c r="B523" s="377">
        <v>44571</v>
      </c>
      <c r="C523" s="377">
        <v>44620</v>
      </c>
      <c r="D523" s="376" t="s">
        <v>491</v>
      </c>
      <c r="E523" s="376" t="s">
        <v>486</v>
      </c>
      <c r="F523" s="376">
        <v>53</v>
      </c>
      <c r="G523" s="376" t="s">
        <v>511</v>
      </c>
      <c r="H523" s="376">
        <v>11550</v>
      </c>
      <c r="I523" s="376">
        <v>53</v>
      </c>
      <c r="J523" s="376">
        <v>0</v>
      </c>
      <c r="K523" s="376">
        <v>0</v>
      </c>
      <c r="L523" s="376">
        <f t="shared" si="24"/>
        <v>11603</v>
      </c>
      <c r="M523" s="378">
        <f t="shared" si="22"/>
        <v>8702.25</v>
      </c>
      <c r="N523" s="82">
        <f t="shared" si="25"/>
        <v>218.9245283018868</v>
      </c>
      <c r="O523" s="376"/>
      <c r="P523" s="13"/>
    </row>
    <row r="524" spans="1:16" hidden="1">
      <c r="A524" s="376" t="s">
        <v>490</v>
      </c>
      <c r="B524" s="377">
        <v>44621</v>
      </c>
      <c r="C524" s="377">
        <v>44626</v>
      </c>
      <c r="D524" s="376" t="s">
        <v>491</v>
      </c>
      <c r="E524" s="376" t="s">
        <v>486</v>
      </c>
      <c r="F524" s="39">
        <v>53</v>
      </c>
      <c r="G524" s="376" t="s">
        <v>500</v>
      </c>
      <c r="H524" s="376">
        <v>7800</v>
      </c>
      <c r="I524" s="376">
        <v>53</v>
      </c>
      <c r="J524" s="376">
        <v>0</v>
      </c>
      <c r="K524" s="376">
        <v>0</v>
      </c>
      <c r="L524" s="376">
        <f t="shared" si="24"/>
        <v>7853</v>
      </c>
      <c r="M524" s="378">
        <f t="shared" si="22"/>
        <v>5889.75</v>
      </c>
      <c r="N524" s="82">
        <f t="shared" si="25"/>
        <v>148.16981132075472</v>
      </c>
      <c r="O524" s="376"/>
      <c r="P524" s="13"/>
    </row>
    <row r="525" spans="1:16" hidden="1">
      <c r="A525" s="376" t="s">
        <v>490</v>
      </c>
      <c r="B525" s="377">
        <v>44621</v>
      </c>
      <c r="C525" s="377">
        <v>44626</v>
      </c>
      <c r="D525" s="376" t="s">
        <v>491</v>
      </c>
      <c r="E525" s="376" t="s">
        <v>486</v>
      </c>
      <c r="F525" s="376">
        <v>27</v>
      </c>
      <c r="G525" s="376" t="s">
        <v>501</v>
      </c>
      <c r="H525" s="376">
        <v>8200</v>
      </c>
      <c r="I525" s="376">
        <v>53</v>
      </c>
      <c r="J525" s="376">
        <v>0</v>
      </c>
      <c r="K525" s="376">
        <v>0</v>
      </c>
      <c r="L525" s="376">
        <f t="shared" si="24"/>
        <v>8253</v>
      </c>
      <c r="M525" s="378">
        <f t="shared" si="22"/>
        <v>6189.75</v>
      </c>
      <c r="N525" s="82">
        <f t="shared" si="25"/>
        <v>305.66666666666669</v>
      </c>
      <c r="O525" s="376"/>
      <c r="P525" s="13"/>
    </row>
    <row r="526" spans="1:16" hidden="1">
      <c r="A526" s="376" t="s">
        <v>490</v>
      </c>
      <c r="B526" s="377">
        <v>44621</v>
      </c>
      <c r="C526" s="377">
        <v>44626</v>
      </c>
      <c r="D526" s="376" t="s">
        <v>491</v>
      </c>
      <c r="E526" s="376" t="s">
        <v>486</v>
      </c>
      <c r="F526" s="376">
        <v>53</v>
      </c>
      <c r="G526" s="376" t="s">
        <v>511</v>
      </c>
      <c r="H526" s="376">
        <v>10550</v>
      </c>
      <c r="I526" s="376">
        <v>53</v>
      </c>
      <c r="J526" s="376">
        <v>0</v>
      </c>
      <c r="K526" s="376">
        <v>0</v>
      </c>
      <c r="L526" s="376">
        <f t="shared" si="24"/>
        <v>10603</v>
      </c>
      <c r="M526" s="378">
        <f t="shared" si="22"/>
        <v>7952.25</v>
      </c>
      <c r="N526" s="82">
        <f t="shared" si="25"/>
        <v>200.0566037735849</v>
      </c>
      <c r="O526" s="376"/>
      <c r="P526" s="13"/>
    </row>
    <row r="527" spans="1:16" hidden="1">
      <c r="A527" s="376" t="s">
        <v>15</v>
      </c>
      <c r="B527" s="377">
        <v>44618</v>
      </c>
      <c r="C527" s="377">
        <v>44625</v>
      </c>
      <c r="D527" s="376" t="s">
        <v>485</v>
      </c>
      <c r="E527" s="376" t="s">
        <v>486</v>
      </c>
      <c r="F527" s="376">
        <v>53</v>
      </c>
      <c r="G527" s="376" t="s">
        <v>500</v>
      </c>
      <c r="H527" s="376">
        <v>7950</v>
      </c>
      <c r="I527" s="376">
        <v>15</v>
      </c>
      <c r="J527" s="376">
        <v>0</v>
      </c>
      <c r="K527" s="376">
        <v>0</v>
      </c>
      <c r="L527" s="376">
        <f t="shared" si="24"/>
        <v>7965</v>
      </c>
      <c r="M527" s="378">
        <f t="shared" si="22"/>
        <v>5973.75</v>
      </c>
      <c r="N527" s="82">
        <f t="shared" si="25"/>
        <v>150.28301886792454</v>
      </c>
      <c r="O527" s="376"/>
      <c r="P527" s="13"/>
    </row>
    <row r="528" spans="1:16" hidden="1">
      <c r="A528" s="376" t="s">
        <v>15</v>
      </c>
      <c r="B528" s="377">
        <v>44618</v>
      </c>
      <c r="C528" s="377">
        <v>44625</v>
      </c>
      <c r="D528" s="376" t="s">
        <v>485</v>
      </c>
      <c r="E528" s="376" t="s">
        <v>486</v>
      </c>
      <c r="F528" s="376">
        <v>27</v>
      </c>
      <c r="G528" s="376" t="s">
        <v>501</v>
      </c>
      <c r="H528" s="376">
        <v>7800</v>
      </c>
      <c r="I528" s="376">
        <v>15</v>
      </c>
      <c r="J528" s="376">
        <v>0</v>
      </c>
      <c r="K528" s="376">
        <v>0</v>
      </c>
      <c r="L528" s="376">
        <f t="shared" si="24"/>
        <v>7815</v>
      </c>
      <c r="M528" s="378">
        <f t="shared" si="22"/>
        <v>5861.25</v>
      </c>
      <c r="N528" s="82">
        <f t="shared" si="25"/>
        <v>289.44444444444446</v>
      </c>
      <c r="O528" s="376"/>
      <c r="P528" s="13"/>
    </row>
    <row r="529" spans="1:16" hidden="1">
      <c r="A529" s="376" t="s">
        <v>15</v>
      </c>
      <c r="B529" s="377">
        <v>44618</v>
      </c>
      <c r="C529" s="377">
        <v>44625</v>
      </c>
      <c r="D529" s="376" t="s">
        <v>485</v>
      </c>
      <c r="E529" s="376" t="s">
        <v>486</v>
      </c>
      <c r="F529" s="376">
        <v>53</v>
      </c>
      <c r="G529" s="376" t="s">
        <v>498</v>
      </c>
      <c r="H529" s="376">
        <v>9950</v>
      </c>
      <c r="I529" s="376">
        <v>15</v>
      </c>
      <c r="J529" s="376">
        <v>0</v>
      </c>
      <c r="K529" s="376">
        <v>0</v>
      </c>
      <c r="L529" s="376">
        <f t="shared" si="24"/>
        <v>9965</v>
      </c>
      <c r="M529" s="378">
        <f t="shared" si="22"/>
        <v>7473.75</v>
      </c>
      <c r="N529" s="82">
        <f t="shared" si="25"/>
        <v>188.01886792452831</v>
      </c>
      <c r="O529" s="376"/>
      <c r="P529" s="13"/>
    </row>
    <row r="530" spans="1:16" hidden="1">
      <c r="A530" s="376" t="s">
        <v>15</v>
      </c>
      <c r="B530" s="377">
        <v>44618</v>
      </c>
      <c r="C530" s="377">
        <v>44625</v>
      </c>
      <c r="D530" s="376" t="s">
        <v>485</v>
      </c>
      <c r="E530" s="376" t="s">
        <v>486</v>
      </c>
      <c r="F530" s="376">
        <v>53</v>
      </c>
      <c r="G530" s="376" t="s">
        <v>499</v>
      </c>
      <c r="H530" s="376">
        <v>9950</v>
      </c>
      <c r="I530" s="376">
        <v>15</v>
      </c>
      <c r="J530" s="376">
        <v>0</v>
      </c>
      <c r="K530" s="376">
        <v>0</v>
      </c>
      <c r="L530" s="376">
        <f t="shared" si="24"/>
        <v>9965</v>
      </c>
      <c r="M530" s="378">
        <f t="shared" si="22"/>
        <v>7473.75</v>
      </c>
      <c r="N530" s="82">
        <f t="shared" si="25"/>
        <v>188.01886792452831</v>
      </c>
      <c r="O530" s="376"/>
      <c r="P530" s="13"/>
    </row>
    <row r="531" spans="1:16" ht="60" hidden="1">
      <c r="A531" s="373" t="s">
        <v>503</v>
      </c>
      <c r="B531" s="384">
        <v>44898</v>
      </c>
      <c r="C531" s="373"/>
      <c r="D531" s="373" t="s">
        <v>504</v>
      </c>
      <c r="E531" s="373" t="s">
        <v>486</v>
      </c>
      <c r="F531" s="41">
        <v>55</v>
      </c>
      <c r="G531" s="373" t="s">
        <v>500</v>
      </c>
      <c r="H531" s="373">
        <v>7500</v>
      </c>
      <c r="I531" s="373">
        <v>0</v>
      </c>
      <c r="J531" s="373">
        <v>0</v>
      </c>
      <c r="K531" s="373">
        <v>0</v>
      </c>
      <c r="L531" s="373">
        <f t="shared" si="24"/>
        <v>7500</v>
      </c>
      <c r="M531" s="373">
        <f t="shared" si="22"/>
        <v>5625</v>
      </c>
      <c r="N531" s="82">
        <f t="shared" si="25"/>
        <v>136.36363636363637</v>
      </c>
      <c r="O531" s="386" t="s">
        <v>801</v>
      </c>
      <c r="P531" s="14"/>
    </row>
    <row r="532" spans="1:16" hidden="1">
      <c r="A532" s="376" t="s">
        <v>15</v>
      </c>
      <c r="B532" s="377">
        <v>44626</v>
      </c>
      <c r="C532" s="377">
        <v>44633</v>
      </c>
      <c r="D532" s="376" t="s">
        <v>485</v>
      </c>
      <c r="E532" s="376" t="s">
        <v>486</v>
      </c>
      <c r="F532" s="376">
        <v>53</v>
      </c>
      <c r="G532" s="376" t="s">
        <v>500</v>
      </c>
      <c r="H532" s="376">
        <v>7600</v>
      </c>
      <c r="I532" s="376">
        <v>15</v>
      </c>
      <c r="J532" s="376">
        <v>0</v>
      </c>
      <c r="K532" s="376">
        <v>0</v>
      </c>
      <c r="L532" s="376">
        <f t="shared" si="24"/>
        <v>7615</v>
      </c>
      <c r="M532" s="378">
        <f t="shared" si="22"/>
        <v>5711.25</v>
      </c>
      <c r="N532" s="82">
        <f t="shared" si="25"/>
        <v>143.67924528301887</v>
      </c>
      <c r="O532" s="376"/>
      <c r="P532" s="13"/>
    </row>
    <row r="533" spans="1:16" hidden="1">
      <c r="A533" s="376" t="s">
        <v>15</v>
      </c>
      <c r="B533" s="377">
        <v>44626</v>
      </c>
      <c r="C533" s="377">
        <v>44633</v>
      </c>
      <c r="D533" s="376" t="s">
        <v>485</v>
      </c>
      <c r="E533" s="376" t="s">
        <v>486</v>
      </c>
      <c r="F533" s="376">
        <v>27</v>
      </c>
      <c r="G533" s="376" t="s">
        <v>501</v>
      </c>
      <c r="H533" s="376">
        <v>7625</v>
      </c>
      <c r="I533" s="376">
        <v>15</v>
      </c>
      <c r="J533" s="376">
        <v>0</v>
      </c>
      <c r="K533" s="376">
        <v>0</v>
      </c>
      <c r="L533" s="376">
        <f t="shared" si="24"/>
        <v>7640</v>
      </c>
      <c r="M533" s="378">
        <f t="shared" si="22"/>
        <v>5730</v>
      </c>
      <c r="N533" s="82">
        <f t="shared" si="25"/>
        <v>282.96296296296299</v>
      </c>
      <c r="O533" s="376"/>
      <c r="P533" s="13"/>
    </row>
    <row r="534" spans="1:16" hidden="1">
      <c r="A534" s="376" t="s">
        <v>15</v>
      </c>
      <c r="B534" s="377">
        <v>44626</v>
      </c>
      <c r="C534" s="377">
        <v>44633</v>
      </c>
      <c r="D534" s="376" t="s">
        <v>485</v>
      </c>
      <c r="E534" s="376" t="s">
        <v>486</v>
      </c>
      <c r="F534" s="376">
        <v>53</v>
      </c>
      <c r="G534" s="376" t="s">
        <v>498</v>
      </c>
      <c r="H534" s="376">
        <v>9600</v>
      </c>
      <c r="I534" s="376">
        <v>15</v>
      </c>
      <c r="J534" s="376">
        <v>0</v>
      </c>
      <c r="K534" s="376">
        <v>0</v>
      </c>
      <c r="L534" s="376">
        <f t="shared" si="24"/>
        <v>9615</v>
      </c>
      <c r="M534" s="378">
        <f t="shared" si="22"/>
        <v>7211.25</v>
      </c>
      <c r="N534" s="82">
        <f t="shared" si="25"/>
        <v>181.41509433962264</v>
      </c>
      <c r="O534" s="376"/>
      <c r="P534" s="13"/>
    </row>
    <row r="535" spans="1:16" hidden="1">
      <c r="A535" s="376" t="s">
        <v>15</v>
      </c>
      <c r="B535" s="377">
        <v>44626</v>
      </c>
      <c r="C535" s="377">
        <v>44633</v>
      </c>
      <c r="D535" s="376" t="s">
        <v>485</v>
      </c>
      <c r="E535" s="376" t="s">
        <v>486</v>
      </c>
      <c r="F535" s="376">
        <v>53</v>
      </c>
      <c r="G535" s="376" t="s">
        <v>499</v>
      </c>
      <c r="H535" s="376">
        <v>9600</v>
      </c>
      <c r="I535" s="376">
        <v>15</v>
      </c>
      <c r="J535" s="376">
        <v>0</v>
      </c>
      <c r="K535" s="376">
        <v>0</v>
      </c>
      <c r="L535" s="376">
        <f t="shared" si="24"/>
        <v>9615</v>
      </c>
      <c r="M535" s="378">
        <f t="shared" si="22"/>
        <v>7211.25</v>
      </c>
      <c r="N535" s="82">
        <f t="shared" si="25"/>
        <v>181.41509433962264</v>
      </c>
      <c r="O535" s="376"/>
      <c r="P535" s="13"/>
    </row>
    <row r="536" spans="1:16" ht="30" hidden="1">
      <c r="A536" s="373" t="s">
        <v>490</v>
      </c>
      <c r="B536" s="384">
        <v>44627</v>
      </c>
      <c r="C536" s="384">
        <v>44633</v>
      </c>
      <c r="D536" s="373" t="s">
        <v>491</v>
      </c>
      <c r="E536" s="373" t="s">
        <v>486</v>
      </c>
      <c r="F536" s="42">
        <v>53</v>
      </c>
      <c r="G536" s="373" t="s">
        <v>500</v>
      </c>
      <c r="H536" s="373">
        <v>7400</v>
      </c>
      <c r="I536" s="373">
        <v>53</v>
      </c>
      <c r="J536" s="373">
        <v>0</v>
      </c>
      <c r="K536" s="373">
        <v>0</v>
      </c>
      <c r="L536" s="373">
        <f t="shared" si="24"/>
        <v>7453</v>
      </c>
      <c r="M536" s="385">
        <f t="shared" si="22"/>
        <v>5589.75</v>
      </c>
      <c r="N536" s="82">
        <f t="shared" si="25"/>
        <v>140.62264150943398</v>
      </c>
      <c r="O536" s="386" t="s">
        <v>802</v>
      </c>
      <c r="P536" s="14"/>
    </row>
    <row r="537" spans="1:16" hidden="1">
      <c r="A537" s="376" t="s">
        <v>490</v>
      </c>
      <c r="B537" s="377">
        <v>44627</v>
      </c>
      <c r="C537" s="377">
        <v>44633</v>
      </c>
      <c r="D537" s="376" t="s">
        <v>491</v>
      </c>
      <c r="E537" s="376" t="s">
        <v>486</v>
      </c>
      <c r="F537" s="376">
        <v>27</v>
      </c>
      <c r="G537" s="376" t="s">
        <v>501</v>
      </c>
      <c r="H537" s="376">
        <v>7900</v>
      </c>
      <c r="I537" s="376">
        <v>53</v>
      </c>
      <c r="J537" s="376">
        <v>0</v>
      </c>
      <c r="K537" s="376">
        <v>0</v>
      </c>
      <c r="L537" s="376">
        <f t="shared" si="24"/>
        <v>7953</v>
      </c>
      <c r="M537" s="378">
        <f t="shared" si="22"/>
        <v>5964.75</v>
      </c>
      <c r="N537" s="82">
        <f t="shared" si="25"/>
        <v>294.55555555555554</v>
      </c>
      <c r="O537" s="376"/>
      <c r="P537" s="13"/>
    </row>
    <row r="538" spans="1:16" hidden="1">
      <c r="A538" s="376" t="s">
        <v>490</v>
      </c>
      <c r="B538" s="377">
        <v>44627</v>
      </c>
      <c r="C538" s="377">
        <v>44633</v>
      </c>
      <c r="D538" s="376" t="s">
        <v>491</v>
      </c>
      <c r="E538" s="376" t="s">
        <v>486</v>
      </c>
      <c r="F538" s="376">
        <v>53</v>
      </c>
      <c r="G538" s="376" t="s">
        <v>511</v>
      </c>
      <c r="H538" s="376">
        <v>10250</v>
      </c>
      <c r="I538" s="376">
        <v>53</v>
      </c>
      <c r="J538" s="376">
        <v>0</v>
      </c>
      <c r="K538" s="376">
        <v>0</v>
      </c>
      <c r="L538" s="376">
        <f t="shared" si="24"/>
        <v>10303</v>
      </c>
      <c r="M538" s="378">
        <f t="shared" si="22"/>
        <v>7727.25</v>
      </c>
      <c r="N538" s="82">
        <f t="shared" si="25"/>
        <v>194.39622641509433</v>
      </c>
      <c r="O538" s="376"/>
      <c r="P538" s="13"/>
    </row>
    <row r="539" spans="1:16" hidden="1">
      <c r="A539" s="376" t="s">
        <v>15</v>
      </c>
      <c r="B539" s="377">
        <v>44634</v>
      </c>
      <c r="C539" s="377">
        <v>44638</v>
      </c>
      <c r="D539" s="376" t="s">
        <v>485</v>
      </c>
      <c r="E539" s="376" t="s">
        <v>486</v>
      </c>
      <c r="F539" s="376">
        <v>53</v>
      </c>
      <c r="G539" s="376" t="s">
        <v>500</v>
      </c>
      <c r="H539" s="376">
        <v>7100</v>
      </c>
      <c r="I539" s="376">
        <v>15</v>
      </c>
      <c r="J539" s="376">
        <v>0</v>
      </c>
      <c r="K539" s="376">
        <v>0</v>
      </c>
      <c r="L539" s="376">
        <f t="shared" si="24"/>
        <v>7115</v>
      </c>
      <c r="M539" s="378">
        <f t="shared" si="22"/>
        <v>5336.25</v>
      </c>
      <c r="N539" s="82">
        <f t="shared" si="25"/>
        <v>134.24528301886792</v>
      </c>
      <c r="O539" s="376"/>
      <c r="P539" s="13"/>
    </row>
    <row r="540" spans="1:16" hidden="1">
      <c r="A540" s="376" t="s">
        <v>15</v>
      </c>
      <c r="B540" s="377">
        <v>44634</v>
      </c>
      <c r="C540" s="377">
        <v>44638</v>
      </c>
      <c r="D540" s="376" t="s">
        <v>485</v>
      </c>
      <c r="E540" s="376" t="s">
        <v>486</v>
      </c>
      <c r="F540" s="376">
        <v>27</v>
      </c>
      <c r="G540" s="376" t="s">
        <v>501</v>
      </c>
      <c r="H540" s="376">
        <v>7500</v>
      </c>
      <c r="I540" s="376">
        <v>15</v>
      </c>
      <c r="J540" s="376">
        <v>0</v>
      </c>
      <c r="K540" s="376">
        <v>0</v>
      </c>
      <c r="L540" s="376">
        <f t="shared" si="24"/>
        <v>7515</v>
      </c>
      <c r="M540" s="378">
        <f t="shared" si="22"/>
        <v>5636.25</v>
      </c>
      <c r="N540" s="82">
        <f t="shared" si="25"/>
        <v>278.33333333333331</v>
      </c>
      <c r="O540" s="376"/>
      <c r="P540" s="13"/>
    </row>
    <row r="541" spans="1:16" hidden="1">
      <c r="A541" s="376" t="s">
        <v>15</v>
      </c>
      <c r="B541" s="377">
        <v>44634</v>
      </c>
      <c r="C541" s="377">
        <v>44638</v>
      </c>
      <c r="D541" s="376" t="s">
        <v>485</v>
      </c>
      <c r="E541" s="376" t="s">
        <v>486</v>
      </c>
      <c r="F541" s="376">
        <v>53</v>
      </c>
      <c r="G541" s="376" t="s">
        <v>498</v>
      </c>
      <c r="H541" s="376">
        <v>9000</v>
      </c>
      <c r="I541" s="376">
        <v>15</v>
      </c>
      <c r="J541" s="376">
        <v>0</v>
      </c>
      <c r="K541" s="376">
        <v>0</v>
      </c>
      <c r="L541" s="376">
        <f t="shared" si="24"/>
        <v>9015</v>
      </c>
      <c r="M541" s="378">
        <f t="shared" si="22"/>
        <v>6761.25</v>
      </c>
      <c r="N541" s="82">
        <f t="shared" si="25"/>
        <v>170.09433962264151</v>
      </c>
      <c r="O541" s="376"/>
      <c r="P541" s="13"/>
    </row>
    <row r="542" spans="1:16" hidden="1">
      <c r="A542" s="376" t="s">
        <v>15</v>
      </c>
      <c r="B542" s="377">
        <v>44634</v>
      </c>
      <c r="C542" s="377">
        <v>44638</v>
      </c>
      <c r="D542" s="376" t="s">
        <v>485</v>
      </c>
      <c r="E542" s="376" t="s">
        <v>486</v>
      </c>
      <c r="F542" s="376">
        <v>53</v>
      </c>
      <c r="G542" s="376" t="s">
        <v>499</v>
      </c>
      <c r="H542" s="376">
        <v>9000</v>
      </c>
      <c r="I542" s="376">
        <v>15</v>
      </c>
      <c r="J542" s="376">
        <v>0</v>
      </c>
      <c r="K542" s="376">
        <v>0</v>
      </c>
      <c r="L542" s="376">
        <f t="shared" si="24"/>
        <v>9015</v>
      </c>
      <c r="M542" s="378">
        <f t="shared" si="22"/>
        <v>6761.25</v>
      </c>
      <c r="N542" s="82">
        <f t="shared" si="25"/>
        <v>170.09433962264151</v>
      </c>
      <c r="O542" s="376"/>
      <c r="P542" s="13"/>
    </row>
    <row r="543" spans="1:16" hidden="1">
      <c r="A543" s="376" t="s">
        <v>490</v>
      </c>
      <c r="B543" s="377">
        <v>44634</v>
      </c>
      <c r="C543" s="377">
        <v>44640</v>
      </c>
      <c r="D543" s="376" t="s">
        <v>491</v>
      </c>
      <c r="E543" s="376" t="s">
        <v>486</v>
      </c>
      <c r="F543" s="39">
        <v>53</v>
      </c>
      <c r="G543" s="376" t="s">
        <v>500</v>
      </c>
      <c r="H543" s="376">
        <v>7400</v>
      </c>
      <c r="I543" s="376">
        <v>53</v>
      </c>
      <c r="J543" s="376">
        <v>0</v>
      </c>
      <c r="K543" s="376">
        <v>0</v>
      </c>
      <c r="L543" s="376">
        <f t="shared" si="24"/>
        <v>7453</v>
      </c>
      <c r="M543" s="378">
        <f t="shared" si="22"/>
        <v>5589.75</v>
      </c>
      <c r="N543" s="82">
        <f t="shared" si="25"/>
        <v>140.62264150943398</v>
      </c>
      <c r="O543" s="376"/>
      <c r="P543" s="13"/>
    </row>
    <row r="544" spans="1:16" hidden="1">
      <c r="A544" s="376" t="s">
        <v>490</v>
      </c>
      <c r="B544" s="377">
        <v>44634</v>
      </c>
      <c r="C544" s="377">
        <v>44641</v>
      </c>
      <c r="D544" s="376" t="s">
        <v>491</v>
      </c>
      <c r="E544" s="376" t="s">
        <v>486</v>
      </c>
      <c r="F544" s="376">
        <v>27</v>
      </c>
      <c r="G544" s="376" t="s">
        <v>501</v>
      </c>
      <c r="H544" s="376">
        <v>7800</v>
      </c>
      <c r="I544" s="376">
        <v>53</v>
      </c>
      <c r="J544" s="376">
        <v>0</v>
      </c>
      <c r="K544" s="376">
        <v>0</v>
      </c>
      <c r="L544" s="376">
        <f t="shared" si="24"/>
        <v>7853</v>
      </c>
      <c r="M544" s="378">
        <f t="shared" si="22"/>
        <v>5889.75</v>
      </c>
      <c r="N544" s="82">
        <f t="shared" si="25"/>
        <v>290.85185185185185</v>
      </c>
      <c r="O544" s="376"/>
      <c r="P544" s="13"/>
    </row>
    <row r="545" spans="1:16" hidden="1">
      <c r="A545" s="376" t="s">
        <v>490</v>
      </c>
      <c r="B545" s="377">
        <v>44634</v>
      </c>
      <c r="C545" s="377">
        <v>44642</v>
      </c>
      <c r="D545" s="376" t="s">
        <v>491</v>
      </c>
      <c r="E545" s="376" t="s">
        <v>486</v>
      </c>
      <c r="F545" s="376">
        <v>53</v>
      </c>
      <c r="G545" s="376" t="s">
        <v>511</v>
      </c>
      <c r="H545" s="376">
        <v>9550</v>
      </c>
      <c r="I545" s="376">
        <v>53</v>
      </c>
      <c r="J545" s="376">
        <v>0</v>
      </c>
      <c r="K545" s="376">
        <v>0</v>
      </c>
      <c r="L545" s="376">
        <f t="shared" si="24"/>
        <v>9603</v>
      </c>
      <c r="M545" s="378">
        <f t="shared" si="22"/>
        <v>7202.25</v>
      </c>
      <c r="N545" s="82">
        <f t="shared" si="25"/>
        <v>181.18867924528303</v>
      </c>
      <c r="O545" s="376"/>
      <c r="P545" s="13"/>
    </row>
    <row r="546" spans="1:16" ht="60" hidden="1">
      <c r="A546" s="373" t="s">
        <v>503</v>
      </c>
      <c r="B546" s="373"/>
      <c r="C546" s="373"/>
      <c r="D546" s="373" t="s">
        <v>504</v>
      </c>
      <c r="E546" s="373" t="s">
        <v>486</v>
      </c>
      <c r="F546" s="373">
        <v>55</v>
      </c>
      <c r="G546" s="373" t="s">
        <v>500</v>
      </c>
      <c r="H546" s="373">
        <v>7200</v>
      </c>
      <c r="I546" s="373">
        <v>0</v>
      </c>
      <c r="J546" s="373">
        <v>0</v>
      </c>
      <c r="K546" s="373">
        <v>0</v>
      </c>
      <c r="L546" s="373">
        <f t="shared" si="24"/>
        <v>7200</v>
      </c>
      <c r="M546" s="385">
        <f t="shared" si="22"/>
        <v>5400</v>
      </c>
      <c r="N546" s="82">
        <f t="shared" si="25"/>
        <v>130.90909090909091</v>
      </c>
      <c r="O546" s="386" t="s">
        <v>803</v>
      </c>
      <c r="P546" s="14"/>
    </row>
    <row r="547" spans="1:16" hidden="1">
      <c r="A547" s="376" t="s">
        <v>490</v>
      </c>
      <c r="B547" s="377">
        <v>44641</v>
      </c>
      <c r="C547" s="377">
        <v>44651</v>
      </c>
      <c r="D547" s="376" t="s">
        <v>491</v>
      </c>
      <c r="E547" s="376" t="s">
        <v>486</v>
      </c>
      <c r="F547" s="39">
        <v>53</v>
      </c>
      <c r="G547" s="376" t="s">
        <v>500</v>
      </c>
      <c r="H547" s="376">
        <v>7100</v>
      </c>
      <c r="I547" s="376">
        <v>53</v>
      </c>
      <c r="J547" s="376">
        <v>0</v>
      </c>
      <c r="K547" s="376">
        <v>0</v>
      </c>
      <c r="L547" s="376">
        <f t="shared" si="24"/>
        <v>7153</v>
      </c>
      <c r="M547" s="378">
        <f t="shared" si="22"/>
        <v>5364.75</v>
      </c>
      <c r="N547" s="82">
        <f t="shared" si="25"/>
        <v>134.96226415094338</v>
      </c>
      <c r="O547" s="376"/>
      <c r="P547" s="13"/>
    </row>
    <row r="548" spans="1:16" hidden="1">
      <c r="A548" s="376" t="s">
        <v>490</v>
      </c>
      <c r="B548" s="377">
        <v>44641</v>
      </c>
      <c r="C548" s="377">
        <v>44651</v>
      </c>
      <c r="D548" s="376" t="s">
        <v>491</v>
      </c>
      <c r="E548" s="376" t="s">
        <v>486</v>
      </c>
      <c r="F548" s="376">
        <v>27</v>
      </c>
      <c r="G548" s="376" t="s">
        <v>501</v>
      </c>
      <c r="H548" s="376">
        <v>7100</v>
      </c>
      <c r="I548" s="376">
        <v>53</v>
      </c>
      <c r="J548" s="376">
        <v>0</v>
      </c>
      <c r="K548" s="376">
        <v>0</v>
      </c>
      <c r="L548" s="376">
        <f t="shared" si="24"/>
        <v>7153</v>
      </c>
      <c r="M548" s="378">
        <f t="shared" si="22"/>
        <v>5364.75</v>
      </c>
      <c r="N548" s="82">
        <f t="shared" si="25"/>
        <v>264.92592592592592</v>
      </c>
      <c r="O548" s="376"/>
      <c r="P548" s="13"/>
    </row>
    <row r="549" spans="1:16" hidden="1">
      <c r="A549" s="376" t="s">
        <v>490</v>
      </c>
      <c r="B549" s="377">
        <v>44641</v>
      </c>
      <c r="C549" s="377">
        <v>44651</v>
      </c>
      <c r="D549" s="376" t="s">
        <v>491</v>
      </c>
      <c r="E549" s="376" t="s">
        <v>486</v>
      </c>
      <c r="F549" s="376">
        <v>53</v>
      </c>
      <c r="G549" s="376" t="s">
        <v>511</v>
      </c>
      <c r="H549" s="376">
        <v>9050</v>
      </c>
      <c r="I549" s="376">
        <v>53</v>
      </c>
      <c r="J549" s="376">
        <v>0</v>
      </c>
      <c r="K549" s="376">
        <v>0</v>
      </c>
      <c r="L549" s="376">
        <f t="shared" si="24"/>
        <v>9103</v>
      </c>
      <c r="M549" s="378">
        <f t="shared" si="22"/>
        <v>6827.25</v>
      </c>
      <c r="N549" s="82">
        <f t="shared" si="25"/>
        <v>171.75471698113208</v>
      </c>
      <c r="O549" s="376"/>
      <c r="P549" s="13"/>
    </row>
    <row r="550" spans="1:16" hidden="1">
      <c r="A550" s="376" t="s">
        <v>15</v>
      </c>
      <c r="B550" s="377">
        <v>44639</v>
      </c>
      <c r="C550" s="377">
        <v>44647</v>
      </c>
      <c r="D550" s="376" t="s">
        <v>485</v>
      </c>
      <c r="E550" s="376" t="s">
        <v>486</v>
      </c>
      <c r="F550" s="376">
        <v>53</v>
      </c>
      <c r="G550" s="376" t="s">
        <v>500</v>
      </c>
      <c r="H550" s="376">
        <v>6600</v>
      </c>
      <c r="I550" s="376">
        <v>15</v>
      </c>
      <c r="J550" s="376">
        <v>0</v>
      </c>
      <c r="K550" s="376">
        <v>0</v>
      </c>
      <c r="L550" s="376">
        <f t="shared" si="24"/>
        <v>6615</v>
      </c>
      <c r="M550" s="378">
        <f t="shared" si="22"/>
        <v>4961.25</v>
      </c>
      <c r="N550" s="82">
        <f t="shared" si="25"/>
        <v>124.81132075471699</v>
      </c>
      <c r="O550" s="376"/>
      <c r="P550" s="13"/>
    </row>
    <row r="551" spans="1:16" hidden="1">
      <c r="A551" s="376" t="s">
        <v>15</v>
      </c>
      <c r="B551" s="377">
        <v>44639</v>
      </c>
      <c r="C551" s="377">
        <v>44647</v>
      </c>
      <c r="D551" s="376" t="s">
        <v>485</v>
      </c>
      <c r="E551" s="376" t="s">
        <v>486</v>
      </c>
      <c r="F551" s="376">
        <v>27</v>
      </c>
      <c r="G551" s="376" t="s">
        <v>501</v>
      </c>
      <c r="H551" s="376">
        <v>7100</v>
      </c>
      <c r="I551" s="376">
        <v>15</v>
      </c>
      <c r="J551" s="376">
        <v>0</v>
      </c>
      <c r="K551" s="376">
        <v>0</v>
      </c>
      <c r="L551" s="376">
        <f t="shared" si="24"/>
        <v>7115</v>
      </c>
      <c r="M551" s="378">
        <f t="shared" si="22"/>
        <v>5336.25</v>
      </c>
      <c r="N551" s="82">
        <f t="shared" si="25"/>
        <v>263.51851851851853</v>
      </c>
      <c r="O551" s="376"/>
      <c r="P551" s="13"/>
    </row>
    <row r="552" spans="1:16" hidden="1">
      <c r="A552" s="376" t="s">
        <v>15</v>
      </c>
      <c r="B552" s="377">
        <v>44639</v>
      </c>
      <c r="C552" s="377">
        <v>44647</v>
      </c>
      <c r="D552" s="376" t="s">
        <v>485</v>
      </c>
      <c r="E552" s="376" t="s">
        <v>486</v>
      </c>
      <c r="F552" s="376">
        <v>53</v>
      </c>
      <c r="G552" s="376" t="s">
        <v>498</v>
      </c>
      <c r="H552" s="376">
        <v>8200</v>
      </c>
      <c r="I552" s="376">
        <v>15</v>
      </c>
      <c r="J552" s="376">
        <v>0</v>
      </c>
      <c r="K552" s="376">
        <v>0</v>
      </c>
      <c r="L552" s="376">
        <f t="shared" si="24"/>
        <v>8215</v>
      </c>
      <c r="M552" s="378">
        <f t="shared" si="22"/>
        <v>6161.25</v>
      </c>
      <c r="N552" s="82">
        <f t="shared" si="25"/>
        <v>155</v>
      </c>
      <c r="O552" s="376"/>
      <c r="P552" s="13"/>
    </row>
    <row r="553" spans="1:16" hidden="1">
      <c r="A553" s="376" t="s">
        <v>15</v>
      </c>
      <c r="B553" s="377">
        <v>44639</v>
      </c>
      <c r="C553" s="377">
        <v>44647</v>
      </c>
      <c r="D553" s="376" t="s">
        <v>485</v>
      </c>
      <c r="E553" s="376" t="s">
        <v>486</v>
      </c>
      <c r="F553" s="376">
        <v>53</v>
      </c>
      <c r="G553" s="376" t="s">
        <v>499</v>
      </c>
      <c r="H553" s="376">
        <v>8200</v>
      </c>
      <c r="I553" s="376">
        <v>15</v>
      </c>
      <c r="J553" s="376">
        <v>0</v>
      </c>
      <c r="K553" s="376">
        <v>0</v>
      </c>
      <c r="L553" s="376">
        <f t="shared" si="24"/>
        <v>8215</v>
      </c>
      <c r="M553" s="378">
        <f t="shared" si="22"/>
        <v>6161.25</v>
      </c>
      <c r="N553" s="82">
        <f t="shared" si="25"/>
        <v>155</v>
      </c>
      <c r="O553" s="376"/>
      <c r="P553" s="13"/>
    </row>
    <row r="554" spans="1:16" ht="60" hidden="1">
      <c r="A554" s="373" t="s">
        <v>503</v>
      </c>
      <c r="B554" s="373"/>
      <c r="C554" s="373"/>
      <c r="D554" s="373" t="s">
        <v>504</v>
      </c>
      <c r="E554" s="373" t="s">
        <v>486</v>
      </c>
      <c r="F554" s="373">
        <v>55</v>
      </c>
      <c r="G554" s="373" t="s">
        <v>500</v>
      </c>
      <c r="H554" s="373">
        <v>6200</v>
      </c>
      <c r="I554" s="373">
        <v>0</v>
      </c>
      <c r="J554" s="373">
        <v>0</v>
      </c>
      <c r="K554" s="373">
        <v>0</v>
      </c>
      <c r="L554" s="373">
        <f t="shared" si="24"/>
        <v>6200</v>
      </c>
      <c r="M554" s="385">
        <f t="shared" si="22"/>
        <v>4650</v>
      </c>
      <c r="N554" s="82">
        <f t="shared" si="25"/>
        <v>112.72727272727273</v>
      </c>
      <c r="O554" s="386" t="s">
        <v>804</v>
      </c>
      <c r="P554" s="14"/>
    </row>
    <row r="555" spans="1:16" hidden="1">
      <c r="A555" s="376" t="s">
        <v>490</v>
      </c>
      <c r="B555" s="377">
        <v>44652</v>
      </c>
      <c r="C555" s="377">
        <v>44665</v>
      </c>
      <c r="D555" s="376" t="s">
        <v>491</v>
      </c>
      <c r="E555" s="376" t="s">
        <v>486</v>
      </c>
      <c r="F555" s="39">
        <v>53</v>
      </c>
      <c r="G555" s="376" t="s">
        <v>500</v>
      </c>
      <c r="H555" s="376">
        <v>6000</v>
      </c>
      <c r="I555" s="376">
        <v>53</v>
      </c>
      <c r="J555" s="376">
        <v>0</v>
      </c>
      <c r="K555" s="376">
        <v>0</v>
      </c>
      <c r="L555" s="376">
        <f t="shared" si="24"/>
        <v>6053</v>
      </c>
      <c r="M555" s="378">
        <f t="shared" si="22"/>
        <v>4539.75</v>
      </c>
      <c r="N555" s="82">
        <f t="shared" si="25"/>
        <v>114.20754716981132</v>
      </c>
      <c r="O555" s="376"/>
      <c r="P555" s="13"/>
    </row>
    <row r="556" spans="1:16" hidden="1">
      <c r="A556" s="376" t="s">
        <v>490</v>
      </c>
      <c r="B556" s="377">
        <v>44652</v>
      </c>
      <c r="C556" s="377">
        <v>44665</v>
      </c>
      <c r="D556" s="376" t="s">
        <v>491</v>
      </c>
      <c r="E556" s="376" t="s">
        <v>486</v>
      </c>
      <c r="F556" s="376">
        <v>27</v>
      </c>
      <c r="G556" s="376" t="s">
        <v>501</v>
      </c>
      <c r="H556" s="376">
        <v>6600</v>
      </c>
      <c r="I556" s="376">
        <v>53</v>
      </c>
      <c r="J556" s="376">
        <v>0</v>
      </c>
      <c r="K556" s="376">
        <v>0</v>
      </c>
      <c r="L556" s="376">
        <f t="shared" si="24"/>
        <v>6653</v>
      </c>
      <c r="M556" s="378">
        <f t="shared" si="22"/>
        <v>4989.75</v>
      </c>
      <c r="N556" s="82">
        <f t="shared" si="25"/>
        <v>246.40740740740742</v>
      </c>
      <c r="O556" s="376"/>
      <c r="P556" s="13"/>
    </row>
    <row r="557" spans="1:16" hidden="1">
      <c r="A557" s="376" t="s">
        <v>490</v>
      </c>
      <c r="B557" s="377">
        <v>44652</v>
      </c>
      <c r="C557" s="377">
        <v>44665</v>
      </c>
      <c r="D557" s="376" t="s">
        <v>491</v>
      </c>
      <c r="E557" s="376" t="s">
        <v>486</v>
      </c>
      <c r="F557" s="376">
        <v>53</v>
      </c>
      <c r="G557" s="376" t="s">
        <v>511</v>
      </c>
      <c r="H557" s="376">
        <v>7550</v>
      </c>
      <c r="I557" s="376">
        <v>53</v>
      </c>
      <c r="J557" s="376">
        <v>0</v>
      </c>
      <c r="K557" s="376">
        <v>0</v>
      </c>
      <c r="L557" s="376">
        <f t="shared" si="24"/>
        <v>7603</v>
      </c>
      <c r="M557" s="378">
        <f t="shared" si="22"/>
        <v>5702.25</v>
      </c>
      <c r="N557" s="82">
        <f t="shared" si="25"/>
        <v>143.45283018867926</v>
      </c>
      <c r="O557" s="376"/>
      <c r="P557" s="13"/>
    </row>
    <row r="558" spans="1:16" ht="75" hidden="1">
      <c r="A558" s="373" t="s">
        <v>503</v>
      </c>
      <c r="B558" s="373"/>
      <c r="C558" s="373"/>
      <c r="D558" s="373" t="s">
        <v>504</v>
      </c>
      <c r="E558" s="373" t="s">
        <v>486</v>
      </c>
      <c r="F558" s="373">
        <v>55</v>
      </c>
      <c r="G558" s="373" t="s">
        <v>500</v>
      </c>
      <c r="H558" s="373">
        <v>5850</v>
      </c>
      <c r="I558" s="373">
        <v>0</v>
      </c>
      <c r="J558" s="373">
        <v>0</v>
      </c>
      <c r="K558" s="373">
        <v>0</v>
      </c>
      <c r="L558" s="373">
        <f t="shared" si="24"/>
        <v>5850</v>
      </c>
      <c r="M558" s="373">
        <f t="shared" si="22"/>
        <v>4387.5</v>
      </c>
      <c r="N558" s="82">
        <f t="shared" si="25"/>
        <v>106.36363636363636</v>
      </c>
      <c r="O558" s="386" t="s">
        <v>805</v>
      </c>
      <c r="P558" s="14"/>
    </row>
    <row r="559" spans="1:16" hidden="1">
      <c r="A559" s="376" t="s">
        <v>15</v>
      </c>
      <c r="B559" s="377">
        <v>44648</v>
      </c>
      <c r="C559" s="377">
        <v>44654</v>
      </c>
      <c r="D559" s="376" t="s">
        <v>485</v>
      </c>
      <c r="E559" s="376" t="s">
        <v>486</v>
      </c>
      <c r="F559" s="376">
        <v>53</v>
      </c>
      <c r="G559" s="376" t="s">
        <v>500</v>
      </c>
      <c r="H559" s="376">
        <v>6200</v>
      </c>
      <c r="I559" s="376">
        <v>15</v>
      </c>
      <c r="J559" s="376">
        <v>0</v>
      </c>
      <c r="K559" s="376">
        <v>0</v>
      </c>
      <c r="L559" s="376">
        <f t="shared" si="24"/>
        <v>6215</v>
      </c>
      <c r="M559" s="378">
        <f t="shared" si="22"/>
        <v>4661.25</v>
      </c>
      <c r="N559" s="82">
        <f t="shared" si="25"/>
        <v>117.26415094339623</v>
      </c>
      <c r="O559" s="376"/>
      <c r="P559" s="13"/>
    </row>
    <row r="560" spans="1:16" hidden="1">
      <c r="A560" s="376" t="s">
        <v>15</v>
      </c>
      <c r="B560" s="377">
        <v>44648</v>
      </c>
      <c r="C560" s="377">
        <v>44654</v>
      </c>
      <c r="D560" s="376" t="s">
        <v>485</v>
      </c>
      <c r="E560" s="376" t="s">
        <v>486</v>
      </c>
      <c r="F560" s="376">
        <v>27</v>
      </c>
      <c r="G560" s="376" t="s">
        <v>501</v>
      </c>
      <c r="H560" s="376">
        <v>6700</v>
      </c>
      <c r="I560" s="376">
        <v>15</v>
      </c>
      <c r="J560" s="376">
        <v>0</v>
      </c>
      <c r="K560" s="376">
        <v>0</v>
      </c>
      <c r="L560" s="376">
        <f t="shared" si="24"/>
        <v>6715</v>
      </c>
      <c r="M560" s="378">
        <f t="shared" si="22"/>
        <v>5036.25</v>
      </c>
      <c r="N560" s="82">
        <f t="shared" si="25"/>
        <v>248.7037037037037</v>
      </c>
      <c r="O560" s="376"/>
      <c r="P560" s="13"/>
    </row>
    <row r="561" spans="1:16" hidden="1">
      <c r="A561" s="376" t="s">
        <v>15</v>
      </c>
      <c r="B561" s="377">
        <v>44648</v>
      </c>
      <c r="C561" s="377">
        <v>44654</v>
      </c>
      <c r="D561" s="376" t="s">
        <v>485</v>
      </c>
      <c r="E561" s="376" t="s">
        <v>486</v>
      </c>
      <c r="F561" s="376">
        <v>53</v>
      </c>
      <c r="G561" s="376" t="s">
        <v>498</v>
      </c>
      <c r="H561" s="376">
        <v>7300</v>
      </c>
      <c r="I561" s="376">
        <v>15</v>
      </c>
      <c r="J561" s="376">
        <v>0</v>
      </c>
      <c r="K561" s="376">
        <v>0</v>
      </c>
      <c r="L561" s="376">
        <f t="shared" si="24"/>
        <v>7315</v>
      </c>
      <c r="M561" s="378">
        <f t="shared" si="22"/>
        <v>5486.25</v>
      </c>
      <c r="N561" s="82">
        <f t="shared" si="25"/>
        <v>138.01886792452831</v>
      </c>
      <c r="O561" s="376"/>
      <c r="P561" s="13"/>
    </row>
    <row r="562" spans="1:16" hidden="1">
      <c r="A562" s="376" t="s">
        <v>15</v>
      </c>
      <c r="B562" s="377">
        <v>44648</v>
      </c>
      <c r="C562" s="377">
        <v>44654</v>
      </c>
      <c r="D562" s="376" t="s">
        <v>485</v>
      </c>
      <c r="E562" s="376" t="s">
        <v>486</v>
      </c>
      <c r="F562" s="376">
        <v>53</v>
      </c>
      <c r="G562" s="376" t="s">
        <v>499</v>
      </c>
      <c r="H562" s="376">
        <v>7300</v>
      </c>
      <c r="I562" s="376">
        <v>15</v>
      </c>
      <c r="J562" s="376">
        <v>0</v>
      </c>
      <c r="K562" s="376">
        <v>0</v>
      </c>
      <c r="L562" s="376">
        <f t="shared" si="24"/>
        <v>7315</v>
      </c>
      <c r="M562" s="378">
        <f t="shared" si="22"/>
        <v>5486.25</v>
      </c>
      <c r="N562" s="82">
        <f t="shared" si="25"/>
        <v>138.01886792452831</v>
      </c>
      <c r="O562" s="376"/>
      <c r="P562" s="13"/>
    </row>
    <row r="563" spans="1:16" hidden="1">
      <c r="A563" s="376" t="s">
        <v>15</v>
      </c>
      <c r="B563" s="377">
        <v>44655</v>
      </c>
      <c r="C563" s="377">
        <v>44660</v>
      </c>
      <c r="D563" s="376" t="s">
        <v>485</v>
      </c>
      <c r="E563" s="376" t="s">
        <v>486</v>
      </c>
      <c r="F563" s="376">
        <v>53</v>
      </c>
      <c r="G563" s="376" t="s">
        <v>500</v>
      </c>
      <c r="H563" s="376">
        <v>6000</v>
      </c>
      <c r="I563" s="376">
        <v>15</v>
      </c>
      <c r="J563" s="376">
        <v>0</v>
      </c>
      <c r="K563" s="376">
        <v>0</v>
      </c>
      <c r="L563" s="376">
        <f t="shared" si="24"/>
        <v>6015</v>
      </c>
      <c r="M563" s="378">
        <f t="shared" si="22"/>
        <v>4511.25</v>
      </c>
      <c r="N563" s="82">
        <f t="shared" si="25"/>
        <v>113.49056603773585</v>
      </c>
      <c r="O563" s="376"/>
      <c r="P563" s="13"/>
    </row>
    <row r="564" spans="1:16" hidden="1">
      <c r="A564" s="376" t="s">
        <v>15</v>
      </c>
      <c r="B564" s="377">
        <v>44655</v>
      </c>
      <c r="C564" s="377">
        <v>44660</v>
      </c>
      <c r="D564" s="376" t="s">
        <v>485</v>
      </c>
      <c r="E564" s="376" t="s">
        <v>486</v>
      </c>
      <c r="F564" s="376">
        <v>27</v>
      </c>
      <c r="G564" s="376" t="s">
        <v>501</v>
      </c>
      <c r="H564" s="376">
        <v>6500</v>
      </c>
      <c r="I564" s="376">
        <v>15</v>
      </c>
      <c r="J564" s="376">
        <v>0</v>
      </c>
      <c r="K564" s="376">
        <v>0</v>
      </c>
      <c r="L564" s="376">
        <f t="shared" si="24"/>
        <v>6515</v>
      </c>
      <c r="M564" s="378">
        <f t="shared" si="22"/>
        <v>4886.25</v>
      </c>
      <c r="N564" s="82">
        <f t="shared" si="25"/>
        <v>241.2962962962963</v>
      </c>
      <c r="O564" s="376"/>
      <c r="P564" s="13"/>
    </row>
    <row r="565" spans="1:16" hidden="1">
      <c r="A565" s="376" t="s">
        <v>15</v>
      </c>
      <c r="B565" s="377">
        <v>44655</v>
      </c>
      <c r="C565" s="377">
        <v>44660</v>
      </c>
      <c r="D565" s="376" t="s">
        <v>485</v>
      </c>
      <c r="E565" s="376" t="s">
        <v>486</v>
      </c>
      <c r="F565" s="376">
        <v>53</v>
      </c>
      <c r="G565" s="376" t="s">
        <v>498</v>
      </c>
      <c r="H565" s="376">
        <v>7100</v>
      </c>
      <c r="I565" s="376">
        <v>15</v>
      </c>
      <c r="J565" s="376">
        <v>0</v>
      </c>
      <c r="K565" s="376">
        <v>0</v>
      </c>
      <c r="L565" s="376">
        <f t="shared" si="24"/>
        <v>7115</v>
      </c>
      <c r="M565" s="378">
        <f t="shared" si="22"/>
        <v>5336.25</v>
      </c>
      <c r="N565" s="82">
        <f t="shared" si="25"/>
        <v>134.24528301886792</v>
      </c>
      <c r="O565" s="376"/>
      <c r="P565" s="13"/>
    </row>
    <row r="566" spans="1:16" hidden="1">
      <c r="A566" s="376" t="s">
        <v>15</v>
      </c>
      <c r="B566" s="377">
        <v>44655</v>
      </c>
      <c r="C566" s="377">
        <v>44660</v>
      </c>
      <c r="D566" s="376" t="s">
        <v>485</v>
      </c>
      <c r="E566" s="376" t="s">
        <v>486</v>
      </c>
      <c r="F566" s="376">
        <v>53</v>
      </c>
      <c r="G566" s="376" t="s">
        <v>499</v>
      </c>
      <c r="H566" s="376">
        <v>7100</v>
      </c>
      <c r="I566" s="376">
        <v>15</v>
      </c>
      <c r="J566" s="376">
        <v>0</v>
      </c>
      <c r="K566" s="376">
        <v>0</v>
      </c>
      <c r="L566" s="376">
        <f t="shared" si="24"/>
        <v>7115</v>
      </c>
      <c r="M566" s="378">
        <f t="shared" si="22"/>
        <v>5336.25</v>
      </c>
      <c r="N566" s="82">
        <f t="shared" si="25"/>
        <v>134.24528301886792</v>
      </c>
      <c r="O566" s="376"/>
      <c r="P566" s="13"/>
    </row>
    <row r="567" spans="1:16" hidden="1">
      <c r="A567" s="376" t="s">
        <v>490</v>
      </c>
      <c r="B567" s="377">
        <v>44666</v>
      </c>
      <c r="C567" s="377">
        <v>44675</v>
      </c>
      <c r="D567" s="376" t="s">
        <v>491</v>
      </c>
      <c r="E567" s="376" t="s">
        <v>486</v>
      </c>
      <c r="F567" s="39">
        <v>53</v>
      </c>
      <c r="G567" s="376" t="s">
        <v>500</v>
      </c>
      <c r="H567" s="376">
        <v>7000</v>
      </c>
      <c r="I567" s="376">
        <v>53</v>
      </c>
      <c r="J567" s="376">
        <v>0</v>
      </c>
      <c r="K567" s="376">
        <v>0</v>
      </c>
      <c r="L567" s="376">
        <f t="shared" si="24"/>
        <v>7053</v>
      </c>
      <c r="M567" s="378">
        <f t="shared" si="22"/>
        <v>5289.75</v>
      </c>
      <c r="N567" s="82">
        <f t="shared" si="25"/>
        <v>133.0754716981132</v>
      </c>
      <c r="O567" s="376"/>
      <c r="P567" s="13"/>
    </row>
    <row r="568" spans="1:16" hidden="1">
      <c r="A568" s="376" t="s">
        <v>490</v>
      </c>
      <c r="B568" s="377">
        <v>44666</v>
      </c>
      <c r="C568" s="377">
        <v>44675</v>
      </c>
      <c r="D568" s="376" t="s">
        <v>491</v>
      </c>
      <c r="E568" s="376" t="s">
        <v>486</v>
      </c>
      <c r="F568" s="376">
        <v>27</v>
      </c>
      <c r="G568" s="376" t="s">
        <v>501</v>
      </c>
      <c r="H568" s="376">
        <v>7600</v>
      </c>
      <c r="I568" s="376">
        <v>53</v>
      </c>
      <c r="J568" s="376">
        <v>0</v>
      </c>
      <c r="K568" s="376">
        <v>0</v>
      </c>
      <c r="L568" s="376">
        <f t="shared" si="24"/>
        <v>7653</v>
      </c>
      <c r="M568" s="378">
        <f t="shared" si="22"/>
        <v>5739.75</v>
      </c>
      <c r="N568" s="82">
        <f t="shared" si="25"/>
        <v>283.44444444444446</v>
      </c>
      <c r="O568" s="376"/>
      <c r="P568" s="13"/>
    </row>
    <row r="569" spans="1:16" hidden="1">
      <c r="A569" s="376" t="s">
        <v>490</v>
      </c>
      <c r="B569" s="377">
        <v>44666</v>
      </c>
      <c r="C569" s="377">
        <v>44675</v>
      </c>
      <c r="D569" s="376" t="s">
        <v>491</v>
      </c>
      <c r="E569" s="376" t="s">
        <v>486</v>
      </c>
      <c r="F569" s="376">
        <v>53</v>
      </c>
      <c r="G569" s="376" t="s">
        <v>511</v>
      </c>
      <c r="H569" s="376">
        <v>8550</v>
      </c>
      <c r="I569" s="376">
        <v>53</v>
      </c>
      <c r="J569" s="376">
        <v>0</v>
      </c>
      <c r="K569" s="376">
        <v>0</v>
      </c>
      <c r="L569" s="376">
        <f t="shared" si="24"/>
        <v>8603</v>
      </c>
      <c r="M569" s="378">
        <f t="shared" si="22"/>
        <v>6452.25</v>
      </c>
      <c r="N569" s="82">
        <f t="shared" si="25"/>
        <v>162.32075471698113</v>
      </c>
      <c r="O569" s="376"/>
      <c r="P569" s="13"/>
    </row>
    <row r="570" spans="1:16" hidden="1">
      <c r="A570" s="376" t="s">
        <v>15</v>
      </c>
      <c r="B570" s="377">
        <v>44661</v>
      </c>
      <c r="C570" s="377">
        <v>44703</v>
      </c>
      <c r="D570" s="376" t="s">
        <v>485</v>
      </c>
      <c r="E570" s="376" t="s">
        <v>486</v>
      </c>
      <c r="F570" s="376">
        <v>53</v>
      </c>
      <c r="G570" s="376" t="s">
        <v>500</v>
      </c>
      <c r="H570" s="376">
        <v>5700</v>
      </c>
      <c r="I570" s="376">
        <v>15</v>
      </c>
      <c r="J570" s="376">
        <v>0</v>
      </c>
      <c r="K570" s="376">
        <v>0</v>
      </c>
      <c r="L570" s="376">
        <f t="shared" si="24"/>
        <v>5715</v>
      </c>
      <c r="M570" s="378">
        <f t="shared" si="22"/>
        <v>4286.25</v>
      </c>
      <c r="N570" s="82">
        <f t="shared" si="25"/>
        <v>107.83018867924528</v>
      </c>
      <c r="O570" s="376"/>
      <c r="P570" s="13"/>
    </row>
    <row r="571" spans="1:16" hidden="1">
      <c r="A571" s="376" t="s">
        <v>15</v>
      </c>
      <c r="B571" s="377">
        <v>44661</v>
      </c>
      <c r="C571" s="377">
        <v>44703</v>
      </c>
      <c r="D571" s="376" t="s">
        <v>485</v>
      </c>
      <c r="E571" s="376" t="s">
        <v>486</v>
      </c>
      <c r="F571" s="376">
        <v>27</v>
      </c>
      <c r="G571" s="376" t="s">
        <v>501</v>
      </c>
      <c r="H571" s="376">
        <v>6500</v>
      </c>
      <c r="I571" s="376">
        <v>15</v>
      </c>
      <c r="J571" s="376">
        <v>0</v>
      </c>
      <c r="K571" s="376">
        <v>0</v>
      </c>
      <c r="L571" s="376">
        <f t="shared" si="24"/>
        <v>6515</v>
      </c>
      <c r="M571" s="378">
        <f t="shared" si="22"/>
        <v>4886.25</v>
      </c>
      <c r="N571" s="82">
        <f t="shared" si="25"/>
        <v>241.2962962962963</v>
      </c>
      <c r="O571" s="376"/>
      <c r="P571" s="13"/>
    </row>
    <row r="572" spans="1:16" hidden="1">
      <c r="A572" s="376" t="s">
        <v>15</v>
      </c>
      <c r="B572" s="377">
        <v>44661</v>
      </c>
      <c r="C572" s="377">
        <v>44703</v>
      </c>
      <c r="D572" s="376" t="s">
        <v>485</v>
      </c>
      <c r="E572" s="376" t="s">
        <v>486</v>
      </c>
      <c r="F572" s="376">
        <v>53</v>
      </c>
      <c r="G572" s="376" t="s">
        <v>498</v>
      </c>
      <c r="H572" s="376">
        <v>7100</v>
      </c>
      <c r="I572" s="376">
        <v>15</v>
      </c>
      <c r="J572" s="376">
        <v>0</v>
      </c>
      <c r="K572" s="376">
        <v>0</v>
      </c>
      <c r="L572" s="376">
        <f t="shared" si="24"/>
        <v>7115</v>
      </c>
      <c r="M572" s="378">
        <f t="shared" si="22"/>
        <v>5336.25</v>
      </c>
      <c r="N572" s="82">
        <f t="shared" si="25"/>
        <v>134.24528301886792</v>
      </c>
      <c r="O572" s="376"/>
      <c r="P572" s="13"/>
    </row>
    <row r="573" spans="1:16" hidden="1">
      <c r="A573" s="376" t="s">
        <v>15</v>
      </c>
      <c r="B573" s="377">
        <v>44661</v>
      </c>
      <c r="C573" s="377">
        <v>44703</v>
      </c>
      <c r="D573" s="376" t="s">
        <v>485</v>
      </c>
      <c r="E573" s="376" t="s">
        <v>486</v>
      </c>
      <c r="F573" s="376">
        <v>53</v>
      </c>
      <c r="G573" s="376" t="s">
        <v>499</v>
      </c>
      <c r="H573" s="376">
        <v>7100</v>
      </c>
      <c r="I573" s="376">
        <v>15</v>
      </c>
      <c r="J573" s="376">
        <v>0</v>
      </c>
      <c r="K573" s="376">
        <v>0</v>
      </c>
      <c r="L573" s="376">
        <f t="shared" si="24"/>
        <v>7115</v>
      </c>
      <c r="M573" s="378">
        <f t="shared" si="22"/>
        <v>5336.25</v>
      </c>
      <c r="N573" s="82">
        <f t="shared" si="25"/>
        <v>134.24528301886792</v>
      </c>
      <c r="O573" s="376"/>
      <c r="P573" s="13"/>
    </row>
    <row r="574" spans="1:16" ht="90" hidden="1">
      <c r="A574" s="373" t="s">
        <v>16</v>
      </c>
      <c r="B574" s="373"/>
      <c r="C574" s="384">
        <v>44664</v>
      </c>
      <c r="D574" s="373" t="s">
        <v>504</v>
      </c>
      <c r="E574" s="373" t="s">
        <v>486</v>
      </c>
      <c r="F574" s="373">
        <v>55</v>
      </c>
      <c r="G574" s="373" t="s">
        <v>500</v>
      </c>
      <c r="H574" s="373">
        <v>5850</v>
      </c>
      <c r="I574" s="373">
        <v>0</v>
      </c>
      <c r="J574" s="373">
        <v>0</v>
      </c>
      <c r="K574" s="373">
        <v>0</v>
      </c>
      <c r="L574" s="373">
        <f t="shared" si="24"/>
        <v>5850</v>
      </c>
      <c r="M574" s="385">
        <f t="shared" si="22"/>
        <v>4387.5</v>
      </c>
      <c r="N574" s="82">
        <f t="shared" si="25"/>
        <v>106.36363636363636</v>
      </c>
      <c r="O574" s="386" t="s">
        <v>806</v>
      </c>
      <c r="P574" s="14"/>
    </row>
    <row r="575" spans="1:16" ht="45" hidden="1">
      <c r="A575" s="373" t="s">
        <v>503</v>
      </c>
      <c r="B575" s="373"/>
      <c r="C575" s="373"/>
      <c r="D575" s="373" t="s">
        <v>504</v>
      </c>
      <c r="E575" s="373" t="s">
        <v>486</v>
      </c>
      <c r="F575" s="373">
        <v>55</v>
      </c>
      <c r="G575" s="373" t="s">
        <v>500</v>
      </c>
      <c r="H575" s="373">
        <v>6550</v>
      </c>
      <c r="I575" s="373">
        <v>0</v>
      </c>
      <c r="J575" s="373">
        <v>0</v>
      </c>
      <c r="K575" s="373">
        <v>0</v>
      </c>
      <c r="L575" s="373">
        <f t="shared" si="24"/>
        <v>6550</v>
      </c>
      <c r="M575" s="385">
        <f t="shared" si="22"/>
        <v>4912.5</v>
      </c>
      <c r="N575" s="82">
        <f t="shared" si="25"/>
        <v>119.09090909090909</v>
      </c>
      <c r="O575" s="386" t="s">
        <v>807</v>
      </c>
      <c r="P575" s="14"/>
    </row>
    <row r="576" spans="1:16" ht="60" hidden="1">
      <c r="A576" s="373" t="s">
        <v>15</v>
      </c>
      <c r="B576" s="373"/>
      <c r="C576" s="373"/>
      <c r="D576" s="373" t="s">
        <v>504</v>
      </c>
      <c r="E576" s="373" t="s">
        <v>486</v>
      </c>
      <c r="F576" s="373">
        <v>55</v>
      </c>
      <c r="G576" s="373" t="s">
        <v>500</v>
      </c>
      <c r="H576" s="373">
        <v>6550</v>
      </c>
      <c r="I576" s="373">
        <v>0</v>
      </c>
      <c r="J576" s="373">
        <v>0</v>
      </c>
      <c r="K576" s="373">
        <v>0</v>
      </c>
      <c r="L576" s="373">
        <f t="shared" si="24"/>
        <v>6550</v>
      </c>
      <c r="M576" s="385">
        <f t="shared" si="22"/>
        <v>4912.5</v>
      </c>
      <c r="N576" s="82">
        <f t="shared" si="25"/>
        <v>119.09090909090909</v>
      </c>
      <c r="O576" s="386" t="s">
        <v>808</v>
      </c>
      <c r="P576" s="14"/>
    </row>
    <row r="577" spans="1:16" ht="30" hidden="1">
      <c r="A577" s="373" t="s">
        <v>15</v>
      </c>
      <c r="B577" s="373"/>
      <c r="C577" s="373"/>
      <c r="D577" s="373" t="s">
        <v>504</v>
      </c>
      <c r="E577" s="373" t="s">
        <v>486</v>
      </c>
      <c r="F577" s="373">
        <v>55</v>
      </c>
      <c r="G577" s="373" t="s">
        <v>500</v>
      </c>
      <c r="H577" s="373">
        <v>6550</v>
      </c>
      <c r="I577" s="373">
        <v>0</v>
      </c>
      <c r="J577" s="373">
        <v>0</v>
      </c>
      <c r="K577" s="373">
        <v>0</v>
      </c>
      <c r="L577" s="373">
        <f t="shared" si="24"/>
        <v>6550</v>
      </c>
      <c r="M577" s="385">
        <f t="shared" si="22"/>
        <v>4912.5</v>
      </c>
      <c r="N577" s="82">
        <f t="shared" si="25"/>
        <v>119.09090909090909</v>
      </c>
      <c r="O577" s="386" t="s">
        <v>809</v>
      </c>
      <c r="P577" s="14"/>
    </row>
    <row r="578" spans="1:16" hidden="1">
      <c r="A578" s="376" t="s">
        <v>490</v>
      </c>
      <c r="B578" s="377">
        <v>44676</v>
      </c>
      <c r="C578" s="377">
        <v>44703</v>
      </c>
      <c r="D578" s="376" t="s">
        <v>491</v>
      </c>
      <c r="E578" s="376" t="s">
        <v>486</v>
      </c>
      <c r="F578" s="39">
        <v>53</v>
      </c>
      <c r="G578" s="376" t="s">
        <v>500</v>
      </c>
      <c r="H578" s="376">
        <v>6500</v>
      </c>
      <c r="I578" s="376">
        <v>53</v>
      </c>
      <c r="J578" s="376">
        <v>0</v>
      </c>
      <c r="K578" s="376">
        <v>0</v>
      </c>
      <c r="L578" s="376">
        <f t="shared" si="24"/>
        <v>6553</v>
      </c>
      <c r="M578" s="378">
        <f t="shared" si="22"/>
        <v>4914.75</v>
      </c>
      <c r="N578" s="82">
        <f t="shared" si="25"/>
        <v>123.64150943396227</v>
      </c>
      <c r="O578" s="376"/>
      <c r="P578" s="13"/>
    </row>
    <row r="579" spans="1:16" hidden="1">
      <c r="A579" s="376" t="s">
        <v>490</v>
      </c>
      <c r="B579" s="377">
        <v>44676</v>
      </c>
      <c r="C579" s="377">
        <v>44703</v>
      </c>
      <c r="D579" s="376" t="s">
        <v>491</v>
      </c>
      <c r="E579" s="376" t="s">
        <v>486</v>
      </c>
      <c r="F579" s="376">
        <v>27</v>
      </c>
      <c r="G579" s="376" t="s">
        <v>501</v>
      </c>
      <c r="H579" s="376">
        <v>7100</v>
      </c>
      <c r="I579" s="376">
        <v>53</v>
      </c>
      <c r="J579" s="376">
        <v>0</v>
      </c>
      <c r="K579" s="376">
        <v>0</v>
      </c>
      <c r="L579" s="376">
        <f t="shared" si="24"/>
        <v>7153</v>
      </c>
      <c r="M579" s="378">
        <f t="shared" si="22"/>
        <v>5364.75</v>
      </c>
      <c r="N579" s="82">
        <f t="shared" si="25"/>
        <v>264.92592592592592</v>
      </c>
      <c r="O579" s="376"/>
      <c r="P579" s="13"/>
    </row>
    <row r="580" spans="1:16" hidden="1">
      <c r="A580" s="376" t="s">
        <v>490</v>
      </c>
      <c r="B580" s="377">
        <v>44676</v>
      </c>
      <c r="C580" s="377">
        <v>44703</v>
      </c>
      <c r="D580" s="376" t="s">
        <v>491</v>
      </c>
      <c r="E580" s="376" t="s">
        <v>486</v>
      </c>
      <c r="F580" s="376">
        <v>53</v>
      </c>
      <c r="G580" s="376" t="s">
        <v>511</v>
      </c>
      <c r="H580" s="376">
        <v>8050</v>
      </c>
      <c r="I580" s="376">
        <v>53</v>
      </c>
      <c r="J580" s="376">
        <v>0</v>
      </c>
      <c r="K580" s="376">
        <v>0</v>
      </c>
      <c r="L580" s="376">
        <f t="shared" si="24"/>
        <v>8103</v>
      </c>
      <c r="M580" s="378">
        <f t="shared" si="22"/>
        <v>6077.25</v>
      </c>
      <c r="N580" s="82">
        <f t="shared" si="25"/>
        <v>152.88679245283018</v>
      </c>
      <c r="O580" s="376"/>
      <c r="P580" s="13"/>
    </row>
    <row r="581" spans="1:16" ht="60" hidden="1">
      <c r="A581" s="373" t="s">
        <v>503</v>
      </c>
      <c r="B581" s="373"/>
      <c r="C581" s="373"/>
      <c r="D581" s="373" t="s">
        <v>504</v>
      </c>
      <c r="E581" s="373" t="s">
        <v>486</v>
      </c>
      <c r="F581" s="373">
        <v>55</v>
      </c>
      <c r="G581" s="373" t="s">
        <v>500</v>
      </c>
      <c r="H581" s="373">
        <v>7150</v>
      </c>
      <c r="I581" s="373">
        <v>0</v>
      </c>
      <c r="J581" s="373">
        <v>0</v>
      </c>
      <c r="K581" s="373">
        <v>0</v>
      </c>
      <c r="L581" s="373">
        <f t="shared" si="24"/>
        <v>7150</v>
      </c>
      <c r="M581" s="385">
        <f t="shared" si="22"/>
        <v>5362.5</v>
      </c>
      <c r="N581" s="82">
        <f t="shared" si="25"/>
        <v>130</v>
      </c>
      <c r="O581" s="386" t="s">
        <v>810</v>
      </c>
      <c r="P581" s="14"/>
    </row>
    <row r="582" spans="1:16" ht="75" hidden="1">
      <c r="A582" s="373" t="s">
        <v>15</v>
      </c>
      <c r="B582" s="373"/>
      <c r="C582" s="373"/>
      <c r="D582" s="373" t="s">
        <v>504</v>
      </c>
      <c r="E582" s="373" t="s">
        <v>486</v>
      </c>
      <c r="F582" s="373">
        <v>55</v>
      </c>
      <c r="G582" s="373" t="s">
        <v>500</v>
      </c>
      <c r="H582" s="373">
        <v>6750</v>
      </c>
      <c r="I582" s="373">
        <v>0</v>
      </c>
      <c r="J582" s="373">
        <v>0</v>
      </c>
      <c r="K582" s="373">
        <v>0</v>
      </c>
      <c r="L582" s="373">
        <f t="shared" si="24"/>
        <v>6750</v>
      </c>
      <c r="M582" s="373">
        <f t="shared" si="22"/>
        <v>5062.5</v>
      </c>
      <c r="N582" s="82">
        <f t="shared" si="25"/>
        <v>122.72727272727273</v>
      </c>
      <c r="O582" s="386" t="s">
        <v>811</v>
      </c>
      <c r="P582" s="14"/>
    </row>
    <row r="583" spans="1:16" hidden="1">
      <c r="A583" s="376" t="s">
        <v>490</v>
      </c>
      <c r="B583" s="377">
        <v>44704</v>
      </c>
      <c r="C583" s="377">
        <v>44712</v>
      </c>
      <c r="D583" s="376" t="s">
        <v>491</v>
      </c>
      <c r="E583" s="376" t="s">
        <v>486</v>
      </c>
      <c r="F583" s="39">
        <v>53</v>
      </c>
      <c r="G583" s="376" t="s">
        <v>500</v>
      </c>
      <c r="H583" s="376">
        <v>7000</v>
      </c>
      <c r="I583" s="376">
        <v>53</v>
      </c>
      <c r="J583" s="376">
        <v>0</v>
      </c>
      <c r="K583" s="376">
        <v>0</v>
      </c>
      <c r="L583" s="376">
        <f t="shared" si="24"/>
        <v>7053</v>
      </c>
      <c r="M583" s="378">
        <f t="shared" si="22"/>
        <v>5289.75</v>
      </c>
      <c r="N583" s="82">
        <f t="shared" si="25"/>
        <v>133.0754716981132</v>
      </c>
      <c r="O583" s="376"/>
      <c r="P583" s="13"/>
    </row>
    <row r="584" spans="1:16" hidden="1">
      <c r="A584" s="376" t="s">
        <v>490</v>
      </c>
      <c r="B584" s="377">
        <v>44704</v>
      </c>
      <c r="C584" s="377">
        <v>44712</v>
      </c>
      <c r="D584" s="376" t="s">
        <v>491</v>
      </c>
      <c r="E584" s="376" t="s">
        <v>486</v>
      </c>
      <c r="F584" s="376">
        <v>27</v>
      </c>
      <c r="G584" s="376" t="s">
        <v>501</v>
      </c>
      <c r="H584" s="376">
        <v>7350</v>
      </c>
      <c r="I584" s="376">
        <v>53</v>
      </c>
      <c r="J584" s="376">
        <v>0</v>
      </c>
      <c r="K584" s="376">
        <v>0</v>
      </c>
      <c r="L584" s="376">
        <f t="shared" si="24"/>
        <v>7403</v>
      </c>
      <c r="M584" s="378">
        <f t="shared" si="22"/>
        <v>5552.25</v>
      </c>
      <c r="N584" s="82">
        <f t="shared" si="25"/>
        <v>274.18518518518516</v>
      </c>
      <c r="O584" s="376"/>
      <c r="P584" s="13"/>
    </row>
    <row r="585" spans="1:16" hidden="1">
      <c r="A585" s="376" t="s">
        <v>490</v>
      </c>
      <c r="B585" s="377">
        <v>44704</v>
      </c>
      <c r="C585" s="377">
        <v>44712</v>
      </c>
      <c r="D585" s="376" t="s">
        <v>491</v>
      </c>
      <c r="E585" s="376" t="s">
        <v>486</v>
      </c>
      <c r="F585" s="376">
        <v>53</v>
      </c>
      <c r="G585" s="376" t="s">
        <v>511</v>
      </c>
      <c r="H585" s="376">
        <v>8550</v>
      </c>
      <c r="I585" s="376">
        <v>53</v>
      </c>
      <c r="J585" s="376">
        <v>0</v>
      </c>
      <c r="K585" s="376">
        <v>0</v>
      </c>
      <c r="L585" s="376">
        <f t="shared" si="24"/>
        <v>8603</v>
      </c>
      <c r="M585" s="378">
        <f t="shared" si="22"/>
        <v>6452.25</v>
      </c>
      <c r="N585" s="82">
        <f t="shared" si="25"/>
        <v>162.32075471698113</v>
      </c>
      <c r="O585" s="376"/>
      <c r="P585" s="13"/>
    </row>
    <row r="586" spans="1:16" hidden="1">
      <c r="A586" s="376" t="s">
        <v>15</v>
      </c>
      <c r="B586" s="377">
        <v>44704</v>
      </c>
      <c r="C586" s="377">
        <v>44712</v>
      </c>
      <c r="D586" s="376" t="s">
        <v>485</v>
      </c>
      <c r="E586" s="376" t="s">
        <v>486</v>
      </c>
      <c r="F586" s="376">
        <v>53</v>
      </c>
      <c r="G586" s="376" t="s">
        <v>500</v>
      </c>
      <c r="H586" s="376">
        <v>6400</v>
      </c>
      <c r="I586" s="376">
        <v>15</v>
      </c>
      <c r="J586" s="376">
        <v>0</v>
      </c>
      <c r="K586" s="376">
        <v>0</v>
      </c>
      <c r="L586" s="376">
        <f t="shared" si="24"/>
        <v>6415</v>
      </c>
      <c r="M586" s="378">
        <f t="shared" si="22"/>
        <v>4811.25</v>
      </c>
      <c r="N586" s="82">
        <f t="shared" si="25"/>
        <v>121.0377358490566</v>
      </c>
      <c r="O586" s="376"/>
      <c r="P586" s="13"/>
    </row>
    <row r="587" spans="1:16" hidden="1">
      <c r="A587" s="376" t="s">
        <v>15</v>
      </c>
      <c r="B587" s="377">
        <v>44704</v>
      </c>
      <c r="C587" s="377">
        <v>44712</v>
      </c>
      <c r="D587" s="376" t="s">
        <v>485</v>
      </c>
      <c r="E587" s="376" t="s">
        <v>486</v>
      </c>
      <c r="F587" s="376">
        <v>27</v>
      </c>
      <c r="G587" s="376" t="s">
        <v>501</v>
      </c>
      <c r="H587" s="376">
        <v>6900</v>
      </c>
      <c r="I587" s="376">
        <v>15</v>
      </c>
      <c r="J587" s="376">
        <v>0</v>
      </c>
      <c r="K587" s="376">
        <v>0</v>
      </c>
      <c r="L587" s="376">
        <f t="shared" si="24"/>
        <v>6915</v>
      </c>
      <c r="M587" s="378">
        <f t="shared" si="22"/>
        <v>5186.25</v>
      </c>
      <c r="N587" s="82">
        <f t="shared" si="25"/>
        <v>256.11111111111109</v>
      </c>
      <c r="O587" s="376"/>
      <c r="P587" s="13"/>
    </row>
    <row r="588" spans="1:16" hidden="1">
      <c r="A588" s="376" t="s">
        <v>15</v>
      </c>
      <c r="B588" s="377">
        <v>44704</v>
      </c>
      <c r="C588" s="377">
        <v>44712</v>
      </c>
      <c r="D588" s="376" t="s">
        <v>485</v>
      </c>
      <c r="E588" s="376" t="s">
        <v>486</v>
      </c>
      <c r="F588" s="376">
        <v>53</v>
      </c>
      <c r="G588" s="376" t="s">
        <v>498</v>
      </c>
      <c r="H588" s="376">
        <v>7500</v>
      </c>
      <c r="I588" s="376">
        <v>15</v>
      </c>
      <c r="J588" s="376">
        <v>0</v>
      </c>
      <c r="K588" s="376">
        <v>0</v>
      </c>
      <c r="L588" s="376">
        <f t="shared" si="24"/>
        <v>7515</v>
      </c>
      <c r="M588" s="378">
        <f t="shared" si="22"/>
        <v>5636.25</v>
      </c>
      <c r="N588" s="82">
        <f t="shared" si="25"/>
        <v>141.79245283018867</v>
      </c>
      <c r="O588" s="376"/>
      <c r="P588" s="13"/>
    </row>
    <row r="589" spans="1:16" hidden="1">
      <c r="A589" s="376" t="s">
        <v>15</v>
      </c>
      <c r="B589" s="377">
        <v>44704</v>
      </c>
      <c r="C589" s="377">
        <v>44712</v>
      </c>
      <c r="D589" s="376" t="s">
        <v>485</v>
      </c>
      <c r="E589" s="376" t="s">
        <v>486</v>
      </c>
      <c r="F589" s="376">
        <v>53</v>
      </c>
      <c r="G589" s="376" t="s">
        <v>499</v>
      </c>
      <c r="H589" s="376">
        <v>7500</v>
      </c>
      <c r="I589" s="376">
        <v>15</v>
      </c>
      <c r="J589" s="376">
        <v>0</v>
      </c>
      <c r="K589" s="376">
        <v>0</v>
      </c>
      <c r="L589" s="376">
        <f t="shared" si="24"/>
        <v>7515</v>
      </c>
      <c r="M589" s="378">
        <f t="shared" si="22"/>
        <v>5636.25</v>
      </c>
      <c r="N589" s="82">
        <f t="shared" si="25"/>
        <v>141.79245283018867</v>
      </c>
      <c r="O589" s="376"/>
      <c r="P589" s="13"/>
    </row>
    <row r="590" spans="1:16" ht="30" hidden="1">
      <c r="A590" s="373" t="s">
        <v>754</v>
      </c>
      <c r="B590" s="373"/>
      <c r="C590" s="373"/>
      <c r="D590" s="373" t="s">
        <v>504</v>
      </c>
      <c r="E590" s="373" t="s">
        <v>486</v>
      </c>
      <c r="F590" s="373">
        <v>55</v>
      </c>
      <c r="G590" s="373" t="s">
        <v>500</v>
      </c>
      <c r="H590" s="373">
        <v>6550</v>
      </c>
      <c r="I590" s="373">
        <v>0</v>
      </c>
      <c r="J590" s="373">
        <v>0</v>
      </c>
      <c r="K590" s="373">
        <v>0</v>
      </c>
      <c r="L590" s="373">
        <f t="shared" si="24"/>
        <v>6550</v>
      </c>
      <c r="M590" s="385">
        <f t="shared" si="22"/>
        <v>4912.5</v>
      </c>
      <c r="N590" s="82">
        <f t="shared" si="25"/>
        <v>119.09090909090909</v>
      </c>
      <c r="O590" s="386" t="s">
        <v>812</v>
      </c>
      <c r="P590" s="14"/>
    </row>
    <row r="591" spans="1:16" ht="60" hidden="1">
      <c r="A591" s="373" t="s">
        <v>503</v>
      </c>
      <c r="B591" s="373"/>
      <c r="C591" s="373"/>
      <c r="D591" s="373" t="s">
        <v>504</v>
      </c>
      <c r="E591" s="373" t="s">
        <v>486</v>
      </c>
      <c r="F591" s="373">
        <v>55</v>
      </c>
      <c r="G591" s="373" t="s">
        <v>500</v>
      </c>
      <c r="H591" s="373">
        <v>6750</v>
      </c>
      <c r="I591" s="373">
        <v>0</v>
      </c>
      <c r="J591" s="373">
        <v>0</v>
      </c>
      <c r="K591" s="373">
        <v>0</v>
      </c>
      <c r="L591" s="373">
        <f t="shared" si="24"/>
        <v>6750</v>
      </c>
      <c r="M591" s="385">
        <f t="shared" si="22"/>
        <v>5062.5</v>
      </c>
      <c r="N591" s="82">
        <f t="shared" si="25"/>
        <v>122.72727272727273</v>
      </c>
      <c r="O591" s="386" t="s">
        <v>813</v>
      </c>
      <c r="P591" s="14"/>
    </row>
    <row r="592" spans="1:16" ht="60" hidden="1">
      <c r="A592" s="373" t="s">
        <v>754</v>
      </c>
      <c r="B592" s="373"/>
      <c r="C592" s="373"/>
      <c r="D592" s="373" t="s">
        <v>504</v>
      </c>
      <c r="E592" s="373" t="s">
        <v>486</v>
      </c>
      <c r="F592" s="373">
        <v>55</v>
      </c>
      <c r="G592" s="373" t="s">
        <v>500</v>
      </c>
      <c r="H592" s="373">
        <v>6750</v>
      </c>
      <c r="I592" s="373">
        <v>0</v>
      </c>
      <c r="J592" s="373">
        <v>0</v>
      </c>
      <c r="K592" s="373">
        <v>0</v>
      </c>
      <c r="L592" s="373">
        <f t="shared" si="24"/>
        <v>6750</v>
      </c>
      <c r="M592" s="385">
        <f t="shared" si="22"/>
        <v>5062.5</v>
      </c>
      <c r="N592" s="82">
        <f t="shared" si="25"/>
        <v>122.72727272727273</v>
      </c>
      <c r="O592" s="386" t="s">
        <v>814</v>
      </c>
      <c r="P592" s="14"/>
    </row>
    <row r="593" spans="1:16" ht="75" hidden="1">
      <c r="A593" s="373" t="s">
        <v>503</v>
      </c>
      <c r="B593" s="373"/>
      <c r="C593" s="373"/>
      <c r="D593" s="373" t="s">
        <v>504</v>
      </c>
      <c r="E593" s="373" t="s">
        <v>486</v>
      </c>
      <c r="F593" s="373">
        <v>55</v>
      </c>
      <c r="G593" s="373" t="s">
        <v>500</v>
      </c>
      <c r="H593" s="373">
        <v>6750</v>
      </c>
      <c r="I593" s="373">
        <v>0</v>
      </c>
      <c r="J593" s="373">
        <v>0</v>
      </c>
      <c r="K593" s="373">
        <v>0</v>
      </c>
      <c r="L593" s="373">
        <f t="shared" si="24"/>
        <v>6750</v>
      </c>
      <c r="M593" s="385">
        <f t="shared" si="22"/>
        <v>5062.5</v>
      </c>
      <c r="N593" s="82">
        <f t="shared" si="25"/>
        <v>122.72727272727273</v>
      </c>
      <c r="O593" s="386" t="s">
        <v>815</v>
      </c>
      <c r="P593" s="14"/>
    </row>
    <row r="594" spans="1:16" hidden="1">
      <c r="A594" s="376" t="s">
        <v>15</v>
      </c>
      <c r="B594" s="377">
        <v>44713</v>
      </c>
      <c r="C594" s="377">
        <v>44726</v>
      </c>
      <c r="D594" s="376" t="s">
        <v>485</v>
      </c>
      <c r="E594" s="376" t="s">
        <v>486</v>
      </c>
      <c r="F594" s="376">
        <v>53</v>
      </c>
      <c r="G594" s="376" t="s">
        <v>500</v>
      </c>
      <c r="H594" s="376">
        <v>6900</v>
      </c>
      <c r="I594" s="376">
        <v>15</v>
      </c>
      <c r="J594" s="376">
        <v>0</v>
      </c>
      <c r="K594" s="376">
        <v>0</v>
      </c>
      <c r="L594" s="376">
        <f t="shared" si="24"/>
        <v>6915</v>
      </c>
      <c r="M594" s="378">
        <f t="shared" si="22"/>
        <v>5186.25</v>
      </c>
      <c r="N594" s="82">
        <f t="shared" si="25"/>
        <v>130.47169811320754</v>
      </c>
      <c r="O594" s="376"/>
      <c r="P594" s="13"/>
    </row>
    <row r="595" spans="1:16" hidden="1">
      <c r="A595" s="376" t="s">
        <v>15</v>
      </c>
      <c r="B595" s="377">
        <v>44713</v>
      </c>
      <c r="C595" s="377">
        <v>44726</v>
      </c>
      <c r="D595" s="376" t="s">
        <v>485</v>
      </c>
      <c r="E595" s="376" t="s">
        <v>486</v>
      </c>
      <c r="F595" s="376">
        <v>27</v>
      </c>
      <c r="G595" s="376" t="s">
        <v>501</v>
      </c>
      <c r="H595" s="376">
        <v>7200</v>
      </c>
      <c r="I595" s="376">
        <v>15</v>
      </c>
      <c r="J595" s="376">
        <v>0</v>
      </c>
      <c r="K595" s="376">
        <v>0</v>
      </c>
      <c r="L595" s="376">
        <f t="shared" si="24"/>
        <v>7215</v>
      </c>
      <c r="M595" s="378">
        <f t="shared" si="22"/>
        <v>5411.25</v>
      </c>
      <c r="N595" s="82">
        <f t="shared" si="25"/>
        <v>267.22222222222223</v>
      </c>
      <c r="O595" s="376"/>
      <c r="P595" s="13"/>
    </row>
    <row r="596" spans="1:16" hidden="1">
      <c r="A596" s="376" t="s">
        <v>15</v>
      </c>
      <c r="B596" s="377">
        <v>44713</v>
      </c>
      <c r="C596" s="377">
        <v>44726</v>
      </c>
      <c r="D596" s="376" t="s">
        <v>485</v>
      </c>
      <c r="E596" s="376" t="s">
        <v>486</v>
      </c>
      <c r="F596" s="376">
        <v>53</v>
      </c>
      <c r="G596" s="376" t="s">
        <v>498</v>
      </c>
      <c r="H596" s="376">
        <v>8100</v>
      </c>
      <c r="I596" s="376">
        <v>15</v>
      </c>
      <c r="J596" s="376">
        <v>0</v>
      </c>
      <c r="K596" s="376">
        <v>0</v>
      </c>
      <c r="L596" s="376">
        <f t="shared" si="24"/>
        <v>8115</v>
      </c>
      <c r="M596" s="378">
        <f t="shared" si="22"/>
        <v>6086.25</v>
      </c>
      <c r="N596" s="82">
        <f t="shared" si="25"/>
        <v>153.11320754716982</v>
      </c>
      <c r="O596" s="376"/>
      <c r="P596" s="13"/>
    </row>
    <row r="597" spans="1:16" hidden="1">
      <c r="A597" s="376" t="s">
        <v>15</v>
      </c>
      <c r="B597" s="377">
        <v>44713</v>
      </c>
      <c r="C597" s="377">
        <v>44726</v>
      </c>
      <c r="D597" s="376" t="s">
        <v>485</v>
      </c>
      <c r="E597" s="376" t="s">
        <v>486</v>
      </c>
      <c r="F597" s="376">
        <v>53</v>
      </c>
      <c r="G597" s="376" t="s">
        <v>499</v>
      </c>
      <c r="H597" s="376">
        <v>8100</v>
      </c>
      <c r="I597" s="376">
        <v>15</v>
      </c>
      <c r="J597" s="376">
        <v>0</v>
      </c>
      <c r="K597" s="376">
        <v>0</v>
      </c>
      <c r="L597" s="376">
        <f t="shared" si="24"/>
        <v>8115</v>
      </c>
      <c r="M597" s="378">
        <f t="shared" si="22"/>
        <v>6086.25</v>
      </c>
      <c r="N597" s="82">
        <f t="shared" si="25"/>
        <v>153.11320754716982</v>
      </c>
      <c r="O597" s="376"/>
      <c r="P597" s="13"/>
    </row>
    <row r="598" spans="1:16" hidden="1">
      <c r="A598" s="376" t="s">
        <v>490</v>
      </c>
      <c r="B598" s="377">
        <v>44713</v>
      </c>
      <c r="C598" s="377">
        <v>44720</v>
      </c>
      <c r="D598" s="376" t="s">
        <v>491</v>
      </c>
      <c r="E598" s="376" t="s">
        <v>486</v>
      </c>
      <c r="F598" s="39">
        <v>53</v>
      </c>
      <c r="G598" s="376" t="s">
        <v>500</v>
      </c>
      <c r="H598" s="376">
        <v>6700</v>
      </c>
      <c r="I598" s="376">
        <v>53</v>
      </c>
      <c r="J598" s="376">
        <v>0</v>
      </c>
      <c r="K598" s="376">
        <v>0</v>
      </c>
      <c r="L598" s="376">
        <f t="shared" si="24"/>
        <v>6753</v>
      </c>
      <c r="M598" s="378">
        <f t="shared" si="22"/>
        <v>5064.75</v>
      </c>
      <c r="N598" s="82">
        <f t="shared" si="25"/>
        <v>127.41509433962264</v>
      </c>
      <c r="O598" s="376"/>
      <c r="P598" s="13"/>
    </row>
    <row r="599" spans="1:16" hidden="1">
      <c r="A599" s="376" t="s">
        <v>490</v>
      </c>
      <c r="B599" s="377">
        <v>44713</v>
      </c>
      <c r="C599" s="377">
        <v>44720</v>
      </c>
      <c r="D599" s="376" t="s">
        <v>491</v>
      </c>
      <c r="E599" s="376" t="s">
        <v>486</v>
      </c>
      <c r="F599" s="376">
        <v>27</v>
      </c>
      <c r="G599" s="376" t="s">
        <v>501</v>
      </c>
      <c r="H599" s="376">
        <v>7300</v>
      </c>
      <c r="I599" s="376">
        <v>53</v>
      </c>
      <c r="J599" s="376">
        <v>0</v>
      </c>
      <c r="K599" s="376">
        <v>0</v>
      </c>
      <c r="L599" s="376">
        <f t="shared" si="24"/>
        <v>7353</v>
      </c>
      <c r="M599" s="378">
        <f t="shared" si="22"/>
        <v>5514.75</v>
      </c>
      <c r="N599" s="82">
        <f t="shared" si="25"/>
        <v>272.33333333333331</v>
      </c>
      <c r="O599" s="376"/>
      <c r="P599" s="13"/>
    </row>
    <row r="600" spans="1:16" hidden="1">
      <c r="A600" s="376" t="s">
        <v>490</v>
      </c>
      <c r="B600" s="377">
        <v>44713</v>
      </c>
      <c r="C600" s="377">
        <v>44720</v>
      </c>
      <c r="D600" s="376" t="s">
        <v>491</v>
      </c>
      <c r="E600" s="376" t="s">
        <v>486</v>
      </c>
      <c r="F600" s="376">
        <v>53</v>
      </c>
      <c r="G600" s="376" t="s">
        <v>511</v>
      </c>
      <c r="H600" s="376">
        <v>8550</v>
      </c>
      <c r="I600" s="376">
        <v>53</v>
      </c>
      <c r="J600" s="376">
        <v>0</v>
      </c>
      <c r="K600" s="376">
        <v>0</v>
      </c>
      <c r="L600" s="376">
        <f t="shared" si="24"/>
        <v>8603</v>
      </c>
      <c r="M600" s="378">
        <f t="shared" si="22"/>
        <v>6452.25</v>
      </c>
      <c r="N600" s="82">
        <f t="shared" si="25"/>
        <v>162.32075471698113</v>
      </c>
      <c r="O600" s="376"/>
      <c r="P600" s="13"/>
    </row>
    <row r="601" spans="1:16" hidden="1">
      <c r="A601" s="376" t="s">
        <v>15</v>
      </c>
      <c r="B601" s="377">
        <v>44727</v>
      </c>
      <c r="C601" s="377">
        <v>44733</v>
      </c>
      <c r="D601" s="376" t="s">
        <v>485</v>
      </c>
      <c r="E601" s="376" t="s">
        <v>486</v>
      </c>
      <c r="F601" s="376">
        <v>53</v>
      </c>
      <c r="G601" s="376" t="s">
        <v>500</v>
      </c>
      <c r="H601" s="376">
        <v>7300</v>
      </c>
      <c r="I601" s="376">
        <v>15</v>
      </c>
      <c r="J601" s="376">
        <v>0</v>
      </c>
      <c r="K601" s="376">
        <v>0</v>
      </c>
      <c r="L601" s="376">
        <f t="shared" si="24"/>
        <v>7315</v>
      </c>
      <c r="M601" s="378">
        <f t="shared" si="22"/>
        <v>5486.25</v>
      </c>
      <c r="N601" s="82">
        <f t="shared" si="25"/>
        <v>138.01886792452831</v>
      </c>
      <c r="O601" s="376"/>
      <c r="P601" s="13"/>
    </row>
    <row r="602" spans="1:16" hidden="1">
      <c r="A602" s="376" t="s">
        <v>15</v>
      </c>
      <c r="B602" s="377">
        <v>44727</v>
      </c>
      <c r="C602" s="377">
        <v>44733</v>
      </c>
      <c r="D602" s="376" t="s">
        <v>485</v>
      </c>
      <c r="E602" s="376" t="s">
        <v>486</v>
      </c>
      <c r="F602" s="376">
        <v>27</v>
      </c>
      <c r="G602" s="376" t="s">
        <v>501</v>
      </c>
      <c r="H602" s="376">
        <v>7600</v>
      </c>
      <c r="I602" s="376">
        <v>15</v>
      </c>
      <c r="J602" s="376">
        <v>0</v>
      </c>
      <c r="K602" s="376">
        <v>0</v>
      </c>
      <c r="L602" s="376">
        <f t="shared" si="24"/>
        <v>7615</v>
      </c>
      <c r="M602" s="378">
        <f t="shared" si="22"/>
        <v>5711.25</v>
      </c>
      <c r="N602" s="82">
        <f t="shared" si="25"/>
        <v>282.03703703703701</v>
      </c>
      <c r="O602" s="376"/>
      <c r="P602" s="13"/>
    </row>
    <row r="603" spans="1:16" hidden="1">
      <c r="A603" s="376" t="s">
        <v>15</v>
      </c>
      <c r="B603" s="377">
        <v>44727</v>
      </c>
      <c r="C603" s="377">
        <v>44733</v>
      </c>
      <c r="D603" s="376" t="s">
        <v>485</v>
      </c>
      <c r="E603" s="376" t="s">
        <v>486</v>
      </c>
      <c r="F603" s="376">
        <v>53</v>
      </c>
      <c r="G603" s="376" t="s">
        <v>498</v>
      </c>
      <c r="H603" s="376">
        <v>8500</v>
      </c>
      <c r="I603" s="376">
        <v>15</v>
      </c>
      <c r="J603" s="376">
        <v>0</v>
      </c>
      <c r="K603" s="376">
        <v>0</v>
      </c>
      <c r="L603" s="376">
        <f t="shared" si="24"/>
        <v>8515</v>
      </c>
      <c r="M603" s="378">
        <f t="shared" si="22"/>
        <v>6386.25</v>
      </c>
      <c r="N603" s="82">
        <f t="shared" si="25"/>
        <v>160.66037735849056</v>
      </c>
      <c r="O603" s="376"/>
      <c r="P603" s="13"/>
    </row>
    <row r="604" spans="1:16" hidden="1">
      <c r="A604" s="376" t="s">
        <v>15</v>
      </c>
      <c r="B604" s="377">
        <v>44727</v>
      </c>
      <c r="C604" s="377">
        <v>44733</v>
      </c>
      <c r="D604" s="376" t="s">
        <v>485</v>
      </c>
      <c r="E604" s="376" t="s">
        <v>486</v>
      </c>
      <c r="F604" s="376">
        <v>53</v>
      </c>
      <c r="G604" s="376" t="s">
        <v>499</v>
      </c>
      <c r="H604" s="376">
        <v>8500</v>
      </c>
      <c r="I604" s="376">
        <v>15</v>
      </c>
      <c r="J604" s="376">
        <v>0</v>
      </c>
      <c r="K604" s="376">
        <v>0</v>
      </c>
      <c r="L604" s="376">
        <f t="shared" si="24"/>
        <v>8515</v>
      </c>
      <c r="M604" s="378">
        <f t="shared" si="22"/>
        <v>6386.25</v>
      </c>
      <c r="N604" s="82">
        <f t="shared" si="25"/>
        <v>160.66037735849056</v>
      </c>
      <c r="O604" s="376"/>
      <c r="P604" s="13"/>
    </row>
    <row r="605" spans="1:16" ht="135" hidden="1">
      <c r="A605" s="373" t="s">
        <v>503</v>
      </c>
      <c r="B605" s="373"/>
      <c r="C605" s="373"/>
      <c r="D605" s="373" t="s">
        <v>504</v>
      </c>
      <c r="E605" s="373" t="s">
        <v>486</v>
      </c>
      <c r="F605" s="373">
        <v>55</v>
      </c>
      <c r="G605" s="373" t="s">
        <v>514</v>
      </c>
      <c r="H605" s="373">
        <v>7000</v>
      </c>
      <c r="I605" s="373">
        <v>0</v>
      </c>
      <c r="J605" s="373">
        <v>0</v>
      </c>
      <c r="K605" s="373">
        <v>0</v>
      </c>
      <c r="L605" s="373">
        <f t="shared" si="24"/>
        <v>7000</v>
      </c>
      <c r="M605" s="385">
        <f t="shared" si="22"/>
        <v>5250</v>
      </c>
      <c r="N605" s="82">
        <f t="shared" si="25"/>
        <v>127.27272727272727</v>
      </c>
      <c r="O605" s="386" t="s">
        <v>816</v>
      </c>
      <c r="P605" s="14"/>
    </row>
    <row r="606" spans="1:16" hidden="1">
      <c r="A606" s="376" t="s">
        <v>15</v>
      </c>
      <c r="B606" s="377">
        <v>44734</v>
      </c>
      <c r="C606" s="377">
        <v>44738</v>
      </c>
      <c r="D606" s="376" t="s">
        <v>485</v>
      </c>
      <c r="E606" s="376" t="s">
        <v>486</v>
      </c>
      <c r="F606" s="376">
        <v>53</v>
      </c>
      <c r="G606" s="376" t="s">
        <v>500</v>
      </c>
      <c r="H606" s="376">
        <v>7750</v>
      </c>
      <c r="I606" s="376">
        <v>15</v>
      </c>
      <c r="J606" s="376">
        <v>0</v>
      </c>
      <c r="K606" s="376">
        <v>0</v>
      </c>
      <c r="L606" s="376">
        <f t="shared" si="24"/>
        <v>7765</v>
      </c>
      <c r="M606" s="378">
        <f t="shared" si="22"/>
        <v>5823.75</v>
      </c>
      <c r="N606" s="82">
        <f t="shared" si="25"/>
        <v>146.50943396226415</v>
      </c>
      <c r="O606" s="376"/>
      <c r="P606" s="13"/>
    </row>
    <row r="607" spans="1:16" hidden="1">
      <c r="A607" s="376" t="s">
        <v>15</v>
      </c>
      <c r="B607" s="377">
        <v>44734</v>
      </c>
      <c r="C607" s="377">
        <v>44738</v>
      </c>
      <c r="D607" s="376" t="s">
        <v>485</v>
      </c>
      <c r="E607" s="376" t="s">
        <v>486</v>
      </c>
      <c r="F607" s="376">
        <v>27</v>
      </c>
      <c r="G607" s="376" t="s">
        <v>501</v>
      </c>
      <c r="H607" s="376">
        <v>8200</v>
      </c>
      <c r="I607" s="376">
        <v>15</v>
      </c>
      <c r="J607" s="376">
        <v>0</v>
      </c>
      <c r="K607" s="376">
        <v>0</v>
      </c>
      <c r="L607" s="376">
        <f t="shared" si="24"/>
        <v>8215</v>
      </c>
      <c r="M607" s="378">
        <f t="shared" si="22"/>
        <v>6161.25</v>
      </c>
      <c r="N607" s="82">
        <f t="shared" si="25"/>
        <v>304.25925925925924</v>
      </c>
      <c r="O607" s="376"/>
      <c r="P607" s="13"/>
    </row>
    <row r="608" spans="1:16" hidden="1">
      <c r="A608" s="376" t="s">
        <v>15</v>
      </c>
      <c r="B608" s="377">
        <v>44734</v>
      </c>
      <c r="C608" s="377">
        <v>44738</v>
      </c>
      <c r="D608" s="376" t="s">
        <v>485</v>
      </c>
      <c r="E608" s="376" t="s">
        <v>486</v>
      </c>
      <c r="F608" s="376">
        <v>53</v>
      </c>
      <c r="G608" s="376" t="s">
        <v>498</v>
      </c>
      <c r="H608" s="376">
        <v>9100</v>
      </c>
      <c r="I608" s="376">
        <v>15</v>
      </c>
      <c r="J608" s="376">
        <v>0</v>
      </c>
      <c r="K608" s="376">
        <v>0</v>
      </c>
      <c r="L608" s="376">
        <f t="shared" si="24"/>
        <v>9115</v>
      </c>
      <c r="M608" s="378">
        <f t="shared" si="22"/>
        <v>6836.25</v>
      </c>
      <c r="N608" s="82">
        <f t="shared" si="25"/>
        <v>171.98113207547169</v>
      </c>
      <c r="O608" s="376"/>
      <c r="P608" s="13"/>
    </row>
    <row r="609" spans="1:16" hidden="1">
      <c r="A609" s="376" t="s">
        <v>15</v>
      </c>
      <c r="B609" s="377">
        <v>44734</v>
      </c>
      <c r="C609" s="377">
        <v>44738</v>
      </c>
      <c r="D609" s="376" t="s">
        <v>485</v>
      </c>
      <c r="E609" s="376" t="s">
        <v>486</v>
      </c>
      <c r="F609" s="376">
        <v>53</v>
      </c>
      <c r="G609" s="376" t="s">
        <v>499</v>
      </c>
      <c r="H609" s="376">
        <v>9100</v>
      </c>
      <c r="I609" s="376">
        <v>15</v>
      </c>
      <c r="J609" s="376">
        <v>0</v>
      </c>
      <c r="K609" s="376">
        <v>0</v>
      </c>
      <c r="L609" s="376">
        <f t="shared" si="24"/>
        <v>9115</v>
      </c>
      <c r="M609" s="378">
        <f t="shared" si="22"/>
        <v>6836.25</v>
      </c>
      <c r="N609" s="82">
        <f t="shared" si="25"/>
        <v>171.98113207547169</v>
      </c>
      <c r="O609" s="376"/>
      <c r="P609" s="13"/>
    </row>
    <row r="610" spans="1:16" ht="60" hidden="1">
      <c r="A610" s="373" t="s">
        <v>15</v>
      </c>
      <c r="B610" s="373"/>
      <c r="C610" s="373"/>
      <c r="D610" s="373" t="s">
        <v>504</v>
      </c>
      <c r="E610" s="373" t="s">
        <v>486</v>
      </c>
      <c r="F610" s="373">
        <v>55</v>
      </c>
      <c r="G610" s="373" t="s">
        <v>500</v>
      </c>
      <c r="H610" s="373">
        <v>7600</v>
      </c>
      <c r="I610" s="373">
        <v>0</v>
      </c>
      <c r="J610" s="373">
        <v>0</v>
      </c>
      <c r="K610" s="373">
        <v>0</v>
      </c>
      <c r="L610" s="373">
        <f t="shared" si="24"/>
        <v>7600</v>
      </c>
      <c r="M610" s="385">
        <f t="shared" si="22"/>
        <v>5700</v>
      </c>
      <c r="N610" s="82">
        <f t="shared" si="25"/>
        <v>138.18181818181819</v>
      </c>
      <c r="O610" s="386" t="s">
        <v>817</v>
      </c>
      <c r="P610" s="14"/>
    </row>
    <row r="611" spans="1:16" hidden="1">
      <c r="A611" s="376" t="s">
        <v>15</v>
      </c>
      <c r="B611" s="377">
        <v>44739</v>
      </c>
      <c r="C611" s="377">
        <v>44742</v>
      </c>
      <c r="D611" s="376" t="s">
        <v>485</v>
      </c>
      <c r="E611" s="376" t="s">
        <v>486</v>
      </c>
      <c r="F611" s="376">
        <v>55</v>
      </c>
      <c r="G611" s="376" t="s">
        <v>500</v>
      </c>
      <c r="H611" s="376">
        <v>7500</v>
      </c>
      <c r="I611" s="376">
        <v>15</v>
      </c>
      <c r="J611" s="376">
        <v>0</v>
      </c>
      <c r="K611" s="376">
        <v>0</v>
      </c>
      <c r="L611" s="376">
        <f t="shared" si="24"/>
        <v>7515</v>
      </c>
      <c r="M611" s="378">
        <f t="shared" si="22"/>
        <v>5636.25</v>
      </c>
      <c r="N611" s="82">
        <f t="shared" si="25"/>
        <v>136.63636363636363</v>
      </c>
      <c r="O611" s="376"/>
      <c r="P611" s="13"/>
    </row>
    <row r="612" spans="1:16" hidden="1">
      <c r="A612" s="376" t="s">
        <v>15</v>
      </c>
      <c r="B612" s="377">
        <v>44739</v>
      </c>
      <c r="C612" s="377">
        <v>44742</v>
      </c>
      <c r="D612" s="376" t="s">
        <v>485</v>
      </c>
      <c r="E612" s="376" t="s">
        <v>486</v>
      </c>
      <c r="F612" s="376">
        <v>27</v>
      </c>
      <c r="G612" s="376" t="s">
        <v>501</v>
      </c>
      <c r="H612" s="376">
        <v>8200</v>
      </c>
      <c r="I612" s="376">
        <v>15</v>
      </c>
      <c r="J612" s="376">
        <v>0</v>
      </c>
      <c r="K612" s="376">
        <v>0</v>
      </c>
      <c r="L612" s="376">
        <f t="shared" si="24"/>
        <v>8215</v>
      </c>
      <c r="M612" s="378">
        <f t="shared" si="22"/>
        <v>6161.25</v>
      </c>
      <c r="N612" s="82">
        <f t="shared" si="25"/>
        <v>304.25925925925924</v>
      </c>
      <c r="O612" s="376"/>
      <c r="P612" s="13"/>
    </row>
    <row r="613" spans="1:16" hidden="1">
      <c r="A613" s="376" t="s">
        <v>15</v>
      </c>
      <c r="B613" s="377">
        <v>44739</v>
      </c>
      <c r="C613" s="377">
        <v>44742</v>
      </c>
      <c r="D613" s="376" t="s">
        <v>485</v>
      </c>
      <c r="E613" s="376" t="s">
        <v>486</v>
      </c>
      <c r="F613" s="376">
        <v>53</v>
      </c>
      <c r="G613" s="376" t="s">
        <v>498</v>
      </c>
      <c r="H613" s="376">
        <v>9100</v>
      </c>
      <c r="I613" s="376">
        <v>15</v>
      </c>
      <c r="J613" s="376">
        <v>0</v>
      </c>
      <c r="K613" s="376">
        <v>0</v>
      </c>
      <c r="L613" s="376">
        <f t="shared" si="24"/>
        <v>9115</v>
      </c>
      <c r="M613" s="378">
        <f t="shared" si="22"/>
        <v>6836.25</v>
      </c>
      <c r="N613" s="82">
        <f t="shared" si="25"/>
        <v>171.98113207547169</v>
      </c>
      <c r="O613" s="376"/>
      <c r="P613" s="13"/>
    </row>
    <row r="614" spans="1:16" hidden="1">
      <c r="A614" s="376" t="s">
        <v>15</v>
      </c>
      <c r="B614" s="377">
        <v>44739</v>
      </c>
      <c r="C614" s="377">
        <v>44742</v>
      </c>
      <c r="D614" s="376" t="s">
        <v>485</v>
      </c>
      <c r="E614" s="376" t="s">
        <v>486</v>
      </c>
      <c r="F614" s="376">
        <v>53</v>
      </c>
      <c r="G614" s="376" t="s">
        <v>499</v>
      </c>
      <c r="H614" s="376">
        <v>9100</v>
      </c>
      <c r="I614" s="376">
        <v>15</v>
      </c>
      <c r="J614" s="376">
        <v>0</v>
      </c>
      <c r="K614" s="376">
        <v>0</v>
      </c>
      <c r="L614" s="376">
        <f t="shared" si="24"/>
        <v>9115</v>
      </c>
      <c r="M614" s="378">
        <f t="shared" si="22"/>
        <v>6836.25</v>
      </c>
      <c r="N614" s="82">
        <f t="shared" si="25"/>
        <v>171.98113207547169</v>
      </c>
      <c r="O614" s="376"/>
      <c r="P614" s="13"/>
    </row>
    <row r="615" spans="1:16" ht="60" hidden="1">
      <c r="A615" s="373" t="s">
        <v>503</v>
      </c>
      <c r="B615" s="384">
        <v>44738</v>
      </c>
      <c r="C615" s="373"/>
      <c r="D615" s="373" t="s">
        <v>504</v>
      </c>
      <c r="E615" s="373" t="s">
        <v>486</v>
      </c>
      <c r="F615" s="373">
        <v>55</v>
      </c>
      <c r="G615" s="373" t="s">
        <v>500</v>
      </c>
      <c r="H615" s="373">
        <v>7600</v>
      </c>
      <c r="I615" s="373">
        <v>0</v>
      </c>
      <c r="J615" s="373">
        <v>0</v>
      </c>
      <c r="K615" s="373">
        <v>0</v>
      </c>
      <c r="L615" s="373">
        <f t="shared" si="24"/>
        <v>7600</v>
      </c>
      <c r="M615" s="385">
        <f t="shared" si="22"/>
        <v>5700</v>
      </c>
      <c r="N615" s="82">
        <f t="shared" si="25"/>
        <v>138.18181818181819</v>
      </c>
      <c r="O615" s="386" t="s">
        <v>818</v>
      </c>
      <c r="P615" s="14"/>
    </row>
    <row r="616" spans="1:16" ht="60" hidden="1">
      <c r="A616" s="373" t="s">
        <v>22</v>
      </c>
      <c r="B616" s="384">
        <v>44738</v>
      </c>
      <c r="C616" s="373"/>
      <c r="D616" s="373" t="s">
        <v>504</v>
      </c>
      <c r="E616" s="373" t="s">
        <v>486</v>
      </c>
      <c r="F616" s="373">
        <v>55</v>
      </c>
      <c r="G616" s="373" t="s">
        <v>500</v>
      </c>
      <c r="H616" s="373">
        <v>7600</v>
      </c>
      <c r="I616" s="373">
        <v>0</v>
      </c>
      <c r="J616" s="373">
        <v>0</v>
      </c>
      <c r="K616" s="373">
        <v>0</v>
      </c>
      <c r="L616" s="373">
        <f t="shared" ref="L616:L626" si="26">SUM(H616:K616)</f>
        <v>7600</v>
      </c>
      <c r="M616" s="385">
        <f t="shared" ref="M616:M626" si="27">L616*75%</f>
        <v>5700</v>
      </c>
      <c r="N616" s="82">
        <f t="shared" ref="N616:N626" si="28">L616/F616</f>
        <v>138.18181818181819</v>
      </c>
      <c r="O616" s="386" t="s">
        <v>819</v>
      </c>
      <c r="P616" s="14"/>
    </row>
    <row r="617" spans="1:16" hidden="1">
      <c r="A617" s="376" t="s">
        <v>15</v>
      </c>
      <c r="B617" s="377">
        <v>44743</v>
      </c>
      <c r="C617" s="377">
        <v>44749</v>
      </c>
      <c r="D617" s="376" t="s">
        <v>485</v>
      </c>
      <c r="E617" s="376" t="s">
        <v>486</v>
      </c>
      <c r="F617" s="376">
        <v>55</v>
      </c>
      <c r="G617" s="376" t="s">
        <v>500</v>
      </c>
      <c r="H617" s="376">
        <v>7700</v>
      </c>
      <c r="I617" s="376">
        <v>15</v>
      </c>
      <c r="J617" s="376">
        <v>0</v>
      </c>
      <c r="K617" s="376">
        <v>0</v>
      </c>
      <c r="L617" s="376">
        <f t="shared" si="26"/>
        <v>7715</v>
      </c>
      <c r="M617" s="378">
        <f t="shared" si="27"/>
        <v>5786.25</v>
      </c>
      <c r="N617" s="82">
        <f t="shared" si="28"/>
        <v>140.27272727272728</v>
      </c>
      <c r="O617" s="376"/>
      <c r="P617" s="13"/>
    </row>
    <row r="618" spans="1:16" hidden="1">
      <c r="A618" s="376" t="s">
        <v>15</v>
      </c>
      <c r="B618" s="377">
        <v>44743</v>
      </c>
      <c r="C618" s="377">
        <v>44749</v>
      </c>
      <c r="D618" s="376" t="s">
        <v>485</v>
      </c>
      <c r="E618" s="376" t="s">
        <v>486</v>
      </c>
      <c r="F618" s="376">
        <v>27</v>
      </c>
      <c r="G618" s="376" t="s">
        <v>501</v>
      </c>
      <c r="H618" s="376">
        <v>8600</v>
      </c>
      <c r="I618" s="376">
        <v>15</v>
      </c>
      <c r="J618" s="376">
        <v>0</v>
      </c>
      <c r="K618" s="376">
        <v>0</v>
      </c>
      <c r="L618" s="376">
        <f t="shared" si="26"/>
        <v>8615</v>
      </c>
      <c r="M618" s="378">
        <f t="shared" si="27"/>
        <v>6461.25</v>
      </c>
      <c r="N618" s="82">
        <f t="shared" si="28"/>
        <v>319.07407407407408</v>
      </c>
      <c r="O618" s="376"/>
      <c r="P618" s="13"/>
    </row>
    <row r="619" spans="1:16" hidden="1">
      <c r="A619" s="376" t="s">
        <v>15</v>
      </c>
      <c r="B619" s="377">
        <v>44743</v>
      </c>
      <c r="C619" s="377">
        <v>44749</v>
      </c>
      <c r="D619" s="376" t="s">
        <v>485</v>
      </c>
      <c r="E619" s="376" t="s">
        <v>486</v>
      </c>
      <c r="F619" s="376">
        <v>53</v>
      </c>
      <c r="G619" s="376" t="s">
        <v>498</v>
      </c>
      <c r="H619" s="376">
        <v>9500</v>
      </c>
      <c r="I619" s="376">
        <v>15</v>
      </c>
      <c r="J619" s="376">
        <v>0</v>
      </c>
      <c r="K619" s="376">
        <v>0</v>
      </c>
      <c r="L619" s="376">
        <f t="shared" si="26"/>
        <v>9515</v>
      </c>
      <c r="M619" s="378">
        <f t="shared" si="27"/>
        <v>7136.25</v>
      </c>
      <c r="N619" s="82">
        <f t="shared" si="28"/>
        <v>179.52830188679246</v>
      </c>
      <c r="O619" s="376"/>
      <c r="P619" s="13"/>
    </row>
    <row r="620" spans="1:16" hidden="1">
      <c r="A620" s="376" t="s">
        <v>15</v>
      </c>
      <c r="B620" s="377">
        <v>44743</v>
      </c>
      <c r="C620" s="377">
        <v>44749</v>
      </c>
      <c r="D620" s="376" t="s">
        <v>485</v>
      </c>
      <c r="E620" s="376" t="s">
        <v>486</v>
      </c>
      <c r="F620" s="376">
        <v>53</v>
      </c>
      <c r="G620" s="376" t="s">
        <v>499</v>
      </c>
      <c r="H620" s="376">
        <v>9500</v>
      </c>
      <c r="I620" s="376">
        <v>15</v>
      </c>
      <c r="J620" s="376">
        <v>0</v>
      </c>
      <c r="K620" s="376">
        <v>0</v>
      </c>
      <c r="L620" s="376">
        <f t="shared" si="26"/>
        <v>9515</v>
      </c>
      <c r="M620" s="378">
        <f t="shared" si="27"/>
        <v>7136.25</v>
      </c>
      <c r="N620" s="82">
        <f t="shared" si="28"/>
        <v>179.52830188679246</v>
      </c>
      <c r="O620" s="376"/>
      <c r="P620" s="13"/>
    </row>
    <row r="621" spans="1:16" ht="30" hidden="1">
      <c r="A621" s="376" t="s">
        <v>503</v>
      </c>
      <c r="B621" s="376"/>
      <c r="C621" s="376"/>
      <c r="D621" s="376" t="s">
        <v>504</v>
      </c>
      <c r="E621" s="376" t="s">
        <v>486</v>
      </c>
      <c r="F621" s="376">
        <v>55</v>
      </c>
      <c r="G621" s="376" t="s">
        <v>500</v>
      </c>
      <c r="H621" s="376">
        <v>8200</v>
      </c>
      <c r="I621" s="376">
        <v>0</v>
      </c>
      <c r="J621" s="376">
        <v>0</v>
      </c>
      <c r="K621" s="376">
        <v>0</v>
      </c>
      <c r="L621" s="376">
        <f t="shared" si="26"/>
        <v>8200</v>
      </c>
      <c r="M621" s="378">
        <f t="shared" si="27"/>
        <v>6150</v>
      </c>
      <c r="N621" s="82">
        <f t="shared" si="28"/>
        <v>149.09090909090909</v>
      </c>
      <c r="O621" s="379" t="s">
        <v>820</v>
      </c>
      <c r="P621" s="13"/>
    </row>
    <row r="622" spans="1:16" ht="45" hidden="1">
      <c r="A622" s="376" t="s">
        <v>15</v>
      </c>
      <c r="B622" s="376"/>
      <c r="C622" s="376"/>
      <c r="D622" s="376" t="s">
        <v>504</v>
      </c>
      <c r="E622" s="376" t="s">
        <v>486</v>
      </c>
      <c r="F622" s="376">
        <v>55</v>
      </c>
      <c r="G622" s="376" t="s">
        <v>500</v>
      </c>
      <c r="H622" s="376">
        <v>8215</v>
      </c>
      <c r="I622" s="376">
        <v>0</v>
      </c>
      <c r="J622" s="376">
        <v>0</v>
      </c>
      <c r="K622" s="376">
        <v>0</v>
      </c>
      <c r="L622" s="376">
        <f t="shared" si="26"/>
        <v>8215</v>
      </c>
      <c r="M622" s="378">
        <f t="shared" si="27"/>
        <v>6161.25</v>
      </c>
      <c r="N622" s="82">
        <f t="shared" si="28"/>
        <v>149.36363636363637</v>
      </c>
      <c r="O622" s="379" t="s">
        <v>821</v>
      </c>
      <c r="P622" s="13"/>
    </row>
    <row r="623" spans="1:16" hidden="1">
      <c r="A623" s="376" t="s">
        <v>15</v>
      </c>
      <c r="B623" s="377">
        <v>44750</v>
      </c>
      <c r="C623" s="377">
        <v>44759</v>
      </c>
      <c r="D623" s="376" t="s">
        <v>485</v>
      </c>
      <c r="E623" s="376" t="s">
        <v>486</v>
      </c>
      <c r="F623" s="376">
        <v>53</v>
      </c>
      <c r="G623" s="376" t="s">
        <v>500</v>
      </c>
      <c r="H623" s="376">
        <v>7900</v>
      </c>
      <c r="I623" s="376">
        <v>15</v>
      </c>
      <c r="J623" s="376">
        <v>0</v>
      </c>
      <c r="K623" s="376">
        <v>0</v>
      </c>
      <c r="L623" s="376">
        <f t="shared" si="26"/>
        <v>7915</v>
      </c>
      <c r="M623" s="378">
        <f t="shared" si="27"/>
        <v>5936.25</v>
      </c>
      <c r="N623" s="82">
        <f t="shared" si="28"/>
        <v>149.33962264150944</v>
      </c>
      <c r="O623" s="376"/>
      <c r="P623" s="13"/>
    </row>
    <row r="624" spans="1:16" hidden="1">
      <c r="A624" s="376" t="s">
        <v>15</v>
      </c>
      <c r="B624" s="377">
        <v>44750</v>
      </c>
      <c r="C624" s="377">
        <v>44759</v>
      </c>
      <c r="D624" s="376" t="s">
        <v>485</v>
      </c>
      <c r="E624" s="376" t="s">
        <v>486</v>
      </c>
      <c r="F624" s="376">
        <v>27</v>
      </c>
      <c r="G624" s="376" t="s">
        <v>501</v>
      </c>
      <c r="H624" s="376">
        <v>8800</v>
      </c>
      <c r="I624" s="376">
        <v>15</v>
      </c>
      <c r="J624" s="376">
        <v>0</v>
      </c>
      <c r="K624" s="376">
        <v>0</v>
      </c>
      <c r="L624" s="376">
        <f t="shared" si="26"/>
        <v>8815</v>
      </c>
      <c r="M624" s="378">
        <f t="shared" si="27"/>
        <v>6611.25</v>
      </c>
      <c r="N624" s="82">
        <f t="shared" si="28"/>
        <v>326.48148148148147</v>
      </c>
      <c r="O624" s="376"/>
      <c r="P624" s="13"/>
    </row>
    <row r="625" spans="1:16" hidden="1">
      <c r="A625" s="376" t="s">
        <v>15</v>
      </c>
      <c r="B625" s="377">
        <v>44750</v>
      </c>
      <c r="C625" s="377">
        <v>44759</v>
      </c>
      <c r="D625" s="376" t="s">
        <v>485</v>
      </c>
      <c r="E625" s="376" t="s">
        <v>486</v>
      </c>
      <c r="F625" s="376">
        <v>53</v>
      </c>
      <c r="G625" s="376" t="s">
        <v>498</v>
      </c>
      <c r="H625" s="376">
        <v>9700</v>
      </c>
      <c r="I625" s="376">
        <v>15</v>
      </c>
      <c r="J625" s="376">
        <v>0</v>
      </c>
      <c r="K625" s="376">
        <v>0</v>
      </c>
      <c r="L625" s="376">
        <f t="shared" si="26"/>
        <v>9715</v>
      </c>
      <c r="M625" s="378">
        <f t="shared" si="27"/>
        <v>7286.25</v>
      </c>
      <c r="N625" s="82">
        <f t="shared" si="28"/>
        <v>183.30188679245282</v>
      </c>
      <c r="O625" s="376"/>
      <c r="P625" s="13"/>
    </row>
    <row r="626" spans="1:16" hidden="1">
      <c r="A626" s="376" t="s">
        <v>15</v>
      </c>
      <c r="B626" s="377">
        <v>44750</v>
      </c>
      <c r="C626" s="377">
        <v>44759</v>
      </c>
      <c r="D626" s="376" t="s">
        <v>485</v>
      </c>
      <c r="E626" s="376" t="s">
        <v>486</v>
      </c>
      <c r="F626" s="376">
        <v>53</v>
      </c>
      <c r="G626" s="376" t="s">
        <v>499</v>
      </c>
      <c r="H626" s="376">
        <v>9700</v>
      </c>
      <c r="I626" s="376">
        <v>15</v>
      </c>
      <c r="J626" s="376">
        <v>0</v>
      </c>
      <c r="K626" s="376">
        <v>0</v>
      </c>
      <c r="L626" s="376">
        <f t="shared" si="26"/>
        <v>9715</v>
      </c>
      <c r="M626" s="378">
        <f t="shared" si="27"/>
        <v>7286.25</v>
      </c>
      <c r="N626" s="82">
        <f t="shared" si="28"/>
        <v>183.30188679245282</v>
      </c>
      <c r="O626" s="376"/>
      <c r="P626" s="13"/>
    </row>
    <row r="627" spans="1:16" ht="30" hidden="1">
      <c r="A627" s="373" t="s">
        <v>503</v>
      </c>
      <c r="B627" s="384">
        <v>44759</v>
      </c>
      <c r="C627" s="373"/>
      <c r="D627" s="373" t="s">
        <v>504</v>
      </c>
      <c r="E627" s="373" t="s">
        <v>486</v>
      </c>
      <c r="F627" s="373">
        <v>55</v>
      </c>
      <c r="G627" s="373" t="s">
        <v>500</v>
      </c>
      <c r="H627" s="373">
        <v>8200</v>
      </c>
      <c r="I627" s="373">
        <v>0</v>
      </c>
      <c r="J627" s="373">
        <v>0</v>
      </c>
      <c r="K627" s="373">
        <v>0</v>
      </c>
      <c r="L627" s="373">
        <f t="shared" ref="L627:L680" si="29">SUM(H627:K627)</f>
        <v>8200</v>
      </c>
      <c r="M627" s="385">
        <f t="shared" ref="M627:M688" si="30">L627*75%</f>
        <v>6150</v>
      </c>
      <c r="N627" s="82">
        <f t="shared" ref="N627:N688" si="31">L627/F627</f>
        <v>149.09090909090909</v>
      </c>
      <c r="O627" s="386" t="s">
        <v>822</v>
      </c>
      <c r="P627" s="14"/>
    </row>
    <row r="628" spans="1:16" ht="30" hidden="1">
      <c r="A628" s="373" t="s">
        <v>503</v>
      </c>
      <c r="B628" s="384">
        <v>44765</v>
      </c>
      <c r="C628" s="373"/>
      <c r="D628" s="373" t="s">
        <v>504</v>
      </c>
      <c r="E628" s="373" t="s">
        <v>486</v>
      </c>
      <c r="F628" s="373">
        <v>65</v>
      </c>
      <c r="G628" s="373" t="s">
        <v>499</v>
      </c>
      <c r="H628" s="373">
        <v>9900</v>
      </c>
      <c r="I628" s="373">
        <v>0</v>
      </c>
      <c r="J628" s="373">
        <v>0</v>
      </c>
      <c r="K628" s="373">
        <v>0</v>
      </c>
      <c r="L628" s="373">
        <f t="shared" si="29"/>
        <v>9900</v>
      </c>
      <c r="M628" s="385">
        <f t="shared" si="30"/>
        <v>7425</v>
      </c>
      <c r="N628" s="82">
        <f t="shared" si="31"/>
        <v>152.30769230769232</v>
      </c>
      <c r="O628" s="386" t="s">
        <v>823</v>
      </c>
      <c r="P628" s="14"/>
    </row>
    <row r="629" spans="1:16" hidden="1">
      <c r="A629" s="376" t="s">
        <v>15</v>
      </c>
      <c r="B629" s="377">
        <v>44760</v>
      </c>
      <c r="C629" s="377">
        <v>44761</v>
      </c>
      <c r="D629" s="376" t="s">
        <v>485</v>
      </c>
      <c r="E629" s="376" t="s">
        <v>486</v>
      </c>
      <c r="F629" s="376">
        <v>53</v>
      </c>
      <c r="G629" s="376" t="s">
        <v>500</v>
      </c>
      <c r="H629" s="376">
        <v>7700</v>
      </c>
      <c r="I629" s="376">
        <v>15</v>
      </c>
      <c r="J629" s="376">
        <v>0</v>
      </c>
      <c r="K629" s="376">
        <v>0</v>
      </c>
      <c r="L629" s="376">
        <f t="shared" si="29"/>
        <v>7715</v>
      </c>
      <c r="M629" s="378">
        <f t="shared" si="30"/>
        <v>5786.25</v>
      </c>
      <c r="N629" s="82">
        <f t="shared" si="31"/>
        <v>145.56603773584905</v>
      </c>
      <c r="O629" s="376"/>
      <c r="P629" s="13"/>
    </row>
    <row r="630" spans="1:16" hidden="1">
      <c r="A630" s="376" t="s">
        <v>15</v>
      </c>
      <c r="B630" s="377">
        <v>44760</v>
      </c>
      <c r="C630" s="377">
        <v>44761</v>
      </c>
      <c r="D630" s="376" t="s">
        <v>485</v>
      </c>
      <c r="E630" s="376" t="s">
        <v>486</v>
      </c>
      <c r="F630" s="376">
        <v>27</v>
      </c>
      <c r="G630" s="376" t="s">
        <v>501</v>
      </c>
      <c r="H630" s="376">
        <v>8600</v>
      </c>
      <c r="I630" s="376">
        <v>15</v>
      </c>
      <c r="J630" s="376">
        <v>0</v>
      </c>
      <c r="K630" s="376">
        <v>0</v>
      </c>
      <c r="L630" s="376">
        <f t="shared" si="29"/>
        <v>8615</v>
      </c>
      <c r="M630" s="378">
        <f t="shared" si="30"/>
        <v>6461.25</v>
      </c>
      <c r="N630" s="82">
        <f t="shared" si="31"/>
        <v>319.07407407407408</v>
      </c>
      <c r="O630" s="376"/>
      <c r="P630" s="13"/>
    </row>
    <row r="631" spans="1:16" hidden="1">
      <c r="A631" s="376" t="s">
        <v>15</v>
      </c>
      <c r="B631" s="377">
        <v>44760</v>
      </c>
      <c r="C631" s="377">
        <v>44761</v>
      </c>
      <c r="D631" s="376" t="s">
        <v>485</v>
      </c>
      <c r="E631" s="376" t="s">
        <v>486</v>
      </c>
      <c r="F631" s="376">
        <v>53</v>
      </c>
      <c r="G631" s="376" t="s">
        <v>498</v>
      </c>
      <c r="H631" s="376">
        <v>9500</v>
      </c>
      <c r="I631" s="376">
        <v>15</v>
      </c>
      <c r="J631" s="376">
        <v>0</v>
      </c>
      <c r="K631" s="376">
        <v>0</v>
      </c>
      <c r="L631" s="376">
        <f t="shared" si="29"/>
        <v>9515</v>
      </c>
      <c r="M631" s="378">
        <f t="shared" si="30"/>
        <v>7136.25</v>
      </c>
      <c r="N631" s="82">
        <f t="shared" si="31"/>
        <v>179.52830188679246</v>
      </c>
      <c r="O631" s="376"/>
      <c r="P631" s="13"/>
    </row>
    <row r="632" spans="1:16" hidden="1">
      <c r="A632" s="376" t="s">
        <v>15</v>
      </c>
      <c r="B632" s="377">
        <v>44760</v>
      </c>
      <c r="C632" s="377">
        <v>44761</v>
      </c>
      <c r="D632" s="376" t="s">
        <v>485</v>
      </c>
      <c r="E632" s="376" t="s">
        <v>486</v>
      </c>
      <c r="F632" s="376">
        <v>53</v>
      </c>
      <c r="G632" s="376" t="s">
        <v>499</v>
      </c>
      <c r="H632" s="376">
        <v>9500</v>
      </c>
      <c r="I632" s="376">
        <v>15</v>
      </c>
      <c r="J632" s="376">
        <v>0</v>
      </c>
      <c r="K632" s="376">
        <v>0</v>
      </c>
      <c r="L632" s="376">
        <f t="shared" si="29"/>
        <v>9515</v>
      </c>
      <c r="M632" s="378">
        <f t="shared" si="30"/>
        <v>7136.25</v>
      </c>
      <c r="N632" s="82">
        <f t="shared" si="31"/>
        <v>179.52830188679246</v>
      </c>
      <c r="O632" s="376"/>
      <c r="P632" s="13"/>
    </row>
    <row r="633" spans="1:16" ht="30" hidden="1">
      <c r="A633" s="373" t="s">
        <v>503</v>
      </c>
      <c r="B633" s="373"/>
      <c r="C633" s="373"/>
      <c r="D633" s="373" t="s">
        <v>504</v>
      </c>
      <c r="E633" s="373" t="s">
        <v>486</v>
      </c>
      <c r="F633" s="373">
        <v>65</v>
      </c>
      <c r="G633" s="373" t="s">
        <v>500</v>
      </c>
      <c r="H633" s="373">
        <v>9900</v>
      </c>
      <c r="I633" s="373">
        <v>0</v>
      </c>
      <c r="J633" s="373">
        <v>0</v>
      </c>
      <c r="K633" s="373">
        <v>0</v>
      </c>
      <c r="L633" s="373">
        <f t="shared" si="29"/>
        <v>9900</v>
      </c>
      <c r="M633" s="373">
        <f t="shared" si="30"/>
        <v>7425</v>
      </c>
      <c r="N633" s="387">
        <f t="shared" si="31"/>
        <v>152.30769230769232</v>
      </c>
      <c r="O633" s="386" t="s">
        <v>824</v>
      </c>
      <c r="P633" s="14"/>
    </row>
    <row r="634" spans="1:16" hidden="1">
      <c r="A634" s="376" t="s">
        <v>15</v>
      </c>
      <c r="B634" s="377">
        <v>44762</v>
      </c>
      <c r="C634" s="377">
        <v>44766</v>
      </c>
      <c r="D634" s="376" t="s">
        <v>485</v>
      </c>
      <c r="E634" s="376" t="s">
        <v>486</v>
      </c>
      <c r="F634" s="376">
        <v>53</v>
      </c>
      <c r="G634" s="376" t="s">
        <v>500</v>
      </c>
      <c r="H634" s="376">
        <v>7100</v>
      </c>
      <c r="I634" s="376">
        <v>15</v>
      </c>
      <c r="J634" s="376">
        <v>0</v>
      </c>
      <c r="K634" s="376">
        <v>0</v>
      </c>
      <c r="L634" s="376">
        <f t="shared" si="29"/>
        <v>7115</v>
      </c>
      <c r="M634" s="376">
        <f t="shared" si="30"/>
        <v>5336.25</v>
      </c>
      <c r="N634" s="387">
        <f t="shared" si="31"/>
        <v>134.24528301886792</v>
      </c>
      <c r="O634" s="376"/>
      <c r="P634" s="13"/>
    </row>
    <row r="635" spans="1:16" hidden="1">
      <c r="A635" s="376" t="s">
        <v>15</v>
      </c>
      <c r="B635" s="377">
        <v>44762</v>
      </c>
      <c r="C635" s="377">
        <v>44766</v>
      </c>
      <c r="D635" s="376" t="s">
        <v>485</v>
      </c>
      <c r="E635" s="376" t="s">
        <v>486</v>
      </c>
      <c r="F635" s="376">
        <v>27</v>
      </c>
      <c r="G635" s="376" t="s">
        <v>501</v>
      </c>
      <c r="H635" s="376">
        <v>7500</v>
      </c>
      <c r="I635" s="376">
        <v>15</v>
      </c>
      <c r="J635" s="376">
        <v>0</v>
      </c>
      <c r="K635" s="376">
        <v>0</v>
      </c>
      <c r="L635" s="376">
        <f t="shared" si="29"/>
        <v>7515</v>
      </c>
      <c r="M635" s="376">
        <f t="shared" si="30"/>
        <v>5636.25</v>
      </c>
      <c r="N635" s="387">
        <f t="shared" si="31"/>
        <v>278.33333333333331</v>
      </c>
      <c r="O635" s="376"/>
      <c r="P635" s="13"/>
    </row>
    <row r="636" spans="1:16" hidden="1">
      <c r="A636" s="376" t="s">
        <v>15</v>
      </c>
      <c r="B636" s="377">
        <v>44762</v>
      </c>
      <c r="C636" s="377">
        <v>44766</v>
      </c>
      <c r="D636" s="376" t="s">
        <v>485</v>
      </c>
      <c r="E636" s="376" t="s">
        <v>486</v>
      </c>
      <c r="F636" s="376">
        <v>53</v>
      </c>
      <c r="G636" s="376" t="s">
        <v>498</v>
      </c>
      <c r="H636" s="376">
        <v>8450</v>
      </c>
      <c r="I636" s="376">
        <v>15</v>
      </c>
      <c r="J636" s="376">
        <v>0</v>
      </c>
      <c r="K636" s="376">
        <v>0</v>
      </c>
      <c r="L636" s="376">
        <f t="shared" si="29"/>
        <v>8465</v>
      </c>
      <c r="M636" s="376">
        <f t="shared" si="30"/>
        <v>6348.75</v>
      </c>
      <c r="N636" s="387">
        <f t="shared" si="31"/>
        <v>159.71698113207546</v>
      </c>
      <c r="O636" s="376"/>
      <c r="P636" s="13"/>
    </row>
    <row r="637" spans="1:16" hidden="1">
      <c r="A637" s="376" t="s">
        <v>15</v>
      </c>
      <c r="B637" s="377">
        <v>44762</v>
      </c>
      <c r="C637" s="377">
        <v>44766</v>
      </c>
      <c r="D637" s="376" t="s">
        <v>485</v>
      </c>
      <c r="E637" s="376" t="s">
        <v>486</v>
      </c>
      <c r="F637" s="376">
        <v>53</v>
      </c>
      <c r="G637" s="376" t="s">
        <v>499</v>
      </c>
      <c r="H637" s="376">
        <v>8450</v>
      </c>
      <c r="I637" s="376">
        <v>15</v>
      </c>
      <c r="J637" s="376">
        <v>0</v>
      </c>
      <c r="K637" s="376">
        <v>0</v>
      </c>
      <c r="L637" s="376">
        <f t="shared" si="29"/>
        <v>8465</v>
      </c>
      <c r="M637" s="376">
        <f t="shared" si="30"/>
        <v>6348.75</v>
      </c>
      <c r="N637" s="387">
        <f t="shared" si="31"/>
        <v>159.71698113207546</v>
      </c>
      <c r="O637" s="376"/>
      <c r="P637" s="13"/>
    </row>
    <row r="638" spans="1:16" ht="60" hidden="1">
      <c r="A638" s="373" t="s">
        <v>503</v>
      </c>
      <c r="B638" s="373"/>
      <c r="C638" s="373"/>
      <c r="D638" s="373" t="s">
        <v>504</v>
      </c>
      <c r="E638" s="373" t="s">
        <v>486</v>
      </c>
      <c r="F638" s="373">
        <v>65</v>
      </c>
      <c r="G638" s="373" t="s">
        <v>499</v>
      </c>
      <c r="H638" s="373">
        <v>9000</v>
      </c>
      <c r="I638" s="373">
        <v>0</v>
      </c>
      <c r="J638" s="373">
        <v>0</v>
      </c>
      <c r="K638" s="373">
        <v>0</v>
      </c>
      <c r="L638" s="373">
        <f t="shared" si="29"/>
        <v>9000</v>
      </c>
      <c r="M638" s="373">
        <f t="shared" si="30"/>
        <v>6750</v>
      </c>
      <c r="N638" s="387">
        <f t="shared" si="31"/>
        <v>138.46153846153845</v>
      </c>
      <c r="O638" s="386" t="s">
        <v>825</v>
      </c>
      <c r="P638" s="14"/>
    </row>
    <row r="639" spans="1:16" ht="60" hidden="1">
      <c r="A639" s="373" t="s">
        <v>16</v>
      </c>
      <c r="B639" s="373"/>
      <c r="C639" s="373"/>
      <c r="D639" s="373" t="s">
        <v>504</v>
      </c>
      <c r="E639" s="373" t="s">
        <v>486</v>
      </c>
      <c r="F639" s="373">
        <v>55</v>
      </c>
      <c r="G639" s="373" t="s">
        <v>499</v>
      </c>
      <c r="H639" s="373">
        <v>7000</v>
      </c>
      <c r="I639" s="373">
        <v>0</v>
      </c>
      <c r="J639" s="373">
        <v>0</v>
      </c>
      <c r="K639" s="373">
        <v>0</v>
      </c>
      <c r="L639" s="373">
        <f t="shared" si="29"/>
        <v>7000</v>
      </c>
      <c r="M639" s="373">
        <f t="shared" si="30"/>
        <v>5250</v>
      </c>
      <c r="N639" s="387">
        <f t="shared" si="31"/>
        <v>127.27272727272727</v>
      </c>
      <c r="O639" s="386" t="s">
        <v>826</v>
      </c>
      <c r="P639" s="14"/>
    </row>
    <row r="640" spans="1:16" hidden="1">
      <c r="A640" s="376" t="s">
        <v>15</v>
      </c>
      <c r="B640" s="377">
        <v>44767</v>
      </c>
      <c r="C640" s="377">
        <v>44770</v>
      </c>
      <c r="D640" s="376" t="s">
        <v>485</v>
      </c>
      <c r="E640" s="376" t="s">
        <v>486</v>
      </c>
      <c r="F640" s="376">
        <v>53</v>
      </c>
      <c r="G640" s="376" t="s">
        <v>500</v>
      </c>
      <c r="H640" s="376">
        <v>6900</v>
      </c>
      <c r="I640" s="376">
        <v>15</v>
      </c>
      <c r="J640" s="376">
        <v>0</v>
      </c>
      <c r="K640" s="376">
        <v>0</v>
      </c>
      <c r="L640" s="376">
        <f t="shared" si="29"/>
        <v>6915</v>
      </c>
      <c r="M640" s="376">
        <f t="shared" si="30"/>
        <v>5186.25</v>
      </c>
      <c r="N640" s="387">
        <f t="shared" si="31"/>
        <v>130.47169811320754</v>
      </c>
      <c r="O640" s="376"/>
      <c r="P640" s="13"/>
    </row>
    <row r="641" spans="1:16" hidden="1">
      <c r="A641" s="376" t="s">
        <v>15</v>
      </c>
      <c r="B641" s="377">
        <v>44767</v>
      </c>
      <c r="C641" s="377">
        <v>44770</v>
      </c>
      <c r="D641" s="376" t="s">
        <v>485</v>
      </c>
      <c r="E641" s="376" t="s">
        <v>486</v>
      </c>
      <c r="F641" s="376">
        <v>27</v>
      </c>
      <c r="G641" s="376" t="s">
        <v>501</v>
      </c>
      <c r="H641" s="376">
        <v>7100</v>
      </c>
      <c r="I641" s="376">
        <v>15</v>
      </c>
      <c r="J641" s="376">
        <v>0</v>
      </c>
      <c r="K641" s="376">
        <v>0</v>
      </c>
      <c r="L641" s="376">
        <f t="shared" si="29"/>
        <v>7115</v>
      </c>
      <c r="M641" s="376">
        <f t="shared" si="30"/>
        <v>5336.25</v>
      </c>
      <c r="N641" s="387">
        <f t="shared" si="31"/>
        <v>263.51851851851853</v>
      </c>
      <c r="O641" s="376"/>
      <c r="P641" s="13"/>
    </row>
    <row r="642" spans="1:16" hidden="1">
      <c r="A642" s="376" t="s">
        <v>15</v>
      </c>
      <c r="B642" s="377">
        <v>44767</v>
      </c>
      <c r="C642" s="377">
        <v>44770</v>
      </c>
      <c r="D642" s="376" t="s">
        <v>485</v>
      </c>
      <c r="E642" s="376" t="s">
        <v>486</v>
      </c>
      <c r="F642" s="376">
        <v>53</v>
      </c>
      <c r="G642" s="376" t="s">
        <v>498</v>
      </c>
      <c r="H642" s="376">
        <v>8050</v>
      </c>
      <c r="I642" s="376">
        <v>15</v>
      </c>
      <c r="J642" s="376">
        <v>0</v>
      </c>
      <c r="K642" s="376">
        <v>0</v>
      </c>
      <c r="L642" s="376">
        <f t="shared" si="29"/>
        <v>8065</v>
      </c>
      <c r="M642" s="376">
        <f t="shared" si="30"/>
        <v>6048.75</v>
      </c>
      <c r="N642" s="387">
        <f t="shared" si="31"/>
        <v>152.16981132075472</v>
      </c>
      <c r="O642" s="376"/>
      <c r="P642" s="13"/>
    </row>
    <row r="643" spans="1:16" hidden="1">
      <c r="A643" s="376" t="s">
        <v>15</v>
      </c>
      <c r="B643" s="377">
        <v>44767</v>
      </c>
      <c r="C643" s="377">
        <v>44770</v>
      </c>
      <c r="D643" s="376" t="s">
        <v>485</v>
      </c>
      <c r="E643" s="376" t="s">
        <v>486</v>
      </c>
      <c r="F643" s="376">
        <v>53</v>
      </c>
      <c r="G643" s="376" t="s">
        <v>499</v>
      </c>
      <c r="H643" s="376">
        <v>8050</v>
      </c>
      <c r="I643" s="376">
        <v>15</v>
      </c>
      <c r="J643" s="376">
        <v>0</v>
      </c>
      <c r="K643" s="376">
        <v>0</v>
      </c>
      <c r="L643" s="376">
        <f t="shared" si="29"/>
        <v>8065</v>
      </c>
      <c r="M643" s="376">
        <f t="shared" si="30"/>
        <v>6048.75</v>
      </c>
      <c r="N643" s="387">
        <f t="shared" si="31"/>
        <v>152.16981132075472</v>
      </c>
      <c r="O643" s="376"/>
      <c r="P643" s="13"/>
    </row>
    <row r="644" spans="1:16" hidden="1">
      <c r="A644" s="376" t="s">
        <v>15</v>
      </c>
      <c r="B644" s="377">
        <v>44771</v>
      </c>
      <c r="C644" s="377">
        <v>44773</v>
      </c>
      <c r="D644" s="376" t="s">
        <v>485</v>
      </c>
      <c r="E644" s="376" t="s">
        <v>486</v>
      </c>
      <c r="F644" s="376">
        <v>53</v>
      </c>
      <c r="G644" s="376" t="s">
        <v>500</v>
      </c>
      <c r="H644" s="376">
        <v>6650</v>
      </c>
      <c r="I644" s="376">
        <v>15</v>
      </c>
      <c r="J644" s="376">
        <v>0</v>
      </c>
      <c r="K644" s="376">
        <v>0</v>
      </c>
      <c r="L644" s="376">
        <f t="shared" si="29"/>
        <v>6665</v>
      </c>
      <c r="M644" s="376">
        <f t="shared" si="30"/>
        <v>4998.75</v>
      </c>
      <c r="N644" s="387">
        <f t="shared" si="31"/>
        <v>125.75471698113208</v>
      </c>
      <c r="O644" s="376"/>
      <c r="P644" s="13"/>
    </row>
    <row r="645" spans="1:16" hidden="1">
      <c r="A645" s="376" t="s">
        <v>15</v>
      </c>
      <c r="B645" s="377">
        <v>44771</v>
      </c>
      <c r="C645" s="377">
        <v>44773</v>
      </c>
      <c r="D645" s="376" t="s">
        <v>485</v>
      </c>
      <c r="E645" s="376" t="s">
        <v>486</v>
      </c>
      <c r="F645" s="376">
        <v>27</v>
      </c>
      <c r="G645" s="376" t="s">
        <v>501</v>
      </c>
      <c r="H645" s="376">
        <v>6850</v>
      </c>
      <c r="I645" s="376">
        <v>15</v>
      </c>
      <c r="J645" s="376">
        <v>0</v>
      </c>
      <c r="K645" s="376">
        <v>0</v>
      </c>
      <c r="L645" s="376">
        <f t="shared" si="29"/>
        <v>6865</v>
      </c>
      <c r="M645" s="376">
        <f t="shared" si="30"/>
        <v>5148.75</v>
      </c>
      <c r="N645" s="387">
        <f t="shared" si="31"/>
        <v>254.25925925925927</v>
      </c>
      <c r="O645" s="376"/>
      <c r="P645" s="13"/>
    </row>
    <row r="646" spans="1:16" hidden="1">
      <c r="A646" s="376" t="s">
        <v>15</v>
      </c>
      <c r="B646" s="377">
        <v>44771</v>
      </c>
      <c r="C646" s="377">
        <v>44773</v>
      </c>
      <c r="D646" s="376" t="s">
        <v>485</v>
      </c>
      <c r="E646" s="376" t="s">
        <v>486</v>
      </c>
      <c r="F646" s="376">
        <v>53</v>
      </c>
      <c r="G646" s="376" t="s">
        <v>498</v>
      </c>
      <c r="H646" s="376">
        <v>7800</v>
      </c>
      <c r="I646" s="376">
        <v>15</v>
      </c>
      <c r="J646" s="376">
        <v>0</v>
      </c>
      <c r="K646" s="376">
        <v>0</v>
      </c>
      <c r="L646" s="376">
        <f t="shared" si="29"/>
        <v>7815</v>
      </c>
      <c r="M646" s="376">
        <f t="shared" si="30"/>
        <v>5861.25</v>
      </c>
      <c r="N646" s="387">
        <f t="shared" si="31"/>
        <v>147.45283018867926</v>
      </c>
      <c r="O646" s="376"/>
      <c r="P646" s="13"/>
    </row>
    <row r="647" spans="1:16" hidden="1">
      <c r="A647" s="376" t="s">
        <v>15</v>
      </c>
      <c r="B647" s="377">
        <v>44771</v>
      </c>
      <c r="C647" s="377">
        <v>44773</v>
      </c>
      <c r="D647" s="376" t="s">
        <v>485</v>
      </c>
      <c r="E647" s="376" t="s">
        <v>486</v>
      </c>
      <c r="F647" s="376">
        <v>53</v>
      </c>
      <c r="G647" s="376" t="s">
        <v>499</v>
      </c>
      <c r="H647" s="376">
        <v>7800</v>
      </c>
      <c r="I647" s="376">
        <v>15</v>
      </c>
      <c r="J647" s="376">
        <v>0</v>
      </c>
      <c r="K647" s="376">
        <v>0</v>
      </c>
      <c r="L647" s="376">
        <f t="shared" si="29"/>
        <v>7815</v>
      </c>
      <c r="M647" s="376">
        <f t="shared" si="30"/>
        <v>5861.25</v>
      </c>
      <c r="N647" s="387">
        <f t="shared" si="31"/>
        <v>147.45283018867926</v>
      </c>
      <c r="O647" s="376"/>
      <c r="P647" s="13"/>
    </row>
    <row r="648" spans="1:16" ht="60" hidden="1">
      <c r="A648" s="373" t="s">
        <v>503</v>
      </c>
      <c r="B648" s="373"/>
      <c r="C648" s="373"/>
      <c r="D648" s="373" t="s">
        <v>504</v>
      </c>
      <c r="E648" s="373" t="s">
        <v>486</v>
      </c>
      <c r="F648" s="373">
        <v>65</v>
      </c>
      <c r="G648" s="373" t="s">
        <v>499</v>
      </c>
      <c r="H648" s="373">
        <v>7600</v>
      </c>
      <c r="I648" s="373">
        <v>0</v>
      </c>
      <c r="J648" s="373">
        <v>0</v>
      </c>
      <c r="K648" s="373">
        <v>0</v>
      </c>
      <c r="L648" s="373">
        <f t="shared" si="29"/>
        <v>7600</v>
      </c>
      <c r="M648" s="373">
        <f t="shared" si="30"/>
        <v>5700</v>
      </c>
      <c r="N648" s="387">
        <f t="shared" si="31"/>
        <v>116.92307692307692</v>
      </c>
      <c r="O648" s="386" t="s">
        <v>827</v>
      </c>
      <c r="P648" s="14"/>
    </row>
    <row r="649" spans="1:16" hidden="1">
      <c r="A649" s="376" t="s">
        <v>15</v>
      </c>
      <c r="B649" s="377">
        <v>44774</v>
      </c>
      <c r="C649" s="377">
        <v>44776</v>
      </c>
      <c r="D649" s="376" t="s">
        <v>485</v>
      </c>
      <c r="E649" s="376" t="s">
        <v>486</v>
      </c>
      <c r="F649" s="376">
        <v>53</v>
      </c>
      <c r="G649" s="376" t="s">
        <v>500</v>
      </c>
      <c r="H649" s="376">
        <v>6500</v>
      </c>
      <c r="I649" s="376">
        <v>15</v>
      </c>
      <c r="J649" s="376">
        <v>0</v>
      </c>
      <c r="K649" s="376">
        <v>0</v>
      </c>
      <c r="L649" s="376">
        <f t="shared" si="29"/>
        <v>6515</v>
      </c>
      <c r="M649" s="376">
        <f t="shared" si="30"/>
        <v>4886.25</v>
      </c>
      <c r="N649" s="387">
        <f t="shared" si="31"/>
        <v>122.9245283018868</v>
      </c>
      <c r="O649" s="376"/>
      <c r="P649" s="13"/>
    </row>
    <row r="650" spans="1:16" hidden="1">
      <c r="A650" s="376" t="s">
        <v>15</v>
      </c>
      <c r="B650" s="377">
        <v>44774</v>
      </c>
      <c r="C650" s="377">
        <v>44776</v>
      </c>
      <c r="D650" s="376" t="s">
        <v>485</v>
      </c>
      <c r="E650" s="376" t="s">
        <v>486</v>
      </c>
      <c r="F650" s="376">
        <v>27</v>
      </c>
      <c r="G650" s="376" t="s">
        <v>501</v>
      </c>
      <c r="H650" s="376">
        <v>6550</v>
      </c>
      <c r="I650" s="376">
        <v>15</v>
      </c>
      <c r="J650" s="376">
        <v>0</v>
      </c>
      <c r="K650" s="376">
        <v>0</v>
      </c>
      <c r="L650" s="376">
        <f t="shared" si="29"/>
        <v>6565</v>
      </c>
      <c r="M650" s="376">
        <f t="shared" si="30"/>
        <v>4923.75</v>
      </c>
      <c r="N650" s="387">
        <f t="shared" si="31"/>
        <v>243.14814814814815</v>
      </c>
      <c r="O650" s="376"/>
      <c r="P650" s="13"/>
    </row>
    <row r="651" spans="1:16" hidden="1">
      <c r="A651" s="376" t="s">
        <v>15</v>
      </c>
      <c r="B651" s="377">
        <v>44774</v>
      </c>
      <c r="C651" s="377">
        <v>44776</v>
      </c>
      <c r="D651" s="376" t="s">
        <v>485</v>
      </c>
      <c r="E651" s="376" t="s">
        <v>486</v>
      </c>
      <c r="F651" s="376">
        <v>53</v>
      </c>
      <c r="G651" s="376" t="s">
        <v>498</v>
      </c>
      <c r="H651" s="376">
        <v>7500</v>
      </c>
      <c r="I651" s="376">
        <v>15</v>
      </c>
      <c r="J651" s="376">
        <v>0</v>
      </c>
      <c r="K651" s="376">
        <v>0</v>
      </c>
      <c r="L651" s="376">
        <f t="shared" si="29"/>
        <v>7515</v>
      </c>
      <c r="M651" s="376">
        <f t="shared" si="30"/>
        <v>5636.25</v>
      </c>
      <c r="N651" s="387">
        <f t="shared" si="31"/>
        <v>141.79245283018867</v>
      </c>
      <c r="O651" s="376"/>
      <c r="P651" s="13"/>
    </row>
    <row r="652" spans="1:16" hidden="1">
      <c r="A652" s="376" t="s">
        <v>15</v>
      </c>
      <c r="B652" s="377">
        <v>44774</v>
      </c>
      <c r="C652" s="377">
        <v>44776</v>
      </c>
      <c r="D652" s="376" t="s">
        <v>485</v>
      </c>
      <c r="E652" s="376" t="s">
        <v>486</v>
      </c>
      <c r="F652" s="376">
        <v>53</v>
      </c>
      <c r="G652" s="376" t="s">
        <v>499</v>
      </c>
      <c r="H652" s="376">
        <v>7500</v>
      </c>
      <c r="I652" s="376">
        <v>15</v>
      </c>
      <c r="J652" s="376">
        <v>0</v>
      </c>
      <c r="K652" s="376">
        <v>0</v>
      </c>
      <c r="L652" s="376">
        <f t="shared" si="29"/>
        <v>7515</v>
      </c>
      <c r="M652" s="376">
        <f t="shared" si="30"/>
        <v>5636.25</v>
      </c>
      <c r="N652" s="387">
        <f t="shared" si="31"/>
        <v>141.79245283018867</v>
      </c>
      <c r="O652" s="376"/>
      <c r="P652" s="13"/>
    </row>
    <row r="653" spans="1:16" hidden="1">
      <c r="A653" s="376" t="s">
        <v>15</v>
      </c>
      <c r="B653" s="377">
        <v>44777</v>
      </c>
      <c r="C653" s="377">
        <v>44778</v>
      </c>
      <c r="D653" s="376" t="s">
        <v>485</v>
      </c>
      <c r="E653" s="376" t="s">
        <v>486</v>
      </c>
      <c r="F653" s="376">
        <v>53</v>
      </c>
      <c r="G653" s="376" t="s">
        <v>500</v>
      </c>
      <c r="H653" s="376">
        <v>6200</v>
      </c>
      <c r="I653" s="376">
        <v>15</v>
      </c>
      <c r="J653" s="376">
        <v>0</v>
      </c>
      <c r="K653" s="376">
        <v>0</v>
      </c>
      <c r="L653" s="376">
        <f t="shared" si="29"/>
        <v>6215</v>
      </c>
      <c r="M653" s="376">
        <f t="shared" si="30"/>
        <v>4661.25</v>
      </c>
      <c r="N653" s="387">
        <f t="shared" si="31"/>
        <v>117.26415094339623</v>
      </c>
      <c r="O653" s="376"/>
      <c r="P653" s="13"/>
    </row>
    <row r="654" spans="1:16" hidden="1">
      <c r="A654" s="376" t="s">
        <v>15</v>
      </c>
      <c r="B654" s="377">
        <v>44777</v>
      </c>
      <c r="C654" s="377">
        <v>44778</v>
      </c>
      <c r="D654" s="376" t="s">
        <v>485</v>
      </c>
      <c r="E654" s="376" t="s">
        <v>486</v>
      </c>
      <c r="F654" s="376">
        <v>27</v>
      </c>
      <c r="G654" s="376" t="s">
        <v>501</v>
      </c>
      <c r="H654" s="376">
        <v>6250</v>
      </c>
      <c r="I654" s="376">
        <v>15</v>
      </c>
      <c r="J654" s="376">
        <v>0</v>
      </c>
      <c r="K654" s="376">
        <v>0</v>
      </c>
      <c r="L654" s="376">
        <f t="shared" si="29"/>
        <v>6265</v>
      </c>
      <c r="M654" s="376">
        <f t="shared" si="30"/>
        <v>4698.75</v>
      </c>
      <c r="N654" s="387">
        <f t="shared" si="31"/>
        <v>232.03703703703704</v>
      </c>
      <c r="O654" s="376"/>
      <c r="P654" s="13"/>
    </row>
    <row r="655" spans="1:16" hidden="1">
      <c r="A655" s="376" t="s">
        <v>15</v>
      </c>
      <c r="B655" s="377">
        <v>44777</v>
      </c>
      <c r="C655" s="377">
        <v>44778</v>
      </c>
      <c r="D655" s="376" t="s">
        <v>485</v>
      </c>
      <c r="E655" s="376" t="s">
        <v>486</v>
      </c>
      <c r="F655" s="376">
        <v>53</v>
      </c>
      <c r="G655" s="376" t="s">
        <v>498</v>
      </c>
      <c r="H655" s="376">
        <v>7200</v>
      </c>
      <c r="I655" s="376">
        <v>15</v>
      </c>
      <c r="J655" s="376">
        <v>0</v>
      </c>
      <c r="K655" s="376">
        <v>0</v>
      </c>
      <c r="L655" s="376">
        <f t="shared" si="29"/>
        <v>7215</v>
      </c>
      <c r="M655" s="376">
        <f t="shared" si="30"/>
        <v>5411.25</v>
      </c>
      <c r="N655" s="387">
        <f t="shared" si="31"/>
        <v>136.1320754716981</v>
      </c>
      <c r="O655" s="376"/>
      <c r="P655" s="13"/>
    </row>
    <row r="656" spans="1:16" hidden="1">
      <c r="A656" s="376" t="s">
        <v>15</v>
      </c>
      <c r="B656" s="377">
        <v>44777</v>
      </c>
      <c r="C656" s="377">
        <v>44778</v>
      </c>
      <c r="D656" s="376" t="s">
        <v>485</v>
      </c>
      <c r="E656" s="376" t="s">
        <v>486</v>
      </c>
      <c r="F656" s="376">
        <v>53</v>
      </c>
      <c r="G656" s="376" t="s">
        <v>499</v>
      </c>
      <c r="H656" s="376">
        <v>7200</v>
      </c>
      <c r="I656" s="376">
        <v>15</v>
      </c>
      <c r="J656" s="376">
        <v>0</v>
      </c>
      <c r="K656" s="376">
        <v>0</v>
      </c>
      <c r="L656" s="376">
        <f t="shared" si="29"/>
        <v>7215</v>
      </c>
      <c r="M656" s="376">
        <f t="shared" si="30"/>
        <v>5411.25</v>
      </c>
      <c r="N656" s="387">
        <f t="shared" si="31"/>
        <v>136.1320754716981</v>
      </c>
      <c r="O656" s="376"/>
      <c r="P656" s="13"/>
    </row>
    <row r="657" spans="1:16" hidden="1">
      <c r="A657" s="376" t="s">
        <v>15</v>
      </c>
      <c r="B657" s="377">
        <v>44779</v>
      </c>
      <c r="C657" s="377">
        <v>44787</v>
      </c>
      <c r="D657" s="376" t="s">
        <v>485</v>
      </c>
      <c r="E657" s="376" t="s">
        <v>486</v>
      </c>
      <c r="F657" s="376">
        <v>53</v>
      </c>
      <c r="G657" s="376" t="s">
        <v>500</v>
      </c>
      <c r="H657" s="376">
        <v>5950</v>
      </c>
      <c r="I657" s="376">
        <v>15</v>
      </c>
      <c r="J657" s="376">
        <v>0</v>
      </c>
      <c r="K657" s="376">
        <v>0</v>
      </c>
      <c r="L657" s="376">
        <f t="shared" si="29"/>
        <v>5965</v>
      </c>
      <c r="M657" s="376">
        <f t="shared" si="30"/>
        <v>4473.75</v>
      </c>
      <c r="N657" s="387">
        <f t="shared" si="31"/>
        <v>112.54716981132076</v>
      </c>
      <c r="O657" s="376"/>
      <c r="P657" s="13"/>
    </row>
    <row r="658" spans="1:16" hidden="1">
      <c r="A658" s="376" t="s">
        <v>15</v>
      </c>
      <c r="B658" s="377">
        <v>44779</v>
      </c>
      <c r="C658" s="377">
        <v>44787</v>
      </c>
      <c r="D658" s="376" t="s">
        <v>485</v>
      </c>
      <c r="E658" s="376" t="s">
        <v>486</v>
      </c>
      <c r="F658" s="376">
        <v>27</v>
      </c>
      <c r="G658" s="376" t="s">
        <v>501</v>
      </c>
      <c r="H658" s="376">
        <v>6000</v>
      </c>
      <c r="I658" s="376">
        <v>15</v>
      </c>
      <c r="J658" s="376">
        <v>0</v>
      </c>
      <c r="K658" s="376">
        <v>0</v>
      </c>
      <c r="L658" s="376">
        <f t="shared" si="29"/>
        <v>6015</v>
      </c>
      <c r="M658" s="376">
        <f t="shared" si="30"/>
        <v>4511.25</v>
      </c>
      <c r="N658" s="387">
        <f t="shared" si="31"/>
        <v>222.77777777777777</v>
      </c>
      <c r="O658" s="376"/>
      <c r="P658" s="13"/>
    </row>
    <row r="659" spans="1:16" hidden="1">
      <c r="A659" s="376" t="s">
        <v>15</v>
      </c>
      <c r="B659" s="377">
        <v>44779</v>
      </c>
      <c r="C659" s="377">
        <v>44787</v>
      </c>
      <c r="D659" s="376" t="s">
        <v>485</v>
      </c>
      <c r="E659" s="376" t="s">
        <v>486</v>
      </c>
      <c r="F659" s="376">
        <v>53</v>
      </c>
      <c r="G659" s="376" t="s">
        <v>498</v>
      </c>
      <c r="H659" s="376">
        <v>6950</v>
      </c>
      <c r="I659" s="376">
        <v>15</v>
      </c>
      <c r="J659" s="376">
        <v>0</v>
      </c>
      <c r="K659" s="376">
        <v>0</v>
      </c>
      <c r="L659" s="376">
        <f t="shared" si="29"/>
        <v>6965</v>
      </c>
      <c r="M659" s="376">
        <f t="shared" si="30"/>
        <v>5223.75</v>
      </c>
      <c r="N659" s="387">
        <f t="shared" si="31"/>
        <v>131.41509433962264</v>
      </c>
      <c r="O659" s="376"/>
      <c r="P659" s="13"/>
    </row>
    <row r="660" spans="1:16" hidden="1">
      <c r="A660" s="376" t="s">
        <v>15</v>
      </c>
      <c r="B660" s="377">
        <v>44779</v>
      </c>
      <c r="C660" s="377">
        <v>44787</v>
      </c>
      <c r="D660" s="376" t="s">
        <v>485</v>
      </c>
      <c r="E660" s="376" t="s">
        <v>486</v>
      </c>
      <c r="F660" s="376">
        <v>53</v>
      </c>
      <c r="G660" s="376" t="s">
        <v>499</v>
      </c>
      <c r="H660" s="376">
        <v>6950</v>
      </c>
      <c r="I660" s="376">
        <v>15</v>
      </c>
      <c r="J660" s="376">
        <v>0</v>
      </c>
      <c r="K660" s="376">
        <v>0</v>
      </c>
      <c r="L660" s="376">
        <f t="shared" si="29"/>
        <v>6965</v>
      </c>
      <c r="M660" s="376">
        <f t="shared" si="30"/>
        <v>5223.75</v>
      </c>
      <c r="N660" s="387">
        <f t="shared" si="31"/>
        <v>131.41509433962264</v>
      </c>
      <c r="O660" s="376"/>
      <c r="P660" s="13"/>
    </row>
    <row r="661" spans="1:16" hidden="1">
      <c r="A661" s="376" t="s">
        <v>15</v>
      </c>
      <c r="B661" s="377">
        <v>44788</v>
      </c>
      <c r="C661" s="377">
        <v>44790</v>
      </c>
      <c r="D661" s="376" t="s">
        <v>485</v>
      </c>
      <c r="E661" s="376" t="s">
        <v>486</v>
      </c>
      <c r="F661" s="376">
        <v>53</v>
      </c>
      <c r="G661" s="376" t="s">
        <v>500</v>
      </c>
      <c r="H661" s="376">
        <v>5750</v>
      </c>
      <c r="I661" s="376">
        <v>15</v>
      </c>
      <c r="J661" s="376">
        <v>0</v>
      </c>
      <c r="K661" s="376">
        <v>0</v>
      </c>
      <c r="L661" s="376">
        <f t="shared" si="29"/>
        <v>5765</v>
      </c>
      <c r="M661" s="376">
        <f t="shared" si="30"/>
        <v>4323.75</v>
      </c>
      <c r="N661" s="387">
        <f t="shared" si="31"/>
        <v>108.77358490566037</v>
      </c>
      <c r="O661" s="376"/>
      <c r="P661" s="13"/>
    </row>
    <row r="662" spans="1:16" hidden="1">
      <c r="A662" s="376" t="s">
        <v>15</v>
      </c>
      <c r="B662" s="377">
        <v>44788</v>
      </c>
      <c r="C662" s="377">
        <v>44790</v>
      </c>
      <c r="D662" s="376" t="s">
        <v>485</v>
      </c>
      <c r="E662" s="376" t="s">
        <v>486</v>
      </c>
      <c r="F662" s="376">
        <v>27</v>
      </c>
      <c r="G662" s="376" t="s">
        <v>501</v>
      </c>
      <c r="H662" s="376">
        <v>5800</v>
      </c>
      <c r="I662" s="376">
        <v>15</v>
      </c>
      <c r="J662" s="376">
        <v>0</v>
      </c>
      <c r="K662" s="376">
        <v>0</v>
      </c>
      <c r="L662" s="376">
        <f t="shared" si="29"/>
        <v>5815</v>
      </c>
      <c r="M662" s="376">
        <f t="shared" si="30"/>
        <v>4361.25</v>
      </c>
      <c r="N662" s="387">
        <f t="shared" si="31"/>
        <v>215.37037037037038</v>
      </c>
      <c r="O662" s="376"/>
      <c r="P662" s="13"/>
    </row>
    <row r="663" spans="1:16" hidden="1">
      <c r="A663" s="376" t="s">
        <v>15</v>
      </c>
      <c r="B663" s="377">
        <v>44788</v>
      </c>
      <c r="C663" s="377">
        <v>44790</v>
      </c>
      <c r="D663" s="376" t="s">
        <v>485</v>
      </c>
      <c r="E663" s="376" t="s">
        <v>486</v>
      </c>
      <c r="F663" s="376">
        <v>53</v>
      </c>
      <c r="G663" s="376" t="s">
        <v>498</v>
      </c>
      <c r="H663" s="376">
        <v>6750</v>
      </c>
      <c r="I663" s="376">
        <v>15</v>
      </c>
      <c r="J663" s="376">
        <v>0</v>
      </c>
      <c r="K663" s="376">
        <v>0</v>
      </c>
      <c r="L663" s="376">
        <f t="shared" si="29"/>
        <v>6765</v>
      </c>
      <c r="M663" s="376">
        <f t="shared" si="30"/>
        <v>5073.75</v>
      </c>
      <c r="N663" s="387">
        <f t="shared" si="31"/>
        <v>127.64150943396227</v>
      </c>
      <c r="O663" s="376"/>
      <c r="P663" s="13"/>
    </row>
    <row r="664" spans="1:16" hidden="1">
      <c r="A664" s="376" t="s">
        <v>15</v>
      </c>
      <c r="B664" s="377">
        <v>44788</v>
      </c>
      <c r="C664" s="377">
        <v>44790</v>
      </c>
      <c r="D664" s="376" t="s">
        <v>485</v>
      </c>
      <c r="E664" s="376" t="s">
        <v>486</v>
      </c>
      <c r="F664" s="376">
        <v>53</v>
      </c>
      <c r="G664" s="376" t="s">
        <v>499</v>
      </c>
      <c r="H664" s="376">
        <v>6750</v>
      </c>
      <c r="I664" s="376">
        <v>15</v>
      </c>
      <c r="J664" s="376">
        <v>0</v>
      </c>
      <c r="K664" s="376">
        <v>0</v>
      </c>
      <c r="L664" s="376">
        <f t="shared" si="29"/>
        <v>6765</v>
      </c>
      <c r="M664" s="376">
        <f t="shared" si="30"/>
        <v>5073.75</v>
      </c>
      <c r="N664" s="387">
        <f t="shared" si="31"/>
        <v>127.64150943396227</v>
      </c>
      <c r="O664" s="376"/>
      <c r="P664" s="13"/>
    </row>
    <row r="665" spans="1:16" ht="45" hidden="1">
      <c r="A665" s="373" t="s">
        <v>503</v>
      </c>
      <c r="B665" s="373"/>
      <c r="C665" s="373"/>
      <c r="D665" s="373" t="s">
        <v>504</v>
      </c>
      <c r="E665" s="373" t="s">
        <v>486</v>
      </c>
      <c r="F665" s="373">
        <v>65</v>
      </c>
      <c r="G665" s="373" t="s">
        <v>499</v>
      </c>
      <c r="H665" s="373">
        <v>7300</v>
      </c>
      <c r="I665" s="373">
        <v>0</v>
      </c>
      <c r="J665" s="373">
        <v>0</v>
      </c>
      <c r="K665" s="373">
        <v>0</v>
      </c>
      <c r="L665" s="373">
        <f t="shared" si="29"/>
        <v>7300</v>
      </c>
      <c r="M665" s="373">
        <f t="shared" si="30"/>
        <v>5475</v>
      </c>
      <c r="N665" s="387">
        <f t="shared" si="31"/>
        <v>112.30769230769231</v>
      </c>
      <c r="O665" s="386" t="s">
        <v>828</v>
      </c>
      <c r="P665" s="14"/>
    </row>
    <row r="666" spans="1:16" ht="75" hidden="1">
      <c r="A666" s="373" t="s">
        <v>503</v>
      </c>
      <c r="B666" s="373"/>
      <c r="C666" s="373"/>
      <c r="D666" s="373" t="s">
        <v>504</v>
      </c>
      <c r="E666" s="373" t="s">
        <v>486</v>
      </c>
      <c r="F666" s="373">
        <v>55</v>
      </c>
      <c r="G666" s="373" t="s">
        <v>500</v>
      </c>
      <c r="H666" s="373">
        <v>5900</v>
      </c>
      <c r="I666" s="373">
        <v>0</v>
      </c>
      <c r="J666" s="373">
        <v>0</v>
      </c>
      <c r="K666" s="373">
        <v>0</v>
      </c>
      <c r="L666" s="373">
        <f t="shared" si="29"/>
        <v>5900</v>
      </c>
      <c r="M666" s="373">
        <f t="shared" si="30"/>
        <v>4425</v>
      </c>
      <c r="N666" s="387">
        <f t="shared" si="31"/>
        <v>107.27272727272727</v>
      </c>
      <c r="O666" s="386" t="s">
        <v>829</v>
      </c>
      <c r="P666" s="14"/>
    </row>
    <row r="667" spans="1:16" hidden="1">
      <c r="A667" s="376" t="s">
        <v>15</v>
      </c>
      <c r="B667" s="377">
        <v>44791</v>
      </c>
      <c r="C667" s="377">
        <v>44793</v>
      </c>
      <c r="D667" s="376" t="s">
        <v>485</v>
      </c>
      <c r="E667" s="376" t="s">
        <v>486</v>
      </c>
      <c r="F667" s="376">
        <v>53</v>
      </c>
      <c r="G667" s="376" t="s">
        <v>500</v>
      </c>
      <c r="H667" s="376">
        <v>5500</v>
      </c>
      <c r="I667" s="376">
        <v>15</v>
      </c>
      <c r="J667" s="376">
        <v>0</v>
      </c>
      <c r="K667" s="376">
        <v>0</v>
      </c>
      <c r="L667" s="376">
        <f t="shared" si="29"/>
        <v>5515</v>
      </c>
      <c r="M667" s="376">
        <f t="shared" si="30"/>
        <v>4136.25</v>
      </c>
      <c r="N667" s="387">
        <f t="shared" si="31"/>
        <v>104.05660377358491</v>
      </c>
      <c r="O667" s="376"/>
      <c r="P667" s="13"/>
    </row>
    <row r="668" spans="1:16" hidden="1">
      <c r="A668" s="376" t="s">
        <v>15</v>
      </c>
      <c r="B668" s="377">
        <v>44791</v>
      </c>
      <c r="C668" s="377">
        <v>44793</v>
      </c>
      <c r="D668" s="376" t="s">
        <v>485</v>
      </c>
      <c r="E668" s="376" t="s">
        <v>486</v>
      </c>
      <c r="F668" s="376">
        <v>27</v>
      </c>
      <c r="G668" s="376" t="s">
        <v>501</v>
      </c>
      <c r="H668" s="376">
        <v>5550</v>
      </c>
      <c r="I668" s="376">
        <v>15</v>
      </c>
      <c r="J668" s="376">
        <v>0</v>
      </c>
      <c r="K668" s="376">
        <v>0</v>
      </c>
      <c r="L668" s="376">
        <f t="shared" si="29"/>
        <v>5565</v>
      </c>
      <c r="M668" s="376">
        <f t="shared" si="30"/>
        <v>4173.75</v>
      </c>
      <c r="N668" s="387">
        <f t="shared" si="31"/>
        <v>206.11111111111111</v>
      </c>
      <c r="O668" s="376"/>
      <c r="P668" s="13"/>
    </row>
    <row r="669" spans="1:16" hidden="1">
      <c r="A669" s="376" t="s">
        <v>15</v>
      </c>
      <c r="B669" s="377">
        <v>44791</v>
      </c>
      <c r="C669" s="377">
        <v>44793</v>
      </c>
      <c r="D669" s="376" t="s">
        <v>485</v>
      </c>
      <c r="E669" s="376" t="s">
        <v>486</v>
      </c>
      <c r="F669" s="376">
        <v>53</v>
      </c>
      <c r="G669" s="376" t="s">
        <v>498</v>
      </c>
      <c r="H669" s="376">
        <v>6500</v>
      </c>
      <c r="I669" s="376">
        <v>15</v>
      </c>
      <c r="J669" s="376">
        <v>0</v>
      </c>
      <c r="K669" s="376">
        <v>0</v>
      </c>
      <c r="L669" s="376">
        <f t="shared" si="29"/>
        <v>6515</v>
      </c>
      <c r="M669" s="376">
        <f t="shared" si="30"/>
        <v>4886.25</v>
      </c>
      <c r="N669" s="387">
        <f t="shared" si="31"/>
        <v>122.9245283018868</v>
      </c>
      <c r="O669" s="376"/>
      <c r="P669" s="13"/>
    </row>
    <row r="670" spans="1:16" hidden="1">
      <c r="A670" s="376" t="s">
        <v>15</v>
      </c>
      <c r="B670" s="377">
        <v>44791</v>
      </c>
      <c r="C670" s="377">
        <v>44793</v>
      </c>
      <c r="D670" s="376" t="s">
        <v>485</v>
      </c>
      <c r="E670" s="376" t="s">
        <v>486</v>
      </c>
      <c r="F670" s="376">
        <v>53</v>
      </c>
      <c r="G670" s="376" t="s">
        <v>499</v>
      </c>
      <c r="H670" s="376">
        <v>6500</v>
      </c>
      <c r="I670" s="376">
        <v>15</v>
      </c>
      <c r="J670" s="376">
        <v>0</v>
      </c>
      <c r="K670" s="376">
        <v>0</v>
      </c>
      <c r="L670" s="376">
        <f t="shared" si="29"/>
        <v>6515</v>
      </c>
      <c r="M670" s="376">
        <f t="shared" si="30"/>
        <v>4886.25</v>
      </c>
      <c r="N670" s="387">
        <f t="shared" si="31"/>
        <v>122.9245283018868</v>
      </c>
      <c r="O670" s="376"/>
      <c r="P670" s="13"/>
    </row>
    <row r="671" spans="1:16" ht="60" hidden="1">
      <c r="A671" s="373" t="s">
        <v>503</v>
      </c>
      <c r="B671" s="373"/>
      <c r="C671" s="373"/>
      <c r="D671" s="373" t="s">
        <v>504</v>
      </c>
      <c r="E671" s="373" t="s">
        <v>486</v>
      </c>
      <c r="F671" s="373">
        <v>55</v>
      </c>
      <c r="G671" s="373" t="s">
        <v>500</v>
      </c>
      <c r="H671" s="373">
        <v>5200</v>
      </c>
      <c r="I671" s="373">
        <v>0</v>
      </c>
      <c r="J671" s="373">
        <v>0</v>
      </c>
      <c r="K671" s="373">
        <v>0</v>
      </c>
      <c r="L671" s="373">
        <f t="shared" si="29"/>
        <v>5200</v>
      </c>
      <c r="M671" s="373">
        <f t="shared" si="30"/>
        <v>3900</v>
      </c>
      <c r="N671" s="387">
        <f t="shared" si="31"/>
        <v>94.545454545454547</v>
      </c>
      <c r="O671" s="386" t="s">
        <v>830</v>
      </c>
      <c r="P671" s="14"/>
    </row>
    <row r="672" spans="1:16" hidden="1">
      <c r="A672" s="376" t="s">
        <v>15</v>
      </c>
      <c r="B672" s="377">
        <v>44794</v>
      </c>
      <c r="C672" s="377">
        <v>44799</v>
      </c>
      <c r="D672" s="376" t="s">
        <v>485</v>
      </c>
      <c r="E672" s="376" t="s">
        <v>486</v>
      </c>
      <c r="F672" s="376">
        <v>53</v>
      </c>
      <c r="G672" s="376" t="s">
        <v>500</v>
      </c>
      <c r="H672" s="376">
        <v>5150</v>
      </c>
      <c r="I672" s="376">
        <v>15</v>
      </c>
      <c r="J672" s="376">
        <v>0</v>
      </c>
      <c r="K672" s="376">
        <v>0</v>
      </c>
      <c r="L672" s="376">
        <f t="shared" si="29"/>
        <v>5165</v>
      </c>
      <c r="M672" s="376">
        <f t="shared" si="30"/>
        <v>3873.75</v>
      </c>
      <c r="N672" s="387">
        <f t="shared" si="31"/>
        <v>97.452830188679243</v>
      </c>
      <c r="O672" s="376"/>
      <c r="P672" s="13"/>
    </row>
    <row r="673" spans="1:16" hidden="1">
      <c r="A673" s="376" t="s">
        <v>15</v>
      </c>
      <c r="B673" s="377">
        <v>44794</v>
      </c>
      <c r="C673" s="377">
        <v>44799</v>
      </c>
      <c r="D673" s="376" t="s">
        <v>485</v>
      </c>
      <c r="E673" s="376" t="s">
        <v>486</v>
      </c>
      <c r="F673" s="376">
        <v>27</v>
      </c>
      <c r="G673" s="376" t="s">
        <v>501</v>
      </c>
      <c r="H673" s="376">
        <v>5200</v>
      </c>
      <c r="I673" s="376">
        <v>15</v>
      </c>
      <c r="J673" s="376">
        <v>0</v>
      </c>
      <c r="K673" s="376">
        <v>0</v>
      </c>
      <c r="L673" s="376">
        <f t="shared" si="29"/>
        <v>5215</v>
      </c>
      <c r="M673" s="376">
        <f t="shared" si="30"/>
        <v>3911.25</v>
      </c>
      <c r="N673" s="387">
        <f t="shared" si="31"/>
        <v>193.14814814814815</v>
      </c>
      <c r="O673" s="376"/>
      <c r="P673" s="13"/>
    </row>
    <row r="674" spans="1:16" hidden="1">
      <c r="A674" s="376" t="s">
        <v>15</v>
      </c>
      <c r="B674" s="377">
        <v>44794</v>
      </c>
      <c r="C674" s="377">
        <v>44799</v>
      </c>
      <c r="D674" s="376" t="s">
        <v>485</v>
      </c>
      <c r="E674" s="376" t="s">
        <v>486</v>
      </c>
      <c r="F674" s="376">
        <v>53</v>
      </c>
      <c r="G674" s="376" t="s">
        <v>498</v>
      </c>
      <c r="H674" s="376">
        <v>6150</v>
      </c>
      <c r="I674" s="376">
        <v>15</v>
      </c>
      <c r="J674" s="376">
        <v>0</v>
      </c>
      <c r="K674" s="376">
        <v>0</v>
      </c>
      <c r="L674" s="376">
        <f t="shared" si="29"/>
        <v>6165</v>
      </c>
      <c r="M674" s="376">
        <f t="shared" si="30"/>
        <v>4623.75</v>
      </c>
      <c r="N674" s="387">
        <f t="shared" si="31"/>
        <v>116.32075471698113</v>
      </c>
      <c r="O674" s="376"/>
      <c r="P674" s="13"/>
    </row>
    <row r="675" spans="1:16" hidden="1">
      <c r="A675" s="376" t="s">
        <v>15</v>
      </c>
      <c r="B675" s="377">
        <v>44794</v>
      </c>
      <c r="C675" s="377">
        <v>44799</v>
      </c>
      <c r="D675" s="376" t="s">
        <v>485</v>
      </c>
      <c r="E675" s="376" t="s">
        <v>486</v>
      </c>
      <c r="F675" s="376">
        <v>53</v>
      </c>
      <c r="G675" s="376" t="s">
        <v>499</v>
      </c>
      <c r="H675" s="376">
        <v>6150</v>
      </c>
      <c r="I675" s="376">
        <v>15</v>
      </c>
      <c r="J675" s="376">
        <v>0</v>
      </c>
      <c r="K675" s="376">
        <v>0</v>
      </c>
      <c r="L675" s="376">
        <f t="shared" si="29"/>
        <v>6165</v>
      </c>
      <c r="M675" s="376">
        <f t="shared" si="30"/>
        <v>4623.75</v>
      </c>
      <c r="N675" s="387">
        <f t="shared" si="31"/>
        <v>116.32075471698113</v>
      </c>
      <c r="O675" s="376"/>
      <c r="P675" s="13"/>
    </row>
    <row r="676" spans="1:16" hidden="1">
      <c r="A676" s="376" t="s">
        <v>15</v>
      </c>
      <c r="B676" s="377">
        <v>44800</v>
      </c>
      <c r="C676" s="377">
        <v>44805</v>
      </c>
      <c r="D676" s="376" t="s">
        <v>485</v>
      </c>
      <c r="E676" s="376" t="s">
        <v>486</v>
      </c>
      <c r="F676" s="376">
        <v>53</v>
      </c>
      <c r="G676" s="376" t="s">
        <v>500</v>
      </c>
      <c r="H676" s="376">
        <v>4550</v>
      </c>
      <c r="I676" s="376">
        <v>15</v>
      </c>
      <c r="J676" s="376">
        <v>0</v>
      </c>
      <c r="K676" s="376">
        <v>0</v>
      </c>
      <c r="L676" s="376">
        <f t="shared" si="29"/>
        <v>4565</v>
      </c>
      <c r="M676" s="376">
        <f t="shared" si="30"/>
        <v>3423.75</v>
      </c>
      <c r="N676" s="387">
        <f t="shared" si="31"/>
        <v>86.132075471698116</v>
      </c>
      <c r="O676" s="376"/>
      <c r="P676" s="13"/>
    </row>
    <row r="677" spans="1:16" hidden="1">
      <c r="A677" s="376" t="s">
        <v>15</v>
      </c>
      <c r="B677" s="377">
        <v>44800</v>
      </c>
      <c r="C677" s="377">
        <v>44805</v>
      </c>
      <c r="D677" s="376" t="s">
        <v>485</v>
      </c>
      <c r="E677" s="376" t="s">
        <v>486</v>
      </c>
      <c r="F677" s="376">
        <v>27</v>
      </c>
      <c r="G677" s="376" t="s">
        <v>501</v>
      </c>
      <c r="H677" s="376">
        <v>4600</v>
      </c>
      <c r="I677" s="376">
        <v>15</v>
      </c>
      <c r="J677" s="376">
        <v>0</v>
      </c>
      <c r="K677" s="376">
        <v>0</v>
      </c>
      <c r="L677" s="376">
        <f t="shared" si="29"/>
        <v>4615</v>
      </c>
      <c r="M677" s="376">
        <f t="shared" si="30"/>
        <v>3461.25</v>
      </c>
      <c r="N677" s="387">
        <f t="shared" si="31"/>
        <v>170.92592592592592</v>
      </c>
      <c r="O677" s="376"/>
      <c r="P677" s="13"/>
    </row>
    <row r="678" spans="1:16" hidden="1">
      <c r="A678" s="376" t="s">
        <v>15</v>
      </c>
      <c r="B678" s="377">
        <v>44800</v>
      </c>
      <c r="C678" s="377">
        <v>44805</v>
      </c>
      <c r="D678" s="376" t="s">
        <v>485</v>
      </c>
      <c r="E678" s="376" t="s">
        <v>486</v>
      </c>
      <c r="F678" s="376">
        <v>53</v>
      </c>
      <c r="G678" s="376" t="s">
        <v>498</v>
      </c>
      <c r="H678" s="376">
        <v>5550</v>
      </c>
      <c r="I678" s="376">
        <v>15</v>
      </c>
      <c r="J678" s="376">
        <v>0</v>
      </c>
      <c r="K678" s="376">
        <v>0</v>
      </c>
      <c r="L678" s="376">
        <f t="shared" si="29"/>
        <v>5565</v>
      </c>
      <c r="M678" s="376">
        <f t="shared" si="30"/>
        <v>4173.75</v>
      </c>
      <c r="N678" s="387">
        <f t="shared" si="31"/>
        <v>105</v>
      </c>
      <c r="O678" s="376"/>
      <c r="P678" s="13"/>
    </row>
    <row r="679" spans="1:16" hidden="1">
      <c r="A679" s="376" t="s">
        <v>15</v>
      </c>
      <c r="B679" s="377">
        <v>44800</v>
      </c>
      <c r="C679" s="377">
        <v>44805</v>
      </c>
      <c r="D679" s="376" t="s">
        <v>485</v>
      </c>
      <c r="E679" s="376" t="s">
        <v>486</v>
      </c>
      <c r="F679" s="376">
        <v>53</v>
      </c>
      <c r="G679" s="376" t="s">
        <v>499</v>
      </c>
      <c r="H679" s="376">
        <v>5550</v>
      </c>
      <c r="I679" s="376">
        <v>15</v>
      </c>
      <c r="J679" s="376">
        <v>0</v>
      </c>
      <c r="K679" s="376">
        <v>0</v>
      </c>
      <c r="L679" s="376">
        <f t="shared" si="29"/>
        <v>5565</v>
      </c>
      <c r="M679" s="376">
        <f t="shared" si="30"/>
        <v>4173.75</v>
      </c>
      <c r="N679" s="387">
        <f t="shared" si="31"/>
        <v>105</v>
      </c>
      <c r="O679" s="376"/>
      <c r="P679" s="13"/>
    </row>
    <row r="680" spans="1:16" ht="60" hidden="1">
      <c r="A680" s="373" t="s">
        <v>503</v>
      </c>
      <c r="B680" s="373"/>
      <c r="C680" s="373"/>
      <c r="D680" s="373" t="s">
        <v>504</v>
      </c>
      <c r="E680" s="373" t="s">
        <v>486</v>
      </c>
      <c r="F680" s="373">
        <v>55</v>
      </c>
      <c r="G680" s="373" t="s">
        <v>500</v>
      </c>
      <c r="H680" s="373">
        <v>4700</v>
      </c>
      <c r="I680" s="373">
        <v>0</v>
      </c>
      <c r="J680" s="373">
        <v>0</v>
      </c>
      <c r="K680" s="373">
        <v>0</v>
      </c>
      <c r="L680" s="373">
        <f t="shared" si="29"/>
        <v>4700</v>
      </c>
      <c r="M680" s="373">
        <f t="shared" si="30"/>
        <v>3525</v>
      </c>
      <c r="N680" s="387">
        <f t="shared" si="31"/>
        <v>85.454545454545453</v>
      </c>
      <c r="O680" s="386" t="s">
        <v>831</v>
      </c>
      <c r="P680" s="14"/>
    </row>
    <row r="681" spans="1:16" hidden="1">
      <c r="A681" s="376" t="s">
        <v>15</v>
      </c>
      <c r="B681" s="377">
        <v>44806</v>
      </c>
      <c r="C681" s="377">
        <v>44808</v>
      </c>
      <c r="D681" s="376" t="s">
        <v>485</v>
      </c>
      <c r="E681" s="376" t="s">
        <v>486</v>
      </c>
      <c r="F681" s="376">
        <v>53</v>
      </c>
      <c r="G681" s="376" t="s">
        <v>500</v>
      </c>
      <c r="H681" s="376">
        <v>3800</v>
      </c>
      <c r="I681" s="376">
        <v>15</v>
      </c>
      <c r="J681" s="376">
        <v>0</v>
      </c>
      <c r="K681" s="376">
        <v>0</v>
      </c>
      <c r="L681" s="376">
        <f t="shared" ref="L681:L853" si="32">SUM(H681:K681)</f>
        <v>3815</v>
      </c>
      <c r="M681" s="376">
        <f t="shared" si="30"/>
        <v>2861.25</v>
      </c>
      <c r="N681" s="387">
        <f t="shared" si="31"/>
        <v>71.981132075471692</v>
      </c>
      <c r="O681" s="376"/>
      <c r="P681" s="13"/>
    </row>
    <row r="682" spans="1:16" hidden="1">
      <c r="A682" s="376" t="s">
        <v>15</v>
      </c>
      <c r="B682" s="377">
        <v>44806</v>
      </c>
      <c r="C682" s="377">
        <v>44808</v>
      </c>
      <c r="D682" s="376" t="s">
        <v>485</v>
      </c>
      <c r="E682" s="376" t="s">
        <v>486</v>
      </c>
      <c r="F682" s="376">
        <v>27</v>
      </c>
      <c r="G682" s="376" t="s">
        <v>501</v>
      </c>
      <c r="H682" s="376">
        <v>3850</v>
      </c>
      <c r="I682" s="376">
        <v>15</v>
      </c>
      <c r="J682" s="376">
        <v>0</v>
      </c>
      <c r="K682" s="376">
        <v>0</v>
      </c>
      <c r="L682" s="376">
        <f t="shared" si="32"/>
        <v>3865</v>
      </c>
      <c r="M682" s="376">
        <f t="shared" si="30"/>
        <v>2898.75</v>
      </c>
      <c r="N682" s="387">
        <f t="shared" si="31"/>
        <v>143.14814814814815</v>
      </c>
      <c r="O682" s="376"/>
      <c r="P682" s="13"/>
    </row>
    <row r="683" spans="1:16" hidden="1">
      <c r="A683" s="376" t="s">
        <v>15</v>
      </c>
      <c r="B683" s="377">
        <v>44806</v>
      </c>
      <c r="C683" s="377">
        <v>44808</v>
      </c>
      <c r="D683" s="376" t="s">
        <v>485</v>
      </c>
      <c r="E683" s="376" t="s">
        <v>486</v>
      </c>
      <c r="F683" s="376">
        <v>53</v>
      </c>
      <c r="G683" s="376" t="s">
        <v>498</v>
      </c>
      <c r="H683" s="376">
        <v>4800</v>
      </c>
      <c r="I683" s="376">
        <v>15</v>
      </c>
      <c r="J683" s="376">
        <v>0</v>
      </c>
      <c r="K683" s="376">
        <v>0</v>
      </c>
      <c r="L683" s="376">
        <f t="shared" si="32"/>
        <v>4815</v>
      </c>
      <c r="M683" s="376">
        <f t="shared" si="30"/>
        <v>3611.25</v>
      </c>
      <c r="N683" s="387">
        <f t="shared" si="31"/>
        <v>90.84905660377359</v>
      </c>
      <c r="O683" s="376"/>
      <c r="P683" s="13"/>
    </row>
    <row r="684" spans="1:16" hidden="1">
      <c r="A684" s="376" t="s">
        <v>15</v>
      </c>
      <c r="B684" s="377">
        <v>44806</v>
      </c>
      <c r="C684" s="377">
        <v>44808</v>
      </c>
      <c r="D684" s="376" t="s">
        <v>485</v>
      </c>
      <c r="E684" s="376" t="s">
        <v>486</v>
      </c>
      <c r="F684" s="376">
        <v>53</v>
      </c>
      <c r="G684" s="376" t="s">
        <v>499</v>
      </c>
      <c r="H684" s="376">
        <v>4800</v>
      </c>
      <c r="I684" s="376">
        <v>15</v>
      </c>
      <c r="J684" s="376">
        <v>0</v>
      </c>
      <c r="K684" s="376">
        <v>0</v>
      </c>
      <c r="L684" s="376">
        <f t="shared" si="32"/>
        <v>4815</v>
      </c>
      <c r="M684" s="376">
        <f t="shared" si="30"/>
        <v>3611.25</v>
      </c>
      <c r="N684" s="387">
        <f t="shared" si="31"/>
        <v>90.84905660377359</v>
      </c>
      <c r="O684" s="376"/>
      <c r="P684" s="13"/>
    </row>
    <row r="685" spans="1:16" hidden="1">
      <c r="A685" s="376" t="s">
        <v>15</v>
      </c>
      <c r="B685" s="377">
        <v>44809</v>
      </c>
      <c r="C685" s="377">
        <v>44812</v>
      </c>
      <c r="D685" s="376" t="s">
        <v>485</v>
      </c>
      <c r="E685" s="376" t="s">
        <v>486</v>
      </c>
      <c r="F685" s="376">
        <v>53</v>
      </c>
      <c r="G685" s="376" t="s">
        <v>500</v>
      </c>
      <c r="H685" s="376">
        <v>3500</v>
      </c>
      <c r="I685" s="376">
        <v>15</v>
      </c>
      <c r="J685" s="376">
        <v>0</v>
      </c>
      <c r="K685" s="376">
        <v>0</v>
      </c>
      <c r="L685" s="376">
        <f t="shared" si="32"/>
        <v>3515</v>
      </c>
      <c r="M685" s="376">
        <f t="shared" si="30"/>
        <v>2636.25</v>
      </c>
      <c r="N685" s="387">
        <f t="shared" si="31"/>
        <v>66.320754716981128</v>
      </c>
      <c r="O685" s="376"/>
      <c r="P685" s="13"/>
    </row>
    <row r="686" spans="1:16" hidden="1">
      <c r="A686" s="376" t="s">
        <v>15</v>
      </c>
      <c r="B686" s="377">
        <v>44809</v>
      </c>
      <c r="C686" s="377">
        <v>44812</v>
      </c>
      <c r="D686" s="376" t="s">
        <v>485</v>
      </c>
      <c r="E686" s="376" t="s">
        <v>486</v>
      </c>
      <c r="F686" s="376">
        <v>27</v>
      </c>
      <c r="G686" s="376" t="s">
        <v>501</v>
      </c>
      <c r="H686" s="376">
        <v>3550</v>
      </c>
      <c r="I686" s="376">
        <v>15</v>
      </c>
      <c r="J686" s="376">
        <v>0</v>
      </c>
      <c r="K686" s="376">
        <v>0</v>
      </c>
      <c r="L686" s="376">
        <f t="shared" si="32"/>
        <v>3565</v>
      </c>
      <c r="M686" s="376">
        <f t="shared" si="30"/>
        <v>2673.75</v>
      </c>
      <c r="N686" s="387">
        <f t="shared" si="31"/>
        <v>132.03703703703704</v>
      </c>
      <c r="O686" s="376"/>
      <c r="P686" s="13"/>
    </row>
    <row r="687" spans="1:16" hidden="1">
      <c r="A687" s="376" t="s">
        <v>15</v>
      </c>
      <c r="B687" s="377">
        <v>44809</v>
      </c>
      <c r="C687" s="377">
        <v>44812</v>
      </c>
      <c r="D687" s="376" t="s">
        <v>485</v>
      </c>
      <c r="E687" s="376" t="s">
        <v>486</v>
      </c>
      <c r="F687" s="376">
        <v>53</v>
      </c>
      <c r="G687" s="376" t="s">
        <v>498</v>
      </c>
      <c r="H687" s="376">
        <v>4500</v>
      </c>
      <c r="I687" s="376">
        <v>15</v>
      </c>
      <c r="J687" s="376">
        <v>0</v>
      </c>
      <c r="K687" s="376">
        <v>0</v>
      </c>
      <c r="L687" s="376">
        <f t="shared" si="32"/>
        <v>4515</v>
      </c>
      <c r="M687" s="376">
        <f t="shared" si="30"/>
        <v>3386.25</v>
      </c>
      <c r="N687" s="387">
        <f t="shared" si="31"/>
        <v>85.188679245283012</v>
      </c>
      <c r="O687" s="376"/>
      <c r="P687" s="13"/>
    </row>
    <row r="688" spans="1:16" hidden="1">
      <c r="A688" s="376" t="s">
        <v>15</v>
      </c>
      <c r="B688" s="377">
        <v>44809</v>
      </c>
      <c r="C688" s="377">
        <v>44812</v>
      </c>
      <c r="D688" s="376" t="s">
        <v>485</v>
      </c>
      <c r="E688" s="376" t="s">
        <v>486</v>
      </c>
      <c r="F688" s="376">
        <v>53</v>
      </c>
      <c r="G688" s="376" t="s">
        <v>499</v>
      </c>
      <c r="H688" s="376">
        <v>4500</v>
      </c>
      <c r="I688" s="376">
        <v>15</v>
      </c>
      <c r="J688" s="376">
        <v>0</v>
      </c>
      <c r="K688" s="376">
        <v>0</v>
      </c>
      <c r="L688" s="376">
        <f t="shared" si="32"/>
        <v>4515</v>
      </c>
      <c r="M688" s="376">
        <f t="shared" si="30"/>
        <v>3386.25</v>
      </c>
      <c r="N688" s="387">
        <f t="shared" si="31"/>
        <v>85.188679245283012</v>
      </c>
      <c r="O688" s="376"/>
      <c r="P688" s="13"/>
    </row>
    <row r="689" spans="1:17" ht="66.75" hidden="1" customHeight="1">
      <c r="A689" s="373" t="s">
        <v>503</v>
      </c>
      <c r="B689" s="373"/>
      <c r="C689" s="373"/>
      <c r="D689" s="373" t="s">
        <v>504</v>
      </c>
      <c r="E689" s="373" t="s">
        <v>486</v>
      </c>
      <c r="F689" s="373">
        <v>65</v>
      </c>
      <c r="G689" s="373" t="s">
        <v>499</v>
      </c>
      <c r="H689" s="373">
        <v>4900</v>
      </c>
      <c r="I689" s="373">
        <v>15</v>
      </c>
      <c r="J689" s="373">
        <v>0</v>
      </c>
      <c r="K689" s="373">
        <v>0</v>
      </c>
      <c r="L689" s="373">
        <f t="shared" si="32"/>
        <v>4915</v>
      </c>
      <c r="M689" s="373">
        <f t="shared" ref="M689:M730" si="33">L689*75%</f>
        <v>3686.25</v>
      </c>
      <c r="N689" s="387">
        <f t="shared" ref="N689:N719" si="34">L689/F689</f>
        <v>75.615384615384613</v>
      </c>
      <c r="O689" s="386" t="s">
        <v>1413</v>
      </c>
      <c r="P689" s="14"/>
    </row>
    <row r="690" spans="1:17" hidden="1">
      <c r="A690" s="376" t="s">
        <v>490</v>
      </c>
      <c r="B690" s="377">
        <v>44813</v>
      </c>
      <c r="C690" s="376" t="s">
        <v>832</v>
      </c>
      <c r="D690" s="376"/>
      <c r="E690" s="376" t="s">
        <v>486</v>
      </c>
      <c r="F690" s="376">
        <v>53</v>
      </c>
      <c r="G690" s="376" t="s">
        <v>500</v>
      </c>
      <c r="H690" s="376">
        <v>4200</v>
      </c>
      <c r="I690" s="376">
        <v>15</v>
      </c>
      <c r="J690" s="376">
        <v>0</v>
      </c>
      <c r="K690" s="376">
        <v>0</v>
      </c>
      <c r="L690" s="376">
        <f t="shared" si="32"/>
        <v>4215</v>
      </c>
      <c r="M690" s="376">
        <f t="shared" si="33"/>
        <v>3161.25</v>
      </c>
      <c r="N690" s="387">
        <f t="shared" si="34"/>
        <v>79.528301886792448</v>
      </c>
      <c r="O690" s="376"/>
      <c r="P690" s="13"/>
    </row>
    <row r="691" spans="1:17" hidden="1">
      <c r="A691" s="376" t="s">
        <v>490</v>
      </c>
      <c r="B691" s="377">
        <v>44813</v>
      </c>
      <c r="C691" s="376" t="s">
        <v>512</v>
      </c>
      <c r="D691" s="376"/>
      <c r="E691" s="376" t="s">
        <v>486</v>
      </c>
      <c r="F691" s="376">
        <v>27</v>
      </c>
      <c r="G691" s="376" t="s">
        <v>833</v>
      </c>
      <c r="H691" s="376">
        <v>4700</v>
      </c>
      <c r="I691" s="376">
        <v>15</v>
      </c>
      <c r="J691" s="376">
        <v>0</v>
      </c>
      <c r="K691" s="376">
        <v>0</v>
      </c>
      <c r="L691" s="376">
        <f t="shared" si="32"/>
        <v>4715</v>
      </c>
      <c r="M691" s="376">
        <f t="shared" si="33"/>
        <v>3536.25</v>
      </c>
      <c r="N691" s="387">
        <f t="shared" si="34"/>
        <v>174.62962962962962</v>
      </c>
      <c r="O691" s="376"/>
      <c r="P691" s="13"/>
    </row>
    <row r="692" spans="1:17" hidden="1">
      <c r="A692" s="376" t="s">
        <v>490</v>
      </c>
      <c r="B692" s="377">
        <v>44813</v>
      </c>
      <c r="C692" s="376" t="s">
        <v>512</v>
      </c>
      <c r="D692" s="376"/>
      <c r="E692" s="376" t="s">
        <v>486</v>
      </c>
      <c r="F692" s="376">
        <v>53</v>
      </c>
      <c r="G692" s="376" t="s">
        <v>498</v>
      </c>
      <c r="H692" s="376">
        <v>5600</v>
      </c>
      <c r="I692" s="376">
        <v>15</v>
      </c>
      <c r="J692" s="376">
        <v>0</v>
      </c>
      <c r="K692" s="376">
        <v>0</v>
      </c>
      <c r="L692" s="376">
        <f t="shared" si="32"/>
        <v>5615</v>
      </c>
      <c r="M692" s="376">
        <f t="shared" si="33"/>
        <v>4211.25</v>
      </c>
      <c r="N692" s="387">
        <f t="shared" si="34"/>
        <v>105.94339622641509</v>
      </c>
      <c r="O692" s="376"/>
      <c r="P692" s="13"/>
    </row>
    <row r="693" spans="1:17" s="14" customFormat="1" ht="45" hidden="1">
      <c r="A693" s="373" t="s">
        <v>503</v>
      </c>
      <c r="B693" s="373" t="s">
        <v>834</v>
      </c>
      <c r="C693" s="373" t="s">
        <v>834</v>
      </c>
      <c r="D693" s="373" t="s">
        <v>504</v>
      </c>
      <c r="E693" s="373" t="s">
        <v>486</v>
      </c>
      <c r="F693" s="373">
        <v>55</v>
      </c>
      <c r="G693" s="373" t="s">
        <v>500</v>
      </c>
      <c r="H693" s="373">
        <v>2500</v>
      </c>
      <c r="I693" s="373">
        <v>15</v>
      </c>
      <c r="J693" s="373">
        <v>0</v>
      </c>
      <c r="K693" s="373">
        <v>0</v>
      </c>
      <c r="L693" s="373">
        <f t="shared" si="32"/>
        <v>2515</v>
      </c>
      <c r="M693" s="373">
        <f t="shared" si="33"/>
        <v>1886.25</v>
      </c>
      <c r="N693" s="387">
        <f t="shared" si="34"/>
        <v>45.727272727272727</v>
      </c>
      <c r="O693" s="386" t="s">
        <v>835</v>
      </c>
      <c r="Q693" s="84"/>
    </row>
    <row r="694" spans="1:17" hidden="1">
      <c r="A694" s="376" t="s">
        <v>15</v>
      </c>
      <c r="B694" s="377">
        <v>44813</v>
      </c>
      <c r="C694" s="377">
        <v>44814</v>
      </c>
      <c r="D694" s="376" t="s">
        <v>485</v>
      </c>
      <c r="E694" s="376" t="s">
        <v>486</v>
      </c>
      <c r="F694" s="376">
        <v>53</v>
      </c>
      <c r="G694" s="376" t="s">
        <v>500</v>
      </c>
      <c r="H694" s="376">
        <v>3100</v>
      </c>
      <c r="I694" s="376">
        <v>15</v>
      </c>
      <c r="J694" s="376">
        <v>0</v>
      </c>
      <c r="K694" s="376">
        <v>0</v>
      </c>
      <c r="L694" s="376">
        <f t="shared" si="32"/>
        <v>3115</v>
      </c>
      <c r="M694" s="376">
        <f t="shared" si="33"/>
        <v>2336.25</v>
      </c>
      <c r="N694" s="387">
        <f t="shared" si="34"/>
        <v>58.773584905660378</v>
      </c>
      <c r="O694" s="376"/>
      <c r="P694" s="13"/>
    </row>
    <row r="695" spans="1:17" hidden="1">
      <c r="A695" s="376" t="s">
        <v>15</v>
      </c>
      <c r="B695" s="377">
        <v>44813</v>
      </c>
      <c r="C695" s="377">
        <v>44814</v>
      </c>
      <c r="D695" s="376" t="s">
        <v>485</v>
      </c>
      <c r="E695" s="376" t="s">
        <v>486</v>
      </c>
      <c r="F695" s="376">
        <v>27</v>
      </c>
      <c r="G695" s="376" t="s">
        <v>501</v>
      </c>
      <c r="H695" s="376">
        <v>3050</v>
      </c>
      <c r="I695" s="376">
        <v>15</v>
      </c>
      <c r="J695" s="376">
        <v>0</v>
      </c>
      <c r="K695" s="376">
        <v>0</v>
      </c>
      <c r="L695" s="376">
        <f t="shared" si="32"/>
        <v>3065</v>
      </c>
      <c r="M695" s="376">
        <f t="shared" si="33"/>
        <v>2298.75</v>
      </c>
      <c r="N695" s="387">
        <f t="shared" si="34"/>
        <v>113.51851851851852</v>
      </c>
      <c r="O695" s="376"/>
      <c r="P695" s="13"/>
    </row>
    <row r="696" spans="1:17" hidden="1">
      <c r="A696" s="376" t="s">
        <v>15</v>
      </c>
      <c r="B696" s="377">
        <v>44813</v>
      </c>
      <c r="C696" s="377">
        <v>44814</v>
      </c>
      <c r="D696" s="376" t="s">
        <v>485</v>
      </c>
      <c r="E696" s="376" t="s">
        <v>486</v>
      </c>
      <c r="F696" s="376">
        <v>53</v>
      </c>
      <c r="G696" s="376" t="s">
        <v>498</v>
      </c>
      <c r="H696" s="376">
        <v>4000</v>
      </c>
      <c r="I696" s="376">
        <v>15</v>
      </c>
      <c r="J696" s="376">
        <v>0</v>
      </c>
      <c r="K696" s="376">
        <v>0</v>
      </c>
      <c r="L696" s="376">
        <f t="shared" si="32"/>
        <v>4015</v>
      </c>
      <c r="M696" s="376">
        <f t="shared" si="33"/>
        <v>3011.25</v>
      </c>
      <c r="N696" s="387">
        <f t="shared" si="34"/>
        <v>75.754716981132077</v>
      </c>
      <c r="O696" s="376"/>
      <c r="P696" s="13"/>
    </row>
    <row r="697" spans="1:17" hidden="1">
      <c r="A697" s="376" t="s">
        <v>15</v>
      </c>
      <c r="B697" s="377">
        <v>44813</v>
      </c>
      <c r="C697" s="377">
        <v>44814</v>
      </c>
      <c r="D697" s="376" t="s">
        <v>485</v>
      </c>
      <c r="E697" s="376" t="s">
        <v>486</v>
      </c>
      <c r="F697" s="376">
        <v>53</v>
      </c>
      <c r="G697" s="376" t="s">
        <v>499</v>
      </c>
      <c r="H697" s="376">
        <v>4000</v>
      </c>
      <c r="I697" s="376">
        <v>15</v>
      </c>
      <c r="J697" s="376">
        <v>0</v>
      </c>
      <c r="K697" s="376">
        <v>0</v>
      </c>
      <c r="L697" s="376">
        <f t="shared" si="32"/>
        <v>4015</v>
      </c>
      <c r="M697" s="376">
        <f t="shared" si="33"/>
        <v>3011.25</v>
      </c>
      <c r="N697" s="387">
        <f t="shared" si="34"/>
        <v>75.754716981132077</v>
      </c>
      <c r="O697" s="376"/>
      <c r="P697" s="13"/>
    </row>
    <row r="698" spans="1:17" hidden="1">
      <c r="A698" s="376" t="s">
        <v>15</v>
      </c>
      <c r="B698" s="377">
        <v>44815</v>
      </c>
      <c r="C698" s="377">
        <v>44818</v>
      </c>
      <c r="D698" s="376" t="s">
        <v>485</v>
      </c>
      <c r="E698" s="376" t="s">
        <v>486</v>
      </c>
      <c r="F698" s="376">
        <v>53</v>
      </c>
      <c r="G698" s="376" t="s">
        <v>500</v>
      </c>
      <c r="H698" s="376">
        <v>2700</v>
      </c>
      <c r="I698" s="376">
        <v>15</v>
      </c>
      <c r="J698" s="376">
        <v>0</v>
      </c>
      <c r="K698" s="376">
        <v>0</v>
      </c>
      <c r="L698" s="376">
        <f t="shared" si="32"/>
        <v>2715</v>
      </c>
      <c r="M698" s="376">
        <f t="shared" si="33"/>
        <v>2036.25</v>
      </c>
      <c r="N698" s="387">
        <f t="shared" si="34"/>
        <v>51.226415094339622</v>
      </c>
      <c r="O698" s="376"/>
      <c r="P698" s="13"/>
    </row>
    <row r="699" spans="1:17" hidden="1">
      <c r="A699" s="376" t="s">
        <v>15</v>
      </c>
      <c r="B699" s="377">
        <v>44815</v>
      </c>
      <c r="C699" s="377">
        <v>44818</v>
      </c>
      <c r="D699" s="376" t="s">
        <v>485</v>
      </c>
      <c r="E699" s="376" t="s">
        <v>486</v>
      </c>
      <c r="F699" s="376">
        <v>27</v>
      </c>
      <c r="G699" s="376" t="s">
        <v>501</v>
      </c>
      <c r="H699" s="376">
        <v>2650</v>
      </c>
      <c r="I699" s="376">
        <v>15</v>
      </c>
      <c r="J699" s="376">
        <v>0</v>
      </c>
      <c r="K699" s="376">
        <v>0</v>
      </c>
      <c r="L699" s="376">
        <f t="shared" si="32"/>
        <v>2665</v>
      </c>
      <c r="M699" s="376">
        <f t="shared" si="33"/>
        <v>1998.75</v>
      </c>
      <c r="N699" s="387">
        <f t="shared" si="34"/>
        <v>98.703703703703709</v>
      </c>
      <c r="O699" s="376"/>
      <c r="P699" s="13"/>
    </row>
    <row r="700" spans="1:17" hidden="1">
      <c r="A700" s="376" t="s">
        <v>15</v>
      </c>
      <c r="B700" s="377">
        <v>44815</v>
      </c>
      <c r="C700" s="377">
        <v>44818</v>
      </c>
      <c r="D700" s="376" t="s">
        <v>485</v>
      </c>
      <c r="E700" s="376" t="s">
        <v>486</v>
      </c>
      <c r="F700" s="376">
        <v>53</v>
      </c>
      <c r="G700" s="376" t="s">
        <v>498</v>
      </c>
      <c r="H700" s="376">
        <v>3600</v>
      </c>
      <c r="I700" s="376">
        <v>15</v>
      </c>
      <c r="J700" s="376">
        <v>0</v>
      </c>
      <c r="K700" s="376">
        <v>0</v>
      </c>
      <c r="L700" s="376">
        <f t="shared" si="32"/>
        <v>3615</v>
      </c>
      <c r="M700" s="376">
        <f t="shared" si="33"/>
        <v>2711.25</v>
      </c>
      <c r="N700" s="387">
        <f t="shared" si="34"/>
        <v>68.20754716981132</v>
      </c>
      <c r="O700" s="376"/>
      <c r="P700" s="13"/>
    </row>
    <row r="701" spans="1:17" hidden="1">
      <c r="A701" s="376" t="s">
        <v>15</v>
      </c>
      <c r="B701" s="377">
        <v>44815</v>
      </c>
      <c r="C701" s="377">
        <v>44818</v>
      </c>
      <c r="D701" s="376" t="s">
        <v>485</v>
      </c>
      <c r="E701" s="376" t="s">
        <v>486</v>
      </c>
      <c r="F701" s="376">
        <v>53</v>
      </c>
      <c r="G701" s="376" t="s">
        <v>499</v>
      </c>
      <c r="H701" s="376">
        <v>3600</v>
      </c>
      <c r="I701" s="376">
        <v>15</v>
      </c>
      <c r="J701" s="376">
        <v>0</v>
      </c>
      <c r="K701" s="376">
        <v>0</v>
      </c>
      <c r="L701" s="376">
        <f t="shared" si="32"/>
        <v>3615</v>
      </c>
      <c r="M701" s="376">
        <f t="shared" si="33"/>
        <v>2711.25</v>
      </c>
      <c r="N701" s="387">
        <f t="shared" si="34"/>
        <v>68.20754716981132</v>
      </c>
      <c r="O701" s="376"/>
      <c r="P701" s="13"/>
    </row>
    <row r="702" spans="1:17" hidden="1">
      <c r="A702" s="376" t="s">
        <v>15</v>
      </c>
      <c r="B702" s="377">
        <v>44819</v>
      </c>
      <c r="C702" s="377">
        <v>44822</v>
      </c>
      <c r="D702" s="376" t="s">
        <v>485</v>
      </c>
      <c r="E702" s="376" t="s">
        <v>486</v>
      </c>
      <c r="F702" s="376">
        <v>53</v>
      </c>
      <c r="G702" s="376" t="s">
        <v>500</v>
      </c>
      <c r="H702" s="376">
        <v>2400</v>
      </c>
      <c r="I702" s="376">
        <v>15</v>
      </c>
      <c r="J702" s="376">
        <v>0</v>
      </c>
      <c r="K702" s="376">
        <v>0</v>
      </c>
      <c r="L702" s="376">
        <f t="shared" si="32"/>
        <v>2415</v>
      </c>
      <c r="M702" s="376">
        <f t="shared" si="33"/>
        <v>1811.25</v>
      </c>
      <c r="N702" s="387">
        <f t="shared" si="34"/>
        <v>45.566037735849058</v>
      </c>
      <c r="O702" s="376"/>
      <c r="P702" s="13"/>
    </row>
    <row r="703" spans="1:17" hidden="1">
      <c r="A703" s="376" t="s">
        <v>15</v>
      </c>
      <c r="B703" s="377">
        <v>44819</v>
      </c>
      <c r="C703" s="377">
        <v>44822</v>
      </c>
      <c r="D703" s="376" t="s">
        <v>485</v>
      </c>
      <c r="E703" s="376" t="s">
        <v>486</v>
      </c>
      <c r="F703" s="376">
        <v>27</v>
      </c>
      <c r="G703" s="376" t="s">
        <v>501</v>
      </c>
      <c r="H703" s="376">
        <v>2350</v>
      </c>
      <c r="I703" s="376">
        <v>15</v>
      </c>
      <c r="J703" s="376">
        <v>0</v>
      </c>
      <c r="K703" s="376">
        <v>0</v>
      </c>
      <c r="L703" s="376">
        <f t="shared" si="32"/>
        <v>2365</v>
      </c>
      <c r="M703" s="376">
        <f t="shared" si="33"/>
        <v>1773.75</v>
      </c>
      <c r="N703" s="387">
        <f t="shared" si="34"/>
        <v>87.592592592592595</v>
      </c>
      <c r="O703" s="376"/>
      <c r="P703" s="13"/>
    </row>
    <row r="704" spans="1:17" hidden="1">
      <c r="A704" s="376" t="s">
        <v>15</v>
      </c>
      <c r="B704" s="377">
        <v>44819</v>
      </c>
      <c r="C704" s="377">
        <v>44822</v>
      </c>
      <c r="D704" s="376" t="s">
        <v>485</v>
      </c>
      <c r="E704" s="376" t="s">
        <v>486</v>
      </c>
      <c r="F704" s="376">
        <v>53</v>
      </c>
      <c r="G704" s="376" t="s">
        <v>498</v>
      </c>
      <c r="H704" s="376">
        <v>3300</v>
      </c>
      <c r="I704" s="376">
        <v>15</v>
      </c>
      <c r="J704" s="376">
        <v>0</v>
      </c>
      <c r="K704" s="376">
        <v>0</v>
      </c>
      <c r="L704" s="376">
        <f t="shared" si="32"/>
        <v>3315</v>
      </c>
      <c r="M704" s="376">
        <f t="shared" si="33"/>
        <v>2486.25</v>
      </c>
      <c r="N704" s="387">
        <f t="shared" si="34"/>
        <v>62.547169811320757</v>
      </c>
      <c r="O704" s="376"/>
      <c r="P704" s="13"/>
    </row>
    <row r="705" spans="1:16" hidden="1">
      <c r="A705" s="376" t="s">
        <v>15</v>
      </c>
      <c r="B705" s="377">
        <v>44819</v>
      </c>
      <c r="C705" s="377">
        <v>44822</v>
      </c>
      <c r="D705" s="376" t="s">
        <v>485</v>
      </c>
      <c r="E705" s="376" t="s">
        <v>486</v>
      </c>
      <c r="F705" s="376">
        <v>53</v>
      </c>
      <c r="G705" s="376" t="s">
        <v>499</v>
      </c>
      <c r="H705" s="376">
        <v>3300</v>
      </c>
      <c r="I705" s="376">
        <v>15</v>
      </c>
      <c r="J705" s="376">
        <v>0</v>
      </c>
      <c r="K705" s="376">
        <v>0</v>
      </c>
      <c r="L705" s="376">
        <f t="shared" si="32"/>
        <v>3315</v>
      </c>
      <c r="M705" s="376">
        <f t="shared" si="33"/>
        <v>2486.25</v>
      </c>
      <c r="N705" s="387">
        <f t="shared" si="34"/>
        <v>62.547169811320757</v>
      </c>
      <c r="O705" s="376"/>
      <c r="P705" s="13"/>
    </row>
    <row r="706" spans="1:16" hidden="1">
      <c r="A706" s="376" t="s">
        <v>15</v>
      </c>
      <c r="B706" s="377">
        <v>44823</v>
      </c>
      <c r="C706" s="377">
        <v>44829</v>
      </c>
      <c r="D706" s="376" t="s">
        <v>485</v>
      </c>
      <c r="E706" s="376" t="s">
        <v>486</v>
      </c>
      <c r="F706" s="376">
        <v>53</v>
      </c>
      <c r="G706" s="376" t="s">
        <v>500</v>
      </c>
      <c r="H706" s="376">
        <v>1700</v>
      </c>
      <c r="I706" s="376">
        <v>15</v>
      </c>
      <c r="J706" s="376">
        <v>0</v>
      </c>
      <c r="K706" s="376">
        <v>0</v>
      </c>
      <c r="L706" s="376">
        <f t="shared" si="32"/>
        <v>1715</v>
      </c>
      <c r="M706" s="376">
        <f t="shared" si="33"/>
        <v>1286.25</v>
      </c>
      <c r="N706" s="387">
        <f t="shared" si="34"/>
        <v>32.358490566037737</v>
      </c>
      <c r="O706" s="376"/>
      <c r="P706" s="13"/>
    </row>
    <row r="707" spans="1:16" hidden="1">
      <c r="A707" s="376" t="s">
        <v>15</v>
      </c>
      <c r="B707" s="377">
        <v>44823</v>
      </c>
      <c r="C707" s="377">
        <v>44829</v>
      </c>
      <c r="D707" s="376" t="s">
        <v>485</v>
      </c>
      <c r="E707" s="376" t="s">
        <v>486</v>
      </c>
      <c r="F707" s="376">
        <v>27</v>
      </c>
      <c r="G707" s="376" t="s">
        <v>501</v>
      </c>
      <c r="H707" s="376">
        <v>1750</v>
      </c>
      <c r="I707" s="376">
        <v>15</v>
      </c>
      <c r="J707" s="376">
        <v>0</v>
      </c>
      <c r="K707" s="376">
        <v>0</v>
      </c>
      <c r="L707" s="376">
        <f t="shared" si="32"/>
        <v>1765</v>
      </c>
      <c r="M707" s="376">
        <f t="shared" si="33"/>
        <v>1323.75</v>
      </c>
      <c r="N707" s="387">
        <f t="shared" si="34"/>
        <v>65.370370370370367</v>
      </c>
      <c r="O707" s="376"/>
      <c r="P707" s="13"/>
    </row>
    <row r="708" spans="1:16" hidden="1">
      <c r="A708" s="376" t="s">
        <v>15</v>
      </c>
      <c r="B708" s="377">
        <v>44823</v>
      </c>
      <c r="C708" s="377">
        <v>44829</v>
      </c>
      <c r="D708" s="376" t="s">
        <v>485</v>
      </c>
      <c r="E708" s="376" t="s">
        <v>486</v>
      </c>
      <c r="F708" s="376">
        <v>53</v>
      </c>
      <c r="G708" s="376" t="s">
        <v>498</v>
      </c>
      <c r="H708" s="376">
        <v>2700</v>
      </c>
      <c r="I708" s="376">
        <v>15</v>
      </c>
      <c r="J708" s="376">
        <v>0</v>
      </c>
      <c r="K708" s="376">
        <v>0</v>
      </c>
      <c r="L708" s="376">
        <f t="shared" si="32"/>
        <v>2715</v>
      </c>
      <c r="M708" s="376">
        <f t="shared" si="33"/>
        <v>2036.25</v>
      </c>
      <c r="N708" s="387">
        <f t="shared" si="34"/>
        <v>51.226415094339622</v>
      </c>
      <c r="O708" s="376"/>
      <c r="P708" s="13"/>
    </row>
    <row r="709" spans="1:16" hidden="1">
      <c r="A709" s="376" t="s">
        <v>15</v>
      </c>
      <c r="B709" s="377">
        <v>44823</v>
      </c>
      <c r="C709" s="377">
        <v>44829</v>
      </c>
      <c r="D709" s="376" t="s">
        <v>485</v>
      </c>
      <c r="E709" s="376" t="s">
        <v>486</v>
      </c>
      <c r="F709" s="376">
        <v>53</v>
      </c>
      <c r="G709" s="376" t="s">
        <v>499</v>
      </c>
      <c r="H709" s="376">
        <v>2700</v>
      </c>
      <c r="I709" s="376">
        <v>15</v>
      </c>
      <c r="J709" s="376">
        <v>0</v>
      </c>
      <c r="K709" s="376">
        <v>0</v>
      </c>
      <c r="L709" s="376">
        <f t="shared" si="32"/>
        <v>2715</v>
      </c>
      <c r="M709" s="376">
        <f t="shared" si="33"/>
        <v>2036.25</v>
      </c>
      <c r="N709" s="387">
        <f t="shared" si="34"/>
        <v>51.226415094339622</v>
      </c>
      <c r="O709" s="376"/>
      <c r="P709" s="13"/>
    </row>
    <row r="710" spans="1:16" ht="60" hidden="1">
      <c r="A710" s="373" t="s">
        <v>503</v>
      </c>
      <c r="B710" s="373"/>
      <c r="C710" s="373"/>
      <c r="D710" s="373" t="s">
        <v>504</v>
      </c>
      <c r="E710" s="373" t="s">
        <v>486</v>
      </c>
      <c r="F710" s="373">
        <v>65</v>
      </c>
      <c r="G710" s="373" t="s">
        <v>499</v>
      </c>
      <c r="H710" s="373">
        <v>2800</v>
      </c>
      <c r="I710" s="373">
        <v>0</v>
      </c>
      <c r="J710" s="373">
        <v>0</v>
      </c>
      <c r="K710" s="373">
        <v>0</v>
      </c>
      <c r="L710" s="373">
        <f t="shared" si="32"/>
        <v>2800</v>
      </c>
      <c r="M710" s="373">
        <f t="shared" si="33"/>
        <v>2100</v>
      </c>
      <c r="N710" s="387">
        <f t="shared" si="34"/>
        <v>43.07692307692308</v>
      </c>
      <c r="O710" s="386" t="s">
        <v>836</v>
      </c>
      <c r="P710" s="14"/>
    </row>
    <row r="711" spans="1:16" hidden="1">
      <c r="A711" s="376" t="s">
        <v>15</v>
      </c>
      <c r="B711" s="377">
        <v>44830</v>
      </c>
      <c r="C711" s="377">
        <v>44848</v>
      </c>
      <c r="D711" s="376" t="s">
        <v>485</v>
      </c>
      <c r="E711" s="376" t="s">
        <v>486</v>
      </c>
      <c r="F711" s="376">
        <v>53</v>
      </c>
      <c r="G711" s="376" t="s">
        <v>500</v>
      </c>
      <c r="H711" s="376">
        <v>1300</v>
      </c>
      <c r="I711" s="376">
        <v>15</v>
      </c>
      <c r="J711" s="376">
        <v>0</v>
      </c>
      <c r="K711" s="376">
        <v>0</v>
      </c>
      <c r="L711" s="376">
        <f t="shared" si="32"/>
        <v>1315</v>
      </c>
      <c r="M711" s="376">
        <f t="shared" si="33"/>
        <v>986.25</v>
      </c>
      <c r="N711" s="387">
        <f t="shared" si="34"/>
        <v>24.811320754716981</v>
      </c>
      <c r="O711" s="376"/>
      <c r="P711" s="13"/>
    </row>
    <row r="712" spans="1:16" hidden="1">
      <c r="A712" s="376" t="s">
        <v>15</v>
      </c>
      <c r="B712" s="377">
        <v>44830</v>
      </c>
      <c r="C712" s="377">
        <v>44848</v>
      </c>
      <c r="D712" s="376" t="s">
        <v>485</v>
      </c>
      <c r="E712" s="376" t="s">
        <v>486</v>
      </c>
      <c r="F712" s="376">
        <v>27</v>
      </c>
      <c r="G712" s="376" t="s">
        <v>501</v>
      </c>
      <c r="H712" s="376">
        <v>1250</v>
      </c>
      <c r="I712" s="376">
        <v>15</v>
      </c>
      <c r="J712" s="376">
        <v>0</v>
      </c>
      <c r="K712" s="376">
        <v>0</v>
      </c>
      <c r="L712" s="376">
        <f t="shared" si="32"/>
        <v>1265</v>
      </c>
      <c r="M712" s="376">
        <f t="shared" si="33"/>
        <v>948.75</v>
      </c>
      <c r="N712" s="387">
        <f t="shared" si="34"/>
        <v>46.851851851851855</v>
      </c>
      <c r="O712" s="376"/>
      <c r="P712" s="13"/>
    </row>
    <row r="713" spans="1:16" hidden="1">
      <c r="A713" s="376" t="s">
        <v>15</v>
      </c>
      <c r="B713" s="377">
        <v>44830</v>
      </c>
      <c r="C713" s="377">
        <v>44848</v>
      </c>
      <c r="D713" s="376" t="s">
        <v>485</v>
      </c>
      <c r="E713" s="376" t="s">
        <v>486</v>
      </c>
      <c r="F713" s="376">
        <v>53</v>
      </c>
      <c r="G713" s="376" t="s">
        <v>498</v>
      </c>
      <c r="H713" s="376">
        <v>2200</v>
      </c>
      <c r="I713" s="376">
        <v>15</v>
      </c>
      <c r="J713" s="376">
        <v>0</v>
      </c>
      <c r="K713" s="376">
        <v>0</v>
      </c>
      <c r="L713" s="376">
        <f t="shared" si="32"/>
        <v>2215</v>
      </c>
      <c r="M713" s="376">
        <f t="shared" si="33"/>
        <v>1661.25</v>
      </c>
      <c r="N713" s="387">
        <f t="shared" si="34"/>
        <v>41.79245283018868</v>
      </c>
      <c r="O713" s="376"/>
      <c r="P713" s="13"/>
    </row>
    <row r="714" spans="1:16" hidden="1">
      <c r="A714" s="376" t="s">
        <v>15</v>
      </c>
      <c r="B714" s="377">
        <v>44830</v>
      </c>
      <c r="C714" s="377">
        <v>44848</v>
      </c>
      <c r="D714" s="376" t="s">
        <v>485</v>
      </c>
      <c r="E714" s="376" t="s">
        <v>486</v>
      </c>
      <c r="F714" s="376">
        <v>53</v>
      </c>
      <c r="G714" s="376" t="s">
        <v>499</v>
      </c>
      <c r="H714" s="376">
        <v>2200</v>
      </c>
      <c r="I714" s="376">
        <v>15</v>
      </c>
      <c r="J714" s="376">
        <v>0</v>
      </c>
      <c r="K714" s="376">
        <v>0</v>
      </c>
      <c r="L714" s="376">
        <f t="shared" si="32"/>
        <v>2215</v>
      </c>
      <c r="M714" s="376">
        <f t="shared" si="33"/>
        <v>1661.25</v>
      </c>
      <c r="N714" s="387">
        <f t="shared" si="34"/>
        <v>41.79245283018868</v>
      </c>
      <c r="O714" s="376"/>
      <c r="P714" s="13"/>
    </row>
    <row r="715" spans="1:16" ht="30" hidden="1">
      <c r="A715" s="373" t="s">
        <v>503</v>
      </c>
      <c r="B715" s="373"/>
      <c r="C715" s="373"/>
      <c r="D715" s="373" t="s">
        <v>504</v>
      </c>
      <c r="E715" s="373" t="s">
        <v>486</v>
      </c>
      <c r="F715" s="373">
        <v>55</v>
      </c>
      <c r="G715" s="373" t="s">
        <v>514</v>
      </c>
      <c r="H715" s="373">
        <v>1400</v>
      </c>
      <c r="I715" s="373">
        <v>0</v>
      </c>
      <c r="J715" s="373">
        <v>0</v>
      </c>
      <c r="K715" s="373">
        <v>0</v>
      </c>
      <c r="L715" s="373">
        <f t="shared" si="32"/>
        <v>1400</v>
      </c>
      <c r="M715" s="373">
        <f t="shared" si="33"/>
        <v>1050</v>
      </c>
      <c r="N715" s="387">
        <f t="shared" si="34"/>
        <v>25.454545454545453</v>
      </c>
      <c r="O715" s="386" t="s">
        <v>837</v>
      </c>
      <c r="P715" s="14"/>
    </row>
    <row r="716" spans="1:16" hidden="1">
      <c r="A716" s="376" t="s">
        <v>15</v>
      </c>
      <c r="B716" s="377">
        <v>44849</v>
      </c>
      <c r="C716" s="377">
        <v>44849</v>
      </c>
      <c r="D716" s="376" t="s">
        <v>485</v>
      </c>
      <c r="E716" s="376" t="s">
        <v>486</v>
      </c>
      <c r="F716" s="376">
        <v>53</v>
      </c>
      <c r="G716" s="376" t="s">
        <v>500</v>
      </c>
      <c r="H716" s="376">
        <v>2950</v>
      </c>
      <c r="I716" s="376">
        <v>15</v>
      </c>
      <c r="J716" s="376">
        <v>0</v>
      </c>
      <c r="K716" s="376">
        <v>0</v>
      </c>
      <c r="L716" s="376">
        <f t="shared" si="32"/>
        <v>2965</v>
      </c>
      <c r="M716" s="376">
        <f t="shared" si="33"/>
        <v>2223.75</v>
      </c>
      <c r="N716" s="387">
        <f t="shared" si="34"/>
        <v>55.943396226415096</v>
      </c>
      <c r="O716" s="376"/>
      <c r="P716" s="13"/>
    </row>
    <row r="717" spans="1:16" hidden="1">
      <c r="A717" s="376" t="s">
        <v>15</v>
      </c>
      <c r="B717" s="377">
        <v>44849</v>
      </c>
      <c r="C717" s="377">
        <v>44849</v>
      </c>
      <c r="D717" s="376" t="s">
        <v>485</v>
      </c>
      <c r="E717" s="376" t="s">
        <v>486</v>
      </c>
      <c r="F717" s="376">
        <v>27</v>
      </c>
      <c r="G717" s="376" t="s">
        <v>501</v>
      </c>
      <c r="H717" s="376">
        <v>2900</v>
      </c>
      <c r="I717" s="376">
        <v>15</v>
      </c>
      <c r="J717" s="376">
        <v>0</v>
      </c>
      <c r="K717" s="376">
        <v>0</v>
      </c>
      <c r="L717" s="376">
        <f t="shared" si="32"/>
        <v>2915</v>
      </c>
      <c r="M717" s="376">
        <f t="shared" si="33"/>
        <v>2186.25</v>
      </c>
      <c r="N717" s="387">
        <f t="shared" si="34"/>
        <v>107.96296296296296</v>
      </c>
      <c r="O717" s="376"/>
      <c r="P717" s="13"/>
    </row>
    <row r="718" spans="1:16" hidden="1">
      <c r="A718" s="376" t="s">
        <v>15</v>
      </c>
      <c r="B718" s="377">
        <v>44849</v>
      </c>
      <c r="C718" s="377">
        <v>44849</v>
      </c>
      <c r="D718" s="376" t="s">
        <v>485</v>
      </c>
      <c r="E718" s="376" t="s">
        <v>486</v>
      </c>
      <c r="F718" s="376">
        <v>53</v>
      </c>
      <c r="G718" s="376" t="s">
        <v>498</v>
      </c>
      <c r="H718" s="376">
        <v>3900</v>
      </c>
      <c r="I718" s="376">
        <v>15</v>
      </c>
      <c r="J718" s="376">
        <v>0</v>
      </c>
      <c r="K718" s="376">
        <v>0</v>
      </c>
      <c r="L718" s="376">
        <f t="shared" si="32"/>
        <v>3915</v>
      </c>
      <c r="M718" s="376">
        <f t="shared" si="33"/>
        <v>2936.25</v>
      </c>
      <c r="N718" s="387">
        <f t="shared" si="34"/>
        <v>73.867924528301884</v>
      </c>
      <c r="O718" s="376"/>
      <c r="P718" s="13"/>
    </row>
    <row r="719" spans="1:16" hidden="1">
      <c r="A719" s="376" t="s">
        <v>15</v>
      </c>
      <c r="B719" s="377">
        <v>44849</v>
      </c>
      <c r="C719" s="377">
        <v>44849</v>
      </c>
      <c r="D719" s="376" t="s">
        <v>485</v>
      </c>
      <c r="E719" s="376" t="s">
        <v>486</v>
      </c>
      <c r="F719" s="376">
        <v>53</v>
      </c>
      <c r="G719" s="376" t="s">
        <v>499</v>
      </c>
      <c r="H719" s="376">
        <v>3900</v>
      </c>
      <c r="I719" s="376">
        <v>15</v>
      </c>
      <c r="J719" s="376">
        <v>0</v>
      </c>
      <c r="K719" s="376">
        <v>0</v>
      </c>
      <c r="L719" s="376">
        <f t="shared" si="32"/>
        <v>3915</v>
      </c>
      <c r="M719" s="376">
        <f t="shared" si="33"/>
        <v>2936.25</v>
      </c>
      <c r="N719" s="387">
        <f t="shared" si="34"/>
        <v>73.867924528301884</v>
      </c>
      <c r="O719" s="376"/>
      <c r="P719" s="13"/>
    </row>
    <row r="720" spans="1:16" ht="45" hidden="1">
      <c r="A720" s="373" t="s">
        <v>503</v>
      </c>
      <c r="B720" s="373"/>
      <c r="C720" s="373"/>
      <c r="D720" s="373" t="s">
        <v>504</v>
      </c>
      <c r="E720" s="373" t="s">
        <v>486</v>
      </c>
      <c r="F720" s="373">
        <v>65</v>
      </c>
      <c r="G720" s="373" t="s">
        <v>499</v>
      </c>
      <c r="H720" s="373">
        <v>3900</v>
      </c>
      <c r="I720" s="373">
        <v>0</v>
      </c>
      <c r="J720" s="373">
        <v>0</v>
      </c>
      <c r="K720" s="373">
        <v>0</v>
      </c>
      <c r="L720" s="373">
        <f t="shared" si="32"/>
        <v>3900</v>
      </c>
      <c r="M720" s="373">
        <f t="shared" si="33"/>
        <v>2925</v>
      </c>
      <c r="N720" s="387">
        <f t="shared" ref="N720:N853" si="35">L720/F720</f>
        <v>60</v>
      </c>
      <c r="O720" s="74" t="s">
        <v>838</v>
      </c>
      <c r="P720" s="14"/>
    </row>
    <row r="721" spans="1:16" hidden="1">
      <c r="A721" s="376" t="s">
        <v>15</v>
      </c>
      <c r="B721" s="377">
        <v>44850</v>
      </c>
      <c r="C721" s="377">
        <v>44857</v>
      </c>
      <c r="D721" s="376" t="s">
        <v>485</v>
      </c>
      <c r="E721" s="376" t="s">
        <v>486</v>
      </c>
      <c r="F721" s="376">
        <v>53</v>
      </c>
      <c r="G721" s="376" t="s">
        <v>500</v>
      </c>
      <c r="H721" s="376">
        <v>2700</v>
      </c>
      <c r="I721" s="376">
        <v>15</v>
      </c>
      <c r="J721" s="376">
        <v>0</v>
      </c>
      <c r="K721" s="376">
        <v>0</v>
      </c>
      <c r="L721" s="376">
        <f t="shared" si="32"/>
        <v>2715</v>
      </c>
      <c r="M721" s="376">
        <f t="shared" si="33"/>
        <v>2036.25</v>
      </c>
      <c r="N721" s="387">
        <f t="shared" si="35"/>
        <v>51.226415094339622</v>
      </c>
      <c r="O721" s="376"/>
      <c r="P721" s="13"/>
    </row>
    <row r="722" spans="1:16" hidden="1">
      <c r="A722" s="376" t="s">
        <v>15</v>
      </c>
      <c r="B722" s="377">
        <v>44850</v>
      </c>
      <c r="C722" s="377">
        <v>44857</v>
      </c>
      <c r="D722" s="376" t="s">
        <v>485</v>
      </c>
      <c r="E722" s="376" t="s">
        <v>486</v>
      </c>
      <c r="F722" s="376">
        <v>27</v>
      </c>
      <c r="G722" s="376" t="s">
        <v>501</v>
      </c>
      <c r="H722" s="376">
        <v>2650</v>
      </c>
      <c r="I722" s="376">
        <v>15</v>
      </c>
      <c r="J722" s="376">
        <v>0</v>
      </c>
      <c r="K722" s="376">
        <v>0</v>
      </c>
      <c r="L722" s="376">
        <f t="shared" si="32"/>
        <v>2665</v>
      </c>
      <c r="M722" s="376">
        <f t="shared" si="33"/>
        <v>1998.75</v>
      </c>
      <c r="N722" s="387">
        <f t="shared" si="35"/>
        <v>98.703703703703709</v>
      </c>
      <c r="O722" s="376"/>
      <c r="P722" s="13"/>
    </row>
    <row r="723" spans="1:16" hidden="1">
      <c r="A723" s="376" t="s">
        <v>15</v>
      </c>
      <c r="B723" s="377">
        <v>44850</v>
      </c>
      <c r="C723" s="377">
        <v>44857</v>
      </c>
      <c r="D723" s="376" t="s">
        <v>485</v>
      </c>
      <c r="E723" s="376" t="s">
        <v>486</v>
      </c>
      <c r="F723" s="376">
        <v>53</v>
      </c>
      <c r="G723" s="376" t="s">
        <v>498</v>
      </c>
      <c r="H723" s="376">
        <v>3650</v>
      </c>
      <c r="I723" s="376">
        <v>15</v>
      </c>
      <c r="J723" s="376">
        <v>0</v>
      </c>
      <c r="K723" s="376">
        <v>0</v>
      </c>
      <c r="L723" s="376">
        <f t="shared" si="32"/>
        <v>3665</v>
      </c>
      <c r="M723" s="376">
        <f t="shared" si="33"/>
        <v>2748.75</v>
      </c>
      <c r="N723" s="387">
        <f t="shared" si="35"/>
        <v>69.15094339622641</v>
      </c>
      <c r="O723" s="376"/>
      <c r="P723" s="13"/>
    </row>
    <row r="724" spans="1:16" hidden="1">
      <c r="A724" s="376" t="s">
        <v>15</v>
      </c>
      <c r="B724" s="377">
        <v>44850</v>
      </c>
      <c r="C724" s="377">
        <v>44857</v>
      </c>
      <c r="D724" s="376" t="s">
        <v>485</v>
      </c>
      <c r="E724" s="376" t="s">
        <v>486</v>
      </c>
      <c r="F724" s="376">
        <v>53</v>
      </c>
      <c r="G724" s="376" t="s">
        <v>499</v>
      </c>
      <c r="H724" s="376">
        <v>3650</v>
      </c>
      <c r="I724" s="376">
        <v>15</v>
      </c>
      <c r="J724" s="376">
        <v>0</v>
      </c>
      <c r="K724" s="376">
        <v>0</v>
      </c>
      <c r="L724" s="376">
        <f t="shared" si="32"/>
        <v>3665</v>
      </c>
      <c r="M724" s="376">
        <f t="shared" si="33"/>
        <v>2748.75</v>
      </c>
      <c r="N724" s="387">
        <f t="shared" si="35"/>
        <v>69.15094339622641</v>
      </c>
      <c r="O724" s="376"/>
      <c r="P724" s="13"/>
    </row>
    <row r="725" spans="1:16" hidden="1">
      <c r="A725" s="376" t="s">
        <v>15</v>
      </c>
      <c r="B725" s="377">
        <v>44858</v>
      </c>
      <c r="C725" s="377">
        <v>44865</v>
      </c>
      <c r="D725" s="376" t="s">
        <v>485</v>
      </c>
      <c r="E725" s="376" t="s">
        <v>486</v>
      </c>
      <c r="F725" s="376">
        <v>53</v>
      </c>
      <c r="G725" s="376" t="s">
        <v>500</v>
      </c>
      <c r="H725" s="376">
        <v>2850</v>
      </c>
      <c r="I725" s="376">
        <v>15</v>
      </c>
      <c r="J725" s="376">
        <v>0</v>
      </c>
      <c r="K725" s="376">
        <v>0</v>
      </c>
      <c r="L725" s="376">
        <f t="shared" si="32"/>
        <v>2865</v>
      </c>
      <c r="M725" s="376">
        <f t="shared" si="33"/>
        <v>2148.75</v>
      </c>
      <c r="N725" s="387">
        <f t="shared" si="35"/>
        <v>54.056603773584904</v>
      </c>
      <c r="O725" s="376"/>
      <c r="P725" s="13"/>
    </row>
    <row r="726" spans="1:16" hidden="1">
      <c r="A726" s="376" t="s">
        <v>15</v>
      </c>
      <c r="B726" s="377">
        <v>44858</v>
      </c>
      <c r="C726" s="377">
        <v>44865</v>
      </c>
      <c r="D726" s="376" t="s">
        <v>485</v>
      </c>
      <c r="E726" s="376" t="s">
        <v>486</v>
      </c>
      <c r="F726" s="376">
        <v>27</v>
      </c>
      <c r="G726" s="376" t="s">
        <v>501</v>
      </c>
      <c r="H726" s="376">
        <v>2800</v>
      </c>
      <c r="I726" s="376">
        <v>15</v>
      </c>
      <c r="J726" s="376">
        <v>0</v>
      </c>
      <c r="K726" s="376">
        <v>0</v>
      </c>
      <c r="L726" s="376">
        <f t="shared" si="32"/>
        <v>2815</v>
      </c>
      <c r="M726" s="376">
        <f t="shared" si="33"/>
        <v>2111.25</v>
      </c>
      <c r="N726" s="387">
        <f t="shared" si="35"/>
        <v>104.25925925925925</v>
      </c>
      <c r="O726" s="376"/>
      <c r="P726" s="13"/>
    </row>
    <row r="727" spans="1:16" hidden="1">
      <c r="A727" s="376" t="s">
        <v>15</v>
      </c>
      <c r="B727" s="377">
        <v>44858</v>
      </c>
      <c r="C727" s="377">
        <v>44865</v>
      </c>
      <c r="D727" s="376" t="s">
        <v>485</v>
      </c>
      <c r="E727" s="376" t="s">
        <v>486</v>
      </c>
      <c r="F727" s="376">
        <v>53</v>
      </c>
      <c r="G727" s="376" t="s">
        <v>498</v>
      </c>
      <c r="H727" s="376">
        <v>3800</v>
      </c>
      <c r="I727" s="376">
        <v>15</v>
      </c>
      <c r="J727" s="376">
        <v>0</v>
      </c>
      <c r="K727" s="376">
        <v>0</v>
      </c>
      <c r="L727" s="376">
        <f t="shared" si="32"/>
        <v>3815</v>
      </c>
      <c r="M727" s="376">
        <f t="shared" si="33"/>
        <v>2861.25</v>
      </c>
      <c r="N727" s="387">
        <f t="shared" si="35"/>
        <v>71.981132075471692</v>
      </c>
      <c r="O727" s="376"/>
      <c r="P727" s="13"/>
    </row>
    <row r="728" spans="1:16" hidden="1">
      <c r="A728" s="376" t="s">
        <v>15</v>
      </c>
      <c r="B728" s="377">
        <v>44858</v>
      </c>
      <c r="C728" s="377">
        <v>44865</v>
      </c>
      <c r="D728" s="376" t="s">
        <v>485</v>
      </c>
      <c r="E728" s="376" t="s">
        <v>486</v>
      </c>
      <c r="F728" s="376">
        <v>53</v>
      </c>
      <c r="G728" s="376" t="s">
        <v>499</v>
      </c>
      <c r="H728" s="376">
        <v>3800</v>
      </c>
      <c r="I728" s="376">
        <v>15</v>
      </c>
      <c r="J728" s="376">
        <v>0</v>
      </c>
      <c r="K728" s="376">
        <v>0</v>
      </c>
      <c r="L728" s="376">
        <f t="shared" si="32"/>
        <v>3815</v>
      </c>
      <c r="M728" s="376">
        <f t="shared" si="33"/>
        <v>2861.25</v>
      </c>
      <c r="N728" s="387">
        <f t="shared" si="35"/>
        <v>71.981132075471692</v>
      </c>
      <c r="O728" s="376"/>
      <c r="P728" s="13"/>
    </row>
    <row r="729" spans="1:16" hidden="1">
      <c r="A729" s="376" t="s">
        <v>490</v>
      </c>
      <c r="B729" s="377">
        <v>44850</v>
      </c>
      <c r="C729" s="377">
        <v>44857</v>
      </c>
      <c r="D729" s="376" t="s">
        <v>513</v>
      </c>
      <c r="E729" s="376" t="s">
        <v>486</v>
      </c>
      <c r="F729" s="376">
        <v>53</v>
      </c>
      <c r="G729" s="376" t="s">
        <v>500</v>
      </c>
      <c r="H729" s="376">
        <v>3800</v>
      </c>
      <c r="I729" s="376">
        <v>53</v>
      </c>
      <c r="J729" s="376">
        <v>0</v>
      </c>
      <c r="K729" s="376">
        <v>0</v>
      </c>
      <c r="L729" s="376">
        <f t="shared" si="32"/>
        <v>3853</v>
      </c>
      <c r="M729" s="376">
        <f t="shared" si="33"/>
        <v>2889.75</v>
      </c>
      <c r="N729" s="387">
        <f t="shared" si="35"/>
        <v>72.698113207547166</v>
      </c>
      <c r="O729" s="376"/>
      <c r="P729" s="13"/>
    </row>
    <row r="730" spans="1:16" hidden="1">
      <c r="A730" s="376" t="s">
        <v>490</v>
      </c>
      <c r="B730" s="377">
        <v>44858</v>
      </c>
      <c r="C730" s="377">
        <v>44865</v>
      </c>
      <c r="D730" s="376" t="s">
        <v>513</v>
      </c>
      <c r="E730" s="376" t="s">
        <v>486</v>
      </c>
      <c r="F730" s="376">
        <v>53</v>
      </c>
      <c r="G730" s="376" t="s">
        <v>500</v>
      </c>
      <c r="H730" s="376">
        <v>4300</v>
      </c>
      <c r="I730" s="376">
        <v>53</v>
      </c>
      <c r="J730" s="376">
        <v>0</v>
      </c>
      <c r="K730" s="376">
        <v>0</v>
      </c>
      <c r="L730" s="376">
        <f t="shared" si="32"/>
        <v>4353</v>
      </c>
      <c r="M730" s="376">
        <f t="shared" si="33"/>
        <v>3264.75</v>
      </c>
      <c r="N730" s="387">
        <f t="shared" si="35"/>
        <v>82.132075471698116</v>
      </c>
      <c r="O730" s="376"/>
      <c r="P730" s="13"/>
    </row>
    <row r="731" spans="1:16" ht="45" hidden="1">
      <c r="A731" s="373" t="s">
        <v>503</v>
      </c>
      <c r="B731" s="373"/>
      <c r="C731" s="373"/>
      <c r="D731" s="373"/>
      <c r="E731" s="373"/>
      <c r="F731" s="373">
        <v>55</v>
      </c>
      <c r="G731" s="373" t="s">
        <v>500</v>
      </c>
      <c r="H731" s="373">
        <v>2150</v>
      </c>
      <c r="I731" s="373">
        <v>0</v>
      </c>
      <c r="J731" s="373">
        <v>0</v>
      </c>
      <c r="K731" s="373">
        <v>0</v>
      </c>
      <c r="L731" s="373">
        <f t="shared" si="32"/>
        <v>2150</v>
      </c>
      <c r="M731" s="373"/>
      <c r="N731" s="387">
        <f t="shared" si="35"/>
        <v>39.090909090909093</v>
      </c>
      <c r="O731" s="386" t="s">
        <v>839</v>
      </c>
      <c r="P731" s="14"/>
    </row>
    <row r="732" spans="1:16" hidden="1">
      <c r="A732" s="376" t="s">
        <v>15</v>
      </c>
      <c r="B732" s="377">
        <v>44866</v>
      </c>
      <c r="C732" s="377">
        <v>44868</v>
      </c>
      <c r="D732" s="376" t="s">
        <v>485</v>
      </c>
      <c r="E732" s="376" t="s">
        <v>486</v>
      </c>
      <c r="F732" s="376">
        <v>53</v>
      </c>
      <c r="G732" s="376" t="s">
        <v>500</v>
      </c>
      <c r="H732" s="376">
        <v>2250</v>
      </c>
      <c r="I732" s="376">
        <v>15</v>
      </c>
      <c r="J732" s="376">
        <v>0</v>
      </c>
      <c r="K732" s="376">
        <v>0</v>
      </c>
      <c r="L732" s="376">
        <f t="shared" si="32"/>
        <v>2265</v>
      </c>
      <c r="M732" s="376"/>
      <c r="N732" s="387">
        <f t="shared" si="35"/>
        <v>42.735849056603776</v>
      </c>
      <c r="O732" s="376"/>
      <c r="P732" s="13"/>
    </row>
    <row r="733" spans="1:16" hidden="1">
      <c r="A733" s="376" t="s">
        <v>15</v>
      </c>
      <c r="B733" s="377">
        <v>44866</v>
      </c>
      <c r="C733" s="377">
        <v>44868</v>
      </c>
      <c r="D733" s="376" t="s">
        <v>485</v>
      </c>
      <c r="E733" s="376" t="s">
        <v>486</v>
      </c>
      <c r="F733" s="376">
        <v>27</v>
      </c>
      <c r="G733" s="376" t="s">
        <v>501</v>
      </c>
      <c r="H733" s="376">
        <v>2200</v>
      </c>
      <c r="I733" s="376">
        <v>15</v>
      </c>
      <c r="J733" s="376">
        <v>0</v>
      </c>
      <c r="K733" s="376">
        <v>0</v>
      </c>
      <c r="L733" s="376">
        <f t="shared" si="32"/>
        <v>2215</v>
      </c>
      <c r="M733" s="376"/>
      <c r="N733" s="387">
        <f t="shared" si="35"/>
        <v>82.037037037037038</v>
      </c>
      <c r="O733" s="376"/>
      <c r="P733" s="13"/>
    </row>
    <row r="734" spans="1:16" hidden="1">
      <c r="A734" s="376" t="s">
        <v>15</v>
      </c>
      <c r="B734" s="377">
        <v>44866</v>
      </c>
      <c r="C734" s="377">
        <v>44868</v>
      </c>
      <c r="D734" s="376" t="s">
        <v>485</v>
      </c>
      <c r="E734" s="376" t="s">
        <v>486</v>
      </c>
      <c r="F734" s="376">
        <v>53</v>
      </c>
      <c r="G734" s="376" t="s">
        <v>498</v>
      </c>
      <c r="H734" s="376">
        <v>3200</v>
      </c>
      <c r="I734" s="376">
        <v>15</v>
      </c>
      <c r="J734" s="376">
        <v>0</v>
      </c>
      <c r="K734" s="376">
        <v>0</v>
      </c>
      <c r="L734" s="376">
        <f t="shared" si="32"/>
        <v>3215</v>
      </c>
      <c r="M734" s="376"/>
      <c r="N734" s="387">
        <f t="shared" si="35"/>
        <v>60.660377358490564</v>
      </c>
      <c r="O734" s="376"/>
      <c r="P734" s="13"/>
    </row>
    <row r="735" spans="1:16" hidden="1">
      <c r="A735" s="376" t="s">
        <v>15</v>
      </c>
      <c r="B735" s="377">
        <v>44866</v>
      </c>
      <c r="C735" s="377">
        <v>44868</v>
      </c>
      <c r="D735" s="376" t="s">
        <v>485</v>
      </c>
      <c r="E735" s="376" t="s">
        <v>486</v>
      </c>
      <c r="F735" s="376">
        <v>53</v>
      </c>
      <c r="G735" s="376" t="s">
        <v>499</v>
      </c>
      <c r="H735" s="376">
        <v>3200</v>
      </c>
      <c r="I735" s="376">
        <v>15</v>
      </c>
      <c r="J735" s="376">
        <v>0</v>
      </c>
      <c r="K735" s="376">
        <v>0</v>
      </c>
      <c r="L735" s="376">
        <f t="shared" si="32"/>
        <v>3215</v>
      </c>
      <c r="M735" s="376"/>
      <c r="N735" s="387">
        <f t="shared" si="35"/>
        <v>60.660377358490564</v>
      </c>
      <c r="O735" s="376"/>
      <c r="P735" s="13"/>
    </row>
    <row r="736" spans="1:16" hidden="1">
      <c r="A736" s="376" t="s">
        <v>15</v>
      </c>
      <c r="B736" s="377">
        <v>44869</v>
      </c>
      <c r="C736" s="377">
        <v>44871</v>
      </c>
      <c r="D736" s="376" t="s">
        <v>485</v>
      </c>
      <c r="E736" s="376" t="s">
        <v>486</v>
      </c>
      <c r="F736" s="376">
        <v>53</v>
      </c>
      <c r="G736" s="376" t="s">
        <v>500</v>
      </c>
      <c r="H736" s="376">
        <v>1950</v>
      </c>
      <c r="I736" s="376">
        <v>15</v>
      </c>
      <c r="J736" s="376">
        <v>0</v>
      </c>
      <c r="K736" s="376">
        <v>0</v>
      </c>
      <c r="L736" s="376">
        <f t="shared" si="32"/>
        <v>1965</v>
      </c>
      <c r="M736" s="376"/>
      <c r="N736" s="387">
        <f t="shared" si="35"/>
        <v>37.075471698113205</v>
      </c>
      <c r="O736" s="376"/>
      <c r="P736" s="13"/>
    </row>
    <row r="737" spans="1:16" hidden="1">
      <c r="A737" s="376" t="s">
        <v>15</v>
      </c>
      <c r="B737" s="377">
        <v>44869</v>
      </c>
      <c r="C737" s="377">
        <v>44871</v>
      </c>
      <c r="D737" s="376" t="s">
        <v>485</v>
      </c>
      <c r="E737" s="376" t="s">
        <v>486</v>
      </c>
      <c r="F737" s="376">
        <v>27</v>
      </c>
      <c r="G737" s="376" t="s">
        <v>501</v>
      </c>
      <c r="H737" s="376">
        <v>1900</v>
      </c>
      <c r="I737" s="376">
        <v>15</v>
      </c>
      <c r="J737" s="376">
        <v>0</v>
      </c>
      <c r="K737" s="376">
        <v>0</v>
      </c>
      <c r="L737" s="376">
        <f t="shared" si="32"/>
        <v>1915</v>
      </c>
      <c r="M737" s="376"/>
      <c r="N737" s="387">
        <f t="shared" si="35"/>
        <v>70.925925925925924</v>
      </c>
      <c r="O737" s="376"/>
      <c r="P737" s="13"/>
    </row>
    <row r="738" spans="1:16" hidden="1">
      <c r="A738" s="376" t="s">
        <v>15</v>
      </c>
      <c r="B738" s="377">
        <v>44869</v>
      </c>
      <c r="C738" s="377">
        <v>44871</v>
      </c>
      <c r="D738" s="376" t="s">
        <v>485</v>
      </c>
      <c r="E738" s="376" t="s">
        <v>486</v>
      </c>
      <c r="F738" s="376">
        <v>53</v>
      </c>
      <c r="G738" s="376" t="s">
        <v>498</v>
      </c>
      <c r="H738" s="376">
        <v>2900</v>
      </c>
      <c r="I738" s="376">
        <v>15</v>
      </c>
      <c r="J738" s="376">
        <v>0</v>
      </c>
      <c r="K738" s="376">
        <v>0</v>
      </c>
      <c r="L738" s="376">
        <f t="shared" si="32"/>
        <v>2915</v>
      </c>
      <c r="M738" s="376"/>
      <c r="N738" s="387">
        <f t="shared" si="35"/>
        <v>55</v>
      </c>
      <c r="O738" s="376"/>
      <c r="P738" s="13"/>
    </row>
    <row r="739" spans="1:16" hidden="1">
      <c r="A739" s="376" t="s">
        <v>15</v>
      </c>
      <c r="B739" s="377">
        <v>44869</v>
      </c>
      <c r="C739" s="377">
        <v>44871</v>
      </c>
      <c r="D739" s="376" t="s">
        <v>485</v>
      </c>
      <c r="E739" s="376" t="s">
        <v>486</v>
      </c>
      <c r="F739" s="376">
        <v>53</v>
      </c>
      <c r="G739" s="376" t="s">
        <v>499</v>
      </c>
      <c r="H739" s="376">
        <v>2900</v>
      </c>
      <c r="I739" s="376">
        <v>15</v>
      </c>
      <c r="J739" s="376">
        <v>0</v>
      </c>
      <c r="K739" s="376">
        <v>0</v>
      </c>
      <c r="L739" s="376">
        <f t="shared" si="32"/>
        <v>2915</v>
      </c>
      <c r="M739" s="376"/>
      <c r="N739" s="387">
        <f t="shared" si="35"/>
        <v>55</v>
      </c>
      <c r="O739" s="376"/>
      <c r="P739" s="13"/>
    </row>
    <row r="740" spans="1:16" ht="45" hidden="1">
      <c r="A740" s="373" t="s">
        <v>503</v>
      </c>
      <c r="B740" s="384">
        <v>44877</v>
      </c>
      <c r="C740" s="373"/>
      <c r="D740" s="373" t="s">
        <v>504</v>
      </c>
      <c r="E740" s="373" t="s">
        <v>486</v>
      </c>
      <c r="F740" s="373">
        <v>55</v>
      </c>
      <c r="G740" s="373" t="s">
        <v>500</v>
      </c>
      <c r="H740" s="373">
        <v>1600</v>
      </c>
      <c r="I740" s="373">
        <v>0</v>
      </c>
      <c r="J740" s="373">
        <v>0</v>
      </c>
      <c r="K740" s="373">
        <v>0</v>
      </c>
      <c r="L740" s="373">
        <f t="shared" si="32"/>
        <v>1600</v>
      </c>
      <c r="M740" s="373"/>
      <c r="N740" s="387">
        <f t="shared" si="35"/>
        <v>29.09090909090909</v>
      </c>
      <c r="O740" s="386" t="s">
        <v>840</v>
      </c>
      <c r="P740" s="14"/>
    </row>
    <row r="741" spans="1:16" hidden="1">
      <c r="A741" s="376" t="s">
        <v>15</v>
      </c>
      <c r="B741" s="377">
        <v>44872</v>
      </c>
      <c r="C741" s="377">
        <v>44875</v>
      </c>
      <c r="D741" s="376" t="s">
        <v>485</v>
      </c>
      <c r="E741" s="376" t="s">
        <v>486</v>
      </c>
      <c r="F741" s="376">
        <v>53</v>
      </c>
      <c r="G741" s="376" t="s">
        <v>500</v>
      </c>
      <c r="H741" s="376">
        <v>1750</v>
      </c>
      <c r="I741" s="376">
        <v>15</v>
      </c>
      <c r="J741" s="376">
        <v>0</v>
      </c>
      <c r="K741" s="376">
        <v>0</v>
      </c>
      <c r="L741" s="376">
        <f t="shared" si="32"/>
        <v>1765</v>
      </c>
      <c r="M741" s="376"/>
      <c r="N741" s="387">
        <f t="shared" si="35"/>
        <v>33.301886792452834</v>
      </c>
      <c r="O741" s="376"/>
      <c r="P741" s="13"/>
    </row>
    <row r="742" spans="1:16" hidden="1">
      <c r="A742" s="376" t="s">
        <v>15</v>
      </c>
      <c r="B742" s="377">
        <v>44872</v>
      </c>
      <c r="C742" s="377">
        <v>44875</v>
      </c>
      <c r="D742" s="376" t="s">
        <v>485</v>
      </c>
      <c r="E742" s="376" t="s">
        <v>486</v>
      </c>
      <c r="F742" s="376">
        <v>27</v>
      </c>
      <c r="G742" s="376" t="s">
        <v>501</v>
      </c>
      <c r="H742" s="376">
        <v>1700</v>
      </c>
      <c r="I742" s="376">
        <v>15</v>
      </c>
      <c r="J742" s="376">
        <v>0</v>
      </c>
      <c r="K742" s="376">
        <v>0</v>
      </c>
      <c r="L742" s="376">
        <f t="shared" si="32"/>
        <v>1715</v>
      </c>
      <c r="M742" s="376"/>
      <c r="N742" s="387">
        <f t="shared" si="35"/>
        <v>63.518518518518519</v>
      </c>
      <c r="O742" s="376"/>
      <c r="P742" s="13"/>
    </row>
    <row r="743" spans="1:16" hidden="1">
      <c r="A743" s="376" t="s">
        <v>15</v>
      </c>
      <c r="B743" s="377">
        <v>44872</v>
      </c>
      <c r="C743" s="377">
        <v>44875</v>
      </c>
      <c r="D743" s="376" t="s">
        <v>485</v>
      </c>
      <c r="E743" s="376" t="s">
        <v>486</v>
      </c>
      <c r="F743" s="376">
        <v>53</v>
      </c>
      <c r="G743" s="376" t="s">
        <v>498</v>
      </c>
      <c r="H743" s="376">
        <v>2700</v>
      </c>
      <c r="I743" s="376">
        <v>15</v>
      </c>
      <c r="J743" s="376">
        <v>0</v>
      </c>
      <c r="K743" s="376">
        <v>0</v>
      </c>
      <c r="L743" s="376">
        <f t="shared" si="32"/>
        <v>2715</v>
      </c>
      <c r="M743" s="376"/>
      <c r="N743" s="387">
        <f t="shared" si="35"/>
        <v>51.226415094339622</v>
      </c>
      <c r="O743" s="376"/>
      <c r="P743" s="13"/>
    </row>
    <row r="744" spans="1:16" hidden="1">
      <c r="A744" s="376" t="s">
        <v>15</v>
      </c>
      <c r="B744" s="377">
        <v>44872</v>
      </c>
      <c r="C744" s="377">
        <v>44875</v>
      </c>
      <c r="D744" s="376" t="s">
        <v>485</v>
      </c>
      <c r="E744" s="376" t="s">
        <v>486</v>
      </c>
      <c r="F744" s="376">
        <v>53</v>
      </c>
      <c r="G744" s="376" t="s">
        <v>499</v>
      </c>
      <c r="H744" s="376">
        <v>2700</v>
      </c>
      <c r="I744" s="376">
        <v>15</v>
      </c>
      <c r="J744" s="376">
        <v>0</v>
      </c>
      <c r="K744" s="376">
        <v>0</v>
      </c>
      <c r="L744" s="376">
        <f t="shared" si="32"/>
        <v>2715</v>
      </c>
      <c r="M744" s="376"/>
      <c r="N744" s="387">
        <f t="shared" si="35"/>
        <v>51.226415094339622</v>
      </c>
      <c r="O744" s="376"/>
      <c r="P744" s="13"/>
    </row>
    <row r="745" spans="1:16" hidden="1">
      <c r="A745" s="376" t="s">
        <v>15</v>
      </c>
      <c r="B745" s="377">
        <v>44876</v>
      </c>
      <c r="C745" s="377">
        <v>44878</v>
      </c>
      <c r="D745" s="376" t="s">
        <v>485</v>
      </c>
      <c r="E745" s="376" t="s">
        <v>486</v>
      </c>
      <c r="F745" s="376">
        <v>53</v>
      </c>
      <c r="G745" s="376" t="s">
        <v>500</v>
      </c>
      <c r="H745" s="376">
        <v>1700</v>
      </c>
      <c r="I745" s="376">
        <v>15</v>
      </c>
      <c r="J745" s="376">
        <v>0</v>
      </c>
      <c r="K745" s="376">
        <v>0</v>
      </c>
      <c r="L745" s="376">
        <f t="shared" si="32"/>
        <v>1715</v>
      </c>
      <c r="M745" s="376"/>
      <c r="N745" s="387">
        <f t="shared" si="35"/>
        <v>32.358490566037737</v>
      </c>
      <c r="O745" s="376"/>
      <c r="P745" s="13"/>
    </row>
    <row r="746" spans="1:16" hidden="1">
      <c r="A746" s="376" t="s">
        <v>15</v>
      </c>
      <c r="B746" s="377">
        <v>44876</v>
      </c>
      <c r="C746" s="377">
        <v>44878</v>
      </c>
      <c r="D746" s="376" t="s">
        <v>485</v>
      </c>
      <c r="E746" s="376" t="s">
        <v>486</v>
      </c>
      <c r="F746" s="376">
        <v>27</v>
      </c>
      <c r="G746" s="376" t="s">
        <v>501</v>
      </c>
      <c r="H746" s="376">
        <v>1500</v>
      </c>
      <c r="I746" s="376">
        <v>15</v>
      </c>
      <c r="J746" s="376">
        <v>0</v>
      </c>
      <c r="K746" s="376">
        <v>0</v>
      </c>
      <c r="L746" s="376">
        <f t="shared" si="32"/>
        <v>1515</v>
      </c>
      <c r="M746" s="376"/>
      <c r="N746" s="387">
        <f t="shared" si="35"/>
        <v>56.111111111111114</v>
      </c>
      <c r="O746" s="376"/>
      <c r="P746" s="13"/>
    </row>
    <row r="747" spans="1:16" hidden="1">
      <c r="A747" s="376" t="s">
        <v>15</v>
      </c>
      <c r="B747" s="377">
        <v>44876</v>
      </c>
      <c r="C747" s="377">
        <v>44878</v>
      </c>
      <c r="D747" s="376" t="s">
        <v>485</v>
      </c>
      <c r="E747" s="376" t="s">
        <v>486</v>
      </c>
      <c r="F747" s="376">
        <v>53</v>
      </c>
      <c r="G747" s="376" t="s">
        <v>498</v>
      </c>
      <c r="H747" s="376">
        <v>2500</v>
      </c>
      <c r="I747" s="376">
        <v>15</v>
      </c>
      <c r="J747" s="376">
        <v>0</v>
      </c>
      <c r="K747" s="376">
        <v>0</v>
      </c>
      <c r="L747" s="376">
        <f t="shared" si="32"/>
        <v>2515</v>
      </c>
      <c r="M747" s="376"/>
      <c r="N747" s="387">
        <f t="shared" si="35"/>
        <v>47.452830188679243</v>
      </c>
      <c r="O747" s="376"/>
      <c r="P747" s="13"/>
    </row>
    <row r="748" spans="1:16" hidden="1">
      <c r="A748" s="376" t="s">
        <v>15</v>
      </c>
      <c r="B748" s="377">
        <v>44876</v>
      </c>
      <c r="C748" s="377">
        <v>44878</v>
      </c>
      <c r="D748" s="376" t="s">
        <v>485</v>
      </c>
      <c r="E748" s="376" t="s">
        <v>486</v>
      </c>
      <c r="F748" s="376">
        <v>53</v>
      </c>
      <c r="G748" s="376" t="s">
        <v>499</v>
      </c>
      <c r="H748" s="376">
        <v>2500</v>
      </c>
      <c r="I748" s="376">
        <v>15</v>
      </c>
      <c r="J748" s="376">
        <v>0</v>
      </c>
      <c r="K748" s="376">
        <v>0</v>
      </c>
      <c r="L748" s="376">
        <f t="shared" si="32"/>
        <v>2515</v>
      </c>
      <c r="M748" s="376"/>
      <c r="N748" s="387">
        <f t="shared" si="35"/>
        <v>47.452830188679243</v>
      </c>
      <c r="O748" s="376"/>
      <c r="P748" s="13"/>
    </row>
    <row r="749" spans="1:16" hidden="1">
      <c r="A749" s="376" t="s">
        <v>15</v>
      </c>
      <c r="B749" s="377">
        <v>44879</v>
      </c>
      <c r="C749" s="377">
        <v>44883</v>
      </c>
      <c r="D749" s="376" t="s">
        <v>485</v>
      </c>
      <c r="E749" s="376" t="s">
        <v>486</v>
      </c>
      <c r="F749" s="376">
        <v>53</v>
      </c>
      <c r="G749" s="376" t="s">
        <v>500</v>
      </c>
      <c r="H749" s="376">
        <v>1500</v>
      </c>
      <c r="I749" s="376">
        <v>15</v>
      </c>
      <c r="J749" s="376">
        <v>0</v>
      </c>
      <c r="K749" s="376">
        <v>0</v>
      </c>
      <c r="L749" s="376">
        <f t="shared" si="32"/>
        <v>1515</v>
      </c>
      <c r="M749" s="376"/>
      <c r="N749" s="387">
        <f t="shared" si="35"/>
        <v>28.584905660377359</v>
      </c>
      <c r="O749" s="376"/>
      <c r="P749" s="13"/>
    </row>
    <row r="750" spans="1:16" hidden="1">
      <c r="A750" s="376" t="s">
        <v>15</v>
      </c>
      <c r="B750" s="377">
        <v>44879</v>
      </c>
      <c r="C750" s="377">
        <v>44883</v>
      </c>
      <c r="D750" s="376" t="s">
        <v>485</v>
      </c>
      <c r="E750" s="376" t="s">
        <v>486</v>
      </c>
      <c r="F750" s="376">
        <v>27</v>
      </c>
      <c r="G750" s="376" t="s">
        <v>501</v>
      </c>
      <c r="H750" s="376">
        <v>1300</v>
      </c>
      <c r="I750" s="376">
        <v>15</v>
      </c>
      <c r="J750" s="376">
        <v>0</v>
      </c>
      <c r="K750" s="376">
        <v>0</v>
      </c>
      <c r="L750" s="376">
        <f t="shared" si="32"/>
        <v>1315</v>
      </c>
      <c r="M750" s="376"/>
      <c r="N750" s="387">
        <f t="shared" si="35"/>
        <v>48.703703703703702</v>
      </c>
      <c r="O750" s="376"/>
      <c r="P750" s="13"/>
    </row>
    <row r="751" spans="1:16" hidden="1">
      <c r="A751" s="376" t="s">
        <v>15</v>
      </c>
      <c r="B751" s="377">
        <v>44879</v>
      </c>
      <c r="C751" s="377">
        <v>44883</v>
      </c>
      <c r="D751" s="376" t="s">
        <v>485</v>
      </c>
      <c r="E751" s="376" t="s">
        <v>486</v>
      </c>
      <c r="F751" s="376">
        <v>53</v>
      </c>
      <c r="G751" s="376" t="s">
        <v>498</v>
      </c>
      <c r="H751" s="376">
        <v>2300</v>
      </c>
      <c r="I751" s="376">
        <v>15</v>
      </c>
      <c r="J751" s="376">
        <v>0</v>
      </c>
      <c r="K751" s="376">
        <v>0</v>
      </c>
      <c r="L751" s="376">
        <f t="shared" si="32"/>
        <v>2315</v>
      </c>
      <c r="M751" s="376"/>
      <c r="N751" s="387">
        <f t="shared" si="35"/>
        <v>43.679245283018865</v>
      </c>
      <c r="O751" s="376"/>
      <c r="P751" s="13"/>
    </row>
    <row r="752" spans="1:16" hidden="1">
      <c r="A752" s="376" t="s">
        <v>15</v>
      </c>
      <c r="B752" s="377">
        <v>44879</v>
      </c>
      <c r="C752" s="377">
        <v>44883</v>
      </c>
      <c r="D752" s="376" t="s">
        <v>485</v>
      </c>
      <c r="E752" s="376" t="s">
        <v>486</v>
      </c>
      <c r="F752" s="376">
        <v>53</v>
      </c>
      <c r="G752" s="376" t="s">
        <v>499</v>
      </c>
      <c r="H752" s="376">
        <v>2300</v>
      </c>
      <c r="I752" s="376">
        <v>15</v>
      </c>
      <c r="J752" s="376">
        <v>0</v>
      </c>
      <c r="K752" s="376">
        <v>0</v>
      </c>
      <c r="L752" s="376">
        <f t="shared" si="32"/>
        <v>2315</v>
      </c>
      <c r="M752" s="376"/>
      <c r="N752" s="387">
        <f t="shared" si="35"/>
        <v>43.679245283018865</v>
      </c>
      <c r="O752" s="376"/>
      <c r="P752" s="13"/>
    </row>
    <row r="753" spans="1:17" hidden="1">
      <c r="A753" s="376" t="s">
        <v>490</v>
      </c>
      <c r="B753" s="377">
        <v>44877</v>
      </c>
      <c r="C753" s="377">
        <v>44886</v>
      </c>
      <c r="D753" s="376" t="s">
        <v>513</v>
      </c>
      <c r="E753" s="376" t="s">
        <v>486</v>
      </c>
      <c r="F753" s="376">
        <v>53</v>
      </c>
      <c r="G753" s="376" t="s">
        <v>500</v>
      </c>
      <c r="H753" s="376">
        <v>1900</v>
      </c>
      <c r="I753" s="376">
        <v>53</v>
      </c>
      <c r="J753" s="376">
        <v>0</v>
      </c>
      <c r="K753" s="376">
        <v>0</v>
      </c>
      <c r="L753" s="376">
        <f t="shared" si="32"/>
        <v>1953</v>
      </c>
      <c r="M753" s="39">
        <v>195</v>
      </c>
      <c r="N753" s="387">
        <f t="shared" si="35"/>
        <v>36.849056603773583</v>
      </c>
      <c r="O753" s="376">
        <f>N753/$F753</f>
        <v>0.69526521893912419</v>
      </c>
      <c r="P753" s="13"/>
      <c r="Q753" s="85"/>
    </row>
    <row r="754" spans="1:17" hidden="1">
      <c r="A754" s="376" t="s">
        <v>15</v>
      </c>
      <c r="B754" s="377">
        <v>44884</v>
      </c>
      <c r="C754" s="377">
        <v>44895</v>
      </c>
      <c r="D754" s="376" t="s">
        <v>485</v>
      </c>
      <c r="E754" s="376" t="s">
        <v>486</v>
      </c>
      <c r="F754" s="376">
        <v>53</v>
      </c>
      <c r="G754" s="376" t="s">
        <v>500</v>
      </c>
      <c r="H754" s="376">
        <v>1250</v>
      </c>
      <c r="I754" s="376">
        <v>15</v>
      </c>
      <c r="J754" s="376">
        <v>0</v>
      </c>
      <c r="K754" s="376">
        <v>0</v>
      </c>
      <c r="L754" s="376">
        <f t="shared" si="32"/>
        <v>1265</v>
      </c>
      <c r="M754" s="376"/>
      <c r="N754" s="387">
        <f t="shared" si="35"/>
        <v>23.867924528301888</v>
      </c>
      <c r="O754" s="376"/>
      <c r="P754" s="13"/>
    </row>
    <row r="755" spans="1:17" hidden="1">
      <c r="A755" s="376" t="s">
        <v>15</v>
      </c>
      <c r="B755" s="377">
        <v>44884</v>
      </c>
      <c r="C755" s="377">
        <v>44895</v>
      </c>
      <c r="D755" s="376" t="s">
        <v>485</v>
      </c>
      <c r="E755" s="376" t="s">
        <v>486</v>
      </c>
      <c r="F755" s="376">
        <v>27</v>
      </c>
      <c r="G755" s="376" t="s">
        <v>501</v>
      </c>
      <c r="H755" s="376">
        <v>1050</v>
      </c>
      <c r="I755" s="376">
        <v>15</v>
      </c>
      <c r="J755" s="376">
        <v>0</v>
      </c>
      <c r="K755" s="376">
        <v>0</v>
      </c>
      <c r="L755" s="376">
        <f t="shared" si="32"/>
        <v>1065</v>
      </c>
      <c r="M755" s="376"/>
      <c r="N755" s="387">
        <f t="shared" si="35"/>
        <v>39.444444444444443</v>
      </c>
      <c r="O755" s="376"/>
      <c r="P755" s="13"/>
    </row>
    <row r="756" spans="1:17" hidden="1">
      <c r="A756" s="376" t="s">
        <v>15</v>
      </c>
      <c r="B756" s="377">
        <v>44884</v>
      </c>
      <c r="C756" s="377">
        <v>44895</v>
      </c>
      <c r="D756" s="376" t="s">
        <v>485</v>
      </c>
      <c r="E756" s="376" t="s">
        <v>486</v>
      </c>
      <c r="F756" s="376">
        <v>53</v>
      </c>
      <c r="G756" s="376" t="s">
        <v>498</v>
      </c>
      <c r="H756" s="376">
        <v>1850</v>
      </c>
      <c r="I756" s="376">
        <v>15</v>
      </c>
      <c r="J756" s="376">
        <v>0</v>
      </c>
      <c r="K756" s="376">
        <v>0</v>
      </c>
      <c r="L756" s="376">
        <f t="shared" si="32"/>
        <v>1865</v>
      </c>
      <c r="M756" s="376"/>
      <c r="N756" s="387">
        <f t="shared" si="35"/>
        <v>35.188679245283019</v>
      </c>
      <c r="O756" s="376"/>
      <c r="P756" s="13"/>
    </row>
    <row r="757" spans="1:17" hidden="1">
      <c r="A757" s="376" t="s">
        <v>15</v>
      </c>
      <c r="B757" s="377">
        <v>44884</v>
      </c>
      <c r="C757" s="377">
        <v>44895</v>
      </c>
      <c r="D757" s="376" t="s">
        <v>485</v>
      </c>
      <c r="E757" s="376" t="s">
        <v>486</v>
      </c>
      <c r="F757" s="376">
        <v>53</v>
      </c>
      <c r="G757" s="376" t="s">
        <v>499</v>
      </c>
      <c r="H757" s="376">
        <v>1850</v>
      </c>
      <c r="I757" s="376">
        <v>15</v>
      </c>
      <c r="J757" s="376">
        <v>0</v>
      </c>
      <c r="K757" s="376">
        <v>0</v>
      </c>
      <c r="L757" s="376">
        <f t="shared" si="32"/>
        <v>1865</v>
      </c>
      <c r="M757" s="376"/>
      <c r="N757" s="387">
        <f t="shared" si="35"/>
        <v>35.188679245283019</v>
      </c>
      <c r="O757" s="376"/>
      <c r="P757" s="13"/>
    </row>
    <row r="758" spans="1:17" hidden="1">
      <c r="A758" s="376" t="s">
        <v>490</v>
      </c>
      <c r="B758" s="377">
        <v>44887</v>
      </c>
      <c r="C758" s="377">
        <v>44887</v>
      </c>
      <c r="D758" s="376" t="s">
        <v>513</v>
      </c>
      <c r="E758" s="376" t="s">
        <v>486</v>
      </c>
      <c r="F758" s="376">
        <v>53</v>
      </c>
      <c r="G758" s="376" t="s">
        <v>500</v>
      </c>
      <c r="H758" s="376">
        <v>1400</v>
      </c>
      <c r="I758" s="376">
        <v>53</v>
      </c>
      <c r="J758" s="376">
        <v>0</v>
      </c>
      <c r="K758" s="376">
        <v>0</v>
      </c>
      <c r="L758" s="376">
        <f t="shared" si="32"/>
        <v>1453</v>
      </c>
      <c r="M758" s="376"/>
      <c r="N758" s="387">
        <f t="shared" si="35"/>
        <v>27.415094339622641</v>
      </c>
      <c r="O758" s="376"/>
      <c r="P758" s="13"/>
    </row>
    <row r="759" spans="1:17" ht="45" hidden="1">
      <c r="A759" s="373" t="s">
        <v>503</v>
      </c>
      <c r="B759" s="373"/>
      <c r="C759" s="373"/>
      <c r="D759" s="373" t="s">
        <v>504</v>
      </c>
      <c r="E759" s="373" t="s">
        <v>486</v>
      </c>
      <c r="F759" s="373">
        <v>53</v>
      </c>
      <c r="G759" s="373" t="s">
        <v>500</v>
      </c>
      <c r="H759" s="373">
        <v>1100</v>
      </c>
      <c r="I759" s="373">
        <v>0</v>
      </c>
      <c r="J759" s="373">
        <v>0</v>
      </c>
      <c r="K759" s="373">
        <v>0</v>
      </c>
      <c r="L759" s="373">
        <f t="shared" si="32"/>
        <v>1100</v>
      </c>
      <c r="M759" s="373"/>
      <c r="N759" s="387">
        <f t="shared" si="35"/>
        <v>20.754716981132077</v>
      </c>
      <c r="O759" s="386" t="s">
        <v>841</v>
      </c>
      <c r="P759" s="14"/>
    </row>
    <row r="760" spans="1:17" hidden="1">
      <c r="A760" s="376" t="s">
        <v>490</v>
      </c>
      <c r="B760" s="377">
        <v>44888</v>
      </c>
      <c r="C760" s="377">
        <v>44895</v>
      </c>
      <c r="D760" s="376" t="s">
        <v>513</v>
      </c>
      <c r="E760" s="376" t="s">
        <v>486</v>
      </c>
      <c r="F760" s="376">
        <v>53</v>
      </c>
      <c r="G760" s="376" t="s">
        <v>500</v>
      </c>
      <c r="H760" s="376">
        <v>1200</v>
      </c>
      <c r="I760" s="376">
        <v>53</v>
      </c>
      <c r="J760" s="376">
        <v>0</v>
      </c>
      <c r="K760" s="376">
        <v>0</v>
      </c>
      <c r="L760" s="376">
        <f t="shared" si="32"/>
        <v>1253</v>
      </c>
      <c r="M760" s="376"/>
      <c r="N760" s="387">
        <f t="shared" si="35"/>
        <v>23.641509433962263</v>
      </c>
      <c r="O760" s="376"/>
      <c r="P760" s="13"/>
    </row>
    <row r="761" spans="1:17" hidden="1">
      <c r="A761" s="376" t="s">
        <v>490</v>
      </c>
      <c r="B761" s="377">
        <v>44896</v>
      </c>
      <c r="C761" s="377">
        <v>44902</v>
      </c>
      <c r="D761" s="376" t="s">
        <v>513</v>
      </c>
      <c r="E761" s="376" t="s">
        <v>486</v>
      </c>
      <c r="F761" s="376">
        <v>53</v>
      </c>
      <c r="G761" s="376" t="s">
        <v>500</v>
      </c>
      <c r="H761" s="376">
        <v>1200</v>
      </c>
      <c r="I761" s="376">
        <v>53</v>
      </c>
      <c r="J761" s="376">
        <v>0</v>
      </c>
      <c r="K761" s="376">
        <v>0</v>
      </c>
      <c r="L761" s="376">
        <f t="shared" si="32"/>
        <v>1253</v>
      </c>
      <c r="M761" s="376"/>
      <c r="N761" s="387">
        <f t="shared" si="35"/>
        <v>23.641509433962263</v>
      </c>
      <c r="O761" s="376"/>
      <c r="P761" s="13"/>
    </row>
    <row r="762" spans="1:17" hidden="1">
      <c r="A762" s="376" t="s">
        <v>490</v>
      </c>
      <c r="B762" s="377">
        <v>44903</v>
      </c>
      <c r="C762" s="377">
        <v>44909</v>
      </c>
      <c r="D762" s="376" t="s">
        <v>513</v>
      </c>
      <c r="E762" s="376" t="s">
        <v>486</v>
      </c>
      <c r="F762" s="376">
        <v>53</v>
      </c>
      <c r="G762" s="376" t="s">
        <v>500</v>
      </c>
      <c r="H762" s="376">
        <v>1900</v>
      </c>
      <c r="I762" s="376">
        <v>53</v>
      </c>
      <c r="J762" s="376">
        <v>0</v>
      </c>
      <c r="K762" s="376">
        <v>0</v>
      </c>
      <c r="L762" s="376">
        <f t="shared" si="32"/>
        <v>1953</v>
      </c>
      <c r="M762" s="376"/>
      <c r="N762" s="387">
        <f t="shared" si="35"/>
        <v>36.849056603773583</v>
      </c>
      <c r="O762" s="376"/>
      <c r="P762" s="13"/>
    </row>
    <row r="763" spans="1:17" hidden="1">
      <c r="A763" s="376" t="s">
        <v>15</v>
      </c>
      <c r="B763" s="377">
        <v>44896</v>
      </c>
      <c r="C763" s="377">
        <v>44897</v>
      </c>
      <c r="D763" s="376" t="s">
        <v>485</v>
      </c>
      <c r="E763" s="376" t="s">
        <v>486</v>
      </c>
      <c r="F763" s="376">
        <v>53</v>
      </c>
      <c r="G763" s="376" t="s">
        <v>500</v>
      </c>
      <c r="H763" s="376">
        <v>1150</v>
      </c>
      <c r="I763" s="376">
        <v>15</v>
      </c>
      <c r="J763" s="376">
        <v>0</v>
      </c>
      <c r="K763" s="376">
        <v>0</v>
      </c>
      <c r="L763" s="376">
        <f t="shared" si="32"/>
        <v>1165</v>
      </c>
      <c r="M763" s="376"/>
      <c r="N763" s="387">
        <f t="shared" si="35"/>
        <v>21.981132075471699</v>
      </c>
      <c r="O763" s="376"/>
      <c r="P763" s="13"/>
    </row>
    <row r="764" spans="1:17" hidden="1">
      <c r="A764" s="376" t="s">
        <v>15</v>
      </c>
      <c r="B764" s="377">
        <v>44896</v>
      </c>
      <c r="C764" s="377">
        <v>44897</v>
      </c>
      <c r="D764" s="376" t="s">
        <v>485</v>
      </c>
      <c r="E764" s="376" t="s">
        <v>486</v>
      </c>
      <c r="F764" s="376">
        <v>27</v>
      </c>
      <c r="G764" s="376" t="s">
        <v>501</v>
      </c>
      <c r="H764" s="376">
        <v>1000</v>
      </c>
      <c r="I764" s="376">
        <v>15</v>
      </c>
      <c r="J764" s="376">
        <v>0</v>
      </c>
      <c r="K764" s="376">
        <v>0</v>
      </c>
      <c r="L764" s="376">
        <f t="shared" si="32"/>
        <v>1015</v>
      </c>
      <c r="M764" s="376"/>
      <c r="N764" s="387">
        <f t="shared" si="35"/>
        <v>37.592592592592595</v>
      </c>
      <c r="O764" s="376"/>
      <c r="P764" s="13"/>
    </row>
    <row r="765" spans="1:17" hidden="1">
      <c r="A765" s="376" t="s">
        <v>15</v>
      </c>
      <c r="B765" s="377">
        <v>44896</v>
      </c>
      <c r="C765" s="377">
        <v>44897</v>
      </c>
      <c r="D765" s="376" t="s">
        <v>485</v>
      </c>
      <c r="E765" s="376" t="s">
        <v>486</v>
      </c>
      <c r="F765" s="376">
        <v>53</v>
      </c>
      <c r="G765" s="376" t="s">
        <v>498</v>
      </c>
      <c r="H765" s="376">
        <v>1750</v>
      </c>
      <c r="I765" s="376">
        <v>15</v>
      </c>
      <c r="J765" s="376">
        <v>0</v>
      </c>
      <c r="K765" s="376">
        <v>0</v>
      </c>
      <c r="L765" s="376">
        <f t="shared" si="32"/>
        <v>1765</v>
      </c>
      <c r="M765" s="376"/>
      <c r="N765" s="387">
        <f t="shared" si="35"/>
        <v>33.301886792452834</v>
      </c>
      <c r="O765" s="376"/>
      <c r="P765" s="13"/>
    </row>
    <row r="766" spans="1:17" hidden="1">
      <c r="A766" s="376" t="s">
        <v>15</v>
      </c>
      <c r="B766" s="377">
        <v>44896</v>
      </c>
      <c r="C766" s="377">
        <v>44897</v>
      </c>
      <c r="D766" s="376" t="s">
        <v>485</v>
      </c>
      <c r="E766" s="376" t="s">
        <v>486</v>
      </c>
      <c r="F766" s="376">
        <v>53</v>
      </c>
      <c r="G766" s="376" t="s">
        <v>499</v>
      </c>
      <c r="H766" s="376">
        <v>1750</v>
      </c>
      <c r="I766" s="376">
        <v>15</v>
      </c>
      <c r="J766" s="376">
        <v>0</v>
      </c>
      <c r="K766" s="376">
        <v>0</v>
      </c>
      <c r="L766" s="376">
        <f t="shared" si="32"/>
        <v>1765</v>
      </c>
      <c r="M766" s="376"/>
      <c r="N766" s="387">
        <f t="shared" si="35"/>
        <v>33.301886792452834</v>
      </c>
      <c r="O766" s="376"/>
      <c r="P766" s="13"/>
    </row>
    <row r="767" spans="1:17" ht="45" hidden="1">
      <c r="A767" s="373" t="s">
        <v>503</v>
      </c>
      <c r="B767" s="373"/>
      <c r="C767" s="373"/>
      <c r="D767" s="373" t="s">
        <v>504</v>
      </c>
      <c r="E767" s="373" t="s">
        <v>486</v>
      </c>
      <c r="F767" s="373">
        <v>53</v>
      </c>
      <c r="G767" s="373" t="s">
        <v>500</v>
      </c>
      <c r="H767" s="373">
        <v>1200</v>
      </c>
      <c r="I767" s="373">
        <v>0</v>
      </c>
      <c r="J767" s="373">
        <v>0</v>
      </c>
      <c r="K767" s="373">
        <v>0</v>
      </c>
      <c r="L767" s="373">
        <f t="shared" si="32"/>
        <v>1200</v>
      </c>
      <c r="M767" s="373"/>
      <c r="N767" s="387">
        <f t="shared" si="35"/>
        <v>22.641509433962263</v>
      </c>
      <c r="O767" s="386" t="s">
        <v>1414</v>
      </c>
      <c r="P767" s="14"/>
    </row>
    <row r="768" spans="1:17" hidden="1">
      <c r="A768" s="376" t="s">
        <v>15</v>
      </c>
      <c r="B768" s="377">
        <v>44898</v>
      </c>
      <c r="C768" s="377">
        <v>44906</v>
      </c>
      <c r="D768" s="376" t="s">
        <v>485</v>
      </c>
      <c r="E768" s="376" t="s">
        <v>486</v>
      </c>
      <c r="F768" s="376">
        <v>53</v>
      </c>
      <c r="G768" s="376" t="s">
        <v>500</v>
      </c>
      <c r="H768" s="376">
        <v>1100</v>
      </c>
      <c r="I768" s="376">
        <v>15</v>
      </c>
      <c r="J768" s="376">
        <v>0</v>
      </c>
      <c r="K768" s="376">
        <v>0</v>
      </c>
      <c r="L768" s="376">
        <f t="shared" si="32"/>
        <v>1115</v>
      </c>
      <c r="M768" s="376"/>
      <c r="N768" s="387">
        <f t="shared" si="35"/>
        <v>21.037735849056602</v>
      </c>
      <c r="O768" s="376"/>
      <c r="P768" s="13"/>
    </row>
    <row r="769" spans="1:16" hidden="1">
      <c r="A769" s="376" t="s">
        <v>15</v>
      </c>
      <c r="B769" s="377">
        <v>44898</v>
      </c>
      <c r="C769" s="377">
        <v>44906</v>
      </c>
      <c r="D769" s="376" t="s">
        <v>485</v>
      </c>
      <c r="E769" s="376" t="s">
        <v>486</v>
      </c>
      <c r="F769" s="376">
        <v>27</v>
      </c>
      <c r="G769" s="376" t="s">
        <v>501</v>
      </c>
      <c r="H769" s="376">
        <v>950</v>
      </c>
      <c r="I769" s="376">
        <v>15</v>
      </c>
      <c r="J769" s="376">
        <v>0</v>
      </c>
      <c r="K769" s="376">
        <v>0</v>
      </c>
      <c r="L769" s="376">
        <f t="shared" si="32"/>
        <v>965</v>
      </c>
      <c r="M769" s="376"/>
      <c r="N769" s="387">
        <f t="shared" si="35"/>
        <v>35.74074074074074</v>
      </c>
      <c r="O769" s="376"/>
      <c r="P769" s="13"/>
    </row>
    <row r="770" spans="1:16" hidden="1">
      <c r="A770" s="376" t="s">
        <v>15</v>
      </c>
      <c r="B770" s="377">
        <v>44898</v>
      </c>
      <c r="C770" s="377">
        <v>44906</v>
      </c>
      <c r="D770" s="376" t="s">
        <v>485</v>
      </c>
      <c r="E770" s="376" t="s">
        <v>486</v>
      </c>
      <c r="F770" s="376">
        <v>53</v>
      </c>
      <c r="G770" s="376" t="s">
        <v>498</v>
      </c>
      <c r="H770" s="376">
        <v>1700</v>
      </c>
      <c r="I770" s="376">
        <v>15</v>
      </c>
      <c r="J770" s="376">
        <v>0</v>
      </c>
      <c r="K770" s="376">
        <v>0</v>
      </c>
      <c r="L770" s="376">
        <f t="shared" si="32"/>
        <v>1715</v>
      </c>
      <c r="M770" s="376"/>
      <c r="N770" s="387">
        <f t="shared" si="35"/>
        <v>32.358490566037737</v>
      </c>
      <c r="O770" s="376"/>
      <c r="P770" s="13"/>
    </row>
    <row r="771" spans="1:16" hidden="1">
      <c r="A771" s="376" t="s">
        <v>15</v>
      </c>
      <c r="B771" s="377">
        <v>44898</v>
      </c>
      <c r="C771" s="377">
        <v>44906</v>
      </c>
      <c r="D771" s="376" t="s">
        <v>485</v>
      </c>
      <c r="E771" s="376" t="s">
        <v>486</v>
      </c>
      <c r="F771" s="376">
        <v>53</v>
      </c>
      <c r="G771" s="376" t="s">
        <v>499</v>
      </c>
      <c r="H771" s="376">
        <v>1700</v>
      </c>
      <c r="I771" s="376">
        <v>15</v>
      </c>
      <c r="J771" s="376">
        <v>0</v>
      </c>
      <c r="K771" s="376">
        <v>0</v>
      </c>
      <c r="L771" s="376">
        <f t="shared" si="32"/>
        <v>1715</v>
      </c>
      <c r="M771" s="376"/>
      <c r="N771" s="387">
        <f t="shared" si="35"/>
        <v>32.358490566037737</v>
      </c>
      <c r="O771" s="376"/>
      <c r="P771" s="13"/>
    </row>
    <row r="772" spans="1:16" ht="45" hidden="1">
      <c r="A772" s="373" t="s">
        <v>17</v>
      </c>
      <c r="B772" s="384">
        <v>44901</v>
      </c>
      <c r="C772" s="384">
        <v>44907</v>
      </c>
      <c r="D772" s="373" t="s">
        <v>504</v>
      </c>
      <c r="E772" s="373" t="s">
        <v>486</v>
      </c>
      <c r="F772" s="373">
        <v>53</v>
      </c>
      <c r="G772" s="373" t="s">
        <v>500</v>
      </c>
      <c r="H772" s="373">
        <v>1100</v>
      </c>
      <c r="I772" s="373">
        <v>0</v>
      </c>
      <c r="J772" s="373">
        <v>0</v>
      </c>
      <c r="K772" s="373">
        <v>0</v>
      </c>
      <c r="L772" s="373">
        <f t="shared" si="32"/>
        <v>1100</v>
      </c>
      <c r="M772" s="373"/>
      <c r="N772" s="387">
        <f t="shared" si="35"/>
        <v>20.754716981132077</v>
      </c>
      <c r="O772" s="386" t="s">
        <v>1415</v>
      </c>
      <c r="P772" s="14"/>
    </row>
    <row r="773" spans="1:16" ht="75" hidden="1">
      <c r="A773" s="373" t="s">
        <v>17</v>
      </c>
      <c r="B773" s="384">
        <v>44910</v>
      </c>
      <c r="C773" s="384">
        <v>44916</v>
      </c>
      <c r="D773" s="373" t="s">
        <v>504</v>
      </c>
      <c r="E773" s="373" t="s">
        <v>486</v>
      </c>
      <c r="F773" s="373">
        <v>53</v>
      </c>
      <c r="G773" s="373" t="s">
        <v>500</v>
      </c>
      <c r="H773" s="373">
        <v>1000</v>
      </c>
      <c r="I773" s="373">
        <v>0</v>
      </c>
      <c r="J773" s="373">
        <v>0</v>
      </c>
      <c r="K773" s="373">
        <v>0</v>
      </c>
      <c r="L773" s="373">
        <f t="shared" si="32"/>
        <v>1000</v>
      </c>
      <c r="M773" s="373"/>
      <c r="N773" s="387">
        <f t="shared" si="35"/>
        <v>18.867924528301888</v>
      </c>
      <c r="O773" s="386" t="s">
        <v>1416</v>
      </c>
      <c r="P773" s="14"/>
    </row>
    <row r="774" spans="1:16" hidden="1">
      <c r="A774" s="376" t="s">
        <v>15</v>
      </c>
      <c r="B774" s="377">
        <v>44907</v>
      </c>
      <c r="C774" s="377">
        <v>44913</v>
      </c>
      <c r="D774" s="376" t="s">
        <v>485</v>
      </c>
      <c r="E774" s="376" t="s">
        <v>486</v>
      </c>
      <c r="F774" s="376">
        <v>53</v>
      </c>
      <c r="G774" s="376" t="s">
        <v>500</v>
      </c>
      <c r="H774" s="376">
        <v>1000</v>
      </c>
      <c r="I774" s="376">
        <v>15</v>
      </c>
      <c r="J774" s="376">
        <v>0</v>
      </c>
      <c r="K774" s="376">
        <v>0</v>
      </c>
      <c r="L774" s="376">
        <f t="shared" si="32"/>
        <v>1015</v>
      </c>
      <c r="M774" s="376"/>
      <c r="N774" s="387">
        <f t="shared" si="35"/>
        <v>19.150943396226417</v>
      </c>
      <c r="O774" s="376"/>
      <c r="P774" s="13"/>
    </row>
    <row r="775" spans="1:16" hidden="1">
      <c r="A775" s="376" t="s">
        <v>15</v>
      </c>
      <c r="B775" s="377">
        <v>44907</v>
      </c>
      <c r="C775" s="377">
        <v>44913</v>
      </c>
      <c r="D775" s="376" t="s">
        <v>485</v>
      </c>
      <c r="E775" s="376" t="s">
        <v>486</v>
      </c>
      <c r="F775" s="376">
        <v>27</v>
      </c>
      <c r="G775" s="376" t="s">
        <v>501</v>
      </c>
      <c r="H775" s="376">
        <v>900</v>
      </c>
      <c r="I775" s="376">
        <v>15</v>
      </c>
      <c r="J775" s="376">
        <v>0</v>
      </c>
      <c r="K775" s="376">
        <v>0</v>
      </c>
      <c r="L775" s="376">
        <f t="shared" si="32"/>
        <v>915</v>
      </c>
      <c r="M775" s="376"/>
      <c r="N775" s="387">
        <f t="shared" si="35"/>
        <v>33.888888888888886</v>
      </c>
      <c r="O775" s="376"/>
      <c r="P775" s="13"/>
    </row>
    <row r="776" spans="1:16" hidden="1">
      <c r="A776" s="376" t="s">
        <v>15</v>
      </c>
      <c r="B776" s="377">
        <v>44907</v>
      </c>
      <c r="C776" s="377">
        <v>44913</v>
      </c>
      <c r="D776" s="376" t="s">
        <v>485</v>
      </c>
      <c r="E776" s="388" t="s">
        <v>486</v>
      </c>
      <c r="F776" s="376">
        <v>53</v>
      </c>
      <c r="G776" s="376" t="s">
        <v>498</v>
      </c>
      <c r="H776" s="376">
        <v>1600</v>
      </c>
      <c r="I776" s="376">
        <v>15</v>
      </c>
      <c r="J776" s="376">
        <v>0</v>
      </c>
      <c r="K776" s="376">
        <v>0</v>
      </c>
      <c r="L776" s="376">
        <f t="shared" si="32"/>
        <v>1615</v>
      </c>
      <c r="M776" s="376"/>
      <c r="N776" s="387">
        <f t="shared" si="35"/>
        <v>30.471698113207548</v>
      </c>
      <c r="O776" s="376"/>
      <c r="P776" s="13"/>
    </row>
    <row r="777" spans="1:16" hidden="1">
      <c r="A777" s="376" t="s">
        <v>15</v>
      </c>
      <c r="B777" s="377">
        <v>44907</v>
      </c>
      <c r="C777" s="377">
        <v>44913</v>
      </c>
      <c r="D777" s="376" t="s">
        <v>485</v>
      </c>
      <c r="E777" s="376" t="s">
        <v>486</v>
      </c>
      <c r="F777" s="376">
        <v>53</v>
      </c>
      <c r="G777" s="376" t="s">
        <v>499</v>
      </c>
      <c r="H777" s="376">
        <v>1600</v>
      </c>
      <c r="I777" s="376">
        <v>15</v>
      </c>
      <c r="J777" s="376">
        <v>0</v>
      </c>
      <c r="K777" s="376">
        <v>0</v>
      </c>
      <c r="L777" s="376">
        <f t="shared" si="32"/>
        <v>1615</v>
      </c>
      <c r="M777" s="376"/>
      <c r="N777" s="387">
        <f t="shared" si="35"/>
        <v>30.471698113207548</v>
      </c>
      <c r="O777" s="376"/>
      <c r="P777" s="13"/>
    </row>
    <row r="778" spans="1:16" hidden="1">
      <c r="A778" s="376" t="s">
        <v>15</v>
      </c>
      <c r="B778" s="377">
        <v>44914</v>
      </c>
      <c r="C778" s="377">
        <v>44919</v>
      </c>
      <c r="D778" s="376" t="s">
        <v>485</v>
      </c>
      <c r="E778" s="376" t="s">
        <v>486</v>
      </c>
      <c r="F778" s="376">
        <v>53</v>
      </c>
      <c r="G778" s="376" t="s">
        <v>500</v>
      </c>
      <c r="H778" s="376">
        <v>900</v>
      </c>
      <c r="I778" s="376">
        <v>15</v>
      </c>
      <c r="J778" s="376">
        <v>0</v>
      </c>
      <c r="K778" s="376">
        <v>0</v>
      </c>
      <c r="L778" s="376">
        <f t="shared" si="32"/>
        <v>915</v>
      </c>
      <c r="M778" s="376"/>
      <c r="N778" s="387">
        <f t="shared" si="35"/>
        <v>17.264150943396228</v>
      </c>
      <c r="O778" s="376"/>
      <c r="P778" s="13"/>
    </row>
    <row r="779" spans="1:16" hidden="1">
      <c r="A779" s="376" t="s">
        <v>15</v>
      </c>
      <c r="B779" s="377">
        <v>44914</v>
      </c>
      <c r="C779" s="377">
        <v>44919</v>
      </c>
      <c r="D779" s="376" t="s">
        <v>485</v>
      </c>
      <c r="E779" s="376" t="s">
        <v>486</v>
      </c>
      <c r="F779" s="376">
        <v>27</v>
      </c>
      <c r="G779" s="376" t="s">
        <v>501</v>
      </c>
      <c r="H779" s="376">
        <v>850</v>
      </c>
      <c r="I779" s="376">
        <v>15</v>
      </c>
      <c r="J779" s="376">
        <v>0</v>
      </c>
      <c r="K779" s="376">
        <v>0</v>
      </c>
      <c r="L779" s="376">
        <f t="shared" si="32"/>
        <v>865</v>
      </c>
      <c r="M779" s="376"/>
      <c r="N779" s="387">
        <f t="shared" si="35"/>
        <v>32.037037037037038</v>
      </c>
      <c r="O779" s="376"/>
      <c r="P779" s="13"/>
    </row>
    <row r="780" spans="1:16" hidden="1">
      <c r="A780" s="376" t="s">
        <v>15</v>
      </c>
      <c r="B780" s="377">
        <v>44914</v>
      </c>
      <c r="C780" s="377">
        <v>44919</v>
      </c>
      <c r="D780" s="376" t="s">
        <v>485</v>
      </c>
      <c r="E780" s="388" t="s">
        <v>486</v>
      </c>
      <c r="F780" s="376">
        <v>53</v>
      </c>
      <c r="G780" s="376" t="s">
        <v>498</v>
      </c>
      <c r="H780" s="376">
        <v>1500</v>
      </c>
      <c r="I780" s="376">
        <v>15</v>
      </c>
      <c r="J780" s="376">
        <v>0</v>
      </c>
      <c r="K780" s="376">
        <v>0</v>
      </c>
      <c r="L780" s="376">
        <f t="shared" si="32"/>
        <v>1515</v>
      </c>
      <c r="M780" s="376"/>
      <c r="N780" s="387">
        <f t="shared" si="35"/>
        <v>28.584905660377359</v>
      </c>
      <c r="O780" s="376"/>
      <c r="P780" s="13"/>
    </row>
    <row r="781" spans="1:16" hidden="1">
      <c r="A781" s="376" t="s">
        <v>15</v>
      </c>
      <c r="B781" s="377">
        <v>44914</v>
      </c>
      <c r="C781" s="377">
        <v>44919</v>
      </c>
      <c r="D781" s="376" t="s">
        <v>485</v>
      </c>
      <c r="E781" s="376" t="s">
        <v>486</v>
      </c>
      <c r="F781" s="376">
        <v>53</v>
      </c>
      <c r="G781" s="376" t="s">
        <v>499</v>
      </c>
      <c r="H781" s="376">
        <v>1500</v>
      </c>
      <c r="I781" s="376">
        <v>15</v>
      </c>
      <c r="J781" s="376">
        <v>0</v>
      </c>
      <c r="K781" s="376">
        <v>0</v>
      </c>
      <c r="L781" s="376">
        <f t="shared" si="32"/>
        <v>1515</v>
      </c>
      <c r="M781" s="376"/>
      <c r="N781" s="387">
        <f t="shared" si="35"/>
        <v>28.584905660377359</v>
      </c>
      <c r="O781" s="376"/>
      <c r="P781" s="13"/>
    </row>
    <row r="782" spans="1:16" ht="45" hidden="1">
      <c r="A782" s="373" t="s">
        <v>17</v>
      </c>
      <c r="B782" s="373"/>
      <c r="C782" s="373"/>
      <c r="D782" s="373" t="s">
        <v>504</v>
      </c>
      <c r="E782" s="373" t="s">
        <v>486</v>
      </c>
      <c r="F782" s="373">
        <v>53</v>
      </c>
      <c r="G782" s="373" t="s">
        <v>500</v>
      </c>
      <c r="H782" s="373">
        <v>900</v>
      </c>
      <c r="I782" s="373">
        <v>0</v>
      </c>
      <c r="J782" s="373">
        <v>0</v>
      </c>
      <c r="K782" s="373">
        <v>0</v>
      </c>
      <c r="L782" s="373">
        <f t="shared" si="32"/>
        <v>900</v>
      </c>
      <c r="M782" s="373"/>
      <c r="N782" s="387">
        <f t="shared" si="35"/>
        <v>16.981132075471699</v>
      </c>
      <c r="O782" s="386" t="s">
        <v>842</v>
      </c>
      <c r="P782" s="14"/>
    </row>
    <row r="783" spans="1:16" hidden="1">
      <c r="A783" s="376" t="s">
        <v>15</v>
      </c>
      <c r="B783" s="377">
        <v>44920</v>
      </c>
      <c r="C783" s="377">
        <v>44927</v>
      </c>
      <c r="D783" s="376" t="s">
        <v>485</v>
      </c>
      <c r="E783" s="376" t="s">
        <v>486</v>
      </c>
      <c r="F783" s="376">
        <v>53</v>
      </c>
      <c r="G783" s="376" t="s">
        <v>500</v>
      </c>
      <c r="H783" s="376">
        <v>850</v>
      </c>
      <c r="I783" s="376">
        <v>15</v>
      </c>
      <c r="J783" s="376">
        <v>0</v>
      </c>
      <c r="K783" s="376">
        <v>0</v>
      </c>
      <c r="L783" s="376">
        <f t="shared" si="32"/>
        <v>865</v>
      </c>
      <c r="M783" s="376"/>
      <c r="N783" s="387">
        <f t="shared" si="35"/>
        <v>16.320754716981131</v>
      </c>
      <c r="O783" s="376"/>
      <c r="P783" s="13"/>
    </row>
    <row r="784" spans="1:16" hidden="1">
      <c r="A784" s="376" t="s">
        <v>15</v>
      </c>
      <c r="B784" s="377">
        <v>44920</v>
      </c>
      <c r="C784" s="377">
        <v>44927</v>
      </c>
      <c r="D784" s="376" t="s">
        <v>485</v>
      </c>
      <c r="E784" s="376" t="s">
        <v>486</v>
      </c>
      <c r="F784" s="376">
        <v>27</v>
      </c>
      <c r="G784" s="376" t="s">
        <v>501</v>
      </c>
      <c r="H784" s="376">
        <v>800</v>
      </c>
      <c r="I784" s="376">
        <v>15</v>
      </c>
      <c r="J784" s="376">
        <v>0</v>
      </c>
      <c r="K784" s="376">
        <v>0</v>
      </c>
      <c r="L784" s="376">
        <f t="shared" si="32"/>
        <v>815</v>
      </c>
      <c r="M784" s="376"/>
      <c r="N784" s="387">
        <f t="shared" si="35"/>
        <v>30.185185185185187</v>
      </c>
      <c r="O784" s="376"/>
      <c r="P784" s="13"/>
    </row>
    <row r="785" spans="1:16" hidden="1">
      <c r="A785" s="376" t="s">
        <v>15</v>
      </c>
      <c r="B785" s="377">
        <v>44920</v>
      </c>
      <c r="C785" s="377">
        <v>44927</v>
      </c>
      <c r="D785" s="376" t="s">
        <v>485</v>
      </c>
      <c r="E785" s="388" t="s">
        <v>486</v>
      </c>
      <c r="F785" s="376">
        <v>53</v>
      </c>
      <c r="G785" s="376" t="s">
        <v>498</v>
      </c>
      <c r="H785" s="376">
        <v>1450</v>
      </c>
      <c r="I785" s="376">
        <v>15</v>
      </c>
      <c r="J785" s="376">
        <v>0</v>
      </c>
      <c r="K785" s="376">
        <v>0</v>
      </c>
      <c r="L785" s="376">
        <f t="shared" si="32"/>
        <v>1465</v>
      </c>
      <c r="M785" s="376"/>
      <c r="N785" s="387">
        <f t="shared" si="35"/>
        <v>27.641509433962263</v>
      </c>
      <c r="O785" s="376"/>
      <c r="P785" s="13"/>
    </row>
    <row r="786" spans="1:16" hidden="1">
      <c r="A786" s="376" t="s">
        <v>15</v>
      </c>
      <c r="B786" s="377">
        <v>44920</v>
      </c>
      <c r="C786" s="377">
        <v>44927</v>
      </c>
      <c r="D786" s="376" t="s">
        <v>485</v>
      </c>
      <c r="E786" s="376" t="s">
        <v>486</v>
      </c>
      <c r="F786" s="376">
        <v>53</v>
      </c>
      <c r="G786" s="376" t="s">
        <v>499</v>
      </c>
      <c r="H786" s="376">
        <v>1450</v>
      </c>
      <c r="I786" s="376">
        <v>15</v>
      </c>
      <c r="J786" s="376">
        <v>0</v>
      </c>
      <c r="K786" s="376">
        <v>0</v>
      </c>
      <c r="L786" s="376">
        <f t="shared" si="32"/>
        <v>1465</v>
      </c>
      <c r="M786" s="376"/>
      <c r="N786" s="387">
        <f t="shared" si="35"/>
        <v>27.641509433962263</v>
      </c>
      <c r="O786" s="376"/>
      <c r="P786" s="13"/>
    </row>
    <row r="787" spans="1:16" ht="75" hidden="1">
      <c r="A787" s="373" t="s">
        <v>17</v>
      </c>
      <c r="B787" s="373"/>
      <c r="C787" s="373"/>
      <c r="D787" s="373" t="s">
        <v>504</v>
      </c>
      <c r="E787" s="373" t="s">
        <v>486</v>
      </c>
      <c r="F787" s="373">
        <v>53</v>
      </c>
      <c r="G787" s="373" t="s">
        <v>500</v>
      </c>
      <c r="H787" s="373">
        <v>825</v>
      </c>
      <c r="I787" s="373">
        <v>0</v>
      </c>
      <c r="J787" s="373">
        <v>0</v>
      </c>
      <c r="K787" s="373">
        <v>0</v>
      </c>
      <c r="L787" s="373">
        <f t="shared" si="32"/>
        <v>825</v>
      </c>
      <c r="M787" s="373"/>
      <c r="N787" s="387">
        <f t="shared" si="35"/>
        <v>15.566037735849056</v>
      </c>
      <c r="O787" s="386" t="s">
        <v>1417</v>
      </c>
      <c r="P787" s="14"/>
    </row>
    <row r="788" spans="1:16" hidden="1">
      <c r="A788" s="376" t="s">
        <v>490</v>
      </c>
      <c r="B788" s="377">
        <v>44927</v>
      </c>
      <c r="C788" s="377">
        <v>44933</v>
      </c>
      <c r="D788" s="376" t="s">
        <v>513</v>
      </c>
      <c r="E788" s="376" t="s">
        <v>486</v>
      </c>
      <c r="F788" s="376">
        <v>53</v>
      </c>
      <c r="G788" s="376" t="s">
        <v>500</v>
      </c>
      <c r="H788" s="376">
        <v>1100</v>
      </c>
      <c r="I788" s="376">
        <v>53</v>
      </c>
      <c r="J788" s="376">
        <v>0</v>
      </c>
      <c r="K788" s="376">
        <v>0</v>
      </c>
      <c r="L788" s="376">
        <f t="shared" si="32"/>
        <v>1153</v>
      </c>
      <c r="M788" s="376"/>
      <c r="N788" s="387">
        <f t="shared" si="35"/>
        <v>21.754716981132077</v>
      </c>
      <c r="O788" s="376"/>
      <c r="P788" s="13"/>
    </row>
    <row r="789" spans="1:16" hidden="1">
      <c r="A789" s="376" t="s">
        <v>15</v>
      </c>
      <c r="B789" s="377">
        <v>44928</v>
      </c>
      <c r="C789" s="377">
        <v>44934</v>
      </c>
      <c r="D789" s="376" t="s">
        <v>485</v>
      </c>
      <c r="E789" s="376" t="s">
        <v>486</v>
      </c>
      <c r="F789" s="376">
        <v>53</v>
      </c>
      <c r="G789" s="376" t="s">
        <v>500</v>
      </c>
      <c r="H789" s="376">
        <v>700</v>
      </c>
      <c r="I789" s="376">
        <v>15</v>
      </c>
      <c r="J789" s="376">
        <v>0</v>
      </c>
      <c r="K789" s="376">
        <v>0</v>
      </c>
      <c r="L789" s="376">
        <f t="shared" si="32"/>
        <v>715</v>
      </c>
      <c r="M789" s="376"/>
      <c r="N789" s="387">
        <f t="shared" si="35"/>
        <v>13.490566037735849</v>
      </c>
      <c r="O789" s="376"/>
      <c r="P789" s="13"/>
    </row>
    <row r="790" spans="1:16" hidden="1">
      <c r="A790" s="376" t="s">
        <v>15</v>
      </c>
      <c r="B790" s="377">
        <v>44928</v>
      </c>
      <c r="C790" s="377">
        <v>44934</v>
      </c>
      <c r="D790" s="376" t="s">
        <v>485</v>
      </c>
      <c r="E790" s="376" t="s">
        <v>486</v>
      </c>
      <c r="F790" s="376">
        <v>27</v>
      </c>
      <c r="G790" s="376" t="s">
        <v>501</v>
      </c>
      <c r="H790" s="376">
        <v>650</v>
      </c>
      <c r="I790" s="376">
        <v>15</v>
      </c>
      <c r="J790" s="376">
        <v>0</v>
      </c>
      <c r="K790" s="376">
        <v>0</v>
      </c>
      <c r="L790" s="376">
        <f t="shared" si="32"/>
        <v>665</v>
      </c>
      <c r="M790" s="376"/>
      <c r="N790" s="387">
        <f t="shared" si="35"/>
        <v>24.62962962962963</v>
      </c>
      <c r="O790" s="376"/>
      <c r="P790" s="13"/>
    </row>
    <row r="791" spans="1:16" hidden="1">
      <c r="A791" s="376" t="s">
        <v>15</v>
      </c>
      <c r="B791" s="377">
        <v>44928</v>
      </c>
      <c r="C791" s="377">
        <v>44934</v>
      </c>
      <c r="D791" s="376" t="s">
        <v>485</v>
      </c>
      <c r="E791" s="388" t="s">
        <v>486</v>
      </c>
      <c r="F791" s="376">
        <v>53</v>
      </c>
      <c r="G791" s="376" t="s">
        <v>498</v>
      </c>
      <c r="H791" s="376">
        <v>1300</v>
      </c>
      <c r="I791" s="376">
        <v>15</v>
      </c>
      <c r="J791" s="376">
        <v>0</v>
      </c>
      <c r="K791" s="376">
        <v>0</v>
      </c>
      <c r="L791" s="376">
        <f t="shared" si="32"/>
        <v>1315</v>
      </c>
      <c r="M791" s="376"/>
      <c r="N791" s="387">
        <f t="shared" si="35"/>
        <v>24.811320754716981</v>
      </c>
      <c r="O791" s="376"/>
      <c r="P791" s="13"/>
    </row>
    <row r="792" spans="1:16" hidden="1">
      <c r="A792" s="376" t="s">
        <v>15</v>
      </c>
      <c r="B792" s="377">
        <v>44928</v>
      </c>
      <c r="C792" s="377">
        <v>44934</v>
      </c>
      <c r="D792" s="376" t="s">
        <v>485</v>
      </c>
      <c r="E792" s="376" t="s">
        <v>486</v>
      </c>
      <c r="F792" s="376">
        <v>53</v>
      </c>
      <c r="G792" s="376" t="s">
        <v>499</v>
      </c>
      <c r="H792" s="376">
        <v>1300</v>
      </c>
      <c r="I792" s="376">
        <v>15</v>
      </c>
      <c r="J792" s="376">
        <v>0</v>
      </c>
      <c r="K792" s="376">
        <v>0</v>
      </c>
      <c r="L792" s="376">
        <f t="shared" si="32"/>
        <v>1315</v>
      </c>
      <c r="M792" s="376"/>
      <c r="N792" s="387">
        <f t="shared" si="35"/>
        <v>24.811320754716981</v>
      </c>
      <c r="O792" s="376"/>
      <c r="P792" s="13"/>
    </row>
    <row r="793" spans="1:16" ht="60" hidden="1">
      <c r="A793" s="373" t="s">
        <v>17</v>
      </c>
      <c r="B793" s="373"/>
      <c r="C793" s="373"/>
      <c r="D793" s="373" t="s">
        <v>504</v>
      </c>
      <c r="E793" s="373" t="s">
        <v>486</v>
      </c>
      <c r="F793" s="373">
        <v>53</v>
      </c>
      <c r="G793" s="373" t="s">
        <v>500</v>
      </c>
      <c r="H793" s="373">
        <v>750</v>
      </c>
      <c r="I793" s="373">
        <v>0</v>
      </c>
      <c r="J793" s="373">
        <v>0</v>
      </c>
      <c r="K793" s="373">
        <v>0</v>
      </c>
      <c r="L793" s="373">
        <f t="shared" si="32"/>
        <v>750</v>
      </c>
      <c r="M793" s="373"/>
      <c r="N793" s="387">
        <f t="shared" si="35"/>
        <v>14.150943396226415</v>
      </c>
      <c r="O793" s="386" t="s">
        <v>843</v>
      </c>
      <c r="P793" s="14"/>
    </row>
    <row r="794" spans="1:16" hidden="1">
      <c r="A794" s="376" t="s">
        <v>15</v>
      </c>
      <c r="B794" s="377">
        <v>44935</v>
      </c>
      <c r="C794" s="377">
        <v>44957</v>
      </c>
      <c r="D794" s="376" t="s">
        <v>485</v>
      </c>
      <c r="E794" s="376" t="s">
        <v>486</v>
      </c>
      <c r="F794" s="376">
        <v>53</v>
      </c>
      <c r="G794" s="376" t="s">
        <v>500</v>
      </c>
      <c r="H794" s="376">
        <v>700</v>
      </c>
      <c r="I794" s="376">
        <v>15</v>
      </c>
      <c r="J794" s="376">
        <v>0</v>
      </c>
      <c r="K794" s="376">
        <v>0</v>
      </c>
      <c r="L794" s="376">
        <f t="shared" si="32"/>
        <v>715</v>
      </c>
      <c r="M794" s="376"/>
      <c r="N794" s="387">
        <f t="shared" si="35"/>
        <v>13.490566037735849</v>
      </c>
      <c r="O794" s="376"/>
      <c r="P794" s="13"/>
    </row>
    <row r="795" spans="1:16" hidden="1">
      <c r="A795" s="376" t="s">
        <v>15</v>
      </c>
      <c r="B795" s="377">
        <v>44935</v>
      </c>
      <c r="C795" s="377">
        <v>44957</v>
      </c>
      <c r="D795" s="376" t="s">
        <v>485</v>
      </c>
      <c r="E795" s="376" t="s">
        <v>486</v>
      </c>
      <c r="F795" s="376">
        <v>27</v>
      </c>
      <c r="G795" s="376" t="s">
        <v>501</v>
      </c>
      <c r="H795" s="376">
        <v>500</v>
      </c>
      <c r="I795" s="376">
        <v>15</v>
      </c>
      <c r="J795" s="376">
        <v>0</v>
      </c>
      <c r="K795" s="376">
        <v>0</v>
      </c>
      <c r="L795" s="376">
        <f t="shared" si="32"/>
        <v>515</v>
      </c>
      <c r="M795" s="376"/>
      <c r="N795" s="387">
        <f t="shared" si="35"/>
        <v>19.074074074074073</v>
      </c>
      <c r="O795" s="376"/>
      <c r="P795" s="13"/>
    </row>
    <row r="796" spans="1:16" hidden="1">
      <c r="A796" s="376" t="s">
        <v>15</v>
      </c>
      <c r="B796" s="377">
        <v>44935</v>
      </c>
      <c r="C796" s="377">
        <v>44957</v>
      </c>
      <c r="D796" s="376" t="s">
        <v>485</v>
      </c>
      <c r="E796" s="388" t="s">
        <v>486</v>
      </c>
      <c r="F796" s="376">
        <v>53</v>
      </c>
      <c r="G796" s="376" t="s">
        <v>498</v>
      </c>
      <c r="H796" s="376">
        <v>1200</v>
      </c>
      <c r="I796" s="376">
        <v>15</v>
      </c>
      <c r="J796" s="376">
        <v>0</v>
      </c>
      <c r="K796" s="376">
        <v>0</v>
      </c>
      <c r="L796" s="376">
        <f t="shared" si="32"/>
        <v>1215</v>
      </c>
      <c r="M796" s="376"/>
      <c r="N796" s="387">
        <f t="shared" si="35"/>
        <v>22.924528301886792</v>
      </c>
      <c r="O796" s="376"/>
      <c r="P796" s="13"/>
    </row>
    <row r="797" spans="1:16" hidden="1">
      <c r="A797" s="376" t="s">
        <v>15</v>
      </c>
      <c r="B797" s="377">
        <v>44935</v>
      </c>
      <c r="C797" s="377">
        <v>44957</v>
      </c>
      <c r="D797" s="376" t="s">
        <v>485</v>
      </c>
      <c r="E797" s="376" t="s">
        <v>486</v>
      </c>
      <c r="F797" s="376">
        <v>53</v>
      </c>
      <c r="G797" s="376" t="s">
        <v>499</v>
      </c>
      <c r="H797" s="376">
        <v>1200</v>
      </c>
      <c r="I797" s="376">
        <v>15</v>
      </c>
      <c r="J797" s="376">
        <v>0</v>
      </c>
      <c r="K797" s="376">
        <v>0</v>
      </c>
      <c r="L797" s="376">
        <f t="shared" si="32"/>
        <v>1215</v>
      </c>
      <c r="M797" s="376"/>
      <c r="N797" s="387">
        <f t="shared" si="35"/>
        <v>22.924528301886792</v>
      </c>
      <c r="O797" s="376"/>
      <c r="P797" s="13"/>
    </row>
    <row r="798" spans="1:16" ht="60" hidden="1">
      <c r="A798" s="373" t="s">
        <v>17</v>
      </c>
      <c r="B798" s="373"/>
      <c r="C798" s="373"/>
      <c r="D798" s="373" t="s">
        <v>504</v>
      </c>
      <c r="E798" s="373" t="s">
        <v>486</v>
      </c>
      <c r="F798" s="373">
        <v>53</v>
      </c>
      <c r="G798" s="373" t="s">
        <v>500</v>
      </c>
      <c r="H798" s="373">
        <v>750</v>
      </c>
      <c r="I798" s="373">
        <v>0</v>
      </c>
      <c r="J798" s="373">
        <v>0</v>
      </c>
      <c r="K798" s="373">
        <v>0</v>
      </c>
      <c r="L798" s="373">
        <f t="shared" si="32"/>
        <v>750</v>
      </c>
      <c r="M798" s="373"/>
      <c r="N798" s="387">
        <f t="shared" si="35"/>
        <v>14.150943396226415</v>
      </c>
      <c r="O798" s="386" t="s">
        <v>1418</v>
      </c>
      <c r="P798" s="14"/>
    </row>
    <row r="799" spans="1:16" ht="75" hidden="1">
      <c r="A799" s="373" t="s">
        <v>17</v>
      </c>
      <c r="B799" s="373"/>
      <c r="C799" s="373"/>
      <c r="D799" s="373" t="s">
        <v>504</v>
      </c>
      <c r="E799" s="373" t="s">
        <v>486</v>
      </c>
      <c r="F799" s="373">
        <v>53</v>
      </c>
      <c r="G799" s="373" t="s">
        <v>500</v>
      </c>
      <c r="H799" s="373">
        <v>750</v>
      </c>
      <c r="I799" s="373">
        <v>0</v>
      </c>
      <c r="J799" s="373">
        <v>0</v>
      </c>
      <c r="K799" s="373">
        <v>0</v>
      </c>
      <c r="L799" s="373">
        <f t="shared" si="32"/>
        <v>750</v>
      </c>
      <c r="M799" s="373"/>
      <c r="N799" s="387">
        <f t="shared" si="35"/>
        <v>14.150943396226415</v>
      </c>
      <c r="O799" s="386" t="s">
        <v>844</v>
      </c>
      <c r="P799" s="14"/>
    </row>
    <row r="800" spans="1:16" hidden="1">
      <c r="A800" s="376" t="s">
        <v>15</v>
      </c>
      <c r="B800" s="377">
        <v>44958</v>
      </c>
      <c r="C800" s="377">
        <v>44971</v>
      </c>
      <c r="D800" s="376" t="s">
        <v>485</v>
      </c>
      <c r="E800" s="376" t="s">
        <v>486</v>
      </c>
      <c r="F800" s="376">
        <v>53</v>
      </c>
      <c r="G800" s="376" t="s">
        <v>500</v>
      </c>
      <c r="H800" s="376">
        <v>1000</v>
      </c>
      <c r="I800" s="376">
        <v>15</v>
      </c>
      <c r="J800" s="376">
        <v>0</v>
      </c>
      <c r="K800" s="376">
        <v>0</v>
      </c>
      <c r="L800" s="376">
        <f t="shared" si="32"/>
        <v>1015</v>
      </c>
      <c r="M800" s="376"/>
      <c r="N800" s="387">
        <f t="shared" si="35"/>
        <v>19.150943396226417</v>
      </c>
      <c r="O800" s="376"/>
      <c r="P800" s="13"/>
    </row>
    <row r="801" spans="1:16" hidden="1">
      <c r="A801" s="376" t="s">
        <v>15</v>
      </c>
      <c r="B801" s="377">
        <v>44958</v>
      </c>
      <c r="C801" s="377">
        <v>44971</v>
      </c>
      <c r="D801" s="376" t="s">
        <v>485</v>
      </c>
      <c r="E801" s="376" t="s">
        <v>486</v>
      </c>
      <c r="F801" s="376">
        <v>27</v>
      </c>
      <c r="G801" s="376" t="s">
        <v>501</v>
      </c>
      <c r="H801" s="376">
        <v>850</v>
      </c>
      <c r="I801" s="376">
        <v>15</v>
      </c>
      <c r="J801" s="376">
        <v>0</v>
      </c>
      <c r="K801" s="376">
        <v>0</v>
      </c>
      <c r="L801" s="376">
        <f t="shared" si="32"/>
        <v>865</v>
      </c>
      <c r="M801" s="376"/>
      <c r="N801" s="387">
        <f t="shared" si="35"/>
        <v>32.037037037037038</v>
      </c>
      <c r="O801" s="376"/>
      <c r="P801" s="13"/>
    </row>
    <row r="802" spans="1:16" hidden="1">
      <c r="A802" s="376" t="s">
        <v>15</v>
      </c>
      <c r="B802" s="377">
        <v>44958</v>
      </c>
      <c r="C802" s="377">
        <v>44971</v>
      </c>
      <c r="D802" s="376" t="s">
        <v>485</v>
      </c>
      <c r="E802" s="388" t="s">
        <v>486</v>
      </c>
      <c r="F802" s="376">
        <v>53</v>
      </c>
      <c r="G802" s="376" t="s">
        <v>498</v>
      </c>
      <c r="H802" s="376">
        <v>1500</v>
      </c>
      <c r="I802" s="376">
        <v>15</v>
      </c>
      <c r="J802" s="376">
        <v>0</v>
      </c>
      <c r="K802" s="376">
        <v>0</v>
      </c>
      <c r="L802" s="376">
        <f t="shared" si="32"/>
        <v>1515</v>
      </c>
      <c r="M802" s="376"/>
      <c r="N802" s="387">
        <f t="shared" si="35"/>
        <v>28.584905660377359</v>
      </c>
      <c r="O802" s="376"/>
      <c r="P802" s="13"/>
    </row>
    <row r="803" spans="1:16" hidden="1">
      <c r="A803" s="376" t="s">
        <v>15</v>
      </c>
      <c r="B803" s="377">
        <v>44958</v>
      </c>
      <c r="C803" s="377">
        <v>44971</v>
      </c>
      <c r="D803" s="376" t="s">
        <v>485</v>
      </c>
      <c r="E803" s="376" t="s">
        <v>486</v>
      </c>
      <c r="F803" s="376">
        <v>53</v>
      </c>
      <c r="G803" s="376" t="s">
        <v>499</v>
      </c>
      <c r="H803" s="376">
        <v>1500</v>
      </c>
      <c r="I803" s="376">
        <v>15</v>
      </c>
      <c r="J803" s="376">
        <v>0</v>
      </c>
      <c r="K803" s="376">
        <v>0</v>
      </c>
      <c r="L803" s="376">
        <f t="shared" si="32"/>
        <v>1515</v>
      </c>
      <c r="M803" s="376"/>
      <c r="N803" s="387">
        <f t="shared" si="35"/>
        <v>28.584905660377359</v>
      </c>
      <c r="O803" s="376"/>
      <c r="P803" s="13"/>
    </row>
    <row r="804" spans="1:16" ht="45" hidden="1">
      <c r="A804" s="373" t="s">
        <v>15</v>
      </c>
      <c r="B804" s="373"/>
      <c r="C804" s="373"/>
      <c r="D804" s="373" t="s">
        <v>504</v>
      </c>
      <c r="E804" s="373" t="s">
        <v>486</v>
      </c>
      <c r="F804" s="373">
        <v>53</v>
      </c>
      <c r="G804" s="373" t="s">
        <v>500</v>
      </c>
      <c r="H804" s="373">
        <v>1015</v>
      </c>
      <c r="I804" s="373">
        <v>0</v>
      </c>
      <c r="J804" s="373">
        <v>0</v>
      </c>
      <c r="K804" s="373">
        <v>0</v>
      </c>
      <c r="L804" s="373">
        <f t="shared" si="32"/>
        <v>1015</v>
      </c>
      <c r="M804" s="373"/>
      <c r="N804" s="387">
        <f t="shared" si="35"/>
        <v>19.150943396226417</v>
      </c>
      <c r="O804" s="386" t="s">
        <v>1419</v>
      </c>
      <c r="P804" s="14"/>
    </row>
    <row r="805" spans="1:16" hidden="1">
      <c r="A805" s="376" t="s">
        <v>15</v>
      </c>
      <c r="B805" s="377">
        <v>44972</v>
      </c>
      <c r="C805" s="377">
        <v>44976</v>
      </c>
      <c r="D805" s="376" t="s">
        <v>485</v>
      </c>
      <c r="E805" s="376" t="s">
        <v>486</v>
      </c>
      <c r="F805" s="376">
        <v>53</v>
      </c>
      <c r="G805" s="376" t="s">
        <v>500</v>
      </c>
      <c r="H805" s="376">
        <v>1000</v>
      </c>
      <c r="I805" s="376">
        <v>15</v>
      </c>
      <c r="J805" s="376">
        <v>0</v>
      </c>
      <c r="K805" s="376">
        <v>0</v>
      </c>
      <c r="L805" s="376">
        <f t="shared" si="32"/>
        <v>1015</v>
      </c>
      <c r="M805" s="376"/>
      <c r="N805" s="387">
        <f t="shared" si="35"/>
        <v>19.150943396226417</v>
      </c>
      <c r="O805" s="376"/>
      <c r="P805" s="13"/>
    </row>
    <row r="806" spans="1:16" hidden="1">
      <c r="A806" s="376" t="s">
        <v>15</v>
      </c>
      <c r="B806" s="377">
        <v>44972</v>
      </c>
      <c r="C806" s="377">
        <v>44976</v>
      </c>
      <c r="D806" s="376" t="s">
        <v>485</v>
      </c>
      <c r="E806" s="376" t="s">
        <v>486</v>
      </c>
      <c r="F806" s="376">
        <v>27</v>
      </c>
      <c r="G806" s="376" t="s">
        <v>501</v>
      </c>
      <c r="H806" s="376">
        <v>1350</v>
      </c>
      <c r="I806" s="376">
        <v>15</v>
      </c>
      <c r="J806" s="376">
        <v>0</v>
      </c>
      <c r="K806" s="376">
        <v>0</v>
      </c>
      <c r="L806" s="376">
        <f t="shared" si="32"/>
        <v>1365</v>
      </c>
      <c r="M806" s="376"/>
      <c r="N806" s="387">
        <f t="shared" si="35"/>
        <v>50.555555555555557</v>
      </c>
      <c r="O806" s="376"/>
      <c r="P806" s="13"/>
    </row>
    <row r="807" spans="1:16" hidden="1">
      <c r="A807" s="376" t="s">
        <v>15</v>
      </c>
      <c r="B807" s="377">
        <v>44972</v>
      </c>
      <c r="C807" s="377">
        <v>44976</v>
      </c>
      <c r="D807" s="376" t="s">
        <v>485</v>
      </c>
      <c r="E807" s="388" t="s">
        <v>486</v>
      </c>
      <c r="F807" s="376">
        <v>53</v>
      </c>
      <c r="G807" s="376" t="s">
        <v>498</v>
      </c>
      <c r="H807" s="376">
        <v>2000</v>
      </c>
      <c r="I807" s="376">
        <v>15</v>
      </c>
      <c r="J807" s="376">
        <v>0</v>
      </c>
      <c r="K807" s="376">
        <v>0</v>
      </c>
      <c r="L807" s="376">
        <f t="shared" si="32"/>
        <v>2015</v>
      </c>
      <c r="M807" s="376"/>
      <c r="N807" s="387">
        <f t="shared" si="35"/>
        <v>38.018867924528301</v>
      </c>
      <c r="O807" s="376"/>
      <c r="P807" s="13"/>
    </row>
    <row r="808" spans="1:16" hidden="1">
      <c r="A808" s="376" t="s">
        <v>15</v>
      </c>
      <c r="B808" s="377">
        <v>44972</v>
      </c>
      <c r="C808" s="377">
        <v>44976</v>
      </c>
      <c r="D808" s="376" t="s">
        <v>485</v>
      </c>
      <c r="E808" s="376" t="s">
        <v>486</v>
      </c>
      <c r="F808" s="376">
        <v>53</v>
      </c>
      <c r="G808" s="376" t="s">
        <v>499</v>
      </c>
      <c r="H808" s="376">
        <v>2000</v>
      </c>
      <c r="I808" s="376">
        <v>15</v>
      </c>
      <c r="J808" s="376">
        <v>0</v>
      </c>
      <c r="K808" s="376">
        <v>0</v>
      </c>
      <c r="L808" s="376">
        <f t="shared" si="32"/>
        <v>2015</v>
      </c>
      <c r="M808" s="376"/>
      <c r="N808" s="387">
        <f t="shared" si="35"/>
        <v>38.018867924528301</v>
      </c>
      <c r="O808" s="376"/>
      <c r="P808" s="13"/>
    </row>
    <row r="809" spans="1:16" hidden="1">
      <c r="A809" s="376" t="s">
        <v>15</v>
      </c>
      <c r="B809" s="377">
        <v>44977</v>
      </c>
      <c r="C809" s="377">
        <v>44980</v>
      </c>
      <c r="D809" s="376" t="s">
        <v>485</v>
      </c>
      <c r="E809" s="376" t="s">
        <v>486</v>
      </c>
      <c r="F809" s="376">
        <v>53</v>
      </c>
      <c r="G809" s="376" t="s">
        <v>500</v>
      </c>
      <c r="H809" s="376">
        <v>1000</v>
      </c>
      <c r="I809" s="376">
        <v>15</v>
      </c>
      <c r="J809" s="376">
        <v>0</v>
      </c>
      <c r="K809" s="376">
        <v>0</v>
      </c>
      <c r="L809" s="376">
        <f t="shared" si="32"/>
        <v>1015</v>
      </c>
      <c r="M809" s="376"/>
      <c r="N809" s="387">
        <f t="shared" si="35"/>
        <v>19.150943396226417</v>
      </c>
      <c r="O809" s="376"/>
      <c r="P809" s="13"/>
    </row>
    <row r="810" spans="1:16" hidden="1">
      <c r="A810" s="376" t="s">
        <v>15</v>
      </c>
      <c r="B810" s="377">
        <v>44977</v>
      </c>
      <c r="C810" s="377">
        <v>44980</v>
      </c>
      <c r="D810" s="376" t="s">
        <v>485</v>
      </c>
      <c r="E810" s="376" t="s">
        <v>486</v>
      </c>
      <c r="F810" s="376">
        <v>27</v>
      </c>
      <c r="G810" s="376" t="s">
        <v>501</v>
      </c>
      <c r="H810" s="376">
        <v>1000</v>
      </c>
      <c r="I810" s="376">
        <v>15</v>
      </c>
      <c r="J810" s="376">
        <v>0</v>
      </c>
      <c r="K810" s="376">
        <v>0</v>
      </c>
      <c r="L810" s="376">
        <f t="shared" si="32"/>
        <v>1015</v>
      </c>
      <c r="M810" s="376"/>
      <c r="N810" s="387">
        <f t="shared" si="35"/>
        <v>37.592592592592595</v>
      </c>
      <c r="O810" s="376"/>
      <c r="P810" s="13"/>
    </row>
    <row r="811" spans="1:16" hidden="1">
      <c r="A811" s="376" t="s">
        <v>15</v>
      </c>
      <c r="B811" s="377">
        <v>44977</v>
      </c>
      <c r="C811" s="377">
        <v>44980</v>
      </c>
      <c r="D811" s="376" t="s">
        <v>485</v>
      </c>
      <c r="E811" s="388" t="s">
        <v>486</v>
      </c>
      <c r="F811" s="376">
        <v>53</v>
      </c>
      <c r="G811" s="376" t="s">
        <v>498</v>
      </c>
      <c r="H811" s="376">
        <v>1650</v>
      </c>
      <c r="I811" s="376">
        <v>15</v>
      </c>
      <c r="J811" s="376">
        <v>0</v>
      </c>
      <c r="K811" s="376">
        <v>0</v>
      </c>
      <c r="L811" s="376">
        <f t="shared" si="32"/>
        <v>1665</v>
      </c>
      <c r="M811" s="376"/>
      <c r="N811" s="387">
        <f t="shared" si="35"/>
        <v>31.415094339622641</v>
      </c>
      <c r="O811" s="376"/>
      <c r="P811" s="13"/>
    </row>
    <row r="812" spans="1:16" hidden="1">
      <c r="A812" s="376" t="s">
        <v>15</v>
      </c>
      <c r="B812" s="377">
        <v>44977</v>
      </c>
      <c r="C812" s="377">
        <v>44980</v>
      </c>
      <c r="D812" s="376" t="s">
        <v>485</v>
      </c>
      <c r="E812" s="376" t="s">
        <v>486</v>
      </c>
      <c r="F812" s="376">
        <v>53</v>
      </c>
      <c r="G812" s="376" t="s">
        <v>499</v>
      </c>
      <c r="H812" s="376">
        <v>1650</v>
      </c>
      <c r="I812" s="376">
        <v>15</v>
      </c>
      <c r="J812" s="376">
        <v>0</v>
      </c>
      <c r="K812" s="376">
        <v>0</v>
      </c>
      <c r="L812" s="376">
        <f t="shared" si="32"/>
        <v>1665</v>
      </c>
      <c r="M812" s="376"/>
      <c r="N812" s="387">
        <f t="shared" si="35"/>
        <v>31.415094339622641</v>
      </c>
      <c r="O812" s="376"/>
      <c r="P812" s="13"/>
    </row>
    <row r="813" spans="1:16" ht="60" hidden="1">
      <c r="A813" s="373" t="s">
        <v>17</v>
      </c>
      <c r="B813" s="373"/>
      <c r="C813" s="373"/>
      <c r="D813" s="373" t="s">
        <v>504</v>
      </c>
      <c r="E813" s="373" t="s">
        <v>486</v>
      </c>
      <c r="F813" s="373">
        <v>53</v>
      </c>
      <c r="G813" s="373" t="s">
        <v>500</v>
      </c>
      <c r="H813" s="373">
        <v>1000</v>
      </c>
      <c r="I813" s="373">
        <v>0</v>
      </c>
      <c r="J813" s="373">
        <v>0</v>
      </c>
      <c r="K813" s="373">
        <v>0</v>
      </c>
      <c r="L813" s="373">
        <f t="shared" si="32"/>
        <v>1000</v>
      </c>
      <c r="M813" s="373"/>
      <c r="N813" s="373">
        <f t="shared" si="35"/>
        <v>18.867924528301888</v>
      </c>
      <c r="O813" s="386" t="s">
        <v>845</v>
      </c>
      <c r="P813" s="14"/>
    </row>
    <row r="814" spans="1:16" hidden="1">
      <c r="A814" s="376" t="s">
        <v>22</v>
      </c>
      <c r="B814" s="377">
        <v>44986</v>
      </c>
      <c r="C814" s="377">
        <v>44993</v>
      </c>
      <c r="D814" s="376" t="s">
        <v>504</v>
      </c>
      <c r="E814" s="376" t="s">
        <v>486</v>
      </c>
      <c r="F814" s="376">
        <v>53</v>
      </c>
      <c r="G814" s="376" t="s">
        <v>500</v>
      </c>
      <c r="H814" s="376">
        <v>1050</v>
      </c>
      <c r="I814" s="376">
        <v>0</v>
      </c>
      <c r="J814" s="376">
        <v>0</v>
      </c>
      <c r="K814" s="376">
        <v>0</v>
      </c>
      <c r="L814" s="376">
        <f t="shared" si="32"/>
        <v>1050</v>
      </c>
      <c r="M814" s="376"/>
      <c r="N814" s="387">
        <f t="shared" si="35"/>
        <v>19.811320754716981</v>
      </c>
      <c r="O814" s="376"/>
      <c r="P814" s="13"/>
    </row>
    <row r="815" spans="1:16" hidden="1">
      <c r="A815" s="376" t="s">
        <v>15</v>
      </c>
      <c r="B815" s="377">
        <v>44981</v>
      </c>
      <c r="C815" s="377">
        <v>44983</v>
      </c>
      <c r="D815" s="376" t="s">
        <v>485</v>
      </c>
      <c r="E815" s="376" t="s">
        <v>486</v>
      </c>
      <c r="F815" s="376">
        <v>53</v>
      </c>
      <c r="G815" s="376" t="s">
        <v>500</v>
      </c>
      <c r="H815" s="376">
        <v>950</v>
      </c>
      <c r="I815" s="376">
        <v>15</v>
      </c>
      <c r="J815" s="376">
        <v>0</v>
      </c>
      <c r="K815" s="376">
        <v>0</v>
      </c>
      <c r="L815" s="376">
        <f t="shared" si="32"/>
        <v>965</v>
      </c>
      <c r="M815" s="376"/>
      <c r="N815" s="387">
        <f t="shared" si="35"/>
        <v>18.20754716981132</v>
      </c>
      <c r="O815" s="376"/>
      <c r="P815" s="13"/>
    </row>
    <row r="816" spans="1:16" hidden="1">
      <c r="A816" s="376" t="s">
        <v>15</v>
      </c>
      <c r="B816" s="377">
        <v>44981</v>
      </c>
      <c r="C816" s="377">
        <v>44983</v>
      </c>
      <c r="D816" s="376" t="s">
        <v>485</v>
      </c>
      <c r="E816" s="376" t="s">
        <v>486</v>
      </c>
      <c r="F816" s="376">
        <v>27</v>
      </c>
      <c r="G816" s="376" t="s">
        <v>501</v>
      </c>
      <c r="H816" s="376">
        <v>950</v>
      </c>
      <c r="I816" s="376">
        <v>15</v>
      </c>
      <c r="J816" s="376">
        <v>0</v>
      </c>
      <c r="K816" s="376">
        <v>0</v>
      </c>
      <c r="L816" s="376">
        <f t="shared" si="32"/>
        <v>965</v>
      </c>
      <c r="M816" s="376"/>
      <c r="N816" s="387">
        <f t="shared" si="35"/>
        <v>35.74074074074074</v>
      </c>
      <c r="O816" s="376"/>
      <c r="P816" s="13"/>
    </row>
    <row r="817" spans="1:16" hidden="1">
      <c r="A817" s="376" t="s">
        <v>15</v>
      </c>
      <c r="B817" s="377">
        <v>44981</v>
      </c>
      <c r="C817" s="377">
        <v>44983</v>
      </c>
      <c r="D817" s="376" t="s">
        <v>485</v>
      </c>
      <c r="E817" s="388" t="s">
        <v>486</v>
      </c>
      <c r="F817" s="376">
        <v>53</v>
      </c>
      <c r="G817" s="376" t="s">
        <v>498</v>
      </c>
      <c r="H817" s="376">
        <v>1600</v>
      </c>
      <c r="I817" s="376">
        <v>15</v>
      </c>
      <c r="J817" s="376">
        <v>0</v>
      </c>
      <c r="K817" s="376">
        <v>0</v>
      </c>
      <c r="L817" s="376">
        <f t="shared" si="32"/>
        <v>1615</v>
      </c>
      <c r="M817" s="376"/>
      <c r="N817" s="387">
        <f t="shared" si="35"/>
        <v>30.471698113207548</v>
      </c>
      <c r="O817" s="376"/>
      <c r="P817" s="13"/>
    </row>
    <row r="818" spans="1:16" hidden="1">
      <c r="A818" s="376" t="s">
        <v>15</v>
      </c>
      <c r="B818" s="377">
        <v>44981</v>
      </c>
      <c r="C818" s="377">
        <v>44983</v>
      </c>
      <c r="D818" s="376" t="s">
        <v>485</v>
      </c>
      <c r="E818" s="376" t="s">
        <v>486</v>
      </c>
      <c r="F818" s="376">
        <v>53</v>
      </c>
      <c r="G818" s="376" t="s">
        <v>499</v>
      </c>
      <c r="H818" s="376">
        <v>1600</v>
      </c>
      <c r="I818" s="376">
        <v>15</v>
      </c>
      <c r="J818" s="376">
        <v>0</v>
      </c>
      <c r="K818" s="376">
        <v>0</v>
      </c>
      <c r="L818" s="376">
        <f t="shared" si="32"/>
        <v>1615</v>
      </c>
      <c r="M818" s="376"/>
      <c r="N818" s="387">
        <f t="shared" si="35"/>
        <v>30.471698113207548</v>
      </c>
      <c r="O818" s="376"/>
      <c r="P818" s="13"/>
    </row>
    <row r="819" spans="1:16" ht="45" hidden="1">
      <c r="A819" s="373" t="s">
        <v>16</v>
      </c>
      <c r="B819" s="373"/>
      <c r="C819" s="373"/>
      <c r="D819" s="373" t="s">
        <v>504</v>
      </c>
      <c r="E819" s="373" t="s">
        <v>486</v>
      </c>
      <c r="F819" s="373">
        <v>53</v>
      </c>
      <c r="G819" s="373" t="s">
        <v>500</v>
      </c>
      <c r="H819" s="373">
        <v>900</v>
      </c>
      <c r="I819" s="373">
        <v>0</v>
      </c>
      <c r="J819" s="373">
        <v>0</v>
      </c>
      <c r="K819" s="373">
        <v>0</v>
      </c>
      <c r="L819" s="373">
        <f t="shared" si="32"/>
        <v>900</v>
      </c>
      <c r="M819" s="373"/>
      <c r="N819" s="387">
        <f t="shared" si="35"/>
        <v>16.981132075471699</v>
      </c>
      <c r="O819" s="75" t="s">
        <v>1420</v>
      </c>
      <c r="P819" s="14"/>
    </row>
    <row r="820" spans="1:16" hidden="1">
      <c r="A820" s="376" t="s">
        <v>15</v>
      </c>
      <c r="B820" s="377">
        <v>44984</v>
      </c>
      <c r="C820" s="377">
        <v>44992</v>
      </c>
      <c r="D820" s="376" t="s">
        <v>485</v>
      </c>
      <c r="E820" s="376" t="s">
        <v>486</v>
      </c>
      <c r="F820" s="376">
        <v>53</v>
      </c>
      <c r="G820" s="376" t="s">
        <v>500</v>
      </c>
      <c r="H820" s="376">
        <v>800</v>
      </c>
      <c r="I820" s="376">
        <v>15</v>
      </c>
      <c r="J820" s="376">
        <v>0</v>
      </c>
      <c r="K820" s="376">
        <v>0</v>
      </c>
      <c r="L820" s="376">
        <f t="shared" si="32"/>
        <v>815</v>
      </c>
      <c r="M820" s="376"/>
      <c r="N820" s="387">
        <f t="shared" si="35"/>
        <v>15.377358490566039</v>
      </c>
      <c r="O820" s="376"/>
      <c r="P820" s="13"/>
    </row>
    <row r="821" spans="1:16" hidden="1">
      <c r="A821" s="376" t="s">
        <v>15</v>
      </c>
      <c r="B821" s="377">
        <v>44984</v>
      </c>
      <c r="C821" s="377">
        <v>44992</v>
      </c>
      <c r="D821" s="376" t="s">
        <v>485</v>
      </c>
      <c r="E821" s="376" t="s">
        <v>486</v>
      </c>
      <c r="F821" s="376">
        <v>27</v>
      </c>
      <c r="G821" s="376" t="s">
        <v>501</v>
      </c>
      <c r="H821" s="376">
        <v>800</v>
      </c>
      <c r="I821" s="376">
        <v>15</v>
      </c>
      <c r="J821" s="376">
        <v>0</v>
      </c>
      <c r="K821" s="376">
        <v>0</v>
      </c>
      <c r="L821" s="376">
        <f t="shared" si="32"/>
        <v>815</v>
      </c>
      <c r="M821" s="376"/>
      <c r="N821" s="387">
        <f t="shared" si="35"/>
        <v>30.185185185185187</v>
      </c>
      <c r="O821" s="376"/>
      <c r="P821" s="13"/>
    </row>
    <row r="822" spans="1:16" hidden="1">
      <c r="A822" s="376" t="s">
        <v>15</v>
      </c>
      <c r="B822" s="377">
        <v>44984</v>
      </c>
      <c r="C822" s="377">
        <v>44992</v>
      </c>
      <c r="D822" s="376" t="s">
        <v>485</v>
      </c>
      <c r="E822" s="388" t="s">
        <v>486</v>
      </c>
      <c r="F822" s="376">
        <v>53</v>
      </c>
      <c r="G822" s="376" t="s">
        <v>498</v>
      </c>
      <c r="H822" s="376">
        <v>1450</v>
      </c>
      <c r="I822" s="376">
        <v>15</v>
      </c>
      <c r="J822" s="376">
        <v>0</v>
      </c>
      <c r="K822" s="376">
        <v>0</v>
      </c>
      <c r="L822" s="376">
        <f t="shared" si="32"/>
        <v>1465</v>
      </c>
      <c r="M822" s="376"/>
      <c r="N822" s="387">
        <f t="shared" si="35"/>
        <v>27.641509433962263</v>
      </c>
      <c r="O822" s="376"/>
      <c r="P822" s="13"/>
    </row>
    <row r="823" spans="1:16" hidden="1">
      <c r="A823" s="376" t="s">
        <v>15</v>
      </c>
      <c r="B823" s="377">
        <v>44984</v>
      </c>
      <c r="C823" s="377">
        <v>44992</v>
      </c>
      <c r="D823" s="376" t="s">
        <v>485</v>
      </c>
      <c r="E823" s="376" t="s">
        <v>486</v>
      </c>
      <c r="F823" s="376">
        <v>53</v>
      </c>
      <c r="G823" s="376" t="s">
        <v>499</v>
      </c>
      <c r="H823" s="376">
        <v>1450</v>
      </c>
      <c r="I823" s="376">
        <v>15</v>
      </c>
      <c r="J823" s="376">
        <v>0</v>
      </c>
      <c r="K823" s="376">
        <v>0</v>
      </c>
      <c r="L823" s="376">
        <f t="shared" si="32"/>
        <v>1465</v>
      </c>
      <c r="M823" s="376"/>
      <c r="N823" s="387">
        <f t="shared" si="35"/>
        <v>27.641509433962263</v>
      </c>
      <c r="O823" s="376"/>
      <c r="P823" s="13"/>
    </row>
    <row r="824" spans="1:16" ht="75" hidden="1">
      <c r="A824" s="373" t="s">
        <v>15</v>
      </c>
      <c r="B824" s="373"/>
      <c r="C824" s="373"/>
      <c r="D824" s="373" t="s">
        <v>504</v>
      </c>
      <c r="E824" s="373" t="s">
        <v>486</v>
      </c>
      <c r="F824" s="373">
        <v>53</v>
      </c>
      <c r="G824" s="373" t="s">
        <v>500</v>
      </c>
      <c r="H824" s="373">
        <v>815</v>
      </c>
      <c r="I824" s="373">
        <v>0</v>
      </c>
      <c r="J824" s="373">
        <v>0</v>
      </c>
      <c r="K824" s="373">
        <v>0</v>
      </c>
      <c r="L824" s="373">
        <f t="shared" si="32"/>
        <v>815</v>
      </c>
      <c r="M824" s="373"/>
      <c r="N824" s="387">
        <f t="shared" si="35"/>
        <v>15.377358490566039</v>
      </c>
      <c r="O824" s="386" t="s">
        <v>846</v>
      </c>
      <c r="P824" s="14"/>
    </row>
    <row r="825" spans="1:16" hidden="1">
      <c r="A825" s="376" t="s">
        <v>15</v>
      </c>
      <c r="B825" s="377">
        <v>44993</v>
      </c>
      <c r="C825" s="377">
        <v>44993</v>
      </c>
      <c r="D825" s="376" t="s">
        <v>485</v>
      </c>
      <c r="E825" s="376" t="s">
        <v>486</v>
      </c>
      <c r="F825" s="376">
        <v>53</v>
      </c>
      <c r="G825" s="376" t="s">
        <v>500</v>
      </c>
      <c r="H825" s="376">
        <v>750</v>
      </c>
      <c r="I825" s="376">
        <v>15</v>
      </c>
      <c r="J825" s="376">
        <v>0</v>
      </c>
      <c r="K825" s="376">
        <v>0</v>
      </c>
      <c r="L825" s="376">
        <f t="shared" si="32"/>
        <v>765</v>
      </c>
      <c r="M825" s="376"/>
      <c r="N825" s="387">
        <f t="shared" si="35"/>
        <v>14.433962264150944</v>
      </c>
      <c r="O825" s="376"/>
      <c r="P825" s="13"/>
    </row>
    <row r="826" spans="1:16" hidden="1">
      <c r="A826" s="376" t="s">
        <v>15</v>
      </c>
      <c r="B826" s="377">
        <v>44993</v>
      </c>
      <c r="C826" s="377">
        <v>44993</v>
      </c>
      <c r="D826" s="376" t="s">
        <v>485</v>
      </c>
      <c r="E826" s="376" t="s">
        <v>486</v>
      </c>
      <c r="F826" s="376">
        <v>27</v>
      </c>
      <c r="G826" s="376" t="s">
        <v>501</v>
      </c>
      <c r="H826" s="376">
        <v>650</v>
      </c>
      <c r="I826" s="376">
        <v>15</v>
      </c>
      <c r="J826" s="376">
        <v>0</v>
      </c>
      <c r="K826" s="376">
        <v>0</v>
      </c>
      <c r="L826" s="376">
        <f t="shared" si="32"/>
        <v>665</v>
      </c>
      <c r="M826" s="376"/>
      <c r="N826" s="387">
        <f t="shared" si="35"/>
        <v>24.62962962962963</v>
      </c>
      <c r="O826" s="376"/>
      <c r="P826" s="13"/>
    </row>
    <row r="827" spans="1:16" hidden="1">
      <c r="A827" s="376" t="s">
        <v>15</v>
      </c>
      <c r="B827" s="377">
        <v>44993</v>
      </c>
      <c r="C827" s="377">
        <v>44993</v>
      </c>
      <c r="D827" s="376" t="s">
        <v>485</v>
      </c>
      <c r="E827" s="388" t="s">
        <v>486</v>
      </c>
      <c r="F827" s="376">
        <v>53</v>
      </c>
      <c r="G827" s="376" t="s">
        <v>498</v>
      </c>
      <c r="H827" s="376">
        <v>1300</v>
      </c>
      <c r="I827" s="376">
        <v>15</v>
      </c>
      <c r="J827" s="376">
        <v>0</v>
      </c>
      <c r="K827" s="376">
        <v>0</v>
      </c>
      <c r="L827" s="376">
        <f t="shared" si="32"/>
        <v>1315</v>
      </c>
      <c r="M827" s="376"/>
      <c r="N827" s="387">
        <f t="shared" si="35"/>
        <v>24.811320754716981</v>
      </c>
      <c r="O827" s="376"/>
      <c r="P827" s="13"/>
    </row>
    <row r="828" spans="1:16" hidden="1">
      <c r="A828" s="376" t="s">
        <v>15</v>
      </c>
      <c r="B828" s="377">
        <v>44993</v>
      </c>
      <c r="C828" s="377">
        <v>44993</v>
      </c>
      <c r="D828" s="376" t="s">
        <v>485</v>
      </c>
      <c r="E828" s="376" t="s">
        <v>486</v>
      </c>
      <c r="F828" s="376">
        <v>53</v>
      </c>
      <c r="G828" s="376" t="s">
        <v>499</v>
      </c>
      <c r="H828" s="376">
        <v>1300</v>
      </c>
      <c r="I828" s="376">
        <v>15</v>
      </c>
      <c r="J828" s="376">
        <v>0</v>
      </c>
      <c r="K828" s="376">
        <v>0</v>
      </c>
      <c r="L828" s="376">
        <f t="shared" si="32"/>
        <v>1315</v>
      </c>
      <c r="M828" s="376"/>
      <c r="N828" s="387">
        <f t="shared" si="35"/>
        <v>24.811320754716981</v>
      </c>
      <c r="O828" s="376"/>
      <c r="P828" s="13"/>
    </row>
    <row r="829" spans="1:16" ht="45" hidden="1">
      <c r="A829" s="373" t="s">
        <v>16</v>
      </c>
      <c r="B829" s="373"/>
      <c r="C829" s="373"/>
      <c r="D829" s="373" t="s">
        <v>504</v>
      </c>
      <c r="E829" s="373" t="s">
        <v>486</v>
      </c>
      <c r="F829" s="373">
        <v>53</v>
      </c>
      <c r="G829" s="373" t="s">
        <v>500</v>
      </c>
      <c r="H829" s="373">
        <v>765</v>
      </c>
      <c r="I829" s="373">
        <v>0</v>
      </c>
      <c r="J829" s="373">
        <v>0</v>
      </c>
      <c r="K829" s="373">
        <v>0</v>
      </c>
      <c r="L829" s="373">
        <f t="shared" si="32"/>
        <v>765</v>
      </c>
      <c r="M829" s="373"/>
      <c r="N829" s="387">
        <f t="shared" si="35"/>
        <v>14.433962264150944</v>
      </c>
      <c r="O829" s="386" t="s">
        <v>847</v>
      </c>
      <c r="P829" s="14"/>
    </row>
    <row r="830" spans="1:16" hidden="1">
      <c r="A830" s="376" t="s">
        <v>15</v>
      </c>
      <c r="B830" s="377">
        <v>44994</v>
      </c>
      <c r="C830" s="377">
        <v>44997</v>
      </c>
      <c r="D830" s="376" t="s">
        <v>485</v>
      </c>
      <c r="E830" s="376" t="s">
        <v>486</v>
      </c>
      <c r="F830" s="376">
        <v>53</v>
      </c>
      <c r="G830" s="376" t="s">
        <v>500</v>
      </c>
      <c r="H830" s="376">
        <v>700</v>
      </c>
      <c r="I830" s="376">
        <v>15</v>
      </c>
      <c r="J830" s="376">
        <v>0</v>
      </c>
      <c r="K830" s="376">
        <v>0</v>
      </c>
      <c r="L830" s="376">
        <f t="shared" si="32"/>
        <v>715</v>
      </c>
      <c r="M830" s="376"/>
      <c r="N830" s="387">
        <f t="shared" si="35"/>
        <v>13.490566037735849</v>
      </c>
      <c r="O830" s="376"/>
      <c r="P830" s="13"/>
    </row>
    <row r="831" spans="1:16" hidden="1">
      <c r="A831" s="376" t="s">
        <v>15</v>
      </c>
      <c r="B831" s="377">
        <v>44994</v>
      </c>
      <c r="C831" s="377">
        <v>44997</v>
      </c>
      <c r="D831" s="376" t="s">
        <v>485</v>
      </c>
      <c r="E831" s="376" t="s">
        <v>486</v>
      </c>
      <c r="F831" s="376">
        <v>27</v>
      </c>
      <c r="G831" s="376" t="s">
        <v>501</v>
      </c>
      <c r="H831" s="376">
        <v>650</v>
      </c>
      <c r="I831" s="376">
        <v>15</v>
      </c>
      <c r="J831" s="376">
        <v>0</v>
      </c>
      <c r="K831" s="376">
        <v>0</v>
      </c>
      <c r="L831" s="376">
        <f t="shared" si="32"/>
        <v>665</v>
      </c>
      <c r="M831" s="376"/>
      <c r="N831" s="387">
        <f t="shared" si="35"/>
        <v>24.62962962962963</v>
      </c>
      <c r="O831" s="376"/>
      <c r="P831" s="13"/>
    </row>
    <row r="832" spans="1:16" hidden="1">
      <c r="A832" s="376" t="s">
        <v>15</v>
      </c>
      <c r="B832" s="377">
        <v>44994</v>
      </c>
      <c r="C832" s="377">
        <v>44997</v>
      </c>
      <c r="D832" s="376" t="s">
        <v>485</v>
      </c>
      <c r="E832" s="388" t="s">
        <v>486</v>
      </c>
      <c r="F832" s="376">
        <v>53</v>
      </c>
      <c r="G832" s="376" t="s">
        <v>498</v>
      </c>
      <c r="H832" s="376">
        <v>1300</v>
      </c>
      <c r="I832" s="376">
        <v>15</v>
      </c>
      <c r="J832" s="376">
        <v>0</v>
      </c>
      <c r="K832" s="376">
        <v>0</v>
      </c>
      <c r="L832" s="376">
        <f t="shared" si="32"/>
        <v>1315</v>
      </c>
      <c r="M832" s="376"/>
      <c r="N832" s="387">
        <f t="shared" si="35"/>
        <v>24.811320754716981</v>
      </c>
      <c r="O832" s="376"/>
      <c r="P832" s="13"/>
    </row>
    <row r="833" spans="1:16" hidden="1">
      <c r="A833" s="376" t="s">
        <v>15</v>
      </c>
      <c r="B833" s="377">
        <v>44994</v>
      </c>
      <c r="C833" s="377">
        <v>44997</v>
      </c>
      <c r="D833" s="376" t="s">
        <v>485</v>
      </c>
      <c r="E833" s="376" t="s">
        <v>486</v>
      </c>
      <c r="F833" s="376">
        <v>53</v>
      </c>
      <c r="G833" s="376" t="s">
        <v>499</v>
      </c>
      <c r="H833" s="376">
        <v>1300</v>
      </c>
      <c r="I833" s="376">
        <v>15</v>
      </c>
      <c r="J833" s="376">
        <v>0</v>
      </c>
      <c r="K833" s="376">
        <v>0</v>
      </c>
      <c r="L833" s="376">
        <f t="shared" si="32"/>
        <v>1315</v>
      </c>
      <c r="M833" s="376"/>
      <c r="N833" s="387">
        <f t="shared" si="35"/>
        <v>24.811320754716981</v>
      </c>
      <c r="O833" s="376"/>
      <c r="P833" s="13"/>
    </row>
    <row r="834" spans="1:16" hidden="1">
      <c r="A834" s="376" t="s">
        <v>15</v>
      </c>
      <c r="B834" s="377">
        <v>44998</v>
      </c>
      <c r="C834" s="377">
        <v>45006</v>
      </c>
      <c r="D834" s="376" t="s">
        <v>485</v>
      </c>
      <c r="E834" s="376" t="s">
        <v>486</v>
      </c>
      <c r="F834" s="376">
        <v>53</v>
      </c>
      <c r="G834" s="376" t="s">
        <v>500</v>
      </c>
      <c r="H834" s="376">
        <v>650</v>
      </c>
      <c r="I834" s="376">
        <v>15</v>
      </c>
      <c r="J834" s="376">
        <v>0</v>
      </c>
      <c r="K834" s="376">
        <v>0</v>
      </c>
      <c r="L834" s="376">
        <f t="shared" si="32"/>
        <v>665</v>
      </c>
      <c r="M834" s="376"/>
      <c r="N834" s="387">
        <f t="shared" si="35"/>
        <v>12.547169811320755</v>
      </c>
      <c r="O834" s="376"/>
      <c r="P834" s="13"/>
    </row>
    <row r="835" spans="1:16" hidden="1">
      <c r="A835" s="376" t="s">
        <v>15</v>
      </c>
      <c r="B835" s="377">
        <v>44998</v>
      </c>
      <c r="C835" s="377">
        <v>45006</v>
      </c>
      <c r="D835" s="376" t="s">
        <v>485</v>
      </c>
      <c r="E835" s="376" t="s">
        <v>486</v>
      </c>
      <c r="F835" s="376">
        <v>27</v>
      </c>
      <c r="G835" s="376" t="s">
        <v>501</v>
      </c>
      <c r="H835" s="376">
        <v>550</v>
      </c>
      <c r="I835" s="376">
        <v>15</v>
      </c>
      <c r="J835" s="376">
        <v>0</v>
      </c>
      <c r="K835" s="376">
        <v>0</v>
      </c>
      <c r="L835" s="376">
        <f t="shared" si="32"/>
        <v>565</v>
      </c>
      <c r="M835" s="376"/>
      <c r="N835" s="387">
        <f t="shared" si="35"/>
        <v>20.925925925925927</v>
      </c>
      <c r="O835" s="376"/>
      <c r="P835" s="13"/>
    </row>
    <row r="836" spans="1:16" hidden="1">
      <c r="A836" s="376" t="s">
        <v>15</v>
      </c>
      <c r="B836" s="377">
        <v>44998</v>
      </c>
      <c r="C836" s="377">
        <v>45006</v>
      </c>
      <c r="D836" s="376" t="s">
        <v>485</v>
      </c>
      <c r="E836" s="388" t="s">
        <v>486</v>
      </c>
      <c r="F836" s="376">
        <v>53</v>
      </c>
      <c r="G836" s="376" t="s">
        <v>498</v>
      </c>
      <c r="H836" s="376">
        <v>1200</v>
      </c>
      <c r="I836" s="376">
        <v>15</v>
      </c>
      <c r="J836" s="376">
        <v>0</v>
      </c>
      <c r="K836" s="376">
        <v>0</v>
      </c>
      <c r="L836" s="376">
        <f t="shared" si="32"/>
        <v>1215</v>
      </c>
      <c r="M836" s="376"/>
      <c r="N836" s="387">
        <f t="shared" si="35"/>
        <v>22.924528301886792</v>
      </c>
      <c r="O836" s="376"/>
      <c r="P836" s="13"/>
    </row>
    <row r="837" spans="1:16" hidden="1">
      <c r="A837" s="376" t="s">
        <v>15</v>
      </c>
      <c r="B837" s="377">
        <v>44998</v>
      </c>
      <c r="C837" s="377">
        <v>45006</v>
      </c>
      <c r="D837" s="376" t="s">
        <v>485</v>
      </c>
      <c r="E837" s="376" t="s">
        <v>486</v>
      </c>
      <c r="F837" s="376">
        <v>53</v>
      </c>
      <c r="G837" s="376" t="s">
        <v>499</v>
      </c>
      <c r="H837" s="376">
        <v>1200</v>
      </c>
      <c r="I837" s="376">
        <v>15</v>
      </c>
      <c r="J837" s="376">
        <v>0</v>
      </c>
      <c r="K837" s="376">
        <v>0</v>
      </c>
      <c r="L837" s="376">
        <f t="shared" si="32"/>
        <v>1215</v>
      </c>
      <c r="M837" s="376"/>
      <c r="N837" s="387">
        <f t="shared" si="35"/>
        <v>22.924528301886792</v>
      </c>
      <c r="O837" s="376"/>
      <c r="P837" s="13"/>
    </row>
    <row r="838" spans="1:16" ht="45" hidden="1">
      <c r="A838" s="373" t="s">
        <v>15</v>
      </c>
      <c r="B838" s="373"/>
      <c r="C838" s="373"/>
      <c r="D838" s="373" t="s">
        <v>504</v>
      </c>
      <c r="E838" s="373" t="s">
        <v>486</v>
      </c>
      <c r="F838" s="373">
        <v>53</v>
      </c>
      <c r="G838" s="373" t="s">
        <v>500</v>
      </c>
      <c r="H838" s="373">
        <v>665</v>
      </c>
      <c r="I838" s="373">
        <v>0</v>
      </c>
      <c r="J838" s="373">
        <v>0</v>
      </c>
      <c r="K838" s="373">
        <v>0</v>
      </c>
      <c r="L838" s="373">
        <f t="shared" si="32"/>
        <v>665</v>
      </c>
      <c r="M838" s="373"/>
      <c r="N838" s="373">
        <f t="shared" si="35"/>
        <v>12.547169811320755</v>
      </c>
      <c r="O838" s="386" t="s">
        <v>848</v>
      </c>
      <c r="P838" s="14"/>
    </row>
    <row r="839" spans="1:16" hidden="1">
      <c r="A839" s="376" t="s">
        <v>15</v>
      </c>
      <c r="B839" s="377">
        <v>45007</v>
      </c>
      <c r="C839" s="377">
        <v>45016</v>
      </c>
      <c r="D839" s="376" t="s">
        <v>485</v>
      </c>
      <c r="E839" s="376" t="s">
        <v>486</v>
      </c>
      <c r="F839" s="376">
        <v>53</v>
      </c>
      <c r="G839" s="376" t="s">
        <v>500</v>
      </c>
      <c r="H839" s="376">
        <v>1150</v>
      </c>
      <c r="I839" s="376">
        <v>15</v>
      </c>
      <c r="J839" s="376">
        <v>0</v>
      </c>
      <c r="K839" s="376">
        <v>0</v>
      </c>
      <c r="L839" s="376">
        <f t="shared" si="32"/>
        <v>1165</v>
      </c>
      <c r="M839" s="376"/>
      <c r="N839" s="387">
        <f t="shared" si="35"/>
        <v>21.981132075471699</v>
      </c>
      <c r="O839" s="376"/>
      <c r="P839" s="13"/>
    </row>
    <row r="840" spans="1:16" hidden="1">
      <c r="A840" s="376" t="s">
        <v>15</v>
      </c>
      <c r="B840" s="377">
        <v>45007</v>
      </c>
      <c r="C840" s="377">
        <v>45016</v>
      </c>
      <c r="D840" s="376" t="s">
        <v>485</v>
      </c>
      <c r="E840" s="376" t="s">
        <v>486</v>
      </c>
      <c r="F840" s="376">
        <v>27</v>
      </c>
      <c r="G840" s="376" t="s">
        <v>501</v>
      </c>
      <c r="H840" s="376">
        <v>1050</v>
      </c>
      <c r="I840" s="376">
        <v>15</v>
      </c>
      <c r="J840" s="376">
        <v>0</v>
      </c>
      <c r="K840" s="376">
        <v>0</v>
      </c>
      <c r="L840" s="376">
        <f t="shared" si="32"/>
        <v>1065</v>
      </c>
      <c r="M840" s="376"/>
      <c r="N840" s="387">
        <f t="shared" si="35"/>
        <v>39.444444444444443</v>
      </c>
      <c r="O840" s="376"/>
      <c r="P840" s="13"/>
    </row>
    <row r="841" spans="1:16" hidden="1">
      <c r="A841" s="376" t="s">
        <v>15</v>
      </c>
      <c r="B841" s="377">
        <v>45007</v>
      </c>
      <c r="C841" s="377">
        <v>45016</v>
      </c>
      <c r="D841" s="376" t="s">
        <v>485</v>
      </c>
      <c r="E841" s="388" t="s">
        <v>486</v>
      </c>
      <c r="F841" s="376">
        <v>53</v>
      </c>
      <c r="G841" s="376" t="s">
        <v>498</v>
      </c>
      <c r="H841" s="376">
        <v>1700</v>
      </c>
      <c r="I841" s="376">
        <v>15</v>
      </c>
      <c r="J841" s="376">
        <v>0</v>
      </c>
      <c r="K841" s="376">
        <v>0</v>
      </c>
      <c r="L841" s="376">
        <f t="shared" si="32"/>
        <v>1715</v>
      </c>
      <c r="M841" s="376"/>
      <c r="N841" s="387">
        <f t="shared" si="35"/>
        <v>32.358490566037737</v>
      </c>
      <c r="O841" s="376"/>
      <c r="P841" s="13"/>
    </row>
    <row r="842" spans="1:16" hidden="1">
      <c r="A842" s="376" t="s">
        <v>15</v>
      </c>
      <c r="B842" s="377">
        <v>45007</v>
      </c>
      <c r="C842" s="377">
        <v>45016</v>
      </c>
      <c r="D842" s="376" t="s">
        <v>485</v>
      </c>
      <c r="E842" s="376" t="s">
        <v>486</v>
      </c>
      <c r="F842" s="376">
        <v>53</v>
      </c>
      <c r="G842" s="376" t="s">
        <v>499</v>
      </c>
      <c r="H842" s="376">
        <v>1700</v>
      </c>
      <c r="I842" s="376">
        <v>15</v>
      </c>
      <c r="J842" s="376">
        <v>0</v>
      </c>
      <c r="K842" s="376">
        <v>0</v>
      </c>
      <c r="L842" s="376">
        <f t="shared" si="32"/>
        <v>1715</v>
      </c>
      <c r="M842" s="376"/>
      <c r="N842" s="387">
        <f t="shared" si="35"/>
        <v>32.358490566037737</v>
      </c>
      <c r="O842" s="376"/>
      <c r="P842" s="13"/>
    </row>
    <row r="843" spans="1:16" ht="60" hidden="1">
      <c r="A843" s="373" t="s">
        <v>22</v>
      </c>
      <c r="B843" s="373"/>
      <c r="C843" s="373"/>
      <c r="D843" s="373" t="s">
        <v>504</v>
      </c>
      <c r="E843" s="373" t="s">
        <v>486</v>
      </c>
      <c r="F843" s="373">
        <v>53</v>
      </c>
      <c r="G843" s="373" t="s">
        <v>500</v>
      </c>
      <c r="H843" s="373">
        <v>670</v>
      </c>
      <c r="I843" s="373">
        <v>0</v>
      </c>
      <c r="J843" s="373">
        <v>0</v>
      </c>
      <c r="K843" s="373">
        <v>0</v>
      </c>
      <c r="L843" s="373">
        <f t="shared" si="32"/>
        <v>670</v>
      </c>
      <c r="M843" s="373"/>
      <c r="N843" s="373">
        <f t="shared" si="35"/>
        <v>12.641509433962264</v>
      </c>
      <c r="O843" s="386" t="s">
        <v>849</v>
      </c>
      <c r="P843" s="14"/>
    </row>
    <row r="844" spans="1:16" hidden="1">
      <c r="A844" s="376" t="s">
        <v>15</v>
      </c>
      <c r="B844" s="377">
        <v>45017</v>
      </c>
      <c r="C844" s="377">
        <v>45023</v>
      </c>
      <c r="D844" s="376" t="s">
        <v>485</v>
      </c>
      <c r="E844" s="376" t="s">
        <v>486</v>
      </c>
      <c r="F844" s="376">
        <v>53</v>
      </c>
      <c r="G844" s="376" t="s">
        <v>500</v>
      </c>
      <c r="H844" s="376">
        <v>1200</v>
      </c>
      <c r="I844" s="376">
        <v>15</v>
      </c>
      <c r="J844" s="376">
        <v>0</v>
      </c>
      <c r="K844" s="376">
        <v>0</v>
      </c>
      <c r="L844" s="376">
        <f t="shared" si="32"/>
        <v>1215</v>
      </c>
      <c r="M844" s="376"/>
      <c r="N844" s="387">
        <f t="shared" si="35"/>
        <v>22.924528301886792</v>
      </c>
      <c r="O844" s="376"/>
      <c r="P844" s="13"/>
    </row>
    <row r="845" spans="1:16" hidden="1">
      <c r="A845" s="376" t="s">
        <v>15</v>
      </c>
      <c r="B845" s="377">
        <v>45017</v>
      </c>
      <c r="C845" s="377">
        <v>45023</v>
      </c>
      <c r="D845" s="376" t="s">
        <v>485</v>
      </c>
      <c r="E845" s="376" t="s">
        <v>486</v>
      </c>
      <c r="F845" s="376">
        <v>27</v>
      </c>
      <c r="G845" s="376" t="s">
        <v>501</v>
      </c>
      <c r="H845" s="376">
        <v>1100</v>
      </c>
      <c r="I845" s="376">
        <v>15</v>
      </c>
      <c r="J845" s="376">
        <v>0</v>
      </c>
      <c r="K845" s="376">
        <v>0</v>
      </c>
      <c r="L845" s="376">
        <f t="shared" si="32"/>
        <v>1115</v>
      </c>
      <c r="M845" s="376"/>
      <c r="N845" s="387">
        <f t="shared" si="35"/>
        <v>41.296296296296298</v>
      </c>
      <c r="O845" s="376"/>
      <c r="P845" s="13"/>
    </row>
    <row r="846" spans="1:16" hidden="1">
      <c r="A846" s="376" t="s">
        <v>15</v>
      </c>
      <c r="B846" s="377">
        <v>45017</v>
      </c>
      <c r="C846" s="377">
        <v>45023</v>
      </c>
      <c r="D846" s="376" t="s">
        <v>485</v>
      </c>
      <c r="E846" s="388" t="s">
        <v>486</v>
      </c>
      <c r="F846" s="376">
        <v>53</v>
      </c>
      <c r="G846" s="376" t="s">
        <v>498</v>
      </c>
      <c r="H846" s="376">
        <v>1750</v>
      </c>
      <c r="I846" s="376">
        <v>15</v>
      </c>
      <c r="J846" s="376">
        <v>0</v>
      </c>
      <c r="K846" s="376">
        <v>0</v>
      </c>
      <c r="L846" s="376">
        <f t="shared" si="32"/>
        <v>1765</v>
      </c>
      <c r="M846" s="376"/>
      <c r="N846" s="387">
        <f t="shared" si="35"/>
        <v>33.301886792452834</v>
      </c>
      <c r="O846" s="376"/>
      <c r="P846" s="13"/>
    </row>
    <row r="847" spans="1:16" hidden="1">
      <c r="A847" s="376" t="s">
        <v>15</v>
      </c>
      <c r="B847" s="377">
        <v>45017</v>
      </c>
      <c r="C847" s="377">
        <v>45023</v>
      </c>
      <c r="D847" s="376" t="s">
        <v>485</v>
      </c>
      <c r="E847" s="376" t="s">
        <v>486</v>
      </c>
      <c r="F847" s="376">
        <v>53</v>
      </c>
      <c r="G847" s="376" t="s">
        <v>499</v>
      </c>
      <c r="H847" s="376">
        <v>1750</v>
      </c>
      <c r="I847" s="376">
        <v>15</v>
      </c>
      <c r="J847" s="376">
        <v>0</v>
      </c>
      <c r="K847" s="376">
        <v>0</v>
      </c>
      <c r="L847" s="376">
        <f t="shared" si="32"/>
        <v>1765</v>
      </c>
      <c r="M847" s="376"/>
      <c r="N847" s="387">
        <f t="shared" si="35"/>
        <v>33.301886792452834</v>
      </c>
      <c r="O847" s="376"/>
      <c r="P847" s="13"/>
    </row>
    <row r="848" spans="1:16" ht="75" hidden="1">
      <c r="A848" s="373" t="s">
        <v>22</v>
      </c>
      <c r="B848" s="373"/>
      <c r="C848" s="373"/>
      <c r="D848" s="373" t="s">
        <v>504</v>
      </c>
      <c r="E848" s="373" t="s">
        <v>486</v>
      </c>
      <c r="F848" s="373">
        <v>53</v>
      </c>
      <c r="G848" s="373" t="s">
        <v>500</v>
      </c>
      <c r="H848" s="373">
        <v>1200</v>
      </c>
      <c r="I848" s="373">
        <v>0</v>
      </c>
      <c r="J848" s="373">
        <v>0</v>
      </c>
      <c r="K848" s="373">
        <v>0</v>
      </c>
      <c r="L848" s="373">
        <f t="shared" si="32"/>
        <v>1200</v>
      </c>
      <c r="M848" s="373"/>
      <c r="N848" s="387">
        <f t="shared" si="35"/>
        <v>22.641509433962263</v>
      </c>
      <c r="O848" s="386" t="s">
        <v>850</v>
      </c>
      <c r="P848" s="14"/>
    </row>
    <row r="849" spans="1:16" hidden="1">
      <c r="A849" s="376" t="s">
        <v>15</v>
      </c>
      <c r="B849" s="377">
        <v>45024</v>
      </c>
      <c r="C849" s="377">
        <v>45030</v>
      </c>
      <c r="D849" s="376" t="s">
        <v>485</v>
      </c>
      <c r="E849" s="376" t="s">
        <v>486</v>
      </c>
      <c r="F849" s="376">
        <v>53</v>
      </c>
      <c r="G849" s="376" t="s">
        <v>500</v>
      </c>
      <c r="H849" s="376">
        <v>1250</v>
      </c>
      <c r="I849" s="376">
        <v>15</v>
      </c>
      <c r="J849" s="376">
        <v>0</v>
      </c>
      <c r="K849" s="376">
        <v>0</v>
      </c>
      <c r="L849" s="376">
        <f t="shared" si="32"/>
        <v>1265</v>
      </c>
      <c r="M849" s="376"/>
      <c r="N849" s="387">
        <f t="shared" si="35"/>
        <v>23.867924528301888</v>
      </c>
      <c r="O849" s="376"/>
      <c r="P849" s="13"/>
    </row>
    <row r="850" spans="1:16" hidden="1">
      <c r="A850" s="376" t="s">
        <v>15</v>
      </c>
      <c r="B850" s="377">
        <v>45024</v>
      </c>
      <c r="C850" s="377">
        <v>45030</v>
      </c>
      <c r="D850" s="376" t="s">
        <v>485</v>
      </c>
      <c r="E850" s="376" t="s">
        <v>486</v>
      </c>
      <c r="F850" s="376">
        <v>27</v>
      </c>
      <c r="G850" s="376" t="s">
        <v>501</v>
      </c>
      <c r="H850" s="376">
        <v>1550</v>
      </c>
      <c r="I850" s="376">
        <v>15</v>
      </c>
      <c r="J850" s="376">
        <v>0</v>
      </c>
      <c r="K850" s="376">
        <v>0</v>
      </c>
      <c r="L850" s="376">
        <f t="shared" si="32"/>
        <v>1565</v>
      </c>
      <c r="M850" s="376"/>
      <c r="N850" s="387">
        <f t="shared" si="35"/>
        <v>57.962962962962962</v>
      </c>
      <c r="O850" s="376"/>
      <c r="P850" s="13"/>
    </row>
    <row r="851" spans="1:16" hidden="1">
      <c r="A851" s="376" t="s">
        <v>15</v>
      </c>
      <c r="B851" s="377">
        <v>45024</v>
      </c>
      <c r="C851" s="377">
        <v>45030</v>
      </c>
      <c r="D851" s="376" t="s">
        <v>485</v>
      </c>
      <c r="E851" s="388" t="s">
        <v>486</v>
      </c>
      <c r="F851" s="376">
        <v>53</v>
      </c>
      <c r="G851" s="376" t="s">
        <v>498</v>
      </c>
      <c r="H851" s="376">
        <v>2200</v>
      </c>
      <c r="I851" s="376">
        <v>15</v>
      </c>
      <c r="J851" s="376">
        <v>0</v>
      </c>
      <c r="K851" s="376">
        <v>0</v>
      </c>
      <c r="L851" s="376">
        <f t="shared" si="32"/>
        <v>2215</v>
      </c>
      <c r="M851" s="376"/>
      <c r="N851" s="387">
        <f t="shared" si="35"/>
        <v>41.79245283018868</v>
      </c>
      <c r="O851" s="376"/>
      <c r="P851" s="13"/>
    </row>
    <row r="852" spans="1:16" hidden="1">
      <c r="A852" s="376" t="s">
        <v>15</v>
      </c>
      <c r="B852" s="377">
        <v>45024</v>
      </c>
      <c r="C852" s="377">
        <v>45030</v>
      </c>
      <c r="D852" s="376" t="s">
        <v>485</v>
      </c>
      <c r="E852" s="376" t="s">
        <v>486</v>
      </c>
      <c r="F852" s="376">
        <v>53</v>
      </c>
      <c r="G852" s="376" t="s">
        <v>499</v>
      </c>
      <c r="H852" s="376">
        <v>2200</v>
      </c>
      <c r="I852" s="376">
        <v>15</v>
      </c>
      <c r="J852" s="376">
        <v>0</v>
      </c>
      <c r="K852" s="376">
        <v>0</v>
      </c>
      <c r="L852" s="376">
        <f t="shared" si="32"/>
        <v>2215</v>
      </c>
      <c r="M852" s="376"/>
      <c r="N852" s="387">
        <f t="shared" si="35"/>
        <v>41.79245283018868</v>
      </c>
      <c r="O852" s="376"/>
      <c r="P852" s="13"/>
    </row>
    <row r="853" spans="1:16" ht="60" hidden="1">
      <c r="A853" s="373" t="s">
        <v>851</v>
      </c>
      <c r="B853" s="373"/>
      <c r="C853" s="373"/>
      <c r="D853" s="373" t="s">
        <v>504</v>
      </c>
      <c r="E853" s="373" t="s">
        <v>486</v>
      </c>
      <c r="F853" s="373">
        <v>55</v>
      </c>
      <c r="G853" s="373" t="s">
        <v>500</v>
      </c>
      <c r="H853" s="373">
        <v>1000</v>
      </c>
      <c r="I853" s="373">
        <v>0</v>
      </c>
      <c r="J853" s="373">
        <v>0</v>
      </c>
      <c r="K853" s="373">
        <v>0</v>
      </c>
      <c r="L853" s="373">
        <f t="shared" si="32"/>
        <v>1000</v>
      </c>
      <c r="M853" s="373"/>
      <c r="N853" s="387">
        <f t="shared" si="35"/>
        <v>18.181818181818183</v>
      </c>
      <c r="O853" s="386" t="s">
        <v>852</v>
      </c>
      <c r="P853" s="14"/>
    </row>
    <row r="854" spans="1:16" ht="60" hidden="1">
      <c r="A854" s="373" t="s">
        <v>16</v>
      </c>
      <c r="B854" s="373"/>
      <c r="C854" s="373"/>
      <c r="D854" s="373" t="s">
        <v>504</v>
      </c>
      <c r="E854" s="373" t="s">
        <v>486</v>
      </c>
      <c r="F854" s="373">
        <v>55</v>
      </c>
      <c r="G854" s="373" t="s">
        <v>500</v>
      </c>
      <c r="H854" s="373">
        <v>1265</v>
      </c>
      <c r="I854" s="373">
        <v>0</v>
      </c>
      <c r="J854" s="373">
        <v>0</v>
      </c>
      <c r="K854" s="373">
        <v>0</v>
      </c>
      <c r="L854" s="373">
        <f>SUM(H854:K854)</f>
        <v>1265</v>
      </c>
      <c r="M854" s="373"/>
      <c r="N854" s="387">
        <f t="shared" ref="N854:N908" si="36">L854/F854</f>
        <v>23</v>
      </c>
      <c r="O854" s="386" t="s">
        <v>853</v>
      </c>
      <c r="P854" s="14"/>
    </row>
    <row r="855" spans="1:16" hidden="1">
      <c r="A855" s="376" t="s">
        <v>15</v>
      </c>
      <c r="B855" s="377">
        <v>45031</v>
      </c>
      <c r="C855" s="377">
        <v>45037</v>
      </c>
      <c r="D855" s="376" t="s">
        <v>485</v>
      </c>
      <c r="E855" s="376" t="s">
        <v>486</v>
      </c>
      <c r="F855" s="376">
        <v>53</v>
      </c>
      <c r="G855" s="376" t="s">
        <v>500</v>
      </c>
      <c r="H855" s="376">
        <v>1350</v>
      </c>
      <c r="I855" s="376">
        <v>15</v>
      </c>
      <c r="J855" s="376">
        <v>0</v>
      </c>
      <c r="K855" s="376">
        <v>0</v>
      </c>
      <c r="L855" s="376">
        <f>SUM(H855:K855)</f>
        <v>1365</v>
      </c>
      <c r="M855" s="376"/>
      <c r="N855" s="387">
        <f t="shared" si="36"/>
        <v>25.754716981132077</v>
      </c>
      <c r="O855" s="376"/>
      <c r="P855" s="13"/>
    </row>
    <row r="856" spans="1:16" hidden="1">
      <c r="A856" s="376" t="s">
        <v>15</v>
      </c>
      <c r="B856" s="377">
        <v>45031</v>
      </c>
      <c r="C856" s="377">
        <v>45037</v>
      </c>
      <c r="D856" s="376" t="s">
        <v>485</v>
      </c>
      <c r="E856" s="376" t="s">
        <v>486</v>
      </c>
      <c r="F856" s="376">
        <v>27</v>
      </c>
      <c r="G856" s="376" t="s">
        <v>501</v>
      </c>
      <c r="H856" s="376">
        <v>1550</v>
      </c>
      <c r="I856" s="376">
        <v>15</v>
      </c>
      <c r="J856" s="376">
        <v>0</v>
      </c>
      <c r="K856" s="376">
        <v>0</v>
      </c>
      <c r="L856" s="376">
        <f>SUM(H856:K856)</f>
        <v>1565</v>
      </c>
      <c r="M856" s="376"/>
      <c r="N856" s="387">
        <f t="shared" si="36"/>
        <v>57.962962962962962</v>
      </c>
      <c r="O856" s="376"/>
      <c r="P856" s="13"/>
    </row>
    <row r="857" spans="1:16" hidden="1">
      <c r="A857" s="376" t="s">
        <v>15</v>
      </c>
      <c r="B857" s="377">
        <v>45031</v>
      </c>
      <c r="C857" s="377">
        <v>45037</v>
      </c>
      <c r="D857" s="376" t="s">
        <v>485</v>
      </c>
      <c r="E857" s="388" t="s">
        <v>486</v>
      </c>
      <c r="F857" s="376">
        <v>53</v>
      </c>
      <c r="G857" s="376" t="s">
        <v>498</v>
      </c>
      <c r="H857" s="376">
        <v>2500</v>
      </c>
      <c r="I857" s="376">
        <v>15</v>
      </c>
      <c r="J857" s="376">
        <v>0</v>
      </c>
      <c r="K857" s="376">
        <v>0</v>
      </c>
      <c r="L857" s="376">
        <f>SUM(H857:K857)</f>
        <v>2515</v>
      </c>
      <c r="M857" s="376"/>
      <c r="N857" s="387">
        <f t="shared" si="36"/>
        <v>47.452830188679243</v>
      </c>
      <c r="O857" s="376"/>
      <c r="P857" s="13"/>
    </row>
    <row r="858" spans="1:16" hidden="1">
      <c r="A858" s="376" t="s">
        <v>15</v>
      </c>
      <c r="B858" s="377">
        <v>45031</v>
      </c>
      <c r="C858" s="377">
        <v>45037</v>
      </c>
      <c r="D858" s="376" t="s">
        <v>485</v>
      </c>
      <c r="E858" s="376" t="s">
        <v>486</v>
      </c>
      <c r="F858" s="376">
        <v>53</v>
      </c>
      <c r="G858" s="376" t="s">
        <v>499</v>
      </c>
      <c r="H858" s="376">
        <v>2500</v>
      </c>
      <c r="I858" s="376">
        <v>15</v>
      </c>
      <c r="J858" s="376">
        <v>0</v>
      </c>
      <c r="K858" s="376">
        <v>0</v>
      </c>
      <c r="L858" s="376">
        <f t="shared" ref="L858:L946" si="37">SUM(H858:K858)</f>
        <v>2515</v>
      </c>
      <c r="M858" s="376"/>
      <c r="N858" s="387">
        <f t="shared" si="36"/>
        <v>47.452830188679243</v>
      </c>
      <c r="O858" s="376"/>
      <c r="P858" s="13"/>
    </row>
    <row r="859" spans="1:16" hidden="1">
      <c r="A859" s="376" t="s">
        <v>15</v>
      </c>
      <c r="B859" s="376"/>
      <c r="C859" s="376"/>
      <c r="D859" s="376" t="s">
        <v>504</v>
      </c>
      <c r="E859" s="376" t="s">
        <v>486</v>
      </c>
      <c r="F859" s="376">
        <v>53</v>
      </c>
      <c r="G859" s="376" t="s">
        <v>500</v>
      </c>
      <c r="H859" s="376">
        <v>1465</v>
      </c>
      <c r="I859" s="376">
        <v>0</v>
      </c>
      <c r="J859" s="376">
        <v>0</v>
      </c>
      <c r="K859" s="376">
        <v>0</v>
      </c>
      <c r="L859" s="376">
        <f t="shared" si="37"/>
        <v>1465</v>
      </c>
      <c r="M859" s="376"/>
      <c r="N859" s="387">
        <f t="shared" si="36"/>
        <v>27.641509433962263</v>
      </c>
      <c r="O859" s="379"/>
      <c r="P859" s="13"/>
    </row>
    <row r="860" spans="1:16" hidden="1">
      <c r="A860" s="376" t="s">
        <v>15</v>
      </c>
      <c r="B860" s="377">
        <v>45038</v>
      </c>
      <c r="C860" s="377">
        <v>45039</v>
      </c>
      <c r="D860" s="376" t="s">
        <v>485</v>
      </c>
      <c r="E860" s="376" t="s">
        <v>486</v>
      </c>
      <c r="F860" s="376">
        <v>53</v>
      </c>
      <c r="G860" s="376" t="s">
        <v>500</v>
      </c>
      <c r="H860" s="376">
        <v>1750</v>
      </c>
      <c r="I860" s="376">
        <v>15</v>
      </c>
      <c r="J860" s="376">
        <v>0</v>
      </c>
      <c r="K860" s="376">
        <v>0</v>
      </c>
      <c r="L860" s="376">
        <f t="shared" si="37"/>
        <v>1765</v>
      </c>
      <c r="M860" s="376"/>
      <c r="N860" s="387">
        <f t="shared" si="36"/>
        <v>33.301886792452834</v>
      </c>
      <c r="O860" s="376"/>
      <c r="P860" s="13"/>
    </row>
    <row r="861" spans="1:16" hidden="1">
      <c r="A861" s="376" t="s">
        <v>15</v>
      </c>
      <c r="B861" s="377">
        <v>45038</v>
      </c>
      <c r="C861" s="377">
        <v>45039</v>
      </c>
      <c r="D861" s="376" t="s">
        <v>485</v>
      </c>
      <c r="E861" s="376" t="s">
        <v>486</v>
      </c>
      <c r="F861" s="376">
        <v>27</v>
      </c>
      <c r="G861" s="376" t="s">
        <v>501</v>
      </c>
      <c r="H861" s="376">
        <v>1950</v>
      </c>
      <c r="I861" s="376">
        <v>15</v>
      </c>
      <c r="J861" s="376">
        <v>0</v>
      </c>
      <c r="K861" s="376">
        <v>0</v>
      </c>
      <c r="L861" s="376">
        <f t="shared" si="37"/>
        <v>1965</v>
      </c>
      <c r="M861" s="376"/>
      <c r="N861" s="387">
        <f t="shared" si="36"/>
        <v>72.777777777777771</v>
      </c>
      <c r="O861" s="376"/>
      <c r="P861" s="13"/>
    </row>
    <row r="862" spans="1:16" hidden="1">
      <c r="A862" s="376" t="s">
        <v>15</v>
      </c>
      <c r="B862" s="377">
        <v>45038</v>
      </c>
      <c r="C862" s="377">
        <v>45039</v>
      </c>
      <c r="D862" s="376" t="s">
        <v>485</v>
      </c>
      <c r="E862" s="388" t="s">
        <v>486</v>
      </c>
      <c r="F862" s="376">
        <v>53</v>
      </c>
      <c r="G862" s="376" t="s">
        <v>498</v>
      </c>
      <c r="H862" s="376">
        <v>2900</v>
      </c>
      <c r="I862" s="376">
        <v>15</v>
      </c>
      <c r="J862" s="376">
        <v>0</v>
      </c>
      <c r="K862" s="376">
        <v>0</v>
      </c>
      <c r="L862" s="376">
        <f t="shared" si="37"/>
        <v>2915</v>
      </c>
      <c r="M862" s="376"/>
      <c r="N862" s="387">
        <f t="shared" si="36"/>
        <v>55</v>
      </c>
      <c r="O862" s="376"/>
      <c r="P862" s="13"/>
    </row>
    <row r="863" spans="1:16" hidden="1">
      <c r="A863" s="376" t="s">
        <v>15</v>
      </c>
      <c r="B863" s="377">
        <v>45038</v>
      </c>
      <c r="C863" s="377">
        <v>45039</v>
      </c>
      <c r="D863" s="376" t="s">
        <v>485</v>
      </c>
      <c r="E863" s="376" t="s">
        <v>486</v>
      </c>
      <c r="F863" s="376">
        <v>53</v>
      </c>
      <c r="G863" s="376" t="s">
        <v>499</v>
      </c>
      <c r="H863" s="376">
        <v>2900</v>
      </c>
      <c r="I863" s="376">
        <v>15</v>
      </c>
      <c r="J863" s="376">
        <v>0</v>
      </c>
      <c r="K863" s="376">
        <v>0</v>
      </c>
      <c r="L863" s="376">
        <f t="shared" si="37"/>
        <v>2915</v>
      </c>
      <c r="M863" s="376"/>
      <c r="N863" s="387">
        <f t="shared" si="36"/>
        <v>55</v>
      </c>
      <c r="O863" s="376"/>
      <c r="P863" s="13"/>
    </row>
    <row r="864" spans="1:16" ht="75" hidden="1">
      <c r="A864" s="373" t="s">
        <v>851</v>
      </c>
      <c r="B864" s="373"/>
      <c r="C864" s="373"/>
      <c r="D864" s="373" t="s">
        <v>504</v>
      </c>
      <c r="E864" s="373" t="s">
        <v>486</v>
      </c>
      <c r="F864" s="373">
        <v>53</v>
      </c>
      <c r="G864" s="373" t="s">
        <v>500</v>
      </c>
      <c r="H864" s="373">
        <v>1600</v>
      </c>
      <c r="I864" s="373">
        <v>0</v>
      </c>
      <c r="J864" s="373">
        <v>0</v>
      </c>
      <c r="K864" s="373">
        <v>0</v>
      </c>
      <c r="L864" s="373">
        <f t="shared" si="37"/>
        <v>1600</v>
      </c>
      <c r="M864" s="373"/>
      <c r="N864" s="387">
        <f t="shared" si="36"/>
        <v>30.188679245283019</v>
      </c>
      <c r="O864" s="386" t="s">
        <v>854</v>
      </c>
      <c r="P864" s="14"/>
    </row>
    <row r="865" spans="1:16" ht="60" hidden="1">
      <c r="A865" s="373" t="s">
        <v>15</v>
      </c>
      <c r="B865" s="384">
        <v>45040</v>
      </c>
      <c r="C865" s="384">
        <v>45049</v>
      </c>
      <c r="D865" s="373" t="s">
        <v>485</v>
      </c>
      <c r="E865" s="373" t="s">
        <v>486</v>
      </c>
      <c r="F865" s="373">
        <v>53</v>
      </c>
      <c r="G865" s="373" t="s">
        <v>500</v>
      </c>
      <c r="H865" s="373">
        <v>1650</v>
      </c>
      <c r="I865" s="373">
        <v>15</v>
      </c>
      <c r="J865" s="373">
        <v>0</v>
      </c>
      <c r="K865" s="373">
        <v>0</v>
      </c>
      <c r="L865" s="373">
        <f t="shared" si="37"/>
        <v>1665</v>
      </c>
      <c r="M865" s="373"/>
      <c r="N865" s="387">
        <f t="shared" si="36"/>
        <v>31.415094339622641</v>
      </c>
      <c r="O865" s="386" t="s">
        <v>855</v>
      </c>
      <c r="P865" s="14"/>
    </row>
    <row r="866" spans="1:16" hidden="1">
      <c r="A866" s="376" t="s">
        <v>15</v>
      </c>
      <c r="B866" s="377">
        <v>45040</v>
      </c>
      <c r="C866" s="377">
        <v>45049</v>
      </c>
      <c r="D866" s="376" t="s">
        <v>485</v>
      </c>
      <c r="E866" s="376" t="s">
        <v>486</v>
      </c>
      <c r="F866" s="376">
        <v>27</v>
      </c>
      <c r="G866" s="376" t="s">
        <v>501</v>
      </c>
      <c r="H866" s="376">
        <v>1850</v>
      </c>
      <c r="I866" s="376">
        <v>15</v>
      </c>
      <c r="J866" s="376">
        <v>0</v>
      </c>
      <c r="K866" s="376">
        <v>0</v>
      </c>
      <c r="L866" s="376">
        <f t="shared" si="37"/>
        <v>1865</v>
      </c>
      <c r="M866" s="376"/>
      <c r="N866" s="387">
        <f t="shared" si="36"/>
        <v>69.074074074074076</v>
      </c>
      <c r="O866" s="376"/>
      <c r="P866" s="13"/>
    </row>
    <row r="867" spans="1:16" hidden="1">
      <c r="A867" s="376" t="s">
        <v>15</v>
      </c>
      <c r="B867" s="377">
        <v>45040</v>
      </c>
      <c r="C867" s="377">
        <v>45049</v>
      </c>
      <c r="D867" s="376" t="s">
        <v>485</v>
      </c>
      <c r="E867" s="388" t="s">
        <v>486</v>
      </c>
      <c r="F867" s="376">
        <v>53</v>
      </c>
      <c r="G867" s="376" t="s">
        <v>498</v>
      </c>
      <c r="H867" s="376">
        <v>2800</v>
      </c>
      <c r="I867" s="376">
        <v>15</v>
      </c>
      <c r="J867" s="376">
        <v>0</v>
      </c>
      <c r="K867" s="376">
        <v>0</v>
      </c>
      <c r="L867" s="376">
        <f t="shared" si="37"/>
        <v>2815</v>
      </c>
      <c r="M867" s="376"/>
      <c r="N867" s="387">
        <f t="shared" si="36"/>
        <v>53.113207547169814</v>
      </c>
      <c r="O867" s="376"/>
      <c r="P867" s="13"/>
    </row>
    <row r="868" spans="1:16" hidden="1">
      <c r="A868" s="376" t="s">
        <v>15</v>
      </c>
      <c r="B868" s="377">
        <v>45040</v>
      </c>
      <c r="C868" s="377">
        <v>45049</v>
      </c>
      <c r="D868" s="376" t="s">
        <v>485</v>
      </c>
      <c r="E868" s="376" t="s">
        <v>486</v>
      </c>
      <c r="F868" s="376">
        <v>53</v>
      </c>
      <c r="G868" s="376" t="s">
        <v>499</v>
      </c>
      <c r="H868" s="376">
        <v>2800</v>
      </c>
      <c r="I868" s="376">
        <v>15</v>
      </c>
      <c r="J868" s="376">
        <v>0</v>
      </c>
      <c r="K868" s="376">
        <v>0</v>
      </c>
      <c r="L868" s="376">
        <f t="shared" si="37"/>
        <v>2815</v>
      </c>
      <c r="M868" s="376"/>
      <c r="N868" s="387">
        <f t="shared" si="36"/>
        <v>53.113207547169814</v>
      </c>
      <c r="O868" s="376"/>
      <c r="P868" s="13"/>
    </row>
    <row r="869" spans="1:16" hidden="1">
      <c r="A869" s="376" t="s">
        <v>15</v>
      </c>
      <c r="B869" s="377">
        <v>45050</v>
      </c>
      <c r="C869" s="377">
        <v>45056</v>
      </c>
      <c r="D869" s="376" t="s">
        <v>485</v>
      </c>
      <c r="E869" s="376" t="s">
        <v>486</v>
      </c>
      <c r="F869" s="376">
        <v>53</v>
      </c>
      <c r="G869" s="376" t="s">
        <v>500</v>
      </c>
      <c r="H869" s="376">
        <v>1750</v>
      </c>
      <c r="I869" s="376">
        <v>15</v>
      </c>
      <c r="J869" s="376">
        <v>0</v>
      </c>
      <c r="K869" s="376">
        <v>0</v>
      </c>
      <c r="L869" s="376">
        <f t="shared" si="37"/>
        <v>1765</v>
      </c>
      <c r="M869" s="376"/>
      <c r="N869" s="387">
        <f t="shared" si="36"/>
        <v>33.301886792452834</v>
      </c>
      <c r="O869" s="376"/>
      <c r="P869" s="13"/>
    </row>
    <row r="870" spans="1:16" hidden="1">
      <c r="A870" s="376" t="s">
        <v>15</v>
      </c>
      <c r="B870" s="377">
        <v>45050</v>
      </c>
      <c r="C870" s="377">
        <v>45056</v>
      </c>
      <c r="D870" s="376" t="s">
        <v>485</v>
      </c>
      <c r="E870" s="376" t="s">
        <v>486</v>
      </c>
      <c r="F870" s="376">
        <v>27</v>
      </c>
      <c r="G870" s="376" t="s">
        <v>501</v>
      </c>
      <c r="H870" s="376">
        <v>1950</v>
      </c>
      <c r="I870" s="376">
        <v>15</v>
      </c>
      <c r="J870" s="376">
        <v>0</v>
      </c>
      <c r="K870" s="376">
        <v>0</v>
      </c>
      <c r="L870" s="376">
        <f t="shared" si="37"/>
        <v>1965</v>
      </c>
      <c r="M870" s="376"/>
      <c r="N870" s="387">
        <f t="shared" si="36"/>
        <v>72.777777777777771</v>
      </c>
      <c r="O870" s="376"/>
      <c r="P870" s="13"/>
    </row>
    <row r="871" spans="1:16" hidden="1">
      <c r="A871" s="376" t="s">
        <v>15</v>
      </c>
      <c r="B871" s="377">
        <v>45050</v>
      </c>
      <c r="C871" s="377">
        <v>45056</v>
      </c>
      <c r="D871" s="376" t="s">
        <v>485</v>
      </c>
      <c r="E871" s="388" t="s">
        <v>486</v>
      </c>
      <c r="F871" s="376">
        <v>53</v>
      </c>
      <c r="G871" s="376" t="s">
        <v>498</v>
      </c>
      <c r="H871" s="376">
        <v>2900</v>
      </c>
      <c r="I871" s="376">
        <v>15</v>
      </c>
      <c r="J871" s="376">
        <v>0</v>
      </c>
      <c r="K871" s="376">
        <v>0</v>
      </c>
      <c r="L871" s="376">
        <f t="shared" si="37"/>
        <v>2915</v>
      </c>
      <c r="M871" s="376"/>
      <c r="N871" s="387">
        <f t="shared" si="36"/>
        <v>55</v>
      </c>
      <c r="O871" s="376"/>
      <c r="P871" s="13"/>
    </row>
    <row r="872" spans="1:16" hidden="1">
      <c r="A872" s="376" t="s">
        <v>15</v>
      </c>
      <c r="B872" s="377">
        <v>45050</v>
      </c>
      <c r="C872" s="377">
        <v>45056</v>
      </c>
      <c r="D872" s="376" t="s">
        <v>485</v>
      </c>
      <c r="E872" s="376" t="s">
        <v>486</v>
      </c>
      <c r="F872" s="376">
        <v>53</v>
      </c>
      <c r="G872" s="376" t="s">
        <v>499</v>
      </c>
      <c r="H872" s="376">
        <v>2900</v>
      </c>
      <c r="I872" s="376">
        <v>15</v>
      </c>
      <c r="J872" s="376">
        <v>0</v>
      </c>
      <c r="K872" s="376">
        <v>0</v>
      </c>
      <c r="L872" s="376">
        <f t="shared" si="37"/>
        <v>2915</v>
      </c>
      <c r="M872" s="376"/>
      <c r="N872" s="387">
        <f t="shared" si="36"/>
        <v>55</v>
      </c>
      <c r="O872" s="376"/>
      <c r="P872" s="13"/>
    </row>
    <row r="873" spans="1:16" ht="75" hidden="1">
      <c r="A873" s="373" t="s">
        <v>851</v>
      </c>
      <c r="B873" s="373"/>
      <c r="C873" s="373"/>
      <c r="D873" s="373" t="s">
        <v>504</v>
      </c>
      <c r="E873" s="373" t="s">
        <v>486</v>
      </c>
      <c r="F873" s="373">
        <v>53</v>
      </c>
      <c r="G873" s="373" t="s">
        <v>500</v>
      </c>
      <c r="H873" s="373">
        <v>1850</v>
      </c>
      <c r="I873" s="373">
        <v>0</v>
      </c>
      <c r="J873" s="373">
        <v>0</v>
      </c>
      <c r="K873" s="373">
        <v>0</v>
      </c>
      <c r="L873" s="373">
        <f t="shared" si="37"/>
        <v>1850</v>
      </c>
      <c r="M873" s="373"/>
      <c r="N873" s="387">
        <f t="shared" si="36"/>
        <v>34.905660377358494</v>
      </c>
      <c r="O873" s="386" t="s">
        <v>856</v>
      </c>
      <c r="P873" s="14"/>
    </row>
    <row r="874" spans="1:16" hidden="1">
      <c r="A874" s="376" t="s">
        <v>15</v>
      </c>
      <c r="B874" s="377">
        <v>45057</v>
      </c>
      <c r="C874" s="377">
        <v>45060</v>
      </c>
      <c r="D874" s="376" t="s">
        <v>485</v>
      </c>
      <c r="E874" s="376" t="s">
        <v>486</v>
      </c>
      <c r="F874" s="376">
        <v>53</v>
      </c>
      <c r="G874" s="376" t="s">
        <v>500</v>
      </c>
      <c r="H874" s="376">
        <v>1550</v>
      </c>
      <c r="I874" s="376">
        <v>15</v>
      </c>
      <c r="J874" s="376">
        <v>0</v>
      </c>
      <c r="K874" s="376">
        <v>0</v>
      </c>
      <c r="L874" s="376">
        <f t="shared" si="37"/>
        <v>1565</v>
      </c>
      <c r="M874" s="376"/>
      <c r="N874" s="387">
        <f t="shared" si="36"/>
        <v>29.528301886792452</v>
      </c>
      <c r="O874" s="376"/>
      <c r="P874" s="13"/>
    </row>
    <row r="875" spans="1:16" hidden="1">
      <c r="A875" s="376" t="s">
        <v>15</v>
      </c>
      <c r="B875" s="377">
        <v>45057</v>
      </c>
      <c r="C875" s="377">
        <v>45060</v>
      </c>
      <c r="D875" s="376" t="s">
        <v>485</v>
      </c>
      <c r="E875" s="376" t="s">
        <v>486</v>
      </c>
      <c r="F875" s="376">
        <v>27</v>
      </c>
      <c r="G875" s="376" t="s">
        <v>501</v>
      </c>
      <c r="H875" s="376">
        <v>1750</v>
      </c>
      <c r="I875" s="376">
        <v>15</v>
      </c>
      <c r="J875" s="376">
        <v>0</v>
      </c>
      <c r="K875" s="376">
        <v>0</v>
      </c>
      <c r="L875" s="376">
        <f t="shared" si="37"/>
        <v>1765</v>
      </c>
      <c r="M875" s="376"/>
      <c r="N875" s="387">
        <f t="shared" si="36"/>
        <v>65.370370370370367</v>
      </c>
      <c r="O875" s="376"/>
      <c r="P875" s="13"/>
    </row>
    <row r="876" spans="1:16" hidden="1">
      <c r="A876" s="376" t="s">
        <v>15</v>
      </c>
      <c r="B876" s="377">
        <v>45057</v>
      </c>
      <c r="C876" s="377">
        <v>45060</v>
      </c>
      <c r="D876" s="376" t="s">
        <v>485</v>
      </c>
      <c r="E876" s="388" t="s">
        <v>486</v>
      </c>
      <c r="F876" s="376">
        <v>53</v>
      </c>
      <c r="G876" s="376" t="s">
        <v>498</v>
      </c>
      <c r="H876" s="376">
        <v>2700</v>
      </c>
      <c r="I876" s="376">
        <v>15</v>
      </c>
      <c r="J876" s="376">
        <v>0</v>
      </c>
      <c r="K876" s="376">
        <v>0</v>
      </c>
      <c r="L876" s="376">
        <f t="shared" si="37"/>
        <v>2715</v>
      </c>
      <c r="M876" s="376"/>
      <c r="N876" s="387">
        <f t="shared" si="36"/>
        <v>51.226415094339622</v>
      </c>
      <c r="O876" s="376"/>
      <c r="P876" s="13"/>
    </row>
    <row r="877" spans="1:16" hidden="1">
      <c r="A877" s="376" t="s">
        <v>15</v>
      </c>
      <c r="B877" s="377">
        <v>45057</v>
      </c>
      <c r="C877" s="377">
        <v>45060</v>
      </c>
      <c r="D877" s="376" t="s">
        <v>485</v>
      </c>
      <c r="E877" s="376" t="s">
        <v>486</v>
      </c>
      <c r="F877" s="376">
        <v>53</v>
      </c>
      <c r="G877" s="376" t="s">
        <v>499</v>
      </c>
      <c r="H877" s="376">
        <v>2700</v>
      </c>
      <c r="I877" s="376">
        <v>15</v>
      </c>
      <c r="J877" s="376">
        <v>0</v>
      </c>
      <c r="K877" s="376">
        <v>0</v>
      </c>
      <c r="L877" s="376">
        <f t="shared" si="37"/>
        <v>2715</v>
      </c>
      <c r="M877" s="376"/>
      <c r="N877" s="387">
        <f t="shared" si="36"/>
        <v>51.226415094339622</v>
      </c>
      <c r="O877" s="376"/>
      <c r="P877" s="13"/>
    </row>
    <row r="878" spans="1:16" ht="60" hidden="1">
      <c r="A878" s="373" t="s">
        <v>16</v>
      </c>
      <c r="B878" s="373"/>
      <c r="C878" s="373"/>
      <c r="D878" s="373" t="s">
        <v>504</v>
      </c>
      <c r="E878" s="373" t="s">
        <v>486</v>
      </c>
      <c r="F878" s="373">
        <v>53</v>
      </c>
      <c r="G878" s="373" t="s">
        <v>500</v>
      </c>
      <c r="H878" s="373">
        <v>1700</v>
      </c>
      <c r="I878" s="373">
        <v>0</v>
      </c>
      <c r="J878" s="373">
        <v>0</v>
      </c>
      <c r="K878" s="373">
        <v>0</v>
      </c>
      <c r="L878" s="373">
        <f t="shared" si="37"/>
        <v>1700</v>
      </c>
      <c r="M878" s="373"/>
      <c r="N878" s="387">
        <f t="shared" si="36"/>
        <v>32.075471698113205</v>
      </c>
      <c r="O878" s="386" t="s">
        <v>857</v>
      </c>
      <c r="P878" s="14"/>
    </row>
    <row r="879" spans="1:16" hidden="1">
      <c r="A879" s="376" t="s">
        <v>15</v>
      </c>
      <c r="B879" s="377">
        <v>45061</v>
      </c>
      <c r="C879" s="377">
        <v>45067</v>
      </c>
      <c r="D879" s="376" t="s">
        <v>485</v>
      </c>
      <c r="E879" s="376" t="s">
        <v>486</v>
      </c>
      <c r="F879" s="376">
        <v>53</v>
      </c>
      <c r="G879" s="376" t="s">
        <v>500</v>
      </c>
      <c r="H879" s="376">
        <v>1450</v>
      </c>
      <c r="I879" s="376">
        <v>15</v>
      </c>
      <c r="J879" s="376">
        <v>0</v>
      </c>
      <c r="K879" s="376">
        <v>0</v>
      </c>
      <c r="L879" s="376">
        <f t="shared" si="37"/>
        <v>1465</v>
      </c>
      <c r="M879" s="376"/>
      <c r="N879" s="387">
        <f t="shared" si="36"/>
        <v>27.641509433962263</v>
      </c>
      <c r="O879" s="376"/>
      <c r="P879" s="13"/>
    </row>
    <row r="880" spans="1:16" hidden="1">
      <c r="A880" s="376" t="s">
        <v>15</v>
      </c>
      <c r="B880" s="377">
        <v>45061</v>
      </c>
      <c r="C880" s="377">
        <v>45067</v>
      </c>
      <c r="D880" s="376" t="s">
        <v>485</v>
      </c>
      <c r="E880" s="376" t="s">
        <v>486</v>
      </c>
      <c r="F880" s="376">
        <v>27</v>
      </c>
      <c r="G880" s="376" t="s">
        <v>501</v>
      </c>
      <c r="H880" s="376">
        <v>1650</v>
      </c>
      <c r="I880" s="376">
        <v>15</v>
      </c>
      <c r="J880" s="376">
        <v>0</v>
      </c>
      <c r="K880" s="376">
        <v>0</v>
      </c>
      <c r="L880" s="376">
        <f t="shared" si="37"/>
        <v>1665</v>
      </c>
      <c r="M880" s="376"/>
      <c r="N880" s="387">
        <f t="shared" si="36"/>
        <v>61.666666666666664</v>
      </c>
      <c r="O880" s="376"/>
      <c r="P880" s="13"/>
    </row>
    <row r="881" spans="1:16" hidden="1">
      <c r="A881" s="376" t="s">
        <v>15</v>
      </c>
      <c r="B881" s="377">
        <v>45061</v>
      </c>
      <c r="C881" s="377">
        <v>45067</v>
      </c>
      <c r="D881" s="376" t="s">
        <v>485</v>
      </c>
      <c r="E881" s="388" t="s">
        <v>486</v>
      </c>
      <c r="F881" s="376">
        <v>53</v>
      </c>
      <c r="G881" s="376" t="s">
        <v>498</v>
      </c>
      <c r="H881" s="376">
        <v>2600</v>
      </c>
      <c r="I881" s="376">
        <v>15</v>
      </c>
      <c r="J881" s="376">
        <v>0</v>
      </c>
      <c r="K881" s="376">
        <v>0</v>
      </c>
      <c r="L881" s="376">
        <f t="shared" si="37"/>
        <v>2615</v>
      </c>
      <c r="M881" s="376"/>
      <c r="N881" s="387">
        <f t="shared" si="36"/>
        <v>49.339622641509436</v>
      </c>
      <c r="O881" s="376"/>
      <c r="P881" s="13"/>
    </row>
    <row r="882" spans="1:16" hidden="1">
      <c r="A882" s="376" t="s">
        <v>15</v>
      </c>
      <c r="B882" s="377">
        <v>45061</v>
      </c>
      <c r="C882" s="377">
        <v>45067</v>
      </c>
      <c r="D882" s="376" t="s">
        <v>485</v>
      </c>
      <c r="E882" s="376" t="s">
        <v>486</v>
      </c>
      <c r="F882" s="376">
        <v>53</v>
      </c>
      <c r="G882" s="376" t="s">
        <v>499</v>
      </c>
      <c r="H882" s="376">
        <v>2600</v>
      </c>
      <c r="I882" s="376">
        <v>15</v>
      </c>
      <c r="J882" s="376">
        <v>0</v>
      </c>
      <c r="K882" s="376">
        <v>0</v>
      </c>
      <c r="L882" s="376">
        <f t="shared" si="37"/>
        <v>2615</v>
      </c>
      <c r="M882" s="376"/>
      <c r="N882" s="387">
        <f t="shared" si="36"/>
        <v>49.339622641509436</v>
      </c>
      <c r="O882" s="376"/>
      <c r="P882" s="13"/>
    </row>
    <row r="883" spans="1:16" hidden="1">
      <c r="A883" s="376" t="s">
        <v>15</v>
      </c>
      <c r="B883" s="377">
        <v>45068</v>
      </c>
      <c r="C883" s="377">
        <v>45077</v>
      </c>
      <c r="D883" s="376" t="s">
        <v>485</v>
      </c>
      <c r="E883" s="376" t="s">
        <v>486</v>
      </c>
      <c r="F883" s="376">
        <v>53</v>
      </c>
      <c r="G883" s="376" t="s">
        <v>500</v>
      </c>
      <c r="H883" s="376">
        <v>1250</v>
      </c>
      <c r="I883" s="376">
        <v>15</v>
      </c>
      <c r="J883" s="376">
        <v>0</v>
      </c>
      <c r="K883" s="376">
        <v>0</v>
      </c>
      <c r="L883" s="376">
        <f t="shared" si="37"/>
        <v>1265</v>
      </c>
      <c r="M883" s="376"/>
      <c r="N883" s="387">
        <f t="shared" si="36"/>
        <v>23.867924528301888</v>
      </c>
      <c r="O883" s="376"/>
      <c r="P883" s="13"/>
    </row>
    <row r="884" spans="1:16" hidden="1">
      <c r="A884" s="376" t="s">
        <v>15</v>
      </c>
      <c r="B884" s="377">
        <v>45068</v>
      </c>
      <c r="C884" s="377">
        <v>45077</v>
      </c>
      <c r="D884" s="376" t="s">
        <v>485</v>
      </c>
      <c r="E884" s="376" t="s">
        <v>486</v>
      </c>
      <c r="F884" s="376">
        <v>27</v>
      </c>
      <c r="G884" s="376" t="s">
        <v>501</v>
      </c>
      <c r="H884" s="376">
        <v>1450</v>
      </c>
      <c r="I884" s="376">
        <v>15</v>
      </c>
      <c r="J884" s="376">
        <v>0</v>
      </c>
      <c r="K884" s="376">
        <v>0</v>
      </c>
      <c r="L884" s="376">
        <f t="shared" si="37"/>
        <v>1465</v>
      </c>
      <c r="M884" s="376"/>
      <c r="N884" s="387">
        <f t="shared" si="36"/>
        <v>54.25925925925926</v>
      </c>
      <c r="O884" s="376"/>
      <c r="P884" s="13"/>
    </row>
    <row r="885" spans="1:16" hidden="1">
      <c r="A885" s="376" t="s">
        <v>15</v>
      </c>
      <c r="B885" s="377">
        <v>45068</v>
      </c>
      <c r="C885" s="377">
        <v>45077</v>
      </c>
      <c r="D885" s="376" t="s">
        <v>485</v>
      </c>
      <c r="E885" s="388" t="s">
        <v>486</v>
      </c>
      <c r="F885" s="376">
        <v>53</v>
      </c>
      <c r="G885" s="376" t="s">
        <v>498</v>
      </c>
      <c r="H885" s="376">
        <v>2500</v>
      </c>
      <c r="I885" s="376">
        <v>15</v>
      </c>
      <c r="J885" s="376">
        <v>0</v>
      </c>
      <c r="K885" s="376">
        <v>0</v>
      </c>
      <c r="L885" s="376">
        <f t="shared" si="37"/>
        <v>2515</v>
      </c>
      <c r="M885" s="376"/>
      <c r="N885" s="387">
        <f t="shared" si="36"/>
        <v>47.452830188679243</v>
      </c>
      <c r="O885" s="376"/>
      <c r="P885" s="13"/>
    </row>
    <row r="886" spans="1:16" hidden="1">
      <c r="A886" s="376" t="s">
        <v>15</v>
      </c>
      <c r="B886" s="377">
        <v>45068</v>
      </c>
      <c r="C886" s="377">
        <v>45077</v>
      </c>
      <c r="D886" s="376" t="s">
        <v>485</v>
      </c>
      <c r="E886" s="376" t="s">
        <v>486</v>
      </c>
      <c r="F886" s="376">
        <v>53</v>
      </c>
      <c r="G886" s="376" t="s">
        <v>499</v>
      </c>
      <c r="H886" s="376">
        <v>2500</v>
      </c>
      <c r="I886" s="376">
        <v>15</v>
      </c>
      <c r="J886" s="376">
        <v>0</v>
      </c>
      <c r="K886" s="376">
        <v>0</v>
      </c>
      <c r="L886" s="376">
        <f t="shared" si="37"/>
        <v>2515</v>
      </c>
      <c r="M886" s="376"/>
      <c r="N886" s="387">
        <f t="shared" si="36"/>
        <v>47.452830188679243</v>
      </c>
      <c r="O886" s="376"/>
      <c r="P886" s="13"/>
    </row>
    <row r="887" spans="1:16" ht="45" hidden="1">
      <c r="A887" s="373" t="s">
        <v>15</v>
      </c>
      <c r="B887" s="373"/>
      <c r="C887" s="373"/>
      <c r="D887" s="373" t="s">
        <v>504</v>
      </c>
      <c r="E887" s="373" t="s">
        <v>486</v>
      </c>
      <c r="F887" s="373">
        <v>53</v>
      </c>
      <c r="G887" s="373" t="s">
        <v>500</v>
      </c>
      <c r="H887" s="373">
        <v>1465</v>
      </c>
      <c r="I887" s="373">
        <v>0</v>
      </c>
      <c r="J887" s="373">
        <v>0</v>
      </c>
      <c r="K887" s="373">
        <v>0</v>
      </c>
      <c r="L887" s="373">
        <f t="shared" si="37"/>
        <v>1465</v>
      </c>
      <c r="M887" s="373"/>
      <c r="N887" s="387">
        <f t="shared" si="36"/>
        <v>27.641509433962263</v>
      </c>
      <c r="O887" s="386" t="s">
        <v>858</v>
      </c>
      <c r="P887" s="14"/>
    </row>
    <row r="888" spans="1:16" ht="60" hidden="1">
      <c r="A888" s="373" t="s">
        <v>15</v>
      </c>
      <c r="B888" s="373"/>
      <c r="C888" s="373"/>
      <c r="D888" s="373" t="s">
        <v>504</v>
      </c>
      <c r="E888" s="373" t="s">
        <v>486</v>
      </c>
      <c r="F888" s="373">
        <v>53</v>
      </c>
      <c r="G888" s="373" t="s">
        <v>500</v>
      </c>
      <c r="H888" s="373">
        <v>1315</v>
      </c>
      <c r="I888" s="373">
        <v>0</v>
      </c>
      <c r="J888" s="373">
        <v>0</v>
      </c>
      <c r="K888" s="373">
        <v>0</v>
      </c>
      <c r="L888" s="373">
        <f t="shared" si="37"/>
        <v>1315</v>
      </c>
      <c r="M888" s="373"/>
      <c r="N888" s="387">
        <f t="shared" si="36"/>
        <v>24.811320754716981</v>
      </c>
      <c r="O888" s="386" t="s">
        <v>859</v>
      </c>
      <c r="P888" s="14"/>
    </row>
    <row r="889" spans="1:16" hidden="1">
      <c r="A889" s="376" t="s">
        <v>15</v>
      </c>
      <c r="B889" s="377">
        <v>45078</v>
      </c>
      <c r="C889" s="377">
        <v>45084</v>
      </c>
      <c r="D889" s="376" t="s">
        <v>485</v>
      </c>
      <c r="E889" s="376" t="s">
        <v>486</v>
      </c>
      <c r="F889" s="376">
        <v>53</v>
      </c>
      <c r="G889" s="376" t="s">
        <v>500</v>
      </c>
      <c r="H889" s="376">
        <v>1250</v>
      </c>
      <c r="I889" s="376">
        <v>15</v>
      </c>
      <c r="J889" s="376">
        <v>0</v>
      </c>
      <c r="K889" s="376">
        <v>0</v>
      </c>
      <c r="L889" s="376">
        <f t="shared" si="37"/>
        <v>1265</v>
      </c>
      <c r="M889" s="376"/>
      <c r="N889" s="387">
        <f t="shared" si="36"/>
        <v>23.867924528301888</v>
      </c>
      <c r="O889" s="379"/>
      <c r="P889" s="13"/>
    </row>
    <row r="890" spans="1:16" hidden="1">
      <c r="A890" s="376" t="s">
        <v>15</v>
      </c>
      <c r="B890" s="377">
        <v>45078</v>
      </c>
      <c r="C890" s="377">
        <v>45084</v>
      </c>
      <c r="D890" s="376" t="s">
        <v>485</v>
      </c>
      <c r="E890" s="376" t="s">
        <v>486</v>
      </c>
      <c r="F890" s="376">
        <v>27</v>
      </c>
      <c r="G890" s="376" t="s">
        <v>501</v>
      </c>
      <c r="H890" s="376">
        <v>1250</v>
      </c>
      <c r="I890" s="376">
        <v>15</v>
      </c>
      <c r="J890" s="376">
        <v>0</v>
      </c>
      <c r="K890" s="376">
        <v>0</v>
      </c>
      <c r="L890" s="376">
        <f t="shared" si="37"/>
        <v>1265</v>
      </c>
      <c r="M890" s="376"/>
      <c r="N890" s="387">
        <f t="shared" si="36"/>
        <v>46.851851851851855</v>
      </c>
      <c r="O890" s="376"/>
      <c r="P890" s="13"/>
    </row>
    <row r="891" spans="1:16" hidden="1">
      <c r="A891" s="376" t="s">
        <v>15</v>
      </c>
      <c r="B891" s="377">
        <v>45078</v>
      </c>
      <c r="C891" s="377">
        <v>45084</v>
      </c>
      <c r="D891" s="376" t="s">
        <v>485</v>
      </c>
      <c r="E891" s="388" t="s">
        <v>486</v>
      </c>
      <c r="F891" s="376">
        <v>53</v>
      </c>
      <c r="G891" s="376" t="s">
        <v>498</v>
      </c>
      <c r="H891" s="376">
        <v>2200</v>
      </c>
      <c r="I891" s="376">
        <v>15</v>
      </c>
      <c r="J891" s="376">
        <v>0</v>
      </c>
      <c r="K891" s="376">
        <v>0</v>
      </c>
      <c r="L891" s="376">
        <f t="shared" si="37"/>
        <v>2215</v>
      </c>
      <c r="M891" s="376"/>
      <c r="N891" s="387">
        <f t="shared" si="36"/>
        <v>41.79245283018868</v>
      </c>
      <c r="O891" s="376"/>
      <c r="P891" s="13"/>
    </row>
    <row r="892" spans="1:16" hidden="1">
      <c r="A892" s="376" t="s">
        <v>15</v>
      </c>
      <c r="B892" s="377">
        <v>45078</v>
      </c>
      <c r="C892" s="377">
        <v>45084</v>
      </c>
      <c r="D892" s="376" t="s">
        <v>485</v>
      </c>
      <c r="E892" s="376" t="s">
        <v>486</v>
      </c>
      <c r="F892" s="376">
        <v>53</v>
      </c>
      <c r="G892" s="376" t="s">
        <v>499</v>
      </c>
      <c r="H892" s="376">
        <v>2200</v>
      </c>
      <c r="I892" s="376">
        <v>15</v>
      </c>
      <c r="J892" s="376">
        <v>0</v>
      </c>
      <c r="K892" s="376">
        <v>0</v>
      </c>
      <c r="L892" s="376">
        <f t="shared" si="37"/>
        <v>2215</v>
      </c>
      <c r="M892" s="376"/>
      <c r="N892" s="387">
        <f t="shared" si="36"/>
        <v>41.79245283018868</v>
      </c>
      <c r="O892" s="376"/>
      <c r="P892" s="13"/>
    </row>
    <row r="893" spans="1:16" ht="60" hidden="1">
      <c r="A893" s="373" t="s">
        <v>15</v>
      </c>
      <c r="B893" s="373"/>
      <c r="C893" s="373"/>
      <c r="D893" s="373" t="s">
        <v>504</v>
      </c>
      <c r="E893" s="373" t="s">
        <v>486</v>
      </c>
      <c r="F893" s="373">
        <v>53</v>
      </c>
      <c r="G893" s="373" t="s">
        <v>500</v>
      </c>
      <c r="H893" s="373">
        <v>1265</v>
      </c>
      <c r="I893" s="373">
        <v>0</v>
      </c>
      <c r="J893" s="373">
        <v>0</v>
      </c>
      <c r="K893" s="373">
        <v>0</v>
      </c>
      <c r="L893" s="373">
        <f t="shared" si="37"/>
        <v>1265</v>
      </c>
      <c r="M893" s="373"/>
      <c r="N893" s="387">
        <f t="shared" si="36"/>
        <v>23.867924528301888</v>
      </c>
      <c r="O893" s="386" t="s">
        <v>860</v>
      </c>
      <c r="P893" s="14"/>
    </row>
    <row r="894" spans="1:16" hidden="1">
      <c r="A894" s="376" t="s">
        <v>15</v>
      </c>
      <c r="B894" s="377">
        <v>45085</v>
      </c>
      <c r="C894" s="377">
        <v>45088</v>
      </c>
      <c r="D894" s="376" t="s">
        <v>485</v>
      </c>
      <c r="E894" s="376" t="s">
        <v>486</v>
      </c>
      <c r="F894" s="376">
        <v>53</v>
      </c>
      <c r="G894" s="376" t="s">
        <v>500</v>
      </c>
      <c r="H894" s="376">
        <v>1250</v>
      </c>
      <c r="I894" s="376">
        <v>15</v>
      </c>
      <c r="J894" s="376">
        <v>0</v>
      </c>
      <c r="K894" s="376">
        <v>0</v>
      </c>
      <c r="L894" s="376">
        <f t="shared" si="37"/>
        <v>1265</v>
      </c>
      <c r="M894" s="376"/>
      <c r="N894" s="387">
        <f t="shared" si="36"/>
        <v>23.867924528301888</v>
      </c>
      <c r="O894" s="376"/>
      <c r="P894" s="13"/>
    </row>
    <row r="895" spans="1:16" hidden="1">
      <c r="A895" s="376" t="s">
        <v>15</v>
      </c>
      <c r="B895" s="377">
        <v>45085</v>
      </c>
      <c r="C895" s="377">
        <v>45088</v>
      </c>
      <c r="D895" s="376" t="s">
        <v>485</v>
      </c>
      <c r="E895" s="376" t="s">
        <v>486</v>
      </c>
      <c r="F895" s="376">
        <v>27</v>
      </c>
      <c r="G895" s="376" t="s">
        <v>501</v>
      </c>
      <c r="H895" s="376">
        <v>1400</v>
      </c>
      <c r="I895" s="376">
        <v>15</v>
      </c>
      <c r="J895" s="376">
        <v>0</v>
      </c>
      <c r="K895" s="376">
        <v>0</v>
      </c>
      <c r="L895" s="376">
        <f t="shared" si="37"/>
        <v>1415</v>
      </c>
      <c r="M895" s="376"/>
      <c r="N895" s="387">
        <f t="shared" si="36"/>
        <v>52.407407407407405</v>
      </c>
      <c r="O895" s="376"/>
      <c r="P895" s="13"/>
    </row>
    <row r="896" spans="1:16" hidden="1">
      <c r="A896" s="376" t="s">
        <v>15</v>
      </c>
      <c r="B896" s="377">
        <v>45085</v>
      </c>
      <c r="C896" s="377">
        <v>45088</v>
      </c>
      <c r="D896" s="376" t="s">
        <v>485</v>
      </c>
      <c r="E896" s="388" t="s">
        <v>486</v>
      </c>
      <c r="F896" s="376">
        <v>53</v>
      </c>
      <c r="G896" s="376" t="s">
        <v>498</v>
      </c>
      <c r="H896" s="376">
        <v>2050</v>
      </c>
      <c r="I896" s="376">
        <v>15</v>
      </c>
      <c r="J896" s="376">
        <v>0</v>
      </c>
      <c r="K896" s="376">
        <v>0</v>
      </c>
      <c r="L896" s="376">
        <f t="shared" si="37"/>
        <v>2065</v>
      </c>
      <c r="M896" s="376"/>
      <c r="N896" s="387">
        <f t="shared" si="36"/>
        <v>38.962264150943398</v>
      </c>
      <c r="O896" s="376"/>
      <c r="P896" s="13"/>
    </row>
    <row r="897" spans="1:16" hidden="1">
      <c r="A897" s="376" t="s">
        <v>15</v>
      </c>
      <c r="B897" s="377">
        <v>45085</v>
      </c>
      <c r="C897" s="377">
        <v>45088</v>
      </c>
      <c r="D897" s="376" t="s">
        <v>485</v>
      </c>
      <c r="E897" s="376" t="s">
        <v>486</v>
      </c>
      <c r="F897" s="376">
        <v>53</v>
      </c>
      <c r="G897" s="376" t="s">
        <v>499</v>
      </c>
      <c r="H897" s="376">
        <v>2050</v>
      </c>
      <c r="I897" s="376">
        <v>15</v>
      </c>
      <c r="J897" s="376">
        <v>0</v>
      </c>
      <c r="K897" s="376">
        <v>0</v>
      </c>
      <c r="L897" s="376">
        <f t="shared" si="37"/>
        <v>2065</v>
      </c>
      <c r="M897" s="376"/>
      <c r="N897" s="387">
        <f t="shared" si="36"/>
        <v>38.962264150943398</v>
      </c>
      <c r="O897" s="376"/>
      <c r="P897" s="13"/>
    </row>
    <row r="898" spans="1:16" ht="45" hidden="1">
      <c r="A898" s="373" t="s">
        <v>754</v>
      </c>
      <c r="B898" s="373"/>
      <c r="C898" s="373"/>
      <c r="D898" s="373" t="s">
        <v>504</v>
      </c>
      <c r="E898" s="373" t="s">
        <v>486</v>
      </c>
      <c r="F898" s="373">
        <v>53</v>
      </c>
      <c r="G898" s="373" t="s">
        <v>500</v>
      </c>
      <c r="H898" s="373">
        <v>1265</v>
      </c>
      <c r="I898" s="373">
        <v>0</v>
      </c>
      <c r="J898" s="373">
        <v>0</v>
      </c>
      <c r="K898" s="373">
        <v>0</v>
      </c>
      <c r="L898" s="373">
        <f t="shared" si="37"/>
        <v>1265</v>
      </c>
      <c r="M898" s="373">
        <f>L898*75%</f>
        <v>948.75</v>
      </c>
      <c r="N898" s="387">
        <f>M898/F898</f>
        <v>17.900943396226417</v>
      </c>
      <c r="O898" s="386" t="s">
        <v>861</v>
      </c>
      <c r="P898" s="14"/>
    </row>
    <row r="899" spans="1:16" ht="60" hidden="1">
      <c r="A899" s="373" t="s">
        <v>17</v>
      </c>
      <c r="B899" s="373"/>
      <c r="C899" s="373"/>
      <c r="D899" s="373" t="s">
        <v>504</v>
      </c>
      <c r="E899" s="373" t="s">
        <v>486</v>
      </c>
      <c r="F899" s="373">
        <v>53</v>
      </c>
      <c r="G899" s="373" t="s">
        <v>500</v>
      </c>
      <c r="H899" s="373">
        <v>1300</v>
      </c>
      <c r="I899" s="373">
        <v>0</v>
      </c>
      <c r="J899" s="373">
        <v>0</v>
      </c>
      <c r="K899" s="373">
        <v>0</v>
      </c>
      <c r="L899" s="373">
        <f t="shared" si="37"/>
        <v>1300</v>
      </c>
      <c r="M899" s="373">
        <f>L899*75%</f>
        <v>975</v>
      </c>
      <c r="N899" s="387">
        <f>M899/F899</f>
        <v>18.39622641509434</v>
      </c>
      <c r="O899" s="386" t="s">
        <v>862</v>
      </c>
      <c r="P899" s="14"/>
    </row>
    <row r="900" spans="1:16" hidden="1">
      <c r="A900" s="376" t="s">
        <v>15</v>
      </c>
      <c r="B900" s="377">
        <v>45089</v>
      </c>
      <c r="C900" s="377">
        <v>45096</v>
      </c>
      <c r="D900" s="376" t="s">
        <v>485</v>
      </c>
      <c r="E900" s="376" t="s">
        <v>486</v>
      </c>
      <c r="F900" s="376">
        <v>53</v>
      </c>
      <c r="G900" s="376" t="s">
        <v>500</v>
      </c>
      <c r="H900" s="376">
        <v>1200</v>
      </c>
      <c r="I900" s="376">
        <v>15</v>
      </c>
      <c r="J900" s="376">
        <v>0</v>
      </c>
      <c r="K900" s="376">
        <v>0</v>
      </c>
      <c r="L900" s="376">
        <f t="shared" si="37"/>
        <v>1215</v>
      </c>
      <c r="M900" s="376"/>
      <c r="N900" s="387">
        <f t="shared" si="36"/>
        <v>22.924528301886792</v>
      </c>
      <c r="O900" s="376"/>
      <c r="P900" s="13"/>
    </row>
    <row r="901" spans="1:16" hidden="1">
      <c r="A901" s="376" t="s">
        <v>15</v>
      </c>
      <c r="B901" s="377">
        <v>45089</v>
      </c>
      <c r="C901" s="377">
        <v>45096</v>
      </c>
      <c r="D901" s="376" t="s">
        <v>485</v>
      </c>
      <c r="E901" s="376" t="s">
        <v>486</v>
      </c>
      <c r="F901" s="376">
        <v>27</v>
      </c>
      <c r="G901" s="376" t="s">
        <v>501</v>
      </c>
      <c r="H901" s="376">
        <v>1400</v>
      </c>
      <c r="I901" s="376">
        <v>15</v>
      </c>
      <c r="J901" s="376">
        <v>0</v>
      </c>
      <c r="K901" s="376">
        <v>0</v>
      </c>
      <c r="L901" s="376">
        <f t="shared" si="37"/>
        <v>1415</v>
      </c>
      <c r="M901" s="376"/>
      <c r="N901" s="387">
        <f t="shared" si="36"/>
        <v>52.407407407407405</v>
      </c>
      <c r="O901" s="376"/>
      <c r="P901" s="13"/>
    </row>
    <row r="902" spans="1:16" hidden="1">
      <c r="A902" s="376" t="s">
        <v>15</v>
      </c>
      <c r="B902" s="377">
        <v>45089</v>
      </c>
      <c r="C902" s="377">
        <v>45096</v>
      </c>
      <c r="D902" s="376" t="s">
        <v>485</v>
      </c>
      <c r="E902" s="388" t="s">
        <v>486</v>
      </c>
      <c r="F902" s="376">
        <v>53</v>
      </c>
      <c r="G902" s="376" t="s">
        <v>498</v>
      </c>
      <c r="H902" s="376">
        <v>1900</v>
      </c>
      <c r="I902" s="376">
        <v>15</v>
      </c>
      <c r="J902" s="376">
        <v>0</v>
      </c>
      <c r="K902" s="376">
        <v>0</v>
      </c>
      <c r="L902" s="376">
        <f t="shared" si="37"/>
        <v>1915</v>
      </c>
      <c r="M902" s="376"/>
      <c r="N902" s="387">
        <f t="shared" si="36"/>
        <v>36.132075471698116</v>
      </c>
      <c r="O902" s="376"/>
      <c r="P902" s="13"/>
    </row>
    <row r="903" spans="1:16" hidden="1">
      <c r="A903" s="376" t="s">
        <v>15</v>
      </c>
      <c r="B903" s="377">
        <v>45089</v>
      </c>
      <c r="C903" s="377">
        <v>45096</v>
      </c>
      <c r="D903" s="376" t="s">
        <v>485</v>
      </c>
      <c r="E903" s="376" t="s">
        <v>486</v>
      </c>
      <c r="F903" s="376">
        <v>53</v>
      </c>
      <c r="G903" s="376" t="s">
        <v>499</v>
      </c>
      <c r="H903" s="376">
        <v>1900</v>
      </c>
      <c r="I903" s="376">
        <v>15</v>
      </c>
      <c r="J903" s="376">
        <v>0</v>
      </c>
      <c r="K903" s="376">
        <v>0</v>
      </c>
      <c r="L903" s="376">
        <f t="shared" si="37"/>
        <v>1915</v>
      </c>
      <c r="M903" s="376"/>
      <c r="N903" s="387">
        <f t="shared" si="36"/>
        <v>36.132075471698116</v>
      </c>
      <c r="O903" s="376"/>
      <c r="P903" s="13"/>
    </row>
    <row r="904" spans="1:16" ht="60" hidden="1">
      <c r="A904" s="373" t="s">
        <v>15</v>
      </c>
      <c r="B904" s="373"/>
      <c r="C904" s="373"/>
      <c r="D904" s="373" t="s">
        <v>504</v>
      </c>
      <c r="E904" s="373" t="s">
        <v>486</v>
      </c>
      <c r="F904" s="373">
        <v>53</v>
      </c>
      <c r="G904" s="373" t="s">
        <v>500</v>
      </c>
      <c r="H904" s="373">
        <v>1265</v>
      </c>
      <c r="I904" s="373">
        <v>0</v>
      </c>
      <c r="J904" s="373">
        <v>0</v>
      </c>
      <c r="K904" s="373">
        <v>0</v>
      </c>
      <c r="L904" s="373">
        <f t="shared" si="37"/>
        <v>1265</v>
      </c>
      <c r="M904" s="373">
        <f>L904*75%</f>
        <v>948.75</v>
      </c>
      <c r="N904" s="387">
        <f>M904/F904</f>
        <v>17.900943396226417</v>
      </c>
      <c r="O904" s="386" t="s">
        <v>863</v>
      </c>
      <c r="P904" s="14"/>
    </row>
    <row r="905" spans="1:16" hidden="1">
      <c r="A905" s="376" t="s">
        <v>15</v>
      </c>
      <c r="B905" s="377">
        <v>45097</v>
      </c>
      <c r="C905" s="377">
        <v>45107</v>
      </c>
      <c r="D905" s="376" t="s">
        <v>485</v>
      </c>
      <c r="E905" s="376" t="s">
        <v>486</v>
      </c>
      <c r="F905" s="376">
        <v>53</v>
      </c>
      <c r="G905" s="376" t="s">
        <v>500</v>
      </c>
      <c r="H905" s="376">
        <v>1200</v>
      </c>
      <c r="I905" s="376">
        <v>15</v>
      </c>
      <c r="J905" s="376">
        <v>0</v>
      </c>
      <c r="K905" s="376">
        <v>0</v>
      </c>
      <c r="L905" s="376">
        <f t="shared" si="37"/>
        <v>1215</v>
      </c>
      <c r="M905" s="376"/>
      <c r="N905" s="387">
        <f t="shared" si="36"/>
        <v>22.924528301886792</v>
      </c>
      <c r="O905" s="376"/>
      <c r="P905" s="13"/>
    </row>
    <row r="906" spans="1:16" hidden="1">
      <c r="A906" s="376" t="s">
        <v>15</v>
      </c>
      <c r="B906" s="377">
        <v>45097</v>
      </c>
      <c r="C906" s="377">
        <v>45107</v>
      </c>
      <c r="D906" s="376" t="s">
        <v>485</v>
      </c>
      <c r="E906" s="376" t="s">
        <v>486</v>
      </c>
      <c r="F906" s="376">
        <v>27</v>
      </c>
      <c r="G906" s="376" t="s">
        <v>501</v>
      </c>
      <c r="H906" s="376">
        <v>1400</v>
      </c>
      <c r="I906" s="376">
        <v>15</v>
      </c>
      <c r="J906" s="376">
        <v>0</v>
      </c>
      <c r="K906" s="376">
        <v>0</v>
      </c>
      <c r="L906" s="376">
        <f t="shared" si="37"/>
        <v>1415</v>
      </c>
      <c r="M906" s="376"/>
      <c r="N906" s="387">
        <f t="shared" si="36"/>
        <v>52.407407407407405</v>
      </c>
      <c r="O906" s="376"/>
      <c r="P906" s="13"/>
    </row>
    <row r="907" spans="1:16" hidden="1">
      <c r="A907" s="376" t="s">
        <v>15</v>
      </c>
      <c r="B907" s="377">
        <v>45097</v>
      </c>
      <c r="C907" s="377">
        <v>45107</v>
      </c>
      <c r="D907" s="376" t="s">
        <v>485</v>
      </c>
      <c r="E907" s="388" t="s">
        <v>486</v>
      </c>
      <c r="F907" s="376">
        <v>53</v>
      </c>
      <c r="G907" s="376" t="s">
        <v>498</v>
      </c>
      <c r="H907" s="376">
        <v>1850</v>
      </c>
      <c r="I907" s="376">
        <v>15</v>
      </c>
      <c r="J907" s="376">
        <v>0</v>
      </c>
      <c r="K907" s="376">
        <v>0</v>
      </c>
      <c r="L907" s="376">
        <f t="shared" si="37"/>
        <v>1865</v>
      </c>
      <c r="M907" s="376"/>
      <c r="N907" s="387">
        <f t="shared" si="36"/>
        <v>35.188679245283019</v>
      </c>
      <c r="O907" s="376"/>
      <c r="P907" s="13"/>
    </row>
    <row r="908" spans="1:16" hidden="1">
      <c r="A908" s="376" t="s">
        <v>15</v>
      </c>
      <c r="B908" s="377">
        <v>45097</v>
      </c>
      <c r="C908" s="377">
        <v>45107</v>
      </c>
      <c r="D908" s="376" t="s">
        <v>485</v>
      </c>
      <c r="E908" s="376" t="s">
        <v>486</v>
      </c>
      <c r="F908" s="376">
        <v>53</v>
      </c>
      <c r="G908" s="376" t="s">
        <v>499</v>
      </c>
      <c r="H908" s="376">
        <v>1850</v>
      </c>
      <c r="I908" s="376">
        <v>15</v>
      </c>
      <c r="J908" s="376">
        <v>0</v>
      </c>
      <c r="K908" s="376">
        <v>0</v>
      </c>
      <c r="L908" s="376">
        <f t="shared" si="37"/>
        <v>1865</v>
      </c>
      <c r="M908" s="376"/>
      <c r="N908" s="387">
        <f t="shared" si="36"/>
        <v>35.188679245283019</v>
      </c>
      <c r="O908" s="376"/>
      <c r="P908" s="13"/>
    </row>
    <row r="909" spans="1:16" ht="90" hidden="1">
      <c r="A909" s="373" t="s">
        <v>13</v>
      </c>
      <c r="B909" s="373"/>
      <c r="C909" s="373"/>
      <c r="D909" s="373" t="s">
        <v>504</v>
      </c>
      <c r="E909" s="373" t="s">
        <v>486</v>
      </c>
      <c r="F909" s="373">
        <v>53</v>
      </c>
      <c r="G909" s="373" t="s">
        <v>500</v>
      </c>
      <c r="H909" s="373">
        <v>1150</v>
      </c>
      <c r="I909" s="373">
        <v>0</v>
      </c>
      <c r="J909" s="373">
        <v>0</v>
      </c>
      <c r="K909" s="373">
        <v>0</v>
      </c>
      <c r="L909" s="373">
        <f t="shared" si="37"/>
        <v>1150</v>
      </c>
      <c r="M909" s="373">
        <f>L909*75%</f>
        <v>862.5</v>
      </c>
      <c r="N909" s="387">
        <f>M909/F909</f>
        <v>16.273584905660378</v>
      </c>
      <c r="O909" s="386" t="s">
        <v>864</v>
      </c>
      <c r="P909" s="14"/>
    </row>
    <row r="910" spans="1:16" ht="75" hidden="1">
      <c r="A910" s="373" t="s">
        <v>16</v>
      </c>
      <c r="B910" s="373"/>
      <c r="C910" s="373"/>
      <c r="D910" s="373" t="s">
        <v>504</v>
      </c>
      <c r="E910" s="373" t="s">
        <v>486</v>
      </c>
      <c r="F910" s="373">
        <v>53</v>
      </c>
      <c r="G910" s="373" t="s">
        <v>500</v>
      </c>
      <c r="H910" s="373">
        <v>1465</v>
      </c>
      <c r="I910" s="373">
        <v>0</v>
      </c>
      <c r="J910" s="373">
        <v>0</v>
      </c>
      <c r="K910" s="373">
        <v>0</v>
      </c>
      <c r="L910" s="373">
        <f t="shared" si="37"/>
        <v>1465</v>
      </c>
      <c r="M910" s="373">
        <f>L910*75%</f>
        <v>1098.75</v>
      </c>
      <c r="N910" s="387">
        <f>M910/F910</f>
        <v>20.731132075471699</v>
      </c>
      <c r="O910" s="386" t="s">
        <v>865</v>
      </c>
      <c r="P910" s="14"/>
    </row>
    <row r="911" spans="1:16" hidden="1">
      <c r="A911" s="376" t="s">
        <v>15</v>
      </c>
      <c r="B911" s="377">
        <v>45108</v>
      </c>
      <c r="C911" s="377">
        <v>45113</v>
      </c>
      <c r="D911" s="376" t="s">
        <v>485</v>
      </c>
      <c r="E911" s="376" t="s">
        <v>486</v>
      </c>
      <c r="F911" s="376">
        <v>53</v>
      </c>
      <c r="G911" s="376" t="s">
        <v>500</v>
      </c>
      <c r="H911" s="376">
        <v>1400</v>
      </c>
      <c r="I911" s="376">
        <v>15</v>
      </c>
      <c r="J911" s="376">
        <v>0</v>
      </c>
      <c r="K911" s="376">
        <v>0</v>
      </c>
      <c r="L911" s="376">
        <f t="shared" si="37"/>
        <v>1415</v>
      </c>
      <c r="M911" s="376">
        <f>L911*75%</f>
        <v>1061.25</v>
      </c>
      <c r="N911" s="387">
        <f t="shared" ref="N911:N923" si="38">M911/F911</f>
        <v>20.023584905660378</v>
      </c>
      <c r="O911" s="379"/>
      <c r="P911" s="13"/>
    </row>
    <row r="912" spans="1:16" hidden="1">
      <c r="A912" s="376" t="s">
        <v>15</v>
      </c>
      <c r="B912" s="377">
        <v>45108</v>
      </c>
      <c r="C912" s="377">
        <v>45113</v>
      </c>
      <c r="D912" s="376" t="s">
        <v>485</v>
      </c>
      <c r="E912" s="376" t="s">
        <v>486</v>
      </c>
      <c r="F912" s="376">
        <v>27</v>
      </c>
      <c r="G912" s="376" t="s">
        <v>501</v>
      </c>
      <c r="H912" s="376">
        <v>1700</v>
      </c>
      <c r="I912" s="376">
        <v>15</v>
      </c>
      <c r="J912" s="376">
        <v>0</v>
      </c>
      <c r="K912" s="376">
        <v>0</v>
      </c>
      <c r="L912" s="376">
        <f t="shared" si="37"/>
        <v>1715</v>
      </c>
      <c r="M912" s="376">
        <f t="shared" ref="M912:M923" si="39">L912*75%</f>
        <v>1286.25</v>
      </c>
      <c r="N912" s="387">
        <f t="shared" si="38"/>
        <v>47.638888888888886</v>
      </c>
      <c r="O912" s="379"/>
      <c r="P912" s="13"/>
    </row>
    <row r="913" spans="1:16" hidden="1">
      <c r="A913" s="376" t="s">
        <v>15</v>
      </c>
      <c r="B913" s="377">
        <v>45108</v>
      </c>
      <c r="C913" s="377">
        <v>45113</v>
      </c>
      <c r="D913" s="376" t="s">
        <v>485</v>
      </c>
      <c r="E913" s="388" t="s">
        <v>486</v>
      </c>
      <c r="F913" s="376">
        <v>53</v>
      </c>
      <c r="G913" s="376" t="s">
        <v>498</v>
      </c>
      <c r="H913" s="376">
        <v>2100</v>
      </c>
      <c r="I913" s="376">
        <v>15</v>
      </c>
      <c r="J913" s="376">
        <v>0</v>
      </c>
      <c r="K913" s="376">
        <v>0</v>
      </c>
      <c r="L913" s="376">
        <f t="shared" si="37"/>
        <v>2115</v>
      </c>
      <c r="M913" s="376">
        <f t="shared" si="39"/>
        <v>1586.25</v>
      </c>
      <c r="N913" s="387">
        <f t="shared" si="38"/>
        <v>29.929245283018869</v>
      </c>
      <c r="O913" s="379"/>
      <c r="P913" s="13"/>
    </row>
    <row r="914" spans="1:16" hidden="1">
      <c r="A914" s="376" t="s">
        <v>15</v>
      </c>
      <c r="B914" s="377">
        <v>45108</v>
      </c>
      <c r="C914" s="377">
        <v>45113</v>
      </c>
      <c r="D914" s="376" t="s">
        <v>485</v>
      </c>
      <c r="E914" s="376" t="s">
        <v>486</v>
      </c>
      <c r="F914" s="376">
        <v>53</v>
      </c>
      <c r="G914" s="376" t="s">
        <v>499</v>
      </c>
      <c r="H914" s="376">
        <v>2100</v>
      </c>
      <c r="I914" s="376">
        <v>15</v>
      </c>
      <c r="J914" s="376">
        <v>0</v>
      </c>
      <c r="K914" s="376">
        <v>0</v>
      </c>
      <c r="L914" s="376">
        <f t="shared" si="37"/>
        <v>2115</v>
      </c>
      <c r="M914" s="376">
        <f t="shared" si="39"/>
        <v>1586.25</v>
      </c>
      <c r="N914" s="387">
        <f t="shared" si="38"/>
        <v>29.929245283018869</v>
      </c>
      <c r="O914" s="379"/>
      <c r="P914" s="13"/>
    </row>
    <row r="915" spans="1:16" hidden="1">
      <c r="A915" s="376" t="s">
        <v>15</v>
      </c>
      <c r="B915" s="377">
        <v>45114</v>
      </c>
      <c r="C915" s="377">
        <v>45128</v>
      </c>
      <c r="D915" s="376" t="s">
        <v>485</v>
      </c>
      <c r="E915" s="376" t="s">
        <v>486</v>
      </c>
      <c r="F915" s="376">
        <v>53</v>
      </c>
      <c r="G915" s="376" t="s">
        <v>500</v>
      </c>
      <c r="H915" s="376">
        <v>1200</v>
      </c>
      <c r="I915" s="376">
        <v>15</v>
      </c>
      <c r="J915" s="376">
        <v>0</v>
      </c>
      <c r="K915" s="376">
        <v>0</v>
      </c>
      <c r="L915" s="376">
        <f t="shared" si="37"/>
        <v>1215</v>
      </c>
      <c r="M915" s="376">
        <f t="shared" si="39"/>
        <v>911.25</v>
      </c>
      <c r="N915" s="387">
        <f t="shared" si="38"/>
        <v>17.193396226415093</v>
      </c>
      <c r="O915" s="376"/>
      <c r="P915" s="13"/>
    </row>
    <row r="916" spans="1:16" hidden="1">
      <c r="A916" s="376" t="s">
        <v>15</v>
      </c>
      <c r="B916" s="377">
        <v>45114</v>
      </c>
      <c r="C916" s="377">
        <v>45128</v>
      </c>
      <c r="D916" s="376" t="s">
        <v>485</v>
      </c>
      <c r="E916" s="376" t="s">
        <v>486</v>
      </c>
      <c r="F916" s="376">
        <v>27</v>
      </c>
      <c r="G916" s="376" t="s">
        <v>501</v>
      </c>
      <c r="H916" s="376">
        <v>1500</v>
      </c>
      <c r="I916" s="376">
        <v>15</v>
      </c>
      <c r="J916" s="376">
        <v>0</v>
      </c>
      <c r="K916" s="376">
        <v>0</v>
      </c>
      <c r="L916" s="376">
        <f t="shared" si="37"/>
        <v>1515</v>
      </c>
      <c r="M916" s="376">
        <f t="shared" si="39"/>
        <v>1136.25</v>
      </c>
      <c r="N916" s="387">
        <f t="shared" si="38"/>
        <v>42.083333333333336</v>
      </c>
      <c r="O916" s="376"/>
      <c r="P916" s="13"/>
    </row>
    <row r="917" spans="1:16" hidden="1">
      <c r="A917" s="376" t="s">
        <v>15</v>
      </c>
      <c r="B917" s="377">
        <v>45114</v>
      </c>
      <c r="C917" s="377">
        <v>45128</v>
      </c>
      <c r="D917" s="376" t="s">
        <v>485</v>
      </c>
      <c r="E917" s="388" t="s">
        <v>486</v>
      </c>
      <c r="F917" s="376">
        <v>53</v>
      </c>
      <c r="G917" s="376" t="s">
        <v>498</v>
      </c>
      <c r="H917" s="376">
        <v>1900</v>
      </c>
      <c r="I917" s="376">
        <v>15</v>
      </c>
      <c r="J917" s="376">
        <v>0</v>
      </c>
      <c r="K917" s="376">
        <v>0</v>
      </c>
      <c r="L917" s="376">
        <f t="shared" si="37"/>
        <v>1915</v>
      </c>
      <c r="M917" s="376">
        <f t="shared" si="39"/>
        <v>1436.25</v>
      </c>
      <c r="N917" s="387">
        <f t="shared" si="38"/>
        <v>27.099056603773583</v>
      </c>
      <c r="O917" s="376"/>
      <c r="P917" s="13"/>
    </row>
    <row r="918" spans="1:16" hidden="1">
      <c r="A918" s="376" t="s">
        <v>15</v>
      </c>
      <c r="B918" s="377">
        <v>45114</v>
      </c>
      <c r="C918" s="377">
        <v>45128</v>
      </c>
      <c r="D918" s="376" t="s">
        <v>485</v>
      </c>
      <c r="E918" s="376" t="s">
        <v>486</v>
      </c>
      <c r="F918" s="376">
        <v>53</v>
      </c>
      <c r="G918" s="376" t="s">
        <v>499</v>
      </c>
      <c r="H918" s="376">
        <v>1900</v>
      </c>
      <c r="I918" s="376">
        <v>15</v>
      </c>
      <c r="J918" s="376">
        <v>0</v>
      </c>
      <c r="K918" s="376">
        <v>0</v>
      </c>
      <c r="L918" s="376">
        <f t="shared" si="37"/>
        <v>1915</v>
      </c>
      <c r="M918" s="376">
        <f t="shared" si="39"/>
        <v>1436.25</v>
      </c>
      <c r="N918" s="387">
        <f t="shared" si="38"/>
        <v>27.099056603773583</v>
      </c>
      <c r="O918" s="376"/>
      <c r="P918" s="13"/>
    </row>
    <row r="919" spans="1:16" ht="75" hidden="1">
      <c r="A919" s="373" t="s">
        <v>15</v>
      </c>
      <c r="B919" s="373"/>
      <c r="C919" s="373"/>
      <c r="D919" s="373" t="s">
        <v>504</v>
      </c>
      <c r="E919" s="373" t="s">
        <v>486</v>
      </c>
      <c r="F919" s="373">
        <v>53</v>
      </c>
      <c r="G919" s="373" t="s">
        <v>500</v>
      </c>
      <c r="H919" s="373">
        <v>1265</v>
      </c>
      <c r="I919" s="373">
        <v>0</v>
      </c>
      <c r="J919" s="373">
        <v>0</v>
      </c>
      <c r="K919" s="373">
        <v>0</v>
      </c>
      <c r="L919" s="373">
        <f t="shared" si="37"/>
        <v>1265</v>
      </c>
      <c r="M919" s="373">
        <f t="shared" si="39"/>
        <v>948.75</v>
      </c>
      <c r="N919" s="387">
        <f t="shared" si="38"/>
        <v>17.900943396226417</v>
      </c>
      <c r="O919" s="386" t="s">
        <v>866</v>
      </c>
      <c r="P919" s="14"/>
    </row>
    <row r="920" spans="1:16" hidden="1">
      <c r="A920" s="376" t="s">
        <v>15</v>
      </c>
      <c r="B920" s="377">
        <v>45129</v>
      </c>
      <c r="C920" s="377">
        <v>45138</v>
      </c>
      <c r="D920" s="376" t="s">
        <v>485</v>
      </c>
      <c r="E920" s="376" t="s">
        <v>486</v>
      </c>
      <c r="F920" s="376">
        <v>53</v>
      </c>
      <c r="G920" s="376" t="s">
        <v>500</v>
      </c>
      <c r="H920" s="376">
        <v>1100</v>
      </c>
      <c r="I920" s="376">
        <v>15</v>
      </c>
      <c r="J920" s="376">
        <v>0</v>
      </c>
      <c r="K920" s="376">
        <v>0</v>
      </c>
      <c r="L920" s="376">
        <f t="shared" si="37"/>
        <v>1115</v>
      </c>
      <c r="M920" s="376">
        <f t="shared" si="39"/>
        <v>836.25</v>
      </c>
      <c r="N920" s="387">
        <f t="shared" si="38"/>
        <v>15.778301886792454</v>
      </c>
      <c r="O920" s="376"/>
      <c r="P920" s="13"/>
    </row>
    <row r="921" spans="1:16" hidden="1">
      <c r="A921" s="376" t="s">
        <v>15</v>
      </c>
      <c r="B921" s="377">
        <v>45129</v>
      </c>
      <c r="C921" s="377">
        <v>45138</v>
      </c>
      <c r="D921" s="376" t="s">
        <v>485</v>
      </c>
      <c r="E921" s="376" t="s">
        <v>486</v>
      </c>
      <c r="F921" s="376">
        <v>27</v>
      </c>
      <c r="G921" s="376" t="s">
        <v>501</v>
      </c>
      <c r="H921" s="376">
        <v>1500</v>
      </c>
      <c r="I921" s="376">
        <v>15</v>
      </c>
      <c r="J921" s="376">
        <v>0</v>
      </c>
      <c r="K921" s="376">
        <v>0</v>
      </c>
      <c r="L921" s="376">
        <f t="shared" si="37"/>
        <v>1515</v>
      </c>
      <c r="M921" s="376">
        <f t="shared" si="39"/>
        <v>1136.25</v>
      </c>
      <c r="N921" s="387">
        <f t="shared" si="38"/>
        <v>42.083333333333336</v>
      </c>
      <c r="O921" s="376"/>
      <c r="P921" s="13"/>
    </row>
    <row r="922" spans="1:16" hidden="1">
      <c r="A922" s="376" t="s">
        <v>15</v>
      </c>
      <c r="B922" s="377">
        <v>45129</v>
      </c>
      <c r="C922" s="377">
        <v>45138</v>
      </c>
      <c r="D922" s="376" t="s">
        <v>485</v>
      </c>
      <c r="E922" s="388" t="s">
        <v>486</v>
      </c>
      <c r="F922" s="376">
        <v>53</v>
      </c>
      <c r="G922" s="376" t="s">
        <v>498</v>
      </c>
      <c r="H922" s="376">
        <v>1800</v>
      </c>
      <c r="I922" s="376">
        <v>15</v>
      </c>
      <c r="J922" s="376">
        <v>0</v>
      </c>
      <c r="K922" s="376">
        <v>0</v>
      </c>
      <c r="L922" s="376">
        <f t="shared" si="37"/>
        <v>1815</v>
      </c>
      <c r="M922" s="376">
        <f t="shared" si="39"/>
        <v>1361.25</v>
      </c>
      <c r="N922" s="387">
        <f t="shared" si="38"/>
        <v>25.683962264150942</v>
      </c>
      <c r="O922" s="376"/>
      <c r="P922" s="13"/>
    </row>
    <row r="923" spans="1:16" hidden="1">
      <c r="A923" s="376" t="s">
        <v>15</v>
      </c>
      <c r="B923" s="377">
        <v>45129</v>
      </c>
      <c r="C923" s="377">
        <v>45138</v>
      </c>
      <c r="D923" s="376" t="s">
        <v>485</v>
      </c>
      <c r="E923" s="376" t="s">
        <v>486</v>
      </c>
      <c r="F923" s="376">
        <v>53</v>
      </c>
      <c r="G923" s="376" t="s">
        <v>499</v>
      </c>
      <c r="H923" s="376">
        <v>1800</v>
      </c>
      <c r="I923" s="376">
        <v>15</v>
      </c>
      <c r="J923" s="376">
        <v>0</v>
      </c>
      <c r="K923" s="376">
        <v>0</v>
      </c>
      <c r="L923" s="376">
        <f t="shared" si="37"/>
        <v>1815</v>
      </c>
      <c r="M923" s="376">
        <f t="shared" si="39"/>
        <v>1361.25</v>
      </c>
      <c r="N923" s="387">
        <f t="shared" si="38"/>
        <v>25.683962264150942</v>
      </c>
      <c r="O923" s="376"/>
      <c r="P923" s="13"/>
    </row>
    <row r="924" spans="1:16" ht="45" hidden="1">
      <c r="A924" s="373" t="s">
        <v>15</v>
      </c>
      <c r="B924" s="373"/>
      <c r="C924" s="373"/>
      <c r="D924" s="373" t="s">
        <v>504</v>
      </c>
      <c r="E924" s="373" t="s">
        <v>486</v>
      </c>
      <c r="F924" s="373">
        <v>53</v>
      </c>
      <c r="G924" s="373" t="s">
        <v>500</v>
      </c>
      <c r="H924" s="373">
        <v>1200</v>
      </c>
      <c r="I924" s="373">
        <v>0</v>
      </c>
      <c r="J924" s="373">
        <v>0</v>
      </c>
      <c r="K924" s="373">
        <v>0</v>
      </c>
      <c r="L924" s="373">
        <f t="shared" si="37"/>
        <v>1200</v>
      </c>
      <c r="M924" s="373">
        <f t="shared" ref="M924:M935" si="40">L924*75%</f>
        <v>900</v>
      </c>
      <c r="N924" s="387">
        <f t="shared" ref="N924:N946" si="41">M924/F924</f>
        <v>16.981132075471699</v>
      </c>
      <c r="O924" s="386" t="s">
        <v>867</v>
      </c>
      <c r="P924" s="14"/>
    </row>
    <row r="925" spans="1:16" ht="30" hidden="1">
      <c r="A925" s="373" t="s">
        <v>17</v>
      </c>
      <c r="B925" s="373"/>
      <c r="C925" s="373"/>
      <c r="D925" s="373" t="s">
        <v>504</v>
      </c>
      <c r="E925" s="373" t="s">
        <v>486</v>
      </c>
      <c r="F925" s="373">
        <v>53</v>
      </c>
      <c r="G925" s="373" t="s">
        <v>500</v>
      </c>
      <c r="H925" s="373">
        <v>1350</v>
      </c>
      <c r="I925" s="373">
        <v>0</v>
      </c>
      <c r="J925" s="373">
        <v>0</v>
      </c>
      <c r="K925" s="373">
        <v>0</v>
      </c>
      <c r="L925" s="373">
        <f t="shared" si="37"/>
        <v>1350</v>
      </c>
      <c r="M925" s="373">
        <f t="shared" si="40"/>
        <v>1012.5</v>
      </c>
      <c r="N925" s="387">
        <f t="shared" si="41"/>
        <v>19.10377358490566</v>
      </c>
      <c r="O925" s="386" t="s">
        <v>868</v>
      </c>
      <c r="P925" s="14"/>
    </row>
    <row r="926" spans="1:16" ht="45" hidden="1">
      <c r="A926" s="373" t="s">
        <v>15</v>
      </c>
      <c r="B926" s="373"/>
      <c r="C926" s="373"/>
      <c r="D926" s="373" t="s">
        <v>504</v>
      </c>
      <c r="E926" s="373" t="s">
        <v>486</v>
      </c>
      <c r="F926" s="373">
        <v>53</v>
      </c>
      <c r="G926" s="373" t="s">
        <v>500</v>
      </c>
      <c r="H926" s="373">
        <v>1265</v>
      </c>
      <c r="I926" s="373">
        <v>0</v>
      </c>
      <c r="J926" s="373">
        <v>0</v>
      </c>
      <c r="K926" s="373">
        <v>0</v>
      </c>
      <c r="L926" s="373">
        <f>SUM(H926:K926)</f>
        <v>1265</v>
      </c>
      <c r="M926" s="373">
        <f t="shared" si="40"/>
        <v>948.75</v>
      </c>
      <c r="N926" s="387">
        <f t="shared" si="41"/>
        <v>17.900943396226417</v>
      </c>
      <c r="O926" s="386" t="s">
        <v>869</v>
      </c>
      <c r="P926" s="14"/>
    </row>
    <row r="927" spans="1:16" hidden="1">
      <c r="A927" s="376" t="s">
        <v>15</v>
      </c>
      <c r="B927" s="377">
        <v>45139</v>
      </c>
      <c r="C927" s="377">
        <v>45145</v>
      </c>
      <c r="D927" s="376" t="s">
        <v>485</v>
      </c>
      <c r="E927" s="376" t="s">
        <v>486</v>
      </c>
      <c r="F927" s="376">
        <v>53</v>
      </c>
      <c r="G927" s="376" t="s">
        <v>500</v>
      </c>
      <c r="H927" s="376">
        <v>1500</v>
      </c>
      <c r="I927" s="376">
        <v>15</v>
      </c>
      <c r="J927" s="376">
        <v>0</v>
      </c>
      <c r="K927" s="376">
        <v>0</v>
      </c>
      <c r="L927" s="376">
        <f t="shared" si="37"/>
        <v>1515</v>
      </c>
      <c r="M927" s="376">
        <f t="shared" si="40"/>
        <v>1136.25</v>
      </c>
      <c r="N927" s="387">
        <f t="shared" si="41"/>
        <v>21.438679245283019</v>
      </c>
      <c r="O927" s="376"/>
      <c r="P927" s="13"/>
    </row>
    <row r="928" spans="1:16" hidden="1">
      <c r="A928" s="376" t="s">
        <v>15</v>
      </c>
      <c r="B928" s="377">
        <v>45139</v>
      </c>
      <c r="C928" s="377">
        <v>45145</v>
      </c>
      <c r="D928" s="376" t="s">
        <v>485</v>
      </c>
      <c r="E928" s="376" t="s">
        <v>486</v>
      </c>
      <c r="F928" s="376">
        <v>27</v>
      </c>
      <c r="G928" s="376" t="s">
        <v>501</v>
      </c>
      <c r="H928" s="376">
        <v>1700</v>
      </c>
      <c r="I928" s="376">
        <v>15</v>
      </c>
      <c r="J928" s="376">
        <v>0</v>
      </c>
      <c r="K928" s="376">
        <v>0</v>
      </c>
      <c r="L928" s="376">
        <f t="shared" si="37"/>
        <v>1715</v>
      </c>
      <c r="M928" s="376">
        <f t="shared" si="40"/>
        <v>1286.25</v>
      </c>
      <c r="N928" s="387">
        <f t="shared" si="41"/>
        <v>47.638888888888886</v>
      </c>
      <c r="O928" s="376"/>
      <c r="P928" s="13"/>
    </row>
    <row r="929" spans="1:16" hidden="1">
      <c r="A929" s="376" t="s">
        <v>15</v>
      </c>
      <c r="B929" s="377">
        <v>45139</v>
      </c>
      <c r="C929" s="377">
        <v>45145</v>
      </c>
      <c r="D929" s="376" t="s">
        <v>485</v>
      </c>
      <c r="E929" s="388" t="s">
        <v>486</v>
      </c>
      <c r="F929" s="376">
        <v>53</v>
      </c>
      <c r="G929" s="376" t="s">
        <v>498</v>
      </c>
      <c r="H929" s="376">
        <v>2200</v>
      </c>
      <c r="I929" s="376">
        <v>15</v>
      </c>
      <c r="J929" s="376">
        <v>0</v>
      </c>
      <c r="K929" s="376">
        <v>0</v>
      </c>
      <c r="L929" s="376">
        <f t="shared" si="37"/>
        <v>2215</v>
      </c>
      <c r="M929" s="376">
        <f t="shared" si="40"/>
        <v>1661.25</v>
      </c>
      <c r="N929" s="387">
        <f t="shared" si="41"/>
        <v>31.34433962264151</v>
      </c>
      <c r="O929" s="376"/>
      <c r="P929" s="13"/>
    </row>
    <row r="930" spans="1:16" hidden="1">
      <c r="A930" s="376" t="s">
        <v>15</v>
      </c>
      <c r="B930" s="377">
        <v>45139</v>
      </c>
      <c r="C930" s="377">
        <v>45145</v>
      </c>
      <c r="D930" s="376" t="s">
        <v>485</v>
      </c>
      <c r="E930" s="376" t="s">
        <v>486</v>
      </c>
      <c r="F930" s="376">
        <v>53</v>
      </c>
      <c r="G930" s="376" t="s">
        <v>499</v>
      </c>
      <c r="H930" s="376">
        <v>2200</v>
      </c>
      <c r="I930" s="376">
        <v>15</v>
      </c>
      <c r="J930" s="376">
        <v>0</v>
      </c>
      <c r="K930" s="376">
        <v>0</v>
      </c>
      <c r="L930" s="376">
        <f t="shared" si="37"/>
        <v>2215</v>
      </c>
      <c r="M930" s="376">
        <f t="shared" si="40"/>
        <v>1661.25</v>
      </c>
      <c r="N930" s="387">
        <f t="shared" si="41"/>
        <v>31.34433962264151</v>
      </c>
      <c r="O930" s="376"/>
      <c r="P930" s="13"/>
    </row>
    <row r="931" spans="1:16" hidden="1">
      <c r="A931" s="376" t="s">
        <v>15</v>
      </c>
      <c r="B931" s="377">
        <v>45146</v>
      </c>
      <c r="C931" s="377">
        <v>45152</v>
      </c>
      <c r="D931" s="376" t="s">
        <v>485</v>
      </c>
      <c r="E931" s="376" t="s">
        <v>486</v>
      </c>
      <c r="F931" s="376">
        <v>53</v>
      </c>
      <c r="G931" s="376" t="s">
        <v>500</v>
      </c>
      <c r="H931" s="376">
        <v>1900</v>
      </c>
      <c r="I931" s="376">
        <v>15</v>
      </c>
      <c r="J931" s="376">
        <v>0</v>
      </c>
      <c r="K931" s="376">
        <v>0</v>
      </c>
      <c r="L931" s="376">
        <f t="shared" si="37"/>
        <v>1915</v>
      </c>
      <c r="M931" s="376">
        <f t="shared" si="40"/>
        <v>1436.25</v>
      </c>
      <c r="N931" s="387">
        <f t="shared" si="41"/>
        <v>27.099056603773583</v>
      </c>
      <c r="O931" s="376"/>
      <c r="P931" s="13"/>
    </row>
    <row r="932" spans="1:16" hidden="1">
      <c r="A932" s="376" t="s">
        <v>15</v>
      </c>
      <c r="B932" s="377">
        <v>45146</v>
      </c>
      <c r="C932" s="377">
        <v>45152</v>
      </c>
      <c r="D932" s="376" t="s">
        <v>485</v>
      </c>
      <c r="E932" s="376" t="s">
        <v>486</v>
      </c>
      <c r="F932" s="376">
        <v>27</v>
      </c>
      <c r="G932" s="376" t="s">
        <v>501</v>
      </c>
      <c r="H932" s="376">
        <v>2100</v>
      </c>
      <c r="I932" s="376">
        <v>15</v>
      </c>
      <c r="J932" s="376">
        <v>0</v>
      </c>
      <c r="K932" s="376">
        <v>0</v>
      </c>
      <c r="L932" s="376">
        <f t="shared" si="37"/>
        <v>2115</v>
      </c>
      <c r="M932" s="376">
        <f t="shared" si="40"/>
        <v>1586.25</v>
      </c>
      <c r="N932" s="387">
        <f t="shared" si="41"/>
        <v>58.75</v>
      </c>
      <c r="O932" s="376"/>
      <c r="P932" s="13"/>
    </row>
    <row r="933" spans="1:16" hidden="1">
      <c r="A933" s="376" t="s">
        <v>15</v>
      </c>
      <c r="B933" s="377">
        <v>45146</v>
      </c>
      <c r="C933" s="377">
        <v>45152</v>
      </c>
      <c r="D933" s="376" t="s">
        <v>485</v>
      </c>
      <c r="E933" s="388" t="s">
        <v>486</v>
      </c>
      <c r="F933" s="376">
        <v>53</v>
      </c>
      <c r="G933" s="376" t="s">
        <v>498</v>
      </c>
      <c r="H933" s="376">
        <v>2600</v>
      </c>
      <c r="I933" s="376">
        <v>15</v>
      </c>
      <c r="J933" s="376">
        <v>0</v>
      </c>
      <c r="K933" s="376">
        <v>0</v>
      </c>
      <c r="L933" s="376">
        <f t="shared" si="37"/>
        <v>2615</v>
      </c>
      <c r="M933" s="376">
        <f t="shared" si="40"/>
        <v>1961.25</v>
      </c>
      <c r="N933" s="387">
        <f t="shared" si="41"/>
        <v>37.004716981132077</v>
      </c>
      <c r="O933" s="376"/>
      <c r="P933" s="13"/>
    </row>
    <row r="934" spans="1:16" hidden="1">
      <c r="A934" s="376" t="s">
        <v>15</v>
      </c>
      <c r="B934" s="377">
        <v>45146</v>
      </c>
      <c r="C934" s="377">
        <v>45152</v>
      </c>
      <c r="D934" s="376" t="s">
        <v>485</v>
      </c>
      <c r="E934" s="376" t="s">
        <v>486</v>
      </c>
      <c r="F934" s="376">
        <v>53</v>
      </c>
      <c r="G934" s="376" t="s">
        <v>499</v>
      </c>
      <c r="H934" s="376">
        <v>2600</v>
      </c>
      <c r="I934" s="376">
        <v>15</v>
      </c>
      <c r="J934" s="376">
        <v>0</v>
      </c>
      <c r="K934" s="376">
        <v>0</v>
      </c>
      <c r="L934" s="376">
        <f t="shared" si="37"/>
        <v>2615</v>
      </c>
      <c r="M934" s="376">
        <f t="shared" si="40"/>
        <v>1961.25</v>
      </c>
      <c r="N934" s="387">
        <f t="shared" si="41"/>
        <v>37.004716981132077</v>
      </c>
      <c r="O934" s="376"/>
      <c r="P934" s="13"/>
    </row>
    <row r="935" spans="1:16" ht="45" hidden="1">
      <c r="A935" s="373" t="s">
        <v>16</v>
      </c>
      <c r="B935" s="384">
        <v>45146</v>
      </c>
      <c r="C935" s="384">
        <v>45152</v>
      </c>
      <c r="D935" s="373" t="s">
        <v>504</v>
      </c>
      <c r="E935" s="373" t="s">
        <v>486</v>
      </c>
      <c r="F935" s="373">
        <v>53</v>
      </c>
      <c r="G935" s="373" t="s">
        <v>500</v>
      </c>
      <c r="H935" s="373">
        <v>1915</v>
      </c>
      <c r="I935" s="373">
        <v>0</v>
      </c>
      <c r="J935" s="373">
        <v>0</v>
      </c>
      <c r="K935" s="373">
        <v>0</v>
      </c>
      <c r="L935" s="373">
        <f t="shared" si="37"/>
        <v>1915</v>
      </c>
      <c r="M935" s="373">
        <f t="shared" si="40"/>
        <v>1436.25</v>
      </c>
      <c r="N935" s="387">
        <f t="shared" si="41"/>
        <v>27.099056603773583</v>
      </c>
      <c r="O935" s="75" t="s">
        <v>1421</v>
      </c>
      <c r="P935" s="14"/>
    </row>
    <row r="936" spans="1:16" hidden="1">
      <c r="A936" s="376" t="s">
        <v>15</v>
      </c>
      <c r="B936" s="377">
        <v>45153</v>
      </c>
      <c r="C936" s="377">
        <v>45156</v>
      </c>
      <c r="D936" s="376" t="s">
        <v>485</v>
      </c>
      <c r="E936" s="376" t="s">
        <v>486</v>
      </c>
      <c r="F936" s="376">
        <v>53</v>
      </c>
      <c r="G936" s="376" t="s">
        <v>500</v>
      </c>
      <c r="H936" s="376">
        <v>1800</v>
      </c>
      <c r="I936" s="376">
        <v>15</v>
      </c>
      <c r="J936" s="376">
        <v>0</v>
      </c>
      <c r="K936" s="376">
        <v>0</v>
      </c>
      <c r="L936" s="376">
        <f t="shared" si="37"/>
        <v>1815</v>
      </c>
      <c r="M936" s="376">
        <f>L936*70%</f>
        <v>1270.5</v>
      </c>
      <c r="N936" s="387">
        <f t="shared" si="41"/>
        <v>23.971698113207548</v>
      </c>
      <c r="O936" s="376"/>
      <c r="P936" s="13"/>
    </row>
    <row r="937" spans="1:16" hidden="1">
      <c r="A937" s="376" t="s">
        <v>15</v>
      </c>
      <c r="B937" s="377">
        <v>45153</v>
      </c>
      <c r="C937" s="377">
        <v>45156</v>
      </c>
      <c r="D937" s="376" t="s">
        <v>485</v>
      </c>
      <c r="E937" s="376" t="s">
        <v>486</v>
      </c>
      <c r="F937" s="376">
        <v>27</v>
      </c>
      <c r="G937" s="376" t="s">
        <v>501</v>
      </c>
      <c r="H937" s="376">
        <v>1900</v>
      </c>
      <c r="I937" s="376">
        <v>15</v>
      </c>
      <c r="J937" s="376">
        <v>0</v>
      </c>
      <c r="K937" s="376">
        <v>0</v>
      </c>
      <c r="L937" s="376">
        <f t="shared" si="37"/>
        <v>1915</v>
      </c>
      <c r="M937" s="376">
        <f t="shared" ref="M937:M946" si="42">L937*70%</f>
        <v>1340.5</v>
      </c>
      <c r="N937" s="387">
        <f t="shared" si="41"/>
        <v>49.648148148148145</v>
      </c>
      <c r="O937" s="376"/>
      <c r="P937" s="13"/>
    </row>
    <row r="938" spans="1:16" hidden="1">
      <c r="A938" s="376" t="s">
        <v>15</v>
      </c>
      <c r="B938" s="377">
        <v>45153</v>
      </c>
      <c r="C938" s="377">
        <v>45156</v>
      </c>
      <c r="D938" s="376" t="s">
        <v>485</v>
      </c>
      <c r="E938" s="388" t="s">
        <v>486</v>
      </c>
      <c r="F938" s="376">
        <v>53</v>
      </c>
      <c r="G938" s="376" t="s">
        <v>498</v>
      </c>
      <c r="H938" s="376">
        <v>2400</v>
      </c>
      <c r="I938" s="376">
        <v>15</v>
      </c>
      <c r="J938" s="376">
        <v>0</v>
      </c>
      <c r="K938" s="376">
        <v>0</v>
      </c>
      <c r="L938" s="376">
        <f t="shared" si="37"/>
        <v>2415</v>
      </c>
      <c r="M938" s="376">
        <f t="shared" si="42"/>
        <v>1690.5</v>
      </c>
      <c r="N938" s="387">
        <f t="shared" si="41"/>
        <v>31.89622641509434</v>
      </c>
      <c r="O938" s="376"/>
      <c r="P938" s="13"/>
    </row>
    <row r="939" spans="1:16" hidden="1">
      <c r="A939" s="376" t="s">
        <v>15</v>
      </c>
      <c r="B939" s="377">
        <v>45153</v>
      </c>
      <c r="C939" s="377">
        <v>45156</v>
      </c>
      <c r="D939" s="376" t="s">
        <v>485</v>
      </c>
      <c r="E939" s="376" t="s">
        <v>486</v>
      </c>
      <c r="F939" s="376">
        <v>53</v>
      </c>
      <c r="G939" s="376" t="s">
        <v>499</v>
      </c>
      <c r="H939" s="376">
        <v>2400</v>
      </c>
      <c r="I939" s="376">
        <v>15</v>
      </c>
      <c r="J939" s="376">
        <v>0</v>
      </c>
      <c r="K939" s="376">
        <v>0</v>
      </c>
      <c r="L939" s="376">
        <f t="shared" si="37"/>
        <v>2415</v>
      </c>
      <c r="M939" s="376">
        <f t="shared" si="42"/>
        <v>1690.5</v>
      </c>
      <c r="N939" s="387">
        <f t="shared" si="41"/>
        <v>31.89622641509434</v>
      </c>
      <c r="O939" s="376"/>
      <c r="P939" s="13"/>
    </row>
    <row r="940" spans="1:16" hidden="1">
      <c r="A940" s="376" t="s">
        <v>15</v>
      </c>
      <c r="B940" s="377">
        <v>45157</v>
      </c>
      <c r="C940" s="377">
        <v>45160</v>
      </c>
      <c r="D940" s="376" t="s">
        <v>485</v>
      </c>
      <c r="E940" s="376" t="s">
        <v>486</v>
      </c>
      <c r="F940" s="376">
        <v>53</v>
      </c>
      <c r="G940" s="376" t="s">
        <v>500</v>
      </c>
      <c r="H940" s="376">
        <v>1700</v>
      </c>
      <c r="I940" s="376">
        <v>15</v>
      </c>
      <c r="J940" s="376">
        <v>0</v>
      </c>
      <c r="K940" s="376">
        <v>0</v>
      </c>
      <c r="L940" s="376">
        <f t="shared" si="37"/>
        <v>1715</v>
      </c>
      <c r="M940" s="376">
        <f t="shared" si="42"/>
        <v>1200.5</v>
      </c>
      <c r="N940" s="387">
        <f t="shared" si="41"/>
        <v>22.650943396226417</v>
      </c>
      <c r="O940" s="376"/>
      <c r="P940" s="13"/>
    </row>
    <row r="941" spans="1:16" hidden="1">
      <c r="A941" s="376" t="s">
        <v>15</v>
      </c>
      <c r="B941" s="377">
        <v>45157</v>
      </c>
      <c r="C941" s="377">
        <v>45160</v>
      </c>
      <c r="D941" s="376" t="s">
        <v>485</v>
      </c>
      <c r="E941" s="376" t="s">
        <v>486</v>
      </c>
      <c r="F941" s="376">
        <v>27</v>
      </c>
      <c r="G941" s="376" t="s">
        <v>501</v>
      </c>
      <c r="H941" s="376">
        <v>1800</v>
      </c>
      <c r="I941" s="376">
        <v>15</v>
      </c>
      <c r="J941" s="376">
        <v>0</v>
      </c>
      <c r="K941" s="376">
        <v>0</v>
      </c>
      <c r="L941" s="376">
        <f t="shared" si="37"/>
        <v>1815</v>
      </c>
      <c r="M941" s="376">
        <f t="shared" si="42"/>
        <v>1270.5</v>
      </c>
      <c r="N941" s="387">
        <f t="shared" si="41"/>
        <v>47.055555555555557</v>
      </c>
      <c r="O941" s="376"/>
      <c r="P941" s="13"/>
    </row>
    <row r="942" spans="1:16" hidden="1">
      <c r="A942" s="376" t="s">
        <v>15</v>
      </c>
      <c r="B942" s="377">
        <v>45157</v>
      </c>
      <c r="C942" s="377">
        <v>45160</v>
      </c>
      <c r="D942" s="376" t="s">
        <v>485</v>
      </c>
      <c r="E942" s="388" t="s">
        <v>486</v>
      </c>
      <c r="F942" s="376">
        <v>53</v>
      </c>
      <c r="G942" s="376" t="s">
        <v>498</v>
      </c>
      <c r="H942" s="376">
        <v>2300</v>
      </c>
      <c r="I942" s="376">
        <v>15</v>
      </c>
      <c r="J942" s="376">
        <v>0</v>
      </c>
      <c r="K942" s="376">
        <v>0</v>
      </c>
      <c r="L942" s="376">
        <f t="shared" si="37"/>
        <v>2315</v>
      </c>
      <c r="M942" s="376">
        <f t="shared" si="42"/>
        <v>1620.5</v>
      </c>
      <c r="N942" s="387">
        <f t="shared" si="41"/>
        <v>30.575471698113208</v>
      </c>
      <c r="O942" s="376"/>
      <c r="P942" s="13"/>
    </row>
    <row r="943" spans="1:16" hidden="1">
      <c r="A943" s="376" t="s">
        <v>15</v>
      </c>
      <c r="B943" s="377">
        <v>45157</v>
      </c>
      <c r="C943" s="377">
        <v>45160</v>
      </c>
      <c r="D943" s="376" t="s">
        <v>485</v>
      </c>
      <c r="E943" s="376" t="s">
        <v>486</v>
      </c>
      <c r="F943" s="376">
        <v>53</v>
      </c>
      <c r="G943" s="376" t="s">
        <v>499</v>
      </c>
      <c r="H943" s="376">
        <v>2300</v>
      </c>
      <c r="I943" s="376">
        <v>15</v>
      </c>
      <c r="J943" s="376">
        <v>0</v>
      </c>
      <c r="K943" s="376">
        <v>0</v>
      </c>
      <c r="L943" s="376">
        <f t="shared" si="37"/>
        <v>2315</v>
      </c>
      <c r="M943" s="376">
        <f t="shared" si="42"/>
        <v>1620.5</v>
      </c>
      <c r="N943" s="387">
        <f t="shared" si="41"/>
        <v>30.575471698113208</v>
      </c>
      <c r="O943" s="376"/>
      <c r="P943" s="13"/>
    </row>
    <row r="944" spans="1:16" ht="75" hidden="1">
      <c r="A944" s="373" t="s">
        <v>16</v>
      </c>
      <c r="B944" s="373"/>
      <c r="C944" s="373"/>
      <c r="D944" s="373" t="s">
        <v>504</v>
      </c>
      <c r="E944" s="373" t="s">
        <v>486</v>
      </c>
      <c r="F944" s="373">
        <v>53</v>
      </c>
      <c r="G944" s="373" t="s">
        <v>500</v>
      </c>
      <c r="H944" s="373">
        <v>1715</v>
      </c>
      <c r="I944" s="373">
        <v>0</v>
      </c>
      <c r="J944" s="373">
        <v>0</v>
      </c>
      <c r="K944" s="373">
        <v>0</v>
      </c>
      <c r="L944" s="373">
        <f t="shared" si="37"/>
        <v>1715</v>
      </c>
      <c r="M944" s="373">
        <f t="shared" si="42"/>
        <v>1200.5</v>
      </c>
      <c r="N944" s="387">
        <f t="shared" si="41"/>
        <v>22.650943396226417</v>
      </c>
      <c r="O944" s="386" t="s">
        <v>870</v>
      </c>
      <c r="P944" s="14"/>
    </row>
    <row r="945" spans="1:16" ht="60" hidden="1">
      <c r="A945" s="373" t="s">
        <v>22</v>
      </c>
      <c r="B945" s="373"/>
      <c r="C945" s="384">
        <v>45165</v>
      </c>
      <c r="D945" s="373" t="s">
        <v>504</v>
      </c>
      <c r="E945" s="373" t="s">
        <v>486</v>
      </c>
      <c r="F945" s="373">
        <v>53</v>
      </c>
      <c r="G945" s="373" t="s">
        <v>500</v>
      </c>
      <c r="H945" s="373">
        <v>1650</v>
      </c>
      <c r="I945" s="373">
        <v>0</v>
      </c>
      <c r="J945" s="373">
        <v>0</v>
      </c>
      <c r="K945" s="373">
        <v>0</v>
      </c>
      <c r="L945" s="373">
        <f t="shared" si="37"/>
        <v>1650</v>
      </c>
      <c r="M945" s="373">
        <f t="shared" si="42"/>
        <v>1155</v>
      </c>
      <c r="N945" s="387">
        <f t="shared" si="41"/>
        <v>21.79245283018868</v>
      </c>
      <c r="O945" s="386" t="s">
        <v>871</v>
      </c>
      <c r="P945" s="14"/>
    </row>
    <row r="946" spans="1:16" ht="45" hidden="1">
      <c r="A946" s="373" t="s">
        <v>16</v>
      </c>
      <c r="B946" s="373"/>
      <c r="C946" s="373"/>
      <c r="D946" s="373" t="s">
        <v>504</v>
      </c>
      <c r="E946" s="373" t="s">
        <v>486</v>
      </c>
      <c r="F946" s="373">
        <v>53</v>
      </c>
      <c r="G946" s="373" t="s">
        <v>500</v>
      </c>
      <c r="H946" s="373">
        <v>1650</v>
      </c>
      <c r="I946" s="373">
        <v>0</v>
      </c>
      <c r="J946" s="373">
        <v>0</v>
      </c>
      <c r="K946" s="373">
        <v>0</v>
      </c>
      <c r="L946" s="373">
        <f t="shared" si="37"/>
        <v>1650</v>
      </c>
      <c r="M946" s="373">
        <f t="shared" si="42"/>
        <v>1155</v>
      </c>
      <c r="N946" s="387">
        <f t="shared" si="41"/>
        <v>21.79245283018868</v>
      </c>
      <c r="O946" s="386" t="s">
        <v>872</v>
      </c>
      <c r="P946" s="14"/>
    </row>
    <row r="947" spans="1:16" ht="180" hidden="1">
      <c r="A947" s="373" t="s">
        <v>17</v>
      </c>
      <c r="B947" s="373"/>
      <c r="C947" s="384">
        <v>45174</v>
      </c>
      <c r="D947" s="373" t="s">
        <v>504</v>
      </c>
      <c r="E947" s="373" t="s">
        <v>486</v>
      </c>
      <c r="F947" s="373">
        <v>53</v>
      </c>
      <c r="G947" s="373" t="s">
        <v>500</v>
      </c>
      <c r="H947" s="373">
        <v>1500</v>
      </c>
      <c r="I947" s="373">
        <v>0</v>
      </c>
      <c r="J947" s="373">
        <v>0</v>
      </c>
      <c r="K947" s="373">
        <v>0</v>
      </c>
      <c r="L947" s="373">
        <f t="shared" ref="L947:L1032" si="43">SUM(H947:K947)</f>
        <v>1500</v>
      </c>
      <c r="M947" s="373">
        <f t="shared" ref="M947:M973" si="44">L947*70%</f>
        <v>1050</v>
      </c>
      <c r="N947" s="387">
        <f t="shared" ref="N947:N1032" si="45">M947/F947</f>
        <v>19.811320754716981</v>
      </c>
      <c r="O947" s="386" t="s">
        <v>873</v>
      </c>
      <c r="P947" s="14"/>
    </row>
    <row r="948" spans="1:16" hidden="1">
      <c r="A948" s="376" t="s">
        <v>15</v>
      </c>
      <c r="B948" s="377">
        <v>45161</v>
      </c>
      <c r="C948" s="377">
        <v>45165</v>
      </c>
      <c r="D948" s="376" t="s">
        <v>485</v>
      </c>
      <c r="E948" s="376" t="s">
        <v>486</v>
      </c>
      <c r="F948" s="376">
        <v>53</v>
      </c>
      <c r="G948" s="376" t="s">
        <v>500</v>
      </c>
      <c r="H948" s="376">
        <v>1500</v>
      </c>
      <c r="I948" s="376">
        <v>15</v>
      </c>
      <c r="J948" s="376">
        <v>0</v>
      </c>
      <c r="K948" s="376">
        <v>0</v>
      </c>
      <c r="L948" s="376">
        <f t="shared" si="43"/>
        <v>1515</v>
      </c>
      <c r="M948" s="376">
        <f t="shared" si="44"/>
        <v>1060.5</v>
      </c>
      <c r="N948" s="387">
        <f t="shared" si="45"/>
        <v>20.009433962264151</v>
      </c>
      <c r="O948" s="376"/>
      <c r="P948" s="13"/>
    </row>
    <row r="949" spans="1:16" hidden="1">
      <c r="A949" s="376" t="s">
        <v>15</v>
      </c>
      <c r="B949" s="377">
        <v>45161</v>
      </c>
      <c r="C949" s="377">
        <v>45165</v>
      </c>
      <c r="D949" s="376" t="s">
        <v>485</v>
      </c>
      <c r="E949" s="376" t="s">
        <v>486</v>
      </c>
      <c r="F949" s="376">
        <v>27</v>
      </c>
      <c r="G949" s="376" t="s">
        <v>501</v>
      </c>
      <c r="H949" s="376">
        <v>1600</v>
      </c>
      <c r="I949" s="376">
        <v>15</v>
      </c>
      <c r="J949" s="376">
        <v>0</v>
      </c>
      <c r="K949" s="376">
        <v>0</v>
      </c>
      <c r="L949" s="376">
        <f t="shared" si="43"/>
        <v>1615</v>
      </c>
      <c r="M949" s="376">
        <f t="shared" si="44"/>
        <v>1130.5</v>
      </c>
      <c r="N949" s="387">
        <f t="shared" si="45"/>
        <v>41.870370370370374</v>
      </c>
      <c r="O949" s="376"/>
      <c r="P949" s="13"/>
    </row>
    <row r="950" spans="1:16" hidden="1">
      <c r="A950" s="376" t="s">
        <v>15</v>
      </c>
      <c r="B950" s="377">
        <v>45161</v>
      </c>
      <c r="C950" s="377">
        <v>45165</v>
      </c>
      <c r="D950" s="376" t="s">
        <v>485</v>
      </c>
      <c r="E950" s="388" t="s">
        <v>486</v>
      </c>
      <c r="F950" s="376">
        <v>53</v>
      </c>
      <c r="G950" s="376" t="s">
        <v>498</v>
      </c>
      <c r="H950" s="376">
        <v>2100</v>
      </c>
      <c r="I950" s="376">
        <v>15</v>
      </c>
      <c r="J950" s="376">
        <v>0</v>
      </c>
      <c r="K950" s="376">
        <v>0</v>
      </c>
      <c r="L950" s="376">
        <f t="shared" si="43"/>
        <v>2115</v>
      </c>
      <c r="M950" s="376">
        <f t="shared" si="44"/>
        <v>1480.5</v>
      </c>
      <c r="N950" s="387">
        <f t="shared" si="45"/>
        <v>27.933962264150942</v>
      </c>
      <c r="O950" s="376"/>
      <c r="P950" s="13"/>
    </row>
    <row r="951" spans="1:16" hidden="1">
      <c r="A951" s="376" t="s">
        <v>15</v>
      </c>
      <c r="B951" s="377">
        <v>45161</v>
      </c>
      <c r="C951" s="377">
        <v>45165</v>
      </c>
      <c r="D951" s="376" t="s">
        <v>485</v>
      </c>
      <c r="E951" s="376" t="s">
        <v>486</v>
      </c>
      <c r="F951" s="376">
        <v>53</v>
      </c>
      <c r="G951" s="376" t="s">
        <v>499</v>
      </c>
      <c r="H951" s="376">
        <v>2100</v>
      </c>
      <c r="I951" s="376">
        <v>15</v>
      </c>
      <c r="J951" s="376">
        <v>0</v>
      </c>
      <c r="K951" s="376">
        <v>0</v>
      </c>
      <c r="L951" s="376">
        <f t="shared" si="43"/>
        <v>2115</v>
      </c>
      <c r="M951" s="376">
        <f t="shared" si="44"/>
        <v>1480.5</v>
      </c>
      <c r="N951" s="387">
        <f t="shared" si="45"/>
        <v>27.933962264150942</v>
      </c>
      <c r="O951" s="376"/>
      <c r="P951" s="13"/>
    </row>
    <row r="952" spans="1:16" hidden="1">
      <c r="A952" s="376" t="s">
        <v>15</v>
      </c>
      <c r="B952" s="377">
        <v>45166</v>
      </c>
      <c r="C952" s="377">
        <v>45171</v>
      </c>
      <c r="D952" s="376" t="s">
        <v>485</v>
      </c>
      <c r="E952" s="376" t="s">
        <v>486</v>
      </c>
      <c r="F952" s="376">
        <v>53</v>
      </c>
      <c r="G952" s="376" t="s">
        <v>500</v>
      </c>
      <c r="H952" s="376">
        <v>1500</v>
      </c>
      <c r="I952" s="376">
        <v>15</v>
      </c>
      <c r="J952" s="376">
        <v>0</v>
      </c>
      <c r="K952" s="376">
        <v>0</v>
      </c>
      <c r="L952" s="376">
        <f t="shared" si="43"/>
        <v>1515</v>
      </c>
      <c r="M952" s="376">
        <f t="shared" si="44"/>
        <v>1060.5</v>
      </c>
      <c r="N952" s="387">
        <f t="shared" si="45"/>
        <v>20.009433962264151</v>
      </c>
      <c r="O952" s="376"/>
      <c r="P952" s="13"/>
    </row>
    <row r="953" spans="1:16" hidden="1">
      <c r="A953" s="376" t="s">
        <v>15</v>
      </c>
      <c r="B953" s="377">
        <v>45166</v>
      </c>
      <c r="C953" s="377">
        <v>45171</v>
      </c>
      <c r="D953" s="376" t="s">
        <v>485</v>
      </c>
      <c r="E953" s="376" t="s">
        <v>486</v>
      </c>
      <c r="F953" s="376">
        <v>27</v>
      </c>
      <c r="G953" s="376" t="s">
        <v>501</v>
      </c>
      <c r="H953" s="376">
        <v>1500</v>
      </c>
      <c r="I953" s="376">
        <v>15</v>
      </c>
      <c r="J953" s="376">
        <v>0</v>
      </c>
      <c r="K953" s="376">
        <v>0</v>
      </c>
      <c r="L953" s="376">
        <f t="shared" si="43"/>
        <v>1515</v>
      </c>
      <c r="M953" s="376">
        <f t="shared" si="44"/>
        <v>1060.5</v>
      </c>
      <c r="N953" s="387">
        <f t="shared" si="45"/>
        <v>39.277777777777779</v>
      </c>
      <c r="O953" s="376"/>
      <c r="P953" s="13"/>
    </row>
    <row r="954" spans="1:16" hidden="1">
      <c r="A954" s="376" t="s">
        <v>15</v>
      </c>
      <c r="B954" s="377">
        <v>45166</v>
      </c>
      <c r="C954" s="377">
        <v>45171</v>
      </c>
      <c r="D954" s="376" t="s">
        <v>485</v>
      </c>
      <c r="E954" s="388" t="s">
        <v>486</v>
      </c>
      <c r="F954" s="376">
        <v>53</v>
      </c>
      <c r="G954" s="376" t="s">
        <v>498</v>
      </c>
      <c r="H954" s="376">
        <v>2000</v>
      </c>
      <c r="I954" s="376">
        <v>15</v>
      </c>
      <c r="J954" s="376">
        <v>0</v>
      </c>
      <c r="K954" s="376">
        <v>0</v>
      </c>
      <c r="L954" s="376">
        <f t="shared" si="43"/>
        <v>2015</v>
      </c>
      <c r="M954" s="376">
        <f t="shared" si="44"/>
        <v>1410.5</v>
      </c>
      <c r="N954" s="387">
        <f t="shared" si="45"/>
        <v>26.613207547169811</v>
      </c>
      <c r="O954" s="376"/>
      <c r="P954" s="13"/>
    </row>
    <row r="955" spans="1:16" hidden="1">
      <c r="A955" s="376" t="s">
        <v>15</v>
      </c>
      <c r="B955" s="377">
        <v>45166</v>
      </c>
      <c r="C955" s="377">
        <v>45171</v>
      </c>
      <c r="D955" s="376" t="s">
        <v>485</v>
      </c>
      <c r="E955" s="376" t="s">
        <v>486</v>
      </c>
      <c r="F955" s="376">
        <v>53</v>
      </c>
      <c r="G955" s="376" t="s">
        <v>499</v>
      </c>
      <c r="H955" s="376">
        <v>2000</v>
      </c>
      <c r="I955" s="376">
        <v>15</v>
      </c>
      <c r="J955" s="376">
        <v>0</v>
      </c>
      <c r="K955" s="376">
        <v>0</v>
      </c>
      <c r="L955" s="376">
        <f t="shared" si="43"/>
        <v>2015</v>
      </c>
      <c r="M955" s="376">
        <f t="shared" si="44"/>
        <v>1410.5</v>
      </c>
      <c r="N955" s="387">
        <f t="shared" si="45"/>
        <v>26.613207547169811</v>
      </c>
      <c r="O955" s="376"/>
      <c r="P955" s="13"/>
    </row>
    <row r="956" spans="1:16" hidden="1">
      <c r="A956" s="376" t="s">
        <v>15</v>
      </c>
      <c r="B956" s="377">
        <v>45172</v>
      </c>
      <c r="C956" s="377">
        <v>45178</v>
      </c>
      <c r="D956" s="376" t="s">
        <v>485</v>
      </c>
      <c r="E956" s="376" t="s">
        <v>486</v>
      </c>
      <c r="F956" s="376">
        <v>53</v>
      </c>
      <c r="G956" s="376" t="s">
        <v>500</v>
      </c>
      <c r="H956" s="376">
        <v>1500</v>
      </c>
      <c r="I956" s="376">
        <v>15</v>
      </c>
      <c r="J956" s="376">
        <v>0</v>
      </c>
      <c r="K956" s="376">
        <v>0</v>
      </c>
      <c r="L956" s="376">
        <f t="shared" si="43"/>
        <v>1515</v>
      </c>
      <c r="M956" s="376">
        <f t="shared" si="44"/>
        <v>1060.5</v>
      </c>
      <c r="N956" s="387">
        <f t="shared" si="45"/>
        <v>20.009433962264151</v>
      </c>
      <c r="O956" s="376"/>
      <c r="P956" s="13"/>
    </row>
    <row r="957" spans="1:16" hidden="1">
      <c r="A957" s="376" t="s">
        <v>15</v>
      </c>
      <c r="B957" s="377">
        <v>45172</v>
      </c>
      <c r="C957" s="377">
        <v>45178</v>
      </c>
      <c r="D957" s="376" t="s">
        <v>485</v>
      </c>
      <c r="E957" s="376" t="s">
        <v>486</v>
      </c>
      <c r="F957" s="376">
        <v>27</v>
      </c>
      <c r="G957" s="376" t="s">
        <v>501</v>
      </c>
      <c r="H957" s="376">
        <v>1400</v>
      </c>
      <c r="I957" s="376">
        <v>15</v>
      </c>
      <c r="J957" s="376">
        <v>0</v>
      </c>
      <c r="K957" s="376">
        <v>0</v>
      </c>
      <c r="L957" s="376">
        <f t="shared" si="43"/>
        <v>1415</v>
      </c>
      <c r="M957" s="376">
        <f t="shared" si="44"/>
        <v>990.49999999999989</v>
      </c>
      <c r="N957" s="387">
        <f t="shared" si="45"/>
        <v>36.685185185185183</v>
      </c>
      <c r="O957" s="376"/>
      <c r="P957" s="13"/>
    </row>
    <row r="958" spans="1:16" hidden="1">
      <c r="A958" s="376" t="s">
        <v>15</v>
      </c>
      <c r="B958" s="377">
        <v>45172</v>
      </c>
      <c r="C958" s="377">
        <v>45178</v>
      </c>
      <c r="D958" s="376" t="s">
        <v>485</v>
      </c>
      <c r="E958" s="388" t="s">
        <v>486</v>
      </c>
      <c r="F958" s="376">
        <v>53</v>
      </c>
      <c r="G958" s="376" t="s">
        <v>498</v>
      </c>
      <c r="H958" s="376">
        <v>1900</v>
      </c>
      <c r="I958" s="376">
        <v>15</v>
      </c>
      <c r="J958" s="376">
        <v>0</v>
      </c>
      <c r="K958" s="376">
        <v>0</v>
      </c>
      <c r="L958" s="376">
        <f t="shared" si="43"/>
        <v>1915</v>
      </c>
      <c r="M958" s="376">
        <f t="shared" si="44"/>
        <v>1340.5</v>
      </c>
      <c r="N958" s="387">
        <f t="shared" si="45"/>
        <v>25.29245283018868</v>
      </c>
      <c r="O958" s="376"/>
      <c r="P958" s="13"/>
    </row>
    <row r="959" spans="1:16" hidden="1">
      <c r="A959" s="376" t="s">
        <v>15</v>
      </c>
      <c r="B959" s="377">
        <v>45172</v>
      </c>
      <c r="C959" s="377">
        <v>45178</v>
      </c>
      <c r="D959" s="376" t="s">
        <v>485</v>
      </c>
      <c r="E959" s="376" t="s">
        <v>486</v>
      </c>
      <c r="F959" s="376">
        <v>53</v>
      </c>
      <c r="G959" s="376" t="s">
        <v>499</v>
      </c>
      <c r="H959" s="376">
        <v>1900</v>
      </c>
      <c r="I959" s="376">
        <v>15</v>
      </c>
      <c r="J959" s="376">
        <v>0</v>
      </c>
      <c r="K959" s="376">
        <v>0</v>
      </c>
      <c r="L959" s="376">
        <f t="shared" si="43"/>
        <v>1915</v>
      </c>
      <c r="M959" s="376">
        <f t="shared" si="44"/>
        <v>1340.5</v>
      </c>
      <c r="N959" s="387">
        <f t="shared" si="45"/>
        <v>25.29245283018868</v>
      </c>
      <c r="O959" s="376"/>
      <c r="P959" s="13"/>
    </row>
    <row r="960" spans="1:16" hidden="1">
      <c r="A960" s="376" t="s">
        <v>15</v>
      </c>
      <c r="B960" s="377">
        <v>45179</v>
      </c>
      <c r="C960" s="377">
        <v>45186</v>
      </c>
      <c r="D960" s="376" t="s">
        <v>485</v>
      </c>
      <c r="E960" s="376" t="s">
        <v>486</v>
      </c>
      <c r="F960" s="376">
        <v>53</v>
      </c>
      <c r="G960" s="376" t="s">
        <v>500</v>
      </c>
      <c r="H960" s="376">
        <v>1500</v>
      </c>
      <c r="I960" s="376">
        <v>15</v>
      </c>
      <c r="J960" s="376">
        <v>0</v>
      </c>
      <c r="K960" s="376">
        <v>0</v>
      </c>
      <c r="L960" s="376">
        <f t="shared" si="43"/>
        <v>1515</v>
      </c>
      <c r="M960" s="376">
        <f t="shared" si="44"/>
        <v>1060.5</v>
      </c>
      <c r="N960" s="387">
        <f t="shared" si="45"/>
        <v>20.009433962264151</v>
      </c>
      <c r="O960" s="376"/>
      <c r="P960" s="13"/>
    </row>
    <row r="961" spans="1:16" hidden="1">
      <c r="A961" s="376" t="s">
        <v>15</v>
      </c>
      <c r="B961" s="377">
        <v>45179</v>
      </c>
      <c r="C961" s="377">
        <v>45186</v>
      </c>
      <c r="D961" s="376" t="s">
        <v>485</v>
      </c>
      <c r="E961" s="376" t="s">
        <v>486</v>
      </c>
      <c r="F961" s="376">
        <v>27</v>
      </c>
      <c r="G961" s="376" t="s">
        <v>501</v>
      </c>
      <c r="H961" s="376">
        <v>1400</v>
      </c>
      <c r="I961" s="376">
        <v>15</v>
      </c>
      <c r="J961" s="376">
        <v>0</v>
      </c>
      <c r="K961" s="376">
        <v>0</v>
      </c>
      <c r="L961" s="376">
        <f t="shared" si="43"/>
        <v>1415</v>
      </c>
      <c r="M961" s="376">
        <f t="shared" si="44"/>
        <v>990.49999999999989</v>
      </c>
      <c r="N961" s="387">
        <f t="shared" si="45"/>
        <v>36.685185185185183</v>
      </c>
      <c r="O961" s="376"/>
      <c r="P961" s="13"/>
    </row>
    <row r="962" spans="1:16" hidden="1">
      <c r="A962" s="376" t="s">
        <v>15</v>
      </c>
      <c r="B962" s="377">
        <v>45179</v>
      </c>
      <c r="C962" s="377">
        <v>45186</v>
      </c>
      <c r="D962" s="376" t="s">
        <v>485</v>
      </c>
      <c r="E962" s="388" t="s">
        <v>486</v>
      </c>
      <c r="F962" s="376">
        <v>53</v>
      </c>
      <c r="G962" s="376" t="s">
        <v>498</v>
      </c>
      <c r="H962" s="376">
        <v>1800</v>
      </c>
      <c r="I962" s="376">
        <v>15</v>
      </c>
      <c r="J962" s="376">
        <v>0</v>
      </c>
      <c r="K962" s="376">
        <v>0</v>
      </c>
      <c r="L962" s="376">
        <f t="shared" si="43"/>
        <v>1815</v>
      </c>
      <c r="M962" s="376">
        <f t="shared" si="44"/>
        <v>1270.5</v>
      </c>
      <c r="N962" s="387">
        <f t="shared" si="45"/>
        <v>23.971698113207548</v>
      </c>
      <c r="O962" s="376"/>
      <c r="P962" s="13"/>
    </row>
    <row r="963" spans="1:16" hidden="1">
      <c r="A963" s="376" t="s">
        <v>15</v>
      </c>
      <c r="B963" s="377">
        <v>45179</v>
      </c>
      <c r="C963" s="377">
        <v>45186</v>
      </c>
      <c r="D963" s="376" t="s">
        <v>485</v>
      </c>
      <c r="E963" s="376" t="s">
        <v>486</v>
      </c>
      <c r="F963" s="376">
        <v>53</v>
      </c>
      <c r="G963" s="376" t="s">
        <v>499</v>
      </c>
      <c r="H963" s="376">
        <v>1800</v>
      </c>
      <c r="I963" s="376">
        <v>15</v>
      </c>
      <c r="J963" s="376">
        <v>0</v>
      </c>
      <c r="K963" s="376">
        <v>0</v>
      </c>
      <c r="L963" s="376">
        <f t="shared" si="43"/>
        <v>1815</v>
      </c>
      <c r="M963" s="376">
        <f t="shared" si="44"/>
        <v>1270.5</v>
      </c>
      <c r="N963" s="387">
        <f t="shared" si="45"/>
        <v>23.971698113207548</v>
      </c>
      <c r="O963" s="376"/>
      <c r="P963" s="13"/>
    </row>
    <row r="964" spans="1:16" hidden="1">
      <c r="A964" s="376" t="s">
        <v>15</v>
      </c>
      <c r="B964" s="377">
        <v>45187</v>
      </c>
      <c r="C964" s="377">
        <v>45193</v>
      </c>
      <c r="D964" s="376" t="s">
        <v>485</v>
      </c>
      <c r="E964" s="376" t="s">
        <v>486</v>
      </c>
      <c r="F964" s="376">
        <v>53</v>
      </c>
      <c r="G964" s="376" t="s">
        <v>500</v>
      </c>
      <c r="H964" s="376">
        <v>1300</v>
      </c>
      <c r="I964" s="376">
        <v>15</v>
      </c>
      <c r="J964" s="376">
        <v>0</v>
      </c>
      <c r="K964" s="376">
        <v>0</v>
      </c>
      <c r="L964" s="376">
        <f t="shared" si="43"/>
        <v>1315</v>
      </c>
      <c r="M964" s="376">
        <f t="shared" si="44"/>
        <v>920.49999999999989</v>
      </c>
      <c r="N964" s="387">
        <f t="shared" si="45"/>
        <v>17.367924528301884</v>
      </c>
      <c r="O964" s="376"/>
      <c r="P964" s="13"/>
    </row>
    <row r="965" spans="1:16" hidden="1">
      <c r="A965" s="376" t="s">
        <v>15</v>
      </c>
      <c r="B965" s="377">
        <v>45187</v>
      </c>
      <c r="C965" s="377">
        <v>45193</v>
      </c>
      <c r="D965" s="376" t="s">
        <v>485</v>
      </c>
      <c r="E965" s="376" t="s">
        <v>486</v>
      </c>
      <c r="F965" s="376">
        <v>27</v>
      </c>
      <c r="G965" s="376" t="s">
        <v>501</v>
      </c>
      <c r="H965" s="376">
        <v>1350</v>
      </c>
      <c r="I965" s="376">
        <v>15</v>
      </c>
      <c r="J965" s="376">
        <v>0</v>
      </c>
      <c r="K965" s="376">
        <v>0</v>
      </c>
      <c r="L965" s="376">
        <f t="shared" si="43"/>
        <v>1365</v>
      </c>
      <c r="M965" s="376">
        <f t="shared" si="44"/>
        <v>955.49999999999989</v>
      </c>
      <c r="N965" s="387">
        <f t="shared" si="45"/>
        <v>35.388888888888886</v>
      </c>
      <c r="O965" s="376"/>
      <c r="P965" s="13"/>
    </row>
    <row r="966" spans="1:16" hidden="1">
      <c r="A966" s="376" t="s">
        <v>15</v>
      </c>
      <c r="B966" s="377">
        <v>45187</v>
      </c>
      <c r="C966" s="377">
        <v>45193</v>
      </c>
      <c r="D966" s="376" t="s">
        <v>485</v>
      </c>
      <c r="E966" s="388" t="s">
        <v>486</v>
      </c>
      <c r="F966" s="376">
        <v>53</v>
      </c>
      <c r="G966" s="376" t="s">
        <v>498</v>
      </c>
      <c r="H966" s="376">
        <v>1600</v>
      </c>
      <c r="I966" s="376">
        <v>15</v>
      </c>
      <c r="J966" s="376">
        <v>0</v>
      </c>
      <c r="K966" s="376">
        <v>0</v>
      </c>
      <c r="L966" s="376">
        <f t="shared" si="43"/>
        <v>1615</v>
      </c>
      <c r="M966" s="376">
        <f t="shared" si="44"/>
        <v>1130.5</v>
      </c>
      <c r="N966" s="387">
        <f t="shared" si="45"/>
        <v>21.330188679245282</v>
      </c>
      <c r="O966" s="376"/>
      <c r="P966" s="13"/>
    </row>
    <row r="967" spans="1:16" hidden="1">
      <c r="A967" s="376" t="s">
        <v>15</v>
      </c>
      <c r="B967" s="377">
        <v>45187</v>
      </c>
      <c r="C967" s="377">
        <v>45193</v>
      </c>
      <c r="D967" s="376" t="s">
        <v>485</v>
      </c>
      <c r="E967" s="376" t="s">
        <v>486</v>
      </c>
      <c r="F967" s="376">
        <v>53</v>
      </c>
      <c r="G967" s="376" t="s">
        <v>499</v>
      </c>
      <c r="H967" s="376">
        <v>1600</v>
      </c>
      <c r="I967" s="376">
        <v>15</v>
      </c>
      <c r="J967" s="376">
        <v>0</v>
      </c>
      <c r="K967" s="376">
        <v>0</v>
      </c>
      <c r="L967" s="376">
        <f t="shared" si="43"/>
        <v>1615</v>
      </c>
      <c r="M967" s="376">
        <f t="shared" si="44"/>
        <v>1130.5</v>
      </c>
      <c r="N967" s="387">
        <f t="shared" si="45"/>
        <v>21.330188679245282</v>
      </c>
      <c r="O967" s="376"/>
      <c r="P967" s="13"/>
    </row>
    <row r="968" spans="1:16" ht="60" hidden="1">
      <c r="A968" s="373" t="s">
        <v>17</v>
      </c>
      <c r="B968" s="373"/>
      <c r="C968" s="373"/>
      <c r="D968" s="373" t="s">
        <v>504</v>
      </c>
      <c r="E968" s="373" t="s">
        <v>486</v>
      </c>
      <c r="F968" s="373">
        <v>53</v>
      </c>
      <c r="G968" s="373" t="s">
        <v>500</v>
      </c>
      <c r="H968" s="373">
        <v>1300</v>
      </c>
      <c r="I968" s="373">
        <v>0</v>
      </c>
      <c r="J968" s="373">
        <v>0</v>
      </c>
      <c r="K968" s="373">
        <v>0</v>
      </c>
      <c r="L968" s="373">
        <f t="shared" si="43"/>
        <v>1300</v>
      </c>
      <c r="M968" s="373">
        <f t="shared" si="44"/>
        <v>909.99999999999989</v>
      </c>
      <c r="N968" s="387">
        <f t="shared" si="45"/>
        <v>17.169811320754715</v>
      </c>
      <c r="O968" s="386" t="s">
        <v>874</v>
      </c>
      <c r="P968" s="14"/>
    </row>
    <row r="969" spans="1:16" hidden="1">
      <c r="A969" s="376" t="s">
        <v>15</v>
      </c>
      <c r="B969" s="377">
        <v>45194</v>
      </c>
      <c r="C969" s="377">
        <v>45213</v>
      </c>
      <c r="D969" s="376" t="s">
        <v>485</v>
      </c>
      <c r="E969" s="376" t="s">
        <v>486</v>
      </c>
      <c r="F969" s="376">
        <v>53</v>
      </c>
      <c r="G969" s="376" t="s">
        <v>500</v>
      </c>
      <c r="H969" s="376">
        <v>1300</v>
      </c>
      <c r="I969" s="376">
        <v>15</v>
      </c>
      <c r="J969" s="376">
        <v>0</v>
      </c>
      <c r="K969" s="376">
        <v>0</v>
      </c>
      <c r="L969" s="376">
        <f t="shared" si="43"/>
        <v>1315</v>
      </c>
      <c r="M969" s="376">
        <f t="shared" si="44"/>
        <v>920.49999999999989</v>
      </c>
      <c r="N969" s="387">
        <f t="shared" si="45"/>
        <v>17.367924528301884</v>
      </c>
      <c r="O969" s="376"/>
      <c r="P969" s="13"/>
    </row>
    <row r="970" spans="1:16" hidden="1">
      <c r="A970" s="376" t="s">
        <v>15</v>
      </c>
      <c r="B970" s="377">
        <v>45194</v>
      </c>
      <c r="C970" s="377">
        <v>45213</v>
      </c>
      <c r="D970" s="376" t="s">
        <v>485</v>
      </c>
      <c r="E970" s="376" t="s">
        <v>486</v>
      </c>
      <c r="F970" s="376">
        <v>27</v>
      </c>
      <c r="G970" s="376" t="s">
        <v>501</v>
      </c>
      <c r="H970" s="376">
        <v>1250</v>
      </c>
      <c r="I970" s="376">
        <v>15</v>
      </c>
      <c r="J970" s="376">
        <v>0</v>
      </c>
      <c r="K970" s="376">
        <v>0</v>
      </c>
      <c r="L970" s="376">
        <f t="shared" si="43"/>
        <v>1265</v>
      </c>
      <c r="M970" s="376">
        <f t="shared" si="44"/>
        <v>885.5</v>
      </c>
      <c r="N970" s="387">
        <f t="shared" si="45"/>
        <v>32.796296296296298</v>
      </c>
      <c r="O970" s="376"/>
      <c r="P970" s="13"/>
    </row>
    <row r="971" spans="1:16" hidden="1">
      <c r="A971" s="376" t="s">
        <v>15</v>
      </c>
      <c r="B971" s="377">
        <v>45194</v>
      </c>
      <c r="C971" s="377">
        <v>45213</v>
      </c>
      <c r="D971" s="376" t="s">
        <v>485</v>
      </c>
      <c r="E971" s="388" t="s">
        <v>486</v>
      </c>
      <c r="F971" s="376">
        <v>53</v>
      </c>
      <c r="G971" s="376" t="s">
        <v>498</v>
      </c>
      <c r="H971" s="376">
        <v>1500</v>
      </c>
      <c r="I971" s="376">
        <v>15</v>
      </c>
      <c r="J971" s="376">
        <v>0</v>
      </c>
      <c r="K971" s="376">
        <v>0</v>
      </c>
      <c r="L971" s="376">
        <f t="shared" si="43"/>
        <v>1515</v>
      </c>
      <c r="M971" s="376">
        <f t="shared" si="44"/>
        <v>1060.5</v>
      </c>
      <c r="N971" s="387">
        <f t="shared" si="45"/>
        <v>20.009433962264151</v>
      </c>
      <c r="O971" s="376"/>
      <c r="P971" s="13"/>
    </row>
    <row r="972" spans="1:16" hidden="1">
      <c r="A972" s="376" t="s">
        <v>15</v>
      </c>
      <c r="B972" s="377">
        <v>45194</v>
      </c>
      <c r="C972" s="377">
        <v>45213</v>
      </c>
      <c r="D972" s="376" t="s">
        <v>485</v>
      </c>
      <c r="E972" s="376" t="s">
        <v>486</v>
      </c>
      <c r="F972" s="376">
        <v>53</v>
      </c>
      <c r="G972" s="376" t="s">
        <v>499</v>
      </c>
      <c r="H972" s="376">
        <v>1500</v>
      </c>
      <c r="I972" s="376">
        <v>15</v>
      </c>
      <c r="J972" s="376">
        <v>0</v>
      </c>
      <c r="K972" s="376">
        <v>0</v>
      </c>
      <c r="L972" s="376">
        <f t="shared" si="43"/>
        <v>1515</v>
      </c>
      <c r="M972" s="376">
        <f t="shared" si="44"/>
        <v>1060.5</v>
      </c>
      <c r="N972" s="387">
        <f t="shared" si="45"/>
        <v>20.009433962264151</v>
      </c>
      <c r="O972" s="376"/>
      <c r="P972" s="13"/>
    </row>
    <row r="973" spans="1:16" ht="75" hidden="1">
      <c r="A973" s="373" t="s">
        <v>17</v>
      </c>
      <c r="B973" s="373"/>
      <c r="C973" s="373"/>
      <c r="D973" s="373" t="s">
        <v>504</v>
      </c>
      <c r="E973" s="373" t="s">
        <v>486</v>
      </c>
      <c r="F973" s="373">
        <v>53</v>
      </c>
      <c r="G973" s="373" t="s">
        <v>500</v>
      </c>
      <c r="H973" s="373">
        <v>1300</v>
      </c>
      <c r="I973" s="373">
        <v>0</v>
      </c>
      <c r="J973" s="373">
        <v>0</v>
      </c>
      <c r="K973" s="373">
        <v>0</v>
      </c>
      <c r="L973" s="373">
        <f t="shared" si="43"/>
        <v>1300</v>
      </c>
      <c r="M973" s="373">
        <f t="shared" si="44"/>
        <v>909.99999999999989</v>
      </c>
      <c r="N973" s="387">
        <f t="shared" si="45"/>
        <v>17.169811320754715</v>
      </c>
      <c r="O973" s="386" t="s">
        <v>875</v>
      </c>
      <c r="P973" s="14"/>
    </row>
    <row r="974" spans="1:16" ht="45" hidden="1">
      <c r="A974" s="373" t="s">
        <v>22</v>
      </c>
      <c r="B974" s="373"/>
      <c r="C974" s="373"/>
      <c r="D974" s="373" t="s">
        <v>504</v>
      </c>
      <c r="E974" s="373" t="s">
        <v>486</v>
      </c>
      <c r="F974" s="373">
        <v>53</v>
      </c>
      <c r="G974" s="373" t="s">
        <v>500</v>
      </c>
      <c r="H974" s="373">
        <v>1350</v>
      </c>
      <c r="I974" s="373">
        <v>0</v>
      </c>
      <c r="J974" s="373">
        <v>0</v>
      </c>
      <c r="K974" s="373">
        <v>0</v>
      </c>
      <c r="L974" s="373">
        <f t="shared" si="43"/>
        <v>1350</v>
      </c>
      <c r="M974" s="373">
        <f t="shared" ref="M974:M1032" si="46">L974*70%</f>
        <v>944.99999999999989</v>
      </c>
      <c r="N974" s="387">
        <f t="shared" si="45"/>
        <v>17.830188679245282</v>
      </c>
      <c r="O974" s="386" t="s">
        <v>876</v>
      </c>
      <c r="P974" s="14"/>
    </row>
    <row r="975" spans="1:16" ht="45" hidden="1">
      <c r="A975" s="373" t="s">
        <v>16</v>
      </c>
      <c r="B975" s="373"/>
      <c r="C975" s="373"/>
      <c r="D975" s="373" t="s">
        <v>504</v>
      </c>
      <c r="E975" s="373" t="s">
        <v>486</v>
      </c>
      <c r="F975" s="373">
        <v>53</v>
      </c>
      <c r="G975" s="373" t="s">
        <v>500</v>
      </c>
      <c r="H975" s="373">
        <v>1350</v>
      </c>
      <c r="I975" s="373">
        <v>0</v>
      </c>
      <c r="J975" s="373">
        <v>0</v>
      </c>
      <c r="K975" s="373">
        <v>0</v>
      </c>
      <c r="L975" s="373">
        <f t="shared" si="43"/>
        <v>1350</v>
      </c>
      <c r="M975" s="373">
        <f t="shared" si="46"/>
        <v>944.99999999999989</v>
      </c>
      <c r="N975" s="387">
        <f t="shared" si="45"/>
        <v>17.830188679245282</v>
      </c>
      <c r="O975" s="386" t="s">
        <v>877</v>
      </c>
      <c r="P975" s="14"/>
    </row>
    <row r="976" spans="1:16" hidden="1">
      <c r="A976" s="376" t="s">
        <v>15</v>
      </c>
      <c r="B976" s="377">
        <v>45214</v>
      </c>
      <c r="C976" s="377">
        <v>45221</v>
      </c>
      <c r="D976" s="376" t="s">
        <v>485</v>
      </c>
      <c r="E976" s="376" t="s">
        <v>486</v>
      </c>
      <c r="F976" s="376">
        <v>53</v>
      </c>
      <c r="G976" s="376" t="s">
        <v>500</v>
      </c>
      <c r="H976" s="376">
        <v>1500</v>
      </c>
      <c r="I976" s="376">
        <v>15</v>
      </c>
      <c r="J976" s="376">
        <v>0</v>
      </c>
      <c r="K976" s="376">
        <v>0</v>
      </c>
      <c r="L976" s="376">
        <f t="shared" si="43"/>
        <v>1515</v>
      </c>
      <c r="M976" s="376">
        <f t="shared" si="46"/>
        <v>1060.5</v>
      </c>
      <c r="N976" s="389">
        <f t="shared" si="45"/>
        <v>20.009433962264151</v>
      </c>
      <c r="O976" s="376"/>
      <c r="P976" s="13"/>
    </row>
    <row r="977" spans="1:16" hidden="1">
      <c r="A977" s="376" t="s">
        <v>15</v>
      </c>
      <c r="B977" s="377">
        <v>45214</v>
      </c>
      <c r="C977" s="377">
        <v>45221</v>
      </c>
      <c r="D977" s="376" t="s">
        <v>485</v>
      </c>
      <c r="E977" s="376" t="s">
        <v>486</v>
      </c>
      <c r="F977" s="376">
        <v>27</v>
      </c>
      <c r="G977" s="376" t="s">
        <v>501</v>
      </c>
      <c r="H977" s="376">
        <v>1500</v>
      </c>
      <c r="I977" s="376">
        <v>15</v>
      </c>
      <c r="J977" s="376">
        <v>0</v>
      </c>
      <c r="K977" s="376">
        <v>0</v>
      </c>
      <c r="L977" s="376">
        <f t="shared" si="43"/>
        <v>1515</v>
      </c>
      <c r="M977" s="376">
        <f t="shared" si="46"/>
        <v>1060.5</v>
      </c>
      <c r="N977" s="389">
        <f t="shared" si="45"/>
        <v>39.277777777777779</v>
      </c>
      <c r="O977" s="376"/>
      <c r="P977" s="13"/>
    </row>
    <row r="978" spans="1:16" hidden="1">
      <c r="A978" s="376" t="s">
        <v>15</v>
      </c>
      <c r="B978" s="377">
        <v>45214</v>
      </c>
      <c r="C978" s="377">
        <v>45221</v>
      </c>
      <c r="D978" s="376" t="s">
        <v>485</v>
      </c>
      <c r="E978" s="388" t="s">
        <v>486</v>
      </c>
      <c r="F978" s="376">
        <v>53</v>
      </c>
      <c r="G978" s="376" t="s">
        <v>498</v>
      </c>
      <c r="H978" s="376">
        <v>1900</v>
      </c>
      <c r="I978" s="376">
        <v>15</v>
      </c>
      <c r="J978" s="376">
        <v>0</v>
      </c>
      <c r="K978" s="376">
        <v>0</v>
      </c>
      <c r="L978" s="376">
        <f t="shared" si="43"/>
        <v>1915</v>
      </c>
      <c r="M978" s="376">
        <f t="shared" si="46"/>
        <v>1340.5</v>
      </c>
      <c r="N978" s="389">
        <f t="shared" si="45"/>
        <v>25.29245283018868</v>
      </c>
      <c r="O978" s="376"/>
      <c r="P978" s="13"/>
    </row>
    <row r="979" spans="1:16" hidden="1">
      <c r="A979" s="390" t="s">
        <v>15</v>
      </c>
      <c r="B979" s="391">
        <v>45214</v>
      </c>
      <c r="C979" s="391">
        <v>45221</v>
      </c>
      <c r="D979" s="390" t="s">
        <v>485</v>
      </c>
      <c r="E979" s="390" t="s">
        <v>486</v>
      </c>
      <c r="F979" s="390">
        <v>53</v>
      </c>
      <c r="G979" s="390" t="s">
        <v>499</v>
      </c>
      <c r="H979" s="390">
        <v>1900</v>
      </c>
      <c r="I979" s="390">
        <v>15</v>
      </c>
      <c r="J979" s="390">
        <v>0</v>
      </c>
      <c r="K979" s="390">
        <v>0</v>
      </c>
      <c r="L979" s="390">
        <f t="shared" si="43"/>
        <v>1915</v>
      </c>
      <c r="M979" s="390">
        <f t="shared" si="46"/>
        <v>1340.5</v>
      </c>
      <c r="N979" s="392">
        <f t="shared" si="45"/>
        <v>25.29245283018868</v>
      </c>
      <c r="O979" s="390"/>
      <c r="P979" s="218"/>
    </row>
    <row r="980" spans="1:16" ht="75" hidden="1">
      <c r="A980" s="374" t="s">
        <v>17</v>
      </c>
      <c r="B980" s="393">
        <v>45214</v>
      </c>
      <c r="C980" s="393">
        <v>45221</v>
      </c>
      <c r="D980" s="374" t="s">
        <v>504</v>
      </c>
      <c r="E980" s="374" t="s">
        <v>486</v>
      </c>
      <c r="F980" s="374">
        <v>53</v>
      </c>
      <c r="G980" s="374" t="s">
        <v>500</v>
      </c>
      <c r="H980" s="374">
        <v>1600</v>
      </c>
      <c r="I980" s="374">
        <v>0</v>
      </c>
      <c r="J980" s="374">
        <v>0</v>
      </c>
      <c r="K980" s="374">
        <v>0</v>
      </c>
      <c r="L980" s="374">
        <f t="shared" si="43"/>
        <v>1600</v>
      </c>
      <c r="M980" s="374">
        <f t="shared" si="46"/>
        <v>1120</v>
      </c>
      <c r="N980" s="394">
        <f t="shared" si="45"/>
        <v>21.132075471698112</v>
      </c>
      <c r="O980" s="395" t="s">
        <v>1065</v>
      </c>
      <c r="P980" s="220"/>
    </row>
    <row r="981" spans="1:16" hidden="1">
      <c r="A981" s="390" t="s">
        <v>15</v>
      </c>
      <c r="B981" s="391">
        <v>45222</v>
      </c>
      <c r="C981" s="391">
        <v>45230</v>
      </c>
      <c r="D981" s="390" t="s">
        <v>485</v>
      </c>
      <c r="E981" s="390" t="s">
        <v>486</v>
      </c>
      <c r="F981" s="390">
        <v>53</v>
      </c>
      <c r="G981" s="390" t="s">
        <v>500</v>
      </c>
      <c r="H981" s="390">
        <v>1600</v>
      </c>
      <c r="I981" s="390">
        <v>15</v>
      </c>
      <c r="J981" s="390">
        <v>0</v>
      </c>
      <c r="K981" s="390">
        <v>0</v>
      </c>
      <c r="L981" s="390">
        <f t="shared" si="43"/>
        <v>1615</v>
      </c>
      <c r="M981" s="390">
        <f t="shared" si="46"/>
        <v>1130.5</v>
      </c>
      <c r="N981" s="392">
        <f t="shared" si="45"/>
        <v>21.330188679245282</v>
      </c>
      <c r="O981" s="390"/>
      <c r="P981" s="218"/>
    </row>
    <row r="982" spans="1:16" hidden="1">
      <c r="A982" s="390" t="s">
        <v>15</v>
      </c>
      <c r="B982" s="391">
        <v>45222</v>
      </c>
      <c r="C982" s="391">
        <v>45230</v>
      </c>
      <c r="D982" s="390" t="s">
        <v>485</v>
      </c>
      <c r="E982" s="390" t="s">
        <v>486</v>
      </c>
      <c r="F982" s="390">
        <v>27</v>
      </c>
      <c r="G982" s="390" t="s">
        <v>501</v>
      </c>
      <c r="H982" s="390">
        <v>1600</v>
      </c>
      <c r="I982" s="390">
        <v>15</v>
      </c>
      <c r="J982" s="390">
        <v>0</v>
      </c>
      <c r="K982" s="390">
        <v>0</v>
      </c>
      <c r="L982" s="390">
        <f t="shared" si="43"/>
        <v>1615</v>
      </c>
      <c r="M982" s="390">
        <f t="shared" si="46"/>
        <v>1130.5</v>
      </c>
      <c r="N982" s="392">
        <f t="shared" si="45"/>
        <v>41.870370370370374</v>
      </c>
      <c r="O982" s="390"/>
      <c r="P982" s="218"/>
    </row>
    <row r="983" spans="1:16" hidden="1">
      <c r="A983" s="390" t="s">
        <v>15</v>
      </c>
      <c r="B983" s="391">
        <v>45222</v>
      </c>
      <c r="C983" s="391">
        <v>45230</v>
      </c>
      <c r="D983" s="390" t="s">
        <v>485</v>
      </c>
      <c r="E983" s="396" t="s">
        <v>486</v>
      </c>
      <c r="F983" s="390">
        <v>53</v>
      </c>
      <c r="G983" s="390" t="s">
        <v>498</v>
      </c>
      <c r="H983" s="390">
        <v>2000</v>
      </c>
      <c r="I983" s="390">
        <v>15</v>
      </c>
      <c r="J983" s="390">
        <v>0</v>
      </c>
      <c r="K983" s="390">
        <v>0</v>
      </c>
      <c r="L983" s="390">
        <f t="shared" si="43"/>
        <v>2015</v>
      </c>
      <c r="M983" s="390">
        <f t="shared" si="46"/>
        <v>1410.5</v>
      </c>
      <c r="N983" s="392">
        <f t="shared" si="45"/>
        <v>26.613207547169811</v>
      </c>
      <c r="O983" s="390"/>
      <c r="P983" s="218"/>
    </row>
    <row r="984" spans="1:16" hidden="1">
      <c r="A984" s="390" t="s">
        <v>15</v>
      </c>
      <c r="B984" s="391">
        <v>45222</v>
      </c>
      <c r="C984" s="391">
        <v>45230</v>
      </c>
      <c r="D984" s="390" t="s">
        <v>485</v>
      </c>
      <c r="E984" s="390" t="s">
        <v>486</v>
      </c>
      <c r="F984" s="390">
        <v>53</v>
      </c>
      <c r="G984" s="390" t="s">
        <v>499</v>
      </c>
      <c r="H984" s="390">
        <v>2000</v>
      </c>
      <c r="I984" s="390">
        <v>15</v>
      </c>
      <c r="J984" s="390">
        <v>0</v>
      </c>
      <c r="K984" s="390">
        <v>0</v>
      </c>
      <c r="L984" s="390">
        <f t="shared" si="43"/>
        <v>2015</v>
      </c>
      <c r="M984" s="390">
        <f t="shared" si="46"/>
        <v>1410.5</v>
      </c>
      <c r="N984" s="392">
        <f t="shared" si="45"/>
        <v>26.613207547169811</v>
      </c>
      <c r="O984" s="390"/>
      <c r="P984" s="218"/>
    </row>
    <row r="985" spans="1:16" hidden="1">
      <c r="A985" s="390" t="s">
        <v>15</v>
      </c>
      <c r="B985" s="391">
        <v>45231</v>
      </c>
      <c r="C985" s="391">
        <v>45237</v>
      </c>
      <c r="D985" s="390" t="s">
        <v>485</v>
      </c>
      <c r="E985" s="390" t="s">
        <v>486</v>
      </c>
      <c r="F985" s="390">
        <v>53</v>
      </c>
      <c r="G985" s="390" t="s">
        <v>500</v>
      </c>
      <c r="H985" s="390">
        <v>1700</v>
      </c>
      <c r="I985" s="390">
        <v>15</v>
      </c>
      <c r="J985" s="390">
        <v>0</v>
      </c>
      <c r="K985" s="390">
        <v>0</v>
      </c>
      <c r="L985" s="390">
        <f t="shared" si="43"/>
        <v>1715</v>
      </c>
      <c r="M985" s="390">
        <f t="shared" si="46"/>
        <v>1200.5</v>
      </c>
      <c r="N985" s="392">
        <f t="shared" si="45"/>
        <v>22.650943396226417</v>
      </c>
      <c r="O985" s="390"/>
      <c r="P985" s="218"/>
    </row>
    <row r="986" spans="1:16" hidden="1">
      <c r="A986" s="390" t="s">
        <v>15</v>
      </c>
      <c r="B986" s="391">
        <v>45231</v>
      </c>
      <c r="C986" s="391">
        <v>45237</v>
      </c>
      <c r="D986" s="390" t="s">
        <v>485</v>
      </c>
      <c r="E986" s="390" t="s">
        <v>486</v>
      </c>
      <c r="F986" s="390">
        <v>27</v>
      </c>
      <c r="G986" s="390" t="s">
        <v>501</v>
      </c>
      <c r="H986" s="390">
        <v>1600</v>
      </c>
      <c r="I986" s="390">
        <v>15</v>
      </c>
      <c r="J986" s="390">
        <v>0</v>
      </c>
      <c r="K986" s="390">
        <v>0</v>
      </c>
      <c r="L986" s="390">
        <f t="shared" si="43"/>
        <v>1615</v>
      </c>
      <c r="M986" s="390">
        <f t="shared" si="46"/>
        <v>1130.5</v>
      </c>
      <c r="N986" s="392">
        <f t="shared" si="45"/>
        <v>41.870370370370374</v>
      </c>
      <c r="O986" s="390"/>
      <c r="P986" s="218"/>
    </row>
    <row r="987" spans="1:16" hidden="1">
      <c r="A987" s="390" t="s">
        <v>15</v>
      </c>
      <c r="B987" s="391">
        <v>45231</v>
      </c>
      <c r="C987" s="391">
        <v>45237</v>
      </c>
      <c r="D987" s="390" t="s">
        <v>485</v>
      </c>
      <c r="E987" s="396" t="s">
        <v>486</v>
      </c>
      <c r="F987" s="390">
        <v>53</v>
      </c>
      <c r="G987" s="390" t="s">
        <v>498</v>
      </c>
      <c r="H987" s="390">
        <v>1900</v>
      </c>
      <c r="I987" s="390">
        <v>15</v>
      </c>
      <c r="J987" s="390">
        <v>0</v>
      </c>
      <c r="K987" s="390">
        <v>0</v>
      </c>
      <c r="L987" s="390">
        <f t="shared" si="43"/>
        <v>1915</v>
      </c>
      <c r="M987" s="390">
        <f t="shared" si="46"/>
        <v>1340.5</v>
      </c>
      <c r="N987" s="392">
        <f t="shared" si="45"/>
        <v>25.29245283018868</v>
      </c>
      <c r="O987" s="390"/>
      <c r="P987" s="218"/>
    </row>
    <row r="988" spans="1:16" hidden="1">
      <c r="A988" s="390" t="s">
        <v>15</v>
      </c>
      <c r="B988" s="391">
        <v>45231</v>
      </c>
      <c r="C988" s="391">
        <v>45237</v>
      </c>
      <c r="D988" s="390" t="s">
        <v>485</v>
      </c>
      <c r="E988" s="390" t="s">
        <v>486</v>
      </c>
      <c r="F988" s="390">
        <v>53</v>
      </c>
      <c r="G988" s="390" t="s">
        <v>499</v>
      </c>
      <c r="H988" s="390">
        <v>1900</v>
      </c>
      <c r="I988" s="390">
        <v>15</v>
      </c>
      <c r="J988" s="390">
        <v>0</v>
      </c>
      <c r="K988" s="390">
        <v>0</v>
      </c>
      <c r="L988" s="390">
        <f t="shared" si="43"/>
        <v>1915</v>
      </c>
      <c r="M988" s="390">
        <f t="shared" si="46"/>
        <v>1340.5</v>
      </c>
      <c r="N988" s="392">
        <f t="shared" si="45"/>
        <v>25.29245283018868</v>
      </c>
      <c r="O988" s="390"/>
      <c r="P988" s="218"/>
    </row>
    <row r="989" spans="1:16" hidden="1">
      <c r="A989" s="390" t="s">
        <v>15</v>
      </c>
      <c r="B989" s="391">
        <v>45238</v>
      </c>
      <c r="C989" s="391">
        <v>45231</v>
      </c>
      <c r="D989" s="390" t="s">
        <v>485</v>
      </c>
      <c r="E989" s="390" t="s">
        <v>486</v>
      </c>
      <c r="F989" s="390">
        <v>53</v>
      </c>
      <c r="G989" s="390" t="s">
        <v>500</v>
      </c>
      <c r="H989" s="390">
        <v>1700</v>
      </c>
      <c r="I989" s="390">
        <v>15</v>
      </c>
      <c r="J989" s="390">
        <v>0</v>
      </c>
      <c r="K989" s="390">
        <v>0</v>
      </c>
      <c r="L989" s="390">
        <f t="shared" si="43"/>
        <v>1715</v>
      </c>
      <c r="M989" s="390">
        <f t="shared" si="46"/>
        <v>1200.5</v>
      </c>
      <c r="N989" s="392">
        <f t="shared" si="45"/>
        <v>22.650943396226417</v>
      </c>
      <c r="O989" s="390"/>
      <c r="P989" s="218"/>
    </row>
    <row r="990" spans="1:16" hidden="1">
      <c r="A990" s="390" t="s">
        <v>15</v>
      </c>
      <c r="B990" s="391">
        <v>45238</v>
      </c>
      <c r="C990" s="391">
        <v>45231</v>
      </c>
      <c r="D990" s="390" t="s">
        <v>485</v>
      </c>
      <c r="E990" s="390" t="s">
        <v>486</v>
      </c>
      <c r="F990" s="390">
        <v>27</v>
      </c>
      <c r="G990" s="390" t="s">
        <v>501</v>
      </c>
      <c r="H990" s="390">
        <v>1500</v>
      </c>
      <c r="I990" s="390">
        <v>15</v>
      </c>
      <c r="J990" s="390">
        <v>0</v>
      </c>
      <c r="K990" s="390">
        <v>0</v>
      </c>
      <c r="L990" s="390">
        <f t="shared" si="43"/>
        <v>1515</v>
      </c>
      <c r="M990" s="390">
        <f t="shared" si="46"/>
        <v>1060.5</v>
      </c>
      <c r="N990" s="392">
        <f t="shared" si="45"/>
        <v>39.277777777777779</v>
      </c>
      <c r="O990" s="390"/>
      <c r="P990" s="218"/>
    </row>
    <row r="991" spans="1:16" hidden="1">
      <c r="A991" s="390" t="s">
        <v>15</v>
      </c>
      <c r="B991" s="391">
        <v>45238</v>
      </c>
      <c r="C991" s="391">
        <v>45231</v>
      </c>
      <c r="D991" s="390" t="s">
        <v>485</v>
      </c>
      <c r="E991" s="396" t="s">
        <v>486</v>
      </c>
      <c r="F991" s="390">
        <v>53</v>
      </c>
      <c r="G991" s="390" t="s">
        <v>498</v>
      </c>
      <c r="H991" s="390">
        <v>1800</v>
      </c>
      <c r="I991" s="390">
        <v>15</v>
      </c>
      <c r="J991" s="390">
        <v>0</v>
      </c>
      <c r="K991" s="390">
        <v>0</v>
      </c>
      <c r="L991" s="390">
        <f t="shared" si="43"/>
        <v>1815</v>
      </c>
      <c r="M991" s="390">
        <f t="shared" si="46"/>
        <v>1270.5</v>
      </c>
      <c r="N991" s="392">
        <f t="shared" si="45"/>
        <v>23.971698113207548</v>
      </c>
      <c r="O991" s="390"/>
      <c r="P991" s="218"/>
    </row>
    <row r="992" spans="1:16" hidden="1">
      <c r="A992" s="390" t="s">
        <v>15</v>
      </c>
      <c r="B992" s="391">
        <v>45238</v>
      </c>
      <c r="C992" s="391">
        <v>45231</v>
      </c>
      <c r="D992" s="390" t="s">
        <v>485</v>
      </c>
      <c r="E992" s="390" t="s">
        <v>486</v>
      </c>
      <c r="F992" s="390">
        <v>53</v>
      </c>
      <c r="G992" s="390" t="s">
        <v>499</v>
      </c>
      <c r="H992" s="390">
        <v>1800</v>
      </c>
      <c r="I992" s="390">
        <v>15</v>
      </c>
      <c r="J992" s="390">
        <v>0</v>
      </c>
      <c r="K992" s="390">
        <v>0</v>
      </c>
      <c r="L992" s="390">
        <f t="shared" si="43"/>
        <v>1815</v>
      </c>
      <c r="M992" s="390">
        <f t="shared" si="46"/>
        <v>1270.5</v>
      </c>
      <c r="N992" s="392">
        <f t="shared" si="45"/>
        <v>23.971698113207548</v>
      </c>
      <c r="O992" s="390"/>
      <c r="P992" s="218"/>
    </row>
    <row r="993" spans="1:16" ht="45" hidden="1">
      <c r="A993" s="374" t="s">
        <v>17</v>
      </c>
      <c r="B993" s="374"/>
      <c r="C993" s="374"/>
      <c r="D993" s="374" t="s">
        <v>504</v>
      </c>
      <c r="E993" s="374" t="s">
        <v>486</v>
      </c>
      <c r="F993" s="374">
        <v>25.35</v>
      </c>
      <c r="G993" s="374" t="s">
        <v>500</v>
      </c>
      <c r="H993" s="374">
        <v>1600</v>
      </c>
      <c r="I993" s="374">
        <v>0</v>
      </c>
      <c r="J993" s="374">
        <v>0</v>
      </c>
      <c r="K993" s="374">
        <v>0</v>
      </c>
      <c r="L993" s="374">
        <f t="shared" si="43"/>
        <v>1600</v>
      </c>
      <c r="M993" s="397">
        <f t="shared" si="46"/>
        <v>1120</v>
      </c>
      <c r="N993" s="394">
        <f t="shared" si="45"/>
        <v>44.181459566074949</v>
      </c>
      <c r="O993" s="395" t="s">
        <v>1066</v>
      </c>
      <c r="P993" s="220"/>
    </row>
    <row r="994" spans="1:16" hidden="1">
      <c r="A994" s="390" t="s">
        <v>15</v>
      </c>
      <c r="B994" s="391">
        <v>45242</v>
      </c>
      <c r="C994" s="391">
        <v>45246</v>
      </c>
      <c r="D994" s="390" t="s">
        <v>485</v>
      </c>
      <c r="E994" s="390" t="s">
        <v>486</v>
      </c>
      <c r="F994" s="390">
        <v>53</v>
      </c>
      <c r="G994" s="390" t="s">
        <v>500</v>
      </c>
      <c r="H994" s="390">
        <v>1600</v>
      </c>
      <c r="I994" s="390">
        <v>15</v>
      </c>
      <c r="J994" s="390">
        <v>0</v>
      </c>
      <c r="K994" s="390">
        <v>0</v>
      </c>
      <c r="L994" s="390">
        <f t="shared" si="43"/>
        <v>1615</v>
      </c>
      <c r="M994" s="390">
        <f t="shared" si="46"/>
        <v>1130.5</v>
      </c>
      <c r="N994" s="392">
        <f t="shared" si="45"/>
        <v>21.330188679245282</v>
      </c>
      <c r="O994" s="390"/>
      <c r="P994" s="218"/>
    </row>
    <row r="995" spans="1:16" hidden="1">
      <c r="A995" s="390" t="s">
        <v>15</v>
      </c>
      <c r="B995" s="391">
        <v>45242</v>
      </c>
      <c r="C995" s="391">
        <v>45246</v>
      </c>
      <c r="D995" s="390" t="s">
        <v>485</v>
      </c>
      <c r="E995" s="390" t="s">
        <v>486</v>
      </c>
      <c r="F995" s="390">
        <v>27</v>
      </c>
      <c r="G995" s="390" t="s">
        <v>501</v>
      </c>
      <c r="H995" s="390">
        <v>1300</v>
      </c>
      <c r="I995" s="390">
        <v>15</v>
      </c>
      <c r="J995" s="390">
        <v>0</v>
      </c>
      <c r="K995" s="390">
        <v>0</v>
      </c>
      <c r="L995" s="390">
        <f t="shared" si="43"/>
        <v>1315</v>
      </c>
      <c r="M995" s="390">
        <f t="shared" si="46"/>
        <v>920.49999999999989</v>
      </c>
      <c r="N995" s="392">
        <f t="shared" si="45"/>
        <v>34.092592592592588</v>
      </c>
      <c r="O995" s="390"/>
      <c r="P995" s="218"/>
    </row>
    <row r="996" spans="1:16" hidden="1">
      <c r="A996" s="390" t="s">
        <v>15</v>
      </c>
      <c r="B996" s="391">
        <v>45242</v>
      </c>
      <c r="C996" s="391">
        <v>45246</v>
      </c>
      <c r="D996" s="390" t="s">
        <v>485</v>
      </c>
      <c r="E996" s="396" t="s">
        <v>486</v>
      </c>
      <c r="F996" s="390">
        <v>53</v>
      </c>
      <c r="G996" s="390" t="s">
        <v>498</v>
      </c>
      <c r="H996" s="390">
        <v>1600</v>
      </c>
      <c r="I996" s="390">
        <v>15</v>
      </c>
      <c r="J996" s="390">
        <v>0</v>
      </c>
      <c r="K996" s="390">
        <v>0</v>
      </c>
      <c r="L996" s="390">
        <f t="shared" si="43"/>
        <v>1615</v>
      </c>
      <c r="M996" s="390">
        <f t="shared" si="46"/>
        <v>1130.5</v>
      </c>
      <c r="N996" s="392">
        <f t="shared" si="45"/>
        <v>21.330188679245282</v>
      </c>
      <c r="O996" s="390"/>
      <c r="P996" s="218"/>
    </row>
    <row r="997" spans="1:16" hidden="1">
      <c r="A997" s="390" t="s">
        <v>15</v>
      </c>
      <c r="B997" s="391">
        <v>45242</v>
      </c>
      <c r="C997" s="391">
        <v>45246</v>
      </c>
      <c r="D997" s="390" t="s">
        <v>485</v>
      </c>
      <c r="E997" s="390" t="s">
        <v>486</v>
      </c>
      <c r="F997" s="390">
        <v>53</v>
      </c>
      <c r="G997" s="390" t="s">
        <v>499</v>
      </c>
      <c r="H997" s="390">
        <v>1600</v>
      </c>
      <c r="I997" s="390">
        <v>15</v>
      </c>
      <c r="J997" s="390">
        <v>0</v>
      </c>
      <c r="K997" s="390">
        <v>0</v>
      </c>
      <c r="L997" s="390">
        <f t="shared" si="43"/>
        <v>1615</v>
      </c>
      <c r="M997" s="390">
        <f t="shared" si="46"/>
        <v>1130.5</v>
      </c>
      <c r="N997" s="392">
        <f t="shared" si="45"/>
        <v>21.330188679245282</v>
      </c>
      <c r="O997" s="390"/>
      <c r="P997" s="218"/>
    </row>
    <row r="998" spans="1:16" ht="60" hidden="1">
      <c r="A998" s="374" t="s">
        <v>17</v>
      </c>
      <c r="B998" s="374"/>
      <c r="C998" s="374"/>
      <c r="D998" s="374" t="s">
        <v>504</v>
      </c>
      <c r="E998" s="374" t="s">
        <v>486</v>
      </c>
      <c r="F998" s="374">
        <v>53</v>
      </c>
      <c r="G998" s="374" t="s">
        <v>500</v>
      </c>
      <c r="H998" s="374">
        <v>1400</v>
      </c>
      <c r="I998" s="374">
        <v>0</v>
      </c>
      <c r="J998" s="374">
        <v>0</v>
      </c>
      <c r="K998" s="374">
        <v>0</v>
      </c>
      <c r="L998" s="374">
        <f t="shared" si="43"/>
        <v>1400</v>
      </c>
      <c r="M998" s="374">
        <f t="shared" si="46"/>
        <v>979.99999999999989</v>
      </c>
      <c r="N998" s="394">
        <f t="shared" si="45"/>
        <v>18.490566037735846</v>
      </c>
      <c r="O998" s="395" t="s">
        <v>1067</v>
      </c>
      <c r="P998" s="235"/>
    </row>
    <row r="999" spans="1:16" ht="60" hidden="1">
      <c r="A999" s="374" t="s">
        <v>16</v>
      </c>
      <c r="B999" s="374"/>
      <c r="C999" s="374"/>
      <c r="D999" s="374" t="s">
        <v>504</v>
      </c>
      <c r="E999" s="374" t="s">
        <v>486</v>
      </c>
      <c r="F999" s="374">
        <v>53</v>
      </c>
      <c r="G999" s="374" t="s">
        <v>500</v>
      </c>
      <c r="H999" s="374">
        <v>1400</v>
      </c>
      <c r="I999" s="374">
        <v>0</v>
      </c>
      <c r="J999" s="374">
        <v>0</v>
      </c>
      <c r="K999" s="374">
        <v>0</v>
      </c>
      <c r="L999" s="374">
        <f t="shared" si="43"/>
        <v>1400</v>
      </c>
      <c r="M999" s="374">
        <f t="shared" si="46"/>
        <v>979.99999999999989</v>
      </c>
      <c r="N999" s="394">
        <f t="shared" si="45"/>
        <v>18.490566037735846</v>
      </c>
      <c r="O999" s="395" t="s">
        <v>1068</v>
      </c>
      <c r="P999" s="235"/>
    </row>
    <row r="1000" spans="1:16" hidden="1">
      <c r="A1000" s="390" t="s">
        <v>15</v>
      </c>
      <c r="B1000" s="391">
        <v>45247</v>
      </c>
      <c r="C1000" s="391">
        <v>45248</v>
      </c>
      <c r="D1000" s="390" t="s">
        <v>485</v>
      </c>
      <c r="E1000" s="390" t="s">
        <v>486</v>
      </c>
      <c r="F1000" s="390">
        <v>53</v>
      </c>
      <c r="G1000" s="390" t="s">
        <v>500</v>
      </c>
      <c r="H1000" s="390">
        <v>1500</v>
      </c>
      <c r="I1000" s="390">
        <v>15</v>
      </c>
      <c r="J1000" s="390">
        <v>0</v>
      </c>
      <c r="K1000" s="390">
        <v>0</v>
      </c>
      <c r="L1000" s="390">
        <f t="shared" si="43"/>
        <v>1515</v>
      </c>
      <c r="M1000" s="390">
        <f t="shared" si="46"/>
        <v>1060.5</v>
      </c>
      <c r="N1000" s="392">
        <f t="shared" si="45"/>
        <v>20.009433962264151</v>
      </c>
      <c r="O1000" s="390"/>
      <c r="P1000" s="218"/>
    </row>
    <row r="1001" spans="1:16" hidden="1">
      <c r="A1001" s="390" t="s">
        <v>15</v>
      </c>
      <c r="B1001" s="391">
        <v>45247</v>
      </c>
      <c r="C1001" s="391">
        <v>45248</v>
      </c>
      <c r="D1001" s="390" t="s">
        <v>485</v>
      </c>
      <c r="E1001" s="390" t="s">
        <v>486</v>
      </c>
      <c r="F1001" s="390">
        <v>27</v>
      </c>
      <c r="G1001" s="390" t="s">
        <v>501</v>
      </c>
      <c r="H1001" s="390">
        <v>1200</v>
      </c>
      <c r="I1001" s="390">
        <v>15</v>
      </c>
      <c r="J1001" s="390">
        <v>0</v>
      </c>
      <c r="K1001" s="390">
        <v>0</v>
      </c>
      <c r="L1001" s="390">
        <f t="shared" si="43"/>
        <v>1215</v>
      </c>
      <c r="M1001" s="390">
        <f t="shared" si="46"/>
        <v>850.5</v>
      </c>
      <c r="N1001" s="392">
        <f t="shared" si="45"/>
        <v>31.5</v>
      </c>
      <c r="O1001" s="390"/>
      <c r="P1001" s="218"/>
    </row>
    <row r="1002" spans="1:16" hidden="1">
      <c r="A1002" s="390" t="s">
        <v>15</v>
      </c>
      <c r="B1002" s="391">
        <v>45247</v>
      </c>
      <c r="C1002" s="391">
        <v>45248</v>
      </c>
      <c r="D1002" s="390" t="s">
        <v>485</v>
      </c>
      <c r="E1002" s="396" t="s">
        <v>486</v>
      </c>
      <c r="F1002" s="390">
        <v>53</v>
      </c>
      <c r="G1002" s="390" t="s">
        <v>498</v>
      </c>
      <c r="H1002" s="390">
        <v>1500</v>
      </c>
      <c r="I1002" s="390">
        <v>15</v>
      </c>
      <c r="J1002" s="390">
        <v>0</v>
      </c>
      <c r="K1002" s="390">
        <v>0</v>
      </c>
      <c r="L1002" s="390">
        <f t="shared" si="43"/>
        <v>1515</v>
      </c>
      <c r="M1002" s="390">
        <f t="shared" si="46"/>
        <v>1060.5</v>
      </c>
      <c r="N1002" s="392">
        <f t="shared" si="45"/>
        <v>20.009433962264151</v>
      </c>
      <c r="O1002" s="390"/>
      <c r="P1002" s="218"/>
    </row>
    <row r="1003" spans="1:16" hidden="1">
      <c r="A1003" s="390" t="s">
        <v>15</v>
      </c>
      <c r="B1003" s="391">
        <v>45247</v>
      </c>
      <c r="C1003" s="391">
        <v>45248</v>
      </c>
      <c r="D1003" s="390" t="s">
        <v>485</v>
      </c>
      <c r="E1003" s="390" t="s">
        <v>486</v>
      </c>
      <c r="F1003" s="390">
        <v>53</v>
      </c>
      <c r="G1003" s="390" t="s">
        <v>499</v>
      </c>
      <c r="H1003" s="390">
        <v>1500</v>
      </c>
      <c r="I1003" s="390">
        <v>15</v>
      </c>
      <c r="J1003" s="390">
        <v>0</v>
      </c>
      <c r="K1003" s="390">
        <v>0</v>
      </c>
      <c r="L1003" s="390">
        <f t="shared" si="43"/>
        <v>1515</v>
      </c>
      <c r="M1003" s="390">
        <f t="shared" si="46"/>
        <v>1060.5</v>
      </c>
      <c r="N1003" s="392">
        <f t="shared" si="45"/>
        <v>20.009433962264151</v>
      </c>
      <c r="O1003" s="390"/>
      <c r="P1003" s="218"/>
    </row>
    <row r="1004" spans="1:16" ht="60" hidden="1">
      <c r="A1004" s="374" t="s">
        <v>17</v>
      </c>
      <c r="B1004" s="374"/>
      <c r="C1004" s="374"/>
      <c r="D1004" s="374" t="s">
        <v>504</v>
      </c>
      <c r="E1004" s="374" t="s">
        <v>486</v>
      </c>
      <c r="F1004" s="374">
        <v>53</v>
      </c>
      <c r="G1004" s="374" t="s">
        <v>500</v>
      </c>
      <c r="H1004" s="374">
        <v>1350</v>
      </c>
      <c r="I1004" s="374">
        <v>0</v>
      </c>
      <c r="J1004" s="374">
        <v>0</v>
      </c>
      <c r="K1004" s="374">
        <v>0</v>
      </c>
      <c r="L1004" s="374">
        <f t="shared" si="43"/>
        <v>1350</v>
      </c>
      <c r="M1004" s="374">
        <f t="shared" si="46"/>
        <v>944.99999999999989</v>
      </c>
      <c r="N1004" s="394">
        <f t="shared" si="45"/>
        <v>17.830188679245282</v>
      </c>
      <c r="O1004" s="395" t="s">
        <v>1069</v>
      </c>
      <c r="P1004" s="220"/>
    </row>
    <row r="1005" spans="1:16" hidden="1">
      <c r="A1005" s="390" t="s">
        <v>15</v>
      </c>
      <c r="B1005" s="391">
        <v>45249</v>
      </c>
      <c r="C1005" s="391">
        <v>45260</v>
      </c>
      <c r="D1005" s="390" t="s">
        <v>485</v>
      </c>
      <c r="E1005" s="390" t="s">
        <v>486</v>
      </c>
      <c r="F1005" s="390">
        <v>53</v>
      </c>
      <c r="G1005" s="390" t="s">
        <v>500</v>
      </c>
      <c r="H1005" s="390">
        <v>1500</v>
      </c>
      <c r="I1005" s="390">
        <v>15</v>
      </c>
      <c r="J1005" s="390">
        <v>0</v>
      </c>
      <c r="K1005" s="390">
        <v>0</v>
      </c>
      <c r="L1005" s="390">
        <f t="shared" si="43"/>
        <v>1515</v>
      </c>
      <c r="M1005" s="390">
        <f t="shared" si="46"/>
        <v>1060.5</v>
      </c>
      <c r="N1005" s="392">
        <f t="shared" si="45"/>
        <v>20.009433962264151</v>
      </c>
      <c r="O1005" s="390"/>
      <c r="P1005" s="218"/>
    </row>
    <row r="1006" spans="1:16" hidden="1">
      <c r="A1006" s="390" t="s">
        <v>15</v>
      </c>
      <c r="B1006" s="391">
        <v>45249</v>
      </c>
      <c r="C1006" s="391">
        <v>45260</v>
      </c>
      <c r="D1006" s="390" t="s">
        <v>485</v>
      </c>
      <c r="E1006" s="390" t="s">
        <v>486</v>
      </c>
      <c r="F1006" s="390">
        <v>27</v>
      </c>
      <c r="G1006" s="390" t="s">
        <v>501</v>
      </c>
      <c r="H1006" s="390">
        <v>1100</v>
      </c>
      <c r="I1006" s="390">
        <v>15</v>
      </c>
      <c r="J1006" s="390">
        <v>0</v>
      </c>
      <c r="K1006" s="390">
        <v>0</v>
      </c>
      <c r="L1006" s="390">
        <f t="shared" si="43"/>
        <v>1115</v>
      </c>
      <c r="M1006" s="390">
        <f t="shared" si="46"/>
        <v>780.5</v>
      </c>
      <c r="N1006" s="392">
        <f t="shared" si="45"/>
        <v>28.907407407407408</v>
      </c>
      <c r="O1006" s="390"/>
      <c r="P1006" s="218"/>
    </row>
    <row r="1007" spans="1:16" hidden="1">
      <c r="A1007" s="390" t="s">
        <v>15</v>
      </c>
      <c r="B1007" s="391">
        <v>45249</v>
      </c>
      <c r="C1007" s="391">
        <v>45260</v>
      </c>
      <c r="D1007" s="390" t="s">
        <v>485</v>
      </c>
      <c r="E1007" s="396" t="s">
        <v>486</v>
      </c>
      <c r="F1007" s="390">
        <v>53</v>
      </c>
      <c r="G1007" s="390" t="s">
        <v>498</v>
      </c>
      <c r="H1007" s="390">
        <v>1350</v>
      </c>
      <c r="I1007" s="390">
        <v>15</v>
      </c>
      <c r="J1007" s="390">
        <v>0</v>
      </c>
      <c r="K1007" s="390">
        <v>0</v>
      </c>
      <c r="L1007" s="390">
        <f t="shared" si="43"/>
        <v>1365</v>
      </c>
      <c r="M1007" s="390">
        <f t="shared" si="46"/>
        <v>955.49999999999989</v>
      </c>
      <c r="N1007" s="392">
        <f t="shared" si="45"/>
        <v>18.028301886792452</v>
      </c>
      <c r="O1007" s="390"/>
      <c r="P1007" s="218"/>
    </row>
    <row r="1008" spans="1:16" hidden="1">
      <c r="A1008" s="390" t="s">
        <v>15</v>
      </c>
      <c r="B1008" s="391">
        <v>45249</v>
      </c>
      <c r="C1008" s="391">
        <v>45260</v>
      </c>
      <c r="D1008" s="390" t="s">
        <v>485</v>
      </c>
      <c r="E1008" s="390" t="s">
        <v>486</v>
      </c>
      <c r="F1008" s="390">
        <v>53</v>
      </c>
      <c r="G1008" s="390" t="s">
        <v>499</v>
      </c>
      <c r="H1008" s="390">
        <v>1350</v>
      </c>
      <c r="I1008" s="390">
        <v>15</v>
      </c>
      <c r="J1008" s="390">
        <v>0</v>
      </c>
      <c r="K1008" s="390">
        <v>0</v>
      </c>
      <c r="L1008" s="390">
        <f t="shared" si="43"/>
        <v>1365</v>
      </c>
      <c r="M1008" s="390">
        <f t="shared" si="46"/>
        <v>955.49999999999989</v>
      </c>
      <c r="N1008" s="392">
        <f t="shared" si="45"/>
        <v>18.028301886792452</v>
      </c>
      <c r="O1008" s="390"/>
      <c r="P1008" s="218"/>
    </row>
    <row r="1009" spans="1:16" hidden="1">
      <c r="A1009" s="390" t="s">
        <v>15</v>
      </c>
      <c r="B1009" s="391">
        <v>45261</v>
      </c>
      <c r="C1009" s="391">
        <v>45262</v>
      </c>
      <c r="D1009" s="390" t="s">
        <v>485</v>
      </c>
      <c r="E1009" s="390" t="s">
        <v>486</v>
      </c>
      <c r="F1009" s="390">
        <v>53</v>
      </c>
      <c r="G1009" s="390" t="s">
        <v>500</v>
      </c>
      <c r="H1009" s="390">
        <v>1950</v>
      </c>
      <c r="I1009" s="390">
        <v>15</v>
      </c>
      <c r="J1009" s="390">
        <v>0</v>
      </c>
      <c r="K1009" s="390">
        <v>0</v>
      </c>
      <c r="L1009" s="390">
        <f t="shared" si="43"/>
        <v>1965</v>
      </c>
      <c r="M1009" s="390">
        <f t="shared" si="46"/>
        <v>1375.5</v>
      </c>
      <c r="N1009" s="392">
        <f t="shared" si="45"/>
        <v>25.952830188679247</v>
      </c>
      <c r="O1009" s="390"/>
      <c r="P1009" s="218"/>
    </row>
    <row r="1010" spans="1:16" hidden="1">
      <c r="A1010" s="390" t="s">
        <v>15</v>
      </c>
      <c r="B1010" s="391">
        <v>45261</v>
      </c>
      <c r="C1010" s="391">
        <v>45262</v>
      </c>
      <c r="D1010" s="390" t="s">
        <v>485</v>
      </c>
      <c r="E1010" s="390" t="s">
        <v>486</v>
      </c>
      <c r="F1010" s="390">
        <v>27</v>
      </c>
      <c r="G1010" s="390" t="s">
        <v>501</v>
      </c>
      <c r="H1010" s="390">
        <v>1650</v>
      </c>
      <c r="I1010" s="390">
        <v>15</v>
      </c>
      <c r="J1010" s="390">
        <v>0</v>
      </c>
      <c r="K1010" s="390">
        <v>0</v>
      </c>
      <c r="L1010" s="390">
        <f t="shared" si="43"/>
        <v>1665</v>
      </c>
      <c r="M1010" s="390">
        <f t="shared" si="46"/>
        <v>1165.5</v>
      </c>
      <c r="N1010" s="392">
        <f t="shared" si="45"/>
        <v>43.166666666666664</v>
      </c>
      <c r="O1010" s="390"/>
      <c r="P1010" s="218"/>
    </row>
    <row r="1011" spans="1:16" hidden="1">
      <c r="A1011" s="390" t="s">
        <v>15</v>
      </c>
      <c r="B1011" s="391">
        <v>45261</v>
      </c>
      <c r="C1011" s="391">
        <v>45262</v>
      </c>
      <c r="D1011" s="390" t="s">
        <v>485</v>
      </c>
      <c r="E1011" s="396" t="s">
        <v>486</v>
      </c>
      <c r="F1011" s="390">
        <v>53</v>
      </c>
      <c r="G1011" s="390" t="s">
        <v>498</v>
      </c>
      <c r="H1011" s="390">
        <v>2400</v>
      </c>
      <c r="I1011" s="390">
        <v>15</v>
      </c>
      <c r="J1011" s="390">
        <v>0</v>
      </c>
      <c r="K1011" s="390">
        <v>0</v>
      </c>
      <c r="L1011" s="390">
        <f t="shared" si="43"/>
        <v>2415</v>
      </c>
      <c r="M1011" s="390">
        <f t="shared" si="46"/>
        <v>1690.5</v>
      </c>
      <c r="N1011" s="392">
        <f t="shared" si="45"/>
        <v>31.89622641509434</v>
      </c>
      <c r="O1011" s="390"/>
      <c r="P1011" s="218"/>
    </row>
    <row r="1012" spans="1:16" hidden="1">
      <c r="A1012" s="390" t="s">
        <v>15</v>
      </c>
      <c r="B1012" s="391">
        <v>45261</v>
      </c>
      <c r="C1012" s="391">
        <v>45262</v>
      </c>
      <c r="D1012" s="390" t="s">
        <v>485</v>
      </c>
      <c r="E1012" s="390" t="s">
        <v>486</v>
      </c>
      <c r="F1012" s="390">
        <v>53</v>
      </c>
      <c r="G1012" s="390" t="s">
        <v>499</v>
      </c>
      <c r="H1012" s="390">
        <v>2400</v>
      </c>
      <c r="I1012" s="390">
        <v>15</v>
      </c>
      <c r="J1012" s="390">
        <v>0</v>
      </c>
      <c r="K1012" s="390">
        <v>0</v>
      </c>
      <c r="L1012" s="390">
        <f t="shared" si="43"/>
        <v>2415</v>
      </c>
      <c r="M1012" s="390">
        <f t="shared" si="46"/>
        <v>1690.5</v>
      </c>
      <c r="N1012" s="392">
        <f t="shared" si="45"/>
        <v>31.89622641509434</v>
      </c>
      <c r="O1012" s="390"/>
      <c r="P1012" s="218"/>
    </row>
    <row r="1013" spans="1:16" ht="90" hidden="1">
      <c r="A1013" s="374" t="s">
        <v>17</v>
      </c>
      <c r="B1013" s="374"/>
      <c r="C1013" s="374"/>
      <c r="D1013" s="374" t="s">
        <v>504</v>
      </c>
      <c r="E1013" s="374" t="s">
        <v>486</v>
      </c>
      <c r="F1013" s="374">
        <v>53</v>
      </c>
      <c r="G1013" s="374" t="s">
        <v>500</v>
      </c>
      <c r="H1013" s="374">
        <v>1350</v>
      </c>
      <c r="I1013" s="374">
        <v>0</v>
      </c>
      <c r="J1013" s="374">
        <v>0</v>
      </c>
      <c r="K1013" s="374">
        <v>0</v>
      </c>
      <c r="L1013" s="374">
        <f t="shared" si="43"/>
        <v>1350</v>
      </c>
      <c r="M1013" s="374">
        <f t="shared" si="46"/>
        <v>944.99999999999989</v>
      </c>
      <c r="N1013" s="394">
        <f t="shared" si="45"/>
        <v>17.830188679245282</v>
      </c>
      <c r="O1013" s="395" t="s">
        <v>1076</v>
      </c>
      <c r="P1013" s="220"/>
    </row>
    <row r="1014" spans="1:16" ht="45" hidden="1">
      <c r="A1014" s="374" t="s">
        <v>16</v>
      </c>
      <c r="B1014" s="374"/>
      <c r="C1014" s="374"/>
      <c r="D1014" s="374" t="s">
        <v>504</v>
      </c>
      <c r="E1014" s="374" t="s">
        <v>486</v>
      </c>
      <c r="F1014" s="374">
        <v>53</v>
      </c>
      <c r="G1014" s="374" t="s">
        <v>500</v>
      </c>
      <c r="H1014" s="374">
        <v>1700</v>
      </c>
      <c r="I1014" s="374">
        <v>0</v>
      </c>
      <c r="J1014" s="374">
        <v>0</v>
      </c>
      <c r="K1014" s="374">
        <v>0</v>
      </c>
      <c r="L1014" s="374">
        <f t="shared" si="43"/>
        <v>1700</v>
      </c>
      <c r="M1014" s="374">
        <f t="shared" si="46"/>
        <v>1190</v>
      </c>
      <c r="N1014" s="394">
        <f t="shared" si="45"/>
        <v>22.452830188679247</v>
      </c>
      <c r="O1014" s="395" t="s">
        <v>1077</v>
      </c>
      <c r="P1014" s="220"/>
    </row>
    <row r="1015" spans="1:16" ht="165" hidden="1">
      <c r="A1015" s="374" t="s">
        <v>22</v>
      </c>
      <c r="B1015" s="374"/>
      <c r="C1015" s="374"/>
      <c r="D1015" s="374" t="s">
        <v>504</v>
      </c>
      <c r="E1015" s="374" t="s">
        <v>486</v>
      </c>
      <c r="F1015" s="374">
        <v>53</v>
      </c>
      <c r="G1015" s="374" t="s">
        <v>500</v>
      </c>
      <c r="H1015" s="374">
        <v>1565</v>
      </c>
      <c r="I1015" s="374">
        <v>0</v>
      </c>
      <c r="J1015" s="374">
        <v>0</v>
      </c>
      <c r="K1015" s="374">
        <v>0</v>
      </c>
      <c r="L1015" s="374">
        <f t="shared" si="43"/>
        <v>1565</v>
      </c>
      <c r="M1015" s="374">
        <f t="shared" si="46"/>
        <v>1095.5</v>
      </c>
      <c r="N1015" s="394">
        <f t="shared" si="45"/>
        <v>20.669811320754718</v>
      </c>
      <c r="O1015" s="395" t="s">
        <v>1422</v>
      </c>
      <c r="P1015" s="220"/>
    </row>
    <row r="1016" spans="1:16" hidden="1">
      <c r="A1016" s="390" t="s">
        <v>15</v>
      </c>
      <c r="B1016" s="391">
        <v>45263</v>
      </c>
      <c r="C1016" s="391">
        <v>45267</v>
      </c>
      <c r="D1016" s="390" t="s">
        <v>485</v>
      </c>
      <c r="E1016" s="390" t="s">
        <v>486</v>
      </c>
      <c r="F1016" s="390">
        <v>53</v>
      </c>
      <c r="G1016" s="390" t="s">
        <v>500</v>
      </c>
      <c r="H1016" s="390">
        <v>1750</v>
      </c>
      <c r="I1016" s="390">
        <v>15</v>
      </c>
      <c r="J1016" s="390">
        <v>0</v>
      </c>
      <c r="K1016" s="390">
        <v>0</v>
      </c>
      <c r="L1016" s="390">
        <f t="shared" si="43"/>
        <v>1765</v>
      </c>
      <c r="M1016" s="390">
        <f t="shared" si="46"/>
        <v>1235.5</v>
      </c>
      <c r="N1016" s="392">
        <f t="shared" si="45"/>
        <v>23.311320754716981</v>
      </c>
      <c r="O1016" s="390"/>
      <c r="P1016" s="218"/>
    </row>
    <row r="1017" spans="1:16" hidden="1">
      <c r="A1017" s="390" t="s">
        <v>15</v>
      </c>
      <c r="B1017" s="391">
        <v>45263</v>
      </c>
      <c r="C1017" s="391">
        <v>45267</v>
      </c>
      <c r="D1017" s="390" t="s">
        <v>485</v>
      </c>
      <c r="E1017" s="390" t="s">
        <v>486</v>
      </c>
      <c r="F1017" s="390">
        <v>27</v>
      </c>
      <c r="G1017" s="390" t="s">
        <v>501</v>
      </c>
      <c r="H1017" s="390">
        <v>1300</v>
      </c>
      <c r="I1017" s="390">
        <v>15</v>
      </c>
      <c r="J1017" s="390">
        <v>0</v>
      </c>
      <c r="K1017" s="390">
        <v>0</v>
      </c>
      <c r="L1017" s="390">
        <f t="shared" si="43"/>
        <v>1315</v>
      </c>
      <c r="M1017" s="390">
        <f t="shared" si="46"/>
        <v>920.49999999999989</v>
      </c>
      <c r="N1017" s="392">
        <f t="shared" si="45"/>
        <v>34.092592592592588</v>
      </c>
      <c r="O1017" s="390"/>
      <c r="P1017" s="218"/>
    </row>
    <row r="1018" spans="1:16" hidden="1">
      <c r="A1018" s="390" t="s">
        <v>15</v>
      </c>
      <c r="B1018" s="391">
        <v>45263</v>
      </c>
      <c r="C1018" s="391">
        <v>45267</v>
      </c>
      <c r="D1018" s="390" t="s">
        <v>485</v>
      </c>
      <c r="E1018" s="396" t="s">
        <v>486</v>
      </c>
      <c r="F1018" s="390">
        <v>53</v>
      </c>
      <c r="G1018" s="390" t="s">
        <v>498</v>
      </c>
      <c r="H1018" s="390">
        <v>1900</v>
      </c>
      <c r="I1018" s="390">
        <v>15</v>
      </c>
      <c r="J1018" s="390">
        <v>0</v>
      </c>
      <c r="K1018" s="390">
        <v>0</v>
      </c>
      <c r="L1018" s="390">
        <f t="shared" si="43"/>
        <v>1915</v>
      </c>
      <c r="M1018" s="390">
        <f t="shared" si="46"/>
        <v>1340.5</v>
      </c>
      <c r="N1018" s="392">
        <f t="shared" si="45"/>
        <v>25.29245283018868</v>
      </c>
      <c r="O1018" s="390"/>
      <c r="P1018" s="218"/>
    </row>
    <row r="1019" spans="1:16" hidden="1">
      <c r="A1019" s="390" t="s">
        <v>15</v>
      </c>
      <c r="B1019" s="391">
        <v>45263</v>
      </c>
      <c r="C1019" s="391">
        <v>45267</v>
      </c>
      <c r="D1019" s="390" t="s">
        <v>485</v>
      </c>
      <c r="E1019" s="390" t="s">
        <v>486</v>
      </c>
      <c r="F1019" s="390">
        <v>53</v>
      </c>
      <c r="G1019" s="390" t="s">
        <v>499</v>
      </c>
      <c r="H1019" s="390">
        <v>1900</v>
      </c>
      <c r="I1019" s="390">
        <v>15</v>
      </c>
      <c r="J1019" s="390">
        <v>0</v>
      </c>
      <c r="K1019" s="390">
        <v>0</v>
      </c>
      <c r="L1019" s="390">
        <f t="shared" si="43"/>
        <v>1915</v>
      </c>
      <c r="M1019" s="390">
        <f t="shared" si="46"/>
        <v>1340.5</v>
      </c>
      <c r="N1019" s="392">
        <f t="shared" si="45"/>
        <v>25.29245283018868</v>
      </c>
      <c r="O1019" s="390"/>
      <c r="P1019" s="218"/>
    </row>
    <row r="1020" spans="1:16" hidden="1">
      <c r="A1020" s="390" t="s">
        <v>15</v>
      </c>
      <c r="B1020" s="391">
        <v>45268</v>
      </c>
      <c r="C1020" s="391">
        <v>45281</v>
      </c>
      <c r="D1020" s="390" t="s">
        <v>485</v>
      </c>
      <c r="E1020" s="390" t="s">
        <v>486</v>
      </c>
      <c r="F1020" s="390">
        <v>53</v>
      </c>
      <c r="G1020" s="390" t="s">
        <v>500</v>
      </c>
      <c r="H1020" s="390">
        <v>1550</v>
      </c>
      <c r="I1020" s="390">
        <v>15</v>
      </c>
      <c r="J1020" s="390">
        <v>0</v>
      </c>
      <c r="K1020" s="390">
        <v>0</v>
      </c>
      <c r="L1020" s="390">
        <f t="shared" si="43"/>
        <v>1565</v>
      </c>
      <c r="M1020" s="390">
        <f t="shared" si="46"/>
        <v>1095.5</v>
      </c>
      <c r="N1020" s="392">
        <f t="shared" si="45"/>
        <v>20.669811320754718</v>
      </c>
      <c r="O1020" s="390"/>
      <c r="P1020" s="218"/>
    </row>
    <row r="1021" spans="1:16" hidden="1">
      <c r="A1021" s="390" t="s">
        <v>15</v>
      </c>
      <c r="B1021" s="391">
        <v>45268</v>
      </c>
      <c r="C1021" s="391">
        <v>45281</v>
      </c>
      <c r="D1021" s="390" t="s">
        <v>485</v>
      </c>
      <c r="E1021" s="390" t="s">
        <v>486</v>
      </c>
      <c r="F1021" s="390">
        <v>27</v>
      </c>
      <c r="G1021" s="390" t="s">
        <v>501</v>
      </c>
      <c r="H1021" s="390">
        <v>1200</v>
      </c>
      <c r="I1021" s="390">
        <v>15</v>
      </c>
      <c r="J1021" s="390">
        <v>0</v>
      </c>
      <c r="K1021" s="390">
        <v>0</v>
      </c>
      <c r="L1021" s="390">
        <f t="shared" si="43"/>
        <v>1215</v>
      </c>
      <c r="M1021" s="390">
        <f t="shared" si="46"/>
        <v>850.5</v>
      </c>
      <c r="N1021" s="392">
        <f t="shared" si="45"/>
        <v>31.5</v>
      </c>
      <c r="O1021" s="390"/>
      <c r="P1021" s="218"/>
    </row>
    <row r="1022" spans="1:16" hidden="1">
      <c r="A1022" s="390" t="s">
        <v>15</v>
      </c>
      <c r="B1022" s="391">
        <v>45268</v>
      </c>
      <c r="C1022" s="391">
        <v>45281</v>
      </c>
      <c r="D1022" s="390" t="s">
        <v>485</v>
      </c>
      <c r="E1022" s="396" t="s">
        <v>486</v>
      </c>
      <c r="F1022" s="390">
        <v>53</v>
      </c>
      <c r="G1022" s="390" t="s">
        <v>498</v>
      </c>
      <c r="H1022" s="390">
        <v>1600</v>
      </c>
      <c r="I1022" s="390">
        <v>15</v>
      </c>
      <c r="J1022" s="390">
        <v>0</v>
      </c>
      <c r="K1022" s="390">
        <v>0</v>
      </c>
      <c r="L1022" s="390">
        <f t="shared" si="43"/>
        <v>1615</v>
      </c>
      <c r="M1022" s="390">
        <f t="shared" si="46"/>
        <v>1130.5</v>
      </c>
      <c r="N1022" s="392">
        <f t="shared" si="45"/>
        <v>21.330188679245282</v>
      </c>
      <c r="O1022" s="390"/>
      <c r="P1022" s="218"/>
    </row>
    <row r="1023" spans="1:16" hidden="1">
      <c r="A1023" s="390" t="s">
        <v>15</v>
      </c>
      <c r="B1023" s="391">
        <v>45268</v>
      </c>
      <c r="C1023" s="391">
        <v>45281</v>
      </c>
      <c r="D1023" s="390" t="s">
        <v>485</v>
      </c>
      <c r="E1023" s="390" t="s">
        <v>486</v>
      </c>
      <c r="F1023" s="390">
        <v>53</v>
      </c>
      <c r="G1023" s="390" t="s">
        <v>499</v>
      </c>
      <c r="H1023" s="390">
        <v>1600</v>
      </c>
      <c r="I1023" s="390">
        <v>15</v>
      </c>
      <c r="J1023" s="390">
        <v>0</v>
      </c>
      <c r="K1023" s="390">
        <v>0</v>
      </c>
      <c r="L1023" s="390">
        <f t="shared" si="43"/>
        <v>1615</v>
      </c>
      <c r="M1023" s="390">
        <f t="shared" si="46"/>
        <v>1130.5</v>
      </c>
      <c r="N1023" s="392">
        <f t="shared" si="45"/>
        <v>21.330188679245282</v>
      </c>
      <c r="O1023" s="390"/>
      <c r="P1023" s="218"/>
    </row>
    <row r="1024" spans="1:16" ht="45" hidden="1">
      <c r="A1024" s="374" t="s">
        <v>17</v>
      </c>
      <c r="B1024" s="374"/>
      <c r="C1024" s="374"/>
      <c r="D1024" s="374" t="s">
        <v>504</v>
      </c>
      <c r="E1024" s="374" t="s">
        <v>486</v>
      </c>
      <c r="F1024" s="374">
        <v>53</v>
      </c>
      <c r="G1024" s="374" t="s">
        <v>500</v>
      </c>
      <c r="H1024" s="374">
        <v>1565</v>
      </c>
      <c r="I1024" s="374">
        <v>0</v>
      </c>
      <c r="J1024" s="374">
        <v>0</v>
      </c>
      <c r="K1024" s="374">
        <v>0</v>
      </c>
      <c r="L1024" s="374">
        <f t="shared" si="43"/>
        <v>1565</v>
      </c>
      <c r="M1024" s="374">
        <f t="shared" si="46"/>
        <v>1095.5</v>
      </c>
      <c r="N1024" s="394">
        <f t="shared" si="45"/>
        <v>20.669811320754718</v>
      </c>
      <c r="O1024" s="395" t="s">
        <v>1086</v>
      </c>
      <c r="P1024" s="220"/>
    </row>
    <row r="1025" spans="1:16" hidden="1">
      <c r="A1025" s="390" t="s">
        <v>15</v>
      </c>
      <c r="B1025" s="391">
        <v>45282</v>
      </c>
      <c r="C1025" s="391">
        <v>45284</v>
      </c>
      <c r="D1025" s="390" t="s">
        <v>485</v>
      </c>
      <c r="E1025" s="390" t="s">
        <v>486</v>
      </c>
      <c r="F1025" s="390">
        <v>53</v>
      </c>
      <c r="G1025" s="390" t="s">
        <v>500</v>
      </c>
      <c r="H1025" s="390">
        <v>1450</v>
      </c>
      <c r="I1025" s="390">
        <v>15</v>
      </c>
      <c r="J1025" s="390">
        <v>0</v>
      </c>
      <c r="K1025" s="390">
        <v>0</v>
      </c>
      <c r="L1025" s="390">
        <f t="shared" si="43"/>
        <v>1465</v>
      </c>
      <c r="M1025" s="390">
        <f t="shared" si="46"/>
        <v>1025.5</v>
      </c>
      <c r="N1025" s="392">
        <f t="shared" si="45"/>
        <v>19.349056603773583</v>
      </c>
      <c r="O1025" s="390"/>
      <c r="P1025" s="218"/>
    </row>
    <row r="1026" spans="1:16" hidden="1">
      <c r="A1026" s="390" t="s">
        <v>15</v>
      </c>
      <c r="B1026" s="391">
        <v>45282</v>
      </c>
      <c r="C1026" s="391">
        <v>45284</v>
      </c>
      <c r="D1026" s="390" t="s">
        <v>485</v>
      </c>
      <c r="E1026" s="390" t="s">
        <v>486</v>
      </c>
      <c r="F1026" s="390">
        <v>27</v>
      </c>
      <c r="G1026" s="390" t="s">
        <v>501</v>
      </c>
      <c r="H1026" s="390">
        <v>1100</v>
      </c>
      <c r="I1026" s="390">
        <v>15</v>
      </c>
      <c r="J1026" s="390">
        <v>0</v>
      </c>
      <c r="K1026" s="390">
        <v>0</v>
      </c>
      <c r="L1026" s="390">
        <f t="shared" si="43"/>
        <v>1115</v>
      </c>
      <c r="M1026" s="390">
        <f t="shared" si="46"/>
        <v>780.5</v>
      </c>
      <c r="N1026" s="392">
        <f t="shared" si="45"/>
        <v>28.907407407407408</v>
      </c>
      <c r="O1026" s="390"/>
      <c r="P1026" s="218"/>
    </row>
    <row r="1027" spans="1:16" hidden="1">
      <c r="A1027" s="390" t="s">
        <v>15</v>
      </c>
      <c r="B1027" s="391">
        <v>45282</v>
      </c>
      <c r="C1027" s="391">
        <v>45284</v>
      </c>
      <c r="D1027" s="390" t="s">
        <v>485</v>
      </c>
      <c r="E1027" s="396" t="s">
        <v>486</v>
      </c>
      <c r="F1027" s="390">
        <v>53</v>
      </c>
      <c r="G1027" s="390" t="s">
        <v>498</v>
      </c>
      <c r="H1027" s="390">
        <v>1400</v>
      </c>
      <c r="I1027" s="390">
        <v>15</v>
      </c>
      <c r="J1027" s="390">
        <v>0</v>
      </c>
      <c r="K1027" s="390">
        <v>0</v>
      </c>
      <c r="L1027" s="390">
        <f t="shared" si="43"/>
        <v>1415</v>
      </c>
      <c r="M1027" s="390">
        <f t="shared" si="46"/>
        <v>990.49999999999989</v>
      </c>
      <c r="N1027" s="392">
        <f t="shared" si="45"/>
        <v>18.688679245283016</v>
      </c>
      <c r="O1027" s="390"/>
      <c r="P1027" s="218"/>
    </row>
    <row r="1028" spans="1:16" hidden="1">
      <c r="A1028" s="390" t="s">
        <v>15</v>
      </c>
      <c r="B1028" s="391">
        <v>45282</v>
      </c>
      <c r="C1028" s="391">
        <v>45284</v>
      </c>
      <c r="D1028" s="390" t="s">
        <v>485</v>
      </c>
      <c r="E1028" s="390" t="s">
        <v>486</v>
      </c>
      <c r="F1028" s="390">
        <v>53</v>
      </c>
      <c r="G1028" s="390" t="s">
        <v>499</v>
      </c>
      <c r="H1028" s="390">
        <v>1400</v>
      </c>
      <c r="I1028" s="390">
        <v>15</v>
      </c>
      <c r="J1028" s="390">
        <v>0</v>
      </c>
      <c r="K1028" s="390">
        <v>0</v>
      </c>
      <c r="L1028" s="390">
        <f t="shared" si="43"/>
        <v>1415</v>
      </c>
      <c r="M1028" s="390">
        <f t="shared" si="46"/>
        <v>990.49999999999989</v>
      </c>
      <c r="N1028" s="392">
        <f t="shared" si="45"/>
        <v>18.688679245283016</v>
      </c>
      <c r="O1028" s="390"/>
      <c r="P1028" s="218"/>
    </row>
    <row r="1029" spans="1:16" hidden="1">
      <c r="A1029" s="390" t="s">
        <v>15</v>
      </c>
      <c r="B1029" s="391">
        <v>45285</v>
      </c>
      <c r="C1029" s="391">
        <v>45291</v>
      </c>
      <c r="D1029" s="390" t="s">
        <v>485</v>
      </c>
      <c r="E1029" s="390" t="s">
        <v>486</v>
      </c>
      <c r="F1029" s="390">
        <v>53</v>
      </c>
      <c r="G1029" s="390" t="s">
        <v>500</v>
      </c>
      <c r="H1029" s="390">
        <v>1350</v>
      </c>
      <c r="I1029" s="390">
        <v>15</v>
      </c>
      <c r="J1029" s="390">
        <v>0</v>
      </c>
      <c r="K1029" s="390">
        <v>0</v>
      </c>
      <c r="L1029" s="390">
        <f t="shared" si="43"/>
        <v>1365</v>
      </c>
      <c r="M1029" s="390">
        <f t="shared" si="46"/>
        <v>955.49999999999989</v>
      </c>
      <c r="N1029" s="392">
        <f t="shared" si="45"/>
        <v>18.028301886792452</v>
      </c>
      <c r="O1029" s="390"/>
      <c r="P1029" s="218"/>
    </row>
    <row r="1030" spans="1:16" hidden="1">
      <c r="A1030" s="390" t="s">
        <v>15</v>
      </c>
      <c r="B1030" s="391">
        <v>45285</v>
      </c>
      <c r="C1030" s="391">
        <v>45291</v>
      </c>
      <c r="D1030" s="390" t="s">
        <v>485</v>
      </c>
      <c r="E1030" s="390" t="s">
        <v>486</v>
      </c>
      <c r="F1030" s="390">
        <v>27</v>
      </c>
      <c r="G1030" s="390" t="s">
        <v>501</v>
      </c>
      <c r="H1030" s="390">
        <v>1000</v>
      </c>
      <c r="I1030" s="390">
        <v>15</v>
      </c>
      <c r="J1030" s="390">
        <v>0</v>
      </c>
      <c r="K1030" s="390">
        <v>0</v>
      </c>
      <c r="L1030" s="390">
        <f t="shared" si="43"/>
        <v>1015</v>
      </c>
      <c r="M1030" s="390">
        <f t="shared" si="46"/>
        <v>710.5</v>
      </c>
      <c r="N1030" s="392">
        <f t="shared" si="45"/>
        <v>26.314814814814813</v>
      </c>
      <c r="O1030" s="390"/>
      <c r="P1030" s="218"/>
    </row>
    <row r="1031" spans="1:16" hidden="1">
      <c r="A1031" s="390" t="s">
        <v>15</v>
      </c>
      <c r="B1031" s="391">
        <v>45285</v>
      </c>
      <c r="C1031" s="391">
        <v>45291</v>
      </c>
      <c r="D1031" s="390" t="s">
        <v>485</v>
      </c>
      <c r="E1031" s="396" t="s">
        <v>486</v>
      </c>
      <c r="F1031" s="390">
        <v>53</v>
      </c>
      <c r="G1031" s="390" t="s">
        <v>498</v>
      </c>
      <c r="H1031" s="390">
        <v>1300</v>
      </c>
      <c r="I1031" s="390">
        <v>15</v>
      </c>
      <c r="J1031" s="390">
        <v>0</v>
      </c>
      <c r="K1031" s="390">
        <v>0</v>
      </c>
      <c r="L1031" s="390">
        <f t="shared" si="43"/>
        <v>1315</v>
      </c>
      <c r="M1031" s="390">
        <f t="shared" si="46"/>
        <v>920.49999999999989</v>
      </c>
      <c r="N1031" s="392">
        <f t="shared" si="45"/>
        <v>17.367924528301884</v>
      </c>
      <c r="O1031" s="390"/>
      <c r="P1031" s="218"/>
    </row>
    <row r="1032" spans="1:16" hidden="1">
      <c r="A1032" s="390" t="s">
        <v>15</v>
      </c>
      <c r="B1032" s="391">
        <v>45285</v>
      </c>
      <c r="C1032" s="391">
        <v>45291</v>
      </c>
      <c r="D1032" s="390" t="s">
        <v>485</v>
      </c>
      <c r="E1032" s="390" t="s">
        <v>486</v>
      </c>
      <c r="F1032" s="390">
        <v>53</v>
      </c>
      <c r="G1032" s="390" t="s">
        <v>499</v>
      </c>
      <c r="H1032" s="390">
        <v>1300</v>
      </c>
      <c r="I1032" s="390">
        <v>15</v>
      </c>
      <c r="J1032" s="390">
        <v>0</v>
      </c>
      <c r="K1032" s="390">
        <v>0</v>
      </c>
      <c r="L1032" s="390">
        <f t="shared" si="43"/>
        <v>1315</v>
      </c>
      <c r="M1032" s="390">
        <f t="shared" si="46"/>
        <v>920.49999999999989</v>
      </c>
      <c r="N1032" s="392">
        <f t="shared" si="45"/>
        <v>17.367924528301884</v>
      </c>
      <c r="O1032" s="390"/>
      <c r="P1032" s="218"/>
    </row>
    <row r="1033" spans="1:16">
      <c r="A1033" s="373" t="s">
        <v>17</v>
      </c>
      <c r="B1033" s="355">
        <v>45536</v>
      </c>
      <c r="C1033" s="355">
        <v>45542</v>
      </c>
      <c r="D1033" s="373" t="s">
        <v>504</v>
      </c>
      <c r="E1033" s="42" t="s">
        <v>486</v>
      </c>
      <c r="F1033" s="373">
        <v>59.835999999999999</v>
      </c>
      <c r="G1033" s="42" t="s">
        <v>500</v>
      </c>
      <c r="H1033" s="373">
        <v>4100</v>
      </c>
      <c r="I1033" s="42">
        <v>15</v>
      </c>
      <c r="J1033" s="42">
        <v>0</v>
      </c>
      <c r="K1033" s="42">
        <v>0</v>
      </c>
      <c r="L1033" s="42">
        <f>SUM(H1033:K1033)</f>
        <v>4115</v>
      </c>
      <c r="M1033" s="42">
        <f t="shared" ref="M1033:M1034" si="47">L1033*80%</f>
        <v>3292</v>
      </c>
      <c r="N1033" s="82">
        <f t="shared" ref="N1033:N1034" si="48">M1033/F1033</f>
        <v>55.017046594023668</v>
      </c>
      <c r="O1033" s="373" t="s">
        <v>1406</v>
      </c>
    </row>
    <row r="1034" spans="1:16">
      <c r="A1034" s="373" t="s">
        <v>17</v>
      </c>
      <c r="B1034" s="355">
        <v>45536</v>
      </c>
      <c r="C1034" s="355">
        <v>45542</v>
      </c>
      <c r="D1034" s="373" t="s">
        <v>504</v>
      </c>
      <c r="E1034" s="42" t="s">
        <v>486</v>
      </c>
      <c r="F1034" s="373">
        <v>52.421999999999997</v>
      </c>
      <c r="G1034" s="42" t="s">
        <v>500</v>
      </c>
      <c r="H1034" s="373">
        <v>4100</v>
      </c>
      <c r="I1034" s="42">
        <v>15</v>
      </c>
      <c r="J1034" s="42">
        <v>0</v>
      </c>
      <c r="K1034" s="42">
        <v>0</v>
      </c>
      <c r="L1034" s="42">
        <f>SUM(H1034:K1034)</f>
        <v>4115</v>
      </c>
      <c r="M1034" s="42">
        <f t="shared" si="47"/>
        <v>3292</v>
      </c>
      <c r="N1034" s="82">
        <f t="shared" si="48"/>
        <v>62.79806188241578</v>
      </c>
      <c r="O1034" s="373" t="s">
        <v>1407</v>
      </c>
    </row>
    <row r="1035" spans="1:16">
      <c r="A1035" s="39" t="s">
        <v>15</v>
      </c>
      <c r="B1035" s="40">
        <v>45536</v>
      </c>
      <c r="C1035" s="40">
        <v>45542</v>
      </c>
      <c r="D1035" s="39" t="s">
        <v>485</v>
      </c>
      <c r="E1035" s="39" t="s">
        <v>486</v>
      </c>
      <c r="F1035" s="39">
        <v>53</v>
      </c>
      <c r="G1035" s="39" t="s">
        <v>500</v>
      </c>
      <c r="H1035" s="39">
        <v>3800</v>
      </c>
      <c r="I1035" s="39">
        <v>15</v>
      </c>
      <c r="J1035" s="39">
        <v>0</v>
      </c>
      <c r="K1035" s="39">
        <v>0</v>
      </c>
      <c r="L1035" s="39">
        <f t="shared" ref="L1035" si="49">SUM(H1035:K1035)</f>
        <v>3815</v>
      </c>
      <c r="M1035" s="39">
        <f t="shared" ref="M1035" si="50">L1035*80%</f>
        <v>3052</v>
      </c>
      <c r="N1035" s="353">
        <f>M1035/F1035</f>
        <v>57.584905660377359</v>
      </c>
      <c r="O1035" s="39"/>
    </row>
    <row r="1036" spans="1:16">
      <c r="A1036" s="374" t="s">
        <v>17</v>
      </c>
      <c r="B1036" s="355">
        <v>45539</v>
      </c>
      <c r="C1036" s="355">
        <v>45546</v>
      </c>
      <c r="D1036" s="373" t="s">
        <v>504</v>
      </c>
      <c r="E1036" s="42" t="s">
        <v>486</v>
      </c>
      <c r="F1036" s="374">
        <v>16.050999999999998</v>
      </c>
      <c r="G1036" s="42" t="s">
        <v>500</v>
      </c>
      <c r="H1036" s="42">
        <v>4100</v>
      </c>
      <c r="I1036" s="42">
        <v>15</v>
      </c>
      <c r="J1036" s="42">
        <v>0</v>
      </c>
      <c r="K1036" s="42">
        <v>0</v>
      </c>
      <c r="L1036" s="42">
        <f t="shared" ref="L1036:L1037" si="51">SUM(H1036:K1036)</f>
        <v>4115</v>
      </c>
      <c r="M1036" s="42">
        <f t="shared" ref="M1036:M1042" si="52">L1036*80%</f>
        <v>3292</v>
      </c>
      <c r="N1036" s="82">
        <f>M1036/F1036</f>
        <v>205.09625568500408</v>
      </c>
      <c r="O1036" s="374" t="s">
        <v>1409</v>
      </c>
    </row>
    <row r="1037" spans="1:16">
      <c r="A1037" s="39" t="s">
        <v>15</v>
      </c>
      <c r="B1037" s="40">
        <v>45543</v>
      </c>
      <c r="C1037" s="40">
        <v>45549</v>
      </c>
      <c r="D1037" s="39" t="s">
        <v>485</v>
      </c>
      <c r="E1037" s="39" t="s">
        <v>486</v>
      </c>
      <c r="F1037" s="39">
        <v>53</v>
      </c>
      <c r="G1037" s="39" t="s">
        <v>500</v>
      </c>
      <c r="H1037" s="39">
        <v>3700</v>
      </c>
      <c r="I1037" s="39">
        <v>15</v>
      </c>
      <c r="J1037" s="39">
        <v>0</v>
      </c>
      <c r="K1037" s="39">
        <v>0</v>
      </c>
      <c r="L1037" s="39">
        <f t="shared" si="51"/>
        <v>3715</v>
      </c>
      <c r="M1037" s="39">
        <f t="shared" si="52"/>
        <v>2972</v>
      </c>
      <c r="N1037" s="353">
        <f>M1037/F1037</f>
        <v>56.075471698113205</v>
      </c>
      <c r="O1037" s="350"/>
    </row>
    <row r="1038" spans="1:16">
      <c r="A1038" s="400" t="s">
        <v>15</v>
      </c>
      <c r="B1038" s="361">
        <v>45550</v>
      </c>
      <c r="C1038" s="361">
        <v>45556</v>
      </c>
      <c r="D1038" s="400" t="s">
        <v>504</v>
      </c>
      <c r="E1038" s="360" t="s">
        <v>486</v>
      </c>
      <c r="F1038" s="408">
        <v>53</v>
      </c>
      <c r="G1038" s="360" t="s">
        <v>500</v>
      </c>
      <c r="H1038" s="408">
        <v>3965</v>
      </c>
      <c r="I1038" s="360">
        <v>15</v>
      </c>
      <c r="J1038" s="360">
        <v>0</v>
      </c>
      <c r="K1038" s="360">
        <v>0</v>
      </c>
      <c r="L1038" s="360">
        <f>SUM(H1038:K1038)</f>
        <v>3980</v>
      </c>
      <c r="M1038" s="360">
        <f t="shared" si="52"/>
        <v>3184</v>
      </c>
      <c r="N1038" s="402">
        <f t="shared" ref="N1038:N1041" si="53">M1038/F1038</f>
        <v>60.075471698113205</v>
      </c>
      <c r="O1038" s="400"/>
    </row>
    <row r="1039" spans="1:16">
      <c r="A1039" s="400" t="s">
        <v>16</v>
      </c>
      <c r="B1039" s="361">
        <v>45550</v>
      </c>
      <c r="C1039" s="361">
        <v>45556</v>
      </c>
      <c r="D1039" s="400" t="s">
        <v>504</v>
      </c>
      <c r="E1039" s="360" t="s">
        <v>486</v>
      </c>
      <c r="F1039" s="408">
        <v>53</v>
      </c>
      <c r="G1039" s="360" t="s">
        <v>500</v>
      </c>
      <c r="H1039" s="408">
        <v>3965</v>
      </c>
      <c r="I1039" s="360">
        <v>15</v>
      </c>
      <c r="J1039" s="360">
        <v>0</v>
      </c>
      <c r="K1039" s="360">
        <v>0</v>
      </c>
      <c r="L1039" s="360">
        <f>SUM(H1039:K1039)</f>
        <v>3980</v>
      </c>
      <c r="M1039" s="360">
        <f t="shared" si="52"/>
        <v>3184</v>
      </c>
      <c r="N1039" s="402">
        <f t="shared" si="53"/>
        <v>60.075471698113205</v>
      </c>
      <c r="O1039" s="400"/>
    </row>
    <row r="1040" spans="1:16">
      <c r="A1040" s="404" t="str">
        <f t="shared" ref="A1040:K1044" si="54">A1038</f>
        <v>ONE</v>
      </c>
      <c r="B1040" s="404"/>
      <c r="C1040" s="361">
        <v>45550</v>
      </c>
      <c r="D1040" s="404" t="str">
        <f t="shared" si="54"/>
        <v>CONTRATO PP</v>
      </c>
      <c r="E1040" s="404" t="str">
        <f t="shared" si="54"/>
        <v>LCL/LCL</v>
      </c>
      <c r="F1040" s="404">
        <v>24.053000000000001</v>
      </c>
      <c r="G1040" s="404" t="str">
        <f t="shared" si="54"/>
        <v>NOR</v>
      </c>
      <c r="H1040" s="404">
        <v>3865</v>
      </c>
      <c r="I1040" s="404">
        <f t="shared" si="54"/>
        <v>15</v>
      </c>
      <c r="J1040" s="404">
        <f t="shared" si="54"/>
        <v>0</v>
      </c>
      <c r="K1040" s="404">
        <f t="shared" si="54"/>
        <v>0</v>
      </c>
      <c r="L1040" s="360">
        <f>SUM(H1040:K1040)</f>
        <v>3880</v>
      </c>
      <c r="M1040" s="360">
        <f t="shared" si="52"/>
        <v>3104</v>
      </c>
      <c r="N1040" s="402">
        <f t="shared" si="53"/>
        <v>129.04835155697833</v>
      </c>
      <c r="O1040" s="404" t="s">
        <v>1424</v>
      </c>
    </row>
    <row r="1041" spans="1:15">
      <c r="A1041" s="404" t="str">
        <f t="shared" si="54"/>
        <v>OOCL</v>
      </c>
      <c r="B1041" s="404"/>
      <c r="C1041" s="361">
        <v>45550</v>
      </c>
      <c r="D1041" s="404" t="str">
        <f t="shared" si="54"/>
        <v>CONTRATO PP</v>
      </c>
      <c r="E1041" s="404" t="str">
        <f t="shared" si="54"/>
        <v>LCL/LCL</v>
      </c>
      <c r="F1041" s="404">
        <v>24.053000000000001</v>
      </c>
      <c r="G1041" s="404" t="str">
        <f t="shared" si="54"/>
        <v>NOR</v>
      </c>
      <c r="H1041" s="404">
        <v>3865</v>
      </c>
      <c r="I1041" s="404">
        <f t="shared" si="54"/>
        <v>15</v>
      </c>
      <c r="J1041" s="404">
        <f t="shared" si="54"/>
        <v>0</v>
      </c>
      <c r="K1041" s="404">
        <f t="shared" si="54"/>
        <v>0</v>
      </c>
      <c r="L1041" s="360">
        <f>SUM(H1041:K1041)</f>
        <v>3880</v>
      </c>
      <c r="M1041" s="360">
        <f t="shared" si="52"/>
        <v>3104</v>
      </c>
      <c r="N1041" s="402">
        <f t="shared" si="53"/>
        <v>129.04835155697833</v>
      </c>
      <c r="O1041" s="404" t="s">
        <v>1424</v>
      </c>
    </row>
    <row r="1042" spans="1:15">
      <c r="A1042" s="350" t="s">
        <v>15</v>
      </c>
      <c r="B1042" s="351">
        <v>45550</v>
      </c>
      <c r="C1042" s="351">
        <v>45565</v>
      </c>
      <c r="D1042" s="350" t="s">
        <v>485</v>
      </c>
      <c r="E1042" s="350" t="s">
        <v>486</v>
      </c>
      <c r="F1042" s="350">
        <v>53</v>
      </c>
      <c r="G1042" s="350" t="s">
        <v>500</v>
      </c>
      <c r="H1042" s="350">
        <v>3700</v>
      </c>
      <c r="I1042" s="350">
        <v>15</v>
      </c>
      <c r="J1042" s="350">
        <v>0</v>
      </c>
      <c r="K1042" s="350">
        <v>0</v>
      </c>
      <c r="L1042" s="350">
        <f t="shared" ref="L1042:L1047" si="55">SUM(H1042:K1042)</f>
        <v>3715</v>
      </c>
      <c r="M1042" s="350">
        <f t="shared" si="52"/>
        <v>2972</v>
      </c>
      <c r="N1042" s="406">
        <f>M1042/F1042</f>
        <v>56.075471698113205</v>
      </c>
      <c r="O1042" s="350"/>
    </row>
    <row r="1043" spans="1:15">
      <c r="A1043" s="360" t="s">
        <v>15</v>
      </c>
      <c r="B1043" s="361">
        <v>45557</v>
      </c>
      <c r="C1043" s="361">
        <v>45561</v>
      </c>
      <c r="D1043" s="360" t="str">
        <f t="shared" si="54"/>
        <v>CONTRATO PP</v>
      </c>
      <c r="E1043" s="360" t="str">
        <f t="shared" si="54"/>
        <v>LCL/LCL</v>
      </c>
      <c r="F1043" s="360">
        <v>45.396000000000001</v>
      </c>
      <c r="G1043" s="360" t="str">
        <f t="shared" si="54"/>
        <v>NOR</v>
      </c>
      <c r="H1043" s="360">
        <v>3400</v>
      </c>
      <c r="I1043" s="360">
        <f t="shared" si="54"/>
        <v>15</v>
      </c>
      <c r="J1043" s="360">
        <f t="shared" si="54"/>
        <v>0</v>
      </c>
      <c r="K1043" s="360">
        <f t="shared" si="54"/>
        <v>0</v>
      </c>
      <c r="L1043" s="360">
        <f t="shared" si="55"/>
        <v>3415</v>
      </c>
      <c r="M1043" s="360">
        <f t="shared" ref="M1043" si="56">L1043*80%</f>
        <v>2732</v>
      </c>
      <c r="N1043" s="402">
        <f t="shared" ref="N1043" si="57">M1043/F1043</f>
        <v>60.181513789761212</v>
      </c>
      <c r="O1043" s="360" t="s">
        <v>1425</v>
      </c>
    </row>
    <row r="1044" spans="1:15">
      <c r="A1044" s="360" t="s">
        <v>15</v>
      </c>
      <c r="B1044" s="361">
        <v>45557</v>
      </c>
      <c r="C1044" s="361">
        <v>45561</v>
      </c>
      <c r="D1044" s="360" t="s">
        <v>504</v>
      </c>
      <c r="E1044" s="360" t="str">
        <f t="shared" si="54"/>
        <v>LCL/LCL</v>
      </c>
      <c r="F1044" s="360">
        <v>31.158000000000001</v>
      </c>
      <c r="G1044" s="360" t="str">
        <f t="shared" si="54"/>
        <v>NOR</v>
      </c>
      <c r="H1044" s="360">
        <v>3400</v>
      </c>
      <c r="I1044" s="360">
        <f t="shared" si="54"/>
        <v>15</v>
      </c>
      <c r="J1044" s="360">
        <f t="shared" si="54"/>
        <v>0</v>
      </c>
      <c r="K1044" s="360">
        <f t="shared" si="54"/>
        <v>0</v>
      </c>
      <c r="L1044" s="360">
        <f t="shared" si="55"/>
        <v>3415</v>
      </c>
      <c r="M1044" s="360">
        <f t="shared" ref="M1044:M1047" si="58">L1044*80%</f>
        <v>2732</v>
      </c>
      <c r="N1044" s="402">
        <f t="shared" ref="N1044" si="59">M1044/F1044</f>
        <v>87.682136208999296</v>
      </c>
      <c r="O1044" s="360" t="s">
        <v>1426</v>
      </c>
    </row>
    <row r="1045" spans="1:15">
      <c r="A1045" s="360" t="s">
        <v>17</v>
      </c>
      <c r="B1045" s="361">
        <v>45550</v>
      </c>
      <c r="C1045" s="361">
        <v>45565</v>
      </c>
      <c r="D1045" s="360" t="s">
        <v>504</v>
      </c>
      <c r="E1045" s="360" t="s">
        <v>486</v>
      </c>
      <c r="F1045" s="360">
        <v>53</v>
      </c>
      <c r="G1045" s="360" t="s">
        <v>500</v>
      </c>
      <c r="H1045" s="360">
        <v>3500</v>
      </c>
      <c r="I1045" s="360">
        <v>15</v>
      </c>
      <c r="J1045" s="360">
        <v>0</v>
      </c>
      <c r="K1045" s="360">
        <v>0</v>
      </c>
      <c r="L1045" s="360">
        <f t="shared" si="55"/>
        <v>3515</v>
      </c>
      <c r="M1045" s="360">
        <f t="shared" si="58"/>
        <v>2812</v>
      </c>
      <c r="N1045" s="402">
        <f t="shared" ref="N1045:N1046" si="60">M1045/F1045</f>
        <v>53.056603773584904</v>
      </c>
      <c r="O1045" s="360"/>
    </row>
    <row r="1046" spans="1:15">
      <c r="A1046" s="360" t="s">
        <v>15</v>
      </c>
      <c r="B1046" s="361">
        <v>45556</v>
      </c>
      <c r="C1046" s="361">
        <v>45565</v>
      </c>
      <c r="D1046" s="360" t="s">
        <v>504</v>
      </c>
      <c r="E1046" s="360" t="s">
        <v>486</v>
      </c>
      <c r="F1046" s="360">
        <v>53</v>
      </c>
      <c r="G1046" s="360" t="s">
        <v>500</v>
      </c>
      <c r="H1046" s="360">
        <v>3400</v>
      </c>
      <c r="I1046" s="360">
        <v>15</v>
      </c>
      <c r="J1046" s="360">
        <v>0</v>
      </c>
      <c r="K1046" s="360">
        <v>0</v>
      </c>
      <c r="L1046" s="360">
        <f t="shared" si="55"/>
        <v>3415</v>
      </c>
      <c r="M1046" s="360">
        <f t="shared" si="58"/>
        <v>2732</v>
      </c>
      <c r="N1046" s="402">
        <f t="shared" si="60"/>
        <v>51.547169811320757</v>
      </c>
      <c r="O1046" s="360"/>
    </row>
    <row r="1047" spans="1:15">
      <c r="A1047" s="360" t="s">
        <v>15</v>
      </c>
      <c r="B1047" s="361">
        <v>45559</v>
      </c>
      <c r="C1047" s="361">
        <v>45578</v>
      </c>
      <c r="D1047" s="360" t="s">
        <v>504</v>
      </c>
      <c r="E1047" s="360" t="s">
        <v>486</v>
      </c>
      <c r="F1047" s="360">
        <v>53.305999999999997</v>
      </c>
      <c r="G1047" s="360" t="s">
        <v>500</v>
      </c>
      <c r="H1047" s="360">
        <v>2700</v>
      </c>
      <c r="I1047" s="360">
        <v>15</v>
      </c>
      <c r="J1047" s="360">
        <v>0</v>
      </c>
      <c r="K1047" s="360">
        <v>0</v>
      </c>
      <c r="L1047" s="360">
        <f t="shared" si="55"/>
        <v>2715</v>
      </c>
      <c r="M1047" s="360">
        <f t="shared" si="58"/>
        <v>2172</v>
      </c>
      <c r="N1047" s="402">
        <f>M1047/F1047</f>
        <v>40.745882264660644</v>
      </c>
      <c r="O1047" s="360" t="s">
        <v>1428</v>
      </c>
    </row>
    <row r="1048" spans="1:15">
      <c r="A1048" s="360" t="s">
        <v>15</v>
      </c>
      <c r="B1048" s="361">
        <v>45566</v>
      </c>
      <c r="C1048" s="361">
        <v>45579</v>
      </c>
      <c r="D1048" s="360" t="s">
        <v>504</v>
      </c>
      <c r="E1048" s="360" t="s">
        <v>486</v>
      </c>
      <c r="F1048" s="360">
        <v>53</v>
      </c>
      <c r="G1048" s="360" t="s">
        <v>500</v>
      </c>
      <c r="H1048" s="360">
        <v>2700</v>
      </c>
      <c r="I1048" s="360">
        <v>15</v>
      </c>
      <c r="J1048" s="360">
        <v>0</v>
      </c>
      <c r="K1048" s="360">
        <v>0</v>
      </c>
      <c r="L1048" s="360">
        <f t="shared" ref="L1048:L1050" si="61">SUM(H1048:K1048)</f>
        <v>2715</v>
      </c>
      <c r="M1048" s="360">
        <f t="shared" ref="M1048:M1050" si="62">L1048*80%</f>
        <v>2172</v>
      </c>
      <c r="N1048" s="402">
        <f t="shared" ref="N1048" si="63">M1048/F1048</f>
        <v>40.981132075471699</v>
      </c>
      <c r="O1048" s="360"/>
    </row>
    <row r="1049" spans="1:15">
      <c r="A1049" s="350" t="s">
        <v>15</v>
      </c>
      <c r="B1049" s="351">
        <v>45562</v>
      </c>
      <c r="C1049" s="351">
        <v>45577</v>
      </c>
      <c r="D1049" s="350" t="s">
        <v>485</v>
      </c>
      <c r="E1049" s="350" t="s">
        <v>486</v>
      </c>
      <c r="F1049" s="350">
        <v>53</v>
      </c>
      <c r="G1049" s="350" t="s">
        <v>500</v>
      </c>
      <c r="H1049" s="350">
        <v>3100</v>
      </c>
      <c r="I1049" s="350">
        <v>15</v>
      </c>
      <c r="J1049" s="350">
        <v>0</v>
      </c>
      <c r="K1049" s="350">
        <v>0</v>
      </c>
      <c r="L1049" s="350">
        <f t="shared" si="61"/>
        <v>3115</v>
      </c>
      <c r="M1049" s="350">
        <f t="shared" si="62"/>
        <v>2492</v>
      </c>
      <c r="N1049" s="406">
        <f>M1049/F1049</f>
        <v>47.018867924528301</v>
      </c>
      <c r="O1049" s="350"/>
    </row>
    <row r="1050" spans="1:15">
      <c r="A1050" s="360" t="s">
        <v>15</v>
      </c>
      <c r="B1050" s="361">
        <v>45573</v>
      </c>
      <c r="C1050" s="361">
        <v>45579</v>
      </c>
      <c r="D1050" s="360" t="s">
        <v>504</v>
      </c>
      <c r="E1050" s="360" t="s">
        <v>486</v>
      </c>
      <c r="F1050" s="360">
        <v>58.19</v>
      </c>
      <c r="G1050" s="360" t="s">
        <v>500</v>
      </c>
      <c r="H1050" s="360">
        <v>2700</v>
      </c>
      <c r="I1050" s="360">
        <v>15</v>
      </c>
      <c r="J1050" s="360">
        <v>0</v>
      </c>
      <c r="K1050" s="360">
        <v>0</v>
      </c>
      <c r="L1050" s="360">
        <f t="shared" si="61"/>
        <v>2715</v>
      </c>
      <c r="M1050" s="360">
        <f t="shared" si="62"/>
        <v>2172</v>
      </c>
      <c r="N1050" s="402">
        <f>M1050/F1050</f>
        <v>37.326001031105001</v>
      </c>
      <c r="O1050" s="360" t="s">
        <v>1436</v>
      </c>
    </row>
    <row r="1051" spans="1:15">
      <c r="A1051" s="360" t="s">
        <v>15</v>
      </c>
      <c r="B1051" s="361">
        <v>45573</v>
      </c>
      <c r="C1051" s="361">
        <v>45579</v>
      </c>
      <c r="D1051" s="360" t="s">
        <v>504</v>
      </c>
      <c r="E1051" s="360" t="s">
        <v>486</v>
      </c>
      <c r="F1051" s="360">
        <v>59.101999999999997</v>
      </c>
      <c r="G1051" s="360" t="s">
        <v>500</v>
      </c>
      <c r="H1051" s="360">
        <v>2700</v>
      </c>
      <c r="I1051" s="360">
        <v>15</v>
      </c>
      <c r="J1051" s="360">
        <v>0</v>
      </c>
      <c r="K1051" s="360">
        <v>0</v>
      </c>
      <c r="L1051" s="360">
        <f t="shared" ref="L1051:L1053" si="64">SUM(H1051:K1051)</f>
        <v>2715</v>
      </c>
      <c r="M1051" s="360">
        <f t="shared" ref="M1051:M1053" si="65">L1051*80%</f>
        <v>2172</v>
      </c>
      <c r="N1051" s="402">
        <f t="shared" ref="N1051" si="66">M1051/F1051</f>
        <v>36.750025379851785</v>
      </c>
      <c r="O1051" s="360" t="s">
        <v>1437</v>
      </c>
    </row>
    <row r="1052" spans="1:15">
      <c r="A1052" s="350" t="s">
        <v>15</v>
      </c>
      <c r="B1052" s="351">
        <v>45578</v>
      </c>
      <c r="C1052" s="351">
        <v>45596</v>
      </c>
      <c r="D1052" s="350" t="s">
        <v>485</v>
      </c>
      <c r="E1052" s="350" t="s">
        <v>486</v>
      </c>
      <c r="F1052" s="350">
        <v>53</v>
      </c>
      <c r="G1052" s="350" t="s">
        <v>500</v>
      </c>
      <c r="H1052" s="350">
        <v>3100</v>
      </c>
      <c r="I1052" s="350">
        <v>15</v>
      </c>
      <c r="J1052" s="350">
        <v>0</v>
      </c>
      <c r="K1052" s="350">
        <v>0</v>
      </c>
      <c r="L1052" s="350">
        <f t="shared" si="64"/>
        <v>3115</v>
      </c>
      <c r="M1052" s="350">
        <f t="shared" si="65"/>
        <v>2492</v>
      </c>
      <c r="N1052" s="406">
        <f>M1052/F1052</f>
        <v>47.018867924528301</v>
      </c>
      <c r="O1052" s="350"/>
    </row>
    <row r="1053" spans="1:15">
      <c r="A1053" s="360" t="s">
        <v>15</v>
      </c>
      <c r="B1053" s="361">
        <v>45580</v>
      </c>
      <c r="C1053" s="361">
        <v>45596</v>
      </c>
      <c r="D1053" s="360" t="s">
        <v>504</v>
      </c>
      <c r="E1053" s="360" t="s">
        <v>486</v>
      </c>
      <c r="F1053" s="360">
        <v>53</v>
      </c>
      <c r="G1053" s="360" t="s">
        <v>500</v>
      </c>
      <c r="H1053" s="360">
        <v>2700</v>
      </c>
      <c r="I1053" s="360">
        <v>15</v>
      </c>
      <c r="J1053" s="360">
        <v>0</v>
      </c>
      <c r="K1053" s="360">
        <v>0</v>
      </c>
      <c r="L1053" s="360">
        <f t="shared" si="64"/>
        <v>2715</v>
      </c>
      <c r="M1053" s="360">
        <f t="shared" si="65"/>
        <v>2172</v>
      </c>
      <c r="N1053" s="402">
        <f t="shared" ref="N1053:N1054" si="67">M1053/F1053</f>
        <v>40.981132075471699</v>
      </c>
      <c r="O1053" s="360"/>
    </row>
    <row r="1054" spans="1:15">
      <c r="A1054" s="360" t="s">
        <v>15</v>
      </c>
      <c r="B1054" s="361">
        <v>45581</v>
      </c>
      <c r="C1054" s="361">
        <v>45585</v>
      </c>
      <c r="D1054" s="360" t="s">
        <v>504</v>
      </c>
      <c r="E1054" s="360" t="s">
        <v>486</v>
      </c>
      <c r="F1054" s="360">
        <v>48.295000000000002</v>
      </c>
      <c r="G1054" s="360" t="s">
        <v>500</v>
      </c>
      <c r="H1054" s="360">
        <v>2700</v>
      </c>
      <c r="I1054" s="360">
        <v>15</v>
      </c>
      <c r="J1054" s="360">
        <v>0</v>
      </c>
      <c r="K1054" s="360">
        <v>0</v>
      </c>
      <c r="L1054" s="360">
        <f t="shared" ref="L1054" si="68">SUM(H1054:K1054)</f>
        <v>2715</v>
      </c>
      <c r="M1054" s="360">
        <f t="shared" ref="M1054" si="69">L1054*80%</f>
        <v>2172</v>
      </c>
      <c r="N1054" s="402">
        <f t="shared" si="67"/>
        <v>44.973599751527068</v>
      </c>
      <c r="O1054" s="360" t="s">
        <v>1438</v>
      </c>
    </row>
    <row r="1055" spans="1:15">
      <c r="A1055" s="360" t="s">
        <v>15</v>
      </c>
      <c r="B1055" s="361">
        <v>45581</v>
      </c>
      <c r="C1055" s="361">
        <v>45585</v>
      </c>
      <c r="D1055" s="360" t="s">
        <v>504</v>
      </c>
      <c r="E1055" s="360" t="s">
        <v>486</v>
      </c>
      <c r="F1055" s="360">
        <v>48.295000000000002</v>
      </c>
      <c r="G1055" s="360" t="s">
        <v>500</v>
      </c>
      <c r="H1055" s="360">
        <v>2700</v>
      </c>
      <c r="I1055" s="360">
        <v>15</v>
      </c>
      <c r="J1055" s="360">
        <v>0</v>
      </c>
      <c r="K1055" s="360">
        <v>0</v>
      </c>
      <c r="L1055" s="360">
        <f t="shared" ref="L1055" si="70">SUM(H1055:K1055)</f>
        <v>2715</v>
      </c>
      <c r="M1055" s="360">
        <f t="shared" ref="M1055" si="71">L1055*80%</f>
        <v>2172</v>
      </c>
      <c r="N1055" s="402">
        <f t="shared" ref="N1055" si="72">M1055/F1055</f>
        <v>44.973599751527068</v>
      </c>
      <c r="O1055" s="360" t="s">
        <v>1438</v>
      </c>
    </row>
    <row r="1056" spans="1:15">
      <c r="A1056" s="360" t="s">
        <v>15</v>
      </c>
      <c r="B1056" s="361">
        <v>45581</v>
      </c>
      <c r="C1056" s="361">
        <v>45585</v>
      </c>
      <c r="D1056" s="360" t="s">
        <v>504</v>
      </c>
      <c r="E1056" s="360" t="s">
        <v>486</v>
      </c>
      <c r="F1056" s="360">
        <v>48.295000000000002</v>
      </c>
      <c r="G1056" s="360" t="s">
        <v>500</v>
      </c>
      <c r="H1056" s="360">
        <v>2700</v>
      </c>
      <c r="I1056" s="360">
        <v>15</v>
      </c>
      <c r="J1056" s="360">
        <v>0</v>
      </c>
      <c r="K1056" s="360">
        <v>0</v>
      </c>
      <c r="L1056" s="360">
        <f t="shared" ref="L1056:L1057" si="73">SUM(H1056:K1056)</f>
        <v>2715</v>
      </c>
      <c r="M1056" s="360">
        <f t="shared" ref="M1056:M1057" si="74">L1056*80%</f>
        <v>2172</v>
      </c>
      <c r="N1056" s="402">
        <f t="shared" ref="N1056:N1057" si="75">M1056/F1056</f>
        <v>44.973599751527068</v>
      </c>
      <c r="O1056" s="360" t="s">
        <v>1438</v>
      </c>
    </row>
    <row r="1057" spans="1:15">
      <c r="A1057" s="360" t="s">
        <v>17</v>
      </c>
      <c r="B1057" s="361">
        <v>45587</v>
      </c>
      <c r="C1057" s="361">
        <v>45594</v>
      </c>
      <c r="D1057" s="360" t="s">
        <v>504</v>
      </c>
      <c r="E1057" s="360" t="s">
        <v>486</v>
      </c>
      <c r="F1057" s="360">
        <v>53</v>
      </c>
      <c r="G1057" s="360" t="s">
        <v>500</v>
      </c>
      <c r="H1057" s="360">
        <v>3100</v>
      </c>
      <c r="I1057" s="360">
        <v>15</v>
      </c>
      <c r="J1057" s="360">
        <v>0</v>
      </c>
      <c r="K1057" s="360">
        <v>0</v>
      </c>
      <c r="L1057" s="360">
        <f t="shared" si="73"/>
        <v>3115</v>
      </c>
      <c r="M1057" s="360">
        <f t="shared" si="74"/>
        <v>2492</v>
      </c>
      <c r="N1057" s="402">
        <f t="shared" si="75"/>
        <v>47.018867924528301</v>
      </c>
      <c r="O1057" s="360"/>
    </row>
    <row r="1058" spans="1:15">
      <c r="A1058" s="360" t="s">
        <v>17</v>
      </c>
      <c r="B1058" s="361">
        <v>45587</v>
      </c>
      <c r="C1058" s="361">
        <v>45594</v>
      </c>
      <c r="D1058" s="360" t="s">
        <v>504</v>
      </c>
      <c r="E1058" s="360" t="s">
        <v>486</v>
      </c>
      <c r="F1058" s="360">
        <v>47.133000000000003</v>
      </c>
      <c r="G1058" s="360" t="s">
        <v>500</v>
      </c>
      <c r="H1058" s="360">
        <v>3100</v>
      </c>
      <c r="I1058" s="360">
        <v>15</v>
      </c>
      <c r="J1058" s="360">
        <v>0</v>
      </c>
      <c r="K1058" s="360">
        <v>0</v>
      </c>
      <c r="L1058" s="360">
        <f t="shared" ref="L1058:L1059" si="76">SUM(H1058:K1058)</f>
        <v>3115</v>
      </c>
      <c r="M1058" s="360">
        <f t="shared" ref="M1058:M1059" si="77">L1058*80%</f>
        <v>2492</v>
      </c>
      <c r="N1058" s="402">
        <f t="shared" ref="N1058:N1059" si="78">M1058/F1058</f>
        <v>52.871661044278952</v>
      </c>
      <c r="O1058" s="444" t="s">
        <v>1446</v>
      </c>
    </row>
    <row r="1059" spans="1:15">
      <c r="A1059" s="360" t="s">
        <v>15</v>
      </c>
      <c r="B1059" s="361">
        <v>45597</v>
      </c>
      <c r="C1059" s="361">
        <v>45603</v>
      </c>
      <c r="D1059" s="360" t="s">
        <v>504</v>
      </c>
      <c r="E1059" s="360" t="s">
        <v>486</v>
      </c>
      <c r="F1059" s="360">
        <v>53</v>
      </c>
      <c r="G1059" s="360" t="s">
        <v>500</v>
      </c>
      <c r="H1059" s="360">
        <v>3000</v>
      </c>
      <c r="I1059" s="360">
        <v>15</v>
      </c>
      <c r="J1059" s="360">
        <v>0</v>
      </c>
      <c r="K1059" s="360">
        <v>0</v>
      </c>
      <c r="L1059" s="360">
        <f t="shared" si="76"/>
        <v>3015</v>
      </c>
      <c r="M1059" s="360">
        <f t="shared" si="77"/>
        <v>2412</v>
      </c>
      <c r="N1059" s="402">
        <f t="shared" si="78"/>
        <v>45.509433962264154</v>
      </c>
      <c r="O1059" s="360"/>
    </row>
    <row r="1060" spans="1:15">
      <c r="A1060" s="360" t="s">
        <v>17</v>
      </c>
      <c r="B1060" s="361">
        <v>45597</v>
      </c>
      <c r="C1060" s="361">
        <v>45603</v>
      </c>
      <c r="D1060" s="360" t="s">
        <v>504</v>
      </c>
      <c r="E1060" s="360" t="s">
        <v>486</v>
      </c>
      <c r="F1060" s="360">
        <v>53</v>
      </c>
      <c r="G1060" s="360" t="s">
        <v>500</v>
      </c>
      <c r="H1060" s="360">
        <v>3700</v>
      </c>
      <c r="I1060" s="360">
        <v>15</v>
      </c>
      <c r="J1060" s="360">
        <v>0</v>
      </c>
      <c r="K1060" s="360">
        <v>0</v>
      </c>
      <c r="L1060" s="360">
        <f t="shared" ref="L1060" si="79">SUM(H1060:K1060)</f>
        <v>3715</v>
      </c>
      <c r="M1060" s="360">
        <f t="shared" ref="M1060" si="80">L1060*80%</f>
        <v>2972</v>
      </c>
      <c r="N1060" s="402">
        <f t="shared" ref="N1060" si="81">M1060/F1060</f>
        <v>56.075471698113205</v>
      </c>
      <c r="O1060" s="360"/>
    </row>
    <row r="1061" spans="1:15">
      <c r="A1061" s="360" t="s">
        <v>13</v>
      </c>
      <c r="B1061" s="361">
        <v>45597</v>
      </c>
      <c r="C1061" s="361">
        <v>45603</v>
      </c>
      <c r="D1061" s="360" t="s">
        <v>504</v>
      </c>
      <c r="E1061" s="360" t="s">
        <v>486</v>
      </c>
      <c r="F1061" s="360">
        <v>53</v>
      </c>
      <c r="G1061" s="360" t="s">
        <v>500</v>
      </c>
      <c r="H1061" s="360">
        <v>3444</v>
      </c>
      <c r="I1061" s="360">
        <v>15</v>
      </c>
      <c r="J1061" s="360">
        <v>0</v>
      </c>
      <c r="K1061" s="360">
        <v>0</v>
      </c>
      <c r="L1061" s="360">
        <f t="shared" ref="L1061" si="82">SUM(H1061:K1061)</f>
        <v>3459</v>
      </c>
      <c r="M1061" s="360">
        <f t="shared" ref="M1061" si="83">L1061*80%</f>
        <v>2767.2000000000003</v>
      </c>
      <c r="N1061" s="402">
        <f t="shared" ref="N1061" si="84">M1061/F1061</f>
        <v>52.211320754716986</v>
      </c>
      <c r="O1061" s="360"/>
    </row>
    <row r="1062" spans="1:15">
      <c r="A1062" s="360" t="s">
        <v>18</v>
      </c>
      <c r="B1062" s="361">
        <v>45597</v>
      </c>
      <c r="C1062" s="361">
        <v>45603</v>
      </c>
      <c r="D1062" s="360" t="s">
        <v>504</v>
      </c>
      <c r="E1062" s="360" t="s">
        <v>486</v>
      </c>
      <c r="F1062" s="360">
        <v>53</v>
      </c>
      <c r="G1062" s="360" t="s">
        <v>500</v>
      </c>
      <c r="H1062" s="360">
        <v>3808</v>
      </c>
      <c r="I1062" s="360">
        <v>15</v>
      </c>
      <c r="J1062" s="360">
        <v>0</v>
      </c>
      <c r="K1062" s="360">
        <v>0</v>
      </c>
      <c r="L1062" s="360">
        <f t="shared" ref="L1062" si="85">SUM(H1062:K1062)</f>
        <v>3823</v>
      </c>
      <c r="M1062" s="360">
        <f t="shared" ref="M1062" si="86">L1062*80%</f>
        <v>3058.4</v>
      </c>
      <c r="N1062" s="402">
        <f t="shared" ref="N1062" si="87">M1062/F1062</f>
        <v>57.705660377358491</v>
      </c>
      <c r="O1062" s="360"/>
    </row>
    <row r="1063" spans="1:15">
      <c r="A1063" s="456" t="s">
        <v>15</v>
      </c>
      <c r="B1063" s="361">
        <v>45594</v>
      </c>
      <c r="C1063" s="361">
        <v>45601</v>
      </c>
      <c r="D1063" s="360" t="s">
        <v>504</v>
      </c>
      <c r="E1063" s="360" t="s">
        <v>486</v>
      </c>
      <c r="F1063" s="360">
        <v>53.44</v>
      </c>
      <c r="G1063" s="360" t="s">
        <v>500</v>
      </c>
      <c r="H1063" s="360">
        <v>2700</v>
      </c>
      <c r="I1063" s="360">
        <v>15</v>
      </c>
      <c r="J1063" s="360">
        <v>0</v>
      </c>
      <c r="K1063" s="360">
        <v>0</v>
      </c>
      <c r="L1063" s="360">
        <f t="shared" ref="L1063" si="88">SUM(H1063:K1063)</f>
        <v>2715</v>
      </c>
      <c r="M1063" s="360">
        <f t="shared" ref="M1063" si="89">L1063*80%</f>
        <v>2172</v>
      </c>
      <c r="N1063" s="402">
        <f t="shared" ref="N1063" si="90">M1063/F1063</f>
        <v>40.643712574850298</v>
      </c>
      <c r="O1063" s="456" t="s">
        <v>1453</v>
      </c>
    </row>
    <row r="1064" spans="1:15">
      <c r="A1064" s="458" t="s">
        <v>17</v>
      </c>
      <c r="B1064" s="361">
        <v>45601</v>
      </c>
      <c r="C1064" s="361">
        <v>45609</v>
      </c>
      <c r="D1064" s="360" t="s">
        <v>504</v>
      </c>
      <c r="E1064" s="360" t="s">
        <v>486</v>
      </c>
      <c r="F1064" s="360">
        <v>67.87</v>
      </c>
      <c r="G1064" s="360" t="s">
        <v>1284</v>
      </c>
      <c r="H1064" s="360">
        <v>3400</v>
      </c>
      <c r="I1064" s="360">
        <v>15</v>
      </c>
      <c r="J1064" s="360">
        <v>0</v>
      </c>
      <c r="K1064" s="360">
        <v>0</v>
      </c>
      <c r="L1064" s="360">
        <f t="shared" ref="L1064" si="91">SUM(H1064:K1064)</f>
        <v>3415</v>
      </c>
      <c r="M1064" s="360">
        <f t="shared" ref="M1064" si="92">L1064*80%</f>
        <v>2732</v>
      </c>
      <c r="N1064" s="402">
        <f t="shared" ref="N1064" si="93">M1064/F1064</f>
        <v>40.253425666715778</v>
      </c>
      <c r="O1064" s="458" t="s">
        <v>1455</v>
      </c>
    </row>
    <row r="1065" spans="1:15">
      <c r="A1065" s="488" t="s">
        <v>17</v>
      </c>
      <c r="B1065" s="361">
        <v>45611</v>
      </c>
      <c r="C1065" s="361">
        <v>45617</v>
      </c>
      <c r="D1065" s="360" t="s">
        <v>504</v>
      </c>
      <c r="E1065" s="360" t="s">
        <v>486</v>
      </c>
      <c r="F1065" s="360">
        <v>53</v>
      </c>
      <c r="G1065" s="360" t="s">
        <v>500</v>
      </c>
      <c r="H1065" s="360">
        <v>2750</v>
      </c>
      <c r="I1065" s="360">
        <v>15</v>
      </c>
      <c r="J1065" s="360">
        <v>0</v>
      </c>
      <c r="K1065" s="360">
        <v>0</v>
      </c>
      <c r="L1065" s="360">
        <f t="shared" ref="L1065" si="94">SUM(H1065:K1065)</f>
        <v>2765</v>
      </c>
      <c r="M1065" s="360">
        <f t="shared" ref="M1065" si="95">L1065*80%</f>
        <v>2212</v>
      </c>
      <c r="N1065" s="402">
        <f t="shared" ref="N1065" si="96">M1065/F1065</f>
        <v>41.735849056603776</v>
      </c>
      <c r="O1065" s="458"/>
    </row>
    <row r="1066" spans="1:15">
      <c r="A1066" s="458" t="s">
        <v>17</v>
      </c>
      <c r="B1066" s="361">
        <v>45601</v>
      </c>
      <c r="C1066" s="361">
        <v>45615</v>
      </c>
      <c r="D1066" s="360" t="s">
        <v>504</v>
      </c>
      <c r="E1066" s="360" t="s">
        <v>486</v>
      </c>
      <c r="F1066" s="360">
        <v>47.27</v>
      </c>
      <c r="G1066" s="360" t="s">
        <v>500</v>
      </c>
      <c r="H1066" s="360">
        <v>2700</v>
      </c>
      <c r="I1066" s="360">
        <v>15</v>
      </c>
      <c r="J1066" s="360">
        <v>0</v>
      </c>
      <c r="K1066" s="360">
        <v>0</v>
      </c>
      <c r="L1066" s="360">
        <f t="shared" ref="L1066" si="97">SUM(H1066:K1066)</f>
        <v>2715</v>
      </c>
      <c r="M1066" s="360">
        <f t="shared" ref="M1066" si="98">L1066*80%</f>
        <v>2172</v>
      </c>
      <c r="N1066" s="402">
        <f t="shared" ref="N1066" si="99">M1066/F1066</f>
        <v>45.948804738734921</v>
      </c>
      <c r="O1066" s="485" t="s">
        <v>1456</v>
      </c>
    </row>
    <row r="1067" spans="1:15">
      <c r="A1067" s="464" t="s">
        <v>15</v>
      </c>
      <c r="B1067" s="361">
        <v>45597</v>
      </c>
      <c r="C1067" s="361">
        <v>45626</v>
      </c>
      <c r="D1067" s="360" t="s">
        <v>504</v>
      </c>
      <c r="E1067" s="360" t="s">
        <v>486</v>
      </c>
      <c r="F1067" s="360">
        <v>53</v>
      </c>
      <c r="G1067" s="360" t="s">
        <v>500</v>
      </c>
      <c r="H1067" s="360">
        <v>2700</v>
      </c>
      <c r="I1067" s="360">
        <v>15</v>
      </c>
      <c r="J1067" s="360">
        <v>0</v>
      </c>
      <c r="K1067" s="360">
        <v>0</v>
      </c>
      <c r="L1067" s="360">
        <f t="shared" ref="L1067" si="100">SUM(H1067:K1067)</f>
        <v>2715</v>
      </c>
      <c r="M1067" s="360">
        <f t="shared" ref="M1067" si="101">L1067*80%</f>
        <v>2172</v>
      </c>
      <c r="N1067" s="402">
        <f t="shared" ref="N1067" si="102">M1067/F1067</f>
        <v>40.981132075471699</v>
      </c>
      <c r="O1067" s="460"/>
    </row>
    <row r="1068" spans="1:15">
      <c r="A1068" s="464" t="s">
        <v>17</v>
      </c>
      <c r="B1068" s="361">
        <v>45597</v>
      </c>
      <c r="C1068" s="361">
        <v>45603</v>
      </c>
      <c r="D1068" s="360" t="s">
        <v>504</v>
      </c>
      <c r="E1068" s="360" t="s">
        <v>486</v>
      </c>
      <c r="F1068" s="360">
        <v>53</v>
      </c>
      <c r="G1068" s="360" t="s">
        <v>500</v>
      </c>
      <c r="H1068" s="360">
        <v>3700</v>
      </c>
      <c r="I1068" s="360">
        <v>15</v>
      </c>
      <c r="J1068" s="360">
        <v>0</v>
      </c>
      <c r="K1068" s="360">
        <v>0</v>
      </c>
      <c r="L1068" s="360">
        <f t="shared" ref="L1068" si="103">SUM(H1068:K1068)</f>
        <v>3715</v>
      </c>
      <c r="M1068" s="360">
        <f t="shared" ref="M1068" si="104">L1068*80%</f>
        <v>2972</v>
      </c>
      <c r="N1068" s="402">
        <f t="shared" ref="N1068" si="105">M1068/F1068</f>
        <v>56.075471698113205</v>
      </c>
      <c r="O1068" s="460"/>
    </row>
    <row r="1069" spans="1:15">
      <c r="A1069" s="464" t="s">
        <v>17</v>
      </c>
      <c r="B1069" s="361">
        <v>45604</v>
      </c>
      <c r="C1069" s="361">
        <v>45610</v>
      </c>
      <c r="D1069" s="360" t="s">
        <v>504</v>
      </c>
      <c r="E1069" s="360" t="s">
        <v>486</v>
      </c>
      <c r="F1069" s="360">
        <v>53</v>
      </c>
      <c r="G1069" s="360" t="s">
        <v>500</v>
      </c>
      <c r="H1069" s="360">
        <v>3150</v>
      </c>
      <c r="I1069" s="360">
        <v>15</v>
      </c>
      <c r="J1069" s="360">
        <v>0</v>
      </c>
      <c r="K1069" s="360">
        <v>0</v>
      </c>
      <c r="L1069" s="360">
        <f t="shared" ref="L1069" si="106">SUM(H1069:K1069)</f>
        <v>3165</v>
      </c>
      <c r="M1069" s="360">
        <f t="shared" ref="M1069" si="107">L1069*80%</f>
        <v>2532</v>
      </c>
      <c r="N1069" s="402">
        <f t="shared" ref="N1069" si="108">M1069/F1069</f>
        <v>47.773584905660378</v>
      </c>
      <c r="O1069" s="460"/>
    </row>
    <row r="1070" spans="1:15">
      <c r="A1070" s="464" t="s">
        <v>17</v>
      </c>
      <c r="B1070" s="361">
        <v>45604</v>
      </c>
      <c r="C1070" s="361">
        <v>45610</v>
      </c>
      <c r="D1070" s="360" t="s">
        <v>504</v>
      </c>
      <c r="E1070" s="360" t="s">
        <v>486</v>
      </c>
      <c r="F1070" s="360">
        <v>65</v>
      </c>
      <c r="G1070" s="360" t="s">
        <v>1284</v>
      </c>
      <c r="H1070" s="360">
        <v>3150</v>
      </c>
      <c r="I1070" s="360">
        <v>15</v>
      </c>
      <c r="J1070" s="360">
        <v>0</v>
      </c>
      <c r="K1070" s="360">
        <v>0</v>
      </c>
      <c r="L1070" s="360">
        <f t="shared" ref="L1070:L1074" si="109">SUM(H1070:K1070)</f>
        <v>3165</v>
      </c>
      <c r="M1070" s="360">
        <f t="shared" ref="M1070:M1074" si="110">L1070*80%</f>
        <v>2532</v>
      </c>
      <c r="N1070" s="402">
        <f t="shared" ref="N1070:N1074" si="111">M1070/F1070</f>
        <v>38.95384615384615</v>
      </c>
      <c r="O1070" s="460"/>
    </row>
    <row r="1071" spans="1:15">
      <c r="A1071" s="350" t="s">
        <v>15</v>
      </c>
      <c r="B1071" s="351">
        <v>45597</v>
      </c>
      <c r="C1071" s="351">
        <v>45606</v>
      </c>
      <c r="D1071" s="350" t="s">
        <v>485</v>
      </c>
      <c r="E1071" s="350" t="s">
        <v>486</v>
      </c>
      <c r="F1071" s="350">
        <v>53</v>
      </c>
      <c r="G1071" s="350" t="s">
        <v>500</v>
      </c>
      <c r="H1071" s="350">
        <v>3100</v>
      </c>
      <c r="I1071" s="350">
        <v>15</v>
      </c>
      <c r="J1071" s="350">
        <v>0</v>
      </c>
      <c r="K1071" s="350">
        <v>0</v>
      </c>
      <c r="L1071" s="350">
        <f t="shared" si="109"/>
        <v>3115</v>
      </c>
      <c r="M1071" s="350">
        <f t="shared" si="110"/>
        <v>2492</v>
      </c>
      <c r="N1071" s="406">
        <f t="shared" si="111"/>
        <v>47.018867924528301</v>
      </c>
      <c r="O1071" s="350"/>
    </row>
    <row r="1072" spans="1:15">
      <c r="A1072" s="350" t="s">
        <v>15</v>
      </c>
      <c r="B1072" s="351">
        <v>45607</v>
      </c>
      <c r="C1072" s="351">
        <v>45617</v>
      </c>
      <c r="D1072" s="350" t="s">
        <v>485</v>
      </c>
      <c r="E1072" s="350" t="s">
        <v>486</v>
      </c>
      <c r="F1072" s="350">
        <v>53</v>
      </c>
      <c r="G1072" s="350" t="s">
        <v>500</v>
      </c>
      <c r="H1072" s="350">
        <v>2700</v>
      </c>
      <c r="I1072" s="350">
        <v>15</v>
      </c>
      <c r="J1072" s="350">
        <v>0</v>
      </c>
      <c r="K1072" s="350">
        <v>0</v>
      </c>
      <c r="L1072" s="350">
        <f t="shared" si="109"/>
        <v>2715</v>
      </c>
      <c r="M1072" s="350">
        <f t="shared" si="110"/>
        <v>2172</v>
      </c>
      <c r="N1072" s="406">
        <f t="shared" si="111"/>
        <v>40.981132075471699</v>
      </c>
      <c r="O1072" s="350"/>
    </row>
    <row r="1073" spans="1:17" hidden="1">
      <c r="A1073" s="475" t="s">
        <v>15</v>
      </c>
      <c r="B1073" s="391">
        <v>45613</v>
      </c>
      <c r="C1073" s="391">
        <v>45617</v>
      </c>
      <c r="D1073" s="486" t="s">
        <v>485</v>
      </c>
      <c r="E1073" s="475" t="s">
        <v>486</v>
      </c>
      <c r="F1073" s="390">
        <v>53</v>
      </c>
      <c r="G1073" s="475" t="s">
        <v>500</v>
      </c>
      <c r="H1073" s="390">
        <v>2400</v>
      </c>
      <c r="I1073" s="390">
        <v>15</v>
      </c>
      <c r="J1073" s="390">
        <v>0</v>
      </c>
      <c r="K1073" s="390">
        <v>0</v>
      </c>
      <c r="L1073" s="390">
        <f t="shared" si="109"/>
        <v>2415</v>
      </c>
      <c r="M1073" s="390">
        <f t="shared" si="110"/>
        <v>1932</v>
      </c>
      <c r="N1073" s="406">
        <f t="shared" si="111"/>
        <v>36.452830188679243</v>
      </c>
      <c r="O1073" s="390"/>
    </row>
    <row r="1074" spans="1:17" hidden="1">
      <c r="A1074" s="476" t="s">
        <v>15</v>
      </c>
      <c r="B1074" s="391">
        <v>45618</v>
      </c>
      <c r="C1074" s="391">
        <v>45626</v>
      </c>
      <c r="D1074" s="476" t="s">
        <v>485</v>
      </c>
      <c r="E1074" s="476" t="s">
        <v>486</v>
      </c>
      <c r="F1074" s="390">
        <v>53</v>
      </c>
      <c r="G1074" s="476" t="s">
        <v>500</v>
      </c>
      <c r="H1074" s="390">
        <v>2400</v>
      </c>
      <c r="I1074" s="390">
        <v>15</v>
      </c>
      <c r="J1074" s="390">
        <v>0</v>
      </c>
      <c r="K1074" s="390">
        <v>0</v>
      </c>
      <c r="L1074" s="390">
        <f t="shared" si="109"/>
        <v>2415</v>
      </c>
      <c r="M1074" s="390">
        <f t="shared" si="110"/>
        <v>1932</v>
      </c>
      <c r="N1074" s="406">
        <f t="shared" si="111"/>
        <v>36.452830188679243</v>
      </c>
      <c r="O1074" s="390"/>
    </row>
    <row r="1075" spans="1:17">
      <c r="A1075" s="464" t="s">
        <v>17</v>
      </c>
      <c r="B1075" s="361">
        <v>45618</v>
      </c>
      <c r="C1075" s="361">
        <v>45626</v>
      </c>
      <c r="D1075" s="360" t="s">
        <v>504</v>
      </c>
      <c r="E1075" s="360" t="s">
        <v>486</v>
      </c>
      <c r="F1075" s="360">
        <v>53</v>
      </c>
      <c r="G1075" s="360" t="s">
        <v>500</v>
      </c>
      <c r="H1075" s="360">
        <v>2500</v>
      </c>
      <c r="I1075" s="360">
        <v>15</v>
      </c>
      <c r="J1075" s="360">
        <v>0</v>
      </c>
      <c r="K1075" s="360">
        <v>0</v>
      </c>
      <c r="L1075" s="360">
        <f t="shared" ref="L1075" si="112">SUM(H1075:K1075)</f>
        <v>2515</v>
      </c>
      <c r="M1075" s="360">
        <f t="shared" ref="M1075" si="113">L1075*80%</f>
        <v>2012</v>
      </c>
      <c r="N1075" s="402">
        <f t="shared" ref="N1075" si="114">M1075/F1075</f>
        <v>37.962264150943398</v>
      </c>
      <c r="O1075" s="460"/>
    </row>
    <row r="1076" spans="1:17">
      <c r="A1076" s="464" t="s">
        <v>17</v>
      </c>
      <c r="B1076" s="361">
        <v>45618</v>
      </c>
      <c r="C1076" s="361">
        <v>45626</v>
      </c>
      <c r="D1076" s="360" t="s">
        <v>504</v>
      </c>
      <c r="E1076" s="360" t="s">
        <v>486</v>
      </c>
      <c r="F1076" s="360">
        <v>65</v>
      </c>
      <c r="G1076" s="360" t="s">
        <v>1284</v>
      </c>
      <c r="H1076" s="360">
        <v>2850</v>
      </c>
      <c r="I1076" s="360">
        <v>15</v>
      </c>
      <c r="J1076" s="360">
        <v>0</v>
      </c>
      <c r="K1076" s="360">
        <v>0</v>
      </c>
      <c r="L1076" s="360">
        <f t="shared" ref="L1076" si="115">SUM(H1076:K1076)</f>
        <v>2865</v>
      </c>
      <c r="M1076" s="360">
        <f t="shared" ref="M1076" si="116">L1076*80%</f>
        <v>2292</v>
      </c>
      <c r="N1076" s="402">
        <f t="shared" ref="N1076" si="117">M1076/F1076</f>
        <v>35.261538461538464</v>
      </c>
      <c r="O1076" s="460"/>
    </row>
    <row r="1077" spans="1:17">
      <c r="A1077" s="485" t="s">
        <v>17</v>
      </c>
      <c r="B1077" s="361">
        <v>45615</v>
      </c>
      <c r="C1077" s="361">
        <v>45623</v>
      </c>
      <c r="D1077" s="360" t="s">
        <v>504</v>
      </c>
      <c r="E1077" s="360" t="s">
        <v>486</v>
      </c>
      <c r="F1077" s="360">
        <v>67.295000000000002</v>
      </c>
      <c r="G1077" s="360" t="s">
        <v>1284</v>
      </c>
      <c r="H1077" s="360">
        <v>2850</v>
      </c>
      <c r="I1077" s="360">
        <v>15</v>
      </c>
      <c r="J1077" s="360">
        <v>0</v>
      </c>
      <c r="K1077" s="360">
        <v>0</v>
      </c>
      <c r="L1077" s="360">
        <f t="shared" ref="L1077" si="118">SUM(H1077:K1077)</f>
        <v>2865</v>
      </c>
      <c r="M1077" s="360">
        <f t="shared" ref="M1077" si="119">L1077*80%</f>
        <v>2292</v>
      </c>
      <c r="N1077" s="402">
        <f t="shared" ref="N1077" si="120">M1077/F1077</f>
        <v>34.058993981722267</v>
      </c>
      <c r="O1077" s="492" t="s">
        <v>1477</v>
      </c>
    </row>
    <row r="1078" spans="1:17">
      <c r="A1078" s="485" t="s">
        <v>17</v>
      </c>
      <c r="B1078" s="361">
        <v>45615</v>
      </c>
      <c r="C1078" s="361">
        <v>45623</v>
      </c>
      <c r="D1078" s="360" t="s">
        <v>504</v>
      </c>
      <c r="E1078" s="360" t="s">
        <v>486</v>
      </c>
      <c r="F1078" s="360">
        <v>57.341999999999999</v>
      </c>
      <c r="G1078" s="360" t="s">
        <v>500</v>
      </c>
      <c r="H1078" s="360">
        <v>2500</v>
      </c>
      <c r="I1078" s="360">
        <v>15</v>
      </c>
      <c r="J1078" s="360">
        <v>0</v>
      </c>
      <c r="K1078" s="360">
        <v>0</v>
      </c>
      <c r="L1078" s="360">
        <f t="shared" ref="L1078:L1081" si="121">SUM(H1078:K1078)</f>
        <v>2515</v>
      </c>
      <c r="M1078" s="360">
        <f t="shared" ref="M1078:M1081" si="122">L1078*80%</f>
        <v>2012</v>
      </c>
      <c r="N1078" s="402">
        <f t="shared" ref="N1078:N1081" si="123">M1078/F1078</f>
        <v>35.087719298245617</v>
      </c>
      <c r="O1078" s="485" t="s">
        <v>1478</v>
      </c>
    </row>
    <row r="1079" spans="1:17">
      <c r="A1079" s="350" t="s">
        <v>15</v>
      </c>
      <c r="B1079" s="219">
        <v>45618</v>
      </c>
      <c r="C1079" s="219">
        <v>45626</v>
      </c>
      <c r="D1079" s="350" t="s">
        <v>485</v>
      </c>
      <c r="E1079" s="350" t="s">
        <v>486</v>
      </c>
      <c r="F1079" s="350">
        <v>53</v>
      </c>
      <c r="G1079" s="350" t="s">
        <v>500</v>
      </c>
      <c r="H1079" s="350">
        <v>2400</v>
      </c>
      <c r="I1079" s="350">
        <v>15</v>
      </c>
      <c r="J1079" s="350">
        <v>0</v>
      </c>
      <c r="K1079" s="350">
        <v>0</v>
      </c>
      <c r="L1079" s="350">
        <f>SUM(H1079:K1079)</f>
        <v>2415</v>
      </c>
      <c r="M1079" s="350">
        <f>L1079*80%</f>
        <v>1932</v>
      </c>
      <c r="N1079" s="406">
        <f>M1079/F1079</f>
        <v>36.452830188679243</v>
      </c>
      <c r="O1079" s="350"/>
    </row>
    <row r="1080" spans="1:17">
      <c r="A1080" s="464" t="s">
        <v>17</v>
      </c>
      <c r="B1080" s="361">
        <v>45627</v>
      </c>
      <c r="C1080" s="361">
        <v>45634</v>
      </c>
      <c r="D1080" s="360" t="s">
        <v>504</v>
      </c>
      <c r="E1080" s="360" t="s">
        <v>486</v>
      </c>
      <c r="F1080" s="360">
        <v>53</v>
      </c>
      <c r="G1080" s="360" t="s">
        <v>500</v>
      </c>
      <c r="H1080" s="360">
        <v>3450</v>
      </c>
      <c r="I1080" s="360">
        <v>15</v>
      </c>
      <c r="J1080" s="360">
        <v>0</v>
      </c>
      <c r="K1080" s="360">
        <v>0</v>
      </c>
      <c r="L1080" s="360">
        <f t="shared" si="121"/>
        <v>3465</v>
      </c>
      <c r="M1080" s="360">
        <f t="shared" si="122"/>
        <v>2772</v>
      </c>
      <c r="N1080" s="402">
        <f t="shared" si="123"/>
        <v>52.301886792452834</v>
      </c>
      <c r="O1080" s="460"/>
    </row>
    <row r="1081" spans="1:17">
      <c r="A1081" s="490" t="s">
        <v>15</v>
      </c>
      <c r="B1081" s="361">
        <v>45627</v>
      </c>
      <c r="C1081" s="361">
        <v>45634</v>
      </c>
      <c r="D1081" s="360" t="s">
        <v>504</v>
      </c>
      <c r="E1081" s="360" t="s">
        <v>486</v>
      </c>
      <c r="F1081" s="360">
        <v>53</v>
      </c>
      <c r="G1081" s="360" t="s">
        <v>500</v>
      </c>
      <c r="H1081" s="360">
        <v>2800</v>
      </c>
      <c r="I1081" s="360">
        <v>15</v>
      </c>
      <c r="J1081" s="360">
        <v>0</v>
      </c>
      <c r="K1081" s="360">
        <v>0</v>
      </c>
      <c r="L1081" s="360">
        <f t="shared" si="121"/>
        <v>2815</v>
      </c>
      <c r="M1081" s="360">
        <f t="shared" si="122"/>
        <v>2252</v>
      </c>
      <c r="N1081" s="402">
        <f t="shared" si="123"/>
        <v>42.490566037735846</v>
      </c>
      <c r="O1081" s="460"/>
    </row>
    <row r="1082" spans="1:17">
      <c r="A1082" s="491" t="s">
        <v>15</v>
      </c>
      <c r="B1082" s="219">
        <v>45627</v>
      </c>
      <c r="C1082" s="219">
        <v>45634</v>
      </c>
      <c r="D1082" s="350" t="s">
        <v>485</v>
      </c>
      <c r="E1082" s="350" t="s">
        <v>486</v>
      </c>
      <c r="F1082" s="350">
        <v>53</v>
      </c>
      <c r="G1082" s="350" t="s">
        <v>500</v>
      </c>
      <c r="H1082" s="350">
        <v>3400</v>
      </c>
      <c r="I1082" s="350">
        <v>15</v>
      </c>
      <c r="J1082" s="350">
        <v>0</v>
      </c>
      <c r="K1082" s="350">
        <v>0</v>
      </c>
      <c r="L1082" s="350">
        <f>SUM(H1082:K1082)</f>
        <v>3415</v>
      </c>
      <c r="M1082" s="350">
        <f>L1082*80%</f>
        <v>2732</v>
      </c>
      <c r="N1082" s="406">
        <f>M1082/F1082</f>
        <v>51.547169811320757</v>
      </c>
      <c r="O1082" s="350"/>
    </row>
    <row r="1083" spans="1:17">
      <c r="A1083" s="492" t="s">
        <v>22</v>
      </c>
      <c r="B1083" s="361">
        <v>45623</v>
      </c>
      <c r="C1083" s="221">
        <v>45630</v>
      </c>
      <c r="D1083" s="360" t="s">
        <v>504</v>
      </c>
      <c r="E1083" s="360" t="s">
        <v>486</v>
      </c>
      <c r="F1083" s="360">
        <v>71.84</v>
      </c>
      <c r="G1083" s="360" t="s">
        <v>499</v>
      </c>
      <c r="H1083" s="360">
        <v>2950</v>
      </c>
      <c r="I1083" s="360">
        <v>15</v>
      </c>
      <c r="J1083" s="360">
        <v>0</v>
      </c>
      <c r="K1083" s="360">
        <v>0</v>
      </c>
      <c r="L1083" s="360">
        <f t="shared" ref="L1083:L1085" si="124">SUM(H1083:K1083)</f>
        <v>2965</v>
      </c>
      <c r="M1083" s="360">
        <f t="shared" ref="M1083:M1085" si="125">L1083*80%</f>
        <v>2372</v>
      </c>
      <c r="N1083" s="402">
        <f t="shared" ref="N1083:N1085" si="126">M1083/F1083</f>
        <v>33.017817371937639</v>
      </c>
      <c r="O1083" s="541" t="s">
        <v>1482</v>
      </c>
    </row>
    <row r="1084" spans="1:17">
      <c r="A1084" s="492" t="s">
        <v>22</v>
      </c>
      <c r="B1084" s="221">
        <v>45630</v>
      </c>
      <c r="C1084" s="221">
        <v>45636</v>
      </c>
      <c r="D1084" s="360" t="s">
        <v>504</v>
      </c>
      <c r="E1084" s="360" t="s">
        <v>486</v>
      </c>
      <c r="F1084" s="360">
        <v>65</v>
      </c>
      <c r="G1084" s="360" t="s">
        <v>499</v>
      </c>
      <c r="H1084" s="360">
        <v>3400</v>
      </c>
      <c r="I1084" s="360">
        <v>15</v>
      </c>
      <c r="J1084" s="360">
        <v>0</v>
      </c>
      <c r="K1084" s="360">
        <v>0</v>
      </c>
      <c r="L1084" s="360">
        <f t="shared" ref="L1084" si="127">SUM(H1084:K1084)</f>
        <v>3415</v>
      </c>
      <c r="M1084" s="360">
        <f t="shared" ref="M1084" si="128">L1084*80%</f>
        <v>2732</v>
      </c>
      <c r="N1084" s="402">
        <f t="shared" ref="N1084" si="129">M1084/F1084</f>
        <v>42.030769230769231</v>
      </c>
      <c r="O1084" s="492"/>
    </row>
    <row r="1085" spans="1:17">
      <c r="A1085" s="492" t="s">
        <v>15</v>
      </c>
      <c r="B1085" s="361">
        <v>45623</v>
      </c>
      <c r="C1085" s="221">
        <v>45630</v>
      </c>
      <c r="D1085" s="360" t="s">
        <v>504</v>
      </c>
      <c r="E1085" s="360" t="s">
        <v>486</v>
      </c>
      <c r="F1085" s="360">
        <v>46.17</v>
      </c>
      <c r="G1085" s="360" t="s">
        <v>500</v>
      </c>
      <c r="H1085" s="360">
        <v>3100</v>
      </c>
      <c r="I1085" s="360">
        <v>15</v>
      </c>
      <c r="J1085" s="360">
        <v>0</v>
      </c>
      <c r="K1085" s="360">
        <v>0</v>
      </c>
      <c r="L1085" s="360">
        <f t="shared" si="124"/>
        <v>3115</v>
      </c>
      <c r="M1085" s="360">
        <f t="shared" si="125"/>
        <v>2492</v>
      </c>
      <c r="N1085" s="402">
        <f t="shared" si="126"/>
        <v>53.974442278535847</v>
      </c>
      <c r="O1085" s="492" t="s">
        <v>1483</v>
      </c>
    </row>
    <row r="1086" spans="1:17">
      <c r="A1086" s="493" t="s">
        <v>17</v>
      </c>
      <c r="B1086" s="361">
        <v>45634</v>
      </c>
      <c r="C1086" s="221">
        <v>45640</v>
      </c>
      <c r="D1086" s="360" t="s">
        <v>504</v>
      </c>
      <c r="E1086" s="360" t="s">
        <v>486</v>
      </c>
      <c r="F1086" s="360">
        <v>53</v>
      </c>
      <c r="G1086" s="360" t="s">
        <v>500</v>
      </c>
      <c r="H1086" s="360">
        <v>2750</v>
      </c>
      <c r="I1086" s="360">
        <v>15</v>
      </c>
      <c r="J1086" s="360">
        <v>0</v>
      </c>
      <c r="K1086" s="360">
        <v>0</v>
      </c>
      <c r="L1086" s="360">
        <f t="shared" ref="L1086" si="130">SUM(H1086:K1086)</f>
        <v>2765</v>
      </c>
      <c r="M1086" s="360">
        <f t="shared" ref="M1086" si="131">L1086*80%</f>
        <v>2212</v>
      </c>
      <c r="N1086" s="402">
        <f t="shared" ref="N1086" si="132">M1086/F1086</f>
        <v>41.735849056603776</v>
      </c>
      <c r="O1086" s="492"/>
    </row>
    <row r="1087" spans="1:17">
      <c r="A1087" s="493" t="s">
        <v>22</v>
      </c>
      <c r="B1087" s="361">
        <v>45642</v>
      </c>
      <c r="C1087" s="361">
        <v>45648</v>
      </c>
      <c r="D1087" s="360" t="s">
        <v>504</v>
      </c>
      <c r="E1087" s="360" t="s">
        <v>486</v>
      </c>
      <c r="F1087" s="360">
        <v>53</v>
      </c>
      <c r="G1087" s="360" t="s">
        <v>500</v>
      </c>
      <c r="H1087" s="360">
        <v>3100</v>
      </c>
      <c r="I1087" s="360">
        <v>15</v>
      </c>
      <c r="J1087" s="360">
        <v>0</v>
      </c>
      <c r="K1087" s="360">
        <v>0</v>
      </c>
      <c r="L1087" s="360">
        <f t="shared" ref="L1087" si="133">SUM(H1087:K1087)</f>
        <v>3115</v>
      </c>
      <c r="M1087" s="360">
        <f t="shared" ref="M1087" si="134">L1087*80%</f>
        <v>2492</v>
      </c>
      <c r="N1087" s="402">
        <f t="shared" ref="N1087" si="135">M1087/F1087</f>
        <v>47.018867924528301</v>
      </c>
      <c r="O1087" s="493" t="s">
        <v>1484</v>
      </c>
    </row>
    <row r="1088" spans="1:17">
      <c r="A1088" s="491" t="s">
        <v>15</v>
      </c>
      <c r="B1088" s="219">
        <v>45634</v>
      </c>
      <c r="C1088" s="219">
        <v>45640</v>
      </c>
      <c r="D1088" s="350" t="s">
        <v>485</v>
      </c>
      <c r="E1088" s="350" t="s">
        <v>486</v>
      </c>
      <c r="F1088" s="350">
        <v>53</v>
      </c>
      <c r="G1088" s="350" t="s">
        <v>500</v>
      </c>
      <c r="H1088" s="350">
        <v>2600</v>
      </c>
      <c r="I1088" s="350">
        <v>15</v>
      </c>
      <c r="J1088" s="350">
        <v>0</v>
      </c>
      <c r="K1088" s="350">
        <v>0</v>
      </c>
      <c r="L1088" s="350">
        <f>SUM(H1088:K1088)</f>
        <v>2615</v>
      </c>
      <c r="M1088" s="350">
        <f>L1088*80%</f>
        <v>2092</v>
      </c>
      <c r="N1088" s="406">
        <f>M1088/F1088</f>
        <v>39.471698113207545</v>
      </c>
      <c r="O1088" s="350"/>
      <c r="P1088" s="472"/>
      <c r="Q1088" s="94"/>
    </row>
    <row r="1089" spans="1:17">
      <c r="A1089" s="492" t="s">
        <v>15</v>
      </c>
      <c r="B1089" s="361">
        <v>45635</v>
      </c>
      <c r="C1089" s="221">
        <v>45657</v>
      </c>
      <c r="D1089" s="360" t="s">
        <v>504</v>
      </c>
      <c r="E1089" s="360" t="s">
        <v>486</v>
      </c>
      <c r="F1089" s="360">
        <v>53</v>
      </c>
      <c r="G1089" s="360" t="s">
        <v>500</v>
      </c>
      <c r="H1089" s="360">
        <v>2200</v>
      </c>
      <c r="I1089" s="360">
        <v>15</v>
      </c>
      <c r="J1089" s="360">
        <v>0</v>
      </c>
      <c r="K1089" s="360">
        <v>0</v>
      </c>
      <c r="L1089" s="360">
        <f t="shared" ref="L1089:L1090" si="136">SUM(H1089:K1089)</f>
        <v>2215</v>
      </c>
      <c r="M1089" s="360">
        <f t="shared" ref="M1089:M1090" si="137">L1089*80%</f>
        <v>1772</v>
      </c>
      <c r="N1089" s="402">
        <f t="shared" ref="N1089:N1090" si="138">M1089/F1089</f>
        <v>33.433962264150942</v>
      </c>
      <c r="O1089" s="492"/>
    </row>
    <row r="1090" spans="1:17">
      <c r="A1090" s="493" t="s">
        <v>17</v>
      </c>
      <c r="B1090" s="361">
        <v>45641</v>
      </c>
      <c r="C1090" s="221">
        <v>45647</v>
      </c>
      <c r="D1090" s="360" t="s">
        <v>504</v>
      </c>
      <c r="E1090" s="360" t="s">
        <v>486</v>
      </c>
      <c r="F1090" s="360">
        <v>53</v>
      </c>
      <c r="G1090" s="360" t="s">
        <v>500</v>
      </c>
      <c r="H1090" s="360">
        <v>2450</v>
      </c>
      <c r="I1090" s="360">
        <v>15</v>
      </c>
      <c r="J1090" s="360">
        <v>0</v>
      </c>
      <c r="K1090" s="360">
        <v>0</v>
      </c>
      <c r="L1090" s="360">
        <f t="shared" si="136"/>
        <v>2465</v>
      </c>
      <c r="M1090" s="360">
        <f t="shared" si="137"/>
        <v>1972</v>
      </c>
      <c r="N1090" s="402">
        <f t="shared" si="138"/>
        <v>37.20754716981132</v>
      </c>
      <c r="O1090" s="492"/>
    </row>
    <row r="1091" spans="1:17">
      <c r="A1091" s="491" t="s">
        <v>15</v>
      </c>
      <c r="B1091" s="495">
        <v>45641</v>
      </c>
      <c r="C1091" s="219">
        <v>45647</v>
      </c>
      <c r="D1091" s="350" t="s">
        <v>485</v>
      </c>
      <c r="E1091" s="350" t="s">
        <v>486</v>
      </c>
      <c r="F1091" s="350">
        <v>53</v>
      </c>
      <c r="G1091" s="350" t="s">
        <v>500</v>
      </c>
      <c r="H1091" s="350">
        <v>2300</v>
      </c>
      <c r="I1091" s="350">
        <v>15</v>
      </c>
      <c r="J1091" s="350">
        <v>0</v>
      </c>
      <c r="K1091" s="350">
        <v>0</v>
      </c>
      <c r="L1091" s="350">
        <f>SUM(H1091:K1091)</f>
        <v>2315</v>
      </c>
      <c r="M1091" s="350">
        <f>L1091*80%</f>
        <v>1852</v>
      </c>
      <c r="N1091" s="406">
        <f>M1091/F1091</f>
        <v>34.943396226415096</v>
      </c>
      <c r="O1091" s="350"/>
    </row>
    <row r="1092" spans="1:17">
      <c r="A1092" s="496" t="s">
        <v>22</v>
      </c>
      <c r="B1092" s="497">
        <v>45641</v>
      </c>
      <c r="C1092" s="221">
        <v>45648</v>
      </c>
      <c r="D1092" s="360" t="s">
        <v>504</v>
      </c>
      <c r="E1092" s="360" t="s">
        <v>486</v>
      </c>
      <c r="F1092" s="360">
        <v>53</v>
      </c>
      <c r="G1092" s="360" t="s">
        <v>500</v>
      </c>
      <c r="H1092" s="360">
        <v>2500</v>
      </c>
      <c r="I1092" s="360">
        <v>15</v>
      </c>
      <c r="J1092" s="360">
        <v>0</v>
      </c>
      <c r="K1092" s="360">
        <v>0</v>
      </c>
      <c r="L1092" s="360">
        <f t="shared" ref="L1092" si="139">SUM(H1092:K1092)</f>
        <v>2515</v>
      </c>
      <c r="M1092" s="360">
        <f t="shared" ref="M1092" si="140">L1092*80%</f>
        <v>2012</v>
      </c>
      <c r="N1092" s="402">
        <f t="shared" ref="N1092" si="141">M1092/F1092</f>
        <v>37.962264150943398</v>
      </c>
      <c r="O1092" s="496" t="s">
        <v>1487</v>
      </c>
    </row>
    <row r="1093" spans="1:17">
      <c r="A1093" s="496" t="s">
        <v>22</v>
      </c>
      <c r="B1093" s="497">
        <v>45649</v>
      </c>
      <c r="C1093" s="221">
        <v>45655</v>
      </c>
      <c r="D1093" s="360" t="s">
        <v>504</v>
      </c>
      <c r="E1093" s="360" t="s">
        <v>486</v>
      </c>
      <c r="F1093" s="360">
        <v>65</v>
      </c>
      <c r="G1093" s="360" t="s">
        <v>499</v>
      </c>
      <c r="H1093" s="360">
        <v>3000</v>
      </c>
      <c r="I1093" s="360">
        <v>15</v>
      </c>
      <c r="J1093" s="360">
        <v>0</v>
      </c>
      <c r="K1093" s="360">
        <v>0</v>
      </c>
      <c r="L1093" s="360">
        <f t="shared" ref="L1093:L1094" si="142">SUM(H1093:K1093)</f>
        <v>3015</v>
      </c>
      <c r="M1093" s="360">
        <f t="shared" ref="M1093:M1094" si="143">L1093*80%</f>
        <v>2412</v>
      </c>
      <c r="N1093" s="402">
        <f t="shared" ref="N1093:N1094" si="144">M1093/F1093</f>
        <v>37.107692307692311</v>
      </c>
      <c r="O1093" s="496" t="s">
        <v>1487</v>
      </c>
    </row>
    <row r="1094" spans="1:17">
      <c r="A1094" s="493" t="s">
        <v>17</v>
      </c>
      <c r="B1094" s="361">
        <v>45648</v>
      </c>
      <c r="C1094" s="221">
        <v>45657</v>
      </c>
      <c r="D1094" s="360" t="s">
        <v>504</v>
      </c>
      <c r="E1094" s="360" t="s">
        <v>486</v>
      </c>
      <c r="F1094" s="360">
        <v>53</v>
      </c>
      <c r="G1094" s="360" t="s">
        <v>500</v>
      </c>
      <c r="H1094" s="360">
        <v>2450</v>
      </c>
      <c r="I1094" s="360">
        <v>15</v>
      </c>
      <c r="J1094" s="360">
        <v>0</v>
      </c>
      <c r="K1094" s="360">
        <v>0</v>
      </c>
      <c r="L1094" s="360">
        <f t="shared" si="142"/>
        <v>2465</v>
      </c>
      <c r="M1094" s="360">
        <f t="shared" si="143"/>
        <v>1972</v>
      </c>
      <c r="N1094" s="402">
        <f t="shared" si="144"/>
        <v>37.20754716981132</v>
      </c>
      <c r="O1094" s="492"/>
    </row>
    <row r="1095" spans="1:17">
      <c r="A1095" s="493" t="s">
        <v>17</v>
      </c>
      <c r="B1095" s="361">
        <v>45643</v>
      </c>
      <c r="C1095" s="221">
        <v>45657</v>
      </c>
      <c r="D1095" s="360" t="s">
        <v>504</v>
      </c>
      <c r="E1095" s="360" t="s">
        <v>486</v>
      </c>
      <c r="F1095" s="360">
        <v>53</v>
      </c>
      <c r="G1095" s="360" t="s">
        <v>500</v>
      </c>
      <c r="H1095" s="360">
        <v>2300</v>
      </c>
      <c r="I1095" s="360">
        <v>15</v>
      </c>
      <c r="J1095" s="360">
        <v>0</v>
      </c>
      <c r="K1095" s="360">
        <v>0</v>
      </c>
      <c r="L1095" s="360">
        <f t="shared" ref="L1095:L1096" si="145">SUM(H1095:K1095)</f>
        <v>2315</v>
      </c>
      <c r="M1095" s="360">
        <f t="shared" ref="M1095:M1096" si="146">L1095*80%</f>
        <v>1852</v>
      </c>
      <c r="N1095" s="402">
        <f t="shared" ref="N1095:N1096" si="147">M1095/F1095</f>
        <v>34.943396226415096</v>
      </c>
      <c r="O1095" s="390"/>
    </row>
    <row r="1096" spans="1:17">
      <c r="A1096" s="493" t="s">
        <v>17</v>
      </c>
      <c r="B1096" s="361">
        <v>45643</v>
      </c>
      <c r="C1096" s="221">
        <v>45651</v>
      </c>
      <c r="D1096" s="360" t="s">
        <v>504</v>
      </c>
      <c r="E1096" s="360" t="s">
        <v>486</v>
      </c>
      <c r="F1096" s="360">
        <v>54.106000000000002</v>
      </c>
      <c r="G1096" s="360" t="s">
        <v>500</v>
      </c>
      <c r="H1096" s="360">
        <v>2300</v>
      </c>
      <c r="I1096" s="360">
        <v>15</v>
      </c>
      <c r="J1096" s="360">
        <v>0</v>
      </c>
      <c r="K1096" s="360">
        <v>0</v>
      </c>
      <c r="L1096" s="360">
        <f t="shared" si="145"/>
        <v>2315</v>
      </c>
      <c r="M1096" s="360">
        <f t="shared" si="146"/>
        <v>1852</v>
      </c>
      <c r="N1096" s="402">
        <f t="shared" si="147"/>
        <v>34.229105829298042</v>
      </c>
      <c r="O1096" s="499" t="s">
        <v>1490</v>
      </c>
    </row>
    <row r="1097" spans="1:17">
      <c r="A1097" s="499" t="s">
        <v>16</v>
      </c>
      <c r="B1097" s="361">
        <v>45645</v>
      </c>
      <c r="C1097" s="221">
        <v>45653</v>
      </c>
      <c r="D1097" s="360" t="s">
        <v>504</v>
      </c>
      <c r="E1097" s="360" t="s">
        <v>486</v>
      </c>
      <c r="F1097" s="360">
        <v>48.970999999999997</v>
      </c>
      <c r="G1097" s="360" t="s">
        <v>500</v>
      </c>
      <c r="H1097" s="360">
        <v>2300</v>
      </c>
      <c r="I1097" s="360">
        <v>15</v>
      </c>
      <c r="J1097" s="360">
        <v>0</v>
      </c>
      <c r="K1097" s="360">
        <v>0</v>
      </c>
      <c r="L1097" s="360">
        <f t="shared" ref="L1097" si="148">SUM(H1097:K1097)</f>
        <v>2315</v>
      </c>
      <c r="M1097" s="360">
        <f t="shared" ref="M1097" si="149">L1097*80%</f>
        <v>1852</v>
      </c>
      <c r="N1097" s="402">
        <f t="shared" ref="N1097" si="150">M1097/F1097</f>
        <v>37.818300626901639</v>
      </c>
      <c r="O1097" s="499" t="s">
        <v>1491</v>
      </c>
      <c r="P1097" s="501"/>
    </row>
    <row r="1098" spans="1:17">
      <c r="A1098" s="491" t="s">
        <v>15</v>
      </c>
      <c r="B1098" s="495">
        <v>45648</v>
      </c>
      <c r="C1098" s="219">
        <v>45657</v>
      </c>
      <c r="D1098" s="350" t="s">
        <v>485</v>
      </c>
      <c r="E1098" s="350" t="s">
        <v>486</v>
      </c>
      <c r="F1098" s="350">
        <v>53</v>
      </c>
      <c r="G1098" s="350" t="s">
        <v>500</v>
      </c>
      <c r="H1098" s="350">
        <v>2100</v>
      </c>
      <c r="I1098" s="350">
        <v>15</v>
      </c>
      <c r="J1098" s="350">
        <v>0</v>
      </c>
      <c r="K1098" s="350">
        <v>0</v>
      </c>
      <c r="L1098" s="350">
        <f>SUM(H1098:K1098)</f>
        <v>2115</v>
      </c>
      <c r="M1098" s="350">
        <f>L1098*80%</f>
        <v>1692</v>
      </c>
      <c r="N1098" s="406">
        <f>M1098/F1098</f>
        <v>31.924528301886792</v>
      </c>
      <c r="O1098" s="390"/>
    </row>
    <row r="1099" spans="1:17">
      <c r="A1099" s="493" t="s">
        <v>17</v>
      </c>
      <c r="B1099" s="221">
        <v>45650</v>
      </c>
      <c r="C1099" s="221">
        <v>45656</v>
      </c>
      <c r="D1099" s="360" t="s">
        <v>504</v>
      </c>
      <c r="E1099" s="360" t="s">
        <v>486</v>
      </c>
      <c r="F1099" s="360">
        <v>34.726999999999997</v>
      </c>
      <c r="G1099" s="360" t="s">
        <v>500</v>
      </c>
      <c r="H1099" s="360">
        <v>2300</v>
      </c>
      <c r="I1099" s="360">
        <v>15</v>
      </c>
      <c r="J1099" s="360">
        <v>0</v>
      </c>
      <c r="K1099" s="360">
        <v>0</v>
      </c>
      <c r="L1099" s="360">
        <f t="shared" ref="L1099:L1101" si="151">SUM(H1099:K1099)</f>
        <v>2315</v>
      </c>
      <c r="M1099" s="360">
        <f t="shared" ref="M1099:M1101" si="152">L1099*80%</f>
        <v>1852</v>
      </c>
      <c r="N1099" s="402">
        <f t="shared" ref="N1099:N1101" si="153">M1099/F1099</f>
        <v>53.330261755982384</v>
      </c>
      <c r="O1099" s="524" t="s">
        <v>1501</v>
      </c>
    </row>
    <row r="1100" spans="1:17">
      <c r="A1100" s="360" t="s">
        <v>17</v>
      </c>
      <c r="B1100" s="361">
        <v>45658</v>
      </c>
      <c r="C1100" s="361">
        <v>45664</v>
      </c>
      <c r="D1100" s="360" t="s">
        <v>504</v>
      </c>
      <c r="E1100" s="360" t="s">
        <v>486</v>
      </c>
      <c r="F1100" s="360">
        <v>53</v>
      </c>
      <c r="G1100" s="360" t="s">
        <v>500</v>
      </c>
      <c r="H1100" s="360">
        <v>3050</v>
      </c>
      <c r="I1100" s="360">
        <v>15</v>
      </c>
      <c r="J1100" s="360">
        <v>0</v>
      </c>
      <c r="K1100" s="360">
        <v>0</v>
      </c>
      <c r="L1100" s="360">
        <f t="shared" si="151"/>
        <v>3065</v>
      </c>
      <c r="M1100" s="360">
        <f t="shared" si="152"/>
        <v>2452</v>
      </c>
      <c r="N1100" s="402">
        <f t="shared" si="153"/>
        <v>46.264150943396224</v>
      </c>
      <c r="O1100" s="360"/>
    </row>
    <row r="1101" spans="1:17">
      <c r="A1101" s="360" t="s">
        <v>15</v>
      </c>
      <c r="B1101" s="361">
        <v>45658</v>
      </c>
      <c r="C1101" s="361">
        <v>45664</v>
      </c>
      <c r="D1101" s="360" t="s">
        <v>504</v>
      </c>
      <c r="E1101" s="360" t="s">
        <v>486</v>
      </c>
      <c r="F1101" s="360">
        <v>53</v>
      </c>
      <c r="G1101" s="360" t="s">
        <v>500</v>
      </c>
      <c r="H1101" s="360">
        <v>2200</v>
      </c>
      <c r="I1101" s="360">
        <v>15</v>
      </c>
      <c r="J1101" s="360">
        <v>0</v>
      </c>
      <c r="K1101" s="360">
        <v>0</v>
      </c>
      <c r="L1101" s="360">
        <f t="shared" si="151"/>
        <v>2215</v>
      </c>
      <c r="M1101" s="360">
        <f t="shared" si="152"/>
        <v>1772</v>
      </c>
      <c r="N1101" s="402">
        <f t="shared" si="153"/>
        <v>33.433962264150942</v>
      </c>
      <c r="O1101" s="360"/>
      <c r="Q1101" s="94"/>
    </row>
    <row r="1102" spans="1:17">
      <c r="A1102" s="350" t="s">
        <v>15</v>
      </c>
      <c r="B1102" s="351">
        <v>45658</v>
      </c>
      <c r="C1102" s="351">
        <v>45672</v>
      </c>
      <c r="D1102" s="350" t="s">
        <v>485</v>
      </c>
      <c r="E1102" s="350" t="s">
        <v>486</v>
      </c>
      <c r="F1102" s="350">
        <v>53</v>
      </c>
      <c r="G1102" s="350" t="s">
        <v>500</v>
      </c>
      <c r="H1102" s="350">
        <v>2900</v>
      </c>
      <c r="I1102" s="350">
        <v>15</v>
      </c>
      <c r="J1102" s="350">
        <v>0</v>
      </c>
      <c r="K1102" s="350">
        <v>0</v>
      </c>
      <c r="L1102" s="350">
        <f>SUM(H1102:K1102)</f>
        <v>2915</v>
      </c>
      <c r="M1102" s="350">
        <f>L1102*80%</f>
        <v>2332</v>
      </c>
      <c r="N1102" s="406">
        <f>M1102/F1102</f>
        <v>44</v>
      </c>
      <c r="O1102" s="350"/>
    </row>
    <row r="1103" spans="1:17">
      <c r="A1103" s="350" t="s">
        <v>15</v>
      </c>
      <c r="B1103" s="351">
        <v>45658</v>
      </c>
      <c r="C1103" s="351">
        <v>45661</v>
      </c>
      <c r="D1103" s="350" t="s">
        <v>485</v>
      </c>
      <c r="E1103" s="350" t="s">
        <v>486</v>
      </c>
      <c r="F1103" s="350">
        <v>53</v>
      </c>
      <c r="G1103" s="350" t="s">
        <v>500</v>
      </c>
      <c r="H1103" s="350">
        <v>2500</v>
      </c>
      <c r="I1103" s="350">
        <v>15</v>
      </c>
      <c r="J1103" s="350">
        <v>0</v>
      </c>
      <c r="K1103" s="350">
        <v>0</v>
      </c>
      <c r="L1103" s="350">
        <f>SUM(H1103:K1103)</f>
        <v>2515</v>
      </c>
      <c r="M1103" s="350">
        <f>L1103*80%</f>
        <v>2012</v>
      </c>
      <c r="N1103" s="406">
        <f>M1103/F1103</f>
        <v>37.962264150943398</v>
      </c>
      <c r="O1103" s="350"/>
    </row>
    <row r="1104" spans="1:17">
      <c r="A1104" s="350" t="s">
        <v>15</v>
      </c>
      <c r="B1104" s="351">
        <v>45662</v>
      </c>
      <c r="C1104" s="351">
        <v>45665</v>
      </c>
      <c r="D1104" s="350" t="s">
        <v>485</v>
      </c>
      <c r="E1104" s="350" t="s">
        <v>486</v>
      </c>
      <c r="F1104" s="350">
        <v>53</v>
      </c>
      <c r="G1104" s="350" t="s">
        <v>500</v>
      </c>
      <c r="H1104" s="350">
        <v>2000</v>
      </c>
      <c r="I1104" s="350">
        <v>15</v>
      </c>
      <c r="J1104" s="350">
        <v>0</v>
      </c>
      <c r="K1104" s="350">
        <v>0</v>
      </c>
      <c r="L1104" s="350">
        <f>SUM(H1104:K1104)</f>
        <v>2015</v>
      </c>
      <c r="M1104" s="350">
        <f>L1104*80%</f>
        <v>1612</v>
      </c>
      <c r="N1104" s="406">
        <f>M1104/F1104</f>
        <v>30.415094339622641</v>
      </c>
      <c r="O1104" s="350"/>
    </row>
    <row r="1105" spans="1:15">
      <c r="A1105" s="360" t="s">
        <v>17</v>
      </c>
      <c r="B1105" s="361">
        <v>45665</v>
      </c>
      <c r="C1105" s="361">
        <v>45671</v>
      </c>
      <c r="D1105" s="360" t="s">
        <v>504</v>
      </c>
      <c r="E1105" s="360" t="s">
        <v>486</v>
      </c>
      <c r="F1105" s="360">
        <v>53</v>
      </c>
      <c r="G1105" s="360" t="s">
        <v>500</v>
      </c>
      <c r="H1105" s="360">
        <v>2450</v>
      </c>
      <c r="I1105" s="360">
        <v>15</v>
      </c>
      <c r="J1105" s="360">
        <v>0</v>
      </c>
      <c r="K1105" s="360">
        <v>0</v>
      </c>
      <c r="L1105" s="360">
        <f t="shared" ref="L1105" si="154">SUM(H1105:K1105)</f>
        <v>2465</v>
      </c>
      <c r="M1105" s="360">
        <f t="shared" ref="M1105" si="155">L1105*80%</f>
        <v>1972</v>
      </c>
      <c r="N1105" s="402">
        <f t="shared" ref="N1105" si="156">M1105/F1105</f>
        <v>37.20754716981132</v>
      </c>
      <c r="O1105" s="360"/>
    </row>
    <row r="1106" spans="1:15">
      <c r="A1106" s="350" t="s">
        <v>15</v>
      </c>
      <c r="B1106" s="351">
        <v>45666</v>
      </c>
      <c r="C1106" s="351">
        <v>45674</v>
      </c>
      <c r="D1106" s="350" t="s">
        <v>485</v>
      </c>
      <c r="E1106" s="350" t="s">
        <v>486</v>
      </c>
      <c r="F1106" s="350">
        <v>53</v>
      </c>
      <c r="G1106" s="350" t="s">
        <v>500</v>
      </c>
      <c r="H1106" s="350">
        <v>1800</v>
      </c>
      <c r="I1106" s="350">
        <v>15</v>
      </c>
      <c r="J1106" s="350">
        <v>0</v>
      </c>
      <c r="K1106" s="350">
        <v>0</v>
      </c>
      <c r="L1106" s="350">
        <f>SUM(H1106:K1106)</f>
        <v>1815</v>
      </c>
      <c r="M1106" s="350">
        <f>L1106*80%</f>
        <v>1452</v>
      </c>
      <c r="N1106" s="406">
        <f>M1106/F1106</f>
        <v>27.39622641509434</v>
      </c>
      <c r="O1106" s="350"/>
    </row>
    <row r="1107" spans="1:15">
      <c r="A1107" s="532" t="s">
        <v>17</v>
      </c>
      <c r="B1107" s="361">
        <v>45664</v>
      </c>
      <c r="C1107" s="361">
        <v>45672</v>
      </c>
      <c r="D1107" s="360" t="s">
        <v>504</v>
      </c>
      <c r="E1107" s="360" t="s">
        <v>486</v>
      </c>
      <c r="F1107" s="374">
        <v>58.76</v>
      </c>
      <c r="G1107" s="360" t="s">
        <v>500</v>
      </c>
      <c r="H1107" s="374">
        <v>1950</v>
      </c>
      <c r="I1107" s="374">
        <v>15</v>
      </c>
      <c r="J1107" s="360">
        <v>0</v>
      </c>
      <c r="K1107" s="360">
        <v>0</v>
      </c>
      <c r="L1107" s="360">
        <f t="shared" ref="L1107:L1110" si="157">SUM(H1107:K1107)</f>
        <v>1965</v>
      </c>
      <c r="M1107" s="360">
        <f t="shared" ref="M1107:M1110" si="158">L1107*80%</f>
        <v>1572</v>
      </c>
      <c r="N1107" s="402">
        <f t="shared" ref="N1107:N1110" si="159">M1107/F1107</f>
        <v>26.752893124574541</v>
      </c>
      <c r="O1107" s="532" t="s">
        <v>1524</v>
      </c>
    </row>
    <row r="1108" spans="1:15">
      <c r="A1108" s="532" t="s">
        <v>17</v>
      </c>
      <c r="B1108" s="361">
        <v>45664</v>
      </c>
      <c r="C1108" s="361">
        <v>45672</v>
      </c>
      <c r="D1108" s="360" t="s">
        <v>504</v>
      </c>
      <c r="E1108" s="360" t="s">
        <v>486</v>
      </c>
      <c r="F1108" s="374">
        <v>66.766999999999996</v>
      </c>
      <c r="G1108" s="360" t="s">
        <v>499</v>
      </c>
      <c r="H1108" s="360">
        <v>2015</v>
      </c>
      <c r="I1108" s="360">
        <v>15</v>
      </c>
      <c r="J1108" s="360">
        <v>0</v>
      </c>
      <c r="K1108" s="360">
        <v>0</v>
      </c>
      <c r="L1108" s="360">
        <f t="shared" si="157"/>
        <v>2030</v>
      </c>
      <c r="M1108" s="360">
        <f t="shared" si="158"/>
        <v>1624</v>
      </c>
      <c r="N1108" s="402">
        <f t="shared" si="159"/>
        <v>24.323393293093893</v>
      </c>
      <c r="O1108" s="532" t="s">
        <v>1525</v>
      </c>
    </row>
    <row r="1109" spans="1:15">
      <c r="A1109" s="360" t="s">
        <v>17</v>
      </c>
      <c r="B1109" s="361">
        <v>45672</v>
      </c>
      <c r="C1109" s="361">
        <v>45677</v>
      </c>
      <c r="D1109" s="360" t="s">
        <v>504</v>
      </c>
      <c r="E1109" s="360" t="s">
        <v>486</v>
      </c>
      <c r="F1109" s="360">
        <v>53</v>
      </c>
      <c r="G1109" s="360" t="s">
        <v>500</v>
      </c>
      <c r="H1109" s="360">
        <v>1850</v>
      </c>
      <c r="I1109" s="360">
        <v>15</v>
      </c>
      <c r="J1109" s="360">
        <v>0</v>
      </c>
      <c r="K1109" s="360">
        <v>0</v>
      </c>
      <c r="L1109" s="360">
        <f t="shared" si="157"/>
        <v>1865</v>
      </c>
      <c r="M1109" s="360">
        <f t="shared" si="158"/>
        <v>1492</v>
      </c>
      <c r="N1109" s="402">
        <f t="shared" si="159"/>
        <v>28.150943396226417</v>
      </c>
      <c r="O1109" s="360"/>
    </row>
    <row r="1110" spans="1:15">
      <c r="A1110" s="360" t="s">
        <v>15</v>
      </c>
      <c r="B1110" s="361">
        <v>45665</v>
      </c>
      <c r="C1110" s="361">
        <v>45688</v>
      </c>
      <c r="D1110" s="360" t="s">
        <v>504</v>
      </c>
      <c r="E1110" s="360" t="s">
        <v>486</v>
      </c>
      <c r="F1110" s="360">
        <v>53</v>
      </c>
      <c r="G1110" s="360" t="s">
        <v>500</v>
      </c>
      <c r="H1110" s="360">
        <v>1900</v>
      </c>
      <c r="I1110" s="360">
        <v>15</v>
      </c>
      <c r="J1110" s="360">
        <v>0</v>
      </c>
      <c r="K1110" s="360">
        <v>0</v>
      </c>
      <c r="L1110" s="360">
        <f t="shared" si="157"/>
        <v>1915</v>
      </c>
      <c r="M1110" s="360">
        <f t="shared" si="158"/>
        <v>1532</v>
      </c>
      <c r="N1110" s="402">
        <f t="shared" si="159"/>
        <v>28.90566037735849</v>
      </c>
      <c r="O1110" s="360"/>
    </row>
    <row r="1111" spans="1:15">
      <c r="A1111" s="360" t="s">
        <v>17</v>
      </c>
      <c r="B1111" s="361">
        <v>45671</v>
      </c>
      <c r="C1111" s="361">
        <v>45676</v>
      </c>
      <c r="D1111" s="360" t="s">
        <v>504</v>
      </c>
      <c r="E1111" s="360" t="s">
        <v>486</v>
      </c>
      <c r="F1111" s="360">
        <v>46.347000000000001</v>
      </c>
      <c r="G1111" s="360" t="s">
        <v>500</v>
      </c>
      <c r="H1111" s="360">
        <v>1750</v>
      </c>
      <c r="I1111" s="360">
        <v>15</v>
      </c>
      <c r="J1111" s="360">
        <v>0</v>
      </c>
      <c r="K1111" s="360">
        <v>0</v>
      </c>
      <c r="L1111" s="360">
        <f t="shared" ref="L1111" si="160">SUM(H1111:K1111)</f>
        <v>1765</v>
      </c>
      <c r="M1111" s="360">
        <f t="shared" ref="M1111" si="161">L1111*80%</f>
        <v>1412</v>
      </c>
      <c r="N1111" s="402">
        <f t="shared" ref="N1111" si="162">M1111/F1111</f>
        <v>30.465833818801649</v>
      </c>
      <c r="O1111" s="360" t="s">
        <v>1527</v>
      </c>
    </row>
    <row r="1112" spans="1:15">
      <c r="A1112" s="350" t="s">
        <v>15</v>
      </c>
      <c r="B1112" s="351">
        <v>45675</v>
      </c>
      <c r="C1112" s="351">
        <v>45688</v>
      </c>
      <c r="D1112" s="350" t="s">
        <v>485</v>
      </c>
      <c r="E1112" s="350" t="s">
        <v>486</v>
      </c>
      <c r="F1112" s="350">
        <v>53</v>
      </c>
      <c r="G1112" s="350" t="s">
        <v>500</v>
      </c>
      <c r="H1112" s="350">
        <v>1400</v>
      </c>
      <c r="I1112" s="350">
        <v>15</v>
      </c>
      <c r="J1112" s="350">
        <v>0</v>
      </c>
      <c r="K1112" s="350">
        <v>0</v>
      </c>
      <c r="L1112" s="350">
        <f>SUM(H1112:K1112)</f>
        <v>1415</v>
      </c>
      <c r="M1112" s="350">
        <f>L1112*80%</f>
        <v>1132</v>
      </c>
      <c r="N1112" s="406">
        <f>M1112/F1112</f>
        <v>21.358490566037737</v>
      </c>
      <c r="O1112" s="350"/>
    </row>
    <row r="1113" spans="1:15">
      <c r="A1113" s="360" t="s">
        <v>17</v>
      </c>
      <c r="B1113" s="361">
        <v>45678</v>
      </c>
      <c r="C1113" s="361">
        <v>45688</v>
      </c>
      <c r="D1113" s="360" t="s">
        <v>504</v>
      </c>
      <c r="E1113" s="360" t="s">
        <v>486</v>
      </c>
      <c r="F1113" s="360">
        <v>53</v>
      </c>
      <c r="G1113" s="360" t="s">
        <v>500</v>
      </c>
      <c r="H1113" s="360">
        <v>1750</v>
      </c>
      <c r="I1113" s="360">
        <v>15</v>
      </c>
      <c r="J1113" s="360">
        <v>0</v>
      </c>
      <c r="K1113" s="360">
        <v>0</v>
      </c>
      <c r="L1113" s="360">
        <f t="shared" ref="L1113" si="163">SUM(H1113:K1113)</f>
        <v>1765</v>
      </c>
      <c r="M1113" s="360">
        <f t="shared" ref="M1113" si="164">L1113*80%</f>
        <v>1412</v>
      </c>
      <c r="N1113" s="402">
        <f t="shared" ref="N1113" si="165">M1113/F1113</f>
        <v>26.641509433962263</v>
      </c>
      <c r="O1113" s="360"/>
    </row>
    <row r="1114" spans="1:15">
      <c r="A1114" s="573" t="s">
        <v>17</v>
      </c>
      <c r="B1114" s="361">
        <v>45678</v>
      </c>
      <c r="C1114" s="361">
        <v>45685</v>
      </c>
      <c r="D1114" s="360" t="s">
        <v>504</v>
      </c>
      <c r="E1114" s="360" t="s">
        <v>486</v>
      </c>
      <c r="F1114" s="360">
        <v>44.11</v>
      </c>
      <c r="G1114" s="360" t="s">
        <v>500</v>
      </c>
      <c r="H1114" s="360">
        <v>1750</v>
      </c>
      <c r="I1114" s="360">
        <v>15</v>
      </c>
      <c r="J1114" s="360">
        <v>0</v>
      </c>
      <c r="K1114" s="360">
        <v>0</v>
      </c>
      <c r="L1114" s="360">
        <f t="shared" ref="L1114" si="166">SUM(H1114:K1114)</f>
        <v>1765</v>
      </c>
      <c r="M1114" s="360">
        <f t="shared" ref="M1114" si="167">L1114*80%</f>
        <v>1412</v>
      </c>
      <c r="N1114" s="402">
        <f t="shared" ref="N1114" si="168">M1114/F1114</f>
        <v>32.010881886193609</v>
      </c>
      <c r="O1114" s="374" t="s">
        <v>1534</v>
      </c>
    </row>
    <row r="1115" spans="1:15">
      <c r="A1115" s="540" t="s">
        <v>15</v>
      </c>
      <c r="B1115" s="361">
        <v>45678</v>
      </c>
      <c r="C1115" s="361">
        <v>45685</v>
      </c>
      <c r="D1115" s="360" t="s">
        <v>504</v>
      </c>
      <c r="E1115" s="360" t="s">
        <v>486</v>
      </c>
      <c r="F1115" s="360">
        <v>38.229999999999997</v>
      </c>
      <c r="G1115" s="360" t="s">
        <v>500</v>
      </c>
      <c r="H1115" s="360">
        <v>1700</v>
      </c>
      <c r="I1115" s="360">
        <v>15</v>
      </c>
      <c r="J1115" s="360">
        <v>0</v>
      </c>
      <c r="K1115" s="360">
        <v>0</v>
      </c>
      <c r="L1115" s="360">
        <f t="shared" ref="L1115" si="169">SUM(H1115:K1115)</f>
        <v>1715</v>
      </c>
      <c r="M1115" s="360">
        <f t="shared" ref="M1115" si="170">L1115*80%</f>
        <v>1372</v>
      </c>
      <c r="N1115" s="402">
        <f t="shared" ref="N1115" si="171">M1115/F1115</f>
        <v>35.88804603714361</v>
      </c>
      <c r="O1115" s="541" t="s">
        <v>1537</v>
      </c>
    </row>
    <row r="1116" spans="1:15">
      <c r="A1116" s="360" t="s">
        <v>17</v>
      </c>
      <c r="B1116" s="361">
        <v>45689</v>
      </c>
      <c r="C1116" s="361">
        <v>45702</v>
      </c>
      <c r="D1116" s="360" t="s">
        <v>504</v>
      </c>
      <c r="E1116" s="360" t="s">
        <v>486</v>
      </c>
      <c r="F1116" s="360">
        <v>53</v>
      </c>
      <c r="G1116" s="360" t="s">
        <v>500</v>
      </c>
      <c r="H1116" s="360">
        <v>1550</v>
      </c>
      <c r="I1116" s="360">
        <v>15</v>
      </c>
      <c r="J1116" s="360">
        <v>0</v>
      </c>
      <c r="K1116" s="360">
        <v>0</v>
      </c>
      <c r="L1116" s="360">
        <f t="shared" ref="L1116:L1122" si="172">SUM(H1116:K1116)</f>
        <v>1565</v>
      </c>
      <c r="M1116" s="360">
        <f t="shared" ref="M1116:M1122" si="173">L1116*80%</f>
        <v>1252</v>
      </c>
      <c r="N1116" s="402">
        <f t="shared" ref="N1116:N1122" si="174">M1116/F1116</f>
        <v>23.622641509433961</v>
      </c>
      <c r="O1116" s="360"/>
    </row>
    <row r="1117" spans="1:15">
      <c r="A1117" s="360" t="s">
        <v>22</v>
      </c>
      <c r="B1117" s="361">
        <v>45689</v>
      </c>
      <c r="C1117" s="361">
        <v>45695</v>
      </c>
      <c r="D1117" s="360" t="s">
        <v>504</v>
      </c>
      <c r="E1117" s="360" t="s">
        <v>486</v>
      </c>
      <c r="F1117" s="360">
        <v>53</v>
      </c>
      <c r="G1117" s="360" t="s">
        <v>500</v>
      </c>
      <c r="H1117" s="360">
        <v>1550</v>
      </c>
      <c r="I1117" s="360">
        <v>15</v>
      </c>
      <c r="J1117" s="360">
        <v>0</v>
      </c>
      <c r="K1117" s="360">
        <v>0</v>
      </c>
      <c r="L1117" s="360">
        <f t="shared" si="172"/>
        <v>1565</v>
      </c>
      <c r="M1117" s="360">
        <f t="shared" si="173"/>
        <v>1252</v>
      </c>
      <c r="N1117" s="402">
        <f t="shared" si="174"/>
        <v>23.622641509433961</v>
      </c>
      <c r="O1117" s="360" t="s">
        <v>1538</v>
      </c>
    </row>
    <row r="1118" spans="1:15">
      <c r="A1118" s="360" t="s">
        <v>22</v>
      </c>
      <c r="B1118" s="361">
        <v>45704</v>
      </c>
      <c r="C1118" s="361">
        <v>45711</v>
      </c>
      <c r="D1118" s="360" t="s">
        <v>504</v>
      </c>
      <c r="E1118" s="360" t="s">
        <v>486</v>
      </c>
      <c r="F1118" s="360">
        <v>53</v>
      </c>
      <c r="G1118" s="360" t="s">
        <v>500</v>
      </c>
      <c r="H1118" s="360">
        <v>2650</v>
      </c>
      <c r="I1118" s="360">
        <v>15</v>
      </c>
      <c r="J1118" s="360">
        <v>0</v>
      </c>
      <c r="K1118" s="360">
        <v>0</v>
      </c>
      <c r="L1118" s="360">
        <f t="shared" si="172"/>
        <v>2665</v>
      </c>
      <c r="M1118" s="360">
        <f t="shared" si="173"/>
        <v>2132</v>
      </c>
      <c r="N1118" s="402">
        <f t="shared" si="174"/>
        <v>40.226415094339622</v>
      </c>
      <c r="O1118" s="360" t="s">
        <v>1538</v>
      </c>
    </row>
    <row r="1119" spans="1:15">
      <c r="A1119" s="350" t="s">
        <v>15</v>
      </c>
      <c r="B1119" s="351">
        <v>45689</v>
      </c>
      <c r="C1119" s="351">
        <v>45702</v>
      </c>
      <c r="D1119" s="350" t="s">
        <v>485</v>
      </c>
      <c r="E1119" s="350" t="s">
        <v>486</v>
      </c>
      <c r="F1119" s="350">
        <v>53</v>
      </c>
      <c r="G1119" s="350" t="s">
        <v>500</v>
      </c>
      <c r="H1119" s="350">
        <v>1200</v>
      </c>
      <c r="I1119" s="350">
        <v>15</v>
      </c>
      <c r="J1119" s="350">
        <v>0</v>
      </c>
      <c r="K1119" s="350">
        <v>0</v>
      </c>
      <c r="L1119" s="350">
        <f t="shared" si="172"/>
        <v>1215</v>
      </c>
      <c r="M1119" s="350">
        <f t="shared" si="173"/>
        <v>972</v>
      </c>
      <c r="N1119" s="406">
        <f t="shared" si="174"/>
        <v>18.339622641509433</v>
      </c>
      <c r="O1119" s="350"/>
    </row>
    <row r="1120" spans="1:15">
      <c r="A1120" s="350" t="s">
        <v>15</v>
      </c>
      <c r="B1120" s="351">
        <v>45703</v>
      </c>
      <c r="C1120" s="351">
        <v>45704</v>
      </c>
      <c r="D1120" s="350" t="s">
        <v>485</v>
      </c>
      <c r="E1120" s="350" t="s">
        <v>486</v>
      </c>
      <c r="F1120" s="350">
        <v>53</v>
      </c>
      <c r="G1120" s="350" t="s">
        <v>500</v>
      </c>
      <c r="H1120" s="350">
        <v>2800</v>
      </c>
      <c r="I1120" s="350">
        <v>15</v>
      </c>
      <c r="J1120" s="350">
        <v>0</v>
      </c>
      <c r="K1120" s="350">
        <v>0</v>
      </c>
      <c r="L1120" s="350">
        <f t="shared" si="172"/>
        <v>2815</v>
      </c>
      <c r="M1120" s="350">
        <f t="shared" si="173"/>
        <v>2252</v>
      </c>
      <c r="N1120" s="406">
        <f t="shared" si="174"/>
        <v>42.490566037735846</v>
      </c>
      <c r="O1120" s="350"/>
    </row>
    <row r="1121" spans="1:15">
      <c r="A1121" s="350" t="s">
        <v>15</v>
      </c>
      <c r="B1121" s="351">
        <v>45705</v>
      </c>
      <c r="C1121" s="351">
        <v>45706</v>
      </c>
      <c r="D1121" s="350" t="s">
        <v>485</v>
      </c>
      <c r="E1121" s="350" t="s">
        <v>486</v>
      </c>
      <c r="F1121" s="350">
        <v>53</v>
      </c>
      <c r="G1121" s="350" t="s">
        <v>500</v>
      </c>
      <c r="H1121" s="350">
        <v>2600</v>
      </c>
      <c r="I1121" s="350">
        <v>15</v>
      </c>
      <c r="J1121" s="350">
        <v>0</v>
      </c>
      <c r="K1121" s="350">
        <v>0</v>
      </c>
      <c r="L1121" s="350">
        <f t="shared" si="172"/>
        <v>2615</v>
      </c>
      <c r="M1121" s="350">
        <f t="shared" si="173"/>
        <v>2092</v>
      </c>
      <c r="N1121" s="406">
        <f t="shared" si="174"/>
        <v>39.471698113207545</v>
      </c>
      <c r="O1121" s="350"/>
    </row>
    <row r="1122" spans="1:15">
      <c r="A1122" s="570" t="s">
        <v>17</v>
      </c>
      <c r="B1122" s="361">
        <v>45706</v>
      </c>
      <c r="C1122" s="361">
        <v>45711</v>
      </c>
      <c r="D1122" s="570" t="s">
        <v>504</v>
      </c>
      <c r="E1122" s="360" t="s">
        <v>486</v>
      </c>
      <c r="F1122" s="360">
        <v>62.905000000000001</v>
      </c>
      <c r="G1122" s="360" t="s">
        <v>499</v>
      </c>
      <c r="H1122" s="570">
        <v>2350</v>
      </c>
      <c r="I1122" s="360">
        <v>15</v>
      </c>
      <c r="J1122" s="360">
        <v>0</v>
      </c>
      <c r="K1122" s="360">
        <v>0</v>
      </c>
      <c r="L1122" s="360">
        <f t="shared" si="172"/>
        <v>2365</v>
      </c>
      <c r="M1122" s="360">
        <f t="shared" si="173"/>
        <v>1892</v>
      </c>
      <c r="N1122" s="402">
        <f t="shared" si="174"/>
        <v>30.077100389476193</v>
      </c>
      <c r="O1122" s="570" t="s">
        <v>1552</v>
      </c>
    </row>
    <row r="1123" spans="1:15">
      <c r="A1123" s="540" t="s">
        <v>15</v>
      </c>
      <c r="B1123" s="361">
        <v>45672</v>
      </c>
      <c r="C1123" s="361">
        <v>45685</v>
      </c>
      <c r="D1123" s="360" t="s">
        <v>504</v>
      </c>
      <c r="E1123" s="360" t="s">
        <v>486</v>
      </c>
      <c r="F1123" s="360">
        <v>53</v>
      </c>
      <c r="G1123" s="360" t="s">
        <v>500</v>
      </c>
      <c r="H1123" s="360">
        <v>2500</v>
      </c>
      <c r="I1123" s="360">
        <v>15</v>
      </c>
      <c r="J1123" s="360">
        <v>0</v>
      </c>
      <c r="K1123" s="360">
        <v>0</v>
      </c>
      <c r="L1123" s="360">
        <f t="shared" ref="L1123:L1128" si="175">SUM(H1123:K1123)</f>
        <v>2515</v>
      </c>
      <c r="M1123" s="360">
        <f t="shared" ref="M1123:M1128" si="176">L1123*80%</f>
        <v>2012</v>
      </c>
      <c r="N1123" s="402">
        <f t="shared" ref="N1123:N1128" si="177">M1123/F1123</f>
        <v>37.962264150943398</v>
      </c>
      <c r="O1123" s="541"/>
    </row>
    <row r="1124" spans="1:15">
      <c r="A1124" s="546" t="s">
        <v>17</v>
      </c>
      <c r="B1124" s="361">
        <v>45672</v>
      </c>
      <c r="C1124" s="361">
        <v>45685</v>
      </c>
      <c r="D1124" s="360" t="s">
        <v>504</v>
      </c>
      <c r="E1124" s="360" t="s">
        <v>486</v>
      </c>
      <c r="F1124" s="360">
        <v>53</v>
      </c>
      <c r="G1124" s="360" t="s">
        <v>500</v>
      </c>
      <c r="H1124" s="360">
        <v>2750</v>
      </c>
      <c r="I1124" s="360">
        <v>15</v>
      </c>
      <c r="J1124" s="360">
        <v>0</v>
      </c>
      <c r="K1124" s="360">
        <v>0</v>
      </c>
      <c r="L1124" s="360">
        <f t="shared" si="175"/>
        <v>2765</v>
      </c>
      <c r="M1124" s="360">
        <f t="shared" si="176"/>
        <v>2212</v>
      </c>
      <c r="N1124" s="402">
        <f t="shared" si="177"/>
        <v>41.735849056603776</v>
      </c>
      <c r="O1124" s="541"/>
    </row>
    <row r="1125" spans="1:15">
      <c r="A1125" s="350" t="s">
        <v>15</v>
      </c>
      <c r="B1125" s="351">
        <v>45707</v>
      </c>
      <c r="C1125" s="351">
        <v>45716</v>
      </c>
      <c r="D1125" s="350" t="s">
        <v>485</v>
      </c>
      <c r="E1125" s="350" t="s">
        <v>486</v>
      </c>
      <c r="F1125" s="350">
        <v>53</v>
      </c>
      <c r="G1125" s="350" t="s">
        <v>500</v>
      </c>
      <c r="H1125" s="350">
        <v>1900</v>
      </c>
      <c r="I1125" s="350">
        <v>15</v>
      </c>
      <c r="J1125" s="350">
        <v>0</v>
      </c>
      <c r="K1125" s="350">
        <v>0</v>
      </c>
      <c r="L1125" s="350">
        <f t="shared" si="175"/>
        <v>1915</v>
      </c>
      <c r="M1125" s="350">
        <f t="shared" si="176"/>
        <v>1532</v>
      </c>
      <c r="N1125" s="406">
        <f t="shared" si="177"/>
        <v>28.90566037735849</v>
      </c>
      <c r="O1125" s="350"/>
    </row>
    <row r="1126" spans="1:15">
      <c r="A1126" s="267" t="s">
        <v>15</v>
      </c>
      <c r="B1126" s="583">
        <v>45717</v>
      </c>
      <c r="C1126" s="583">
        <v>45717</v>
      </c>
      <c r="D1126" s="350" t="s">
        <v>485</v>
      </c>
      <c r="E1126" s="350" t="s">
        <v>486</v>
      </c>
      <c r="F1126" s="350">
        <v>53</v>
      </c>
      <c r="G1126" s="350" t="s">
        <v>500</v>
      </c>
      <c r="H1126" s="350">
        <v>1500</v>
      </c>
      <c r="I1126" s="350">
        <v>15</v>
      </c>
      <c r="J1126" s="350">
        <v>0</v>
      </c>
      <c r="K1126" s="350">
        <v>0</v>
      </c>
      <c r="L1126" s="350">
        <f t="shared" si="175"/>
        <v>1515</v>
      </c>
      <c r="M1126" s="350">
        <f t="shared" si="176"/>
        <v>1212</v>
      </c>
      <c r="N1126" s="406">
        <f t="shared" si="177"/>
        <v>22.867924528301888</v>
      </c>
      <c r="O1126" s="584"/>
    </row>
    <row r="1127" spans="1:15">
      <c r="A1127" s="350" t="s">
        <v>15</v>
      </c>
      <c r="B1127" s="583">
        <v>45718</v>
      </c>
      <c r="C1127" s="583">
        <v>45731</v>
      </c>
      <c r="D1127" s="350" t="s">
        <v>485</v>
      </c>
      <c r="E1127" s="350" t="s">
        <v>486</v>
      </c>
      <c r="F1127" s="350">
        <v>53</v>
      </c>
      <c r="G1127" s="350" t="s">
        <v>500</v>
      </c>
      <c r="H1127" s="350">
        <v>1300</v>
      </c>
      <c r="I1127" s="350">
        <v>15</v>
      </c>
      <c r="J1127" s="350">
        <v>0</v>
      </c>
      <c r="K1127" s="350">
        <v>0</v>
      </c>
      <c r="L1127" s="350">
        <f>SUM(H1127:K1127)</f>
        <v>1315</v>
      </c>
      <c r="M1127" s="350">
        <f>L1127*80%</f>
        <v>1052</v>
      </c>
      <c r="N1127" s="406">
        <f>M1127/F1127</f>
        <v>19.849056603773583</v>
      </c>
      <c r="O1127" s="584"/>
    </row>
    <row r="1128" spans="1:15">
      <c r="A1128" s="564" t="s">
        <v>17</v>
      </c>
      <c r="B1128" s="569">
        <v>45717</v>
      </c>
      <c r="C1128" s="569">
        <v>45723</v>
      </c>
      <c r="D1128" s="564" t="s">
        <v>504</v>
      </c>
      <c r="E1128" s="564" t="s">
        <v>486</v>
      </c>
      <c r="F1128" s="574">
        <v>53</v>
      </c>
      <c r="G1128" s="564" t="s">
        <v>500</v>
      </c>
      <c r="H1128" s="574">
        <v>1700</v>
      </c>
      <c r="I1128" s="574">
        <v>15</v>
      </c>
      <c r="J1128" s="574">
        <v>0</v>
      </c>
      <c r="K1128" s="574">
        <v>0</v>
      </c>
      <c r="L1128" s="574">
        <f t="shared" si="175"/>
        <v>1715</v>
      </c>
      <c r="M1128" s="574">
        <f t="shared" si="176"/>
        <v>1372</v>
      </c>
      <c r="N1128" s="568">
        <f t="shared" si="177"/>
        <v>25.886792452830189</v>
      </c>
      <c r="O1128" s="574"/>
    </row>
    <row r="1129" spans="1:15">
      <c r="A1129" s="576" t="s">
        <v>15</v>
      </c>
      <c r="B1129" s="569">
        <v>45717</v>
      </c>
      <c r="C1129" s="569">
        <v>45718</v>
      </c>
      <c r="D1129" s="576" t="s">
        <v>504</v>
      </c>
      <c r="E1129" s="576" t="s">
        <v>486</v>
      </c>
      <c r="F1129" s="574">
        <v>53</v>
      </c>
      <c r="G1129" s="576" t="s">
        <v>500</v>
      </c>
      <c r="H1129" s="574">
        <v>1600</v>
      </c>
      <c r="I1129" s="574">
        <v>15</v>
      </c>
      <c r="J1129" s="574">
        <v>0</v>
      </c>
      <c r="K1129" s="574">
        <v>0</v>
      </c>
      <c r="L1129" s="574">
        <f t="shared" ref="L1129:L1130" si="178">SUM(H1129:K1129)</f>
        <v>1615</v>
      </c>
      <c r="M1129" s="574">
        <f t="shared" ref="M1129:M1130" si="179">L1129*80%</f>
        <v>1292</v>
      </c>
      <c r="N1129" s="568">
        <f t="shared" ref="N1129:N1130" si="180">M1129/F1129</f>
        <v>24.377358490566039</v>
      </c>
      <c r="O1129" s="574"/>
    </row>
    <row r="1130" spans="1:15">
      <c r="A1130" s="570" t="s">
        <v>17</v>
      </c>
      <c r="B1130" s="361">
        <v>45721</v>
      </c>
      <c r="C1130" s="361">
        <v>45725</v>
      </c>
      <c r="D1130" s="570" t="s">
        <v>504</v>
      </c>
      <c r="E1130" s="360" t="s">
        <v>486</v>
      </c>
      <c r="F1130" s="360">
        <v>26.2</v>
      </c>
      <c r="G1130" s="360" t="s">
        <v>500</v>
      </c>
      <c r="H1130" s="570">
        <v>1450</v>
      </c>
      <c r="I1130" s="360">
        <v>15</v>
      </c>
      <c r="J1130" s="360">
        <v>0</v>
      </c>
      <c r="K1130" s="360">
        <v>0</v>
      </c>
      <c r="L1130" s="360">
        <f t="shared" si="178"/>
        <v>1465</v>
      </c>
      <c r="M1130" s="360">
        <f t="shared" si="179"/>
        <v>1172</v>
      </c>
      <c r="N1130" s="402">
        <f t="shared" si="180"/>
        <v>44.732824427480914</v>
      </c>
      <c r="O1130" s="572" t="s">
        <v>1553</v>
      </c>
    </row>
    <row r="1131" spans="1:15">
      <c r="A1131" s="567" t="s">
        <v>17</v>
      </c>
      <c r="B1131" s="569">
        <v>45724</v>
      </c>
      <c r="C1131" s="569">
        <v>45729</v>
      </c>
      <c r="D1131" s="567" t="s">
        <v>504</v>
      </c>
      <c r="E1131" s="567" t="s">
        <v>486</v>
      </c>
      <c r="F1131" s="574">
        <v>53</v>
      </c>
      <c r="G1131" s="567" t="s">
        <v>500</v>
      </c>
      <c r="H1131" s="574">
        <v>1600</v>
      </c>
      <c r="I1131" s="574">
        <v>15</v>
      </c>
      <c r="J1131" s="574">
        <v>0</v>
      </c>
      <c r="K1131" s="574">
        <v>0</v>
      </c>
      <c r="L1131" s="574">
        <f t="shared" ref="L1131:L1133" si="181">SUM(H1131:K1131)</f>
        <v>1615</v>
      </c>
      <c r="M1131" s="574">
        <f t="shared" ref="M1131:M1133" si="182">L1131*80%</f>
        <v>1292</v>
      </c>
      <c r="N1131" s="568">
        <f t="shared" ref="N1131:N1133" si="183">M1131/F1131</f>
        <v>24.377358490566039</v>
      </c>
      <c r="O1131" s="574"/>
    </row>
    <row r="1132" spans="1:15">
      <c r="A1132" s="567" t="s">
        <v>17</v>
      </c>
      <c r="B1132" s="569">
        <v>45728</v>
      </c>
      <c r="C1132" s="569">
        <v>45732</v>
      </c>
      <c r="D1132" s="567" t="s">
        <v>504</v>
      </c>
      <c r="E1132" s="567" t="s">
        <v>486</v>
      </c>
      <c r="F1132" s="574">
        <v>45.472999999999999</v>
      </c>
      <c r="G1132" s="567" t="s">
        <v>500</v>
      </c>
      <c r="H1132" s="574">
        <v>1250</v>
      </c>
      <c r="I1132" s="574">
        <v>15</v>
      </c>
      <c r="J1132" s="574">
        <v>0</v>
      </c>
      <c r="K1132" s="574">
        <v>0</v>
      </c>
      <c r="L1132" s="574">
        <f t="shared" ref="L1132" si="184">SUM(H1132:K1132)</f>
        <v>1265</v>
      </c>
      <c r="M1132" s="574">
        <f t="shared" ref="M1132" si="185">L1132*80%</f>
        <v>1012</v>
      </c>
      <c r="N1132" s="568">
        <f t="shared" ref="N1132" si="186">M1132/F1132</f>
        <v>22.254964484419325</v>
      </c>
      <c r="O1132" s="572" t="s">
        <v>1554</v>
      </c>
    </row>
    <row r="1133" spans="1:15">
      <c r="A1133" s="576" t="s">
        <v>15</v>
      </c>
      <c r="B1133" s="569">
        <v>45719</v>
      </c>
      <c r="C1133" s="569">
        <v>45734</v>
      </c>
      <c r="D1133" s="576" t="s">
        <v>504</v>
      </c>
      <c r="E1133" s="576" t="s">
        <v>486</v>
      </c>
      <c r="F1133" s="574">
        <v>53</v>
      </c>
      <c r="G1133" s="576" t="s">
        <v>500</v>
      </c>
      <c r="H1133" s="574">
        <v>1450</v>
      </c>
      <c r="I1133" s="574">
        <v>15</v>
      </c>
      <c r="J1133" s="574">
        <v>0</v>
      </c>
      <c r="K1133" s="574">
        <v>0</v>
      </c>
      <c r="L1133" s="574">
        <f t="shared" si="181"/>
        <v>1465</v>
      </c>
      <c r="M1133" s="574">
        <f t="shared" si="182"/>
        <v>1172</v>
      </c>
      <c r="N1133" s="568">
        <f t="shared" si="183"/>
        <v>22.113207547169811</v>
      </c>
      <c r="O1133" s="574"/>
    </row>
    <row r="1134" spans="1:15">
      <c r="A1134" s="567" t="s">
        <v>17</v>
      </c>
      <c r="B1134" s="569">
        <v>45730</v>
      </c>
      <c r="C1134" s="569">
        <v>45747</v>
      </c>
      <c r="D1134" s="567" t="s">
        <v>504</v>
      </c>
      <c r="E1134" s="567" t="s">
        <v>486</v>
      </c>
      <c r="F1134" s="574">
        <v>53</v>
      </c>
      <c r="G1134" s="567" t="s">
        <v>500</v>
      </c>
      <c r="H1134" s="574">
        <v>1250</v>
      </c>
      <c r="I1134" s="574">
        <v>15</v>
      </c>
      <c r="J1134" s="574">
        <v>0</v>
      </c>
      <c r="K1134" s="574">
        <v>0</v>
      </c>
      <c r="L1134" s="574">
        <f t="shared" ref="L1134" si="187">SUM(H1134:K1134)</f>
        <v>1265</v>
      </c>
      <c r="M1134" s="574">
        <f t="shared" ref="M1134" si="188">L1134*80%</f>
        <v>1012</v>
      </c>
      <c r="N1134" s="568">
        <f t="shared" ref="N1134" si="189">M1134/F1134</f>
        <v>19.09433962264151</v>
      </c>
      <c r="O1134" s="574"/>
    </row>
    <row r="1135" spans="1:15">
      <c r="A1135" s="350" t="s">
        <v>15</v>
      </c>
      <c r="B1135" s="583">
        <v>45732</v>
      </c>
      <c r="C1135" s="583">
        <v>45747</v>
      </c>
      <c r="D1135" s="350" t="s">
        <v>485</v>
      </c>
      <c r="E1135" s="350" t="s">
        <v>486</v>
      </c>
      <c r="F1135" s="350">
        <v>53</v>
      </c>
      <c r="G1135" s="350" t="s">
        <v>500</v>
      </c>
      <c r="H1135" s="350">
        <v>1200</v>
      </c>
      <c r="I1135" s="350">
        <v>15</v>
      </c>
      <c r="J1135" s="350">
        <v>0</v>
      </c>
      <c r="K1135" s="350">
        <v>0</v>
      </c>
      <c r="L1135" s="350">
        <f>SUM(H1135:K1135)</f>
        <v>1215</v>
      </c>
      <c r="M1135" s="350">
        <f>L1135*80%</f>
        <v>972</v>
      </c>
      <c r="N1135" s="406">
        <f>M1135/F1135</f>
        <v>18.339622641509433</v>
      </c>
      <c r="O1135" s="584"/>
    </row>
    <row r="1136" spans="1:15">
      <c r="A1136" s="576" t="s">
        <v>15</v>
      </c>
      <c r="B1136" s="569">
        <v>45735</v>
      </c>
      <c r="C1136" s="569">
        <v>45747</v>
      </c>
      <c r="D1136" s="576" t="s">
        <v>504</v>
      </c>
      <c r="E1136" s="576" t="s">
        <v>486</v>
      </c>
      <c r="F1136" s="574">
        <v>53</v>
      </c>
      <c r="G1136" s="576" t="s">
        <v>500</v>
      </c>
      <c r="H1136" s="574">
        <v>1100</v>
      </c>
      <c r="I1136" s="574">
        <v>15</v>
      </c>
      <c r="J1136" s="574">
        <v>0</v>
      </c>
      <c r="K1136" s="574">
        <v>0</v>
      </c>
      <c r="L1136" s="574">
        <f t="shared" ref="L1136" si="190">SUM(H1136:K1136)</f>
        <v>1115</v>
      </c>
      <c r="M1136" s="574">
        <f t="shared" ref="M1136" si="191">L1136*80%</f>
        <v>892</v>
      </c>
      <c r="N1136" s="568">
        <f t="shared" ref="N1136" si="192">M1136/F1136</f>
        <v>16.830188679245282</v>
      </c>
      <c r="O1136" s="574"/>
    </row>
    <row r="1137" spans="1:15">
      <c r="A1137" s="589" t="s">
        <v>17</v>
      </c>
      <c r="B1137" s="569">
        <v>45735</v>
      </c>
      <c r="C1137" s="569">
        <v>45739</v>
      </c>
      <c r="D1137" s="576" t="s">
        <v>504</v>
      </c>
      <c r="E1137" s="576" t="s">
        <v>486</v>
      </c>
      <c r="F1137" s="574">
        <v>46.1</v>
      </c>
      <c r="G1137" s="576" t="s">
        <v>500</v>
      </c>
      <c r="H1137" s="574">
        <v>1250</v>
      </c>
      <c r="I1137" s="574">
        <v>15</v>
      </c>
      <c r="J1137" s="574">
        <v>0</v>
      </c>
      <c r="K1137" s="574">
        <v>0</v>
      </c>
      <c r="L1137" s="574">
        <f t="shared" ref="L1137:L1138" si="193">SUM(H1137:K1137)</f>
        <v>1265</v>
      </c>
      <c r="M1137" s="574">
        <f t="shared" ref="M1137:M1138" si="194">L1137*80%</f>
        <v>1012</v>
      </c>
      <c r="N1137" s="568">
        <f t="shared" ref="N1137:N1138" si="195">M1137/F1137</f>
        <v>21.952277657266812</v>
      </c>
      <c r="O1137" s="589" t="s">
        <v>1575</v>
      </c>
    </row>
    <row r="1138" spans="1:15">
      <c r="A1138" s="576" t="s">
        <v>15</v>
      </c>
      <c r="B1138" s="569">
        <v>45748</v>
      </c>
      <c r="C1138" s="569">
        <v>45762</v>
      </c>
      <c r="D1138" s="576" t="s">
        <v>504</v>
      </c>
      <c r="E1138" s="576" t="s">
        <v>486</v>
      </c>
      <c r="F1138" s="574">
        <v>53</v>
      </c>
      <c r="G1138" s="576" t="s">
        <v>500</v>
      </c>
      <c r="H1138" s="574">
        <v>1000</v>
      </c>
      <c r="I1138" s="574">
        <v>15</v>
      </c>
      <c r="J1138" s="574">
        <v>0</v>
      </c>
      <c r="K1138" s="574">
        <v>0</v>
      </c>
      <c r="L1138" s="574">
        <f t="shared" si="193"/>
        <v>1015</v>
      </c>
      <c r="M1138" s="574">
        <f t="shared" si="194"/>
        <v>812</v>
      </c>
      <c r="N1138" s="568">
        <f t="shared" si="195"/>
        <v>15.320754716981131</v>
      </c>
      <c r="O1138" s="574"/>
    </row>
    <row r="1139" spans="1:15">
      <c r="A1139" s="570" t="s">
        <v>13</v>
      </c>
      <c r="B1139" s="569">
        <v>45742</v>
      </c>
      <c r="C1139" s="596">
        <v>45747</v>
      </c>
      <c r="D1139" s="576" t="s">
        <v>504</v>
      </c>
      <c r="E1139" s="576" t="s">
        <v>486</v>
      </c>
      <c r="F1139" s="574">
        <v>52.49</v>
      </c>
      <c r="G1139" s="576" t="s">
        <v>500</v>
      </c>
      <c r="H1139" s="574">
        <v>1150</v>
      </c>
      <c r="I1139" s="574">
        <v>15</v>
      </c>
      <c r="J1139" s="574">
        <v>0</v>
      </c>
      <c r="K1139" s="574">
        <v>0</v>
      </c>
      <c r="L1139" s="574">
        <f t="shared" ref="L1139" si="196">SUM(H1139:K1139)</f>
        <v>1165</v>
      </c>
      <c r="M1139" s="574">
        <f t="shared" ref="M1139" si="197">L1139*80%</f>
        <v>932</v>
      </c>
      <c r="N1139" s="568">
        <f t="shared" ref="N1139" si="198">M1139/F1139</f>
        <v>17.755763002476662</v>
      </c>
      <c r="O1139" s="595" t="s">
        <v>1581</v>
      </c>
    </row>
    <row r="1140" spans="1:15">
      <c r="A1140" s="595" t="s">
        <v>17</v>
      </c>
      <c r="B1140" s="569">
        <v>45742</v>
      </c>
      <c r="C1140" s="596">
        <v>45747</v>
      </c>
      <c r="D1140" s="576" t="s">
        <v>504</v>
      </c>
      <c r="E1140" s="576" t="s">
        <v>486</v>
      </c>
      <c r="F1140" s="574">
        <v>53.26</v>
      </c>
      <c r="G1140" s="576" t="s">
        <v>500</v>
      </c>
      <c r="H1140" s="574">
        <v>1150</v>
      </c>
      <c r="I1140" s="574">
        <v>15</v>
      </c>
      <c r="J1140" s="574">
        <v>0</v>
      </c>
      <c r="K1140" s="574">
        <v>0</v>
      </c>
      <c r="L1140" s="574">
        <f t="shared" ref="L1140:L1141" si="199">SUM(H1140:K1140)</f>
        <v>1165</v>
      </c>
      <c r="M1140" s="574">
        <f t="shared" ref="M1140:M1141" si="200">L1140*80%</f>
        <v>932</v>
      </c>
      <c r="N1140" s="568">
        <f t="shared" ref="N1140:N1141" si="201">M1140/F1140</f>
        <v>17.499061209162598</v>
      </c>
      <c r="O1140" s="595" t="s">
        <v>1580</v>
      </c>
    </row>
    <row r="1141" spans="1:15">
      <c r="A1141" s="567" t="s">
        <v>17</v>
      </c>
      <c r="B1141" s="569">
        <v>45748</v>
      </c>
      <c r="C1141" s="569">
        <v>45753</v>
      </c>
      <c r="D1141" s="567" t="s">
        <v>504</v>
      </c>
      <c r="E1141" s="567" t="s">
        <v>486</v>
      </c>
      <c r="F1141" s="574">
        <v>53</v>
      </c>
      <c r="G1141" s="567" t="s">
        <v>500</v>
      </c>
      <c r="H1141" s="574">
        <v>1450</v>
      </c>
      <c r="I1141" s="574">
        <v>15</v>
      </c>
      <c r="J1141" s="574">
        <v>0</v>
      </c>
      <c r="K1141" s="574">
        <v>0</v>
      </c>
      <c r="L1141" s="574">
        <f t="shared" si="199"/>
        <v>1465</v>
      </c>
      <c r="M1141" s="574">
        <f t="shared" si="200"/>
        <v>1172</v>
      </c>
      <c r="N1141" s="568">
        <f t="shared" si="201"/>
        <v>22.113207547169811</v>
      </c>
      <c r="O1141" s="574"/>
    </row>
    <row r="1142" spans="1:15">
      <c r="A1142" s="350" t="s">
        <v>15</v>
      </c>
      <c r="B1142" s="583">
        <v>45748</v>
      </c>
      <c r="C1142" s="583">
        <v>45754</v>
      </c>
      <c r="D1142" s="350" t="s">
        <v>485</v>
      </c>
      <c r="E1142" s="350" t="s">
        <v>486</v>
      </c>
      <c r="F1142" s="350">
        <v>53</v>
      </c>
      <c r="G1142" s="350" t="s">
        <v>500</v>
      </c>
      <c r="H1142" s="350">
        <v>1400</v>
      </c>
      <c r="I1142" s="350">
        <v>15</v>
      </c>
      <c r="J1142" s="350">
        <v>0</v>
      </c>
      <c r="K1142" s="350">
        <v>0</v>
      </c>
      <c r="L1142" s="350">
        <f>SUM(H1142:K1142)</f>
        <v>1415</v>
      </c>
      <c r="M1142" s="350">
        <f>L1142*80%</f>
        <v>1132</v>
      </c>
      <c r="N1142" s="406">
        <f>M1142/F1142</f>
        <v>21.358490566037737</v>
      </c>
      <c r="O1142" s="584"/>
    </row>
    <row r="1143" spans="1:15">
      <c r="A1143" s="567" t="s">
        <v>17</v>
      </c>
      <c r="B1143" s="569">
        <v>45749</v>
      </c>
      <c r="C1143" s="569">
        <v>45758</v>
      </c>
      <c r="D1143" s="567" t="s">
        <v>504</v>
      </c>
      <c r="E1143" s="567" t="s">
        <v>486</v>
      </c>
      <c r="F1143" s="574">
        <v>52.451999999999998</v>
      </c>
      <c r="G1143" s="567" t="s">
        <v>500</v>
      </c>
      <c r="H1143" s="574">
        <v>1150</v>
      </c>
      <c r="I1143" s="574">
        <v>15</v>
      </c>
      <c r="J1143" s="574">
        <v>0</v>
      </c>
      <c r="K1143" s="574">
        <v>0</v>
      </c>
      <c r="L1143" s="574">
        <f t="shared" ref="L1143:L1144" si="202">SUM(H1143:K1143)</f>
        <v>1165</v>
      </c>
      <c r="M1143" s="574">
        <f t="shared" ref="M1143:M1144" si="203">L1143*80%</f>
        <v>932</v>
      </c>
      <c r="N1143" s="568">
        <f t="shared" ref="N1143:N1144" si="204">M1143/F1143</f>
        <v>17.768626553801571</v>
      </c>
      <c r="O1143" s="598" t="s">
        <v>1582</v>
      </c>
    </row>
    <row r="1144" spans="1:15">
      <c r="A1144" s="567" t="s">
        <v>17</v>
      </c>
      <c r="B1144" s="569">
        <v>45754</v>
      </c>
      <c r="C1144" s="569">
        <v>45762</v>
      </c>
      <c r="D1144" s="567" t="s">
        <v>504</v>
      </c>
      <c r="E1144" s="567" t="s">
        <v>486</v>
      </c>
      <c r="F1144" s="574">
        <v>53</v>
      </c>
      <c r="G1144" s="567" t="s">
        <v>500</v>
      </c>
      <c r="H1144" s="574">
        <v>1250</v>
      </c>
      <c r="I1144" s="574">
        <v>15</v>
      </c>
      <c r="J1144" s="574">
        <v>0</v>
      </c>
      <c r="K1144" s="574">
        <v>0</v>
      </c>
      <c r="L1144" s="574">
        <f t="shared" si="202"/>
        <v>1265</v>
      </c>
      <c r="M1144" s="574">
        <f t="shared" si="203"/>
        <v>1012</v>
      </c>
      <c r="N1144" s="568">
        <f t="shared" si="204"/>
        <v>19.09433962264151</v>
      </c>
      <c r="O1144" s="574"/>
    </row>
    <row r="1145" spans="1:15">
      <c r="A1145" s="350" t="s">
        <v>15</v>
      </c>
      <c r="B1145" s="583">
        <v>45755</v>
      </c>
      <c r="C1145" s="583">
        <v>45777</v>
      </c>
      <c r="D1145" s="350" t="s">
        <v>485</v>
      </c>
      <c r="E1145" s="350" t="s">
        <v>486</v>
      </c>
      <c r="F1145" s="350">
        <v>53</v>
      </c>
      <c r="G1145" s="350" t="s">
        <v>500</v>
      </c>
      <c r="H1145" s="350">
        <v>1300</v>
      </c>
      <c r="I1145" s="350">
        <v>15</v>
      </c>
      <c r="J1145" s="350">
        <v>0</v>
      </c>
      <c r="K1145" s="350">
        <v>0</v>
      </c>
      <c r="L1145" s="350">
        <f>SUM(H1145:K1145)</f>
        <v>1315</v>
      </c>
      <c r="M1145" s="350">
        <f>L1145*80%</f>
        <v>1052</v>
      </c>
      <c r="N1145" s="406">
        <f>M1145/F1145</f>
        <v>19.849056603773583</v>
      </c>
      <c r="O1145" s="584"/>
    </row>
    <row r="1146" spans="1:15">
      <c r="A1146" s="567" t="s">
        <v>17</v>
      </c>
      <c r="B1146" s="569">
        <v>45755</v>
      </c>
      <c r="C1146" s="569">
        <v>45760</v>
      </c>
      <c r="D1146" s="567" t="s">
        <v>504</v>
      </c>
      <c r="E1146" s="567" t="s">
        <v>486</v>
      </c>
      <c r="F1146" s="574">
        <v>43.8</v>
      </c>
      <c r="G1146" s="567" t="s">
        <v>500</v>
      </c>
      <c r="H1146" s="574">
        <v>1250</v>
      </c>
      <c r="I1146" s="574">
        <v>15</v>
      </c>
      <c r="J1146" s="574">
        <v>0</v>
      </c>
      <c r="K1146" s="574">
        <v>0</v>
      </c>
      <c r="L1146" s="574">
        <f t="shared" ref="L1146:L1148" si="205">SUM(H1146:K1146)</f>
        <v>1265</v>
      </c>
      <c r="M1146" s="574">
        <f t="shared" ref="M1146:M1148" si="206">L1146*80%</f>
        <v>1012</v>
      </c>
      <c r="N1146" s="568">
        <f t="shared" ref="N1146:N1148" si="207">M1146/F1146</f>
        <v>23.105022831050231</v>
      </c>
      <c r="O1146" s="602" t="s">
        <v>1596</v>
      </c>
    </row>
    <row r="1147" spans="1:15">
      <c r="A1147" s="603" t="s">
        <v>17</v>
      </c>
      <c r="B1147" s="569">
        <v>45760</v>
      </c>
      <c r="C1147" s="569">
        <v>45768</v>
      </c>
      <c r="D1147" s="603" t="s">
        <v>504</v>
      </c>
      <c r="E1147" s="603" t="s">
        <v>486</v>
      </c>
      <c r="F1147" s="574">
        <v>53</v>
      </c>
      <c r="G1147" s="603" t="s">
        <v>500</v>
      </c>
      <c r="H1147" s="574">
        <v>1250</v>
      </c>
      <c r="I1147" s="574">
        <v>15</v>
      </c>
      <c r="J1147" s="574">
        <v>0</v>
      </c>
      <c r="K1147" s="574">
        <v>0</v>
      </c>
      <c r="L1147" s="574">
        <f t="shared" si="205"/>
        <v>1265</v>
      </c>
      <c r="M1147" s="574">
        <f t="shared" si="206"/>
        <v>1012</v>
      </c>
      <c r="N1147" s="568">
        <f t="shared" si="207"/>
        <v>19.09433962264151</v>
      </c>
      <c r="O1147" s="602"/>
    </row>
    <row r="1148" spans="1:15">
      <c r="A1148" s="603" t="s">
        <v>15</v>
      </c>
      <c r="B1148" s="569">
        <v>45748</v>
      </c>
      <c r="C1148" s="569">
        <v>45783</v>
      </c>
      <c r="D1148" s="603" t="s">
        <v>504</v>
      </c>
      <c r="E1148" s="603" t="s">
        <v>486</v>
      </c>
      <c r="F1148" s="574">
        <v>53</v>
      </c>
      <c r="G1148" s="603" t="s">
        <v>500</v>
      </c>
      <c r="H1148" s="574">
        <v>1000</v>
      </c>
      <c r="I1148" s="574">
        <v>15</v>
      </c>
      <c r="J1148" s="574">
        <v>0</v>
      </c>
      <c r="K1148" s="574">
        <v>0</v>
      </c>
      <c r="L1148" s="574">
        <f t="shared" si="205"/>
        <v>1015</v>
      </c>
      <c r="M1148" s="574">
        <f t="shared" si="206"/>
        <v>812</v>
      </c>
      <c r="N1148" s="568">
        <f t="shared" si="207"/>
        <v>15.320754716981131</v>
      </c>
      <c r="O1148" s="602"/>
    </row>
    <row r="1149" spans="1:15">
      <c r="A1149" s="567" t="s">
        <v>17</v>
      </c>
      <c r="B1149" s="569">
        <v>45763</v>
      </c>
      <c r="C1149" s="569">
        <v>45767</v>
      </c>
      <c r="D1149" s="603" t="s">
        <v>504</v>
      </c>
      <c r="E1149" s="603" t="s">
        <v>486</v>
      </c>
      <c r="F1149" s="574">
        <v>52.316000000000003</v>
      </c>
      <c r="G1149" s="603" t="s">
        <v>500</v>
      </c>
      <c r="H1149" s="574">
        <v>1300</v>
      </c>
      <c r="I1149" s="574">
        <v>15</v>
      </c>
      <c r="J1149" s="574">
        <v>0</v>
      </c>
      <c r="K1149" s="574">
        <v>0</v>
      </c>
      <c r="L1149" s="574">
        <f t="shared" ref="L1149:L1151" si="208">SUM(H1149:K1149)</f>
        <v>1315</v>
      </c>
      <c r="M1149" s="574">
        <f t="shared" ref="M1149:M1151" si="209">L1149*80%</f>
        <v>1052</v>
      </c>
      <c r="N1149" s="568">
        <f t="shared" ref="N1149:N1151" si="210">M1149/F1149</f>
        <v>20.108570991666028</v>
      </c>
      <c r="O1149" s="610" t="s">
        <v>1619</v>
      </c>
    </row>
    <row r="1150" spans="1:15">
      <c r="A1150" s="603" t="s">
        <v>17</v>
      </c>
      <c r="B1150" s="569">
        <v>45763</v>
      </c>
      <c r="C1150" s="569">
        <v>45767</v>
      </c>
      <c r="D1150" s="603" t="s">
        <v>504</v>
      </c>
      <c r="E1150" s="603" t="s">
        <v>486</v>
      </c>
      <c r="F1150" s="574">
        <v>45.77</v>
      </c>
      <c r="G1150" s="603" t="s">
        <v>500</v>
      </c>
      <c r="H1150" s="574">
        <v>1300</v>
      </c>
      <c r="I1150" s="574">
        <v>15</v>
      </c>
      <c r="J1150" s="574">
        <v>0</v>
      </c>
      <c r="K1150" s="574">
        <v>0</v>
      </c>
      <c r="L1150" s="574">
        <f t="shared" si="208"/>
        <v>1315</v>
      </c>
      <c r="M1150" s="574">
        <f t="shared" si="209"/>
        <v>1052</v>
      </c>
      <c r="N1150" s="568">
        <f t="shared" si="210"/>
        <v>22.98448765566965</v>
      </c>
      <c r="O1150" s="610" t="s">
        <v>1620</v>
      </c>
    </row>
    <row r="1151" spans="1:15">
      <c r="A1151" s="603" t="s">
        <v>17</v>
      </c>
      <c r="B1151" s="569">
        <v>45769</v>
      </c>
      <c r="C1151" s="569">
        <v>45777</v>
      </c>
      <c r="D1151" s="603" t="s">
        <v>504</v>
      </c>
      <c r="E1151" s="603" t="s">
        <v>486</v>
      </c>
      <c r="F1151" s="574">
        <v>53</v>
      </c>
      <c r="G1151" s="603" t="s">
        <v>500</v>
      </c>
      <c r="H1151" s="574">
        <v>1300</v>
      </c>
      <c r="I1151" s="574">
        <v>15</v>
      </c>
      <c r="J1151" s="574">
        <v>0</v>
      </c>
      <c r="K1151" s="574">
        <v>0</v>
      </c>
      <c r="L1151" s="574">
        <f t="shared" si="208"/>
        <v>1315</v>
      </c>
      <c r="M1151" s="574">
        <f t="shared" si="209"/>
        <v>1052</v>
      </c>
      <c r="N1151" s="568">
        <f t="shared" si="210"/>
        <v>19.849056603773583</v>
      </c>
      <c r="O1151" s="602"/>
    </row>
    <row r="1152" spans="1:15">
      <c r="A1152" s="613" t="s">
        <v>16</v>
      </c>
      <c r="B1152" s="569">
        <v>45770</v>
      </c>
      <c r="C1152" s="569">
        <v>45776</v>
      </c>
      <c r="D1152" s="603" t="s">
        <v>504</v>
      </c>
      <c r="E1152" s="603" t="s">
        <v>486</v>
      </c>
      <c r="F1152" s="574">
        <v>50.61</v>
      </c>
      <c r="G1152" s="603" t="s">
        <v>500</v>
      </c>
      <c r="H1152" s="574">
        <v>1165</v>
      </c>
      <c r="I1152" s="574">
        <v>15</v>
      </c>
      <c r="J1152" s="574">
        <v>0</v>
      </c>
      <c r="K1152" s="574">
        <v>0</v>
      </c>
      <c r="L1152" s="574">
        <f t="shared" ref="L1152" si="211">SUM(H1152:K1152)</f>
        <v>1180</v>
      </c>
      <c r="M1152" s="574">
        <f t="shared" ref="M1152" si="212">L1152*80%</f>
        <v>944</v>
      </c>
      <c r="N1152" s="568">
        <f t="shared" ref="N1152" si="213">M1152/F1152</f>
        <v>18.652440229203716</v>
      </c>
      <c r="O1152" s="613" t="s">
        <v>1623</v>
      </c>
    </row>
    <row r="1153" spans="1:15">
      <c r="A1153" s="350" t="s">
        <v>15</v>
      </c>
      <c r="B1153" s="583">
        <v>45778</v>
      </c>
      <c r="C1153" s="583">
        <v>45795</v>
      </c>
      <c r="D1153" s="350" t="s">
        <v>485</v>
      </c>
      <c r="E1153" s="350" t="s">
        <v>486</v>
      </c>
      <c r="F1153" s="350">
        <v>53</v>
      </c>
      <c r="G1153" s="350" t="s">
        <v>500</v>
      </c>
      <c r="H1153" s="350">
        <v>1200</v>
      </c>
      <c r="I1153" s="350">
        <v>15</v>
      </c>
      <c r="J1153" s="350">
        <v>0</v>
      </c>
      <c r="K1153" s="350">
        <v>0</v>
      </c>
      <c r="L1153" s="350">
        <f>SUM(H1153:K1153)</f>
        <v>1215</v>
      </c>
      <c r="M1153" s="350">
        <f>L1153*80%</f>
        <v>972</v>
      </c>
      <c r="N1153" s="406">
        <f>M1153/F1153</f>
        <v>18.339622641509433</v>
      </c>
      <c r="O1153" s="584"/>
    </row>
    <row r="1154" spans="1:15">
      <c r="A1154" s="624" t="s">
        <v>16</v>
      </c>
      <c r="B1154" s="569">
        <v>45783</v>
      </c>
      <c r="C1154" s="569">
        <v>45788</v>
      </c>
      <c r="D1154" s="603" t="s">
        <v>504</v>
      </c>
      <c r="E1154" s="603" t="s">
        <v>486</v>
      </c>
      <c r="F1154" s="574">
        <v>53</v>
      </c>
      <c r="G1154" s="603" t="s">
        <v>500</v>
      </c>
      <c r="H1154" s="574">
        <v>1165</v>
      </c>
      <c r="I1154" s="574">
        <v>15</v>
      </c>
      <c r="J1154" s="574">
        <v>0</v>
      </c>
      <c r="K1154" s="574">
        <v>0</v>
      </c>
      <c r="L1154" s="574">
        <f t="shared" ref="L1154" si="214">SUM(H1154:K1154)</f>
        <v>1180</v>
      </c>
      <c r="M1154" s="574">
        <f t="shared" ref="M1154" si="215">L1154*80%</f>
        <v>944</v>
      </c>
      <c r="N1154" s="568">
        <f t="shared" ref="N1154" si="216">M1154/F1154</f>
        <v>17.811320754716981</v>
      </c>
      <c r="O1154" s="602"/>
    </row>
    <row r="1155" spans="1:15">
      <c r="A1155" s="635" t="s">
        <v>15</v>
      </c>
      <c r="B1155" s="569">
        <v>45778</v>
      </c>
      <c r="C1155" s="569">
        <v>45791</v>
      </c>
      <c r="D1155" s="603" t="s">
        <v>504</v>
      </c>
      <c r="E1155" s="603" t="s">
        <v>486</v>
      </c>
      <c r="F1155" s="574">
        <v>53</v>
      </c>
      <c r="G1155" s="603" t="s">
        <v>500</v>
      </c>
      <c r="H1155" s="574">
        <v>1000</v>
      </c>
      <c r="I1155" s="574">
        <v>15</v>
      </c>
      <c r="J1155" s="574">
        <v>0</v>
      </c>
      <c r="K1155" s="574">
        <v>0</v>
      </c>
      <c r="L1155" s="574">
        <f t="shared" ref="L1155" si="217">SUM(H1155:K1155)</f>
        <v>1015</v>
      </c>
      <c r="M1155" s="574">
        <f t="shared" ref="M1155" si="218">L1155*80%</f>
        <v>812</v>
      </c>
      <c r="N1155" s="568">
        <f t="shared" ref="N1155" si="219">M1155/F1155</f>
        <v>15.320754716981131</v>
      </c>
      <c r="O1155" s="602"/>
    </row>
    <row r="1156" spans="1:15">
      <c r="A1156" s="635" t="s">
        <v>15</v>
      </c>
      <c r="B1156" s="569">
        <v>45793</v>
      </c>
      <c r="C1156" s="569">
        <v>45808</v>
      </c>
      <c r="D1156" s="603" t="s">
        <v>504</v>
      </c>
      <c r="E1156" s="603" t="s">
        <v>486</v>
      </c>
      <c r="F1156" s="574">
        <v>53</v>
      </c>
      <c r="G1156" s="603" t="s">
        <v>500</v>
      </c>
      <c r="H1156" s="574">
        <v>1300</v>
      </c>
      <c r="I1156" s="574">
        <v>15</v>
      </c>
      <c r="J1156" s="574">
        <v>0</v>
      </c>
      <c r="K1156" s="574">
        <v>0</v>
      </c>
      <c r="L1156" s="574">
        <f t="shared" ref="L1156" si="220">SUM(H1156:K1156)</f>
        <v>1315</v>
      </c>
      <c r="M1156" s="574">
        <f t="shared" ref="M1156" si="221">L1156*80%</f>
        <v>1052</v>
      </c>
      <c r="N1156" s="568">
        <f t="shared" ref="N1156" si="222">M1156/F1156</f>
        <v>19.849056603773583</v>
      </c>
      <c r="O1156" s="602"/>
    </row>
    <row r="1157" spans="1:15">
      <c r="A1157" s="635" t="s">
        <v>23</v>
      </c>
      <c r="B1157" s="569">
        <v>45778</v>
      </c>
      <c r="C1157" s="569">
        <v>45791</v>
      </c>
      <c r="D1157" s="603" t="s">
        <v>504</v>
      </c>
      <c r="E1157" s="603" t="s">
        <v>486</v>
      </c>
      <c r="F1157" s="574">
        <v>53</v>
      </c>
      <c r="G1157" s="603" t="s">
        <v>500</v>
      </c>
      <c r="H1157" s="574">
        <v>1165</v>
      </c>
      <c r="I1157" s="574">
        <v>15</v>
      </c>
      <c r="J1157" s="574">
        <v>0</v>
      </c>
      <c r="K1157" s="574">
        <v>0</v>
      </c>
      <c r="L1157" s="574">
        <f t="shared" ref="L1157:L1161" si="223">SUM(H1157:K1157)</f>
        <v>1180</v>
      </c>
      <c r="M1157" s="574">
        <f t="shared" ref="M1157:M1161" si="224">L1157*80%</f>
        <v>944</v>
      </c>
      <c r="N1157" s="568">
        <f t="shared" ref="N1157:N1161" si="225">M1157/F1157</f>
        <v>17.811320754716981</v>
      </c>
      <c r="O1157" s="602"/>
    </row>
    <row r="1158" spans="1:15">
      <c r="A1158" s="635" t="s">
        <v>15</v>
      </c>
      <c r="B1158" s="569">
        <v>45784</v>
      </c>
      <c r="C1158" s="569">
        <v>45791</v>
      </c>
      <c r="D1158" s="603" t="s">
        <v>504</v>
      </c>
      <c r="E1158" s="603" t="s">
        <v>486</v>
      </c>
      <c r="F1158" s="574">
        <v>40.799999999999997</v>
      </c>
      <c r="G1158" s="603" t="s">
        <v>500</v>
      </c>
      <c r="H1158" s="574">
        <v>1000</v>
      </c>
      <c r="I1158" s="574">
        <v>15</v>
      </c>
      <c r="J1158" s="574">
        <v>0</v>
      </c>
      <c r="K1158" s="574">
        <v>0</v>
      </c>
      <c r="L1158" s="574">
        <f t="shared" si="223"/>
        <v>1015</v>
      </c>
      <c r="M1158" s="574">
        <f t="shared" si="224"/>
        <v>812</v>
      </c>
      <c r="N1158" s="568">
        <f t="shared" si="225"/>
        <v>19.901960784313726</v>
      </c>
      <c r="O1158" s="637" t="s">
        <v>1633</v>
      </c>
    </row>
    <row r="1159" spans="1:15">
      <c r="A1159" s="635" t="s">
        <v>15</v>
      </c>
      <c r="B1159" s="569">
        <v>45784</v>
      </c>
      <c r="C1159" s="569">
        <v>45791</v>
      </c>
      <c r="D1159" s="603" t="s">
        <v>504</v>
      </c>
      <c r="E1159" s="603" t="s">
        <v>486</v>
      </c>
      <c r="F1159" s="574">
        <v>44.73</v>
      </c>
      <c r="G1159" s="603" t="s">
        <v>500</v>
      </c>
      <c r="H1159" s="574">
        <v>1000</v>
      </c>
      <c r="I1159" s="574">
        <v>15</v>
      </c>
      <c r="J1159" s="574">
        <v>0</v>
      </c>
      <c r="K1159" s="574">
        <v>0</v>
      </c>
      <c r="L1159" s="574">
        <f t="shared" si="223"/>
        <v>1015</v>
      </c>
      <c r="M1159" s="574">
        <f t="shared" si="224"/>
        <v>812</v>
      </c>
      <c r="N1159" s="568">
        <f t="shared" si="225"/>
        <v>18.153364632237874</v>
      </c>
      <c r="O1159" s="637" t="s">
        <v>1634</v>
      </c>
    </row>
    <row r="1160" spans="1:15">
      <c r="A1160" s="624" t="s">
        <v>16</v>
      </c>
      <c r="B1160" s="569">
        <v>45796</v>
      </c>
      <c r="C1160" s="569">
        <v>45799</v>
      </c>
      <c r="D1160" s="603" t="s">
        <v>504</v>
      </c>
      <c r="E1160" s="603" t="s">
        <v>486</v>
      </c>
      <c r="F1160" s="574">
        <v>58.71</v>
      </c>
      <c r="G1160" s="603" t="s">
        <v>500</v>
      </c>
      <c r="H1160" s="574">
        <v>1220</v>
      </c>
      <c r="I1160" s="574">
        <v>15</v>
      </c>
      <c r="J1160" s="574">
        <v>0</v>
      </c>
      <c r="K1160" s="574">
        <v>0</v>
      </c>
      <c r="L1160" s="574">
        <f t="shared" ref="L1160" si="226">SUM(H1160:K1160)</f>
        <v>1235</v>
      </c>
      <c r="M1160" s="574">
        <f t="shared" ref="M1160" si="227">L1160*80%</f>
        <v>988</v>
      </c>
      <c r="N1160" s="568">
        <f t="shared" ref="N1160" si="228">M1160/F1160</f>
        <v>16.828478964401295</v>
      </c>
      <c r="O1160" s="640" t="s">
        <v>1644</v>
      </c>
    </row>
    <row r="1161" spans="1:15">
      <c r="A1161" s="624" t="s">
        <v>16</v>
      </c>
      <c r="B1161" s="569">
        <v>45796</v>
      </c>
      <c r="C1161" s="569">
        <v>45803</v>
      </c>
      <c r="D1161" s="603" t="s">
        <v>504</v>
      </c>
      <c r="E1161" s="603" t="s">
        <v>486</v>
      </c>
      <c r="F1161" s="574">
        <v>53</v>
      </c>
      <c r="G1161" s="603" t="s">
        <v>500</v>
      </c>
      <c r="H1161" s="574">
        <v>1220</v>
      </c>
      <c r="I1161" s="574">
        <v>15</v>
      </c>
      <c r="J1161" s="574">
        <v>0</v>
      </c>
      <c r="K1161" s="574">
        <v>0</v>
      </c>
      <c r="L1161" s="574">
        <f t="shared" si="223"/>
        <v>1235</v>
      </c>
      <c r="M1161" s="574">
        <f t="shared" si="224"/>
        <v>988</v>
      </c>
      <c r="N1161" s="568">
        <f t="shared" si="225"/>
        <v>18.641509433962263</v>
      </c>
      <c r="O1161" s="602"/>
    </row>
    <row r="1162" spans="1:15">
      <c r="A1162" s="350" t="s">
        <v>15</v>
      </c>
      <c r="B1162" s="583">
        <v>45796</v>
      </c>
      <c r="C1162" s="583">
        <v>45802</v>
      </c>
      <c r="D1162" s="350" t="s">
        <v>485</v>
      </c>
      <c r="E1162" s="350" t="s">
        <v>486</v>
      </c>
      <c r="F1162" s="350">
        <v>53</v>
      </c>
      <c r="G1162" s="350" t="s">
        <v>500</v>
      </c>
      <c r="H1162" s="350">
        <v>1400</v>
      </c>
      <c r="I1162" s="350">
        <v>15</v>
      </c>
      <c r="J1162" s="350">
        <v>0</v>
      </c>
      <c r="K1162" s="350">
        <v>0</v>
      </c>
      <c r="L1162" s="350">
        <f>SUM(H1162:K1162)</f>
        <v>1415</v>
      </c>
      <c r="M1162" s="350">
        <f>L1162*80%</f>
        <v>1132</v>
      </c>
      <c r="N1162" s="406">
        <f>M1162/F1162</f>
        <v>21.358490566037737</v>
      </c>
      <c r="O1162" s="584"/>
    </row>
    <row r="1163" spans="1:15">
      <c r="A1163" s="624" t="s">
        <v>16</v>
      </c>
      <c r="B1163" s="569">
        <v>45798</v>
      </c>
      <c r="C1163" s="569">
        <v>45802</v>
      </c>
      <c r="D1163" s="603" t="s">
        <v>504</v>
      </c>
      <c r="E1163" s="603" t="s">
        <v>486</v>
      </c>
      <c r="F1163" s="574">
        <v>35.93</v>
      </c>
      <c r="G1163" s="603" t="s">
        <v>500</v>
      </c>
      <c r="H1163" s="574">
        <v>1300</v>
      </c>
      <c r="I1163" s="574">
        <v>15</v>
      </c>
      <c r="J1163" s="574">
        <v>0</v>
      </c>
      <c r="K1163" s="574">
        <v>0</v>
      </c>
      <c r="L1163" s="574">
        <f t="shared" ref="L1163" si="229">SUM(H1163:K1163)</f>
        <v>1315</v>
      </c>
      <c r="M1163" s="574">
        <f t="shared" ref="M1163" si="230">L1163*80%</f>
        <v>1052</v>
      </c>
      <c r="N1163" s="568">
        <f t="shared" ref="N1163" si="231">M1163/F1163</f>
        <v>29.279153910381297</v>
      </c>
      <c r="O1163" s="660" t="s">
        <v>1645</v>
      </c>
    </row>
    <row r="1164" spans="1:15">
      <c r="A1164" s="661" t="s">
        <v>15</v>
      </c>
      <c r="B1164" s="569">
        <v>45805</v>
      </c>
      <c r="C1164" s="569">
        <v>45807</v>
      </c>
      <c r="D1164" s="603" t="s">
        <v>504</v>
      </c>
      <c r="E1164" s="603" t="s">
        <v>486</v>
      </c>
      <c r="F1164" s="574">
        <v>61.1</v>
      </c>
      <c r="G1164" s="603" t="s">
        <v>500</v>
      </c>
      <c r="H1164" s="574">
        <v>1565</v>
      </c>
      <c r="I1164" s="574">
        <v>15</v>
      </c>
      <c r="J1164" s="574">
        <v>0</v>
      </c>
      <c r="K1164" s="574">
        <v>0</v>
      </c>
      <c r="L1164" s="574">
        <f t="shared" ref="L1164" si="232">SUM(H1164:K1164)</f>
        <v>1580</v>
      </c>
      <c r="M1164" s="574">
        <f t="shared" ref="M1164" si="233">L1164*80%</f>
        <v>1264</v>
      </c>
      <c r="N1164" s="568">
        <f t="shared" ref="N1164" si="234">M1164/F1164</f>
        <v>20.687397708674304</v>
      </c>
      <c r="O1164" s="661" t="s">
        <v>1647</v>
      </c>
    </row>
    <row r="1165" spans="1:15">
      <c r="A1165" s="350" t="s">
        <v>15</v>
      </c>
      <c r="B1165" s="583">
        <v>45803</v>
      </c>
      <c r="C1165" s="583">
        <v>45808</v>
      </c>
      <c r="D1165" s="350" t="s">
        <v>485</v>
      </c>
      <c r="E1165" s="350" t="s">
        <v>486</v>
      </c>
      <c r="F1165" s="350">
        <v>53</v>
      </c>
      <c r="G1165" s="350" t="s">
        <v>500</v>
      </c>
      <c r="H1165" s="350">
        <v>2800</v>
      </c>
      <c r="I1165" s="350">
        <v>15</v>
      </c>
      <c r="J1165" s="350">
        <v>0</v>
      </c>
      <c r="K1165" s="350">
        <v>0</v>
      </c>
      <c r="L1165" s="350">
        <f>SUM(H1165:K1165)</f>
        <v>2815</v>
      </c>
      <c r="M1165" s="350">
        <f>L1165*80%</f>
        <v>2252</v>
      </c>
      <c r="N1165" s="406">
        <f>M1165/F1165</f>
        <v>42.490566037735846</v>
      </c>
      <c r="O1165" s="584"/>
    </row>
    <row r="1166" spans="1:15">
      <c r="A1166" s="624" t="s">
        <v>16</v>
      </c>
      <c r="B1166" s="569">
        <v>45804</v>
      </c>
      <c r="C1166" s="569">
        <v>45808</v>
      </c>
      <c r="D1166" s="603" t="s">
        <v>504</v>
      </c>
      <c r="E1166" s="603" t="s">
        <v>486</v>
      </c>
      <c r="F1166" s="574">
        <v>53</v>
      </c>
      <c r="G1166" s="603" t="s">
        <v>500</v>
      </c>
      <c r="H1166" s="574">
        <v>2295</v>
      </c>
      <c r="I1166" s="574">
        <v>15</v>
      </c>
      <c r="J1166" s="574">
        <v>0</v>
      </c>
      <c r="K1166" s="574">
        <v>0</v>
      </c>
      <c r="L1166" s="574">
        <f t="shared" ref="L1166" si="235">SUM(H1166:K1166)</f>
        <v>2310</v>
      </c>
      <c r="M1166" s="574">
        <f t="shared" ref="M1166" si="236">L1166*80%</f>
        <v>1848</v>
      </c>
      <c r="N1166" s="568">
        <f t="shared" ref="N1166" si="237">M1166/F1166</f>
        <v>34.867924528301884</v>
      </c>
      <c r="O1166" s="602"/>
    </row>
    <row r="1167" spans="1:15">
      <c r="A1167" s="649" t="s">
        <v>15</v>
      </c>
      <c r="B1167" s="569">
        <v>45809</v>
      </c>
      <c r="C1167" s="569">
        <v>45815</v>
      </c>
      <c r="D1167" s="603" t="s">
        <v>504</v>
      </c>
      <c r="E1167" s="603" t="s">
        <v>486</v>
      </c>
      <c r="F1167" s="574">
        <v>53</v>
      </c>
      <c r="G1167" s="603" t="s">
        <v>500</v>
      </c>
      <c r="H1167" s="574">
        <v>4015</v>
      </c>
      <c r="I1167" s="574">
        <v>15</v>
      </c>
      <c r="J1167" s="574">
        <v>0</v>
      </c>
      <c r="K1167" s="574">
        <v>0</v>
      </c>
      <c r="L1167" s="574">
        <f t="shared" ref="L1167" si="238">SUM(H1167:K1167)</f>
        <v>4030</v>
      </c>
      <c r="M1167" s="574">
        <f t="shared" ref="M1167" si="239">L1167*80%</f>
        <v>3224</v>
      </c>
      <c r="N1167" s="568">
        <f t="shared" ref="N1167" si="240">M1167/F1167</f>
        <v>60.830188679245282</v>
      </c>
      <c r="O1167" s="602"/>
    </row>
    <row r="1168" spans="1:15">
      <c r="A1168" s="649" t="s">
        <v>16</v>
      </c>
      <c r="B1168" s="569">
        <v>45809</v>
      </c>
      <c r="C1168" s="569">
        <v>45815</v>
      </c>
      <c r="D1168" s="603" t="s">
        <v>504</v>
      </c>
      <c r="E1168" s="603" t="s">
        <v>486</v>
      </c>
      <c r="F1168" s="574">
        <v>53</v>
      </c>
      <c r="G1168" s="603" t="s">
        <v>500</v>
      </c>
      <c r="H1168" s="574">
        <v>3691</v>
      </c>
      <c r="I1168" s="574">
        <v>15</v>
      </c>
      <c r="J1168" s="574">
        <v>0</v>
      </c>
      <c r="K1168" s="574">
        <v>0</v>
      </c>
      <c r="L1168" s="574">
        <f t="shared" ref="L1168:L1173" si="241">SUM(H1168:K1168)</f>
        <v>3706</v>
      </c>
      <c r="M1168" s="574">
        <f t="shared" ref="M1168:M1173" si="242">L1168*80%</f>
        <v>2964.8</v>
      </c>
      <c r="N1168" s="568">
        <f t="shared" ref="N1168:N1173" si="243">M1168/F1168</f>
        <v>55.939622641509438</v>
      </c>
      <c r="O1168" s="602"/>
    </row>
    <row r="1169" spans="1:15">
      <c r="A1169" s="350" t="s">
        <v>15</v>
      </c>
      <c r="B1169" s="659">
        <v>45809</v>
      </c>
      <c r="C1169" s="659">
        <v>45815</v>
      </c>
      <c r="D1169" s="350" t="s">
        <v>485</v>
      </c>
      <c r="E1169" s="350" t="s">
        <v>486</v>
      </c>
      <c r="F1169" s="350">
        <v>53</v>
      </c>
      <c r="G1169" s="350" t="s">
        <v>500</v>
      </c>
      <c r="H1169" s="350">
        <v>4700</v>
      </c>
      <c r="I1169" s="350">
        <v>15</v>
      </c>
      <c r="J1169" s="350">
        <v>0</v>
      </c>
      <c r="K1169" s="350">
        <v>0</v>
      </c>
      <c r="L1169" s="350">
        <f>SUM(H1169:K1169)</f>
        <v>4715</v>
      </c>
      <c r="M1169" s="350">
        <f>L1169*80%</f>
        <v>3772</v>
      </c>
      <c r="N1169" s="406">
        <f>M1169/F1169</f>
        <v>71.169811320754718</v>
      </c>
      <c r="O1169" s="584"/>
    </row>
    <row r="1170" spans="1:15">
      <c r="A1170" s="661" t="s">
        <v>16</v>
      </c>
      <c r="B1170" s="569">
        <v>45805</v>
      </c>
      <c r="C1170" s="569">
        <v>45813</v>
      </c>
      <c r="D1170" s="603" t="s">
        <v>504</v>
      </c>
      <c r="E1170" s="603" t="s">
        <v>486</v>
      </c>
      <c r="F1170" s="574">
        <v>57.81</v>
      </c>
      <c r="G1170" s="603" t="s">
        <v>500</v>
      </c>
      <c r="H1170" s="574">
        <v>3691</v>
      </c>
      <c r="I1170" s="574">
        <v>15</v>
      </c>
      <c r="J1170" s="574">
        <v>0</v>
      </c>
      <c r="K1170" s="574">
        <v>0</v>
      </c>
      <c r="L1170" s="574">
        <f t="shared" ref="L1170" si="244">SUM(H1170:K1170)</f>
        <v>3706</v>
      </c>
      <c r="M1170" s="574">
        <f t="shared" ref="M1170" si="245">L1170*80%</f>
        <v>2964.8</v>
      </c>
      <c r="N1170" s="568">
        <f t="shared" ref="N1170" si="246">M1170/F1170</f>
        <v>51.28524476734129</v>
      </c>
      <c r="O1170" s="661" t="s">
        <v>1648</v>
      </c>
    </row>
    <row r="1171" spans="1:15">
      <c r="A1171" s="350" t="s">
        <v>15</v>
      </c>
      <c r="B1171" s="659">
        <v>45816</v>
      </c>
      <c r="C1171" s="659">
        <v>45820</v>
      </c>
      <c r="D1171" s="350" t="s">
        <v>485</v>
      </c>
      <c r="E1171" s="350" t="s">
        <v>486</v>
      </c>
      <c r="F1171" s="350">
        <v>53</v>
      </c>
      <c r="G1171" s="350" t="s">
        <v>500</v>
      </c>
      <c r="H1171" s="350">
        <v>5600</v>
      </c>
      <c r="I1171" s="350">
        <v>15</v>
      </c>
      <c r="J1171" s="350">
        <v>0</v>
      </c>
      <c r="K1171" s="350">
        <v>0</v>
      </c>
      <c r="L1171" s="350">
        <f>SUM(H1171:K1171)</f>
        <v>5615</v>
      </c>
      <c r="M1171" s="350">
        <f>L1171*80%</f>
        <v>4492</v>
      </c>
      <c r="N1171" s="406">
        <f>M1171/F1171</f>
        <v>84.754716981132077</v>
      </c>
      <c r="O1171" s="584"/>
    </row>
    <row r="1172" spans="1:15">
      <c r="A1172" s="649" t="s">
        <v>15</v>
      </c>
      <c r="B1172" s="571">
        <v>45816</v>
      </c>
      <c r="C1172" s="571">
        <v>45822</v>
      </c>
      <c r="D1172" s="603" t="s">
        <v>504</v>
      </c>
      <c r="E1172" s="603" t="s">
        <v>486</v>
      </c>
      <c r="F1172" s="574">
        <v>53</v>
      </c>
      <c r="G1172" s="603" t="s">
        <v>500</v>
      </c>
      <c r="H1172" s="574">
        <v>3515</v>
      </c>
      <c r="I1172" s="574">
        <v>15</v>
      </c>
      <c r="J1172" s="574">
        <v>0</v>
      </c>
      <c r="K1172" s="574">
        <v>0</v>
      </c>
      <c r="L1172" s="574">
        <f t="shared" si="241"/>
        <v>3530</v>
      </c>
      <c r="M1172" s="574">
        <f t="shared" si="242"/>
        <v>2824</v>
      </c>
      <c r="N1172" s="568">
        <f t="shared" si="243"/>
        <v>53.283018867924525</v>
      </c>
      <c r="O1172" s="602"/>
    </row>
    <row r="1173" spans="1:15">
      <c r="A1173" s="661" t="s">
        <v>16</v>
      </c>
      <c r="B1173" s="571">
        <v>45816</v>
      </c>
      <c r="C1173" s="571">
        <v>45822</v>
      </c>
      <c r="D1173" s="603" t="s">
        <v>504</v>
      </c>
      <c r="E1173" s="603" t="s">
        <v>486</v>
      </c>
      <c r="F1173" s="574">
        <v>53</v>
      </c>
      <c r="G1173" s="603" t="s">
        <v>500</v>
      </c>
      <c r="H1173" s="574">
        <v>4243</v>
      </c>
      <c r="I1173" s="574">
        <v>15</v>
      </c>
      <c r="J1173" s="574">
        <v>0</v>
      </c>
      <c r="K1173" s="574">
        <v>0</v>
      </c>
      <c r="L1173" s="574">
        <f t="shared" si="241"/>
        <v>4258</v>
      </c>
      <c r="M1173" s="574">
        <f t="shared" si="242"/>
        <v>3406.4</v>
      </c>
      <c r="N1173" s="568">
        <f t="shared" si="243"/>
        <v>64.271698113207549</v>
      </c>
      <c r="O1173" s="661"/>
    </row>
    <row r="1174" spans="1:15">
      <c r="A1174" s="350" t="s">
        <v>15</v>
      </c>
      <c r="B1174" s="659">
        <v>45821</v>
      </c>
      <c r="C1174" s="659">
        <v>45822</v>
      </c>
      <c r="D1174" s="350" t="s">
        <v>485</v>
      </c>
      <c r="E1174" s="350" t="s">
        <v>486</v>
      </c>
      <c r="F1174" s="350">
        <v>53</v>
      </c>
      <c r="G1174" s="350" t="s">
        <v>500</v>
      </c>
      <c r="H1174" s="350">
        <v>3700</v>
      </c>
      <c r="I1174" s="350">
        <v>15</v>
      </c>
      <c r="J1174" s="350">
        <v>0</v>
      </c>
      <c r="K1174" s="350">
        <v>0</v>
      </c>
      <c r="L1174" s="350">
        <f>SUM(H1174:K1174)</f>
        <v>3715</v>
      </c>
      <c r="M1174" s="350">
        <f>L1174*80%</f>
        <v>2972</v>
      </c>
      <c r="N1174" s="406">
        <f>M1174/F1174</f>
        <v>56.075471698113205</v>
      </c>
      <c r="O1174" s="584"/>
    </row>
    <row r="1175" spans="1:15">
      <c r="A1175" s="669" t="s">
        <v>16</v>
      </c>
      <c r="B1175" s="571">
        <v>45823</v>
      </c>
      <c r="C1175" s="571">
        <v>45829</v>
      </c>
      <c r="D1175" s="603" t="s">
        <v>504</v>
      </c>
      <c r="E1175" s="603" t="s">
        <v>486</v>
      </c>
      <c r="F1175" s="574">
        <v>53</v>
      </c>
      <c r="G1175" s="603" t="s">
        <v>500</v>
      </c>
      <c r="H1175" s="574">
        <v>3555</v>
      </c>
      <c r="I1175" s="574">
        <v>15</v>
      </c>
      <c r="J1175" s="574">
        <v>0</v>
      </c>
      <c r="K1175" s="574">
        <v>0</v>
      </c>
      <c r="L1175" s="574">
        <f t="shared" ref="L1175:L1178" si="247">SUM(H1175:K1175)</f>
        <v>3570</v>
      </c>
      <c r="M1175" s="574">
        <f t="shared" ref="M1175:M1178" si="248">L1175*80%</f>
        <v>2856</v>
      </c>
      <c r="N1175" s="568">
        <f t="shared" ref="N1175:N1178" si="249">M1175/F1175</f>
        <v>53.886792452830186</v>
      </c>
      <c r="O1175" s="661"/>
    </row>
    <row r="1176" spans="1:15">
      <c r="A1176" s="649" t="s">
        <v>15</v>
      </c>
      <c r="B1176" s="571">
        <v>45823</v>
      </c>
      <c r="C1176" s="571">
        <v>45829</v>
      </c>
      <c r="D1176" s="603" t="s">
        <v>504</v>
      </c>
      <c r="E1176" s="603" t="s">
        <v>486</v>
      </c>
      <c r="F1176" s="574">
        <v>53</v>
      </c>
      <c r="G1176" s="603" t="s">
        <v>500</v>
      </c>
      <c r="H1176" s="574">
        <v>2915</v>
      </c>
      <c r="I1176" s="574">
        <v>15</v>
      </c>
      <c r="J1176" s="574">
        <v>0</v>
      </c>
      <c r="K1176" s="574">
        <v>0</v>
      </c>
      <c r="L1176" s="574">
        <f t="shared" si="247"/>
        <v>2930</v>
      </c>
      <c r="M1176" s="574">
        <f t="shared" si="248"/>
        <v>2344</v>
      </c>
      <c r="N1176" s="568">
        <f t="shared" si="249"/>
        <v>44.226415094339622</v>
      </c>
      <c r="O1176" s="602"/>
    </row>
    <row r="1177" spans="1:15">
      <c r="A1177" s="677" t="s">
        <v>17</v>
      </c>
      <c r="B1177" s="571">
        <v>45823</v>
      </c>
      <c r="C1177" s="571">
        <v>45829</v>
      </c>
      <c r="D1177" s="603" t="s">
        <v>504</v>
      </c>
      <c r="E1177" s="603" t="s">
        <v>486</v>
      </c>
      <c r="F1177" s="574">
        <v>53</v>
      </c>
      <c r="G1177" s="603" t="s">
        <v>500</v>
      </c>
      <c r="H1177" s="574">
        <v>2600</v>
      </c>
      <c r="I1177" s="574">
        <v>15</v>
      </c>
      <c r="J1177" s="574">
        <v>0</v>
      </c>
      <c r="K1177" s="574">
        <v>0</v>
      </c>
      <c r="L1177" s="574">
        <f t="shared" ref="L1177" si="250">SUM(H1177:K1177)</f>
        <v>2615</v>
      </c>
      <c r="M1177" s="574">
        <f t="shared" ref="M1177" si="251">L1177*80%</f>
        <v>2092</v>
      </c>
      <c r="N1177" s="568">
        <f t="shared" ref="N1177" si="252">M1177/F1177</f>
        <v>39.471698113207545</v>
      </c>
      <c r="O1177" s="602"/>
    </row>
    <row r="1178" spans="1:15" ht="17.25" customHeight="1">
      <c r="A1178" s="661" t="s">
        <v>16</v>
      </c>
      <c r="B1178" s="571">
        <v>45823</v>
      </c>
      <c r="C1178" s="571">
        <v>45824</v>
      </c>
      <c r="D1178" s="603" t="s">
        <v>504</v>
      </c>
      <c r="E1178" s="603" t="s">
        <v>486</v>
      </c>
      <c r="F1178" s="574">
        <v>53</v>
      </c>
      <c r="G1178" s="603" t="s">
        <v>500</v>
      </c>
      <c r="H1178" s="574">
        <v>3415</v>
      </c>
      <c r="I1178" s="574">
        <v>15</v>
      </c>
      <c r="J1178" s="574">
        <v>0</v>
      </c>
      <c r="K1178" s="574">
        <v>0</v>
      </c>
      <c r="L1178" s="574">
        <f t="shared" si="247"/>
        <v>3430</v>
      </c>
      <c r="M1178" s="574">
        <f t="shared" si="248"/>
        <v>2744</v>
      </c>
      <c r="N1178" s="568">
        <f t="shared" si="249"/>
        <v>51.773584905660378</v>
      </c>
      <c r="O1178" s="661"/>
    </row>
    <row r="1179" spans="1:15">
      <c r="A1179" s="350" t="s">
        <v>15</v>
      </c>
      <c r="B1179" s="659">
        <v>45823</v>
      </c>
      <c r="C1179" s="659">
        <v>45827</v>
      </c>
      <c r="D1179" s="350" t="s">
        <v>485</v>
      </c>
      <c r="E1179" s="350" t="s">
        <v>486</v>
      </c>
      <c r="F1179" s="350">
        <v>53</v>
      </c>
      <c r="G1179" s="350" t="s">
        <v>500</v>
      </c>
      <c r="H1179" s="350">
        <v>3200</v>
      </c>
      <c r="I1179" s="350">
        <v>15</v>
      </c>
      <c r="J1179" s="350">
        <v>0</v>
      </c>
      <c r="K1179" s="350">
        <v>0</v>
      </c>
      <c r="L1179" s="350">
        <f>SUM(H1179:K1179)</f>
        <v>3215</v>
      </c>
      <c r="M1179" s="350">
        <f>L1179*80%</f>
        <v>2572</v>
      </c>
      <c r="N1179" s="406">
        <f>M1179/F1179</f>
        <v>48.528301886792455</v>
      </c>
      <c r="O1179" s="584"/>
    </row>
    <row r="1180" spans="1:15">
      <c r="A1180" s="661" t="s">
        <v>16</v>
      </c>
      <c r="B1180" s="571">
        <v>45825</v>
      </c>
      <c r="C1180" s="571">
        <v>45831</v>
      </c>
      <c r="D1180" s="603" t="s">
        <v>504</v>
      </c>
      <c r="E1180" s="603" t="s">
        <v>486</v>
      </c>
      <c r="F1180" s="574">
        <v>53</v>
      </c>
      <c r="G1180" s="603" t="s">
        <v>500</v>
      </c>
      <c r="H1180" s="574">
        <v>2704</v>
      </c>
      <c r="I1180" s="574">
        <v>15</v>
      </c>
      <c r="J1180" s="574">
        <v>0</v>
      </c>
      <c r="K1180" s="574">
        <v>0</v>
      </c>
      <c r="L1180" s="574">
        <f t="shared" ref="L1180" si="253">SUM(H1180:K1180)</f>
        <v>2719</v>
      </c>
      <c r="M1180" s="574">
        <f t="shared" ref="M1180" si="254">L1180*80%</f>
        <v>2175.2000000000003</v>
      </c>
      <c r="N1180" s="568">
        <f t="shared" ref="N1180" si="255">M1180/F1180</f>
        <v>41.041509433962268</v>
      </c>
      <c r="O1180" s="661"/>
    </row>
    <row r="1181" spans="1:15">
      <c r="A1181" s="661" t="s">
        <v>16</v>
      </c>
      <c r="B1181" s="571">
        <v>45832</v>
      </c>
      <c r="C1181" s="571">
        <v>45838</v>
      </c>
      <c r="D1181" s="603" t="s">
        <v>504</v>
      </c>
      <c r="E1181" s="603" t="s">
        <v>486</v>
      </c>
      <c r="F1181" s="574">
        <v>53</v>
      </c>
      <c r="G1181" s="603" t="s">
        <v>500</v>
      </c>
      <c r="H1181" s="574">
        <v>2321</v>
      </c>
      <c r="I1181" s="574">
        <v>15</v>
      </c>
      <c r="J1181" s="574">
        <v>0</v>
      </c>
      <c r="K1181" s="574">
        <v>0</v>
      </c>
      <c r="L1181" s="574">
        <f t="shared" ref="L1181" si="256">SUM(H1181:K1181)</f>
        <v>2336</v>
      </c>
      <c r="M1181" s="574">
        <f t="shared" ref="M1181" si="257">L1181*80%</f>
        <v>1868.8000000000002</v>
      </c>
      <c r="N1181" s="568">
        <f t="shared" ref="N1181" si="258">M1181/F1181</f>
        <v>35.260377358490572</v>
      </c>
      <c r="O1181" s="661"/>
    </row>
    <row r="1182" spans="1:15">
      <c r="A1182" s="350" t="s">
        <v>15</v>
      </c>
      <c r="B1182" s="659">
        <v>45828</v>
      </c>
      <c r="C1182" s="659">
        <v>45830</v>
      </c>
      <c r="D1182" s="350" t="s">
        <v>485</v>
      </c>
      <c r="E1182" s="350" t="s">
        <v>486</v>
      </c>
      <c r="F1182" s="350">
        <v>53</v>
      </c>
      <c r="G1182" s="350" t="s">
        <v>500</v>
      </c>
      <c r="H1182" s="350">
        <v>2700</v>
      </c>
      <c r="I1182" s="350">
        <v>15</v>
      </c>
      <c r="J1182" s="350">
        <v>0</v>
      </c>
      <c r="K1182" s="350">
        <v>0</v>
      </c>
      <c r="L1182" s="350">
        <f>SUM(H1182:K1182)</f>
        <v>2715</v>
      </c>
      <c r="M1182" s="350">
        <f>L1182*80%</f>
        <v>2172</v>
      </c>
      <c r="N1182" s="406">
        <f>M1182/F1182</f>
        <v>40.981132075471699</v>
      </c>
      <c r="O1182" s="584"/>
    </row>
    <row r="1183" spans="1:15">
      <c r="A1183" s="350" t="s">
        <v>15</v>
      </c>
      <c r="B1183" s="659">
        <v>45831</v>
      </c>
      <c r="C1183" s="659">
        <v>45838</v>
      </c>
      <c r="D1183" s="350" t="s">
        <v>485</v>
      </c>
      <c r="E1183" s="350" t="s">
        <v>486</v>
      </c>
      <c r="F1183" s="350">
        <v>53</v>
      </c>
      <c r="G1183" s="350" t="s">
        <v>500</v>
      </c>
      <c r="H1183" s="350">
        <v>2200</v>
      </c>
      <c r="I1183" s="350">
        <v>15</v>
      </c>
      <c r="J1183" s="350">
        <v>0</v>
      </c>
      <c r="K1183" s="350">
        <v>0</v>
      </c>
      <c r="L1183" s="350">
        <f>SUM(H1183:K1183)</f>
        <v>2215</v>
      </c>
      <c r="M1183" s="350">
        <f>L1183*80%</f>
        <v>1772</v>
      </c>
      <c r="N1183" s="406">
        <f>M1183/F1183</f>
        <v>33.433962264150942</v>
      </c>
      <c r="O1183" s="584"/>
    </row>
    <row r="1184" spans="1:15">
      <c r="A1184" s="360" t="s">
        <v>1073</v>
      </c>
      <c r="B1184" s="569">
        <v>45839</v>
      </c>
      <c r="C1184" s="569">
        <v>45844</v>
      </c>
      <c r="D1184" s="603" t="s">
        <v>504</v>
      </c>
      <c r="E1184" s="360" t="s">
        <v>486</v>
      </c>
      <c r="F1184" s="360">
        <v>53</v>
      </c>
      <c r="G1184" s="360" t="s">
        <v>500</v>
      </c>
      <c r="H1184" s="360">
        <v>1700</v>
      </c>
      <c r="I1184" s="360">
        <v>15</v>
      </c>
      <c r="J1184" s="360">
        <v>0</v>
      </c>
      <c r="K1184" s="360">
        <v>0</v>
      </c>
      <c r="L1184" s="360">
        <f>SUM(H1184:K1184)</f>
        <v>1715</v>
      </c>
      <c r="M1184" s="360">
        <f>L1184*80%</f>
        <v>1372</v>
      </c>
      <c r="N1184" s="402">
        <f>M1184/F1184</f>
        <v>25.886792452830189</v>
      </c>
      <c r="O1184" s="686"/>
    </row>
    <row r="1185" spans="1:15">
      <c r="A1185" s="360" t="s">
        <v>16</v>
      </c>
      <c r="B1185" s="569">
        <v>45839</v>
      </c>
      <c r="C1185" s="569">
        <v>45844</v>
      </c>
      <c r="D1185" s="603" t="s">
        <v>504</v>
      </c>
      <c r="E1185" s="360" t="s">
        <v>486</v>
      </c>
      <c r="F1185" s="360">
        <v>53</v>
      </c>
      <c r="G1185" s="360" t="s">
        <v>500</v>
      </c>
      <c r="H1185" s="360">
        <v>2207</v>
      </c>
      <c r="I1185" s="360">
        <v>15</v>
      </c>
      <c r="J1185" s="360">
        <v>0</v>
      </c>
      <c r="K1185" s="360">
        <v>0</v>
      </c>
      <c r="L1185" s="360">
        <f>SUM(H1185:K1185)</f>
        <v>2222</v>
      </c>
      <c r="M1185" s="360">
        <f>L1185*80%</f>
        <v>1777.6000000000001</v>
      </c>
      <c r="N1185" s="402">
        <f>M1185/F1185</f>
        <v>33.539622641509439</v>
      </c>
      <c r="O1185" s="686"/>
    </row>
    <row r="1186" spans="1:15">
      <c r="A1186" s="350" t="s">
        <v>15</v>
      </c>
      <c r="B1186" s="659">
        <v>45839</v>
      </c>
      <c r="C1186" s="659">
        <v>45852</v>
      </c>
      <c r="D1186" s="350" t="s">
        <v>485</v>
      </c>
      <c r="E1186" s="350" t="s">
        <v>486</v>
      </c>
      <c r="F1186" s="350">
        <v>53</v>
      </c>
      <c r="G1186" s="350" t="s">
        <v>500</v>
      </c>
      <c r="H1186" s="350">
        <v>2100</v>
      </c>
      <c r="I1186" s="350">
        <v>15</v>
      </c>
      <c r="J1186" s="350">
        <v>0</v>
      </c>
      <c r="K1186" s="350">
        <v>0</v>
      </c>
      <c r="L1186" s="350">
        <f>SUM(H1186:K1186)</f>
        <v>2115</v>
      </c>
      <c r="M1186" s="350">
        <f>L1186*80%</f>
        <v>1692</v>
      </c>
      <c r="N1186" s="406">
        <f>M1186/F1186</f>
        <v>31.924528301886792</v>
      </c>
      <c r="O1186" s="584"/>
    </row>
    <row r="1187" spans="1:15">
      <c r="A1187" s="669" t="s">
        <v>16</v>
      </c>
      <c r="B1187" s="569">
        <v>45846</v>
      </c>
      <c r="C1187" s="571">
        <v>45822</v>
      </c>
      <c r="D1187" s="603" t="s">
        <v>504</v>
      </c>
      <c r="E1187" s="603" t="s">
        <v>486</v>
      </c>
      <c r="F1187" s="574">
        <v>53</v>
      </c>
      <c r="G1187" s="603" t="s">
        <v>500</v>
      </c>
      <c r="H1187" s="574">
        <v>1974</v>
      </c>
      <c r="I1187" s="574">
        <v>15</v>
      </c>
      <c r="J1187" s="574">
        <v>0</v>
      </c>
      <c r="K1187" s="574">
        <v>0</v>
      </c>
      <c r="L1187" s="574">
        <f t="shared" ref="L1187" si="259">SUM(H1187:K1187)</f>
        <v>1989</v>
      </c>
      <c r="M1187" s="574">
        <f t="shared" ref="M1187" si="260">L1187*80%</f>
        <v>1591.2</v>
      </c>
      <c r="N1187" s="568">
        <f t="shared" ref="N1187" si="261">M1187/F1187</f>
        <v>30.022641509433964</v>
      </c>
      <c r="O1187" s="661"/>
    </row>
    <row r="1188" spans="1:15">
      <c r="A1188" s="360" t="s">
        <v>1073</v>
      </c>
      <c r="B1188" s="569">
        <v>45845</v>
      </c>
      <c r="C1188" s="569">
        <v>45852</v>
      </c>
      <c r="D1188" s="603" t="s">
        <v>504</v>
      </c>
      <c r="E1188" s="360" t="s">
        <v>486</v>
      </c>
      <c r="F1188" s="360">
        <v>53</v>
      </c>
      <c r="G1188" s="360" t="s">
        <v>500</v>
      </c>
      <c r="H1188" s="360">
        <v>1800</v>
      </c>
      <c r="I1188" s="360">
        <v>15</v>
      </c>
      <c r="J1188" s="360">
        <v>0</v>
      </c>
      <c r="K1188" s="360">
        <v>0</v>
      </c>
      <c r="L1188" s="360">
        <f t="shared" ref="L1188:L1200" si="262">SUM(H1188:K1188)</f>
        <v>1815</v>
      </c>
      <c r="M1188" s="360">
        <f t="shared" ref="M1188:M1200" si="263">L1188*80%</f>
        <v>1452</v>
      </c>
      <c r="N1188" s="402">
        <f t="shared" ref="N1188:N1200" si="264">M1188/F1188</f>
        <v>27.39622641509434</v>
      </c>
      <c r="O1188" s="686"/>
    </row>
    <row r="1189" spans="1:15">
      <c r="A1189" s="360" t="s">
        <v>15</v>
      </c>
      <c r="B1189" s="569">
        <v>45846</v>
      </c>
      <c r="C1189" s="571">
        <v>45822</v>
      </c>
      <c r="D1189" s="603" t="s">
        <v>504</v>
      </c>
      <c r="E1189" s="360" t="s">
        <v>486</v>
      </c>
      <c r="F1189" s="360">
        <v>53</v>
      </c>
      <c r="G1189" s="360" t="s">
        <v>500</v>
      </c>
      <c r="H1189" s="360">
        <v>2115</v>
      </c>
      <c r="I1189" s="360">
        <v>15</v>
      </c>
      <c r="J1189" s="360">
        <v>0</v>
      </c>
      <c r="K1189" s="360">
        <v>0</v>
      </c>
      <c r="L1189" s="360">
        <f t="shared" si="262"/>
        <v>2130</v>
      </c>
      <c r="M1189" s="360">
        <f t="shared" si="263"/>
        <v>1704</v>
      </c>
      <c r="N1189" s="402">
        <f t="shared" si="264"/>
        <v>32.150943396226417</v>
      </c>
      <c r="O1189" s="686"/>
    </row>
    <row r="1190" spans="1:15">
      <c r="A1190" s="360" t="s">
        <v>15</v>
      </c>
      <c r="B1190" s="569">
        <v>45846</v>
      </c>
      <c r="C1190" s="571">
        <v>45822</v>
      </c>
      <c r="D1190" s="603" t="s">
        <v>504</v>
      </c>
      <c r="E1190" s="360" t="s">
        <v>486</v>
      </c>
      <c r="F1190" s="360">
        <v>65</v>
      </c>
      <c r="G1190" s="360" t="s">
        <v>500</v>
      </c>
      <c r="H1190" s="360">
        <v>2215</v>
      </c>
      <c r="I1190" s="360">
        <v>15</v>
      </c>
      <c r="J1190" s="360">
        <v>0</v>
      </c>
      <c r="K1190" s="360">
        <v>0</v>
      </c>
      <c r="L1190" s="360">
        <f t="shared" si="262"/>
        <v>2230</v>
      </c>
      <c r="M1190" s="360">
        <f t="shared" si="263"/>
        <v>1784</v>
      </c>
      <c r="N1190" s="402">
        <f t="shared" si="264"/>
        <v>27.446153846153845</v>
      </c>
      <c r="O1190" s="686"/>
    </row>
    <row r="1191" spans="1:15">
      <c r="A1191" s="360" t="s">
        <v>851</v>
      </c>
      <c r="B1191" s="569">
        <v>45853</v>
      </c>
      <c r="C1191" s="569">
        <v>45855</v>
      </c>
      <c r="D1191" s="603" t="s">
        <v>504</v>
      </c>
      <c r="E1191" s="360" t="s">
        <v>486</v>
      </c>
      <c r="F1191" s="360">
        <v>53</v>
      </c>
      <c r="G1191" s="360" t="s">
        <v>500</v>
      </c>
      <c r="H1191" s="360">
        <v>1600</v>
      </c>
      <c r="I1191" s="360">
        <v>15</v>
      </c>
      <c r="J1191" s="360">
        <v>0</v>
      </c>
      <c r="K1191" s="360">
        <v>0</v>
      </c>
      <c r="L1191" s="360">
        <f t="shared" si="262"/>
        <v>1615</v>
      </c>
      <c r="M1191" s="360">
        <f t="shared" si="263"/>
        <v>1292</v>
      </c>
      <c r="N1191" s="402">
        <f t="shared" si="264"/>
        <v>24.377358490566039</v>
      </c>
      <c r="O1191" s="686"/>
    </row>
    <row r="1192" spans="1:15">
      <c r="A1192" s="360" t="s">
        <v>16</v>
      </c>
      <c r="B1192" s="569">
        <v>45853</v>
      </c>
      <c r="C1192" s="569">
        <v>45859</v>
      </c>
      <c r="D1192" s="603" t="s">
        <v>504</v>
      </c>
      <c r="E1192" s="360" t="s">
        <v>486</v>
      </c>
      <c r="F1192" s="360">
        <v>53</v>
      </c>
      <c r="G1192" s="360" t="s">
        <v>500</v>
      </c>
      <c r="H1192" s="360">
        <v>1825</v>
      </c>
      <c r="I1192" s="360">
        <v>15</v>
      </c>
      <c r="J1192" s="360">
        <v>0</v>
      </c>
      <c r="K1192" s="360">
        <v>0</v>
      </c>
      <c r="L1192" s="360">
        <f t="shared" si="262"/>
        <v>1840</v>
      </c>
      <c r="M1192" s="360">
        <f t="shared" si="263"/>
        <v>1472</v>
      </c>
      <c r="N1192" s="402">
        <f t="shared" si="264"/>
        <v>27.773584905660378</v>
      </c>
      <c r="O1192" s="686"/>
    </row>
    <row r="1193" spans="1:15">
      <c r="A1193" s="350" t="s">
        <v>23</v>
      </c>
      <c r="B1193" s="659">
        <v>45853</v>
      </c>
      <c r="C1193" s="659">
        <v>45854</v>
      </c>
      <c r="D1193" s="725" t="s">
        <v>504</v>
      </c>
      <c r="E1193" s="350" t="s">
        <v>486</v>
      </c>
      <c r="F1193" s="350">
        <v>53</v>
      </c>
      <c r="G1193" s="350" t="s">
        <v>500</v>
      </c>
      <c r="H1193" s="350">
        <v>2115</v>
      </c>
      <c r="I1193" s="350">
        <v>15</v>
      </c>
      <c r="J1193" s="350">
        <v>0</v>
      </c>
      <c r="K1193" s="350">
        <v>0</v>
      </c>
      <c r="L1193" s="350">
        <f t="shared" si="262"/>
        <v>2130</v>
      </c>
      <c r="M1193" s="350">
        <f t="shared" si="263"/>
        <v>1704</v>
      </c>
      <c r="N1193" s="406">
        <f t="shared" si="264"/>
        <v>32.150943396226417</v>
      </c>
      <c r="O1193" s="584"/>
    </row>
    <row r="1194" spans="1:15">
      <c r="A1194" s="350" t="s">
        <v>1728</v>
      </c>
      <c r="B1194" s="659">
        <v>45853</v>
      </c>
      <c r="C1194" s="659">
        <v>45860</v>
      </c>
      <c r="D1194" s="725" t="s">
        <v>504</v>
      </c>
      <c r="E1194" s="350" t="s">
        <v>486</v>
      </c>
      <c r="F1194" s="350">
        <v>53</v>
      </c>
      <c r="G1194" s="350" t="s">
        <v>500</v>
      </c>
      <c r="H1194" s="350">
        <v>1750</v>
      </c>
      <c r="I1194" s="350">
        <v>15</v>
      </c>
      <c r="J1194" s="350">
        <v>0</v>
      </c>
      <c r="K1194" s="350">
        <v>0</v>
      </c>
      <c r="L1194" s="350">
        <f t="shared" si="262"/>
        <v>1765</v>
      </c>
      <c r="M1194" s="350">
        <f t="shared" si="263"/>
        <v>1412</v>
      </c>
      <c r="N1194" s="406">
        <f t="shared" si="264"/>
        <v>26.641509433962263</v>
      </c>
      <c r="O1194" s="584"/>
    </row>
    <row r="1195" spans="1:15">
      <c r="A1195" s="350" t="s">
        <v>21</v>
      </c>
      <c r="B1195" s="659">
        <v>45853</v>
      </c>
      <c r="C1195" s="659">
        <v>45862</v>
      </c>
      <c r="D1195" s="725" t="s">
        <v>504</v>
      </c>
      <c r="E1195" s="350" t="s">
        <v>486</v>
      </c>
      <c r="F1195" s="350">
        <v>53</v>
      </c>
      <c r="G1195" s="350" t="s">
        <v>500</v>
      </c>
      <c r="H1195" s="350">
        <v>1700</v>
      </c>
      <c r="I1195" s="350">
        <v>15</v>
      </c>
      <c r="J1195" s="350">
        <v>0</v>
      </c>
      <c r="K1195" s="350">
        <v>0</v>
      </c>
      <c r="L1195" s="350">
        <f t="shared" si="262"/>
        <v>1715</v>
      </c>
      <c r="M1195" s="350">
        <f t="shared" si="263"/>
        <v>1372</v>
      </c>
      <c r="N1195" s="406">
        <f t="shared" si="264"/>
        <v>25.886792452830189</v>
      </c>
      <c r="O1195" s="584"/>
    </row>
    <row r="1196" spans="1:15">
      <c r="A1196" s="360" t="s">
        <v>16</v>
      </c>
      <c r="B1196" s="569">
        <v>45860</v>
      </c>
      <c r="C1196" s="569">
        <v>45869</v>
      </c>
      <c r="D1196" s="603" t="s">
        <v>504</v>
      </c>
      <c r="E1196" s="360" t="s">
        <v>486</v>
      </c>
      <c r="F1196" s="360">
        <v>53</v>
      </c>
      <c r="G1196" s="360" t="s">
        <v>500</v>
      </c>
      <c r="H1196" s="360">
        <v>1640</v>
      </c>
      <c r="I1196" s="360">
        <v>15</v>
      </c>
      <c r="J1196" s="360">
        <v>0</v>
      </c>
      <c r="K1196" s="360">
        <v>0</v>
      </c>
      <c r="L1196" s="360">
        <f t="shared" si="262"/>
        <v>1655</v>
      </c>
      <c r="M1196" s="360">
        <f t="shared" si="263"/>
        <v>1324</v>
      </c>
      <c r="N1196" s="402">
        <f t="shared" si="264"/>
        <v>24.981132075471699</v>
      </c>
      <c r="O1196" s="686"/>
    </row>
    <row r="1197" spans="1:15">
      <c r="A1197" s="360" t="s">
        <v>15</v>
      </c>
      <c r="B1197" s="569">
        <v>45853</v>
      </c>
      <c r="C1197" s="571">
        <v>45860</v>
      </c>
      <c r="D1197" s="603" t="s">
        <v>504</v>
      </c>
      <c r="E1197" s="360" t="s">
        <v>486</v>
      </c>
      <c r="F1197" s="360">
        <v>53</v>
      </c>
      <c r="G1197" s="360" t="s">
        <v>500</v>
      </c>
      <c r="H1197" s="360">
        <v>1815</v>
      </c>
      <c r="I1197" s="360">
        <v>15</v>
      </c>
      <c r="J1197" s="360">
        <v>0</v>
      </c>
      <c r="K1197" s="360">
        <v>0</v>
      </c>
      <c r="L1197" s="360">
        <f t="shared" si="262"/>
        <v>1830</v>
      </c>
      <c r="M1197" s="360">
        <f t="shared" si="263"/>
        <v>1464</v>
      </c>
      <c r="N1197" s="402">
        <f t="shared" si="264"/>
        <v>27.622641509433961</v>
      </c>
      <c r="O1197" s="686"/>
    </row>
    <row r="1198" spans="1:15">
      <c r="A1198" s="360" t="s">
        <v>16</v>
      </c>
      <c r="B1198" s="569">
        <v>45860</v>
      </c>
      <c r="C1198" s="569">
        <v>45869</v>
      </c>
      <c r="D1198" s="603" t="s">
        <v>504</v>
      </c>
      <c r="E1198" s="360" t="s">
        <v>486</v>
      </c>
      <c r="F1198" s="360">
        <v>65</v>
      </c>
      <c r="G1198" s="360" t="s">
        <v>1284</v>
      </c>
      <c r="H1198" s="360">
        <v>2015</v>
      </c>
      <c r="I1198" s="360">
        <v>15</v>
      </c>
      <c r="J1198" s="360">
        <v>0</v>
      </c>
      <c r="K1198" s="360">
        <v>0</v>
      </c>
      <c r="L1198" s="360">
        <f t="shared" si="262"/>
        <v>2030</v>
      </c>
      <c r="M1198" s="360">
        <f t="shared" si="263"/>
        <v>1624</v>
      </c>
      <c r="N1198" s="402">
        <f t="shared" si="264"/>
        <v>24.984615384615385</v>
      </c>
      <c r="O1198" s="686"/>
    </row>
    <row r="1199" spans="1:15">
      <c r="A1199" s="360" t="s">
        <v>23</v>
      </c>
      <c r="B1199" s="569">
        <v>45855</v>
      </c>
      <c r="C1199" s="569">
        <v>45867</v>
      </c>
      <c r="D1199" s="603" t="s">
        <v>504</v>
      </c>
      <c r="E1199" s="360" t="s">
        <v>486</v>
      </c>
      <c r="F1199" s="360">
        <v>53</v>
      </c>
      <c r="G1199" s="360" t="s">
        <v>500</v>
      </c>
      <c r="H1199" s="360">
        <v>2000</v>
      </c>
      <c r="I1199" s="360">
        <v>15</v>
      </c>
      <c r="J1199" s="360">
        <v>0</v>
      </c>
      <c r="K1199" s="360">
        <v>0</v>
      </c>
      <c r="L1199" s="360">
        <f t="shared" si="262"/>
        <v>2015</v>
      </c>
      <c r="M1199" s="360">
        <f t="shared" si="263"/>
        <v>1612</v>
      </c>
      <c r="N1199" s="402">
        <f t="shared" si="264"/>
        <v>30.415094339622641</v>
      </c>
      <c r="O1199" s="686"/>
    </row>
    <row r="1200" spans="1:15">
      <c r="A1200" s="360" t="s">
        <v>23</v>
      </c>
      <c r="B1200" s="569">
        <v>45855</v>
      </c>
      <c r="C1200" s="569">
        <v>45867</v>
      </c>
      <c r="D1200" s="603" t="s">
        <v>504</v>
      </c>
      <c r="E1200" s="360" t="s">
        <v>486</v>
      </c>
      <c r="F1200" s="360">
        <v>65</v>
      </c>
      <c r="G1200" s="360" t="s">
        <v>1284</v>
      </c>
      <c r="H1200" s="360">
        <v>2000</v>
      </c>
      <c r="I1200" s="360">
        <v>15</v>
      </c>
      <c r="J1200" s="360">
        <v>0</v>
      </c>
      <c r="K1200" s="360">
        <v>0</v>
      </c>
      <c r="L1200" s="360">
        <f t="shared" si="262"/>
        <v>2015</v>
      </c>
      <c r="M1200" s="360">
        <f t="shared" si="263"/>
        <v>1612</v>
      </c>
      <c r="N1200" s="402">
        <f t="shared" si="264"/>
        <v>24.8</v>
      </c>
      <c r="O1200" s="686"/>
    </row>
    <row r="1201" spans="1:15">
      <c r="A1201" s="350" t="s">
        <v>15</v>
      </c>
      <c r="B1201" s="659">
        <v>45870</v>
      </c>
      <c r="C1201" s="659">
        <v>45870</v>
      </c>
      <c r="D1201" s="350" t="s">
        <v>485</v>
      </c>
      <c r="E1201" s="350" t="s">
        <v>486</v>
      </c>
      <c r="F1201" s="350">
        <v>53</v>
      </c>
      <c r="G1201" s="350" t="s">
        <v>500</v>
      </c>
      <c r="H1201" s="350">
        <v>2800</v>
      </c>
      <c r="I1201" s="350">
        <v>15</v>
      </c>
      <c r="J1201" s="350">
        <v>0</v>
      </c>
      <c r="K1201" s="350">
        <v>0</v>
      </c>
      <c r="L1201" s="350">
        <f>SUM(H1201:K1201)</f>
        <v>2815</v>
      </c>
      <c r="M1201" s="350">
        <f>L1201*80%</f>
        <v>2252</v>
      </c>
      <c r="N1201" s="406">
        <f>M1201/F1201</f>
        <v>42.490566037735846</v>
      </c>
      <c r="O1201" s="584"/>
    </row>
    <row r="1202" spans="1:15">
      <c r="A1202" s="360" t="s">
        <v>16</v>
      </c>
      <c r="B1202" s="569">
        <v>45870</v>
      </c>
      <c r="C1202" s="569">
        <v>45876</v>
      </c>
      <c r="D1202" s="603" t="s">
        <v>504</v>
      </c>
      <c r="E1202" s="360" t="s">
        <v>486</v>
      </c>
      <c r="F1202" s="360">
        <v>53</v>
      </c>
      <c r="G1202" s="360" t="s">
        <v>500</v>
      </c>
      <c r="H1202" s="360">
        <v>1990</v>
      </c>
      <c r="I1202" s="360">
        <v>15</v>
      </c>
      <c r="J1202" s="360">
        <v>0</v>
      </c>
      <c r="K1202" s="360">
        <v>0</v>
      </c>
      <c r="L1202" s="360">
        <f t="shared" ref="L1202" si="265">SUM(H1202:K1202)</f>
        <v>2005</v>
      </c>
      <c r="M1202" s="360">
        <f t="shared" ref="M1202" si="266">L1202*80%</f>
        <v>1604</v>
      </c>
      <c r="N1202" s="402">
        <f t="shared" ref="N1202" si="267">M1202/F1202</f>
        <v>30.264150943396228</v>
      </c>
      <c r="O1202" s="686"/>
    </row>
    <row r="1203" spans="1:15">
      <c r="A1203" s="350" t="s">
        <v>15</v>
      </c>
      <c r="B1203" s="659">
        <v>45871</v>
      </c>
      <c r="C1203" s="659">
        <v>45876</v>
      </c>
      <c r="D1203" s="350" t="s">
        <v>485</v>
      </c>
      <c r="E1203" s="350" t="s">
        <v>486</v>
      </c>
      <c r="F1203" s="350">
        <v>53</v>
      </c>
      <c r="G1203" s="350" t="s">
        <v>500</v>
      </c>
      <c r="H1203" s="350">
        <v>2500</v>
      </c>
      <c r="I1203" s="350">
        <v>15</v>
      </c>
      <c r="J1203" s="350">
        <v>0</v>
      </c>
      <c r="K1203" s="350">
        <v>0</v>
      </c>
      <c r="L1203" s="350">
        <f>SUM(H1203:K1203)</f>
        <v>2515</v>
      </c>
      <c r="M1203" s="350">
        <f>L1203*80%</f>
        <v>2012</v>
      </c>
      <c r="N1203" s="406">
        <f>M1203/F1203</f>
        <v>37.962264150943398</v>
      </c>
      <c r="O1203" s="584"/>
    </row>
    <row r="1204" spans="1:15">
      <c r="A1204" s="360" t="s">
        <v>16</v>
      </c>
      <c r="B1204" s="569">
        <v>45877</v>
      </c>
      <c r="C1204" s="569">
        <v>45883</v>
      </c>
      <c r="D1204" s="603" t="s">
        <v>504</v>
      </c>
      <c r="E1204" s="360" t="s">
        <v>486</v>
      </c>
      <c r="F1204" s="360">
        <v>53</v>
      </c>
      <c r="G1204" s="360" t="s">
        <v>500</v>
      </c>
      <c r="H1204" s="360">
        <v>1815</v>
      </c>
      <c r="I1204" s="360">
        <v>15</v>
      </c>
      <c r="J1204" s="360">
        <v>0</v>
      </c>
      <c r="K1204" s="360">
        <v>0</v>
      </c>
      <c r="L1204" s="360">
        <f t="shared" ref="L1204" si="268">SUM(H1204:K1204)</f>
        <v>1830</v>
      </c>
      <c r="M1204" s="360">
        <f t="shared" ref="M1204" si="269">L1204*80%</f>
        <v>1464</v>
      </c>
      <c r="N1204" s="402">
        <f t="shared" ref="N1204" si="270">M1204/F1204</f>
        <v>27.622641509433961</v>
      </c>
      <c r="O1204" s="686"/>
    </row>
    <row r="1205" spans="1:15">
      <c r="A1205" s="350" t="s">
        <v>15</v>
      </c>
      <c r="B1205" s="659">
        <v>45877</v>
      </c>
      <c r="C1205" s="659">
        <v>45886</v>
      </c>
      <c r="D1205" s="350" t="s">
        <v>485</v>
      </c>
      <c r="E1205" s="350" t="s">
        <v>486</v>
      </c>
      <c r="F1205" s="350">
        <v>53</v>
      </c>
      <c r="G1205" s="350" t="s">
        <v>500</v>
      </c>
      <c r="H1205" s="350">
        <v>2200</v>
      </c>
      <c r="I1205" s="350">
        <v>15</v>
      </c>
      <c r="J1205" s="350">
        <v>0</v>
      </c>
      <c r="K1205" s="350">
        <v>0</v>
      </c>
      <c r="L1205" s="350">
        <f>SUM(H1205:K1205)</f>
        <v>2215</v>
      </c>
      <c r="M1205" s="350">
        <f>L1205*80%</f>
        <v>1772</v>
      </c>
      <c r="N1205" s="406">
        <f>M1205/F1205</f>
        <v>33.433962264150942</v>
      </c>
      <c r="O1205" s="584"/>
    </row>
    <row r="1206" spans="1:15">
      <c r="A1206" s="360" t="s">
        <v>16</v>
      </c>
      <c r="B1206" s="569">
        <v>45884</v>
      </c>
      <c r="C1206" s="569">
        <v>45890</v>
      </c>
      <c r="D1206" s="603" t="s">
        <v>504</v>
      </c>
      <c r="E1206" s="360" t="s">
        <v>486</v>
      </c>
      <c r="F1206" s="360">
        <v>53</v>
      </c>
      <c r="G1206" s="360" t="s">
        <v>500</v>
      </c>
      <c r="H1206" s="360">
        <v>1815</v>
      </c>
      <c r="I1206" s="360">
        <v>15</v>
      </c>
      <c r="J1206" s="360">
        <v>0</v>
      </c>
      <c r="K1206" s="360">
        <v>0</v>
      </c>
      <c r="L1206" s="360">
        <f t="shared" ref="L1206" si="271">SUM(H1206:K1206)</f>
        <v>1830</v>
      </c>
      <c r="M1206" s="360">
        <f t="shared" ref="M1206" si="272">L1206*80%</f>
        <v>1464</v>
      </c>
      <c r="N1206" s="402">
        <f t="shared" ref="N1206" si="273">M1206/F1206</f>
        <v>27.622641509433961</v>
      </c>
      <c r="O1206" s="686"/>
    </row>
    <row r="1207" spans="1:15">
      <c r="A1207" s="350" t="s">
        <v>15</v>
      </c>
      <c r="B1207" s="659">
        <v>45887</v>
      </c>
      <c r="C1207" s="659">
        <v>45893</v>
      </c>
      <c r="D1207" s="350" t="s">
        <v>485</v>
      </c>
      <c r="E1207" s="350" t="s">
        <v>486</v>
      </c>
      <c r="F1207" s="350">
        <v>53</v>
      </c>
      <c r="G1207" s="350" t="s">
        <v>500</v>
      </c>
      <c r="H1207" s="350">
        <v>2600</v>
      </c>
      <c r="I1207" s="350">
        <v>15</v>
      </c>
      <c r="J1207" s="350">
        <v>0</v>
      </c>
      <c r="K1207" s="350">
        <v>0</v>
      </c>
      <c r="L1207" s="350">
        <f>SUM(H1207:K1207)</f>
        <v>2615</v>
      </c>
      <c r="M1207" s="350">
        <f>L1207*80%</f>
        <v>2092</v>
      </c>
      <c r="N1207" s="406">
        <f>M1207/F1207</f>
        <v>39.471698113207545</v>
      </c>
      <c r="O1207" s="584"/>
    </row>
    <row r="1208" spans="1:15">
      <c r="A1208" s="360" t="s">
        <v>16</v>
      </c>
      <c r="B1208" s="569">
        <v>45891</v>
      </c>
      <c r="C1208" s="808">
        <v>45907</v>
      </c>
      <c r="D1208" s="603" t="s">
        <v>504</v>
      </c>
      <c r="E1208" s="360" t="s">
        <v>486</v>
      </c>
      <c r="F1208" s="360">
        <v>53</v>
      </c>
      <c r="G1208" s="360" t="s">
        <v>500</v>
      </c>
      <c r="H1208" s="360">
        <v>1865</v>
      </c>
      <c r="I1208" s="360">
        <v>15</v>
      </c>
      <c r="J1208" s="360">
        <v>0</v>
      </c>
      <c r="K1208" s="360">
        <v>0</v>
      </c>
      <c r="L1208" s="360">
        <f t="shared" ref="L1208" si="274">SUM(H1208:K1208)</f>
        <v>1880</v>
      </c>
      <c r="M1208" s="360">
        <f t="shared" ref="M1208" si="275">L1208*80%</f>
        <v>1504</v>
      </c>
      <c r="N1208" s="402">
        <f t="shared" ref="N1208" si="276">M1208/F1208</f>
        <v>28.377358490566039</v>
      </c>
      <c r="O1208" s="686"/>
    </row>
    <row r="1209" spans="1:15">
      <c r="A1209" s="360" t="s">
        <v>23</v>
      </c>
      <c r="B1209" s="569">
        <v>45891</v>
      </c>
      <c r="C1209" s="569">
        <v>45900</v>
      </c>
      <c r="D1209" s="603" t="s">
        <v>504</v>
      </c>
      <c r="E1209" s="360" t="s">
        <v>486</v>
      </c>
      <c r="F1209" s="360">
        <v>53</v>
      </c>
      <c r="G1209" s="360" t="s">
        <v>500</v>
      </c>
      <c r="H1209" s="360">
        <v>2015</v>
      </c>
      <c r="I1209" s="360">
        <v>15</v>
      </c>
      <c r="J1209" s="360">
        <v>0</v>
      </c>
      <c r="K1209" s="360">
        <v>0</v>
      </c>
      <c r="L1209" s="360">
        <f t="shared" ref="L1209" si="277">SUM(H1209:K1209)</f>
        <v>2030</v>
      </c>
      <c r="M1209" s="360">
        <f t="shared" ref="M1209" si="278">L1209*80%</f>
        <v>1624</v>
      </c>
      <c r="N1209" s="402">
        <f t="shared" ref="N1209" si="279">M1209/F1209</f>
        <v>30.641509433962263</v>
      </c>
      <c r="O1209" s="686"/>
    </row>
    <row r="1210" spans="1:15">
      <c r="A1210" s="350" t="s">
        <v>15</v>
      </c>
      <c r="B1210" s="659">
        <v>45894</v>
      </c>
      <c r="C1210" s="659">
        <v>45900</v>
      </c>
      <c r="D1210" s="350" t="s">
        <v>485</v>
      </c>
      <c r="E1210" s="350" t="s">
        <v>486</v>
      </c>
      <c r="F1210" s="350">
        <v>53</v>
      </c>
      <c r="G1210" s="350" t="s">
        <v>500</v>
      </c>
      <c r="H1210" s="350">
        <v>2000</v>
      </c>
      <c r="I1210" s="350">
        <v>15</v>
      </c>
      <c r="J1210" s="350">
        <v>0</v>
      </c>
      <c r="K1210" s="350">
        <v>0</v>
      </c>
      <c r="L1210" s="350">
        <f>SUM(H1210:K1210)</f>
        <v>2015</v>
      </c>
      <c r="M1210" s="350">
        <f>L1210*80%</f>
        <v>1612</v>
      </c>
      <c r="N1210" s="406">
        <f>M1210/F1210</f>
        <v>30.415094339622641</v>
      </c>
      <c r="O1210" s="584"/>
    </row>
    <row r="1211" spans="1:15">
      <c r="A1211" s="350" t="s">
        <v>15</v>
      </c>
      <c r="B1211" s="659">
        <v>45901</v>
      </c>
      <c r="C1211" s="659">
        <v>45902</v>
      </c>
      <c r="D1211" s="350" t="s">
        <v>485</v>
      </c>
      <c r="E1211" s="350" t="s">
        <v>486</v>
      </c>
      <c r="F1211" s="350">
        <v>53</v>
      </c>
      <c r="G1211" s="350" t="s">
        <v>500</v>
      </c>
      <c r="H1211" s="350">
        <v>2200</v>
      </c>
      <c r="I1211" s="350">
        <v>15</v>
      </c>
      <c r="J1211" s="350">
        <v>0</v>
      </c>
      <c r="K1211" s="350">
        <v>0</v>
      </c>
      <c r="L1211" s="350">
        <f>SUM(H1211:K1211)</f>
        <v>2215</v>
      </c>
      <c r="M1211" s="350">
        <f>L1211*80%</f>
        <v>1772</v>
      </c>
      <c r="N1211" s="406">
        <f>M1211/F1211</f>
        <v>33.433962264150942</v>
      </c>
      <c r="O1211" s="584"/>
    </row>
    <row r="1212" spans="1:15">
      <c r="A1212" s="360" t="s">
        <v>23</v>
      </c>
      <c r="B1212" s="569">
        <v>45901</v>
      </c>
      <c r="C1212" s="569">
        <v>45907</v>
      </c>
      <c r="D1212" s="603" t="s">
        <v>504</v>
      </c>
      <c r="E1212" s="360" t="s">
        <v>486</v>
      </c>
      <c r="F1212" s="360">
        <v>53</v>
      </c>
      <c r="G1212" s="360" t="s">
        <v>500</v>
      </c>
      <c r="H1212" s="360">
        <v>2215</v>
      </c>
      <c r="I1212" s="360">
        <v>15</v>
      </c>
      <c r="J1212" s="360">
        <v>0</v>
      </c>
      <c r="K1212" s="360">
        <v>0</v>
      </c>
      <c r="L1212" s="360">
        <f t="shared" ref="L1212:L1213" si="280">SUM(H1212:K1212)</f>
        <v>2230</v>
      </c>
      <c r="M1212" s="360">
        <f t="shared" ref="M1212:M1213" si="281">L1212*80%</f>
        <v>1784</v>
      </c>
      <c r="N1212" s="402">
        <f t="shared" ref="N1212:N1213" si="282">M1212/F1212</f>
        <v>33.660377358490564</v>
      </c>
      <c r="O1212" s="686"/>
    </row>
    <row r="1213" spans="1:15">
      <c r="A1213" s="732" t="s">
        <v>16</v>
      </c>
      <c r="B1213" s="569">
        <v>45908</v>
      </c>
      <c r="C1213" s="800">
        <v>45914</v>
      </c>
      <c r="D1213" s="603" t="s">
        <v>504</v>
      </c>
      <c r="E1213" s="360" t="s">
        <v>486</v>
      </c>
      <c r="F1213" s="360">
        <v>53</v>
      </c>
      <c r="G1213" s="360" t="s">
        <v>500</v>
      </c>
      <c r="H1213" s="360">
        <v>1665</v>
      </c>
      <c r="I1213" s="360">
        <v>15</v>
      </c>
      <c r="J1213" s="360">
        <v>0</v>
      </c>
      <c r="K1213" s="360">
        <v>0</v>
      </c>
      <c r="L1213" s="360">
        <f t="shared" si="280"/>
        <v>1680</v>
      </c>
      <c r="M1213" s="360">
        <f t="shared" si="281"/>
        <v>1344</v>
      </c>
      <c r="N1213" s="402">
        <f t="shared" si="282"/>
        <v>25.358490566037737</v>
      </c>
      <c r="O1213" s="686"/>
    </row>
    <row r="1214" spans="1:15">
      <c r="A1214" s="350" t="s">
        <v>15</v>
      </c>
      <c r="B1214" s="659">
        <v>45903</v>
      </c>
      <c r="C1214" s="659">
        <v>45907</v>
      </c>
      <c r="D1214" s="350" t="s">
        <v>485</v>
      </c>
      <c r="E1214" s="350" t="s">
        <v>486</v>
      </c>
      <c r="F1214" s="350">
        <v>53</v>
      </c>
      <c r="G1214" s="350" t="s">
        <v>500</v>
      </c>
      <c r="H1214" s="350">
        <v>2100</v>
      </c>
      <c r="I1214" s="350">
        <v>15</v>
      </c>
      <c r="J1214" s="350">
        <v>0</v>
      </c>
      <c r="K1214" s="350">
        <v>0</v>
      </c>
      <c r="L1214" s="350">
        <f>SUM(H1214:K1214)</f>
        <v>2115</v>
      </c>
      <c r="M1214" s="350">
        <f>L1214*80%</f>
        <v>1692</v>
      </c>
      <c r="N1214" s="406">
        <f>M1214/F1214</f>
        <v>31.924528301886792</v>
      </c>
      <c r="O1214" s="584"/>
    </row>
    <row r="1215" spans="1:15">
      <c r="A1215" s="350" t="s">
        <v>15</v>
      </c>
      <c r="B1215" s="659">
        <v>45908</v>
      </c>
      <c r="C1215" s="659">
        <v>45911</v>
      </c>
      <c r="D1215" s="350" t="s">
        <v>485</v>
      </c>
      <c r="E1215" s="350" t="s">
        <v>486</v>
      </c>
      <c r="F1215" s="350">
        <v>53</v>
      </c>
      <c r="G1215" s="350" t="s">
        <v>500</v>
      </c>
      <c r="H1215" s="350">
        <v>2000</v>
      </c>
      <c r="I1215" s="350">
        <v>15</v>
      </c>
      <c r="J1215" s="350">
        <v>0</v>
      </c>
      <c r="K1215" s="350">
        <v>0</v>
      </c>
      <c r="L1215" s="350">
        <f>SUM(H1215:K1215)</f>
        <v>2015</v>
      </c>
      <c r="M1215" s="350">
        <f>L1215*80%</f>
        <v>1612</v>
      </c>
      <c r="N1215" s="406">
        <f>M1215/F1215</f>
        <v>30.415094339622641</v>
      </c>
      <c r="O1215" s="584"/>
    </row>
    <row r="1216" spans="1:15">
      <c r="A1216" s="350" t="s">
        <v>15</v>
      </c>
      <c r="B1216" s="659">
        <v>45915</v>
      </c>
      <c r="C1216" s="659">
        <v>45921</v>
      </c>
      <c r="D1216" s="350" t="s">
        <v>485</v>
      </c>
      <c r="E1216" s="350" t="s">
        <v>486</v>
      </c>
      <c r="F1216" s="350">
        <v>53</v>
      </c>
      <c r="G1216" s="350" t="s">
        <v>500</v>
      </c>
      <c r="H1216" s="350">
        <v>2015</v>
      </c>
      <c r="I1216" s="350">
        <v>15</v>
      </c>
      <c r="J1216" s="350">
        <v>0</v>
      </c>
      <c r="K1216" s="350">
        <v>0</v>
      </c>
      <c r="L1216" s="350">
        <f>SUM(H1216:K1216)</f>
        <v>2030</v>
      </c>
      <c r="M1216" s="350">
        <f>L1216*80%</f>
        <v>1624</v>
      </c>
      <c r="N1216" s="406">
        <f>M1216/F1216</f>
        <v>30.641509433962263</v>
      </c>
      <c r="O1216" s="584"/>
    </row>
    <row r="1217" spans="1:15">
      <c r="A1217" s="350" t="s">
        <v>15</v>
      </c>
      <c r="B1217" s="659">
        <v>45912</v>
      </c>
      <c r="C1217" s="659">
        <v>45914</v>
      </c>
      <c r="D1217" s="350" t="s">
        <v>485</v>
      </c>
      <c r="E1217" s="350" t="s">
        <v>486</v>
      </c>
      <c r="F1217" s="350">
        <v>53</v>
      </c>
      <c r="G1217" s="350" t="s">
        <v>500</v>
      </c>
      <c r="H1217" s="350">
        <v>1700</v>
      </c>
      <c r="I1217" s="350">
        <v>15</v>
      </c>
      <c r="J1217" s="350">
        <v>0</v>
      </c>
      <c r="K1217" s="350">
        <v>0</v>
      </c>
      <c r="L1217" s="350">
        <f>SUM(H1217:K1217)</f>
        <v>1715</v>
      </c>
      <c r="M1217" s="350">
        <f>L1217*80%</f>
        <v>1372</v>
      </c>
      <c r="N1217" s="406">
        <f>M1217/F1217</f>
        <v>25.886792452830189</v>
      </c>
      <c r="O1217" s="584"/>
    </row>
    <row r="1218" spans="1:15">
      <c r="A1218" s="360" t="s">
        <v>13</v>
      </c>
      <c r="B1218" s="569">
        <v>45914</v>
      </c>
      <c r="C1218" s="569">
        <v>45921</v>
      </c>
      <c r="D1218" s="603" t="s">
        <v>504</v>
      </c>
      <c r="E1218" s="360" t="s">
        <v>486</v>
      </c>
      <c r="F1218" s="360">
        <v>53</v>
      </c>
      <c r="G1218" s="360" t="s">
        <v>500</v>
      </c>
      <c r="H1218" s="360">
        <v>1444</v>
      </c>
      <c r="I1218" s="360">
        <v>15</v>
      </c>
      <c r="J1218" s="360">
        <v>0</v>
      </c>
      <c r="K1218" s="360">
        <v>0</v>
      </c>
      <c r="L1218" s="360">
        <f>SUM(H1218:K1218)</f>
        <v>1459</v>
      </c>
      <c r="M1218" s="360">
        <f>L1218*80%</f>
        <v>1167.2</v>
      </c>
      <c r="N1218" s="402">
        <f>M1218/F1218</f>
        <v>22.022641509433964</v>
      </c>
      <c r="O1218" s="686"/>
    </row>
    <row r="1219" spans="1:15">
      <c r="A1219" s="360" t="s">
        <v>16</v>
      </c>
      <c r="B1219" s="569">
        <v>45915</v>
      </c>
      <c r="C1219" s="800">
        <v>45921</v>
      </c>
      <c r="D1219" s="603" t="s">
        <v>504</v>
      </c>
      <c r="E1219" s="360" t="s">
        <v>486</v>
      </c>
      <c r="F1219" s="360">
        <v>53</v>
      </c>
      <c r="G1219" s="360" t="s">
        <v>500</v>
      </c>
      <c r="H1219" s="360">
        <v>1465</v>
      </c>
      <c r="I1219" s="360">
        <v>15</v>
      </c>
      <c r="J1219" s="360">
        <v>0</v>
      </c>
      <c r="K1219" s="360">
        <v>0</v>
      </c>
      <c r="L1219" s="360">
        <f t="shared" ref="L1219" si="283">SUM(H1219:K1219)</f>
        <v>1480</v>
      </c>
      <c r="M1219" s="360">
        <f t="shared" ref="M1219" si="284">L1219*80%</f>
        <v>1184</v>
      </c>
      <c r="N1219" s="402">
        <f t="shared" ref="N1219" si="285">M1219/F1219</f>
        <v>22.339622641509433</v>
      </c>
      <c r="O1219" s="686"/>
    </row>
    <row r="1220" spans="1:15">
      <c r="A1220" s="360" t="s">
        <v>16</v>
      </c>
      <c r="B1220" s="569">
        <v>45922</v>
      </c>
      <c r="C1220" s="800">
        <v>45930</v>
      </c>
      <c r="D1220" s="603" t="s">
        <v>504</v>
      </c>
      <c r="E1220" s="360" t="s">
        <v>486</v>
      </c>
      <c r="F1220" s="360">
        <v>53</v>
      </c>
      <c r="G1220" s="360" t="s">
        <v>500</v>
      </c>
      <c r="H1220" s="360">
        <v>1365</v>
      </c>
      <c r="I1220" s="360">
        <v>15</v>
      </c>
      <c r="J1220" s="360">
        <v>0</v>
      </c>
      <c r="K1220" s="360">
        <v>0</v>
      </c>
      <c r="L1220" s="360">
        <f t="shared" ref="L1220" si="286">SUM(H1220:K1220)</f>
        <v>1380</v>
      </c>
      <c r="M1220" s="360">
        <f t="shared" ref="M1220" si="287">L1220*80%</f>
        <v>1104</v>
      </c>
      <c r="N1220" s="402">
        <f t="shared" ref="N1220" si="288">M1220/F1220</f>
        <v>20.830188679245282</v>
      </c>
      <c r="O1220" s="686"/>
    </row>
    <row r="1221" spans="1:15">
      <c r="A1221" s="360" t="s">
        <v>1816</v>
      </c>
      <c r="B1221" s="569">
        <v>45922</v>
      </c>
      <c r="C1221" s="800">
        <v>45931</v>
      </c>
      <c r="D1221" s="603" t="s">
        <v>504</v>
      </c>
      <c r="E1221" s="360" t="s">
        <v>486</v>
      </c>
      <c r="F1221" s="360">
        <v>53</v>
      </c>
      <c r="G1221" s="360" t="s">
        <v>500</v>
      </c>
      <c r="H1221" s="360">
        <v>1065</v>
      </c>
      <c r="I1221" s="360">
        <v>15</v>
      </c>
      <c r="J1221" s="360">
        <v>0</v>
      </c>
      <c r="K1221" s="360">
        <v>0</v>
      </c>
      <c r="L1221" s="360">
        <f t="shared" ref="L1221" si="289">SUM(H1221:K1221)</f>
        <v>1080</v>
      </c>
      <c r="M1221" s="360">
        <f t="shared" ref="M1221" si="290">L1221*80%</f>
        <v>864</v>
      </c>
      <c r="N1221" s="402">
        <f t="shared" ref="N1221" si="291">M1221/F1221</f>
        <v>16.30188679245283</v>
      </c>
      <c r="O1221" s="686"/>
    </row>
    <row r="1222" spans="1:15">
      <c r="A1222" s="360" t="s">
        <v>23</v>
      </c>
      <c r="B1222" s="569">
        <v>45922</v>
      </c>
      <c r="C1222" s="800">
        <v>45930</v>
      </c>
      <c r="D1222" s="603" t="s">
        <v>504</v>
      </c>
      <c r="E1222" s="360" t="s">
        <v>486</v>
      </c>
      <c r="F1222" s="360">
        <v>53</v>
      </c>
      <c r="G1222" s="360" t="s">
        <v>500</v>
      </c>
      <c r="H1222" s="360">
        <v>1715</v>
      </c>
      <c r="I1222" s="360">
        <v>15</v>
      </c>
      <c r="J1222" s="360">
        <v>0</v>
      </c>
      <c r="K1222" s="360">
        <v>0</v>
      </c>
      <c r="L1222" s="360">
        <f t="shared" ref="L1222" si="292">SUM(H1222:K1222)</f>
        <v>1730</v>
      </c>
      <c r="M1222" s="360">
        <f t="shared" ref="M1222" si="293">L1222*80%</f>
        <v>1384</v>
      </c>
      <c r="N1222" s="402">
        <f t="shared" ref="N1222" si="294">M1222/F1222</f>
        <v>26.113207547169811</v>
      </c>
      <c r="O1222" s="686"/>
    </row>
    <row r="1223" spans="1:15">
      <c r="A1223" s="350" t="s">
        <v>15</v>
      </c>
      <c r="B1223" s="659">
        <v>45917</v>
      </c>
      <c r="C1223" s="659">
        <v>45919</v>
      </c>
      <c r="D1223" s="350" t="s">
        <v>485</v>
      </c>
      <c r="E1223" s="350" t="s">
        <v>486</v>
      </c>
      <c r="F1223" s="350">
        <v>53</v>
      </c>
      <c r="G1223" s="350" t="s">
        <v>500</v>
      </c>
      <c r="H1223" s="350">
        <v>1300</v>
      </c>
      <c r="I1223" s="350">
        <v>15</v>
      </c>
      <c r="J1223" s="350">
        <v>0</v>
      </c>
      <c r="K1223" s="350">
        <v>0</v>
      </c>
      <c r="L1223" s="350">
        <f>SUM(H1223:K1223)</f>
        <v>1315</v>
      </c>
      <c r="M1223" s="350">
        <f>L1223*80%</f>
        <v>1052</v>
      </c>
      <c r="N1223" s="406">
        <f>M1223/F1223</f>
        <v>19.849056603773583</v>
      </c>
      <c r="O1223" s="584"/>
    </row>
    <row r="1224" spans="1:15">
      <c r="A1224" s="360" t="s">
        <v>13</v>
      </c>
      <c r="B1224" s="569">
        <v>45922</v>
      </c>
      <c r="C1224" s="800">
        <v>45930</v>
      </c>
      <c r="D1224" s="603" t="s">
        <v>504</v>
      </c>
      <c r="E1224" s="360" t="s">
        <v>486</v>
      </c>
      <c r="F1224" s="360">
        <v>53</v>
      </c>
      <c r="G1224" s="360" t="s">
        <v>500</v>
      </c>
      <c r="H1224" s="360">
        <v>1150</v>
      </c>
      <c r="I1224" s="360">
        <v>15</v>
      </c>
      <c r="J1224" s="360">
        <v>0</v>
      </c>
      <c r="K1224" s="360">
        <v>0</v>
      </c>
      <c r="L1224" s="360">
        <f>SUM(H1224:K1224)</f>
        <v>1165</v>
      </c>
      <c r="M1224" s="360">
        <f>L1224*80%</f>
        <v>932</v>
      </c>
      <c r="N1224" s="402">
        <f>M1224/F1224</f>
        <v>17.584905660377359</v>
      </c>
      <c r="O1224" s="686"/>
    </row>
    <row r="1225" spans="1:15">
      <c r="A1225" s="350" t="s">
        <v>15</v>
      </c>
      <c r="B1225" s="659">
        <v>45920</v>
      </c>
      <c r="C1225" s="659">
        <v>45944</v>
      </c>
      <c r="D1225" s="350" t="s">
        <v>485</v>
      </c>
      <c r="E1225" s="350" t="s">
        <v>486</v>
      </c>
      <c r="F1225" s="350">
        <v>53</v>
      </c>
      <c r="G1225" s="350" t="s">
        <v>500</v>
      </c>
      <c r="H1225" s="350">
        <v>1100</v>
      </c>
      <c r="I1225" s="350">
        <v>15</v>
      </c>
      <c r="J1225" s="350">
        <v>0</v>
      </c>
      <c r="K1225" s="350">
        <v>0</v>
      </c>
      <c r="L1225" s="350">
        <f>SUM(H1225:K1225)</f>
        <v>1115</v>
      </c>
      <c r="M1225" s="350">
        <f>L1225*80%</f>
        <v>892</v>
      </c>
      <c r="N1225" s="406">
        <f>M1225/F1225</f>
        <v>16.830188679245282</v>
      </c>
      <c r="O1225" s="584"/>
    </row>
    <row r="1226" spans="1:15">
      <c r="A1226" s="350" t="s">
        <v>15</v>
      </c>
      <c r="B1226" s="659">
        <v>45945</v>
      </c>
      <c r="C1226" s="659">
        <v>45951</v>
      </c>
      <c r="D1226" s="350" t="s">
        <v>485</v>
      </c>
      <c r="E1226" s="350" t="s">
        <v>486</v>
      </c>
      <c r="F1226" s="350">
        <v>53</v>
      </c>
      <c r="G1226" s="350" t="s">
        <v>500</v>
      </c>
      <c r="H1226" s="350">
        <v>2400</v>
      </c>
      <c r="I1226" s="350">
        <v>15</v>
      </c>
      <c r="J1226" s="350">
        <v>0</v>
      </c>
      <c r="K1226" s="350">
        <v>0</v>
      </c>
      <c r="L1226" s="350">
        <f>SUM(H1226:K1226)</f>
        <v>2415</v>
      </c>
      <c r="M1226" s="350">
        <f>L1226*80%</f>
        <v>1932</v>
      </c>
      <c r="N1226" s="406">
        <f>M1226/F1226</f>
        <v>36.452830188679243</v>
      </c>
      <c r="O1226" s="584"/>
    </row>
    <row r="1227" spans="1:15">
      <c r="A1227" s="360" t="s">
        <v>16</v>
      </c>
      <c r="B1227" s="569">
        <v>45945</v>
      </c>
      <c r="C1227" s="569">
        <v>45951</v>
      </c>
      <c r="D1227" s="603" t="s">
        <v>504</v>
      </c>
      <c r="E1227" s="360" t="s">
        <v>486</v>
      </c>
      <c r="F1227" s="360">
        <v>53</v>
      </c>
      <c r="G1227" s="360" t="s">
        <v>500</v>
      </c>
      <c r="H1227" s="360">
        <v>1100</v>
      </c>
      <c r="I1227" s="360">
        <v>15</v>
      </c>
      <c r="J1227" s="360">
        <v>0</v>
      </c>
      <c r="K1227" s="360">
        <v>0</v>
      </c>
      <c r="L1227" s="360">
        <f t="shared" ref="L1227" si="295">SUM(H1227:K1227)</f>
        <v>1115</v>
      </c>
      <c r="M1227" s="360">
        <f t="shared" ref="M1227" si="296">L1227*80%</f>
        <v>892</v>
      </c>
      <c r="N1227" s="402">
        <f t="shared" ref="N1227" si="297">M1227/F1227</f>
        <v>16.830188679245282</v>
      </c>
      <c r="O1227" s="686"/>
    </row>
    <row r="1228" spans="1:15">
      <c r="A1228" s="350" t="s">
        <v>15</v>
      </c>
      <c r="B1228" s="659">
        <v>45952</v>
      </c>
      <c r="C1228" s="659">
        <v>45961</v>
      </c>
      <c r="D1228" s="350" t="s">
        <v>485</v>
      </c>
      <c r="E1228" s="350" t="s">
        <v>486</v>
      </c>
      <c r="F1228" s="350">
        <v>53</v>
      </c>
      <c r="G1228" s="350" t="s">
        <v>500</v>
      </c>
      <c r="H1228" s="350">
        <v>2300</v>
      </c>
      <c r="I1228" s="350">
        <v>15</v>
      </c>
      <c r="J1228" s="350">
        <v>0</v>
      </c>
      <c r="K1228" s="350">
        <v>0</v>
      </c>
      <c r="L1228" s="350">
        <f>SUM(H1228:K1228)</f>
        <v>2315</v>
      </c>
      <c r="M1228" s="350">
        <f>L1228*80%</f>
        <v>1852</v>
      </c>
      <c r="N1228" s="406">
        <f>M1228/F1228</f>
        <v>34.943396226415096</v>
      </c>
      <c r="O1228" s="584"/>
    </row>
    <row r="1229" spans="1:15">
      <c r="A1229" s="360" t="s">
        <v>16</v>
      </c>
      <c r="B1229" s="569">
        <v>45952</v>
      </c>
      <c r="C1229" s="569">
        <v>45958</v>
      </c>
      <c r="D1229" s="603" t="s">
        <v>504</v>
      </c>
      <c r="E1229" s="360" t="s">
        <v>486</v>
      </c>
      <c r="F1229" s="360">
        <v>53</v>
      </c>
      <c r="G1229" s="360" t="s">
        <v>500</v>
      </c>
      <c r="H1229" s="360">
        <v>1215</v>
      </c>
      <c r="I1229" s="360">
        <v>15</v>
      </c>
      <c r="J1229" s="360">
        <v>0</v>
      </c>
      <c r="K1229" s="360">
        <v>0</v>
      </c>
      <c r="L1229" s="360">
        <f t="shared" ref="L1229" si="298">SUM(H1229:K1229)</f>
        <v>1230</v>
      </c>
      <c r="M1229" s="360">
        <f t="shared" ref="M1229" si="299">L1229*80%</f>
        <v>984</v>
      </c>
      <c r="N1229" s="402">
        <f t="shared" ref="N1229" si="300">M1229/F1229</f>
        <v>18.566037735849058</v>
      </c>
      <c r="O1229" s="686"/>
    </row>
    <row r="1230" spans="1:15">
      <c r="A1230" s="350" t="s">
        <v>15</v>
      </c>
      <c r="B1230" s="659">
        <v>45962</v>
      </c>
      <c r="C1230" s="659">
        <v>45968</v>
      </c>
      <c r="D1230" s="350" t="s">
        <v>485</v>
      </c>
      <c r="E1230" s="350" t="s">
        <v>486</v>
      </c>
      <c r="F1230" s="350">
        <v>53</v>
      </c>
      <c r="G1230" s="350" t="s">
        <v>500</v>
      </c>
      <c r="H1230" s="350">
        <v>2100</v>
      </c>
      <c r="I1230" s="350">
        <v>15</v>
      </c>
      <c r="J1230" s="350">
        <v>0</v>
      </c>
      <c r="K1230" s="350">
        <v>0</v>
      </c>
      <c r="L1230" s="350">
        <f t="shared" ref="L1230:L1239" si="301">SUM(H1230:K1230)</f>
        <v>2115</v>
      </c>
      <c r="M1230" s="350">
        <f t="shared" ref="M1230:M1240" si="302">L1230*80%</f>
        <v>1692</v>
      </c>
      <c r="N1230" s="406">
        <f t="shared" ref="N1230:N1239" si="303">M1230/F1230</f>
        <v>31.924528301886792</v>
      </c>
      <c r="O1230" s="584"/>
    </row>
    <row r="1231" spans="1:15">
      <c r="A1231" s="360" t="s">
        <v>15</v>
      </c>
      <c r="B1231" s="569">
        <v>45962</v>
      </c>
      <c r="C1231" s="569">
        <v>45968</v>
      </c>
      <c r="D1231" s="603" t="s">
        <v>504</v>
      </c>
      <c r="E1231" s="360" t="s">
        <v>486</v>
      </c>
      <c r="F1231" s="360">
        <v>53</v>
      </c>
      <c r="G1231" s="360" t="s">
        <v>500</v>
      </c>
      <c r="H1231" s="360">
        <v>1550</v>
      </c>
      <c r="I1231" s="360">
        <v>15</v>
      </c>
      <c r="J1231" s="360">
        <v>0</v>
      </c>
      <c r="K1231" s="360">
        <v>0</v>
      </c>
      <c r="L1231" s="360">
        <f t="shared" si="301"/>
        <v>1565</v>
      </c>
      <c r="M1231" s="360">
        <f t="shared" si="302"/>
        <v>1252</v>
      </c>
      <c r="N1231" s="402">
        <f t="shared" si="303"/>
        <v>23.622641509433961</v>
      </c>
      <c r="O1231" s="686"/>
    </row>
    <row r="1232" spans="1:15">
      <c r="A1232" s="360" t="s">
        <v>16</v>
      </c>
      <c r="B1232" s="569">
        <v>45962</v>
      </c>
      <c r="C1232" s="569">
        <v>45975</v>
      </c>
      <c r="D1232" s="603" t="s">
        <v>504</v>
      </c>
      <c r="E1232" s="360" t="s">
        <v>486</v>
      </c>
      <c r="F1232" s="360">
        <v>53</v>
      </c>
      <c r="G1232" s="360" t="s">
        <v>500</v>
      </c>
      <c r="H1232" s="360">
        <v>1215</v>
      </c>
      <c r="I1232" s="360">
        <v>15</v>
      </c>
      <c r="J1232" s="360">
        <v>0</v>
      </c>
      <c r="K1232" s="360">
        <v>0</v>
      </c>
      <c r="L1232" s="360">
        <f t="shared" si="301"/>
        <v>1230</v>
      </c>
      <c r="M1232" s="360">
        <f t="shared" si="302"/>
        <v>984</v>
      </c>
      <c r="N1232" s="402">
        <f t="shared" si="303"/>
        <v>18.566037735849058</v>
      </c>
      <c r="O1232" s="686"/>
    </row>
    <row r="1233" spans="1:15">
      <c r="A1233" s="350" t="s">
        <v>15</v>
      </c>
      <c r="B1233" s="659">
        <v>45971</v>
      </c>
      <c r="C1233" s="659">
        <v>45972</v>
      </c>
      <c r="D1233" s="350" t="s">
        <v>485</v>
      </c>
      <c r="E1233" s="350" t="s">
        <v>486</v>
      </c>
      <c r="F1233" s="350">
        <v>53</v>
      </c>
      <c r="G1233" s="350" t="s">
        <v>500</v>
      </c>
      <c r="H1233" s="350">
        <v>1700</v>
      </c>
      <c r="I1233" s="350">
        <v>15</v>
      </c>
      <c r="J1233" s="350">
        <v>0</v>
      </c>
      <c r="K1233" s="350">
        <v>0</v>
      </c>
      <c r="L1233" s="350">
        <f t="shared" si="301"/>
        <v>1715</v>
      </c>
      <c r="M1233" s="350">
        <f t="shared" si="302"/>
        <v>1372</v>
      </c>
      <c r="N1233" s="406">
        <f t="shared" si="303"/>
        <v>25.886792452830189</v>
      </c>
      <c r="O1233" s="584"/>
    </row>
    <row r="1234" spans="1:15">
      <c r="A1234" s="360" t="s">
        <v>16</v>
      </c>
      <c r="B1234" s="569">
        <v>45976</v>
      </c>
      <c r="C1234" s="569">
        <v>45982</v>
      </c>
      <c r="D1234" s="603" t="s">
        <v>504</v>
      </c>
      <c r="E1234" s="360" t="s">
        <v>486</v>
      </c>
      <c r="F1234" s="360">
        <v>53</v>
      </c>
      <c r="G1234" s="360" t="s">
        <v>500</v>
      </c>
      <c r="H1234" s="360">
        <v>1065</v>
      </c>
      <c r="I1234" s="360">
        <v>15</v>
      </c>
      <c r="J1234" s="360">
        <v>0</v>
      </c>
      <c r="K1234" s="360">
        <v>0</v>
      </c>
      <c r="L1234" s="360">
        <f t="shared" si="301"/>
        <v>1080</v>
      </c>
      <c r="M1234" s="360">
        <f t="shared" si="302"/>
        <v>864</v>
      </c>
      <c r="N1234" s="402">
        <f t="shared" si="303"/>
        <v>16.30188679245283</v>
      </c>
      <c r="O1234" s="686"/>
    </row>
    <row r="1235" spans="1:15">
      <c r="A1235" s="360" t="s">
        <v>23</v>
      </c>
      <c r="B1235" s="569">
        <v>45972</v>
      </c>
      <c r="C1235" s="569">
        <v>45980</v>
      </c>
      <c r="D1235" s="603" t="s">
        <v>504</v>
      </c>
      <c r="E1235" s="360" t="s">
        <v>486</v>
      </c>
      <c r="F1235" s="360">
        <v>53</v>
      </c>
      <c r="G1235" s="360" t="s">
        <v>500</v>
      </c>
      <c r="H1235" s="360">
        <v>1315</v>
      </c>
      <c r="I1235" s="360">
        <v>15</v>
      </c>
      <c r="J1235" s="360">
        <v>0</v>
      </c>
      <c r="K1235" s="360">
        <v>0</v>
      </c>
      <c r="L1235" s="360">
        <f t="shared" si="301"/>
        <v>1330</v>
      </c>
      <c r="M1235" s="360">
        <f t="shared" si="302"/>
        <v>1064</v>
      </c>
      <c r="N1235" s="402">
        <f t="shared" si="303"/>
        <v>20.075471698113208</v>
      </c>
      <c r="O1235" s="686"/>
    </row>
    <row r="1236" spans="1:15">
      <c r="A1236" s="360" t="s">
        <v>23</v>
      </c>
      <c r="B1236" s="569">
        <v>45972</v>
      </c>
      <c r="C1236" s="569">
        <v>45980</v>
      </c>
      <c r="D1236" s="603" t="s">
        <v>504</v>
      </c>
      <c r="E1236" s="360" t="s">
        <v>486</v>
      </c>
      <c r="F1236" s="360">
        <v>65</v>
      </c>
      <c r="G1236" s="360" t="s">
        <v>1284</v>
      </c>
      <c r="H1236" s="360">
        <v>1415</v>
      </c>
      <c r="I1236" s="360">
        <v>15</v>
      </c>
      <c r="J1236" s="360">
        <v>0</v>
      </c>
      <c r="K1236" s="360">
        <v>0</v>
      </c>
      <c r="L1236" s="360">
        <f t="shared" si="301"/>
        <v>1430</v>
      </c>
      <c r="M1236" s="360">
        <f t="shared" si="302"/>
        <v>1144</v>
      </c>
      <c r="N1236" s="402">
        <f t="shared" si="303"/>
        <v>17.600000000000001</v>
      </c>
      <c r="O1236" s="686"/>
    </row>
    <row r="1237" spans="1:15">
      <c r="A1237" s="360" t="s">
        <v>16</v>
      </c>
      <c r="B1237" s="569">
        <v>45972</v>
      </c>
      <c r="C1237" s="569">
        <v>45982</v>
      </c>
      <c r="D1237" s="603" t="s">
        <v>504</v>
      </c>
      <c r="E1237" s="360" t="s">
        <v>486</v>
      </c>
      <c r="F1237" s="360">
        <v>53</v>
      </c>
      <c r="G1237" s="360" t="s">
        <v>500</v>
      </c>
      <c r="H1237" s="360">
        <v>1065</v>
      </c>
      <c r="I1237" s="360">
        <v>15</v>
      </c>
      <c r="J1237" s="360">
        <v>0</v>
      </c>
      <c r="K1237" s="360">
        <v>0</v>
      </c>
      <c r="L1237" s="360">
        <f t="shared" si="301"/>
        <v>1080</v>
      </c>
      <c r="M1237" s="360">
        <f t="shared" si="302"/>
        <v>864</v>
      </c>
      <c r="N1237" s="402">
        <f t="shared" si="303"/>
        <v>16.30188679245283</v>
      </c>
      <c r="O1237" s="686"/>
    </row>
    <row r="1238" spans="1:15">
      <c r="A1238" s="360" t="s">
        <v>16</v>
      </c>
      <c r="B1238" s="569">
        <v>45972</v>
      </c>
      <c r="C1238" s="569">
        <v>45982</v>
      </c>
      <c r="D1238" s="603" t="s">
        <v>504</v>
      </c>
      <c r="E1238" s="360" t="s">
        <v>486</v>
      </c>
      <c r="F1238" s="360">
        <v>65</v>
      </c>
      <c r="G1238" s="360" t="s">
        <v>1284</v>
      </c>
      <c r="H1238" s="360">
        <v>1715</v>
      </c>
      <c r="I1238" s="360">
        <v>15</v>
      </c>
      <c r="J1238" s="360">
        <v>0</v>
      </c>
      <c r="K1238" s="360">
        <v>0</v>
      </c>
      <c r="L1238" s="360">
        <f t="shared" si="301"/>
        <v>1730</v>
      </c>
      <c r="M1238" s="360">
        <f t="shared" si="302"/>
        <v>1384</v>
      </c>
      <c r="N1238" s="402">
        <f t="shared" si="303"/>
        <v>21.292307692307691</v>
      </c>
      <c r="O1238" s="686"/>
    </row>
    <row r="1239" spans="1:15">
      <c r="A1239" s="350" t="s">
        <v>15</v>
      </c>
      <c r="B1239" s="659">
        <v>45973</v>
      </c>
      <c r="C1239" s="659">
        <v>45977</v>
      </c>
      <c r="D1239" s="350" t="s">
        <v>485</v>
      </c>
      <c r="E1239" s="350" t="s">
        <v>486</v>
      </c>
      <c r="F1239" s="350">
        <v>53</v>
      </c>
      <c r="G1239" s="350" t="s">
        <v>500</v>
      </c>
      <c r="H1239" s="350">
        <v>1600</v>
      </c>
      <c r="I1239" s="350">
        <v>15</v>
      </c>
      <c r="J1239" s="350">
        <v>0</v>
      </c>
      <c r="K1239" s="350">
        <v>0</v>
      </c>
      <c r="L1239" s="350">
        <f t="shared" si="301"/>
        <v>1615</v>
      </c>
      <c r="M1239" s="350">
        <f t="shared" si="302"/>
        <v>1292</v>
      </c>
      <c r="N1239" s="406">
        <f t="shared" si="303"/>
        <v>24.377358490566039</v>
      </c>
      <c r="O1239" s="584"/>
    </row>
    <row r="1240" spans="1:15">
      <c r="A1240" s="360" t="s">
        <v>17</v>
      </c>
      <c r="B1240" s="955">
        <v>45980</v>
      </c>
      <c r="C1240" s="569">
        <v>45982</v>
      </c>
      <c r="D1240" s="603" t="s">
        <v>504</v>
      </c>
      <c r="E1240" s="360" t="s">
        <v>486</v>
      </c>
      <c r="F1240" s="360">
        <v>53</v>
      </c>
      <c r="G1240" s="360" t="s">
        <v>500</v>
      </c>
      <c r="H1240" s="360">
        <v>1050</v>
      </c>
      <c r="I1240" s="360">
        <v>15</v>
      </c>
      <c r="J1240" s="360">
        <v>0</v>
      </c>
      <c r="K1240" s="360">
        <v>0</v>
      </c>
      <c r="L1240" s="360">
        <f t="shared" ref="L1240:L1242" si="304">SUM(H1240:K1240)</f>
        <v>1065</v>
      </c>
      <c r="M1240" s="360">
        <f t="shared" si="302"/>
        <v>852</v>
      </c>
      <c r="N1240" s="402">
        <f t="shared" ref="N1240:N1242" si="305">M1240/F1240</f>
        <v>16.075471698113208</v>
      </c>
      <c r="O1240" s="686"/>
    </row>
    <row r="1241" spans="1:15">
      <c r="A1241" s="350" t="s">
        <v>15</v>
      </c>
      <c r="B1241" s="659">
        <v>45978</v>
      </c>
      <c r="C1241" s="659">
        <v>45991</v>
      </c>
      <c r="D1241" s="350" t="s">
        <v>485</v>
      </c>
      <c r="E1241" s="350" t="s">
        <v>486</v>
      </c>
      <c r="F1241" s="350">
        <v>53</v>
      </c>
      <c r="G1241" s="350" t="s">
        <v>500</v>
      </c>
      <c r="H1241" s="350">
        <v>1200</v>
      </c>
      <c r="I1241" s="350">
        <v>15</v>
      </c>
      <c r="J1241" s="350">
        <v>0</v>
      </c>
      <c r="K1241" s="350">
        <v>0</v>
      </c>
      <c r="L1241" s="350">
        <f t="shared" si="304"/>
        <v>1215</v>
      </c>
      <c r="M1241" s="350">
        <f t="shared" ref="M1241:M1242" si="306">L1241*80%</f>
        <v>972</v>
      </c>
      <c r="N1241" s="406">
        <f t="shared" si="305"/>
        <v>18.339622641509433</v>
      </c>
      <c r="O1241" s="584"/>
    </row>
    <row r="1242" spans="1:15">
      <c r="A1242" s="360" t="s">
        <v>16</v>
      </c>
      <c r="B1242" s="569">
        <v>45983</v>
      </c>
      <c r="C1242" s="569">
        <v>45991</v>
      </c>
      <c r="D1242" s="603" t="s">
        <v>504</v>
      </c>
      <c r="E1242" s="360" t="s">
        <v>486</v>
      </c>
      <c r="F1242" s="360">
        <v>53</v>
      </c>
      <c r="G1242" s="360" t="s">
        <v>500</v>
      </c>
      <c r="H1242" s="360">
        <v>915</v>
      </c>
      <c r="I1242" s="360">
        <v>15</v>
      </c>
      <c r="J1242" s="360">
        <v>0</v>
      </c>
      <c r="K1242" s="360">
        <v>0</v>
      </c>
      <c r="L1242" s="360">
        <f t="shared" si="304"/>
        <v>930</v>
      </c>
      <c r="M1242" s="360">
        <f t="shared" si="306"/>
        <v>744</v>
      </c>
      <c r="N1242" s="402">
        <f t="shared" si="305"/>
        <v>14.037735849056604</v>
      </c>
      <c r="O1242" s="686"/>
    </row>
    <row r="1243" spans="1:15">
      <c r="A1243" s="1049" t="s">
        <v>1950</v>
      </c>
      <c r="B1243" s="1044">
        <v>45992</v>
      </c>
      <c r="C1243" s="1044">
        <v>45998</v>
      </c>
      <c r="D1243" s="1043" t="s">
        <v>504</v>
      </c>
      <c r="E1243" s="1049" t="s">
        <v>486</v>
      </c>
      <c r="F1243" s="1049">
        <v>53</v>
      </c>
      <c r="G1243" s="1049" t="s">
        <v>500</v>
      </c>
      <c r="H1243" s="1049">
        <f>H1242+1000</f>
        <v>1915</v>
      </c>
      <c r="I1243" s="1049">
        <v>15</v>
      </c>
      <c r="J1243" s="1049">
        <v>0</v>
      </c>
      <c r="K1243" s="1049">
        <v>0</v>
      </c>
      <c r="L1243" s="1049">
        <f t="shared" ref="L1243:L1244" si="307">SUM(H1243:K1243)</f>
        <v>1930</v>
      </c>
      <c r="M1243" s="1049">
        <f t="shared" ref="M1243:M1244" si="308">L1243*80%</f>
        <v>1544</v>
      </c>
      <c r="N1243" s="1051">
        <f t="shared" ref="N1243:N1244" si="309">M1243/F1243</f>
        <v>29.132075471698112</v>
      </c>
      <c r="O1243" s="1052"/>
    </row>
    <row r="1244" spans="1:15">
      <c r="A1244" s="360" t="s">
        <v>15</v>
      </c>
      <c r="B1244" s="571">
        <v>45992</v>
      </c>
      <c r="C1244" s="571">
        <v>45998</v>
      </c>
      <c r="D1244" s="603" t="s">
        <v>504</v>
      </c>
      <c r="E1244" s="360" t="s">
        <v>486</v>
      </c>
      <c r="F1244" s="360">
        <v>53</v>
      </c>
      <c r="G1244" s="360" t="s">
        <v>500</v>
      </c>
      <c r="H1244" s="360">
        <v>2015</v>
      </c>
      <c r="I1244" s="360">
        <v>15</v>
      </c>
      <c r="J1244" s="360">
        <v>0</v>
      </c>
      <c r="K1244" s="360">
        <v>0</v>
      </c>
      <c r="L1244" s="360">
        <f t="shared" si="307"/>
        <v>2030</v>
      </c>
      <c r="M1244" s="360">
        <f t="shared" si="308"/>
        <v>1624</v>
      </c>
      <c r="N1244" s="402">
        <f t="shared" si="309"/>
        <v>30.641509433962263</v>
      </c>
      <c r="O1244" s="686"/>
    </row>
  </sheetData>
  <sortState ref="A7:L25">
    <sortCondition ref="B7:B25"/>
  </sortState>
  <hyperlinks>
    <hyperlink ref="A2" location="ÍNDICE!A1" display="ÍNDICE"/>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6"/>
  <dimension ref="A2:V178"/>
  <sheetViews>
    <sheetView topLeftCell="A143" zoomScale="60" zoomScaleNormal="60" workbookViewId="0">
      <selection activeCell="H148" sqref="H148"/>
    </sheetView>
  </sheetViews>
  <sheetFormatPr baseColWidth="10" defaultColWidth="11.42578125" defaultRowHeight="12.75"/>
  <cols>
    <col min="1" max="1" width="21.28515625" style="225" customWidth="1"/>
    <col min="2" max="2" width="23.5703125" style="225" customWidth="1"/>
    <col min="3" max="3" width="17.7109375" style="225" customWidth="1"/>
    <col min="4" max="4" width="21" style="225" customWidth="1"/>
    <col min="5" max="7" width="16.85546875" style="225" customWidth="1"/>
    <col min="8" max="8" width="12.7109375" style="225" customWidth="1"/>
    <col min="9" max="9" width="17.42578125" style="225" customWidth="1"/>
    <col min="10" max="10" width="17.140625" style="225" customWidth="1"/>
    <col min="11" max="11" width="10.140625" style="225" customWidth="1"/>
    <col min="12" max="12" width="10" style="225" customWidth="1"/>
    <col min="13" max="13" width="20.42578125" style="225" customWidth="1"/>
    <col min="14" max="14" width="23" style="225" customWidth="1"/>
    <col min="15" max="15" width="84.28515625" style="225" bestFit="1" customWidth="1"/>
    <col min="16" max="16" width="17.140625" style="225" customWidth="1"/>
    <col min="17" max="16384" width="11.42578125" style="225"/>
  </cols>
  <sheetData>
    <row r="2" spans="1:16">
      <c r="A2" s="224" t="s">
        <v>4</v>
      </c>
    </row>
    <row r="5" spans="1:16" ht="25.5">
      <c r="A5" s="226" t="s">
        <v>472</v>
      </c>
      <c r="B5" s="226" t="s">
        <v>473</v>
      </c>
      <c r="C5" s="226" t="s">
        <v>474</v>
      </c>
      <c r="D5" s="226" t="s">
        <v>475</v>
      </c>
      <c r="E5" s="226" t="s">
        <v>476</v>
      </c>
      <c r="F5" s="227" t="s">
        <v>720</v>
      </c>
      <c r="G5" s="226" t="s">
        <v>478</v>
      </c>
      <c r="H5" s="226" t="s">
        <v>105</v>
      </c>
      <c r="I5" s="226" t="s">
        <v>479</v>
      </c>
      <c r="J5" s="226" t="s">
        <v>480</v>
      </c>
      <c r="K5" s="226" t="s">
        <v>106</v>
      </c>
      <c r="L5" s="226" t="s">
        <v>481</v>
      </c>
      <c r="M5" s="226" t="s">
        <v>9</v>
      </c>
      <c r="N5" s="226" t="s">
        <v>276</v>
      </c>
      <c r="O5" s="226" t="s">
        <v>483</v>
      </c>
      <c r="P5" s="226" t="s">
        <v>484</v>
      </c>
    </row>
    <row r="6" spans="1:16" ht="63.75">
      <c r="A6" s="369" t="s">
        <v>17</v>
      </c>
      <c r="B6" s="370">
        <v>45658</v>
      </c>
      <c r="C6" s="370">
        <v>45664</v>
      </c>
      <c r="D6" s="369" t="s">
        <v>504</v>
      </c>
      <c r="E6" s="369" t="s">
        <v>486</v>
      </c>
      <c r="F6" s="369">
        <v>53</v>
      </c>
      <c r="G6" s="369" t="s">
        <v>500</v>
      </c>
      <c r="H6" s="369">
        <v>2900</v>
      </c>
      <c r="I6" s="369">
        <v>15</v>
      </c>
      <c r="J6" s="369">
        <v>0</v>
      </c>
      <c r="K6" s="369">
        <v>0</v>
      </c>
      <c r="L6" s="369">
        <v>0</v>
      </c>
      <c r="M6" s="369">
        <f t="shared" ref="M6:M8" si="0">SUM(H6:L6)</f>
        <v>2915</v>
      </c>
      <c r="N6" s="369">
        <f t="shared" ref="N6" si="1">M6/$F6</f>
        <v>55</v>
      </c>
      <c r="O6" s="489" t="s">
        <v>1261</v>
      </c>
    </row>
    <row r="7" spans="1:16" ht="51">
      <c r="A7" s="267" t="s">
        <v>15</v>
      </c>
      <c r="B7" s="405">
        <v>45658</v>
      </c>
      <c r="C7" s="405">
        <v>45672</v>
      </c>
      <c r="D7" s="267" t="s">
        <v>485</v>
      </c>
      <c r="E7" s="267" t="s">
        <v>486</v>
      </c>
      <c r="F7" s="267">
        <v>53</v>
      </c>
      <c r="G7" s="267" t="s">
        <v>500</v>
      </c>
      <c r="H7" s="267">
        <v>2900</v>
      </c>
      <c r="I7" s="267">
        <v>15</v>
      </c>
      <c r="J7" s="267">
        <v>0</v>
      </c>
      <c r="K7" s="267">
        <v>0</v>
      </c>
      <c r="L7" s="267">
        <v>0</v>
      </c>
      <c r="M7" s="267">
        <f t="shared" si="0"/>
        <v>2915</v>
      </c>
      <c r="N7" s="267">
        <f t="shared" ref="N7:N8" si="2">M7/$F7</f>
        <v>55</v>
      </c>
      <c r="O7" s="473" t="s">
        <v>1474</v>
      </c>
    </row>
    <row r="8" spans="1:16" ht="51">
      <c r="A8" s="267" t="s">
        <v>15</v>
      </c>
      <c r="B8" s="494">
        <v>45658</v>
      </c>
      <c r="C8" s="494">
        <v>45661</v>
      </c>
      <c r="D8" s="267" t="s">
        <v>485</v>
      </c>
      <c r="E8" s="267" t="s">
        <v>486</v>
      </c>
      <c r="F8" s="267">
        <v>53</v>
      </c>
      <c r="G8" s="267" t="s">
        <v>500</v>
      </c>
      <c r="H8" s="267">
        <v>2500</v>
      </c>
      <c r="I8" s="267">
        <v>15</v>
      </c>
      <c r="J8" s="267">
        <v>0</v>
      </c>
      <c r="K8" s="267">
        <v>0</v>
      </c>
      <c r="L8" s="267">
        <v>0</v>
      </c>
      <c r="M8" s="267">
        <f t="shared" si="0"/>
        <v>2515</v>
      </c>
      <c r="N8" s="267">
        <f t="shared" si="2"/>
        <v>47.452830188679243</v>
      </c>
      <c r="O8" s="473" t="s">
        <v>1474</v>
      </c>
    </row>
    <row r="9" spans="1:16" ht="51">
      <c r="A9" s="267" t="s">
        <v>15</v>
      </c>
      <c r="B9" s="494">
        <v>45662</v>
      </c>
      <c r="C9" s="494">
        <v>45665</v>
      </c>
      <c r="D9" s="267" t="s">
        <v>485</v>
      </c>
      <c r="E9" s="267" t="s">
        <v>486</v>
      </c>
      <c r="F9" s="267">
        <v>53</v>
      </c>
      <c r="G9" s="267" t="s">
        <v>500</v>
      </c>
      <c r="H9" s="267">
        <v>2000</v>
      </c>
      <c r="I9" s="267">
        <v>15</v>
      </c>
      <c r="J9" s="267">
        <v>0</v>
      </c>
      <c r="K9" s="267">
        <v>0</v>
      </c>
      <c r="L9" s="267">
        <v>0</v>
      </c>
      <c r="M9" s="267">
        <f t="shared" ref="M9" si="3">SUM(H9:L9)</f>
        <v>2015</v>
      </c>
      <c r="N9" s="267">
        <f t="shared" ref="N9" si="4">M9/$F9</f>
        <v>38.018867924528301</v>
      </c>
      <c r="O9" s="473" t="s">
        <v>1474</v>
      </c>
    </row>
    <row r="10" spans="1:16" ht="51">
      <c r="A10" s="369" t="s">
        <v>22</v>
      </c>
      <c r="B10" s="514">
        <v>45663</v>
      </c>
      <c r="C10" s="514">
        <v>45669</v>
      </c>
      <c r="D10" s="369" t="s">
        <v>485</v>
      </c>
      <c r="E10" s="369" t="s">
        <v>486</v>
      </c>
      <c r="F10" s="369">
        <v>65</v>
      </c>
      <c r="G10" s="369" t="s">
        <v>499</v>
      </c>
      <c r="H10" s="369">
        <v>2700</v>
      </c>
      <c r="I10" s="369">
        <v>15</v>
      </c>
      <c r="J10" s="369">
        <v>0</v>
      </c>
      <c r="K10" s="369">
        <v>0</v>
      </c>
      <c r="L10" s="369">
        <v>0</v>
      </c>
      <c r="M10" s="369">
        <f t="shared" ref="M10:M13" si="5">SUM(H10:L10)</f>
        <v>2715</v>
      </c>
      <c r="N10" s="369">
        <f t="shared" ref="N10:N13" si="6">M10/$F10</f>
        <v>41.769230769230766</v>
      </c>
      <c r="O10" s="489" t="s">
        <v>1506</v>
      </c>
    </row>
    <row r="11" spans="1:16" ht="51">
      <c r="A11" s="369" t="s">
        <v>22</v>
      </c>
      <c r="B11" s="514">
        <v>45663</v>
      </c>
      <c r="C11" s="514">
        <v>45669</v>
      </c>
      <c r="D11" s="369" t="s">
        <v>485</v>
      </c>
      <c r="E11" s="369" t="s">
        <v>486</v>
      </c>
      <c r="F11" s="369">
        <v>65</v>
      </c>
      <c r="G11" s="369" t="s">
        <v>499</v>
      </c>
      <c r="H11" s="369">
        <v>2700</v>
      </c>
      <c r="I11" s="369">
        <v>15</v>
      </c>
      <c r="J11" s="369">
        <v>0</v>
      </c>
      <c r="K11" s="369">
        <v>0</v>
      </c>
      <c r="L11" s="369">
        <v>0</v>
      </c>
      <c r="M11" s="369">
        <f t="shared" ref="M11" si="7">SUM(H11:L11)</f>
        <v>2715</v>
      </c>
      <c r="N11" s="369">
        <f t="shared" ref="N11" si="8">M11/$F11</f>
        <v>41.769230769230766</v>
      </c>
      <c r="O11" s="489" t="s">
        <v>1513</v>
      </c>
    </row>
    <row r="12" spans="1:16" ht="63.75">
      <c r="A12" s="369" t="s">
        <v>17</v>
      </c>
      <c r="B12" s="370">
        <v>45665</v>
      </c>
      <c r="C12" s="370">
        <v>45671</v>
      </c>
      <c r="D12" s="369" t="s">
        <v>504</v>
      </c>
      <c r="E12" s="369" t="s">
        <v>486</v>
      </c>
      <c r="F12" s="369">
        <v>53</v>
      </c>
      <c r="G12" s="369" t="s">
        <v>500</v>
      </c>
      <c r="H12" s="369">
        <v>2300</v>
      </c>
      <c r="I12" s="369">
        <v>15</v>
      </c>
      <c r="J12" s="369">
        <v>0</v>
      </c>
      <c r="K12" s="369">
        <v>0</v>
      </c>
      <c r="L12" s="369">
        <v>0</v>
      </c>
      <c r="M12" s="369">
        <f t="shared" si="5"/>
        <v>2315</v>
      </c>
      <c r="N12" s="369">
        <f t="shared" si="6"/>
        <v>43.679245283018865</v>
      </c>
      <c r="O12" s="489" t="s">
        <v>1261</v>
      </c>
    </row>
    <row r="13" spans="1:16" ht="51">
      <c r="A13" s="267" t="s">
        <v>15</v>
      </c>
      <c r="B13" s="494">
        <v>45666</v>
      </c>
      <c r="C13" s="494">
        <v>45674</v>
      </c>
      <c r="D13" s="267" t="s">
        <v>485</v>
      </c>
      <c r="E13" s="267" t="s">
        <v>486</v>
      </c>
      <c r="F13" s="267">
        <v>53</v>
      </c>
      <c r="G13" s="267" t="s">
        <v>500</v>
      </c>
      <c r="H13" s="267">
        <v>1800</v>
      </c>
      <c r="I13" s="267">
        <v>15</v>
      </c>
      <c r="J13" s="267">
        <v>0</v>
      </c>
      <c r="K13" s="267">
        <v>0</v>
      </c>
      <c r="L13" s="267">
        <v>0</v>
      </c>
      <c r="M13" s="267">
        <f t="shared" si="5"/>
        <v>1815</v>
      </c>
      <c r="N13" s="267">
        <f t="shared" si="6"/>
        <v>34.245283018867923</v>
      </c>
      <c r="O13" s="473" t="s">
        <v>1474</v>
      </c>
    </row>
    <row r="14" spans="1:16" ht="63.75">
      <c r="A14" s="369" t="s">
        <v>17</v>
      </c>
      <c r="B14" s="370">
        <v>45672</v>
      </c>
      <c r="C14" s="370">
        <v>45688</v>
      </c>
      <c r="D14" s="369" t="s">
        <v>504</v>
      </c>
      <c r="E14" s="369" t="s">
        <v>486</v>
      </c>
      <c r="F14" s="369">
        <v>53</v>
      </c>
      <c r="G14" s="369" t="s">
        <v>500</v>
      </c>
      <c r="H14" s="369">
        <v>1600</v>
      </c>
      <c r="I14" s="369">
        <v>15</v>
      </c>
      <c r="J14" s="369">
        <v>0</v>
      </c>
      <c r="K14" s="369">
        <v>0</v>
      </c>
      <c r="L14" s="369">
        <v>0</v>
      </c>
      <c r="M14" s="369">
        <f t="shared" ref="M14:M15" si="9">SUM(H14:L14)</f>
        <v>1615</v>
      </c>
      <c r="N14" s="369">
        <f t="shared" ref="N14:N15" si="10">M14/$F14</f>
        <v>30.471698113207548</v>
      </c>
      <c r="O14" s="489" t="s">
        <v>1261</v>
      </c>
    </row>
    <row r="15" spans="1:16" ht="63.75">
      <c r="A15" s="369" t="s">
        <v>17</v>
      </c>
      <c r="B15" s="370">
        <v>45672</v>
      </c>
      <c r="C15" s="370">
        <v>45688</v>
      </c>
      <c r="D15" s="369" t="s">
        <v>504</v>
      </c>
      <c r="E15" s="369" t="s">
        <v>486</v>
      </c>
      <c r="F15" s="369">
        <v>65</v>
      </c>
      <c r="G15" s="369" t="s">
        <v>499</v>
      </c>
      <c r="H15" s="369">
        <v>1950</v>
      </c>
      <c r="I15" s="369">
        <v>15</v>
      </c>
      <c r="J15" s="369">
        <v>0</v>
      </c>
      <c r="K15" s="369">
        <v>0</v>
      </c>
      <c r="L15" s="369">
        <v>0</v>
      </c>
      <c r="M15" s="369">
        <f t="shared" si="9"/>
        <v>1965</v>
      </c>
      <c r="N15" s="369">
        <f t="shared" si="10"/>
        <v>30.23076923076923</v>
      </c>
      <c r="O15" s="489" t="s">
        <v>1261</v>
      </c>
    </row>
    <row r="16" spans="1:16" ht="51">
      <c r="A16" s="369" t="s">
        <v>17</v>
      </c>
      <c r="B16" s="370">
        <v>45672</v>
      </c>
      <c r="C16" s="370">
        <v>45674</v>
      </c>
      <c r="D16" s="369" t="s">
        <v>504</v>
      </c>
      <c r="E16" s="369" t="s">
        <v>486</v>
      </c>
      <c r="F16" s="369">
        <v>53</v>
      </c>
      <c r="G16" s="369" t="s">
        <v>500</v>
      </c>
      <c r="H16" s="369">
        <v>1600</v>
      </c>
      <c r="I16" s="369">
        <v>15</v>
      </c>
      <c r="J16" s="369">
        <v>0</v>
      </c>
      <c r="K16" s="369">
        <v>0</v>
      </c>
      <c r="L16" s="369">
        <v>0</v>
      </c>
      <c r="M16" s="369">
        <f t="shared" ref="M16:M17" si="11">SUM(H16:L16)</f>
        <v>1615</v>
      </c>
      <c r="N16" s="369">
        <f t="shared" ref="N16:N17" si="12">M16/$F16</f>
        <v>30.471698113207548</v>
      </c>
      <c r="O16" s="489" t="s">
        <v>1528</v>
      </c>
    </row>
    <row r="17" spans="1:15" ht="51">
      <c r="A17" s="267" t="s">
        <v>15</v>
      </c>
      <c r="B17" s="494">
        <v>45675</v>
      </c>
      <c r="C17" s="494">
        <v>45688</v>
      </c>
      <c r="D17" s="267" t="s">
        <v>485</v>
      </c>
      <c r="E17" s="267" t="s">
        <v>486</v>
      </c>
      <c r="F17" s="267">
        <v>53</v>
      </c>
      <c r="G17" s="267" t="s">
        <v>500</v>
      </c>
      <c r="H17" s="267">
        <v>1400</v>
      </c>
      <c r="I17" s="267">
        <v>15</v>
      </c>
      <c r="J17" s="267">
        <v>0</v>
      </c>
      <c r="K17" s="267">
        <v>0</v>
      </c>
      <c r="L17" s="267">
        <v>0</v>
      </c>
      <c r="M17" s="267">
        <f t="shared" si="11"/>
        <v>1415</v>
      </c>
      <c r="N17" s="267">
        <f t="shared" si="12"/>
        <v>26.69811320754717</v>
      </c>
      <c r="O17" s="473" t="s">
        <v>1474</v>
      </c>
    </row>
    <row r="18" spans="1:15" ht="63.75">
      <c r="A18" s="369" t="s">
        <v>22</v>
      </c>
      <c r="B18" s="370">
        <v>45312</v>
      </c>
      <c r="C18" s="370">
        <v>45681</v>
      </c>
      <c r="D18" s="369" t="s">
        <v>504</v>
      </c>
      <c r="E18" s="369" t="s">
        <v>486</v>
      </c>
      <c r="F18" s="369">
        <v>65</v>
      </c>
      <c r="G18" s="369" t="s">
        <v>499</v>
      </c>
      <c r="H18" s="369">
        <v>2068</v>
      </c>
      <c r="I18" s="369">
        <v>15</v>
      </c>
      <c r="J18" s="369">
        <v>0</v>
      </c>
      <c r="K18" s="369">
        <v>0</v>
      </c>
      <c r="L18" s="369">
        <v>0</v>
      </c>
      <c r="M18" s="369">
        <f t="shared" ref="M18:M20" si="13">SUM(H18:L18)</f>
        <v>2083</v>
      </c>
      <c r="N18" s="369">
        <f t="shared" ref="N18:N20" si="14">M18/$F18</f>
        <v>32.04615384615385</v>
      </c>
      <c r="O18" s="489" t="s">
        <v>1540</v>
      </c>
    </row>
    <row r="19" spans="1:15" ht="51">
      <c r="A19" s="565" t="s">
        <v>22</v>
      </c>
      <c r="B19" s="370">
        <v>45689</v>
      </c>
      <c r="C19" s="370">
        <v>45702</v>
      </c>
      <c r="D19" s="369" t="s">
        <v>504</v>
      </c>
      <c r="E19" s="369" t="s">
        <v>486</v>
      </c>
      <c r="F19" s="369">
        <v>65</v>
      </c>
      <c r="G19" s="369" t="s">
        <v>499</v>
      </c>
      <c r="H19" s="369">
        <v>2068</v>
      </c>
      <c r="I19" s="369">
        <v>15</v>
      </c>
      <c r="J19" s="369">
        <v>0</v>
      </c>
      <c r="K19" s="369">
        <v>0</v>
      </c>
      <c r="L19" s="369">
        <v>0</v>
      </c>
      <c r="M19" s="369">
        <f t="shared" si="13"/>
        <v>2083</v>
      </c>
      <c r="N19" s="369">
        <f t="shared" si="14"/>
        <v>32.04615384615385</v>
      </c>
      <c r="O19" s="489" t="s">
        <v>1555</v>
      </c>
    </row>
    <row r="20" spans="1:15" ht="51">
      <c r="A20" s="267" t="s">
        <v>15</v>
      </c>
      <c r="B20" s="494">
        <v>45689</v>
      </c>
      <c r="C20" s="494">
        <v>45702</v>
      </c>
      <c r="D20" s="267" t="s">
        <v>485</v>
      </c>
      <c r="E20" s="267" t="s">
        <v>486</v>
      </c>
      <c r="F20" s="267">
        <v>53</v>
      </c>
      <c r="G20" s="267" t="s">
        <v>500</v>
      </c>
      <c r="H20" s="267">
        <v>1200</v>
      </c>
      <c r="I20" s="267">
        <v>15</v>
      </c>
      <c r="J20" s="267">
        <v>0</v>
      </c>
      <c r="K20" s="267">
        <v>0</v>
      </c>
      <c r="L20" s="267">
        <v>0</v>
      </c>
      <c r="M20" s="267">
        <f t="shared" si="13"/>
        <v>1215</v>
      </c>
      <c r="N20" s="267">
        <f t="shared" si="14"/>
        <v>22.924528301886792</v>
      </c>
      <c r="O20" s="473" t="s">
        <v>1474</v>
      </c>
    </row>
    <row r="21" spans="1:15" ht="51">
      <c r="A21" s="267" t="s">
        <v>15</v>
      </c>
      <c r="B21" s="494">
        <v>45703</v>
      </c>
      <c r="C21" s="494">
        <v>45704</v>
      </c>
      <c r="D21" s="267" t="s">
        <v>485</v>
      </c>
      <c r="E21" s="267" t="s">
        <v>486</v>
      </c>
      <c r="F21" s="267">
        <v>53</v>
      </c>
      <c r="G21" s="267" t="s">
        <v>500</v>
      </c>
      <c r="H21" s="267">
        <v>2800</v>
      </c>
      <c r="I21" s="267">
        <v>15</v>
      </c>
      <c r="J21" s="267">
        <v>0</v>
      </c>
      <c r="K21" s="267">
        <v>0</v>
      </c>
      <c r="L21" s="267">
        <v>0</v>
      </c>
      <c r="M21" s="267">
        <f t="shared" ref="M21:M24" si="15">SUM(H21:L21)</f>
        <v>2815</v>
      </c>
      <c r="N21" s="267">
        <f t="shared" ref="N21:N24" si="16">M21/$F21</f>
        <v>53.113207547169814</v>
      </c>
      <c r="O21" s="473" t="s">
        <v>1474</v>
      </c>
    </row>
    <row r="22" spans="1:15" ht="51">
      <c r="A22" s="369" t="s">
        <v>22</v>
      </c>
      <c r="B22" s="370">
        <v>45337</v>
      </c>
      <c r="C22" s="370">
        <v>45709</v>
      </c>
      <c r="D22" s="369" t="s">
        <v>504</v>
      </c>
      <c r="E22" s="369" t="s">
        <v>486</v>
      </c>
      <c r="F22" s="369">
        <v>53</v>
      </c>
      <c r="G22" s="369" t="s">
        <v>500</v>
      </c>
      <c r="H22" s="369">
        <v>2050</v>
      </c>
      <c r="I22" s="369">
        <v>15</v>
      </c>
      <c r="J22" s="369">
        <v>0</v>
      </c>
      <c r="K22" s="369">
        <v>0</v>
      </c>
      <c r="L22" s="369">
        <v>0</v>
      </c>
      <c r="M22" s="369">
        <f t="shared" si="15"/>
        <v>2065</v>
      </c>
      <c r="N22" s="369">
        <f t="shared" si="16"/>
        <v>38.962264150943398</v>
      </c>
      <c r="O22" s="489" t="s">
        <v>1556</v>
      </c>
    </row>
    <row r="23" spans="1:15" ht="63.75">
      <c r="A23" s="369" t="s">
        <v>17</v>
      </c>
      <c r="B23" s="370">
        <v>45703</v>
      </c>
      <c r="C23" s="370">
        <v>45709</v>
      </c>
      <c r="D23" s="369" t="s">
        <v>504</v>
      </c>
      <c r="E23" s="369" t="s">
        <v>486</v>
      </c>
      <c r="F23" s="369">
        <v>53</v>
      </c>
      <c r="G23" s="369" t="s">
        <v>500</v>
      </c>
      <c r="H23" s="369">
        <v>2550</v>
      </c>
      <c r="I23" s="369">
        <v>15</v>
      </c>
      <c r="J23" s="369">
        <v>0</v>
      </c>
      <c r="K23" s="369">
        <v>0</v>
      </c>
      <c r="L23" s="369">
        <v>0</v>
      </c>
      <c r="M23" s="369">
        <f t="shared" si="15"/>
        <v>2565</v>
      </c>
      <c r="N23" s="369">
        <f t="shared" si="16"/>
        <v>48.39622641509434</v>
      </c>
      <c r="O23" s="489" t="s">
        <v>1261</v>
      </c>
    </row>
    <row r="24" spans="1:15" ht="63.75">
      <c r="A24" s="369" t="s">
        <v>22</v>
      </c>
      <c r="B24" s="370">
        <v>45703</v>
      </c>
      <c r="C24" s="370">
        <v>45709</v>
      </c>
      <c r="D24" s="369" t="s">
        <v>504</v>
      </c>
      <c r="E24" s="369" t="s">
        <v>486</v>
      </c>
      <c r="F24" s="369">
        <v>53</v>
      </c>
      <c r="G24" s="369" t="s">
        <v>500</v>
      </c>
      <c r="H24" s="369">
        <v>2050</v>
      </c>
      <c r="I24" s="369">
        <v>15</v>
      </c>
      <c r="J24" s="369">
        <v>0</v>
      </c>
      <c r="K24" s="369">
        <v>0</v>
      </c>
      <c r="L24" s="369">
        <v>0</v>
      </c>
      <c r="M24" s="369">
        <f t="shared" si="15"/>
        <v>2065</v>
      </c>
      <c r="N24" s="369">
        <f t="shared" si="16"/>
        <v>38.962264150943398</v>
      </c>
      <c r="O24" s="489" t="s">
        <v>1549</v>
      </c>
    </row>
    <row r="25" spans="1:15" ht="51">
      <c r="A25" s="267" t="s">
        <v>15</v>
      </c>
      <c r="B25" s="494">
        <v>45705</v>
      </c>
      <c r="C25" s="494">
        <v>45706</v>
      </c>
      <c r="D25" s="267" t="s">
        <v>485</v>
      </c>
      <c r="E25" s="267" t="s">
        <v>486</v>
      </c>
      <c r="F25" s="267">
        <v>53</v>
      </c>
      <c r="G25" s="267" t="s">
        <v>500</v>
      </c>
      <c r="H25" s="267">
        <v>2600</v>
      </c>
      <c r="I25" s="267">
        <v>15</v>
      </c>
      <c r="J25" s="267">
        <v>0</v>
      </c>
      <c r="K25" s="267">
        <v>0</v>
      </c>
      <c r="L25" s="267">
        <v>0</v>
      </c>
      <c r="M25" s="267">
        <f t="shared" ref="M25" si="17">SUM(H25:L25)</f>
        <v>2615</v>
      </c>
      <c r="N25" s="267">
        <f t="shared" ref="N25" si="18">M25/$F25</f>
        <v>49.339622641509436</v>
      </c>
      <c r="O25" s="473" t="s">
        <v>1474</v>
      </c>
    </row>
    <row r="26" spans="1:15" ht="51">
      <c r="A26" s="267" t="s">
        <v>15</v>
      </c>
      <c r="B26" s="494">
        <v>45707</v>
      </c>
      <c r="C26" s="494">
        <v>45709</v>
      </c>
      <c r="D26" s="267" t="s">
        <v>485</v>
      </c>
      <c r="E26" s="267" t="s">
        <v>486</v>
      </c>
      <c r="F26" s="267">
        <v>53</v>
      </c>
      <c r="G26" s="267" t="s">
        <v>500</v>
      </c>
      <c r="H26" s="267">
        <v>1900</v>
      </c>
      <c r="I26" s="267">
        <v>15</v>
      </c>
      <c r="J26" s="267">
        <v>0</v>
      </c>
      <c r="K26" s="267">
        <v>0</v>
      </c>
      <c r="L26" s="267">
        <v>0</v>
      </c>
      <c r="M26" s="267">
        <f t="shared" ref="M26:M28" si="19">SUM(H26:L26)</f>
        <v>1915</v>
      </c>
      <c r="N26" s="267">
        <f t="shared" ref="N26:N28" si="20">M26/$F26</f>
        <v>36.132075471698116</v>
      </c>
      <c r="O26" s="473" t="s">
        <v>1474</v>
      </c>
    </row>
    <row r="27" spans="1:15" ht="54" customHeight="1">
      <c r="A27" s="369" t="s">
        <v>17</v>
      </c>
      <c r="B27" s="370">
        <v>45710</v>
      </c>
      <c r="C27" s="370">
        <v>45716</v>
      </c>
      <c r="D27" s="369" t="s">
        <v>504</v>
      </c>
      <c r="E27" s="369" t="s">
        <v>486</v>
      </c>
      <c r="F27" s="369">
        <v>53</v>
      </c>
      <c r="G27" s="369" t="s">
        <v>500</v>
      </c>
      <c r="H27" s="369">
        <v>1650</v>
      </c>
      <c r="I27" s="369">
        <v>15</v>
      </c>
      <c r="J27" s="369">
        <v>0</v>
      </c>
      <c r="K27" s="369">
        <v>0</v>
      </c>
      <c r="L27" s="369">
        <v>0</v>
      </c>
      <c r="M27" s="369">
        <f t="shared" si="19"/>
        <v>1665</v>
      </c>
      <c r="N27" s="369">
        <f t="shared" si="20"/>
        <v>31.415094339622641</v>
      </c>
      <c r="O27" s="489" t="s">
        <v>1261</v>
      </c>
    </row>
    <row r="28" spans="1:15" ht="54" customHeight="1">
      <c r="A28" s="267" t="s">
        <v>15</v>
      </c>
      <c r="B28" s="494">
        <v>45710</v>
      </c>
      <c r="C28" s="494">
        <v>45716</v>
      </c>
      <c r="D28" s="267" t="s">
        <v>485</v>
      </c>
      <c r="E28" s="267" t="s">
        <v>486</v>
      </c>
      <c r="F28" s="267">
        <v>53</v>
      </c>
      <c r="G28" s="267" t="s">
        <v>500</v>
      </c>
      <c r="H28" s="267">
        <v>1700</v>
      </c>
      <c r="I28" s="267">
        <v>15</v>
      </c>
      <c r="J28" s="267">
        <v>0</v>
      </c>
      <c r="K28" s="267">
        <v>0</v>
      </c>
      <c r="L28" s="267">
        <v>0</v>
      </c>
      <c r="M28" s="267">
        <f t="shared" si="19"/>
        <v>1715</v>
      </c>
      <c r="N28" s="267">
        <f t="shared" si="20"/>
        <v>32.358490566037737</v>
      </c>
      <c r="O28" s="473" t="s">
        <v>1474</v>
      </c>
    </row>
    <row r="29" spans="1:15" ht="54" customHeight="1">
      <c r="A29" s="369" t="s">
        <v>23</v>
      </c>
      <c r="B29" s="370">
        <v>45710</v>
      </c>
      <c r="C29" s="370">
        <v>45716</v>
      </c>
      <c r="D29" s="369" t="s">
        <v>504</v>
      </c>
      <c r="E29" s="369" t="s">
        <v>486</v>
      </c>
      <c r="F29" s="369">
        <v>53</v>
      </c>
      <c r="G29" s="369" t="s">
        <v>500</v>
      </c>
      <c r="H29" s="369">
        <v>1850</v>
      </c>
      <c r="I29" s="369">
        <v>15</v>
      </c>
      <c r="J29" s="369">
        <v>0</v>
      </c>
      <c r="K29" s="369">
        <v>0</v>
      </c>
      <c r="L29" s="369">
        <v>0</v>
      </c>
      <c r="M29" s="369">
        <f t="shared" ref="M29:M30" si="21">SUM(H29:L29)</f>
        <v>1865</v>
      </c>
      <c r="N29" s="369">
        <f t="shared" ref="N29:N30" si="22">M29/$F29</f>
        <v>35.188679245283019</v>
      </c>
      <c r="O29" s="489" t="s">
        <v>1261</v>
      </c>
    </row>
    <row r="30" spans="1:15" ht="54" customHeight="1">
      <c r="A30" s="369" t="s">
        <v>17</v>
      </c>
      <c r="B30" s="370">
        <v>45717</v>
      </c>
      <c r="C30" s="370">
        <v>45723</v>
      </c>
      <c r="D30" s="369" t="s">
        <v>504</v>
      </c>
      <c r="E30" s="369" t="s">
        <v>486</v>
      </c>
      <c r="F30" s="369">
        <v>53</v>
      </c>
      <c r="G30" s="369" t="s">
        <v>500</v>
      </c>
      <c r="H30" s="369">
        <v>1550</v>
      </c>
      <c r="I30" s="369">
        <v>15</v>
      </c>
      <c r="J30" s="369">
        <v>0</v>
      </c>
      <c r="K30" s="369">
        <v>0</v>
      </c>
      <c r="L30" s="369">
        <v>0</v>
      </c>
      <c r="M30" s="369">
        <f t="shared" si="21"/>
        <v>1565</v>
      </c>
      <c r="N30" s="369">
        <f t="shared" si="22"/>
        <v>29.528301886792452</v>
      </c>
      <c r="O30" s="489" t="s">
        <v>1261</v>
      </c>
    </row>
    <row r="31" spans="1:15" ht="54" customHeight="1">
      <c r="A31" s="267" t="s">
        <v>15</v>
      </c>
      <c r="B31" s="494">
        <v>45717</v>
      </c>
      <c r="C31" s="494">
        <v>45717</v>
      </c>
      <c r="D31" s="267" t="s">
        <v>485</v>
      </c>
      <c r="E31" s="267" t="s">
        <v>486</v>
      </c>
      <c r="F31" s="267">
        <v>53</v>
      </c>
      <c r="G31" s="267" t="s">
        <v>500</v>
      </c>
      <c r="H31" s="267">
        <v>1500</v>
      </c>
      <c r="I31" s="267">
        <v>15</v>
      </c>
      <c r="J31" s="267">
        <v>0</v>
      </c>
      <c r="K31" s="267">
        <v>0</v>
      </c>
      <c r="L31" s="267">
        <v>0</v>
      </c>
      <c r="M31" s="267">
        <f t="shared" ref="M31:M32" si="23">SUM(H31:L31)</f>
        <v>1515</v>
      </c>
      <c r="N31" s="267">
        <f t="shared" ref="N31:N32" si="24">M31/$F31</f>
        <v>28.584905660377359</v>
      </c>
      <c r="O31" s="473" t="s">
        <v>1474</v>
      </c>
    </row>
    <row r="32" spans="1:15" ht="54" customHeight="1">
      <c r="A32" s="267" t="s">
        <v>15</v>
      </c>
      <c r="B32" s="494">
        <v>45718</v>
      </c>
      <c r="C32" s="494">
        <v>45731</v>
      </c>
      <c r="D32" s="267" t="s">
        <v>485</v>
      </c>
      <c r="E32" s="267" t="s">
        <v>486</v>
      </c>
      <c r="F32" s="267">
        <v>53</v>
      </c>
      <c r="G32" s="267" t="s">
        <v>500</v>
      </c>
      <c r="H32" s="267">
        <v>1300</v>
      </c>
      <c r="I32" s="267">
        <v>15</v>
      </c>
      <c r="J32" s="267">
        <v>0</v>
      </c>
      <c r="K32" s="267">
        <v>0</v>
      </c>
      <c r="L32" s="267">
        <v>0</v>
      </c>
      <c r="M32" s="267">
        <f t="shared" si="23"/>
        <v>1315</v>
      </c>
      <c r="N32" s="267">
        <f t="shared" si="24"/>
        <v>24.811320754716981</v>
      </c>
      <c r="O32" s="473" t="s">
        <v>1474</v>
      </c>
    </row>
    <row r="33" spans="1:15" ht="54" customHeight="1">
      <c r="A33" s="369" t="s">
        <v>17</v>
      </c>
      <c r="B33" s="370">
        <v>45717</v>
      </c>
      <c r="C33" s="370">
        <v>45723</v>
      </c>
      <c r="D33" s="369" t="s">
        <v>504</v>
      </c>
      <c r="E33" s="369" t="s">
        <v>486</v>
      </c>
      <c r="F33" s="369">
        <v>53</v>
      </c>
      <c r="G33" s="369" t="s">
        <v>500</v>
      </c>
      <c r="H33" s="369">
        <v>1550</v>
      </c>
      <c r="I33" s="369">
        <v>15</v>
      </c>
      <c r="J33" s="369">
        <v>0</v>
      </c>
      <c r="K33" s="369">
        <v>0</v>
      </c>
      <c r="L33" s="369">
        <v>0</v>
      </c>
      <c r="M33" s="369">
        <f t="shared" ref="M33" si="25">SUM(H33:L33)</f>
        <v>1565</v>
      </c>
      <c r="N33" s="369">
        <f t="shared" ref="N33" si="26">M33/$F33</f>
        <v>29.528301886792452</v>
      </c>
      <c r="O33" s="489" t="s">
        <v>1557</v>
      </c>
    </row>
    <row r="34" spans="1:15" ht="54" customHeight="1">
      <c r="A34" s="369" t="s">
        <v>15</v>
      </c>
      <c r="B34" s="370">
        <v>45717</v>
      </c>
      <c r="C34" s="370">
        <v>45723</v>
      </c>
      <c r="D34" s="369" t="s">
        <v>504</v>
      </c>
      <c r="E34" s="369" t="s">
        <v>486</v>
      </c>
      <c r="F34" s="369">
        <v>53</v>
      </c>
      <c r="G34" s="369" t="s">
        <v>500</v>
      </c>
      <c r="H34" s="369">
        <v>1550</v>
      </c>
      <c r="I34" s="369">
        <v>15</v>
      </c>
      <c r="J34" s="369">
        <v>0</v>
      </c>
      <c r="K34" s="369">
        <v>0</v>
      </c>
      <c r="L34" s="369">
        <v>0</v>
      </c>
      <c r="M34" s="369">
        <f t="shared" ref="M34" si="27">SUM(H34:L34)</f>
        <v>1565</v>
      </c>
      <c r="N34" s="369">
        <f t="shared" ref="N34" si="28">M34/$F34</f>
        <v>29.528301886792452</v>
      </c>
      <c r="O34" s="489" t="s">
        <v>1261</v>
      </c>
    </row>
    <row r="35" spans="1:15" ht="54" customHeight="1">
      <c r="A35" s="369" t="s">
        <v>22</v>
      </c>
      <c r="B35" s="370">
        <v>45717</v>
      </c>
      <c r="C35" s="370">
        <v>45723</v>
      </c>
      <c r="D35" s="369" t="s">
        <v>504</v>
      </c>
      <c r="E35" s="369" t="s">
        <v>486</v>
      </c>
      <c r="F35" s="369">
        <v>53</v>
      </c>
      <c r="G35" s="369" t="s">
        <v>500</v>
      </c>
      <c r="H35" s="369">
        <v>1600</v>
      </c>
      <c r="I35" s="369">
        <v>15</v>
      </c>
      <c r="J35" s="369">
        <v>0</v>
      </c>
      <c r="K35" s="369">
        <v>0</v>
      </c>
      <c r="L35" s="369">
        <v>0</v>
      </c>
      <c r="M35" s="369">
        <f t="shared" ref="M35:M36" si="29">SUM(H35:L35)</f>
        <v>1615</v>
      </c>
      <c r="N35" s="369">
        <f t="shared" ref="N35:N36" si="30">M35/$F35</f>
        <v>30.471698113207548</v>
      </c>
      <c r="O35" s="489" t="s">
        <v>1261</v>
      </c>
    </row>
    <row r="36" spans="1:15" ht="54" customHeight="1">
      <c r="A36" s="369" t="s">
        <v>17</v>
      </c>
      <c r="B36" s="370">
        <v>45724</v>
      </c>
      <c r="C36" s="370">
        <v>45730</v>
      </c>
      <c r="D36" s="369" t="s">
        <v>504</v>
      </c>
      <c r="E36" s="369" t="s">
        <v>486</v>
      </c>
      <c r="F36" s="369">
        <v>53</v>
      </c>
      <c r="G36" s="369" t="s">
        <v>500</v>
      </c>
      <c r="H36" s="369">
        <v>1150</v>
      </c>
      <c r="I36" s="369">
        <v>15</v>
      </c>
      <c r="J36" s="369">
        <v>0</v>
      </c>
      <c r="K36" s="369">
        <v>0</v>
      </c>
      <c r="L36" s="369">
        <v>0</v>
      </c>
      <c r="M36" s="369">
        <f t="shared" si="29"/>
        <v>1165</v>
      </c>
      <c r="N36" s="369">
        <f t="shared" si="30"/>
        <v>21.981132075471699</v>
      </c>
      <c r="O36" s="489" t="s">
        <v>1261</v>
      </c>
    </row>
    <row r="37" spans="1:15" ht="54" customHeight="1">
      <c r="A37" s="369" t="s">
        <v>17</v>
      </c>
      <c r="B37" s="370">
        <v>45724</v>
      </c>
      <c r="C37" s="370">
        <v>45730</v>
      </c>
      <c r="D37" s="369" t="s">
        <v>504</v>
      </c>
      <c r="E37" s="369" t="s">
        <v>486</v>
      </c>
      <c r="F37" s="369">
        <v>65</v>
      </c>
      <c r="G37" s="369" t="s">
        <v>499</v>
      </c>
      <c r="H37" s="369">
        <v>1700</v>
      </c>
      <c r="I37" s="369">
        <v>15</v>
      </c>
      <c r="J37" s="369">
        <v>0</v>
      </c>
      <c r="K37" s="369">
        <v>0</v>
      </c>
      <c r="L37" s="369">
        <v>0</v>
      </c>
      <c r="M37" s="369">
        <f t="shared" ref="M37:M39" si="31">SUM(H37:L37)</f>
        <v>1715</v>
      </c>
      <c r="N37" s="369">
        <f t="shared" ref="N37:N39" si="32">M37/$F37</f>
        <v>26.384615384615383</v>
      </c>
      <c r="O37" s="489" t="s">
        <v>1558</v>
      </c>
    </row>
    <row r="38" spans="1:15" ht="54" customHeight="1">
      <c r="A38" s="369" t="s">
        <v>17</v>
      </c>
      <c r="B38" s="370">
        <v>45724</v>
      </c>
      <c r="C38" s="370">
        <v>45730</v>
      </c>
      <c r="D38" s="369" t="s">
        <v>504</v>
      </c>
      <c r="E38" s="369" t="s">
        <v>486</v>
      </c>
      <c r="F38" s="369">
        <v>53</v>
      </c>
      <c r="G38" s="369" t="s">
        <v>500</v>
      </c>
      <c r="H38" s="369">
        <v>1150</v>
      </c>
      <c r="I38" s="369">
        <v>15</v>
      </c>
      <c r="J38" s="369">
        <v>0</v>
      </c>
      <c r="K38" s="369">
        <v>0</v>
      </c>
      <c r="L38" s="369">
        <v>0</v>
      </c>
      <c r="M38" s="369">
        <f t="shared" ref="M38" si="33">SUM(H38:L38)</f>
        <v>1165</v>
      </c>
      <c r="N38" s="369">
        <f t="shared" ref="N38" si="34">M38/$F38</f>
        <v>21.981132075471699</v>
      </c>
      <c r="O38" s="489" t="s">
        <v>1565</v>
      </c>
    </row>
    <row r="39" spans="1:15" ht="54" customHeight="1">
      <c r="A39" s="369" t="s">
        <v>22</v>
      </c>
      <c r="B39" s="370">
        <v>45731</v>
      </c>
      <c r="C39" s="370">
        <v>45747</v>
      </c>
      <c r="D39" s="369" t="s">
        <v>504</v>
      </c>
      <c r="E39" s="369" t="s">
        <v>486</v>
      </c>
      <c r="F39" s="369">
        <v>53</v>
      </c>
      <c r="G39" s="369" t="s">
        <v>500</v>
      </c>
      <c r="H39" s="369">
        <v>1350</v>
      </c>
      <c r="I39" s="369">
        <v>15</v>
      </c>
      <c r="J39" s="369">
        <v>0</v>
      </c>
      <c r="K39" s="369">
        <v>0</v>
      </c>
      <c r="L39" s="369">
        <v>0</v>
      </c>
      <c r="M39" s="369">
        <f t="shared" si="31"/>
        <v>1365</v>
      </c>
      <c r="N39" s="369">
        <f t="shared" si="32"/>
        <v>25.754716981132077</v>
      </c>
      <c r="O39" s="489" t="s">
        <v>1261</v>
      </c>
    </row>
    <row r="40" spans="1:15" ht="54" customHeight="1">
      <c r="A40" s="369" t="s">
        <v>22</v>
      </c>
      <c r="B40" s="370">
        <v>45731</v>
      </c>
      <c r="C40" s="370">
        <v>45747</v>
      </c>
      <c r="D40" s="369" t="s">
        <v>504</v>
      </c>
      <c r="E40" s="369" t="s">
        <v>486</v>
      </c>
      <c r="F40" s="369">
        <v>65</v>
      </c>
      <c r="G40" s="369" t="s">
        <v>499</v>
      </c>
      <c r="H40" s="369">
        <v>1650</v>
      </c>
      <c r="I40" s="369">
        <v>15</v>
      </c>
      <c r="J40" s="369">
        <v>0</v>
      </c>
      <c r="K40" s="369">
        <v>0</v>
      </c>
      <c r="L40" s="369">
        <v>0</v>
      </c>
      <c r="M40" s="369">
        <f t="shared" ref="M40:M42" si="35">SUM(H40:L40)</f>
        <v>1665</v>
      </c>
      <c r="N40" s="369">
        <f t="shared" ref="N40:N42" si="36">M40/$F40</f>
        <v>25.615384615384617</v>
      </c>
      <c r="O40" s="489" t="s">
        <v>1261</v>
      </c>
    </row>
    <row r="41" spans="1:15" ht="54" customHeight="1">
      <c r="A41" s="267" t="s">
        <v>15</v>
      </c>
      <c r="B41" s="494">
        <v>45732</v>
      </c>
      <c r="C41" s="494">
        <v>45747</v>
      </c>
      <c r="D41" s="267" t="s">
        <v>485</v>
      </c>
      <c r="E41" s="267" t="s">
        <v>486</v>
      </c>
      <c r="F41" s="267">
        <v>53</v>
      </c>
      <c r="G41" s="267" t="s">
        <v>500</v>
      </c>
      <c r="H41" s="267">
        <v>1200</v>
      </c>
      <c r="I41" s="267">
        <v>15</v>
      </c>
      <c r="J41" s="267">
        <v>0</v>
      </c>
      <c r="K41" s="267">
        <v>0</v>
      </c>
      <c r="L41" s="267">
        <v>0</v>
      </c>
      <c r="M41" s="267">
        <f t="shared" si="35"/>
        <v>1215</v>
      </c>
      <c r="N41" s="267">
        <f t="shared" si="36"/>
        <v>22.924528301886792</v>
      </c>
      <c r="O41" s="473" t="s">
        <v>1474</v>
      </c>
    </row>
    <row r="42" spans="1:15" ht="54" customHeight="1">
      <c r="A42" s="369" t="s">
        <v>17</v>
      </c>
      <c r="B42" s="370">
        <v>45731</v>
      </c>
      <c r="C42" s="370">
        <v>45739</v>
      </c>
      <c r="D42" s="369" t="s">
        <v>504</v>
      </c>
      <c r="E42" s="369" t="s">
        <v>486</v>
      </c>
      <c r="F42" s="369">
        <v>65</v>
      </c>
      <c r="G42" s="369" t="s">
        <v>499</v>
      </c>
      <c r="H42" s="369">
        <v>1650</v>
      </c>
      <c r="I42" s="369">
        <v>15</v>
      </c>
      <c r="J42" s="369">
        <v>0</v>
      </c>
      <c r="K42" s="369">
        <v>0</v>
      </c>
      <c r="L42" s="369">
        <v>0</v>
      </c>
      <c r="M42" s="369">
        <f t="shared" si="35"/>
        <v>1665</v>
      </c>
      <c r="N42" s="369">
        <f t="shared" si="36"/>
        <v>25.615384615384617</v>
      </c>
      <c r="O42" s="489" t="s">
        <v>1573</v>
      </c>
    </row>
    <row r="43" spans="1:15" ht="54" customHeight="1">
      <c r="A43" s="369" t="s">
        <v>17</v>
      </c>
      <c r="B43" s="370">
        <v>45740</v>
      </c>
      <c r="C43" s="370">
        <v>45747</v>
      </c>
      <c r="D43" s="369" t="s">
        <v>504</v>
      </c>
      <c r="E43" s="369" t="s">
        <v>486</v>
      </c>
      <c r="F43" s="369">
        <v>53</v>
      </c>
      <c r="G43" s="369" t="s">
        <v>500</v>
      </c>
      <c r="H43" s="369">
        <v>1200</v>
      </c>
      <c r="I43" s="369">
        <v>15</v>
      </c>
      <c r="J43" s="369">
        <v>0</v>
      </c>
      <c r="K43" s="369">
        <v>0</v>
      </c>
      <c r="L43" s="369">
        <v>0</v>
      </c>
      <c r="M43" s="369">
        <f t="shared" ref="M43" si="37">SUM(H43:L43)</f>
        <v>1215</v>
      </c>
      <c r="N43" s="369">
        <f t="shared" ref="N43" si="38">M43/$F43</f>
        <v>22.924528301886792</v>
      </c>
      <c r="O43" s="489" t="s">
        <v>1261</v>
      </c>
    </row>
    <row r="44" spans="1:15" ht="54" customHeight="1">
      <c r="A44" s="369" t="s">
        <v>17</v>
      </c>
      <c r="B44" s="370">
        <v>45740</v>
      </c>
      <c r="C44" s="370">
        <v>45747</v>
      </c>
      <c r="D44" s="369" t="s">
        <v>504</v>
      </c>
      <c r="E44" s="369" t="s">
        <v>486</v>
      </c>
      <c r="F44" s="369">
        <v>65</v>
      </c>
      <c r="G44" s="369" t="s">
        <v>499</v>
      </c>
      <c r="H44" s="369">
        <v>1600</v>
      </c>
      <c r="I44" s="369">
        <v>15</v>
      </c>
      <c r="J44" s="369">
        <v>0</v>
      </c>
      <c r="K44" s="369">
        <v>0</v>
      </c>
      <c r="L44" s="369">
        <v>0</v>
      </c>
      <c r="M44" s="369">
        <f t="shared" ref="M44:M45" si="39">SUM(H44:L44)</f>
        <v>1615</v>
      </c>
      <c r="N44" s="369">
        <f t="shared" ref="N44:N45" si="40">M44/$F44</f>
        <v>24.846153846153847</v>
      </c>
      <c r="O44" s="489" t="s">
        <v>1261</v>
      </c>
    </row>
    <row r="45" spans="1:15" ht="54" customHeight="1">
      <c r="A45" s="267" t="s">
        <v>15</v>
      </c>
      <c r="B45" s="494">
        <v>45748</v>
      </c>
      <c r="C45" s="494">
        <v>45754</v>
      </c>
      <c r="D45" s="267" t="s">
        <v>485</v>
      </c>
      <c r="E45" s="267" t="s">
        <v>486</v>
      </c>
      <c r="F45" s="267">
        <v>53</v>
      </c>
      <c r="G45" s="267" t="s">
        <v>500</v>
      </c>
      <c r="H45" s="267">
        <v>1400</v>
      </c>
      <c r="I45" s="267">
        <v>15</v>
      </c>
      <c r="J45" s="267">
        <v>0</v>
      </c>
      <c r="K45" s="267">
        <v>0</v>
      </c>
      <c r="L45" s="267">
        <v>0</v>
      </c>
      <c r="M45" s="267">
        <f t="shared" si="39"/>
        <v>1415</v>
      </c>
      <c r="N45" s="267">
        <f t="shared" si="40"/>
        <v>26.69811320754717</v>
      </c>
      <c r="O45" s="473" t="s">
        <v>1474</v>
      </c>
    </row>
    <row r="46" spans="1:15" ht="54" customHeight="1">
      <c r="A46" s="369" t="s">
        <v>17</v>
      </c>
      <c r="B46" s="370">
        <v>45748</v>
      </c>
      <c r="C46" s="370">
        <v>45754</v>
      </c>
      <c r="D46" s="369" t="s">
        <v>504</v>
      </c>
      <c r="E46" s="369" t="s">
        <v>486</v>
      </c>
      <c r="F46" s="369">
        <v>53</v>
      </c>
      <c r="G46" s="369" t="s">
        <v>500</v>
      </c>
      <c r="H46" s="369">
        <v>1200</v>
      </c>
      <c r="I46" s="369">
        <v>15</v>
      </c>
      <c r="J46" s="369">
        <v>0</v>
      </c>
      <c r="K46" s="369">
        <v>0</v>
      </c>
      <c r="L46" s="369">
        <v>0</v>
      </c>
      <c r="M46" s="369">
        <f t="shared" ref="M46" si="41">SUM(H46:L46)</f>
        <v>1215</v>
      </c>
      <c r="N46" s="369">
        <f t="shared" ref="N46" si="42">M46/$F46</f>
        <v>22.924528301886792</v>
      </c>
      <c r="O46" s="489" t="s">
        <v>1261</v>
      </c>
    </row>
    <row r="47" spans="1:15" ht="54" customHeight="1">
      <c r="A47" s="369" t="s">
        <v>22</v>
      </c>
      <c r="B47" s="370">
        <v>45748</v>
      </c>
      <c r="C47" s="370">
        <v>45754</v>
      </c>
      <c r="D47" s="369" t="s">
        <v>504</v>
      </c>
      <c r="E47" s="369" t="s">
        <v>486</v>
      </c>
      <c r="F47" s="369">
        <v>53</v>
      </c>
      <c r="G47" s="369" t="s">
        <v>500</v>
      </c>
      <c r="H47" s="369">
        <v>1200</v>
      </c>
      <c r="I47" s="369">
        <v>15</v>
      </c>
      <c r="J47" s="369">
        <v>0</v>
      </c>
      <c r="K47" s="369">
        <v>0</v>
      </c>
      <c r="L47" s="369">
        <v>0</v>
      </c>
      <c r="M47" s="369">
        <f t="shared" ref="M47:M49" si="43">SUM(H47:L47)</f>
        <v>1215</v>
      </c>
      <c r="N47" s="369">
        <f t="shared" ref="N47:N49" si="44">M47/$F47</f>
        <v>22.924528301886792</v>
      </c>
      <c r="O47" s="489" t="s">
        <v>1261</v>
      </c>
    </row>
    <row r="48" spans="1:15" ht="54" customHeight="1">
      <c r="A48" s="369" t="s">
        <v>17</v>
      </c>
      <c r="B48" s="370">
        <v>45748</v>
      </c>
      <c r="C48" s="370">
        <v>45754</v>
      </c>
      <c r="D48" s="369" t="s">
        <v>504</v>
      </c>
      <c r="E48" s="369" t="s">
        <v>486</v>
      </c>
      <c r="F48" s="369">
        <v>53</v>
      </c>
      <c r="G48" s="369" t="s">
        <v>500</v>
      </c>
      <c r="H48" s="369">
        <v>1200</v>
      </c>
      <c r="I48" s="369">
        <v>15</v>
      </c>
      <c r="J48" s="369">
        <v>0</v>
      </c>
      <c r="K48" s="369">
        <v>0</v>
      </c>
      <c r="L48" s="369">
        <v>0</v>
      </c>
      <c r="M48" s="369">
        <f t="shared" si="43"/>
        <v>1215</v>
      </c>
      <c r="N48" s="369">
        <f t="shared" si="44"/>
        <v>22.924528301886792</v>
      </c>
      <c r="O48" s="489" t="s">
        <v>1583</v>
      </c>
    </row>
    <row r="49" spans="1:16" ht="54" customHeight="1">
      <c r="A49" s="267" t="s">
        <v>15</v>
      </c>
      <c r="B49" s="494">
        <v>45755</v>
      </c>
      <c r="C49" s="494">
        <v>45777</v>
      </c>
      <c r="D49" s="267" t="s">
        <v>485</v>
      </c>
      <c r="E49" s="267" t="s">
        <v>486</v>
      </c>
      <c r="F49" s="267">
        <v>53</v>
      </c>
      <c r="G49" s="267" t="s">
        <v>500</v>
      </c>
      <c r="H49" s="267">
        <v>1300</v>
      </c>
      <c r="I49" s="267">
        <v>15</v>
      </c>
      <c r="J49" s="267">
        <v>0</v>
      </c>
      <c r="K49" s="267">
        <v>0</v>
      </c>
      <c r="L49" s="267">
        <v>0</v>
      </c>
      <c r="M49" s="267">
        <f t="shared" si="43"/>
        <v>1315</v>
      </c>
      <c r="N49" s="267">
        <f t="shared" si="44"/>
        <v>24.811320754716981</v>
      </c>
      <c r="O49" s="473" t="s">
        <v>1474</v>
      </c>
    </row>
    <row r="50" spans="1:16" ht="54" customHeight="1">
      <c r="A50" s="369" t="s">
        <v>17</v>
      </c>
      <c r="B50" s="514">
        <v>45755</v>
      </c>
      <c r="C50" s="611">
        <v>45777</v>
      </c>
      <c r="D50" s="369" t="s">
        <v>504</v>
      </c>
      <c r="E50" s="369" t="s">
        <v>486</v>
      </c>
      <c r="F50" s="369">
        <v>53</v>
      </c>
      <c r="G50" s="369" t="s">
        <v>500</v>
      </c>
      <c r="H50" s="369">
        <v>1100</v>
      </c>
      <c r="I50" s="369">
        <v>15</v>
      </c>
      <c r="J50" s="369">
        <v>0</v>
      </c>
      <c r="K50" s="369">
        <v>0</v>
      </c>
      <c r="L50" s="369">
        <v>0</v>
      </c>
      <c r="M50" s="369">
        <f t="shared" ref="M50" si="45">SUM(H50:L50)</f>
        <v>1115</v>
      </c>
      <c r="N50" s="369">
        <f t="shared" ref="N50" si="46">M50/$F50</f>
        <v>21.037735849056602</v>
      </c>
      <c r="O50" s="489" t="s">
        <v>1474</v>
      </c>
    </row>
    <row r="51" spans="1:16" ht="54" customHeight="1">
      <c r="A51" s="369" t="s">
        <v>22</v>
      </c>
      <c r="B51" s="514">
        <v>45748</v>
      </c>
      <c r="C51" s="514">
        <v>45768</v>
      </c>
      <c r="D51" s="369" t="s">
        <v>504</v>
      </c>
      <c r="E51" s="369" t="s">
        <v>486</v>
      </c>
      <c r="F51" s="369">
        <v>53</v>
      </c>
      <c r="G51" s="369" t="s">
        <v>500</v>
      </c>
      <c r="H51" s="369">
        <v>1200</v>
      </c>
      <c r="I51" s="369">
        <v>15</v>
      </c>
      <c r="J51" s="369">
        <v>0</v>
      </c>
      <c r="K51" s="369">
        <v>0</v>
      </c>
      <c r="L51" s="369">
        <v>0</v>
      </c>
      <c r="M51" s="369">
        <f t="shared" ref="M51:M52" si="47">SUM(H51:L51)</f>
        <v>1215</v>
      </c>
      <c r="N51" s="369">
        <f t="shared" ref="N51:N52" si="48">M51/$F51</f>
        <v>22.924528301886792</v>
      </c>
      <c r="O51" s="489" t="s">
        <v>1474</v>
      </c>
    </row>
    <row r="52" spans="1:16" ht="54" customHeight="1">
      <c r="A52" s="369" t="s">
        <v>17</v>
      </c>
      <c r="B52" s="514">
        <v>45755</v>
      </c>
      <c r="C52" s="514">
        <v>45758</v>
      </c>
      <c r="D52" s="369" t="s">
        <v>504</v>
      </c>
      <c r="E52" s="369" t="s">
        <v>486</v>
      </c>
      <c r="F52" s="369">
        <v>53</v>
      </c>
      <c r="G52" s="369" t="s">
        <v>500</v>
      </c>
      <c r="H52" s="369">
        <v>1100</v>
      </c>
      <c r="I52" s="369">
        <v>15</v>
      </c>
      <c r="J52" s="369">
        <v>0</v>
      </c>
      <c r="K52" s="369">
        <v>0</v>
      </c>
      <c r="L52" s="369">
        <v>0</v>
      </c>
      <c r="M52" s="369">
        <f t="shared" si="47"/>
        <v>1115</v>
      </c>
      <c r="N52" s="369">
        <f t="shared" si="48"/>
        <v>21.037735849056602</v>
      </c>
      <c r="O52" s="489" t="s">
        <v>1585</v>
      </c>
    </row>
    <row r="53" spans="1:16" ht="54" customHeight="1">
      <c r="A53" s="369" t="s">
        <v>22</v>
      </c>
      <c r="B53" s="514">
        <v>45755</v>
      </c>
      <c r="C53" s="514">
        <v>45758</v>
      </c>
      <c r="D53" s="369" t="s">
        <v>504</v>
      </c>
      <c r="E53" s="369" t="s">
        <v>486</v>
      </c>
      <c r="F53" s="369">
        <v>53</v>
      </c>
      <c r="G53" s="369" t="s">
        <v>500</v>
      </c>
      <c r="H53" s="369">
        <v>1200</v>
      </c>
      <c r="I53" s="369">
        <v>15</v>
      </c>
      <c r="J53" s="369">
        <v>0</v>
      </c>
      <c r="K53" s="369">
        <v>0</v>
      </c>
      <c r="L53" s="369">
        <v>0</v>
      </c>
      <c r="M53" s="369">
        <f t="shared" ref="M53" si="49">SUM(H53:L53)</f>
        <v>1215</v>
      </c>
      <c r="N53" s="369">
        <f t="shared" ref="N53:N54" si="50">M53/$F53</f>
        <v>22.924528301886792</v>
      </c>
      <c r="O53" s="489" t="s">
        <v>1585</v>
      </c>
    </row>
    <row r="54" spans="1:16" ht="54" customHeight="1">
      <c r="A54" s="609" t="s">
        <v>17</v>
      </c>
      <c r="B54" s="514">
        <v>45762</v>
      </c>
      <c r="C54" s="514">
        <v>45768</v>
      </c>
      <c r="D54" s="369" t="s">
        <v>504</v>
      </c>
      <c r="E54" s="369" t="s">
        <v>486</v>
      </c>
      <c r="F54" s="609">
        <v>65</v>
      </c>
      <c r="G54" s="369" t="s">
        <v>499</v>
      </c>
      <c r="H54" s="369">
        <v>1750</v>
      </c>
      <c r="I54" s="369">
        <v>15</v>
      </c>
      <c r="J54" s="369">
        <v>0</v>
      </c>
      <c r="K54" s="369">
        <v>0</v>
      </c>
      <c r="L54" s="369">
        <v>0</v>
      </c>
      <c r="M54" s="369">
        <f t="shared" ref="M54:M55" si="51">SUM(H54:L54)</f>
        <v>1765</v>
      </c>
      <c r="N54" s="369">
        <f t="shared" si="50"/>
        <v>27.153846153846153</v>
      </c>
      <c r="O54" s="489" t="s">
        <v>1614</v>
      </c>
    </row>
    <row r="55" spans="1:16" ht="54" customHeight="1">
      <c r="A55" s="369" t="s">
        <v>22</v>
      </c>
      <c r="B55" s="514">
        <v>45769</v>
      </c>
      <c r="C55" s="514">
        <v>45777</v>
      </c>
      <c r="D55" s="369" t="s">
        <v>504</v>
      </c>
      <c r="E55" s="369" t="s">
        <v>486</v>
      </c>
      <c r="F55" s="369">
        <v>53</v>
      </c>
      <c r="G55" s="369" t="s">
        <v>500</v>
      </c>
      <c r="H55" s="369">
        <v>1200</v>
      </c>
      <c r="I55" s="369">
        <v>15</v>
      </c>
      <c r="J55" s="369">
        <v>0</v>
      </c>
      <c r="K55" s="369">
        <v>0</v>
      </c>
      <c r="L55" s="369">
        <v>0</v>
      </c>
      <c r="M55" s="369">
        <f t="shared" si="51"/>
        <v>1215</v>
      </c>
      <c r="N55" s="369">
        <f t="shared" ref="N55" si="52">M55/$F55</f>
        <v>22.924528301886792</v>
      </c>
      <c r="O55" s="489" t="s">
        <v>1635</v>
      </c>
    </row>
    <row r="56" spans="1:16" ht="54" customHeight="1">
      <c r="A56" s="609" t="s">
        <v>17</v>
      </c>
      <c r="B56" s="514">
        <v>45778</v>
      </c>
      <c r="C56" s="514">
        <v>45795</v>
      </c>
      <c r="D56" s="369" t="s">
        <v>504</v>
      </c>
      <c r="E56" s="369" t="s">
        <v>486</v>
      </c>
      <c r="F56" s="369">
        <v>53</v>
      </c>
      <c r="G56" s="369" t="s">
        <v>500</v>
      </c>
      <c r="H56" s="369">
        <v>1000</v>
      </c>
      <c r="I56" s="369">
        <v>15</v>
      </c>
      <c r="J56" s="369">
        <v>0</v>
      </c>
      <c r="K56" s="369">
        <v>0</v>
      </c>
      <c r="L56" s="369">
        <v>0</v>
      </c>
      <c r="M56" s="369">
        <f t="shared" ref="M56:M57" si="53">SUM(H56:L56)</f>
        <v>1015</v>
      </c>
      <c r="N56" s="369">
        <f t="shared" ref="N56:N57" si="54">M56/$F56</f>
        <v>19.150943396226417</v>
      </c>
      <c r="O56" s="489" t="s">
        <v>1474</v>
      </c>
    </row>
    <row r="57" spans="1:16" ht="54" customHeight="1">
      <c r="A57" s="267" t="s">
        <v>15</v>
      </c>
      <c r="B57" s="494">
        <v>45778</v>
      </c>
      <c r="C57" s="494">
        <v>45795</v>
      </c>
      <c r="D57" s="267" t="s">
        <v>485</v>
      </c>
      <c r="E57" s="267" t="s">
        <v>486</v>
      </c>
      <c r="F57" s="267">
        <v>53</v>
      </c>
      <c r="G57" s="267" t="s">
        <v>500</v>
      </c>
      <c r="H57" s="267">
        <v>1200</v>
      </c>
      <c r="I57" s="267">
        <v>15</v>
      </c>
      <c r="J57" s="267">
        <v>0</v>
      </c>
      <c r="K57" s="267">
        <v>0</v>
      </c>
      <c r="L57" s="267">
        <v>0</v>
      </c>
      <c r="M57" s="267">
        <f t="shared" si="53"/>
        <v>1215</v>
      </c>
      <c r="N57" s="267">
        <f t="shared" si="54"/>
        <v>22.924528301886792</v>
      </c>
      <c r="O57" s="473" t="s">
        <v>1474</v>
      </c>
    </row>
    <row r="58" spans="1:16" ht="54" customHeight="1">
      <c r="A58" s="609" t="s">
        <v>17</v>
      </c>
      <c r="B58" s="514">
        <v>45778</v>
      </c>
      <c r="C58" s="514">
        <v>45785</v>
      </c>
      <c r="D58" s="369" t="s">
        <v>504</v>
      </c>
      <c r="E58" s="369" t="s">
        <v>486</v>
      </c>
      <c r="F58" s="369">
        <v>53</v>
      </c>
      <c r="G58" s="369" t="s">
        <v>500</v>
      </c>
      <c r="H58" s="369">
        <v>1000</v>
      </c>
      <c r="I58" s="369">
        <v>15</v>
      </c>
      <c r="J58" s="369">
        <v>0</v>
      </c>
      <c r="K58" s="369">
        <v>0</v>
      </c>
      <c r="L58" s="369">
        <v>0</v>
      </c>
      <c r="M58" s="369">
        <f>SUM(H58:L58)</f>
        <v>1015</v>
      </c>
      <c r="N58" s="369">
        <f>M58/$F58</f>
        <v>19.150943396226417</v>
      </c>
      <c r="O58" s="489" t="s">
        <v>1636</v>
      </c>
      <c r="P58" s="114"/>
    </row>
    <row r="59" spans="1:16" ht="54" customHeight="1">
      <c r="A59" s="609" t="s">
        <v>22</v>
      </c>
      <c r="B59" s="514">
        <v>45778</v>
      </c>
      <c r="C59" s="514">
        <v>45795</v>
      </c>
      <c r="D59" s="369" t="s">
        <v>504</v>
      </c>
      <c r="E59" s="369" t="s">
        <v>486</v>
      </c>
      <c r="F59" s="369">
        <v>53</v>
      </c>
      <c r="G59" s="369" t="s">
        <v>500</v>
      </c>
      <c r="H59" s="369">
        <v>1100</v>
      </c>
      <c r="I59" s="369">
        <v>15</v>
      </c>
      <c r="J59" s="369">
        <v>0</v>
      </c>
      <c r="K59" s="369">
        <v>0</v>
      </c>
      <c r="L59" s="369">
        <v>0</v>
      </c>
      <c r="M59" s="369">
        <f t="shared" ref="M59" si="55">SUM(H59:L59)</f>
        <v>1115</v>
      </c>
      <c r="N59" s="369">
        <f t="shared" ref="N59" si="56">M59/$F59</f>
        <v>21.037735849056602</v>
      </c>
      <c r="O59" s="489" t="s">
        <v>1474</v>
      </c>
    </row>
    <row r="60" spans="1:16" ht="54" customHeight="1">
      <c r="A60" s="609" t="s">
        <v>12</v>
      </c>
      <c r="B60" s="514">
        <v>45778</v>
      </c>
      <c r="C60" s="514">
        <v>45791</v>
      </c>
      <c r="D60" s="369" t="s">
        <v>504</v>
      </c>
      <c r="E60" s="369" t="s">
        <v>486</v>
      </c>
      <c r="F60" s="369">
        <v>53</v>
      </c>
      <c r="G60" s="369" t="s">
        <v>500</v>
      </c>
      <c r="H60" s="369">
        <v>1100</v>
      </c>
      <c r="I60" s="369">
        <v>15</v>
      </c>
      <c r="J60" s="369">
        <v>0</v>
      </c>
      <c r="K60" s="369">
        <v>0</v>
      </c>
      <c r="L60" s="369">
        <v>0</v>
      </c>
      <c r="M60" s="369">
        <f t="shared" ref="M60:M63" si="57">SUM(H60:L60)</f>
        <v>1115</v>
      </c>
      <c r="N60" s="369">
        <f>M60/$F60</f>
        <v>21.037735849056602</v>
      </c>
      <c r="O60" s="489" t="s">
        <v>1637</v>
      </c>
    </row>
    <row r="61" spans="1:16" ht="51">
      <c r="A61" s="267" t="s">
        <v>15</v>
      </c>
      <c r="B61" s="494">
        <v>45796</v>
      </c>
      <c r="C61" s="494">
        <v>45802</v>
      </c>
      <c r="D61" s="267" t="s">
        <v>485</v>
      </c>
      <c r="E61" s="267" t="s">
        <v>486</v>
      </c>
      <c r="F61" s="267">
        <v>53</v>
      </c>
      <c r="G61" s="267" t="s">
        <v>500</v>
      </c>
      <c r="H61" s="267">
        <v>1400</v>
      </c>
      <c r="I61" s="267">
        <v>15</v>
      </c>
      <c r="J61" s="267">
        <v>0</v>
      </c>
      <c r="K61" s="267">
        <v>0</v>
      </c>
      <c r="L61" s="267">
        <v>0</v>
      </c>
      <c r="M61" s="267">
        <f t="shared" si="57"/>
        <v>1415</v>
      </c>
      <c r="N61" s="267">
        <f t="shared" ref="N61:N63" si="58">M61/$F61</f>
        <v>26.69811320754717</v>
      </c>
      <c r="O61" s="473" t="s">
        <v>1474</v>
      </c>
    </row>
    <row r="62" spans="1:16" ht="51">
      <c r="A62" s="662" t="s">
        <v>21</v>
      </c>
      <c r="B62" s="663">
        <v>45804</v>
      </c>
      <c r="C62" s="663">
        <v>45808</v>
      </c>
      <c r="D62" s="565" t="s">
        <v>504</v>
      </c>
      <c r="E62" s="565" t="s">
        <v>486</v>
      </c>
      <c r="F62" s="565">
        <v>53</v>
      </c>
      <c r="G62" s="565" t="s">
        <v>500</v>
      </c>
      <c r="H62" s="565">
        <v>2500</v>
      </c>
      <c r="I62" s="565">
        <v>15</v>
      </c>
      <c r="J62" s="565">
        <v>0</v>
      </c>
      <c r="K62" s="565">
        <v>0</v>
      </c>
      <c r="L62" s="565">
        <v>0</v>
      </c>
      <c r="M62" s="565">
        <f t="shared" si="57"/>
        <v>2515</v>
      </c>
      <c r="N62" s="565">
        <f t="shared" si="58"/>
        <v>47.452830188679243</v>
      </c>
      <c r="O62" s="664" t="s">
        <v>1651</v>
      </c>
    </row>
    <row r="63" spans="1:16" ht="51">
      <c r="A63" s="609" t="s">
        <v>17</v>
      </c>
      <c r="B63" s="514">
        <v>45796</v>
      </c>
      <c r="C63" s="514">
        <v>45803</v>
      </c>
      <c r="D63" s="369" t="s">
        <v>504</v>
      </c>
      <c r="E63" s="369" t="s">
        <v>486</v>
      </c>
      <c r="F63" s="369">
        <v>53</v>
      </c>
      <c r="G63" s="369" t="s">
        <v>500</v>
      </c>
      <c r="H63" s="369">
        <v>1200</v>
      </c>
      <c r="I63" s="369">
        <v>15</v>
      </c>
      <c r="J63" s="369">
        <v>0</v>
      </c>
      <c r="K63" s="369">
        <v>0</v>
      </c>
      <c r="L63" s="369">
        <v>0</v>
      </c>
      <c r="M63" s="369">
        <f t="shared" si="57"/>
        <v>1215</v>
      </c>
      <c r="N63" s="369">
        <f t="shared" si="58"/>
        <v>22.924528301886792</v>
      </c>
      <c r="O63" s="489" t="s">
        <v>1474</v>
      </c>
    </row>
    <row r="64" spans="1:16" ht="51">
      <c r="A64" s="609" t="s">
        <v>17</v>
      </c>
      <c r="B64" s="514">
        <v>45804</v>
      </c>
      <c r="C64" s="514">
        <v>45808</v>
      </c>
      <c r="D64" s="369" t="s">
        <v>504</v>
      </c>
      <c r="E64" s="369" t="s">
        <v>486</v>
      </c>
      <c r="F64" s="369">
        <v>53</v>
      </c>
      <c r="G64" s="369" t="s">
        <v>500</v>
      </c>
      <c r="H64" s="369">
        <v>2250</v>
      </c>
      <c r="I64" s="369">
        <v>15</v>
      </c>
      <c r="J64" s="369">
        <v>0</v>
      </c>
      <c r="K64" s="369">
        <v>0</v>
      </c>
      <c r="L64" s="369">
        <v>0</v>
      </c>
      <c r="M64" s="369">
        <f t="shared" ref="M64:M65" si="59">SUM(H64:L64)</f>
        <v>2265</v>
      </c>
      <c r="N64" s="369">
        <f t="shared" ref="N64:N65" si="60">M64/$F64</f>
        <v>42.735849056603776</v>
      </c>
      <c r="O64" s="489" t="s">
        <v>1474</v>
      </c>
    </row>
    <row r="65" spans="1:15" ht="51">
      <c r="A65" s="267" t="s">
        <v>15</v>
      </c>
      <c r="B65" s="494">
        <v>45803</v>
      </c>
      <c r="C65" s="494">
        <v>45808</v>
      </c>
      <c r="D65" s="267" t="s">
        <v>485</v>
      </c>
      <c r="E65" s="267" t="s">
        <v>486</v>
      </c>
      <c r="F65" s="267">
        <v>53</v>
      </c>
      <c r="G65" s="267" t="s">
        <v>500</v>
      </c>
      <c r="H65" s="267">
        <v>2800</v>
      </c>
      <c r="I65" s="267">
        <v>15</v>
      </c>
      <c r="J65" s="267">
        <v>0</v>
      </c>
      <c r="K65" s="267">
        <v>0</v>
      </c>
      <c r="L65" s="267">
        <v>0</v>
      </c>
      <c r="M65" s="267">
        <f t="shared" si="59"/>
        <v>2815</v>
      </c>
      <c r="N65" s="267">
        <f t="shared" si="60"/>
        <v>53.113207547169814</v>
      </c>
      <c r="O65" s="473" t="s">
        <v>1474</v>
      </c>
    </row>
    <row r="66" spans="1:15" ht="51">
      <c r="A66" s="609" t="s">
        <v>22</v>
      </c>
      <c r="B66" s="514">
        <v>45803</v>
      </c>
      <c r="C66" s="514">
        <v>45808</v>
      </c>
      <c r="D66" s="369" t="s">
        <v>504</v>
      </c>
      <c r="E66" s="369" t="s">
        <v>486</v>
      </c>
      <c r="F66" s="369">
        <v>53</v>
      </c>
      <c r="G66" s="369" t="s">
        <v>500</v>
      </c>
      <c r="H66" s="369">
        <v>2600</v>
      </c>
      <c r="I66" s="369">
        <v>15</v>
      </c>
      <c r="J66" s="369">
        <v>0</v>
      </c>
      <c r="K66" s="369">
        <v>0</v>
      </c>
      <c r="L66" s="369">
        <v>0</v>
      </c>
      <c r="M66" s="369">
        <f>SUM(H66:L66)</f>
        <v>2615</v>
      </c>
      <c r="N66" s="369">
        <f t="shared" ref="N66:N74" si="61">M66/$F66</f>
        <v>49.339622641509436</v>
      </c>
      <c r="O66" s="489" t="s">
        <v>1474</v>
      </c>
    </row>
    <row r="67" spans="1:15" ht="51">
      <c r="A67" s="609" t="s">
        <v>21</v>
      </c>
      <c r="B67" s="514">
        <v>45804</v>
      </c>
      <c r="C67" s="514">
        <v>45808</v>
      </c>
      <c r="D67" s="369" t="s">
        <v>504</v>
      </c>
      <c r="E67" s="369" t="s">
        <v>486</v>
      </c>
      <c r="F67" s="369">
        <v>53</v>
      </c>
      <c r="G67" s="369" t="s">
        <v>500</v>
      </c>
      <c r="H67" s="369">
        <v>2500</v>
      </c>
      <c r="I67" s="369">
        <v>15</v>
      </c>
      <c r="J67" s="369">
        <v>0</v>
      </c>
      <c r="K67" s="369">
        <v>0</v>
      </c>
      <c r="L67" s="369">
        <v>0</v>
      </c>
      <c r="M67" s="369">
        <f t="shared" ref="M67:M68" si="62">SUM(H67:L67)</f>
        <v>2515</v>
      </c>
      <c r="N67" s="369">
        <f t="shared" si="61"/>
        <v>47.452830188679243</v>
      </c>
      <c r="O67" s="489" t="s">
        <v>1474</v>
      </c>
    </row>
    <row r="68" spans="1:15" ht="51">
      <c r="A68" s="609" t="s">
        <v>12</v>
      </c>
      <c r="B68" s="514">
        <v>45803</v>
      </c>
      <c r="C68" s="514">
        <v>45808</v>
      </c>
      <c r="D68" s="369" t="s">
        <v>504</v>
      </c>
      <c r="E68" s="369" t="s">
        <v>486</v>
      </c>
      <c r="F68" s="369">
        <v>53</v>
      </c>
      <c r="G68" s="369" t="s">
        <v>500</v>
      </c>
      <c r="H68" s="369">
        <v>2600</v>
      </c>
      <c r="I68" s="369">
        <v>15</v>
      </c>
      <c r="J68" s="369">
        <v>0</v>
      </c>
      <c r="K68" s="369">
        <v>0</v>
      </c>
      <c r="L68" s="369">
        <v>0</v>
      </c>
      <c r="M68" s="369">
        <f t="shared" si="62"/>
        <v>2615</v>
      </c>
      <c r="N68" s="369">
        <f t="shared" si="61"/>
        <v>49.339622641509436</v>
      </c>
      <c r="O68" s="489" t="s">
        <v>1474</v>
      </c>
    </row>
    <row r="69" spans="1:15" ht="51">
      <c r="A69" s="609" t="s">
        <v>12</v>
      </c>
      <c r="B69" s="514">
        <v>45803</v>
      </c>
      <c r="C69" s="514">
        <v>45808</v>
      </c>
      <c r="D69" s="369" t="s">
        <v>504</v>
      </c>
      <c r="E69" s="369" t="s">
        <v>486</v>
      </c>
      <c r="F69" s="369">
        <v>53</v>
      </c>
      <c r="G69" s="369" t="s">
        <v>500</v>
      </c>
      <c r="H69" s="369">
        <v>2600</v>
      </c>
      <c r="I69" s="369">
        <v>15</v>
      </c>
      <c r="J69" s="369">
        <v>0</v>
      </c>
      <c r="K69" s="369">
        <v>0</v>
      </c>
      <c r="L69" s="369">
        <v>0</v>
      </c>
      <c r="M69" s="369">
        <f t="shared" ref="M69:M70" si="63">SUM(H69:L69)</f>
        <v>2615</v>
      </c>
      <c r="N69" s="369">
        <f t="shared" si="61"/>
        <v>49.339622641509436</v>
      </c>
      <c r="O69" s="489" t="s">
        <v>1646</v>
      </c>
    </row>
    <row r="70" spans="1:15" ht="51">
      <c r="A70" s="665" t="s">
        <v>15</v>
      </c>
      <c r="B70" s="405">
        <v>45809</v>
      </c>
      <c r="C70" s="405">
        <v>45815</v>
      </c>
      <c r="D70" s="267" t="s">
        <v>485</v>
      </c>
      <c r="E70" s="267" t="s">
        <v>486</v>
      </c>
      <c r="F70" s="267">
        <v>53</v>
      </c>
      <c r="G70" s="267" t="s">
        <v>500</v>
      </c>
      <c r="H70" s="267">
        <v>4700</v>
      </c>
      <c r="I70" s="267">
        <v>15</v>
      </c>
      <c r="J70" s="267">
        <v>0</v>
      </c>
      <c r="K70" s="267">
        <v>0</v>
      </c>
      <c r="L70" s="267">
        <v>0</v>
      </c>
      <c r="M70" s="267">
        <f t="shared" si="63"/>
        <v>4715</v>
      </c>
      <c r="N70" s="267">
        <f t="shared" ref="N70" si="64">M70/$F70</f>
        <v>88.962264150943398</v>
      </c>
      <c r="O70" s="473" t="s">
        <v>1474</v>
      </c>
    </row>
    <row r="71" spans="1:15" ht="51">
      <c r="A71" s="609" t="s">
        <v>17</v>
      </c>
      <c r="B71" s="370">
        <v>45809</v>
      </c>
      <c r="C71" s="370">
        <v>45815</v>
      </c>
      <c r="D71" s="369" t="s">
        <v>504</v>
      </c>
      <c r="E71" s="369" t="s">
        <v>486</v>
      </c>
      <c r="F71" s="369">
        <v>53</v>
      </c>
      <c r="G71" s="369" t="s">
        <v>500</v>
      </c>
      <c r="H71" s="369">
        <v>4200</v>
      </c>
      <c r="I71" s="369">
        <v>15</v>
      </c>
      <c r="J71" s="369">
        <v>0</v>
      </c>
      <c r="K71" s="369">
        <v>0</v>
      </c>
      <c r="L71" s="369">
        <v>0</v>
      </c>
      <c r="M71" s="369">
        <f t="shared" ref="M71" si="65">SUM(H71:L71)</f>
        <v>4215</v>
      </c>
      <c r="N71" s="369">
        <f t="shared" si="61"/>
        <v>79.528301886792448</v>
      </c>
      <c r="O71" s="489" t="s">
        <v>1474</v>
      </c>
    </row>
    <row r="72" spans="1:15" ht="63" customHeight="1">
      <c r="A72" s="609" t="s">
        <v>17</v>
      </c>
      <c r="B72" s="370">
        <v>45809</v>
      </c>
      <c r="C72" s="370">
        <v>45814</v>
      </c>
      <c r="D72" s="369" t="s">
        <v>504</v>
      </c>
      <c r="E72" s="369" t="s">
        <v>486</v>
      </c>
      <c r="F72" s="369">
        <v>53</v>
      </c>
      <c r="G72" s="369" t="s">
        <v>500</v>
      </c>
      <c r="H72" s="369">
        <v>4200</v>
      </c>
      <c r="I72" s="369">
        <v>15</v>
      </c>
      <c r="J72" s="369">
        <v>0</v>
      </c>
      <c r="K72" s="369">
        <v>0</v>
      </c>
      <c r="L72" s="369">
        <v>0</v>
      </c>
      <c r="M72" s="369">
        <f>SUM(H72:L72)</f>
        <v>4215</v>
      </c>
      <c r="N72" s="369">
        <f>M72/$F72</f>
        <v>79.528301886792448</v>
      </c>
      <c r="O72" s="489" t="s">
        <v>1654</v>
      </c>
    </row>
    <row r="73" spans="1:15" ht="63" customHeight="1">
      <c r="A73" s="609" t="s">
        <v>17</v>
      </c>
      <c r="B73" s="370">
        <v>45809</v>
      </c>
      <c r="C73" s="370">
        <v>45814</v>
      </c>
      <c r="D73" s="369" t="s">
        <v>504</v>
      </c>
      <c r="E73" s="369" t="s">
        <v>486</v>
      </c>
      <c r="F73" s="369">
        <v>53</v>
      </c>
      <c r="G73" s="369" t="s">
        <v>500</v>
      </c>
      <c r="H73" s="369">
        <v>4200</v>
      </c>
      <c r="I73" s="369">
        <v>15</v>
      </c>
      <c r="J73" s="369">
        <v>0</v>
      </c>
      <c r="K73" s="369">
        <v>0</v>
      </c>
      <c r="L73" s="369">
        <v>0</v>
      </c>
      <c r="M73" s="369">
        <f>SUM(H73:L73)</f>
        <v>4215</v>
      </c>
      <c r="N73" s="369">
        <f>M73/$F73</f>
        <v>79.528301886792448</v>
      </c>
      <c r="O73" s="489" t="s">
        <v>1655</v>
      </c>
    </row>
    <row r="74" spans="1:15" ht="51">
      <c r="A74" s="665" t="s">
        <v>15</v>
      </c>
      <c r="B74" s="405">
        <v>45816</v>
      </c>
      <c r="C74" s="405">
        <v>45820</v>
      </c>
      <c r="D74" s="267" t="s">
        <v>485</v>
      </c>
      <c r="E74" s="267" t="s">
        <v>486</v>
      </c>
      <c r="F74" s="267">
        <v>53</v>
      </c>
      <c r="G74" s="267" t="s">
        <v>500</v>
      </c>
      <c r="H74" s="267">
        <v>5600</v>
      </c>
      <c r="I74" s="267">
        <v>15</v>
      </c>
      <c r="J74" s="267">
        <v>0</v>
      </c>
      <c r="K74" s="267">
        <v>0</v>
      </c>
      <c r="L74" s="267">
        <v>0</v>
      </c>
      <c r="M74" s="267">
        <f t="shared" ref="M74:M75" si="66">SUM(H74:L74)</f>
        <v>5615</v>
      </c>
      <c r="N74" s="267">
        <f t="shared" si="61"/>
        <v>105.94339622641509</v>
      </c>
      <c r="O74" s="473" t="s">
        <v>1474</v>
      </c>
    </row>
    <row r="75" spans="1:15" ht="51">
      <c r="A75" s="667" t="s">
        <v>17</v>
      </c>
      <c r="B75" s="370">
        <v>45816</v>
      </c>
      <c r="C75" s="370">
        <v>45822</v>
      </c>
      <c r="D75" s="369" t="s">
        <v>504</v>
      </c>
      <c r="E75" s="369" t="s">
        <v>486</v>
      </c>
      <c r="F75" s="369">
        <v>53</v>
      </c>
      <c r="G75" s="369" t="s">
        <v>500</v>
      </c>
      <c r="H75" s="369">
        <v>5000</v>
      </c>
      <c r="I75" s="369">
        <v>15</v>
      </c>
      <c r="J75" s="369">
        <v>0</v>
      </c>
      <c r="K75" s="369">
        <v>0</v>
      </c>
      <c r="L75" s="369">
        <v>0</v>
      </c>
      <c r="M75" s="369">
        <f t="shared" si="66"/>
        <v>5015</v>
      </c>
      <c r="N75" s="369">
        <f t="shared" ref="N75" si="67">M75/$F75</f>
        <v>94.622641509433961</v>
      </c>
      <c r="O75" s="489" t="s">
        <v>1474</v>
      </c>
    </row>
    <row r="76" spans="1:15" ht="51">
      <c r="A76" s="609" t="s">
        <v>878</v>
      </c>
      <c r="B76" s="370">
        <v>45816</v>
      </c>
      <c r="C76" s="370">
        <v>45822</v>
      </c>
      <c r="D76" s="369" t="s">
        <v>504</v>
      </c>
      <c r="E76" s="369" t="s">
        <v>486</v>
      </c>
      <c r="F76" s="369">
        <v>53</v>
      </c>
      <c r="G76" s="369" t="s">
        <v>500</v>
      </c>
      <c r="H76" s="369">
        <v>4600</v>
      </c>
      <c r="I76" s="369">
        <v>15</v>
      </c>
      <c r="J76" s="369">
        <v>0</v>
      </c>
      <c r="K76" s="369">
        <v>0</v>
      </c>
      <c r="L76" s="369">
        <v>0</v>
      </c>
      <c r="M76" s="369">
        <f t="shared" ref="M76" si="68">SUM(H76:L76)</f>
        <v>4615</v>
      </c>
      <c r="N76" s="369">
        <f t="shared" ref="N76" si="69">M76/$F76</f>
        <v>87.075471698113205</v>
      </c>
      <c r="O76" s="489" t="s">
        <v>1474</v>
      </c>
    </row>
    <row r="77" spans="1:15" ht="51">
      <c r="A77" s="609" t="s">
        <v>1652</v>
      </c>
      <c r="B77" s="370">
        <v>45816</v>
      </c>
      <c r="C77" s="370">
        <v>45822</v>
      </c>
      <c r="D77" s="369" t="s">
        <v>504</v>
      </c>
      <c r="E77" s="369" t="s">
        <v>486</v>
      </c>
      <c r="F77" s="369">
        <v>53</v>
      </c>
      <c r="G77" s="369" t="s">
        <v>500</v>
      </c>
      <c r="H77" s="369">
        <v>4600</v>
      </c>
      <c r="I77" s="369">
        <v>15</v>
      </c>
      <c r="J77" s="369">
        <v>0</v>
      </c>
      <c r="K77" s="369">
        <v>0</v>
      </c>
      <c r="L77" s="369">
        <v>0</v>
      </c>
      <c r="M77" s="369">
        <f t="shared" ref="M77:M81" si="70">SUM(H77:L77)</f>
        <v>4615</v>
      </c>
      <c r="N77" s="369">
        <f t="shared" ref="N77:N81" si="71">M77/$F77</f>
        <v>87.075471698113205</v>
      </c>
      <c r="O77" s="489" t="s">
        <v>1474</v>
      </c>
    </row>
    <row r="78" spans="1:15" ht="63" customHeight="1">
      <c r="A78" s="609" t="s">
        <v>15</v>
      </c>
      <c r="B78" s="370">
        <v>45816</v>
      </c>
      <c r="C78" s="370">
        <v>45822</v>
      </c>
      <c r="D78" s="369" t="s">
        <v>504</v>
      </c>
      <c r="E78" s="369" t="s">
        <v>486</v>
      </c>
      <c r="F78" s="369">
        <v>53</v>
      </c>
      <c r="G78" s="369" t="s">
        <v>500</v>
      </c>
      <c r="H78" s="369">
        <v>5800</v>
      </c>
      <c r="I78" s="369">
        <v>15</v>
      </c>
      <c r="J78" s="369">
        <v>0</v>
      </c>
      <c r="K78" s="369">
        <v>0</v>
      </c>
      <c r="L78" s="369">
        <v>0</v>
      </c>
      <c r="M78" s="369">
        <f t="shared" si="70"/>
        <v>5815</v>
      </c>
      <c r="N78" s="369">
        <f t="shared" si="71"/>
        <v>109.71698113207547</v>
      </c>
      <c r="O78" s="489" t="s">
        <v>1474</v>
      </c>
    </row>
    <row r="79" spans="1:15" ht="63" customHeight="1">
      <c r="A79" s="667" t="s">
        <v>17</v>
      </c>
      <c r="B79" s="370">
        <v>45823</v>
      </c>
      <c r="C79" s="370">
        <v>45829</v>
      </c>
      <c r="D79" s="369" t="s">
        <v>504</v>
      </c>
      <c r="E79" s="369" t="s">
        <v>486</v>
      </c>
      <c r="F79" s="369">
        <v>53</v>
      </c>
      <c r="G79" s="369" t="s">
        <v>500</v>
      </c>
      <c r="H79" s="369">
        <v>2700</v>
      </c>
      <c r="I79" s="369">
        <v>15</v>
      </c>
      <c r="J79" s="369">
        <v>0</v>
      </c>
      <c r="K79" s="369">
        <v>0</v>
      </c>
      <c r="L79" s="369">
        <v>0</v>
      </c>
      <c r="M79" s="369">
        <f t="shared" si="70"/>
        <v>2715</v>
      </c>
      <c r="N79" s="369">
        <f t="shared" si="71"/>
        <v>51.226415094339622</v>
      </c>
      <c r="O79" s="489" t="s">
        <v>1474</v>
      </c>
    </row>
    <row r="80" spans="1:15" ht="63" customHeight="1">
      <c r="A80" s="667" t="s">
        <v>17</v>
      </c>
      <c r="B80" s="370">
        <v>45823</v>
      </c>
      <c r="C80" s="370">
        <v>45829</v>
      </c>
      <c r="D80" s="369" t="s">
        <v>504</v>
      </c>
      <c r="E80" s="369" t="s">
        <v>486</v>
      </c>
      <c r="F80" s="369">
        <v>65</v>
      </c>
      <c r="G80" s="369" t="s">
        <v>499</v>
      </c>
      <c r="H80" s="369">
        <v>3350</v>
      </c>
      <c r="I80" s="369">
        <v>15</v>
      </c>
      <c r="J80" s="369">
        <v>0</v>
      </c>
      <c r="K80" s="369">
        <v>0</v>
      </c>
      <c r="L80" s="369">
        <v>0</v>
      </c>
      <c r="M80" s="369">
        <f t="shared" ref="M80" si="72">SUM(H80:L80)</f>
        <v>3365</v>
      </c>
      <c r="N80" s="369">
        <f t="shared" ref="N80" si="73">M80/$F80</f>
        <v>51.769230769230766</v>
      </c>
      <c r="O80" s="489" t="s">
        <v>1474</v>
      </c>
    </row>
    <row r="81" spans="1:15" ht="63" customHeight="1">
      <c r="A81" s="665" t="s">
        <v>15</v>
      </c>
      <c r="B81" s="405">
        <v>45821</v>
      </c>
      <c r="C81" s="405">
        <v>45822</v>
      </c>
      <c r="D81" s="267" t="s">
        <v>485</v>
      </c>
      <c r="E81" s="267" t="s">
        <v>486</v>
      </c>
      <c r="F81" s="267">
        <v>53</v>
      </c>
      <c r="G81" s="267" t="s">
        <v>500</v>
      </c>
      <c r="H81" s="267">
        <v>3700</v>
      </c>
      <c r="I81" s="267">
        <v>15</v>
      </c>
      <c r="J81" s="267">
        <v>0</v>
      </c>
      <c r="K81" s="267">
        <v>0</v>
      </c>
      <c r="L81" s="267">
        <v>0</v>
      </c>
      <c r="M81" s="267">
        <f t="shared" si="70"/>
        <v>3715</v>
      </c>
      <c r="N81" s="267">
        <f t="shared" si="71"/>
        <v>70.094339622641513</v>
      </c>
      <c r="O81" s="670" t="s">
        <v>1474</v>
      </c>
    </row>
    <row r="82" spans="1:15" ht="63" customHeight="1">
      <c r="A82" s="665" t="s">
        <v>15</v>
      </c>
      <c r="B82" s="405">
        <v>45823</v>
      </c>
      <c r="C82" s="405">
        <v>45827</v>
      </c>
      <c r="D82" s="267" t="s">
        <v>485</v>
      </c>
      <c r="E82" s="267" t="s">
        <v>486</v>
      </c>
      <c r="F82" s="267">
        <v>53</v>
      </c>
      <c r="G82" s="267" t="s">
        <v>500</v>
      </c>
      <c r="H82" s="267">
        <v>3200</v>
      </c>
      <c r="I82" s="267">
        <v>15</v>
      </c>
      <c r="J82" s="267">
        <v>0</v>
      </c>
      <c r="K82" s="267">
        <v>0</v>
      </c>
      <c r="L82" s="267">
        <v>0</v>
      </c>
      <c r="M82" s="267">
        <f t="shared" ref="M82:M83" si="74">SUM(H82:L82)</f>
        <v>3215</v>
      </c>
      <c r="N82" s="267">
        <f t="shared" ref="N82:N83" si="75">M82/$F82</f>
        <v>60.660377358490564</v>
      </c>
      <c r="O82" s="670" t="s">
        <v>1474</v>
      </c>
    </row>
    <row r="83" spans="1:15" ht="51">
      <c r="A83" s="667" t="s">
        <v>17</v>
      </c>
      <c r="B83" s="370">
        <v>45830</v>
      </c>
      <c r="C83" s="370">
        <v>45838</v>
      </c>
      <c r="D83" s="369" t="s">
        <v>504</v>
      </c>
      <c r="E83" s="369" t="s">
        <v>486</v>
      </c>
      <c r="F83" s="369">
        <v>53</v>
      </c>
      <c r="G83" s="369" t="s">
        <v>500</v>
      </c>
      <c r="H83" s="369">
        <v>2350</v>
      </c>
      <c r="I83" s="369">
        <v>15</v>
      </c>
      <c r="J83" s="369">
        <v>0</v>
      </c>
      <c r="K83" s="369">
        <v>0</v>
      </c>
      <c r="L83" s="369">
        <v>0</v>
      </c>
      <c r="M83" s="369">
        <f t="shared" si="74"/>
        <v>2365</v>
      </c>
      <c r="N83" s="369">
        <f t="shared" si="75"/>
        <v>44.622641509433961</v>
      </c>
      <c r="O83" s="489" t="s">
        <v>1474</v>
      </c>
    </row>
    <row r="84" spans="1:15" ht="51">
      <c r="A84" s="665" t="s">
        <v>15</v>
      </c>
      <c r="B84" s="405">
        <v>45828</v>
      </c>
      <c r="C84" s="405">
        <v>45830</v>
      </c>
      <c r="D84" s="267" t="s">
        <v>485</v>
      </c>
      <c r="E84" s="267" t="s">
        <v>486</v>
      </c>
      <c r="F84" s="267">
        <v>53</v>
      </c>
      <c r="G84" s="267" t="s">
        <v>500</v>
      </c>
      <c r="H84" s="267">
        <v>2700</v>
      </c>
      <c r="I84" s="267">
        <v>15</v>
      </c>
      <c r="J84" s="267">
        <v>0</v>
      </c>
      <c r="K84" s="267">
        <v>0</v>
      </c>
      <c r="L84" s="267">
        <v>0</v>
      </c>
      <c r="M84" s="267">
        <f t="shared" ref="M84" si="76">SUM(H84:L84)</f>
        <v>2715</v>
      </c>
      <c r="N84" s="267">
        <f t="shared" ref="N84" si="77">M84/$F84</f>
        <v>51.226415094339622</v>
      </c>
      <c r="O84" s="670" t="s">
        <v>1474</v>
      </c>
    </row>
    <row r="85" spans="1:15" ht="51">
      <c r="A85" s="665" t="s">
        <v>15</v>
      </c>
      <c r="B85" s="405">
        <v>45831</v>
      </c>
      <c r="C85" s="405">
        <v>45838</v>
      </c>
      <c r="D85" s="267" t="s">
        <v>485</v>
      </c>
      <c r="E85" s="267" t="s">
        <v>486</v>
      </c>
      <c r="F85" s="267">
        <v>53</v>
      </c>
      <c r="G85" s="267" t="s">
        <v>500</v>
      </c>
      <c r="H85" s="267">
        <v>2200</v>
      </c>
      <c r="I85" s="267">
        <v>15</v>
      </c>
      <c r="J85" s="267">
        <v>0</v>
      </c>
      <c r="K85" s="267">
        <v>0</v>
      </c>
      <c r="L85" s="267">
        <v>0</v>
      </c>
      <c r="M85" s="267">
        <f t="shared" ref="M85:M86" si="78">SUM(H85:L85)</f>
        <v>2215</v>
      </c>
      <c r="N85" s="267">
        <f t="shared" ref="N85:N86" si="79">M85/$F85</f>
        <v>41.79245283018868</v>
      </c>
      <c r="O85" s="670" t="s">
        <v>1474</v>
      </c>
    </row>
    <row r="86" spans="1:15" ht="51">
      <c r="A86" s="667" t="s">
        <v>17</v>
      </c>
      <c r="B86" s="370">
        <v>45839</v>
      </c>
      <c r="C86" s="370">
        <v>45852</v>
      </c>
      <c r="D86" s="369" t="s">
        <v>504</v>
      </c>
      <c r="E86" s="369" t="s">
        <v>486</v>
      </c>
      <c r="F86" s="369">
        <v>53</v>
      </c>
      <c r="G86" s="369" t="s">
        <v>500</v>
      </c>
      <c r="H86" s="369">
        <v>2050</v>
      </c>
      <c r="I86" s="369">
        <v>15</v>
      </c>
      <c r="J86" s="369">
        <v>0</v>
      </c>
      <c r="K86" s="369">
        <v>0</v>
      </c>
      <c r="L86" s="369">
        <v>0</v>
      </c>
      <c r="M86" s="369">
        <f t="shared" si="78"/>
        <v>2065</v>
      </c>
      <c r="N86" s="369">
        <f t="shared" si="79"/>
        <v>38.962264150943398</v>
      </c>
      <c r="O86" s="489" t="s">
        <v>1474</v>
      </c>
    </row>
    <row r="87" spans="1:15" ht="51">
      <c r="A87" s="667" t="s">
        <v>17</v>
      </c>
      <c r="B87" s="370">
        <v>45839</v>
      </c>
      <c r="C87" s="370">
        <v>45852</v>
      </c>
      <c r="D87" s="369" t="s">
        <v>504</v>
      </c>
      <c r="E87" s="369" t="s">
        <v>486</v>
      </c>
      <c r="F87" s="369">
        <v>65</v>
      </c>
      <c r="G87" s="369" t="s">
        <v>499</v>
      </c>
      <c r="H87" s="369">
        <v>2550</v>
      </c>
      <c r="I87" s="369">
        <v>15</v>
      </c>
      <c r="J87" s="369">
        <v>0</v>
      </c>
      <c r="K87" s="369">
        <v>0</v>
      </c>
      <c r="L87" s="369">
        <v>0</v>
      </c>
      <c r="M87" s="369">
        <f t="shared" ref="M87:M91" si="80">SUM(H87:L87)</f>
        <v>2565</v>
      </c>
      <c r="N87" s="369">
        <f t="shared" ref="N87:N91" si="81">M87/$F87</f>
        <v>39.46153846153846</v>
      </c>
      <c r="O87" s="489" t="s">
        <v>1474</v>
      </c>
    </row>
    <row r="88" spans="1:15" ht="51">
      <c r="A88" s="609" t="s">
        <v>15</v>
      </c>
      <c r="B88" s="370">
        <v>45839</v>
      </c>
      <c r="C88" s="370">
        <v>45852</v>
      </c>
      <c r="D88" s="369" t="s">
        <v>504</v>
      </c>
      <c r="E88" s="369" t="s">
        <v>486</v>
      </c>
      <c r="F88" s="369">
        <v>53</v>
      </c>
      <c r="G88" s="369" t="s">
        <v>500</v>
      </c>
      <c r="H88" s="369">
        <v>2015</v>
      </c>
      <c r="I88" s="369">
        <v>15</v>
      </c>
      <c r="J88" s="369">
        <v>0</v>
      </c>
      <c r="K88" s="369">
        <v>0</v>
      </c>
      <c r="L88" s="369">
        <v>0</v>
      </c>
      <c r="M88" s="369">
        <f t="shared" si="80"/>
        <v>2030</v>
      </c>
      <c r="N88" s="369">
        <f t="shared" si="81"/>
        <v>38.301886792452834</v>
      </c>
      <c r="O88" s="474" t="s">
        <v>1474</v>
      </c>
    </row>
    <row r="89" spans="1:15" ht="51">
      <c r="A89" s="665" t="s">
        <v>15</v>
      </c>
      <c r="B89" s="405">
        <v>45839</v>
      </c>
      <c r="C89" s="405">
        <v>45852</v>
      </c>
      <c r="D89" s="267" t="s">
        <v>485</v>
      </c>
      <c r="E89" s="267" t="s">
        <v>486</v>
      </c>
      <c r="F89" s="267">
        <v>53</v>
      </c>
      <c r="G89" s="267" t="s">
        <v>500</v>
      </c>
      <c r="H89" s="267">
        <v>2100</v>
      </c>
      <c r="I89" s="267">
        <v>15</v>
      </c>
      <c r="J89" s="267">
        <v>0</v>
      </c>
      <c r="K89" s="267">
        <v>0</v>
      </c>
      <c r="L89" s="267">
        <v>0</v>
      </c>
      <c r="M89" s="267">
        <f t="shared" si="80"/>
        <v>2115</v>
      </c>
      <c r="N89" s="267">
        <f t="shared" si="81"/>
        <v>39.905660377358494</v>
      </c>
      <c r="O89" s="670" t="s">
        <v>1474</v>
      </c>
    </row>
    <row r="90" spans="1:15" ht="51">
      <c r="A90" s="609" t="s">
        <v>22</v>
      </c>
      <c r="B90" s="370">
        <v>45839</v>
      </c>
      <c r="C90" s="370">
        <v>45852</v>
      </c>
      <c r="D90" s="369" t="s">
        <v>504</v>
      </c>
      <c r="E90" s="369" t="s">
        <v>486</v>
      </c>
      <c r="F90" s="369">
        <v>53</v>
      </c>
      <c r="G90" s="369" t="s">
        <v>500</v>
      </c>
      <c r="H90" s="369">
        <v>2000</v>
      </c>
      <c r="I90" s="369">
        <v>15</v>
      </c>
      <c r="J90" s="369">
        <v>0</v>
      </c>
      <c r="K90" s="369">
        <v>0</v>
      </c>
      <c r="L90" s="369">
        <v>0</v>
      </c>
      <c r="M90" s="369">
        <f t="shared" si="80"/>
        <v>2015</v>
      </c>
      <c r="N90" s="369">
        <f t="shared" si="81"/>
        <v>38.018867924528301</v>
      </c>
      <c r="O90" s="489" t="s">
        <v>1474</v>
      </c>
    </row>
    <row r="91" spans="1:15" ht="51">
      <c r="A91" s="609" t="s">
        <v>17</v>
      </c>
      <c r="B91" s="370">
        <v>45839</v>
      </c>
      <c r="C91" s="370">
        <v>45852</v>
      </c>
      <c r="D91" s="369" t="s">
        <v>504</v>
      </c>
      <c r="E91" s="369" t="s">
        <v>486</v>
      </c>
      <c r="F91" s="369">
        <v>53</v>
      </c>
      <c r="G91" s="369" t="s">
        <v>500</v>
      </c>
      <c r="H91" s="369">
        <v>2050</v>
      </c>
      <c r="I91" s="369">
        <v>15</v>
      </c>
      <c r="J91" s="369">
        <v>0</v>
      </c>
      <c r="K91" s="369">
        <v>0</v>
      </c>
      <c r="L91" s="369">
        <v>0</v>
      </c>
      <c r="M91" s="369">
        <f t="shared" si="80"/>
        <v>2065</v>
      </c>
      <c r="N91" s="369">
        <f t="shared" si="81"/>
        <v>38.962264150943398</v>
      </c>
      <c r="O91" s="489" t="s">
        <v>1474</v>
      </c>
    </row>
    <row r="92" spans="1:15" ht="51">
      <c r="A92" s="609" t="s">
        <v>17</v>
      </c>
      <c r="B92" s="370">
        <v>45839</v>
      </c>
      <c r="C92" s="370">
        <v>45852</v>
      </c>
      <c r="D92" s="369" t="s">
        <v>504</v>
      </c>
      <c r="E92" s="369" t="s">
        <v>486</v>
      </c>
      <c r="F92" s="369">
        <v>65</v>
      </c>
      <c r="G92" s="369" t="s">
        <v>499</v>
      </c>
      <c r="H92" s="369">
        <v>2550</v>
      </c>
      <c r="I92" s="369">
        <v>15</v>
      </c>
      <c r="J92" s="369">
        <v>0</v>
      </c>
      <c r="K92" s="369">
        <v>0</v>
      </c>
      <c r="L92" s="369">
        <v>0</v>
      </c>
      <c r="M92" s="369">
        <f t="shared" ref="M92:M94" si="82">SUM(H92:L92)</f>
        <v>2565</v>
      </c>
      <c r="N92" s="369">
        <f t="shared" ref="N92:N94" si="83">M92/$F92</f>
        <v>39.46153846153846</v>
      </c>
      <c r="O92" s="489" t="s">
        <v>1474</v>
      </c>
    </row>
    <row r="93" spans="1:15" ht="51">
      <c r="A93" s="609" t="s">
        <v>17</v>
      </c>
      <c r="B93" s="370">
        <v>45853</v>
      </c>
      <c r="C93" s="370">
        <v>45859</v>
      </c>
      <c r="D93" s="369" t="s">
        <v>504</v>
      </c>
      <c r="E93" s="369" t="s">
        <v>486</v>
      </c>
      <c r="F93" s="369">
        <v>53</v>
      </c>
      <c r="G93" s="369" t="s">
        <v>500</v>
      </c>
      <c r="H93" s="369">
        <v>1800</v>
      </c>
      <c r="I93" s="369">
        <v>15</v>
      </c>
      <c r="J93" s="369">
        <v>0</v>
      </c>
      <c r="K93" s="369">
        <v>0</v>
      </c>
      <c r="L93" s="369">
        <v>0</v>
      </c>
      <c r="M93" s="369">
        <f t="shared" si="82"/>
        <v>1815</v>
      </c>
      <c r="N93" s="369">
        <f t="shared" si="83"/>
        <v>34.245283018867923</v>
      </c>
      <c r="O93" s="489" t="s">
        <v>1474</v>
      </c>
    </row>
    <row r="94" spans="1:15" ht="51">
      <c r="A94" s="665" t="s">
        <v>15</v>
      </c>
      <c r="B94" s="405">
        <v>45853</v>
      </c>
      <c r="C94" s="405">
        <v>45853</v>
      </c>
      <c r="D94" s="267" t="s">
        <v>485</v>
      </c>
      <c r="E94" s="267" t="s">
        <v>486</v>
      </c>
      <c r="F94" s="267">
        <v>53</v>
      </c>
      <c r="G94" s="267" t="s">
        <v>500</v>
      </c>
      <c r="H94" s="267">
        <v>2000</v>
      </c>
      <c r="I94" s="267">
        <v>15</v>
      </c>
      <c r="J94" s="267">
        <v>0</v>
      </c>
      <c r="K94" s="267">
        <v>0</v>
      </c>
      <c r="L94" s="267">
        <v>0</v>
      </c>
      <c r="M94" s="267">
        <f t="shared" si="82"/>
        <v>2015</v>
      </c>
      <c r="N94" s="267">
        <f t="shared" si="83"/>
        <v>38.018867924528301</v>
      </c>
      <c r="O94" s="670" t="s">
        <v>1474</v>
      </c>
    </row>
    <row r="95" spans="1:15" ht="51">
      <c r="A95" s="609" t="s">
        <v>17</v>
      </c>
      <c r="B95" s="370">
        <v>45853</v>
      </c>
      <c r="C95" s="370">
        <v>45859</v>
      </c>
      <c r="D95" s="369" t="s">
        <v>504</v>
      </c>
      <c r="E95" s="369" t="s">
        <v>486</v>
      </c>
      <c r="F95" s="369">
        <v>65</v>
      </c>
      <c r="G95" s="369" t="s">
        <v>499</v>
      </c>
      <c r="H95" s="369">
        <v>2150</v>
      </c>
      <c r="I95" s="369">
        <v>15</v>
      </c>
      <c r="J95" s="369">
        <v>0</v>
      </c>
      <c r="K95" s="369">
        <v>0</v>
      </c>
      <c r="L95" s="369">
        <v>0</v>
      </c>
      <c r="M95" s="369">
        <f t="shared" ref="M95:M97" si="84">SUM(H95:L95)</f>
        <v>2165</v>
      </c>
      <c r="N95" s="369">
        <f t="shared" ref="N95:N97" si="85">M95/$F95</f>
        <v>33.307692307692307</v>
      </c>
      <c r="O95" s="489" t="s">
        <v>1474</v>
      </c>
    </row>
    <row r="96" spans="1:15" ht="51">
      <c r="A96" s="609" t="s">
        <v>15</v>
      </c>
      <c r="B96" s="370">
        <v>45853</v>
      </c>
      <c r="C96" s="370">
        <v>45859</v>
      </c>
      <c r="D96" s="369" t="s">
        <v>504</v>
      </c>
      <c r="E96" s="369" t="s">
        <v>486</v>
      </c>
      <c r="F96" s="369">
        <v>53</v>
      </c>
      <c r="G96" s="369" t="s">
        <v>500</v>
      </c>
      <c r="H96" s="369">
        <v>1815</v>
      </c>
      <c r="I96" s="369">
        <v>15</v>
      </c>
      <c r="J96" s="369">
        <v>0</v>
      </c>
      <c r="K96" s="369">
        <v>0</v>
      </c>
      <c r="L96" s="369">
        <v>0</v>
      </c>
      <c r="M96" s="369">
        <f t="shared" si="84"/>
        <v>1830</v>
      </c>
      <c r="N96" s="369">
        <f t="shared" si="85"/>
        <v>34.528301886792455</v>
      </c>
      <c r="O96" s="474" t="s">
        <v>1474</v>
      </c>
    </row>
    <row r="97" spans="1:15" ht="51">
      <c r="A97" s="665" t="s">
        <v>15</v>
      </c>
      <c r="B97" s="405">
        <v>45854</v>
      </c>
      <c r="C97" s="405">
        <v>45869</v>
      </c>
      <c r="D97" s="267" t="s">
        <v>485</v>
      </c>
      <c r="E97" s="267" t="s">
        <v>486</v>
      </c>
      <c r="F97" s="267">
        <v>53</v>
      </c>
      <c r="G97" s="267" t="s">
        <v>500</v>
      </c>
      <c r="H97" s="267">
        <v>2000</v>
      </c>
      <c r="I97" s="267">
        <v>15</v>
      </c>
      <c r="J97" s="267">
        <v>0</v>
      </c>
      <c r="K97" s="267">
        <v>0</v>
      </c>
      <c r="L97" s="267">
        <v>0</v>
      </c>
      <c r="M97" s="267">
        <f t="shared" si="84"/>
        <v>2015</v>
      </c>
      <c r="N97" s="267">
        <f t="shared" si="85"/>
        <v>38.018867924528301</v>
      </c>
      <c r="O97" s="670" t="s">
        <v>1474</v>
      </c>
    </row>
    <row r="98" spans="1:15" ht="51">
      <c r="A98" s="667" t="s">
        <v>17</v>
      </c>
      <c r="B98" s="370">
        <v>45860</v>
      </c>
      <c r="C98" s="370">
        <v>45876</v>
      </c>
      <c r="D98" s="369" t="s">
        <v>504</v>
      </c>
      <c r="E98" s="369" t="s">
        <v>486</v>
      </c>
      <c r="F98" s="369">
        <v>53</v>
      </c>
      <c r="G98" s="369" t="s">
        <v>500</v>
      </c>
      <c r="H98" s="369">
        <v>1550</v>
      </c>
      <c r="I98" s="369">
        <v>15</v>
      </c>
      <c r="J98" s="369">
        <v>0</v>
      </c>
      <c r="K98" s="369">
        <v>0</v>
      </c>
      <c r="L98" s="369">
        <v>0</v>
      </c>
      <c r="M98" s="369">
        <f t="shared" ref="M98" si="86">SUM(H98:L98)</f>
        <v>1565</v>
      </c>
      <c r="N98" s="369">
        <f t="shared" ref="N98" si="87">M98/$F98</f>
        <v>29.528301886792452</v>
      </c>
      <c r="O98" s="489" t="s">
        <v>1474</v>
      </c>
    </row>
    <row r="99" spans="1:15" ht="51">
      <c r="A99" s="609" t="s">
        <v>878</v>
      </c>
      <c r="B99" s="370">
        <v>45860</v>
      </c>
      <c r="C99" s="370">
        <v>45869</v>
      </c>
      <c r="D99" s="369" t="s">
        <v>504</v>
      </c>
      <c r="E99" s="369" t="s">
        <v>486</v>
      </c>
      <c r="F99" s="369">
        <v>53</v>
      </c>
      <c r="G99" s="369" t="s">
        <v>500</v>
      </c>
      <c r="H99" s="369">
        <v>1550</v>
      </c>
      <c r="I99" s="369">
        <v>15</v>
      </c>
      <c r="J99" s="369">
        <v>0</v>
      </c>
      <c r="K99" s="369">
        <v>0</v>
      </c>
      <c r="L99" s="369">
        <v>0</v>
      </c>
      <c r="M99" s="369">
        <f t="shared" ref="M99" si="88">SUM(H99:L99)</f>
        <v>1565</v>
      </c>
      <c r="N99" s="369">
        <f t="shared" ref="N99" si="89">M99/$F99</f>
        <v>29.528301886792452</v>
      </c>
      <c r="O99" s="489" t="s">
        <v>1474</v>
      </c>
    </row>
    <row r="100" spans="1:15" ht="51">
      <c r="A100" s="609" t="s">
        <v>878</v>
      </c>
      <c r="B100" s="370">
        <v>45860</v>
      </c>
      <c r="C100" s="370">
        <v>45869</v>
      </c>
      <c r="D100" s="369" t="s">
        <v>504</v>
      </c>
      <c r="E100" s="369" t="s">
        <v>486</v>
      </c>
      <c r="F100" s="369">
        <v>65</v>
      </c>
      <c r="G100" s="369" t="s">
        <v>499</v>
      </c>
      <c r="H100" s="369">
        <v>1900</v>
      </c>
      <c r="I100" s="369">
        <v>15</v>
      </c>
      <c r="J100" s="369">
        <v>0</v>
      </c>
      <c r="K100" s="369">
        <v>0</v>
      </c>
      <c r="L100" s="369">
        <v>0</v>
      </c>
      <c r="M100" s="369">
        <f t="shared" ref="M100:M101" si="90">SUM(H100:L100)</f>
        <v>1915</v>
      </c>
      <c r="N100" s="369">
        <f t="shared" ref="N100:N101" si="91">M100/$F100</f>
        <v>29.46153846153846</v>
      </c>
      <c r="O100" s="489" t="s">
        <v>1474</v>
      </c>
    </row>
    <row r="101" spans="1:15" ht="51">
      <c r="A101" s="665" t="s">
        <v>15</v>
      </c>
      <c r="B101" s="405">
        <v>45870</v>
      </c>
      <c r="C101" s="405">
        <v>45870</v>
      </c>
      <c r="D101" s="267" t="s">
        <v>485</v>
      </c>
      <c r="E101" s="267" t="s">
        <v>486</v>
      </c>
      <c r="F101" s="267">
        <v>53</v>
      </c>
      <c r="G101" s="267" t="s">
        <v>500</v>
      </c>
      <c r="H101" s="267">
        <v>2800</v>
      </c>
      <c r="I101" s="267">
        <v>15</v>
      </c>
      <c r="J101" s="267">
        <v>0</v>
      </c>
      <c r="K101" s="267">
        <v>0</v>
      </c>
      <c r="L101" s="267">
        <v>0</v>
      </c>
      <c r="M101" s="267">
        <f t="shared" si="90"/>
        <v>2815</v>
      </c>
      <c r="N101" s="267">
        <f t="shared" si="91"/>
        <v>53.113207547169814</v>
      </c>
      <c r="O101" s="670" t="s">
        <v>1474</v>
      </c>
    </row>
    <row r="102" spans="1:15" ht="51">
      <c r="A102" s="665" t="s">
        <v>15</v>
      </c>
      <c r="B102" s="405">
        <v>45871</v>
      </c>
      <c r="C102" s="405">
        <v>45876</v>
      </c>
      <c r="D102" s="267" t="s">
        <v>485</v>
      </c>
      <c r="E102" s="267" t="s">
        <v>486</v>
      </c>
      <c r="F102" s="267">
        <v>53</v>
      </c>
      <c r="G102" s="267" t="s">
        <v>500</v>
      </c>
      <c r="H102" s="267">
        <v>2500</v>
      </c>
      <c r="I102" s="267">
        <v>15</v>
      </c>
      <c r="J102" s="267">
        <v>0</v>
      </c>
      <c r="K102" s="267">
        <v>0</v>
      </c>
      <c r="L102" s="267">
        <v>0</v>
      </c>
      <c r="M102" s="267">
        <f t="shared" ref="M102:M103" si="92">SUM(H102:L102)</f>
        <v>2515</v>
      </c>
      <c r="N102" s="267">
        <f t="shared" ref="N102:N103" si="93">M102/$F102</f>
        <v>47.452830188679243</v>
      </c>
      <c r="O102" s="670" t="s">
        <v>1474</v>
      </c>
    </row>
    <row r="103" spans="1:15" ht="51">
      <c r="A103" s="609" t="s">
        <v>17</v>
      </c>
      <c r="B103" s="370">
        <v>45877</v>
      </c>
      <c r="C103" s="370">
        <v>45883</v>
      </c>
      <c r="D103" s="369" t="s">
        <v>504</v>
      </c>
      <c r="E103" s="369" t="s">
        <v>486</v>
      </c>
      <c r="F103" s="369">
        <v>53</v>
      </c>
      <c r="G103" s="369" t="s">
        <v>500</v>
      </c>
      <c r="H103" s="369">
        <v>1900</v>
      </c>
      <c r="I103" s="369">
        <v>15</v>
      </c>
      <c r="J103" s="369">
        <v>0</v>
      </c>
      <c r="K103" s="369">
        <v>0</v>
      </c>
      <c r="L103" s="369">
        <v>0</v>
      </c>
      <c r="M103" s="369">
        <f t="shared" si="92"/>
        <v>1915</v>
      </c>
      <c r="N103" s="369">
        <f t="shared" si="93"/>
        <v>36.132075471698116</v>
      </c>
      <c r="O103" s="489" t="s">
        <v>1474</v>
      </c>
    </row>
    <row r="104" spans="1:15" ht="51">
      <c r="A104" s="609" t="s">
        <v>15</v>
      </c>
      <c r="B104" s="370">
        <v>45877</v>
      </c>
      <c r="C104" s="370">
        <v>45883</v>
      </c>
      <c r="D104" s="369" t="s">
        <v>485</v>
      </c>
      <c r="E104" s="369" t="s">
        <v>486</v>
      </c>
      <c r="F104" s="369">
        <v>53</v>
      </c>
      <c r="G104" s="369" t="s">
        <v>500</v>
      </c>
      <c r="H104" s="369">
        <v>1915</v>
      </c>
      <c r="I104" s="369">
        <v>15</v>
      </c>
      <c r="J104" s="369">
        <v>0</v>
      </c>
      <c r="K104" s="369">
        <v>0</v>
      </c>
      <c r="L104" s="369">
        <v>0</v>
      </c>
      <c r="M104" s="369">
        <f t="shared" ref="M104:M106" si="94">SUM(H104:L104)</f>
        <v>1930</v>
      </c>
      <c r="N104" s="369">
        <f t="shared" ref="N104:N106" si="95">M104/$F104</f>
        <v>36.415094339622641</v>
      </c>
      <c r="O104" s="474" t="s">
        <v>1474</v>
      </c>
    </row>
    <row r="105" spans="1:15" ht="51">
      <c r="A105" s="665" t="s">
        <v>15</v>
      </c>
      <c r="B105" s="405">
        <v>45877</v>
      </c>
      <c r="C105" s="405">
        <v>45886</v>
      </c>
      <c r="D105" s="267" t="s">
        <v>485</v>
      </c>
      <c r="E105" s="267" t="s">
        <v>486</v>
      </c>
      <c r="F105" s="267">
        <v>53</v>
      </c>
      <c r="G105" s="267" t="s">
        <v>500</v>
      </c>
      <c r="H105" s="267">
        <v>2200</v>
      </c>
      <c r="I105" s="267">
        <v>15</v>
      </c>
      <c r="J105" s="267">
        <v>0</v>
      </c>
      <c r="K105" s="267">
        <v>0</v>
      </c>
      <c r="L105" s="267">
        <v>0</v>
      </c>
      <c r="M105" s="267">
        <f t="shared" si="94"/>
        <v>2215</v>
      </c>
      <c r="N105" s="267">
        <f t="shared" si="95"/>
        <v>41.79245283018868</v>
      </c>
      <c r="O105" s="670" t="s">
        <v>1474</v>
      </c>
    </row>
    <row r="106" spans="1:15" ht="51">
      <c r="A106" s="609" t="s">
        <v>17</v>
      </c>
      <c r="B106" s="370">
        <v>45884</v>
      </c>
      <c r="C106" s="370">
        <v>45890</v>
      </c>
      <c r="D106" s="369" t="s">
        <v>504</v>
      </c>
      <c r="E106" s="369" t="s">
        <v>486</v>
      </c>
      <c r="F106" s="369">
        <v>53</v>
      </c>
      <c r="G106" s="369" t="s">
        <v>500</v>
      </c>
      <c r="H106" s="369">
        <v>1800</v>
      </c>
      <c r="I106" s="369">
        <v>15</v>
      </c>
      <c r="J106" s="369">
        <v>0</v>
      </c>
      <c r="K106" s="369">
        <v>0</v>
      </c>
      <c r="L106" s="369">
        <v>0</v>
      </c>
      <c r="M106" s="369">
        <f t="shared" si="94"/>
        <v>1815</v>
      </c>
      <c r="N106" s="369">
        <f t="shared" si="95"/>
        <v>34.245283018867923</v>
      </c>
      <c r="O106" s="489" t="s">
        <v>1474</v>
      </c>
    </row>
    <row r="107" spans="1:15" ht="51">
      <c r="A107" s="665" t="s">
        <v>15</v>
      </c>
      <c r="B107" s="405">
        <v>45887</v>
      </c>
      <c r="C107" s="405">
        <v>45893</v>
      </c>
      <c r="D107" s="267" t="s">
        <v>485</v>
      </c>
      <c r="E107" s="267" t="s">
        <v>486</v>
      </c>
      <c r="F107" s="267">
        <v>53</v>
      </c>
      <c r="G107" s="267" t="s">
        <v>500</v>
      </c>
      <c r="H107" s="267">
        <v>2600</v>
      </c>
      <c r="I107" s="267">
        <v>15</v>
      </c>
      <c r="J107" s="267">
        <v>0</v>
      </c>
      <c r="K107" s="267">
        <v>0</v>
      </c>
      <c r="L107" s="267">
        <v>0</v>
      </c>
      <c r="M107" s="267">
        <f t="shared" ref="M107:M109" si="96">SUM(H107:L107)</f>
        <v>2615</v>
      </c>
      <c r="N107" s="267">
        <f t="shared" ref="N107:N112" si="97">M107/$F107</f>
        <v>49.339622641509436</v>
      </c>
      <c r="O107" s="670" t="s">
        <v>1474</v>
      </c>
    </row>
    <row r="108" spans="1:15" ht="51">
      <c r="A108" s="667" t="s">
        <v>17</v>
      </c>
      <c r="B108" s="370">
        <v>45891</v>
      </c>
      <c r="C108" s="370">
        <v>45907</v>
      </c>
      <c r="D108" s="369" t="s">
        <v>504</v>
      </c>
      <c r="E108" s="369" t="s">
        <v>486</v>
      </c>
      <c r="F108" s="369">
        <v>53</v>
      </c>
      <c r="G108" s="369" t="s">
        <v>500</v>
      </c>
      <c r="H108" s="369">
        <v>2000</v>
      </c>
      <c r="I108" s="369">
        <v>15</v>
      </c>
      <c r="J108" s="369">
        <v>0</v>
      </c>
      <c r="K108" s="369">
        <v>0</v>
      </c>
      <c r="L108" s="369">
        <v>0</v>
      </c>
      <c r="M108" s="369">
        <f t="shared" si="96"/>
        <v>2015</v>
      </c>
      <c r="N108" s="369">
        <f t="shared" si="97"/>
        <v>38.018867924528301</v>
      </c>
      <c r="O108" s="489" t="s">
        <v>1474</v>
      </c>
    </row>
    <row r="109" spans="1:15" ht="51">
      <c r="A109" s="609" t="s">
        <v>17</v>
      </c>
      <c r="B109" s="370">
        <v>45891</v>
      </c>
      <c r="C109" s="370">
        <v>45900</v>
      </c>
      <c r="D109" s="369" t="s">
        <v>504</v>
      </c>
      <c r="E109" s="369" t="s">
        <v>486</v>
      </c>
      <c r="F109" s="369">
        <v>65</v>
      </c>
      <c r="G109" s="369" t="s">
        <v>499</v>
      </c>
      <c r="H109" s="369">
        <v>3300</v>
      </c>
      <c r="I109" s="369">
        <v>15</v>
      </c>
      <c r="J109" s="369">
        <v>0</v>
      </c>
      <c r="K109" s="369">
        <v>0</v>
      </c>
      <c r="L109" s="369">
        <v>0</v>
      </c>
      <c r="M109" s="369">
        <f t="shared" si="96"/>
        <v>3315</v>
      </c>
      <c r="N109" s="369">
        <f t="shared" si="97"/>
        <v>51</v>
      </c>
      <c r="O109" s="489" t="s">
        <v>1474</v>
      </c>
    </row>
    <row r="110" spans="1:15" ht="51">
      <c r="A110" s="609" t="s">
        <v>22</v>
      </c>
      <c r="B110" s="370">
        <v>45891</v>
      </c>
      <c r="C110" s="370">
        <v>45900</v>
      </c>
      <c r="D110" s="369" t="s">
        <v>504</v>
      </c>
      <c r="E110" s="369" t="s">
        <v>486</v>
      </c>
      <c r="F110" s="369">
        <v>65</v>
      </c>
      <c r="G110" s="369" t="s">
        <v>499</v>
      </c>
      <c r="H110" s="369">
        <v>3000</v>
      </c>
      <c r="I110" s="369">
        <v>15</v>
      </c>
      <c r="J110" s="369">
        <v>0</v>
      </c>
      <c r="K110" s="369">
        <v>0</v>
      </c>
      <c r="L110" s="369">
        <v>0</v>
      </c>
      <c r="M110" s="369">
        <f t="shared" ref="M110:M111" si="98">SUM(H110:L110)</f>
        <v>3015</v>
      </c>
      <c r="N110" s="369">
        <f t="shared" si="97"/>
        <v>46.384615384615387</v>
      </c>
      <c r="O110" s="489" t="s">
        <v>1474</v>
      </c>
    </row>
    <row r="111" spans="1:15" ht="51">
      <c r="A111" s="665" t="s">
        <v>15</v>
      </c>
      <c r="B111" s="405">
        <v>45894</v>
      </c>
      <c r="C111" s="405">
        <v>45900</v>
      </c>
      <c r="D111" s="267" t="s">
        <v>485</v>
      </c>
      <c r="E111" s="267" t="s">
        <v>486</v>
      </c>
      <c r="F111" s="267">
        <v>53</v>
      </c>
      <c r="G111" s="267" t="s">
        <v>500</v>
      </c>
      <c r="H111" s="267">
        <v>2000</v>
      </c>
      <c r="I111" s="267">
        <v>15</v>
      </c>
      <c r="J111" s="267">
        <v>0</v>
      </c>
      <c r="K111" s="267">
        <v>0</v>
      </c>
      <c r="L111" s="267">
        <v>0</v>
      </c>
      <c r="M111" s="267">
        <f t="shared" si="98"/>
        <v>2015</v>
      </c>
      <c r="N111" s="267">
        <f t="shared" si="97"/>
        <v>38.018867924528301</v>
      </c>
      <c r="O111" s="670" t="s">
        <v>1474</v>
      </c>
    </row>
    <row r="112" spans="1:15" ht="51">
      <c r="A112" s="665" t="s">
        <v>15</v>
      </c>
      <c r="B112" s="405">
        <v>45901</v>
      </c>
      <c r="C112" s="405">
        <v>45902</v>
      </c>
      <c r="D112" s="267" t="s">
        <v>485</v>
      </c>
      <c r="E112" s="267" t="s">
        <v>486</v>
      </c>
      <c r="F112" s="267">
        <v>53</v>
      </c>
      <c r="G112" s="267" t="s">
        <v>500</v>
      </c>
      <c r="H112" s="267">
        <v>2200</v>
      </c>
      <c r="I112" s="267">
        <v>15</v>
      </c>
      <c r="J112" s="267">
        <v>0</v>
      </c>
      <c r="K112" s="267">
        <v>0</v>
      </c>
      <c r="L112" s="267">
        <v>0</v>
      </c>
      <c r="M112" s="267">
        <f t="shared" ref="M112:M113" si="99">SUM(H112:L112)</f>
        <v>2215</v>
      </c>
      <c r="N112" s="267">
        <f t="shared" si="97"/>
        <v>41.79245283018868</v>
      </c>
      <c r="O112" s="670" t="s">
        <v>1474</v>
      </c>
    </row>
    <row r="113" spans="1:15" ht="51">
      <c r="A113" s="609" t="s">
        <v>22</v>
      </c>
      <c r="B113" s="370">
        <v>45901</v>
      </c>
      <c r="C113" s="370">
        <v>45907</v>
      </c>
      <c r="D113" s="369" t="s">
        <v>504</v>
      </c>
      <c r="E113" s="369" t="s">
        <v>486</v>
      </c>
      <c r="F113" s="369">
        <v>53</v>
      </c>
      <c r="G113" s="369" t="s">
        <v>500</v>
      </c>
      <c r="H113" s="369">
        <v>2100</v>
      </c>
      <c r="I113" s="369">
        <v>15</v>
      </c>
      <c r="J113" s="369">
        <v>0</v>
      </c>
      <c r="K113" s="369">
        <v>0</v>
      </c>
      <c r="L113" s="369">
        <v>0</v>
      </c>
      <c r="M113" s="369">
        <f t="shared" si="99"/>
        <v>2115</v>
      </c>
      <c r="N113" s="369">
        <f t="shared" ref="N113" si="100">M113/$F113</f>
        <v>39.905660377358494</v>
      </c>
      <c r="O113" s="489" t="s">
        <v>1474</v>
      </c>
    </row>
    <row r="114" spans="1:15" ht="51">
      <c r="A114" s="609" t="s">
        <v>22</v>
      </c>
      <c r="B114" s="370">
        <v>45901</v>
      </c>
      <c r="C114" s="370">
        <v>45907</v>
      </c>
      <c r="D114" s="369" t="s">
        <v>504</v>
      </c>
      <c r="E114" s="369" t="s">
        <v>486</v>
      </c>
      <c r="F114" s="369">
        <v>65</v>
      </c>
      <c r="G114" s="369" t="s">
        <v>499</v>
      </c>
      <c r="H114" s="369">
        <v>3000</v>
      </c>
      <c r="I114" s="369">
        <v>15</v>
      </c>
      <c r="J114" s="369">
        <v>0</v>
      </c>
      <c r="K114" s="369">
        <v>0</v>
      </c>
      <c r="L114" s="369">
        <v>0</v>
      </c>
      <c r="M114" s="369">
        <f t="shared" ref="M114:M115" si="101">SUM(H114:L114)</f>
        <v>3015</v>
      </c>
      <c r="N114" s="369">
        <f t="shared" ref="N114:N115" si="102">M114/$F114</f>
        <v>46.384615384615387</v>
      </c>
      <c r="O114" s="489" t="s">
        <v>1474</v>
      </c>
    </row>
    <row r="115" spans="1:15" ht="51">
      <c r="A115" s="665" t="s">
        <v>15</v>
      </c>
      <c r="B115" s="405">
        <v>45903</v>
      </c>
      <c r="C115" s="405">
        <v>45907</v>
      </c>
      <c r="D115" s="267" t="s">
        <v>485</v>
      </c>
      <c r="E115" s="267" t="s">
        <v>486</v>
      </c>
      <c r="F115" s="267">
        <v>53</v>
      </c>
      <c r="G115" s="267" t="s">
        <v>500</v>
      </c>
      <c r="H115" s="267">
        <v>2100</v>
      </c>
      <c r="I115" s="267">
        <v>15</v>
      </c>
      <c r="J115" s="267">
        <v>0</v>
      </c>
      <c r="K115" s="267">
        <v>0</v>
      </c>
      <c r="L115" s="267">
        <v>0</v>
      </c>
      <c r="M115" s="267">
        <f t="shared" si="101"/>
        <v>2115</v>
      </c>
      <c r="N115" s="267">
        <f t="shared" si="102"/>
        <v>39.905660377358494</v>
      </c>
      <c r="O115" s="670" t="s">
        <v>1474</v>
      </c>
    </row>
    <row r="116" spans="1:15" ht="51">
      <c r="A116" s="665" t="s">
        <v>15</v>
      </c>
      <c r="B116" s="405">
        <v>45908</v>
      </c>
      <c r="C116" s="405">
        <v>45911</v>
      </c>
      <c r="D116" s="267" t="s">
        <v>485</v>
      </c>
      <c r="E116" s="267" t="s">
        <v>486</v>
      </c>
      <c r="F116" s="267">
        <v>53</v>
      </c>
      <c r="G116" s="267" t="s">
        <v>500</v>
      </c>
      <c r="H116" s="267">
        <v>2000</v>
      </c>
      <c r="I116" s="267">
        <v>15</v>
      </c>
      <c r="J116" s="267">
        <v>0</v>
      </c>
      <c r="K116" s="267">
        <v>0</v>
      </c>
      <c r="L116" s="267">
        <v>0</v>
      </c>
      <c r="M116" s="267">
        <f t="shared" ref="M116:M117" si="103">SUM(H116:L116)</f>
        <v>2015</v>
      </c>
      <c r="N116" s="267">
        <f t="shared" ref="N116:N117" si="104">M116/$F116</f>
        <v>38.018867924528301</v>
      </c>
      <c r="O116" s="670" t="s">
        <v>1474</v>
      </c>
    </row>
    <row r="117" spans="1:15" ht="51">
      <c r="A117" s="609" t="s">
        <v>17</v>
      </c>
      <c r="B117" s="370">
        <v>45908</v>
      </c>
      <c r="C117" s="795">
        <v>45914</v>
      </c>
      <c r="D117" s="369" t="s">
        <v>504</v>
      </c>
      <c r="E117" s="369" t="s">
        <v>486</v>
      </c>
      <c r="F117" s="369">
        <v>53</v>
      </c>
      <c r="G117" s="369" t="s">
        <v>500</v>
      </c>
      <c r="H117" s="369">
        <v>1700</v>
      </c>
      <c r="I117" s="369">
        <v>15</v>
      </c>
      <c r="J117" s="369">
        <v>0</v>
      </c>
      <c r="K117" s="369">
        <v>0</v>
      </c>
      <c r="L117" s="369">
        <v>0</v>
      </c>
      <c r="M117" s="369">
        <f t="shared" si="103"/>
        <v>1715</v>
      </c>
      <c r="N117" s="369">
        <f t="shared" si="104"/>
        <v>32.358490566037737</v>
      </c>
      <c r="O117" s="489" t="s">
        <v>1474</v>
      </c>
    </row>
    <row r="118" spans="1:15" ht="51">
      <c r="A118" s="609" t="s">
        <v>15</v>
      </c>
      <c r="B118" s="370">
        <v>45908</v>
      </c>
      <c r="C118" s="370">
        <v>45914</v>
      </c>
      <c r="D118" s="369" t="s">
        <v>504</v>
      </c>
      <c r="E118" s="369" t="s">
        <v>486</v>
      </c>
      <c r="F118" s="369">
        <v>53</v>
      </c>
      <c r="G118" s="369" t="s">
        <v>500</v>
      </c>
      <c r="H118" s="369">
        <v>1715</v>
      </c>
      <c r="I118" s="369">
        <v>15</v>
      </c>
      <c r="J118" s="369">
        <v>0</v>
      </c>
      <c r="K118" s="369">
        <v>0</v>
      </c>
      <c r="L118" s="369">
        <v>0</v>
      </c>
      <c r="M118" s="369">
        <f t="shared" ref="M118:M120" si="105">SUM(H118:L118)</f>
        <v>1730</v>
      </c>
      <c r="N118" s="369">
        <f t="shared" ref="N118:N120" si="106">M118/$F118</f>
        <v>32.641509433962263</v>
      </c>
      <c r="O118" s="489" t="s">
        <v>1474</v>
      </c>
    </row>
    <row r="119" spans="1:15" ht="51">
      <c r="A119" s="665" t="s">
        <v>15</v>
      </c>
      <c r="B119" s="405">
        <v>45912</v>
      </c>
      <c r="C119" s="405">
        <v>45912</v>
      </c>
      <c r="D119" s="267" t="s">
        <v>485</v>
      </c>
      <c r="E119" s="267" t="s">
        <v>486</v>
      </c>
      <c r="F119" s="267">
        <v>53</v>
      </c>
      <c r="G119" s="267" t="s">
        <v>500</v>
      </c>
      <c r="H119" s="267">
        <v>1700</v>
      </c>
      <c r="I119" s="267">
        <v>15</v>
      </c>
      <c r="J119" s="267">
        <v>0</v>
      </c>
      <c r="K119" s="267">
        <v>0</v>
      </c>
      <c r="L119" s="267">
        <v>0</v>
      </c>
      <c r="M119" s="267">
        <f t="shared" si="105"/>
        <v>1715</v>
      </c>
      <c r="N119" s="267">
        <f t="shared" si="106"/>
        <v>32.358490566037737</v>
      </c>
      <c r="O119" s="670" t="s">
        <v>1474</v>
      </c>
    </row>
    <row r="120" spans="1:15" ht="51">
      <c r="A120" s="609" t="s">
        <v>17</v>
      </c>
      <c r="B120" s="370">
        <v>45915</v>
      </c>
      <c r="C120" s="370">
        <v>45921</v>
      </c>
      <c r="D120" s="369" t="s">
        <v>504</v>
      </c>
      <c r="E120" s="369" t="s">
        <v>486</v>
      </c>
      <c r="F120" s="369">
        <v>53</v>
      </c>
      <c r="G120" s="369" t="s">
        <v>500</v>
      </c>
      <c r="H120" s="369">
        <v>1500</v>
      </c>
      <c r="I120" s="369">
        <v>15</v>
      </c>
      <c r="J120" s="369">
        <v>0</v>
      </c>
      <c r="K120" s="369">
        <v>0</v>
      </c>
      <c r="L120" s="369">
        <v>0</v>
      </c>
      <c r="M120" s="369">
        <f t="shared" si="105"/>
        <v>1515</v>
      </c>
      <c r="N120" s="369">
        <f t="shared" si="106"/>
        <v>28.584905660377359</v>
      </c>
      <c r="O120" s="489" t="s">
        <v>1474</v>
      </c>
    </row>
    <row r="121" spans="1:15" ht="51">
      <c r="A121" s="609" t="s">
        <v>15</v>
      </c>
      <c r="B121" s="370">
        <v>45915</v>
      </c>
      <c r="C121" s="370">
        <v>45921</v>
      </c>
      <c r="D121" s="369" t="s">
        <v>504</v>
      </c>
      <c r="E121" s="369" t="s">
        <v>486</v>
      </c>
      <c r="F121" s="369">
        <v>53</v>
      </c>
      <c r="G121" s="369" t="s">
        <v>500</v>
      </c>
      <c r="H121" s="369">
        <v>1415</v>
      </c>
      <c r="I121" s="369">
        <v>15</v>
      </c>
      <c r="J121" s="369">
        <v>0</v>
      </c>
      <c r="K121" s="369">
        <v>0</v>
      </c>
      <c r="L121" s="369">
        <v>0</v>
      </c>
      <c r="M121" s="369">
        <f t="shared" ref="M121" si="107">SUM(H121:L121)</f>
        <v>1430</v>
      </c>
      <c r="N121" s="369">
        <f t="shared" ref="N121" si="108">M121/$F121</f>
        <v>26.981132075471699</v>
      </c>
      <c r="O121" s="489" t="s">
        <v>1474</v>
      </c>
    </row>
    <row r="122" spans="1:15" ht="51">
      <c r="A122" s="609" t="s">
        <v>22</v>
      </c>
      <c r="B122" s="370">
        <v>45915</v>
      </c>
      <c r="C122" s="370">
        <v>45921</v>
      </c>
      <c r="D122" s="369" t="s">
        <v>504</v>
      </c>
      <c r="E122" s="369" t="s">
        <v>486</v>
      </c>
      <c r="F122" s="369">
        <v>65</v>
      </c>
      <c r="G122" s="369" t="s">
        <v>499</v>
      </c>
      <c r="H122" s="369">
        <v>2000</v>
      </c>
      <c r="I122" s="369">
        <v>15</v>
      </c>
      <c r="J122" s="369">
        <v>0</v>
      </c>
      <c r="K122" s="369">
        <v>0</v>
      </c>
      <c r="L122" s="369">
        <v>0</v>
      </c>
      <c r="M122" s="369">
        <f t="shared" ref="M122:M123" si="109">SUM(H122:L122)</f>
        <v>2015</v>
      </c>
      <c r="N122" s="369">
        <f t="shared" ref="N122:N123" si="110">M122/$F122</f>
        <v>31</v>
      </c>
      <c r="O122" s="489" t="s">
        <v>1474</v>
      </c>
    </row>
    <row r="123" spans="1:15" ht="51">
      <c r="A123" s="665" t="s">
        <v>15</v>
      </c>
      <c r="B123" s="405">
        <v>45913</v>
      </c>
      <c r="C123" s="405">
        <v>45916</v>
      </c>
      <c r="D123" s="267" t="s">
        <v>485</v>
      </c>
      <c r="E123" s="267" t="s">
        <v>486</v>
      </c>
      <c r="F123" s="267">
        <v>53</v>
      </c>
      <c r="G123" s="267" t="s">
        <v>500</v>
      </c>
      <c r="H123" s="267">
        <v>1400</v>
      </c>
      <c r="I123" s="267">
        <v>15</v>
      </c>
      <c r="J123" s="267">
        <v>0</v>
      </c>
      <c r="K123" s="267">
        <v>0</v>
      </c>
      <c r="L123" s="267">
        <v>0</v>
      </c>
      <c r="M123" s="267">
        <f t="shared" si="109"/>
        <v>1415</v>
      </c>
      <c r="N123" s="267">
        <f t="shared" si="110"/>
        <v>26.69811320754717</v>
      </c>
      <c r="O123" s="670" t="s">
        <v>1474</v>
      </c>
    </row>
    <row r="124" spans="1:15" ht="51">
      <c r="A124" s="665" t="s">
        <v>15</v>
      </c>
      <c r="B124" s="405">
        <v>45917</v>
      </c>
      <c r="C124" s="405">
        <v>45919</v>
      </c>
      <c r="D124" s="267" t="s">
        <v>485</v>
      </c>
      <c r="E124" s="267" t="s">
        <v>486</v>
      </c>
      <c r="F124" s="267">
        <v>53</v>
      </c>
      <c r="G124" s="267" t="s">
        <v>500</v>
      </c>
      <c r="H124" s="267">
        <v>1300</v>
      </c>
      <c r="I124" s="267">
        <v>15</v>
      </c>
      <c r="J124" s="267">
        <v>0</v>
      </c>
      <c r="K124" s="267">
        <v>0</v>
      </c>
      <c r="L124" s="267">
        <v>0</v>
      </c>
      <c r="M124" s="267">
        <f t="shared" ref="M124:M127" si="111">SUM(H124:L124)</f>
        <v>1315</v>
      </c>
      <c r="N124" s="267">
        <f t="shared" ref="N124:N127" si="112">M124/$F124</f>
        <v>24.811320754716981</v>
      </c>
      <c r="O124" s="670" t="s">
        <v>1474</v>
      </c>
    </row>
    <row r="125" spans="1:15" ht="51">
      <c r="A125" s="609" t="s">
        <v>17</v>
      </c>
      <c r="B125" s="370">
        <v>45922</v>
      </c>
      <c r="C125" s="370">
        <v>45944</v>
      </c>
      <c r="D125" s="369" t="s">
        <v>504</v>
      </c>
      <c r="E125" s="369" t="s">
        <v>486</v>
      </c>
      <c r="F125" s="369">
        <v>53</v>
      </c>
      <c r="G125" s="369" t="s">
        <v>500</v>
      </c>
      <c r="H125" s="369">
        <v>1000</v>
      </c>
      <c r="I125" s="369">
        <v>15</v>
      </c>
      <c r="J125" s="369">
        <v>0</v>
      </c>
      <c r="K125" s="369">
        <v>0</v>
      </c>
      <c r="L125" s="369">
        <v>0</v>
      </c>
      <c r="M125" s="369">
        <f t="shared" si="111"/>
        <v>1015</v>
      </c>
      <c r="N125" s="369">
        <f t="shared" si="112"/>
        <v>19.150943396226417</v>
      </c>
      <c r="O125" s="489" t="s">
        <v>1474</v>
      </c>
    </row>
    <row r="126" spans="1:15" ht="51">
      <c r="A126" s="609" t="s">
        <v>17</v>
      </c>
      <c r="B126" s="370">
        <v>45931</v>
      </c>
      <c r="C126" s="370">
        <v>45944</v>
      </c>
      <c r="D126" s="369" t="s">
        <v>504</v>
      </c>
      <c r="E126" s="369" t="s">
        <v>486</v>
      </c>
      <c r="F126" s="369">
        <v>65</v>
      </c>
      <c r="G126" s="369" t="s">
        <v>499</v>
      </c>
      <c r="H126" s="369">
        <v>1550</v>
      </c>
      <c r="I126" s="369">
        <v>15</v>
      </c>
      <c r="J126" s="369">
        <v>0</v>
      </c>
      <c r="K126" s="369">
        <v>0</v>
      </c>
      <c r="L126" s="369">
        <v>0</v>
      </c>
      <c r="M126" s="369">
        <f t="shared" ref="M126" si="113">SUM(H126:L126)</f>
        <v>1565</v>
      </c>
      <c r="N126" s="369">
        <f t="shared" ref="N126" si="114">M126/$F126</f>
        <v>24.076923076923077</v>
      </c>
      <c r="O126" s="489" t="s">
        <v>1474</v>
      </c>
    </row>
    <row r="127" spans="1:15" ht="51">
      <c r="A127" s="609" t="s">
        <v>15</v>
      </c>
      <c r="B127" s="370">
        <v>45922</v>
      </c>
      <c r="C127" s="370">
        <v>45944</v>
      </c>
      <c r="D127" s="369" t="s">
        <v>504</v>
      </c>
      <c r="E127" s="369" t="s">
        <v>486</v>
      </c>
      <c r="F127" s="369">
        <v>53</v>
      </c>
      <c r="G127" s="369" t="s">
        <v>500</v>
      </c>
      <c r="H127" s="369">
        <v>1015</v>
      </c>
      <c r="I127" s="369">
        <v>15</v>
      </c>
      <c r="J127" s="369">
        <v>0</v>
      </c>
      <c r="K127" s="369">
        <v>0</v>
      </c>
      <c r="L127" s="369">
        <v>0</v>
      </c>
      <c r="M127" s="369">
        <f t="shared" si="111"/>
        <v>1030</v>
      </c>
      <c r="N127" s="369">
        <f t="shared" si="112"/>
        <v>19.433962264150942</v>
      </c>
      <c r="O127" s="489" t="s">
        <v>1474</v>
      </c>
    </row>
    <row r="128" spans="1:15" ht="51">
      <c r="A128" s="665" t="s">
        <v>15</v>
      </c>
      <c r="B128" s="405">
        <v>45920</v>
      </c>
      <c r="C128" s="405">
        <v>45944</v>
      </c>
      <c r="D128" s="267" t="s">
        <v>485</v>
      </c>
      <c r="E128" s="267" t="s">
        <v>486</v>
      </c>
      <c r="F128" s="267">
        <v>53</v>
      </c>
      <c r="G128" s="267" t="s">
        <v>500</v>
      </c>
      <c r="H128" s="267">
        <v>1100</v>
      </c>
      <c r="I128" s="267">
        <v>15</v>
      </c>
      <c r="J128" s="267">
        <v>0</v>
      </c>
      <c r="K128" s="267">
        <v>0</v>
      </c>
      <c r="L128" s="267">
        <v>0</v>
      </c>
      <c r="M128" s="267">
        <f t="shared" ref="M128" si="115">SUM(H128:L128)</f>
        <v>1115</v>
      </c>
      <c r="N128" s="267">
        <f t="shared" ref="N128" si="116">M128/$F128</f>
        <v>21.037735849056602</v>
      </c>
      <c r="O128" s="670" t="s">
        <v>1474</v>
      </c>
    </row>
    <row r="129" spans="1:15" ht="51">
      <c r="A129" s="665" t="s">
        <v>15</v>
      </c>
      <c r="B129" s="405">
        <v>45945</v>
      </c>
      <c r="C129" s="405">
        <v>45951</v>
      </c>
      <c r="D129" s="267" t="s">
        <v>485</v>
      </c>
      <c r="E129" s="267" t="s">
        <v>486</v>
      </c>
      <c r="F129" s="267">
        <v>53</v>
      </c>
      <c r="G129" s="267" t="s">
        <v>500</v>
      </c>
      <c r="H129" s="267">
        <v>2400</v>
      </c>
      <c r="I129" s="267">
        <v>15</v>
      </c>
      <c r="J129" s="267">
        <v>0</v>
      </c>
      <c r="K129" s="267">
        <v>0</v>
      </c>
      <c r="L129" s="267">
        <v>0</v>
      </c>
      <c r="M129" s="267">
        <f t="shared" ref="M129:M130" si="117">SUM(H129:L129)</f>
        <v>2415</v>
      </c>
      <c r="N129" s="267">
        <f t="shared" ref="N129:N130" si="118">M129/$F129</f>
        <v>45.566037735849058</v>
      </c>
      <c r="O129" s="670" t="s">
        <v>1474</v>
      </c>
    </row>
    <row r="130" spans="1:15" ht="51">
      <c r="A130" s="667" t="s">
        <v>17</v>
      </c>
      <c r="B130" s="370">
        <v>45945</v>
      </c>
      <c r="C130" s="370">
        <v>45951</v>
      </c>
      <c r="D130" s="369" t="s">
        <v>504</v>
      </c>
      <c r="E130" s="369" t="s">
        <v>486</v>
      </c>
      <c r="F130" s="369">
        <v>53</v>
      </c>
      <c r="G130" s="369" t="s">
        <v>500</v>
      </c>
      <c r="H130" s="369">
        <v>1500</v>
      </c>
      <c r="I130" s="369">
        <v>15</v>
      </c>
      <c r="J130" s="369">
        <v>0</v>
      </c>
      <c r="K130" s="369">
        <v>0</v>
      </c>
      <c r="L130" s="369">
        <v>0</v>
      </c>
      <c r="M130" s="369">
        <f t="shared" si="117"/>
        <v>1515</v>
      </c>
      <c r="N130" s="369">
        <f t="shared" si="118"/>
        <v>28.584905660377359</v>
      </c>
      <c r="O130" s="489" t="s">
        <v>1474</v>
      </c>
    </row>
    <row r="131" spans="1:15" ht="51">
      <c r="A131" s="609" t="s">
        <v>22</v>
      </c>
      <c r="B131" s="370">
        <v>45945</v>
      </c>
      <c r="C131" s="370">
        <v>45951</v>
      </c>
      <c r="D131" s="369" t="s">
        <v>504</v>
      </c>
      <c r="E131" s="369" t="s">
        <v>486</v>
      </c>
      <c r="F131" s="369">
        <v>53</v>
      </c>
      <c r="G131" s="369" t="s">
        <v>500</v>
      </c>
      <c r="H131" s="369">
        <v>1050</v>
      </c>
      <c r="I131" s="369">
        <v>15</v>
      </c>
      <c r="J131" s="369">
        <v>0</v>
      </c>
      <c r="K131" s="369">
        <v>0</v>
      </c>
      <c r="L131" s="369">
        <v>0</v>
      </c>
      <c r="M131" s="369">
        <f>SUM(H131:L131)</f>
        <v>1065</v>
      </c>
      <c r="N131" s="369">
        <f>M131/$F131</f>
        <v>20.09433962264151</v>
      </c>
      <c r="O131" s="489" t="s">
        <v>1474</v>
      </c>
    </row>
    <row r="132" spans="1:15" ht="51">
      <c r="A132" s="609" t="s">
        <v>22</v>
      </c>
      <c r="B132" s="370">
        <v>45945</v>
      </c>
      <c r="C132" s="370">
        <v>45951</v>
      </c>
      <c r="D132" s="369" t="s">
        <v>504</v>
      </c>
      <c r="E132" s="369" t="s">
        <v>486</v>
      </c>
      <c r="F132" s="369">
        <v>65</v>
      </c>
      <c r="G132" s="369" t="s">
        <v>499</v>
      </c>
      <c r="H132" s="369">
        <v>1600</v>
      </c>
      <c r="I132" s="369">
        <v>15</v>
      </c>
      <c r="J132" s="369">
        <v>0</v>
      </c>
      <c r="K132" s="369">
        <v>0</v>
      </c>
      <c r="L132" s="369">
        <v>0</v>
      </c>
      <c r="M132" s="369">
        <f t="shared" ref="M132:M134" si="119">SUM(H132:L132)</f>
        <v>1615</v>
      </c>
      <c r="N132" s="369">
        <f t="shared" ref="N132:N134" si="120">M132/$F132</f>
        <v>24.846153846153847</v>
      </c>
      <c r="O132" s="489" t="s">
        <v>1474</v>
      </c>
    </row>
    <row r="133" spans="1:15" ht="51">
      <c r="A133" s="665" t="s">
        <v>15</v>
      </c>
      <c r="B133" s="405">
        <v>45952</v>
      </c>
      <c r="C133" s="405">
        <v>45961</v>
      </c>
      <c r="D133" s="267" t="s">
        <v>485</v>
      </c>
      <c r="E133" s="267" t="s">
        <v>486</v>
      </c>
      <c r="F133" s="267">
        <v>53</v>
      </c>
      <c r="G133" s="267" t="s">
        <v>500</v>
      </c>
      <c r="H133" s="267">
        <v>2300</v>
      </c>
      <c r="I133" s="267">
        <v>15</v>
      </c>
      <c r="J133" s="267">
        <v>0</v>
      </c>
      <c r="K133" s="267">
        <v>0</v>
      </c>
      <c r="L133" s="267">
        <v>0</v>
      </c>
      <c r="M133" s="267">
        <f t="shared" si="119"/>
        <v>2315</v>
      </c>
      <c r="N133" s="267">
        <f t="shared" si="120"/>
        <v>43.679245283018865</v>
      </c>
      <c r="O133" s="670" t="s">
        <v>1474</v>
      </c>
    </row>
    <row r="134" spans="1:15" ht="51">
      <c r="A134" s="609" t="s">
        <v>17</v>
      </c>
      <c r="B134" s="370">
        <v>45952</v>
      </c>
      <c r="C134" s="370">
        <v>45975</v>
      </c>
      <c r="D134" s="369" t="s">
        <v>504</v>
      </c>
      <c r="E134" s="369" t="s">
        <v>486</v>
      </c>
      <c r="F134" s="369">
        <v>53</v>
      </c>
      <c r="G134" s="369" t="s">
        <v>500</v>
      </c>
      <c r="H134" s="369">
        <v>1100</v>
      </c>
      <c r="I134" s="369">
        <v>15</v>
      </c>
      <c r="J134" s="369">
        <v>0</v>
      </c>
      <c r="K134" s="369">
        <v>0</v>
      </c>
      <c r="L134" s="369">
        <v>0</v>
      </c>
      <c r="M134" s="369">
        <f t="shared" si="119"/>
        <v>1115</v>
      </c>
      <c r="N134" s="369">
        <f t="shared" si="120"/>
        <v>21.037735849056602</v>
      </c>
      <c r="O134" s="489" t="s">
        <v>1474</v>
      </c>
    </row>
    <row r="135" spans="1:15" ht="51">
      <c r="A135" s="609" t="s">
        <v>12</v>
      </c>
      <c r="B135" s="370">
        <v>45952</v>
      </c>
      <c r="C135" s="370">
        <v>45961</v>
      </c>
      <c r="D135" s="369" t="s">
        <v>504</v>
      </c>
      <c r="E135" s="369" t="s">
        <v>486</v>
      </c>
      <c r="F135" s="369">
        <v>53</v>
      </c>
      <c r="G135" s="369" t="s">
        <v>500</v>
      </c>
      <c r="H135" s="369">
        <v>1150</v>
      </c>
      <c r="I135" s="369">
        <v>15</v>
      </c>
      <c r="J135" s="369">
        <v>0</v>
      </c>
      <c r="K135" s="369">
        <v>0</v>
      </c>
      <c r="L135" s="369">
        <v>0</v>
      </c>
      <c r="M135" s="369">
        <f t="shared" ref="M135:M138" si="121">SUM(H135:L135)</f>
        <v>1165</v>
      </c>
      <c r="N135" s="369">
        <f t="shared" ref="N135:N138" si="122">M135/$F135</f>
        <v>21.981132075471699</v>
      </c>
      <c r="O135" s="474" t="s">
        <v>1474</v>
      </c>
    </row>
    <row r="136" spans="1:15" ht="51">
      <c r="A136" s="609" t="s">
        <v>12</v>
      </c>
      <c r="B136" s="370">
        <v>45962</v>
      </c>
      <c r="C136" s="370">
        <v>45975</v>
      </c>
      <c r="D136" s="369" t="s">
        <v>504</v>
      </c>
      <c r="E136" s="369" t="s">
        <v>486</v>
      </c>
      <c r="F136" s="369">
        <v>53</v>
      </c>
      <c r="G136" s="369" t="s">
        <v>500</v>
      </c>
      <c r="H136" s="369">
        <v>1450</v>
      </c>
      <c r="I136" s="369">
        <v>15</v>
      </c>
      <c r="J136" s="369">
        <v>0</v>
      </c>
      <c r="K136" s="369">
        <v>0</v>
      </c>
      <c r="L136" s="369">
        <v>0</v>
      </c>
      <c r="M136" s="369">
        <f t="shared" ref="M136" si="123">SUM(H136:L136)</f>
        <v>1465</v>
      </c>
      <c r="N136" s="369">
        <f t="shared" ref="N136" si="124">M136/$F136</f>
        <v>27.641509433962263</v>
      </c>
      <c r="O136" s="474" t="s">
        <v>1474</v>
      </c>
    </row>
    <row r="137" spans="1:15" ht="51">
      <c r="A137" s="609" t="s">
        <v>17</v>
      </c>
      <c r="B137" s="370">
        <v>45962</v>
      </c>
      <c r="C137" s="370">
        <v>45975</v>
      </c>
      <c r="D137" s="369" t="s">
        <v>504</v>
      </c>
      <c r="E137" s="369" t="s">
        <v>486</v>
      </c>
      <c r="F137" s="369">
        <v>65</v>
      </c>
      <c r="G137" s="369" t="s">
        <v>499</v>
      </c>
      <c r="H137" s="369">
        <v>2000</v>
      </c>
      <c r="I137" s="369">
        <v>15</v>
      </c>
      <c r="J137" s="369">
        <v>0</v>
      </c>
      <c r="K137" s="369">
        <v>0</v>
      </c>
      <c r="L137" s="369">
        <v>0</v>
      </c>
      <c r="M137" s="369">
        <f t="shared" si="121"/>
        <v>2015</v>
      </c>
      <c r="N137" s="369">
        <f t="shared" si="122"/>
        <v>31</v>
      </c>
      <c r="O137" s="489" t="s">
        <v>1474</v>
      </c>
    </row>
    <row r="138" spans="1:15" ht="51">
      <c r="A138" s="665" t="s">
        <v>15</v>
      </c>
      <c r="B138" s="405">
        <v>45962</v>
      </c>
      <c r="C138" s="405">
        <v>45968</v>
      </c>
      <c r="D138" s="267" t="s">
        <v>485</v>
      </c>
      <c r="E138" s="267" t="s">
        <v>486</v>
      </c>
      <c r="F138" s="267">
        <v>53</v>
      </c>
      <c r="G138" s="267" t="s">
        <v>500</v>
      </c>
      <c r="H138" s="267">
        <v>2100</v>
      </c>
      <c r="I138" s="267">
        <v>15</v>
      </c>
      <c r="J138" s="267">
        <v>0</v>
      </c>
      <c r="K138" s="267">
        <v>0</v>
      </c>
      <c r="L138" s="267">
        <v>0</v>
      </c>
      <c r="M138" s="267">
        <f t="shared" si="121"/>
        <v>2115</v>
      </c>
      <c r="N138" s="267">
        <f t="shared" si="122"/>
        <v>39.905660377358494</v>
      </c>
      <c r="O138" s="670" t="s">
        <v>1474</v>
      </c>
    </row>
    <row r="139" spans="1:15" ht="51">
      <c r="A139" s="609" t="s">
        <v>22</v>
      </c>
      <c r="B139" s="370">
        <v>45962</v>
      </c>
      <c r="C139" s="370">
        <v>45975</v>
      </c>
      <c r="D139" s="369" t="s">
        <v>504</v>
      </c>
      <c r="E139" s="369" t="s">
        <v>486</v>
      </c>
      <c r="F139" s="369">
        <v>65</v>
      </c>
      <c r="G139" s="369" t="s">
        <v>499</v>
      </c>
      <c r="H139" s="369">
        <v>1950</v>
      </c>
      <c r="I139" s="369">
        <v>15</v>
      </c>
      <c r="J139" s="369">
        <v>0</v>
      </c>
      <c r="K139" s="369">
        <v>0</v>
      </c>
      <c r="L139" s="369">
        <v>0</v>
      </c>
      <c r="M139" s="369">
        <f t="shared" ref="M139:M142" si="125">SUM(H139:L139)</f>
        <v>1965</v>
      </c>
      <c r="N139" s="369">
        <f t="shared" ref="N139:N142" si="126">M139/$F139</f>
        <v>30.23076923076923</v>
      </c>
      <c r="O139" s="489" t="s">
        <v>1474</v>
      </c>
    </row>
    <row r="140" spans="1:15" ht="51">
      <c r="A140" s="665" t="s">
        <v>15</v>
      </c>
      <c r="B140" s="405">
        <v>45971</v>
      </c>
      <c r="C140" s="405">
        <v>45972</v>
      </c>
      <c r="D140" s="267" t="s">
        <v>485</v>
      </c>
      <c r="E140" s="267" t="s">
        <v>486</v>
      </c>
      <c r="F140" s="267">
        <v>53</v>
      </c>
      <c r="G140" s="267" t="s">
        <v>500</v>
      </c>
      <c r="H140" s="267">
        <v>1700</v>
      </c>
      <c r="I140" s="267">
        <v>15</v>
      </c>
      <c r="J140" s="267">
        <v>0</v>
      </c>
      <c r="K140" s="267">
        <v>0</v>
      </c>
      <c r="L140" s="267">
        <v>0</v>
      </c>
      <c r="M140" s="267">
        <f t="shared" si="125"/>
        <v>1715</v>
      </c>
      <c r="N140" s="267">
        <f t="shared" si="126"/>
        <v>32.358490566037737</v>
      </c>
      <c r="O140" s="670" t="s">
        <v>1474</v>
      </c>
    </row>
    <row r="141" spans="1:15" ht="51">
      <c r="A141" s="609" t="s">
        <v>17</v>
      </c>
      <c r="B141" s="370">
        <v>45976</v>
      </c>
      <c r="C141" s="370">
        <v>45982</v>
      </c>
      <c r="D141" s="369" t="s">
        <v>504</v>
      </c>
      <c r="E141" s="369" t="s">
        <v>486</v>
      </c>
      <c r="F141" s="369">
        <v>53</v>
      </c>
      <c r="G141" s="369" t="s">
        <v>500</v>
      </c>
      <c r="H141" s="369">
        <v>1000</v>
      </c>
      <c r="I141" s="369">
        <v>15</v>
      </c>
      <c r="J141" s="369">
        <v>0</v>
      </c>
      <c r="K141" s="369">
        <v>0</v>
      </c>
      <c r="L141" s="369">
        <v>0</v>
      </c>
      <c r="M141" s="369">
        <f t="shared" si="125"/>
        <v>1015</v>
      </c>
      <c r="N141" s="369">
        <f t="shared" si="126"/>
        <v>19.150943396226417</v>
      </c>
      <c r="O141" s="489" t="s">
        <v>1474</v>
      </c>
    </row>
    <row r="142" spans="1:15" ht="51">
      <c r="A142" s="609" t="s">
        <v>17</v>
      </c>
      <c r="B142" s="370">
        <v>45976</v>
      </c>
      <c r="C142" s="370">
        <v>45982</v>
      </c>
      <c r="D142" s="369" t="s">
        <v>504</v>
      </c>
      <c r="E142" s="369" t="s">
        <v>486</v>
      </c>
      <c r="F142" s="369">
        <v>65</v>
      </c>
      <c r="G142" s="369" t="s">
        <v>499</v>
      </c>
      <c r="H142" s="369">
        <v>1600</v>
      </c>
      <c r="I142" s="369">
        <v>15</v>
      </c>
      <c r="J142" s="369">
        <v>0</v>
      </c>
      <c r="K142" s="369">
        <v>0</v>
      </c>
      <c r="L142" s="369">
        <v>0</v>
      </c>
      <c r="M142" s="369">
        <f t="shared" si="125"/>
        <v>1615</v>
      </c>
      <c r="N142" s="369">
        <f t="shared" si="126"/>
        <v>24.846153846153847</v>
      </c>
      <c r="O142" s="489" t="s">
        <v>1474</v>
      </c>
    </row>
    <row r="143" spans="1:15" ht="51">
      <c r="A143" s="609" t="s">
        <v>15</v>
      </c>
      <c r="B143" s="370">
        <v>45976</v>
      </c>
      <c r="C143" s="370">
        <v>45982</v>
      </c>
      <c r="D143" s="369" t="s">
        <v>504</v>
      </c>
      <c r="E143" s="369" t="s">
        <v>486</v>
      </c>
      <c r="F143" s="369">
        <v>53</v>
      </c>
      <c r="G143" s="369" t="s">
        <v>500</v>
      </c>
      <c r="H143" s="369">
        <v>950</v>
      </c>
      <c r="I143" s="369">
        <v>15</v>
      </c>
      <c r="J143" s="369">
        <v>0</v>
      </c>
      <c r="K143" s="369">
        <v>0</v>
      </c>
      <c r="L143" s="369">
        <v>0</v>
      </c>
      <c r="M143" s="369">
        <f t="shared" ref="M143" si="127">SUM(H143:L143)</f>
        <v>965</v>
      </c>
      <c r="N143" s="369">
        <f t="shared" ref="N143" si="128">M143/$F143</f>
        <v>18.20754716981132</v>
      </c>
      <c r="O143" s="489" t="s">
        <v>1474</v>
      </c>
    </row>
    <row r="144" spans="1:15" ht="51">
      <c r="A144" s="665" t="s">
        <v>15</v>
      </c>
      <c r="B144" s="405">
        <v>45973</v>
      </c>
      <c r="C144" s="405">
        <v>45977</v>
      </c>
      <c r="D144" s="267" t="s">
        <v>485</v>
      </c>
      <c r="E144" s="267" t="s">
        <v>486</v>
      </c>
      <c r="F144" s="267">
        <v>53</v>
      </c>
      <c r="G144" s="267" t="s">
        <v>500</v>
      </c>
      <c r="H144" s="267">
        <v>1600</v>
      </c>
      <c r="I144" s="267">
        <v>15</v>
      </c>
      <c r="J144" s="267">
        <v>0</v>
      </c>
      <c r="K144" s="267">
        <v>0</v>
      </c>
      <c r="L144" s="267">
        <v>0</v>
      </c>
      <c r="M144" s="267">
        <f t="shared" ref="M144" si="129">SUM(H144:L144)</f>
        <v>1615</v>
      </c>
      <c r="N144" s="267">
        <f t="shared" ref="N144" si="130">M144/$F144</f>
        <v>30.471698113207548</v>
      </c>
      <c r="O144" s="670" t="s">
        <v>1474</v>
      </c>
    </row>
    <row r="145" spans="1:22" ht="51">
      <c r="A145" s="665" t="s">
        <v>15</v>
      </c>
      <c r="B145" s="405">
        <v>45978</v>
      </c>
      <c r="C145" s="405">
        <v>45991</v>
      </c>
      <c r="D145" s="267" t="s">
        <v>485</v>
      </c>
      <c r="E145" s="267" t="s">
        <v>486</v>
      </c>
      <c r="F145" s="267">
        <v>53</v>
      </c>
      <c r="G145" s="267" t="s">
        <v>500</v>
      </c>
      <c r="H145" s="267">
        <v>1200</v>
      </c>
      <c r="I145" s="267">
        <v>15</v>
      </c>
      <c r="J145" s="267">
        <v>0</v>
      </c>
      <c r="K145" s="267">
        <v>0</v>
      </c>
      <c r="L145" s="267">
        <v>0</v>
      </c>
      <c r="M145" s="267">
        <f t="shared" ref="M145:M147" si="131">SUM(H145:L145)</f>
        <v>1215</v>
      </c>
      <c r="N145" s="267">
        <f t="shared" ref="N145:N147" si="132">M145/$F145</f>
        <v>22.924528301886792</v>
      </c>
      <c r="O145" s="670" t="s">
        <v>1474</v>
      </c>
    </row>
    <row r="146" spans="1:22" ht="51">
      <c r="A146" s="609" t="s">
        <v>17</v>
      </c>
      <c r="B146" s="370">
        <v>45983</v>
      </c>
      <c r="C146" s="370">
        <v>45991</v>
      </c>
      <c r="D146" s="369" t="s">
        <v>504</v>
      </c>
      <c r="E146" s="369" t="s">
        <v>486</v>
      </c>
      <c r="F146" s="369">
        <v>53</v>
      </c>
      <c r="G146" s="369" t="s">
        <v>500</v>
      </c>
      <c r="H146" s="369">
        <v>850</v>
      </c>
      <c r="I146" s="369">
        <v>15</v>
      </c>
      <c r="J146" s="369">
        <v>0</v>
      </c>
      <c r="K146" s="369">
        <v>0</v>
      </c>
      <c r="L146" s="369">
        <v>0</v>
      </c>
      <c r="M146" s="369">
        <f t="shared" si="131"/>
        <v>865</v>
      </c>
      <c r="N146" s="369">
        <f t="shared" si="132"/>
        <v>16.320754716981131</v>
      </c>
      <c r="O146" s="489" t="s">
        <v>1474</v>
      </c>
    </row>
    <row r="147" spans="1:22" ht="51">
      <c r="A147" s="609" t="s">
        <v>22</v>
      </c>
      <c r="B147" s="370">
        <v>45976</v>
      </c>
      <c r="C147" s="370">
        <v>45991</v>
      </c>
      <c r="D147" s="369" t="s">
        <v>504</v>
      </c>
      <c r="E147" s="369" t="s">
        <v>486</v>
      </c>
      <c r="F147" s="369">
        <v>65</v>
      </c>
      <c r="G147" s="369" t="s">
        <v>499</v>
      </c>
      <c r="H147" s="369">
        <v>1500</v>
      </c>
      <c r="I147" s="369">
        <v>15</v>
      </c>
      <c r="J147" s="369">
        <v>0</v>
      </c>
      <c r="K147" s="369">
        <v>0</v>
      </c>
      <c r="L147" s="369">
        <v>0</v>
      </c>
      <c r="M147" s="369">
        <f t="shared" si="131"/>
        <v>1515</v>
      </c>
      <c r="N147" s="369">
        <f t="shared" si="132"/>
        <v>23.307692307692307</v>
      </c>
      <c r="O147" s="489" t="s">
        <v>1474</v>
      </c>
    </row>
    <row r="148" spans="1:22" ht="51">
      <c r="A148" s="1036" t="s">
        <v>1936</v>
      </c>
      <c r="B148" s="1037">
        <v>45992</v>
      </c>
      <c r="C148" s="1037">
        <v>45998</v>
      </c>
      <c r="D148" s="1038" t="s">
        <v>485</v>
      </c>
      <c r="E148" s="1038" t="s">
        <v>486</v>
      </c>
      <c r="F148" s="1038">
        <v>53</v>
      </c>
      <c r="G148" s="1038" t="s">
        <v>500</v>
      </c>
      <c r="H148" s="1038">
        <f>1200+800</f>
        <v>2000</v>
      </c>
      <c r="I148" s="1038">
        <v>15</v>
      </c>
      <c r="J148" s="1038">
        <v>0</v>
      </c>
      <c r="K148" s="1038">
        <v>0</v>
      </c>
      <c r="L148" s="1038">
        <v>0</v>
      </c>
      <c r="M148" s="1038">
        <f t="shared" ref="M148" si="133">SUM(H148:L148)</f>
        <v>2015</v>
      </c>
      <c r="N148" s="1038">
        <f t="shared" ref="N148" si="134">M148/$F148</f>
        <v>38.018867924528301</v>
      </c>
      <c r="O148" s="1039" t="s">
        <v>1474</v>
      </c>
    </row>
    <row r="149" spans="1:22">
      <c r="A149" s="130"/>
      <c r="B149" s="949"/>
      <c r="C149" s="949"/>
      <c r="D149" s="130"/>
      <c r="E149" s="130"/>
      <c r="F149" s="130"/>
      <c r="G149" s="130"/>
      <c r="H149" s="130"/>
      <c r="I149" s="130"/>
      <c r="J149" s="130"/>
      <c r="K149" s="130"/>
      <c r="L149" s="130"/>
      <c r="M149" s="130"/>
      <c r="N149" s="130"/>
      <c r="O149" s="950"/>
    </row>
    <row r="150" spans="1:22">
      <c r="A150" s="130"/>
      <c r="B150" s="949"/>
      <c r="C150" s="949"/>
      <c r="D150" s="130"/>
      <c r="E150" s="130"/>
      <c r="F150" s="130"/>
      <c r="G150" s="130"/>
      <c r="H150" s="130"/>
      <c r="I150" s="130"/>
      <c r="J150" s="130"/>
      <c r="K150" s="130"/>
      <c r="L150" s="130"/>
      <c r="M150" s="130"/>
      <c r="N150" s="130"/>
      <c r="O150" s="950"/>
    </row>
    <row r="151" spans="1:22" ht="12" customHeight="1"/>
    <row r="152" spans="1:22">
      <c r="A152" s="1233" t="s">
        <v>1450</v>
      </c>
      <c r="B152" s="1233"/>
      <c r="C152" s="1233"/>
    </row>
    <row r="153" spans="1:22" ht="15">
      <c r="A153" s="114"/>
      <c r="F153" s="94"/>
      <c r="G153" s="403"/>
      <c r="H153" s="403"/>
      <c r="I153" s="94"/>
      <c r="J153" s="94"/>
      <c r="K153" s="94"/>
      <c r="L153" s="94"/>
      <c r="M153" s="94"/>
      <c r="N153" s="94"/>
      <c r="O153" s="94"/>
      <c r="P153" s="94"/>
      <c r="Q153" s="94"/>
      <c r="R153" s="94"/>
      <c r="S153" s="94"/>
      <c r="T153" s="94"/>
      <c r="U153" s="472"/>
      <c r="V153" s="94"/>
    </row>
    <row r="154" spans="1:22" ht="15.75" thickBot="1">
      <c r="A154" s="287"/>
      <c r="B154"/>
      <c r="F154" s="94"/>
      <c r="G154" s="382"/>
      <c r="H154" s="382"/>
      <c r="I154" s="94"/>
      <c r="J154" s="94"/>
      <c r="K154" s="94"/>
      <c r="L154" s="94"/>
      <c r="M154" s="94"/>
      <c r="N154" s="94"/>
      <c r="O154" s="94"/>
      <c r="P154" s="94"/>
      <c r="Q154" s="94"/>
      <c r="R154" s="94"/>
      <c r="S154" s="722"/>
      <c r="T154" s="723"/>
      <c r="U154" s="472"/>
      <c r="V154" s="94"/>
    </row>
    <row r="155" spans="1:22" ht="29.25" thickBot="1">
      <c r="A155" s="293" t="s">
        <v>1286</v>
      </c>
      <c r="B155" s="294" t="s">
        <v>1287</v>
      </c>
      <c r="D155" s="114"/>
    </row>
    <row r="156" spans="1:22" ht="29.25" thickBot="1">
      <c r="A156" s="294" t="s">
        <v>1288</v>
      </c>
      <c r="B156" s="294" t="s">
        <v>1289</v>
      </c>
    </row>
    <row r="157" spans="1:22" ht="29.25" thickBot="1">
      <c r="A157" s="293" t="s">
        <v>1290</v>
      </c>
      <c r="B157" s="294" t="s">
        <v>1291</v>
      </c>
    </row>
    <row r="159" spans="1:22">
      <c r="A159" s="292" t="s">
        <v>1910</v>
      </c>
    </row>
    <row r="162" spans="1:3">
      <c r="A162" s="1233" t="s">
        <v>1663</v>
      </c>
      <c r="B162" s="1233"/>
      <c r="C162" s="1233"/>
    </row>
    <row r="164" spans="1:3">
      <c r="A164" s="1232" t="s">
        <v>1705</v>
      </c>
      <c r="B164" s="1232"/>
    </row>
    <row r="165" spans="1:3">
      <c r="A165" s="1232" t="s">
        <v>1706</v>
      </c>
      <c r="B165" s="1232"/>
    </row>
    <row r="166" spans="1:3">
      <c r="A166" s="1232" t="s">
        <v>1707</v>
      </c>
      <c r="B166" s="1232"/>
    </row>
    <row r="167" spans="1:3">
      <c r="A167" s="1232" t="s">
        <v>1834</v>
      </c>
      <c r="B167" s="1232"/>
      <c r="C167" s="114" t="s">
        <v>1835</v>
      </c>
    </row>
    <row r="168" spans="1:3">
      <c r="A168" s="1232" t="s">
        <v>1708</v>
      </c>
      <c r="B168" s="1232"/>
    </row>
    <row r="169" spans="1:3">
      <c r="A169" s="1232" t="s">
        <v>1709</v>
      </c>
      <c r="B169" s="1232"/>
    </row>
    <row r="170" spans="1:3">
      <c r="A170" s="292" t="s">
        <v>1799</v>
      </c>
      <c r="B170" s="713"/>
    </row>
    <row r="171" spans="1:3">
      <c r="A171" s="1232" t="s">
        <v>1710</v>
      </c>
      <c r="B171" s="1232"/>
      <c r="C171" s="114"/>
    </row>
    <row r="172" spans="1:3">
      <c r="A172" s="1232" t="s">
        <v>1711</v>
      </c>
      <c r="B172" s="1232"/>
      <c r="C172" s="114"/>
    </row>
    <row r="173" spans="1:3">
      <c r="A173" s="1232" t="s">
        <v>1716</v>
      </c>
      <c r="B173" s="1232"/>
      <c r="C173" s="114"/>
    </row>
    <row r="174" spans="1:3">
      <c r="A174" s="292" t="s">
        <v>1800</v>
      </c>
    </row>
    <row r="175" spans="1:3">
      <c r="A175" s="713" t="s">
        <v>1752</v>
      </c>
    </row>
    <row r="176" spans="1:3">
      <c r="A176" s="292" t="s">
        <v>1801</v>
      </c>
    </row>
    <row r="177" spans="1:1">
      <c r="A177" s="114" t="s">
        <v>1836</v>
      </c>
    </row>
    <row r="178" spans="1:1">
      <c r="A178" s="292" t="s">
        <v>1837</v>
      </c>
    </row>
  </sheetData>
  <mergeCells count="11">
    <mergeCell ref="A173:B173"/>
    <mergeCell ref="A152:C152"/>
    <mergeCell ref="A162:C162"/>
    <mergeCell ref="A164:B164"/>
    <mergeCell ref="A165:B165"/>
    <mergeCell ref="A166:B166"/>
    <mergeCell ref="A167:B167"/>
    <mergeCell ref="A168:B168"/>
    <mergeCell ref="A169:B169"/>
    <mergeCell ref="A171:B171"/>
    <mergeCell ref="A172:B172"/>
  </mergeCells>
  <hyperlinks>
    <hyperlink ref="A2" location="ÍNDICE!A1" display="ÍNDICE"/>
  </hyperlink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2:I82"/>
  <sheetViews>
    <sheetView zoomScale="80" zoomScaleNormal="80" workbookViewId="0">
      <selection activeCell="D11" sqref="D11"/>
    </sheetView>
  </sheetViews>
  <sheetFormatPr baseColWidth="10" defaultColWidth="10.85546875" defaultRowHeight="15"/>
  <cols>
    <col min="2" max="2" width="23.42578125" customWidth="1"/>
    <col min="4" max="4" width="14.42578125" customWidth="1"/>
    <col min="6" max="6" width="14.28515625" customWidth="1"/>
    <col min="7" max="7" width="15.5703125" customWidth="1"/>
    <col min="9" max="9" width="18.5703125" customWidth="1"/>
  </cols>
  <sheetData>
    <row r="2" spans="1:9">
      <c r="A2" s="2" t="s">
        <v>4</v>
      </c>
    </row>
    <row r="3" spans="1:9" ht="21">
      <c r="I3" s="140"/>
    </row>
    <row r="4" spans="1:9">
      <c r="A4" s="946" t="s">
        <v>1913</v>
      </c>
      <c r="B4" s="18"/>
      <c r="C4" s="18"/>
      <c r="I4" s="71"/>
    </row>
    <row r="5" spans="1:9">
      <c r="B5" s="18"/>
      <c r="C5" s="18"/>
      <c r="I5" s="71"/>
    </row>
    <row r="6" spans="1:9">
      <c r="A6" s="43" t="s">
        <v>879</v>
      </c>
      <c r="B6" s="44" t="s">
        <v>880</v>
      </c>
      <c r="C6" s="44" t="s">
        <v>881</v>
      </c>
      <c r="D6" s="45"/>
      <c r="E6" s="43" t="s">
        <v>879</v>
      </c>
      <c r="F6" s="44" t="s">
        <v>880</v>
      </c>
      <c r="G6" s="44" t="s">
        <v>881</v>
      </c>
    </row>
    <row r="7" spans="1:9">
      <c r="A7" s="1238" t="s">
        <v>1509</v>
      </c>
      <c r="B7" s="1238"/>
      <c r="C7" s="1238"/>
      <c r="D7" s="46"/>
      <c r="E7" s="1238" t="s">
        <v>882</v>
      </c>
      <c r="F7" s="1238"/>
      <c r="G7" s="1238"/>
    </row>
    <row r="8" spans="1:9">
      <c r="A8" s="47" t="s">
        <v>883</v>
      </c>
      <c r="B8" s="48">
        <v>37</v>
      </c>
      <c r="C8" s="49" t="s">
        <v>884</v>
      </c>
      <c r="D8" s="50" t="s">
        <v>885</v>
      </c>
      <c r="E8" s="51" t="s">
        <v>886</v>
      </c>
      <c r="F8" s="52">
        <v>37</v>
      </c>
      <c r="G8" s="53" t="s">
        <v>884</v>
      </c>
    </row>
    <row r="9" spans="1:9">
      <c r="A9" s="47" t="s">
        <v>887</v>
      </c>
      <c r="B9" s="48">
        <v>32</v>
      </c>
      <c r="C9" s="49" t="s">
        <v>884</v>
      </c>
      <c r="D9" s="50" t="s">
        <v>888</v>
      </c>
      <c r="E9" s="51" t="s">
        <v>889</v>
      </c>
      <c r="F9" s="52">
        <v>37</v>
      </c>
      <c r="G9" s="53" t="s">
        <v>884</v>
      </c>
    </row>
    <row r="10" spans="1:9">
      <c r="A10" s="47" t="s">
        <v>890</v>
      </c>
      <c r="B10" s="48">
        <v>32</v>
      </c>
      <c r="C10" s="49" t="s">
        <v>884</v>
      </c>
      <c r="D10" s="50" t="s">
        <v>891</v>
      </c>
      <c r="E10" s="51" t="s">
        <v>892</v>
      </c>
      <c r="F10" s="52">
        <v>37</v>
      </c>
      <c r="G10" s="53" t="s">
        <v>884</v>
      </c>
    </row>
    <row r="11" spans="1:9">
      <c r="A11" s="47" t="s">
        <v>893</v>
      </c>
      <c r="B11" s="48">
        <v>32</v>
      </c>
      <c r="C11" s="49" t="s">
        <v>884</v>
      </c>
      <c r="D11" s="54"/>
      <c r="E11" s="51" t="s">
        <v>894</v>
      </c>
      <c r="F11" s="52">
        <v>37</v>
      </c>
      <c r="G11" s="53" t="s">
        <v>884</v>
      </c>
    </row>
    <row r="12" spans="1:9">
      <c r="A12" s="47" t="s">
        <v>895</v>
      </c>
      <c r="B12" s="48">
        <v>32</v>
      </c>
      <c r="C12" s="49" t="s">
        <v>884</v>
      </c>
      <c r="D12" s="54"/>
      <c r="E12" s="51" t="s">
        <v>896</v>
      </c>
      <c r="F12" s="52">
        <v>37</v>
      </c>
      <c r="G12" s="53" t="s">
        <v>884</v>
      </c>
    </row>
    <row r="13" spans="1:9">
      <c r="A13" s="47" t="s">
        <v>897</v>
      </c>
      <c r="B13" s="48">
        <v>42</v>
      </c>
      <c r="C13" s="49" t="s">
        <v>884</v>
      </c>
      <c r="D13" s="55"/>
      <c r="E13" s="51" t="s">
        <v>898</v>
      </c>
      <c r="F13" s="52">
        <v>32</v>
      </c>
      <c r="G13" s="53" t="s">
        <v>884</v>
      </c>
    </row>
    <row r="14" spans="1:9">
      <c r="A14" s="47" t="s">
        <v>899</v>
      </c>
      <c r="B14" s="48">
        <v>32</v>
      </c>
      <c r="C14" s="49" t="s">
        <v>884</v>
      </c>
      <c r="D14" s="55"/>
      <c r="E14" s="51" t="s">
        <v>900</v>
      </c>
      <c r="F14" s="52">
        <v>37</v>
      </c>
      <c r="G14" s="53" t="s">
        <v>884</v>
      </c>
    </row>
    <row r="15" spans="1:9">
      <c r="A15" s="47" t="s">
        <v>901</v>
      </c>
      <c r="B15" s="48">
        <v>42</v>
      </c>
      <c r="C15" s="49" t="s">
        <v>884</v>
      </c>
      <c r="D15" s="55"/>
      <c r="E15" s="51" t="s">
        <v>902</v>
      </c>
      <c r="F15" s="52">
        <v>32</v>
      </c>
      <c r="G15" s="53" t="s">
        <v>884</v>
      </c>
    </row>
    <row r="16" spans="1:9">
      <c r="A16" s="47" t="s">
        <v>903</v>
      </c>
      <c r="B16" s="48">
        <v>32</v>
      </c>
      <c r="C16" s="49" t="s">
        <v>884</v>
      </c>
      <c r="D16" s="55"/>
      <c r="E16" s="51" t="s">
        <v>904</v>
      </c>
      <c r="F16" s="52">
        <v>37</v>
      </c>
      <c r="G16" s="53" t="s">
        <v>884</v>
      </c>
    </row>
    <row r="17" spans="1:7">
      <c r="A17" s="47" t="s">
        <v>905</v>
      </c>
      <c r="B17" s="48">
        <v>37</v>
      </c>
      <c r="C17" s="49" t="s">
        <v>884</v>
      </c>
      <c r="D17" s="55"/>
      <c r="E17" s="51" t="s">
        <v>906</v>
      </c>
      <c r="F17" s="52">
        <v>32</v>
      </c>
      <c r="G17" s="53" t="s">
        <v>884</v>
      </c>
    </row>
    <row r="18" spans="1:7">
      <c r="A18" s="47" t="s">
        <v>907</v>
      </c>
      <c r="B18" s="48">
        <v>37</v>
      </c>
      <c r="C18" s="49" t="s">
        <v>884</v>
      </c>
      <c r="D18" s="55"/>
      <c r="E18" s="51" t="s">
        <v>908</v>
      </c>
      <c r="F18" s="52">
        <v>32</v>
      </c>
      <c r="G18" s="53" t="s">
        <v>884</v>
      </c>
    </row>
    <row r="19" spans="1:7">
      <c r="A19" s="47" t="s">
        <v>909</v>
      </c>
      <c r="B19" s="48">
        <v>32</v>
      </c>
      <c r="C19" s="49" t="s">
        <v>884</v>
      </c>
      <c r="D19" s="55"/>
      <c r="E19" s="47" t="s">
        <v>910</v>
      </c>
      <c r="F19" s="52">
        <v>37</v>
      </c>
      <c r="G19" s="53" t="s">
        <v>884</v>
      </c>
    </row>
    <row r="20" spans="1:7">
      <c r="A20" s="47" t="s">
        <v>911</v>
      </c>
      <c r="B20" s="48">
        <v>32</v>
      </c>
      <c r="C20" s="49" t="s">
        <v>884</v>
      </c>
      <c r="D20" s="55"/>
      <c r="E20" s="47" t="s">
        <v>912</v>
      </c>
      <c r="F20" s="52">
        <v>32</v>
      </c>
      <c r="G20" s="53" t="s">
        <v>884</v>
      </c>
    </row>
    <row r="21" spans="1:7">
      <c r="A21" s="47" t="s">
        <v>913</v>
      </c>
      <c r="B21" s="48">
        <v>42</v>
      </c>
      <c r="C21" s="49" t="s">
        <v>884</v>
      </c>
      <c r="D21" s="55"/>
      <c r="E21" s="47" t="s">
        <v>914</v>
      </c>
      <c r="F21" s="52">
        <v>32</v>
      </c>
      <c r="G21" s="53" t="s">
        <v>884</v>
      </c>
    </row>
    <row r="22" spans="1:7">
      <c r="A22" s="47" t="s">
        <v>915</v>
      </c>
      <c r="B22" s="48">
        <v>32</v>
      </c>
      <c r="C22" s="49" t="s">
        <v>884</v>
      </c>
      <c r="D22" s="55"/>
      <c r="E22" s="51" t="s">
        <v>916</v>
      </c>
      <c r="F22" s="52">
        <v>32</v>
      </c>
      <c r="G22" s="53" t="s">
        <v>884</v>
      </c>
    </row>
    <row r="23" spans="1:7">
      <c r="A23" s="47" t="s">
        <v>563</v>
      </c>
      <c r="B23" s="48">
        <v>32</v>
      </c>
      <c r="C23" s="49" t="s">
        <v>884</v>
      </c>
      <c r="D23" s="55"/>
      <c r="E23" s="51" t="s">
        <v>917</v>
      </c>
      <c r="F23" s="52">
        <v>42</v>
      </c>
      <c r="G23" s="53" t="s">
        <v>884</v>
      </c>
    </row>
    <row r="24" spans="1:7">
      <c r="A24" s="47" t="s">
        <v>918</v>
      </c>
      <c r="B24" s="48">
        <v>42</v>
      </c>
      <c r="C24" s="49" t="s">
        <v>884</v>
      </c>
      <c r="D24" s="55"/>
      <c r="E24" s="51" t="s">
        <v>919</v>
      </c>
      <c r="F24" s="52">
        <v>42</v>
      </c>
      <c r="G24" s="53" t="s">
        <v>884</v>
      </c>
    </row>
    <row r="25" spans="1:7">
      <c r="A25" s="47" t="s">
        <v>920</v>
      </c>
      <c r="B25" s="48">
        <v>42</v>
      </c>
      <c r="C25" s="49" t="s">
        <v>884</v>
      </c>
      <c r="D25" s="55"/>
      <c r="E25" s="51" t="s">
        <v>921</v>
      </c>
      <c r="F25" s="52">
        <v>37</v>
      </c>
      <c r="G25" s="53" t="s">
        <v>884</v>
      </c>
    </row>
    <row r="26" spans="1:7">
      <c r="A26" s="47" t="s">
        <v>922</v>
      </c>
      <c r="B26" s="48">
        <v>42</v>
      </c>
      <c r="C26" s="49" t="s">
        <v>884</v>
      </c>
      <c r="D26" s="55"/>
      <c r="E26" s="51" t="s">
        <v>923</v>
      </c>
      <c r="F26" s="52">
        <v>37</v>
      </c>
      <c r="G26" s="53" t="s">
        <v>884</v>
      </c>
    </row>
    <row r="27" spans="1:7">
      <c r="A27" s="47" t="s">
        <v>924</v>
      </c>
      <c r="B27" s="48">
        <v>32</v>
      </c>
      <c r="C27" s="49" t="s">
        <v>884</v>
      </c>
      <c r="D27" s="55"/>
      <c r="E27" s="51" t="s">
        <v>925</v>
      </c>
      <c r="F27" s="52">
        <v>37</v>
      </c>
      <c r="G27" s="53" t="s">
        <v>884</v>
      </c>
    </row>
    <row r="28" spans="1:7">
      <c r="A28" s="47" t="s">
        <v>926</v>
      </c>
      <c r="B28" s="48">
        <v>37</v>
      </c>
      <c r="C28" s="49" t="s">
        <v>884</v>
      </c>
      <c r="D28" s="55"/>
      <c r="E28" s="51" t="s">
        <v>927</v>
      </c>
      <c r="F28" s="52">
        <v>37</v>
      </c>
      <c r="G28" s="53" t="s">
        <v>884</v>
      </c>
    </row>
    <row r="29" spans="1:7">
      <c r="A29" s="47" t="s">
        <v>910</v>
      </c>
      <c r="B29" s="48">
        <v>42</v>
      </c>
      <c r="C29" s="49" t="s">
        <v>884</v>
      </c>
      <c r="D29" s="55"/>
      <c r="E29" s="1238" t="s">
        <v>928</v>
      </c>
      <c r="F29" s="1238"/>
      <c r="G29" s="1238"/>
    </row>
    <row r="30" spans="1:7">
      <c r="A30" s="47" t="s">
        <v>929</v>
      </c>
      <c r="B30" s="48">
        <v>35</v>
      </c>
      <c r="C30" s="49" t="s">
        <v>884</v>
      </c>
      <c r="D30" s="55"/>
      <c r="E30" s="56" t="s">
        <v>930</v>
      </c>
      <c r="F30" s="49">
        <v>57</v>
      </c>
      <c r="G30" s="57" t="s">
        <v>931</v>
      </c>
    </row>
    <row r="31" spans="1:7">
      <c r="A31" s="47" t="s">
        <v>932</v>
      </c>
      <c r="B31" s="48">
        <v>32</v>
      </c>
      <c r="C31" s="49" t="s">
        <v>884</v>
      </c>
      <c r="D31" s="55"/>
      <c r="E31" s="47" t="s">
        <v>933</v>
      </c>
      <c r="F31" s="49">
        <v>72</v>
      </c>
      <c r="G31" s="57"/>
    </row>
    <row r="32" spans="1:7">
      <c r="A32" s="47" t="s">
        <v>934</v>
      </c>
      <c r="B32" s="48">
        <v>42</v>
      </c>
      <c r="C32" s="49" t="s">
        <v>884</v>
      </c>
      <c r="D32" s="55"/>
      <c r="E32" s="1238" t="s">
        <v>935</v>
      </c>
      <c r="F32" s="1238"/>
      <c r="G32" s="1238"/>
    </row>
    <row r="33" spans="1:7">
      <c r="A33" s="47" t="s">
        <v>936</v>
      </c>
      <c r="B33" s="48">
        <v>42</v>
      </c>
      <c r="C33" s="49" t="s">
        <v>884</v>
      </c>
      <c r="D33" s="55"/>
      <c r="E33" s="58" t="s">
        <v>937</v>
      </c>
      <c r="F33" s="59">
        <v>50</v>
      </c>
      <c r="G33" s="60" t="s">
        <v>938</v>
      </c>
    </row>
    <row r="34" spans="1:7">
      <c r="A34" s="47" t="s">
        <v>939</v>
      </c>
      <c r="B34" s="48">
        <v>32</v>
      </c>
      <c r="C34" s="49" t="s">
        <v>884</v>
      </c>
      <c r="D34" s="55"/>
      <c r="E34" s="58" t="s">
        <v>940</v>
      </c>
      <c r="F34" s="48">
        <v>50</v>
      </c>
      <c r="G34" s="60" t="s">
        <v>941</v>
      </c>
    </row>
    <row r="35" spans="1:7">
      <c r="A35" s="47" t="s">
        <v>942</v>
      </c>
      <c r="B35" s="48">
        <v>32</v>
      </c>
      <c r="C35" s="49" t="s">
        <v>884</v>
      </c>
      <c r="D35" s="55"/>
      <c r="E35" s="1238" t="s">
        <v>943</v>
      </c>
      <c r="F35" s="1238"/>
      <c r="G35" s="1238"/>
    </row>
    <row r="36" spans="1:7">
      <c r="A36" s="47" t="s">
        <v>944</v>
      </c>
      <c r="B36" s="48">
        <v>37</v>
      </c>
      <c r="C36" s="49" t="s">
        <v>884</v>
      </c>
      <c r="D36" s="55"/>
      <c r="E36" s="61" t="s">
        <v>945</v>
      </c>
      <c r="F36" s="62">
        <v>57</v>
      </c>
      <c r="G36" s="63" t="s">
        <v>941</v>
      </c>
    </row>
    <row r="37" spans="1:7">
      <c r="A37" s="47" t="s">
        <v>946</v>
      </c>
      <c r="B37" s="48">
        <v>42</v>
      </c>
      <c r="C37" s="49" t="s">
        <v>884</v>
      </c>
      <c r="D37" s="55"/>
      <c r="E37" s="47" t="s">
        <v>947</v>
      </c>
      <c r="F37" s="62">
        <v>57</v>
      </c>
      <c r="G37" s="63"/>
    </row>
    <row r="38" spans="1:7">
      <c r="A38" s="47" t="s">
        <v>948</v>
      </c>
      <c r="B38" s="48">
        <v>42</v>
      </c>
      <c r="C38" s="49" t="s">
        <v>884</v>
      </c>
      <c r="D38" s="55"/>
      <c r="E38" s="1238" t="s">
        <v>949</v>
      </c>
      <c r="F38" s="1238"/>
      <c r="G38" s="1238"/>
    </row>
    <row r="39" spans="1:7">
      <c r="A39" s="47" t="s">
        <v>950</v>
      </c>
      <c r="B39" s="48">
        <v>32</v>
      </c>
      <c r="C39" s="49" t="s">
        <v>884</v>
      </c>
      <c r="D39" s="55"/>
      <c r="E39" s="47" t="s">
        <v>951</v>
      </c>
      <c r="F39" s="52">
        <v>57</v>
      </c>
      <c r="G39" s="53" t="s">
        <v>938</v>
      </c>
    </row>
    <row r="40" spans="1:7">
      <c r="A40" s="47" t="s">
        <v>952</v>
      </c>
      <c r="B40" s="48">
        <v>32</v>
      </c>
      <c r="C40" s="49" t="s">
        <v>884</v>
      </c>
      <c r="D40" s="55"/>
      <c r="E40" s="47" t="s">
        <v>953</v>
      </c>
      <c r="F40" s="52">
        <v>67</v>
      </c>
      <c r="G40" s="53" t="s">
        <v>938</v>
      </c>
    </row>
    <row r="41" spans="1:7">
      <c r="A41" s="47" t="s">
        <v>954</v>
      </c>
      <c r="B41" s="48">
        <v>32</v>
      </c>
      <c r="C41" s="49" t="s">
        <v>884</v>
      </c>
      <c r="D41" s="55"/>
      <c r="E41" s="51" t="s">
        <v>955</v>
      </c>
      <c r="F41" s="52">
        <v>52</v>
      </c>
      <c r="G41" s="53" t="s">
        <v>938</v>
      </c>
    </row>
    <row r="42" spans="1:7">
      <c r="A42" s="47" t="s">
        <v>956</v>
      </c>
      <c r="B42" s="48">
        <v>32</v>
      </c>
      <c r="C42" s="49" t="s">
        <v>884</v>
      </c>
      <c r="D42" s="55"/>
      <c r="E42" s="51" t="s">
        <v>957</v>
      </c>
      <c r="F42" s="52">
        <v>57</v>
      </c>
      <c r="G42" s="53" t="s">
        <v>938</v>
      </c>
    </row>
    <row r="43" spans="1:7">
      <c r="A43" s="1238" t="s">
        <v>958</v>
      </c>
      <c r="B43" s="1238"/>
      <c r="C43" s="1238"/>
      <c r="D43" s="55"/>
      <c r="E43" s="1238" t="s">
        <v>959</v>
      </c>
      <c r="F43" s="1238"/>
      <c r="G43" s="1238"/>
    </row>
    <row r="44" spans="1:7">
      <c r="A44" s="56" t="s">
        <v>960</v>
      </c>
      <c r="B44" s="59">
        <v>47</v>
      </c>
      <c r="C44" s="60" t="s">
        <v>961</v>
      </c>
      <c r="D44" s="55"/>
      <c r="E44" s="61" t="s">
        <v>962</v>
      </c>
      <c r="F44" s="60">
        <v>43</v>
      </c>
      <c r="G44" s="63" t="s">
        <v>931</v>
      </c>
    </row>
    <row r="45" spans="1:7">
      <c r="A45" s="58" t="s">
        <v>963</v>
      </c>
      <c r="B45" s="59">
        <v>42</v>
      </c>
      <c r="C45" s="60" t="s">
        <v>961</v>
      </c>
      <c r="D45" s="55"/>
      <c r="E45" s="64"/>
      <c r="F45" s="64"/>
      <c r="G45" s="64"/>
    </row>
    <row r="46" spans="1:7">
      <c r="A46" s="58" t="s">
        <v>964</v>
      </c>
      <c r="B46" s="59">
        <v>47</v>
      </c>
      <c r="C46" s="60" t="s">
        <v>961</v>
      </c>
      <c r="D46" s="55"/>
      <c r="E46" s="64"/>
      <c r="F46" s="64"/>
      <c r="G46" s="64"/>
    </row>
    <row r="47" spans="1:7">
      <c r="A47" s="58" t="s">
        <v>965</v>
      </c>
      <c r="B47" s="59">
        <v>42</v>
      </c>
      <c r="C47" s="60" t="s">
        <v>961</v>
      </c>
      <c r="D47" s="55"/>
      <c r="E47" s="64"/>
      <c r="F47" s="64"/>
      <c r="G47" s="64"/>
    </row>
    <row r="48" spans="1:7">
      <c r="A48" s="1238" t="s">
        <v>966</v>
      </c>
      <c r="B48" s="1238"/>
      <c r="C48" s="1238"/>
      <c r="D48" s="55"/>
      <c r="E48" s="55"/>
      <c r="F48" s="55"/>
      <c r="G48" s="55"/>
    </row>
    <row r="49" spans="1:9">
      <c r="A49" s="47" t="s">
        <v>967</v>
      </c>
      <c r="B49" s="65">
        <v>47</v>
      </c>
      <c r="C49" s="57" t="s">
        <v>931</v>
      </c>
      <c r="D49" s="55"/>
      <c r="E49" s="55"/>
      <c r="F49" s="55"/>
      <c r="G49" s="55"/>
    </row>
    <row r="50" spans="1:9">
      <c r="A50" s="66" t="s">
        <v>968</v>
      </c>
      <c r="B50" s="65">
        <v>47</v>
      </c>
      <c r="C50" s="57" t="s">
        <v>931</v>
      </c>
      <c r="D50" s="55"/>
      <c r="E50" s="64"/>
      <c r="F50" s="64"/>
      <c r="G50" s="64"/>
    </row>
    <row r="51" spans="1:9">
      <c r="A51" s="1238" t="s">
        <v>969</v>
      </c>
      <c r="B51" s="1238"/>
      <c r="C51" s="1238"/>
      <c r="D51" s="1238"/>
      <c r="E51" s="1238"/>
      <c r="F51" s="1238"/>
      <c r="G51" s="1238"/>
    </row>
    <row r="52" spans="1:9">
      <c r="A52" s="67" t="s">
        <v>970</v>
      </c>
      <c r="B52" s="68" t="s">
        <v>1508</v>
      </c>
      <c r="C52" s="69" t="s">
        <v>941</v>
      </c>
      <c r="D52" s="1235" t="s">
        <v>971</v>
      </c>
      <c r="E52" s="1235"/>
      <c r="F52" s="1235"/>
      <c r="G52" s="1235"/>
    </row>
    <row r="55" spans="1:9" ht="23.25">
      <c r="A55" s="1236" t="s">
        <v>972</v>
      </c>
      <c r="B55" s="1236"/>
      <c r="C55" s="1236"/>
      <c r="D55" s="1236"/>
      <c r="E55" s="1236"/>
      <c r="F55" s="1236"/>
      <c r="G55" s="1236"/>
      <c r="H55" s="1236"/>
      <c r="I55" s="1236"/>
    </row>
    <row r="56" spans="1:9">
      <c r="A56" s="70"/>
      <c r="B56" s="70"/>
      <c r="C56" s="70"/>
      <c r="D56" s="70"/>
      <c r="E56" s="70"/>
      <c r="F56" s="70"/>
      <c r="G56" s="70"/>
      <c r="H56" s="70"/>
      <c r="I56" s="70"/>
    </row>
    <row r="57" spans="1:9">
      <c r="A57" s="70"/>
      <c r="B57" s="70"/>
      <c r="C57" s="70"/>
      <c r="D57" s="70"/>
      <c r="E57" s="70"/>
      <c r="F57" s="70"/>
      <c r="G57" s="70"/>
      <c r="H57" s="70"/>
      <c r="I57" s="70"/>
    </row>
    <row r="58" spans="1:9">
      <c r="A58" s="519"/>
      <c r="B58" s="519" t="s">
        <v>973</v>
      </c>
      <c r="C58" s="519" t="s">
        <v>974</v>
      </c>
      <c r="D58" s="519" t="s">
        <v>975</v>
      </c>
      <c r="E58" s="519" t="s">
        <v>976</v>
      </c>
      <c r="F58" s="519" t="s">
        <v>977</v>
      </c>
      <c r="G58" s="519" t="s">
        <v>978</v>
      </c>
      <c r="H58" s="519" t="s">
        <v>979</v>
      </c>
      <c r="I58" s="519" t="s">
        <v>980</v>
      </c>
    </row>
    <row r="59" spans="1:9">
      <c r="A59" s="519"/>
      <c r="B59" s="519" t="s">
        <v>981</v>
      </c>
      <c r="C59" s="519" t="s">
        <v>982</v>
      </c>
      <c r="D59" s="519" t="s">
        <v>983</v>
      </c>
      <c r="E59" s="519" t="s">
        <v>984</v>
      </c>
      <c r="F59" s="519" t="s">
        <v>985</v>
      </c>
      <c r="G59" s="519" t="s">
        <v>986</v>
      </c>
      <c r="H59" s="519" t="s">
        <v>987</v>
      </c>
      <c r="I59" s="519" t="s">
        <v>988</v>
      </c>
    </row>
    <row r="60" spans="1:9">
      <c r="A60" s="519"/>
      <c r="B60" s="519" t="s">
        <v>989</v>
      </c>
      <c r="C60" s="519" t="s">
        <v>990</v>
      </c>
      <c r="D60" s="519" t="s">
        <v>991</v>
      </c>
      <c r="E60" s="519" t="s">
        <v>992</v>
      </c>
      <c r="F60" s="519" t="s">
        <v>993</v>
      </c>
      <c r="G60" s="519" t="s">
        <v>994</v>
      </c>
      <c r="H60" s="519" t="s">
        <v>995</v>
      </c>
      <c r="I60" s="519" t="s">
        <v>996</v>
      </c>
    </row>
    <row r="61" spans="1:9">
      <c r="A61" s="520" t="s">
        <v>997</v>
      </c>
      <c r="B61" s="520" t="s">
        <v>998</v>
      </c>
      <c r="C61" s="520" t="s">
        <v>999</v>
      </c>
      <c r="D61" s="520" t="s">
        <v>999</v>
      </c>
      <c r="E61" s="520" t="s">
        <v>999</v>
      </c>
      <c r="F61" s="520" t="s">
        <v>999</v>
      </c>
      <c r="G61" s="520" t="s">
        <v>999</v>
      </c>
      <c r="H61" s="520" t="s">
        <v>999</v>
      </c>
      <c r="I61" s="520" t="s">
        <v>999</v>
      </c>
    </row>
    <row r="62" spans="1:9">
      <c r="A62" s="521">
        <v>201900</v>
      </c>
      <c r="B62" s="522" t="s">
        <v>1000</v>
      </c>
      <c r="C62" s="523">
        <v>77.142857142857096</v>
      </c>
      <c r="D62" s="523">
        <v>77.142857142857096</v>
      </c>
      <c r="E62" s="523">
        <v>84.285714285714306</v>
      </c>
      <c r="F62" s="523">
        <v>98.571428571428598</v>
      </c>
      <c r="G62" s="523">
        <v>112.857142857143</v>
      </c>
      <c r="H62" s="523">
        <v>127.142857142857</v>
      </c>
      <c r="I62" s="523">
        <v>162.857142857143</v>
      </c>
    </row>
    <row r="63" spans="1:9">
      <c r="A63" s="521">
        <v>201800</v>
      </c>
      <c r="B63" s="522" t="s">
        <v>1001</v>
      </c>
      <c r="C63" s="523">
        <v>77.142857142857096</v>
      </c>
      <c r="D63" s="523">
        <v>77.142857142857096</v>
      </c>
      <c r="E63" s="523">
        <v>91.428571428571402</v>
      </c>
      <c r="F63" s="523">
        <v>105.71428571428601</v>
      </c>
      <c r="G63" s="523">
        <v>120</v>
      </c>
      <c r="H63" s="523">
        <v>134.28571428571399</v>
      </c>
      <c r="I63" s="523">
        <v>162.857142857143</v>
      </c>
    </row>
    <row r="64" spans="1:9">
      <c r="A64" s="521">
        <v>201799</v>
      </c>
      <c r="B64" s="522" t="s">
        <v>1002</v>
      </c>
      <c r="C64" s="523">
        <v>91.428571428571402</v>
      </c>
      <c r="D64" s="523">
        <v>91.428571428571402</v>
      </c>
      <c r="E64" s="523">
        <v>105.71428571428601</v>
      </c>
      <c r="F64" s="523">
        <v>120</v>
      </c>
      <c r="G64" s="523">
        <v>134.28571428571399</v>
      </c>
      <c r="H64" s="523">
        <v>148.57142857142901</v>
      </c>
      <c r="I64" s="523">
        <v>191.42857142857099</v>
      </c>
    </row>
    <row r="65" spans="1:9">
      <c r="A65" s="521">
        <v>201600</v>
      </c>
      <c r="B65" s="522" t="s">
        <v>1003</v>
      </c>
      <c r="C65" s="523">
        <v>105.71428571428601</v>
      </c>
      <c r="D65" s="523">
        <v>105.71428571428601</v>
      </c>
      <c r="E65" s="523">
        <v>120</v>
      </c>
      <c r="F65" s="523">
        <v>134.28571428571399</v>
      </c>
      <c r="G65" s="523">
        <v>148.57142857142901</v>
      </c>
      <c r="H65" s="523">
        <v>162.857142857143</v>
      </c>
      <c r="I65" s="523">
        <v>198.57142857142901</v>
      </c>
    </row>
    <row r="66" spans="1:9">
      <c r="A66" s="521">
        <v>201100</v>
      </c>
      <c r="B66" s="522" t="s">
        <v>1004</v>
      </c>
      <c r="C66" s="523">
        <v>84.285714285714306</v>
      </c>
      <c r="D66" s="523">
        <v>84.285714285714306</v>
      </c>
      <c r="E66" s="523">
        <v>98.571428571428598</v>
      </c>
      <c r="F66" s="523">
        <v>112.857142857143</v>
      </c>
      <c r="G66" s="523">
        <v>127.142857142857</v>
      </c>
      <c r="H66" s="523">
        <v>141.42857142857099</v>
      </c>
      <c r="I66" s="523">
        <v>177.142857142857</v>
      </c>
    </row>
    <row r="67" spans="1:9">
      <c r="A67" s="521">
        <v>201499</v>
      </c>
      <c r="B67" s="522" t="s">
        <v>1005</v>
      </c>
      <c r="C67" s="523">
        <v>91.428571428571402</v>
      </c>
      <c r="D67" s="523">
        <v>91.428571428571402</v>
      </c>
      <c r="E67" s="523">
        <v>105.71428571428601</v>
      </c>
      <c r="F67" s="523">
        <v>120</v>
      </c>
      <c r="G67" s="523">
        <v>141.42857142857099</v>
      </c>
      <c r="H67" s="523">
        <v>155.71428571428601</v>
      </c>
      <c r="I67" s="523">
        <v>205.71428571428601</v>
      </c>
    </row>
    <row r="68" spans="1:9">
      <c r="A68" s="521">
        <v>201599</v>
      </c>
      <c r="B68" s="522" t="s">
        <v>1006</v>
      </c>
      <c r="C68" s="523">
        <v>105.71428571428601</v>
      </c>
      <c r="D68" s="523">
        <v>105.71428571428601</v>
      </c>
      <c r="E68" s="523">
        <v>120</v>
      </c>
      <c r="F68" s="523">
        <v>134.28571428571399</v>
      </c>
      <c r="G68" s="523">
        <v>155.71428571428601</v>
      </c>
      <c r="H68" s="523">
        <v>162.857142857143</v>
      </c>
      <c r="I68" s="523">
        <v>220</v>
      </c>
    </row>
    <row r="69" spans="1:9">
      <c r="A69" s="521">
        <v>201300</v>
      </c>
      <c r="B69" s="522" t="s">
        <v>1007</v>
      </c>
      <c r="C69" s="523">
        <v>84.285714285714306</v>
      </c>
      <c r="D69" s="523">
        <v>84.285714285714306</v>
      </c>
      <c r="E69" s="523">
        <v>98.571428571428598</v>
      </c>
      <c r="F69" s="523">
        <v>112.857142857143</v>
      </c>
      <c r="G69" s="523">
        <v>134.28571428571399</v>
      </c>
      <c r="H69" s="523">
        <v>148.57142857142901</v>
      </c>
      <c r="I69" s="523">
        <v>162.857142857143</v>
      </c>
    </row>
    <row r="70" spans="1:9">
      <c r="A70" s="521">
        <v>201207</v>
      </c>
      <c r="B70" s="522" t="s">
        <v>1008</v>
      </c>
      <c r="C70" s="523">
        <v>84.285714285714306</v>
      </c>
      <c r="D70" s="523">
        <v>84.285714285714306</v>
      </c>
      <c r="E70" s="523">
        <v>91.428571428571402</v>
      </c>
      <c r="F70" s="523">
        <v>105.71428571428601</v>
      </c>
      <c r="G70" s="523">
        <v>120</v>
      </c>
      <c r="H70" s="523">
        <v>134.28571428571399</v>
      </c>
      <c r="I70" s="523">
        <v>162.857142857143</v>
      </c>
    </row>
    <row r="71" spans="1:9">
      <c r="A71" s="521">
        <v>201306</v>
      </c>
      <c r="B71" s="522" t="s">
        <v>1009</v>
      </c>
      <c r="C71" s="523">
        <v>105.71428571428601</v>
      </c>
      <c r="D71" s="523">
        <v>105.71428571428601</v>
      </c>
      <c r="E71" s="523">
        <v>120</v>
      </c>
      <c r="F71" s="523">
        <v>134.28571428571399</v>
      </c>
      <c r="G71" s="523">
        <v>155.71428571428601</v>
      </c>
      <c r="H71" s="523">
        <v>162.857142857143</v>
      </c>
      <c r="I71" s="523">
        <v>220</v>
      </c>
    </row>
    <row r="72" spans="1:9">
      <c r="A72" s="70"/>
      <c r="B72" s="70"/>
      <c r="C72" s="70"/>
      <c r="D72" s="70"/>
      <c r="E72" s="70"/>
      <c r="F72" s="70"/>
      <c r="G72" s="70"/>
      <c r="H72" s="70"/>
      <c r="I72" s="70"/>
    </row>
    <row r="73" spans="1:9">
      <c r="A73" s="70"/>
      <c r="B73" s="70"/>
      <c r="C73" s="70"/>
      <c r="D73" s="70"/>
      <c r="E73" s="70"/>
      <c r="F73" s="70"/>
      <c r="G73" s="70"/>
      <c r="H73" s="70"/>
      <c r="I73" s="70"/>
    </row>
    <row r="74" spans="1:9">
      <c r="A74" s="1237" t="s">
        <v>1010</v>
      </c>
      <c r="B74" s="1237"/>
      <c r="C74" s="1237"/>
      <c r="D74" s="72"/>
      <c r="E74" s="72"/>
      <c r="F74" s="72"/>
      <c r="G74" s="70"/>
      <c r="H74" s="70"/>
      <c r="I74" s="70"/>
    </row>
    <row r="75" spans="1:9" ht="14.45" customHeight="1">
      <c r="A75" s="1234" t="s">
        <v>1512</v>
      </c>
      <c r="B75" s="1234"/>
      <c r="C75" s="1234"/>
      <c r="D75" s="1234"/>
      <c r="E75" s="1234"/>
      <c r="F75" s="1234"/>
      <c r="G75" s="1234"/>
      <c r="H75" s="1234"/>
      <c r="I75" s="1234"/>
    </row>
    <row r="76" spans="1:9" ht="14.45" customHeight="1">
      <c r="A76" s="1234" t="s">
        <v>1011</v>
      </c>
      <c r="B76" s="1234"/>
      <c r="C76" s="1234"/>
      <c r="D76" s="1234"/>
      <c r="E76" s="72"/>
      <c r="F76" s="72"/>
      <c r="G76" s="70"/>
      <c r="H76" s="70"/>
      <c r="I76" s="70"/>
    </row>
    <row r="77" spans="1:9" ht="14.45" customHeight="1">
      <c r="A77" s="1234" t="s">
        <v>1510</v>
      </c>
      <c r="B77" s="1234"/>
      <c r="C77" s="1234"/>
      <c r="D77" s="1234"/>
      <c r="E77" s="1234"/>
      <c r="F77" s="1234"/>
      <c r="G77" s="1234"/>
      <c r="H77" s="70"/>
      <c r="I77" s="70"/>
    </row>
    <row r="78" spans="1:9">
      <c r="A78" s="1234" t="s">
        <v>1012</v>
      </c>
      <c r="B78" s="1234"/>
      <c r="C78" s="1234"/>
      <c r="D78" s="72"/>
      <c r="E78" s="72"/>
      <c r="F78" s="72"/>
      <c r="G78" s="70"/>
      <c r="H78" s="70"/>
      <c r="I78" s="70"/>
    </row>
    <row r="79" spans="1:9" ht="14.45" customHeight="1">
      <c r="A79" s="1234" t="s">
        <v>1511</v>
      </c>
      <c r="B79" s="1234"/>
      <c r="C79" s="1234"/>
      <c r="D79" s="1234"/>
      <c r="E79" s="1234"/>
      <c r="F79" s="72"/>
      <c r="G79" s="70"/>
      <c r="H79" s="70"/>
      <c r="I79" s="70"/>
    </row>
    <row r="80" spans="1:9" ht="14.45" customHeight="1">
      <c r="A80" s="1234" t="s">
        <v>1013</v>
      </c>
      <c r="B80" s="1234"/>
      <c r="C80" s="1234"/>
      <c r="D80" s="1234"/>
      <c r="E80" s="1234"/>
      <c r="F80" s="1234"/>
      <c r="G80" s="1234"/>
      <c r="H80" s="1234"/>
      <c r="I80" s="1234"/>
    </row>
    <row r="81" spans="1:9" ht="14.45" customHeight="1">
      <c r="A81" s="1234" t="s">
        <v>1014</v>
      </c>
      <c r="B81" s="1234"/>
      <c r="C81" s="1234"/>
      <c r="D81" s="1234"/>
      <c r="E81" s="1234"/>
      <c r="F81" s="1234"/>
      <c r="G81" s="1234"/>
      <c r="H81" s="1234"/>
      <c r="I81" s="1234"/>
    </row>
    <row r="82" spans="1:9" ht="14.45" customHeight="1">
      <c r="A82" s="1234" t="s">
        <v>1015</v>
      </c>
      <c r="B82" s="1234"/>
      <c r="C82" s="1234"/>
      <c r="D82" s="1234"/>
      <c r="E82" s="1234"/>
      <c r="F82" s="1234"/>
      <c r="G82" s="1234"/>
      <c r="H82" s="1234"/>
      <c r="I82" s="70"/>
    </row>
  </sheetData>
  <mergeCells count="21">
    <mergeCell ref="A7:C7"/>
    <mergeCell ref="E7:G7"/>
    <mergeCell ref="E29:G29"/>
    <mergeCell ref="E32:G32"/>
    <mergeCell ref="E35:G35"/>
    <mergeCell ref="E38:G38"/>
    <mergeCell ref="A43:C43"/>
    <mergeCell ref="E43:G43"/>
    <mergeCell ref="A48:C48"/>
    <mergeCell ref="A51:G51"/>
    <mergeCell ref="A79:E79"/>
    <mergeCell ref="A80:I80"/>
    <mergeCell ref="A81:I81"/>
    <mergeCell ref="A82:H82"/>
    <mergeCell ref="D52:G52"/>
    <mergeCell ref="A55:I55"/>
    <mergeCell ref="A74:C74"/>
    <mergeCell ref="A75:I75"/>
    <mergeCell ref="A78:C78"/>
    <mergeCell ref="A76:D76"/>
    <mergeCell ref="A77:G77"/>
  </mergeCells>
  <hyperlinks>
    <hyperlink ref="A2" location="ÍNDICE!A1" display="ÍNDICE"/>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8">
    <pageSetUpPr autoPageBreaks="0"/>
  </sheetPr>
  <dimension ref="A2:XFD271"/>
  <sheetViews>
    <sheetView zoomScale="80" zoomScaleNormal="80" workbookViewId="0">
      <pane ySplit="6" topLeftCell="A226" activePane="bottomLeft" state="frozen"/>
      <selection pane="bottomLeft" activeCell="L244" sqref="L244"/>
    </sheetView>
  </sheetViews>
  <sheetFormatPr baseColWidth="10" defaultColWidth="11.42578125" defaultRowHeight="15"/>
  <cols>
    <col min="1" max="1" width="23.42578125" customWidth="1"/>
    <col min="2" max="2" width="18.5703125" customWidth="1"/>
    <col min="3" max="3" width="18.140625" customWidth="1"/>
    <col min="4" max="4" width="20.85546875" customWidth="1"/>
    <col min="5" max="5" width="13.42578125" customWidth="1"/>
    <col min="6" max="6" width="18.85546875" customWidth="1"/>
    <col min="7" max="7" width="10.7109375" customWidth="1"/>
    <col min="8" max="8" width="8.42578125" customWidth="1"/>
    <col min="9" max="9" width="5.140625" customWidth="1"/>
    <col min="10" max="10" width="4.42578125" customWidth="1"/>
    <col min="11" max="11" width="4.5703125" customWidth="1"/>
    <col min="12" max="12" width="10.140625" customWidth="1"/>
    <col min="13" max="13" width="4.28515625" customWidth="1"/>
    <col min="14" max="14" width="7.28515625" customWidth="1"/>
    <col min="15" max="15" width="12.42578125" customWidth="1"/>
    <col min="16" max="16" width="111.140625" customWidth="1"/>
    <col min="17" max="17" width="39.7109375" customWidth="1"/>
  </cols>
  <sheetData>
    <row r="2" spans="1:17">
      <c r="A2" s="2" t="s">
        <v>4</v>
      </c>
    </row>
    <row r="4" spans="1:17">
      <c r="A4" s="1239" t="s">
        <v>1016</v>
      </c>
      <c r="B4" s="1240"/>
      <c r="C4" s="1240"/>
      <c r="D4" s="1240"/>
      <c r="E4" s="1240"/>
      <c r="F4" s="1240"/>
      <c r="G4" s="1240"/>
      <c r="H4" s="1240"/>
      <c r="I4" s="1240"/>
      <c r="J4" s="1240"/>
      <c r="K4" s="1240"/>
      <c r="L4" s="1240"/>
      <c r="M4" s="1240"/>
      <c r="N4" s="1240"/>
      <c r="O4" s="1240"/>
      <c r="P4" s="1240"/>
      <c r="Q4" s="1241"/>
    </row>
    <row r="5" spans="1:17">
      <c r="A5" s="1239" t="s">
        <v>471</v>
      </c>
      <c r="B5" s="1240"/>
      <c r="C5" s="1240"/>
      <c r="D5" s="1240"/>
      <c r="E5" s="1240"/>
      <c r="F5" s="1240"/>
      <c r="G5" s="1240"/>
      <c r="H5" s="1240"/>
      <c r="I5" s="1240"/>
      <c r="J5" s="1240"/>
      <c r="K5" s="1240"/>
      <c r="L5" s="1240"/>
      <c r="M5" s="1240"/>
      <c r="N5" s="1240"/>
      <c r="O5" s="1240"/>
      <c r="P5" s="1240"/>
      <c r="Q5" s="1241"/>
    </row>
    <row r="6" spans="1:17" s="31" customFormat="1" ht="31.5">
      <c r="A6" s="32" t="s">
        <v>472</v>
      </c>
      <c r="B6" s="33" t="s">
        <v>473</v>
      </c>
      <c r="C6" s="33" t="s">
        <v>474</v>
      </c>
      <c r="D6" s="33" t="s">
        <v>475</v>
      </c>
      <c r="E6" s="34" t="s">
        <v>476</v>
      </c>
      <c r="F6" s="35" t="s">
        <v>720</v>
      </c>
      <c r="G6" s="34" t="s">
        <v>478</v>
      </c>
      <c r="H6" s="36" t="s">
        <v>105</v>
      </c>
      <c r="I6" s="37" t="s">
        <v>479</v>
      </c>
      <c r="J6" s="37" t="s">
        <v>480</v>
      </c>
      <c r="K6" s="37" t="s">
        <v>106</v>
      </c>
      <c r="L6" s="37" t="s">
        <v>481</v>
      </c>
      <c r="M6" s="37" t="s">
        <v>1017</v>
      </c>
      <c r="N6" s="38" t="s">
        <v>9</v>
      </c>
      <c r="O6" s="37" t="s">
        <v>276</v>
      </c>
      <c r="P6" s="37" t="s">
        <v>483</v>
      </c>
      <c r="Q6" s="37" t="s">
        <v>484</v>
      </c>
    </row>
    <row r="7" spans="1:17">
      <c r="A7" s="360" t="s">
        <v>15</v>
      </c>
      <c r="B7" s="361">
        <v>45651</v>
      </c>
      <c r="C7" s="361">
        <v>45661</v>
      </c>
      <c r="D7" s="360" t="s">
        <v>504</v>
      </c>
      <c r="E7" s="360" t="s">
        <v>486</v>
      </c>
      <c r="F7" s="360">
        <v>42</v>
      </c>
      <c r="G7" s="360" t="s">
        <v>500</v>
      </c>
      <c r="H7" s="360">
        <v>2100</v>
      </c>
      <c r="I7" s="360">
        <v>15</v>
      </c>
      <c r="J7" s="360">
        <v>0</v>
      </c>
      <c r="K7" s="360">
        <v>0</v>
      </c>
      <c r="L7" s="360">
        <v>0</v>
      </c>
      <c r="M7" s="360">
        <v>0</v>
      </c>
      <c r="N7" s="360">
        <f t="shared" ref="N7:N10" si="0">SUM(H7:M7)</f>
        <v>2115</v>
      </c>
      <c r="O7" s="364">
        <f t="shared" ref="O7:O10" si="1">N7/F7</f>
        <v>50.357142857142854</v>
      </c>
      <c r="P7" s="360" t="s">
        <v>1503</v>
      </c>
    </row>
    <row r="8" spans="1:17">
      <c r="A8" s="360" t="s">
        <v>15</v>
      </c>
      <c r="B8" s="361">
        <v>45292</v>
      </c>
      <c r="C8" s="361">
        <v>45295</v>
      </c>
      <c r="D8" s="360" t="s">
        <v>504</v>
      </c>
      <c r="E8" s="360" t="s">
        <v>486</v>
      </c>
      <c r="F8" s="360">
        <v>53</v>
      </c>
      <c r="G8" s="360" t="s">
        <v>500</v>
      </c>
      <c r="H8" s="360">
        <v>2900</v>
      </c>
      <c r="I8" s="360">
        <v>15</v>
      </c>
      <c r="J8" s="360">
        <v>0</v>
      </c>
      <c r="K8" s="360">
        <v>0</v>
      </c>
      <c r="L8" s="360">
        <v>0</v>
      </c>
      <c r="M8" s="360">
        <v>0</v>
      </c>
      <c r="N8" s="360">
        <f t="shared" si="0"/>
        <v>2915</v>
      </c>
      <c r="O8" s="364">
        <f t="shared" si="1"/>
        <v>55</v>
      </c>
      <c r="P8" s="360" t="s">
        <v>1283</v>
      </c>
    </row>
    <row r="9" spans="1:17">
      <c r="A9" s="360" t="s">
        <v>15</v>
      </c>
      <c r="B9" s="361">
        <v>45292</v>
      </c>
      <c r="C9" s="361">
        <v>45295</v>
      </c>
      <c r="D9" s="360" t="s">
        <v>504</v>
      </c>
      <c r="E9" s="360" t="s">
        <v>486</v>
      </c>
      <c r="F9" s="360">
        <v>63</v>
      </c>
      <c r="G9" s="360" t="s">
        <v>499</v>
      </c>
      <c r="H9" s="360">
        <v>3500</v>
      </c>
      <c r="I9" s="360">
        <v>15</v>
      </c>
      <c r="J9" s="360">
        <v>0</v>
      </c>
      <c r="K9" s="360">
        <v>0</v>
      </c>
      <c r="L9" s="360">
        <v>0</v>
      </c>
      <c r="M9" s="360">
        <v>0</v>
      </c>
      <c r="N9" s="360">
        <f t="shared" si="0"/>
        <v>3515</v>
      </c>
      <c r="O9" s="364">
        <f t="shared" si="1"/>
        <v>55.793650793650791</v>
      </c>
      <c r="P9" s="360" t="s">
        <v>1283</v>
      </c>
    </row>
    <row r="10" spans="1:17">
      <c r="A10" s="360" t="s">
        <v>1423</v>
      </c>
      <c r="B10" s="361">
        <v>45292</v>
      </c>
      <c r="C10" s="361">
        <v>45306</v>
      </c>
      <c r="D10" s="360" t="s">
        <v>504</v>
      </c>
      <c r="E10" s="360" t="s">
        <v>486</v>
      </c>
      <c r="F10" s="360">
        <v>53</v>
      </c>
      <c r="G10" s="360" t="s">
        <v>500</v>
      </c>
      <c r="H10" s="360">
        <v>2208</v>
      </c>
      <c r="I10" s="360">
        <v>15</v>
      </c>
      <c r="J10" s="360">
        <v>0</v>
      </c>
      <c r="K10" s="360">
        <v>0</v>
      </c>
      <c r="L10" s="360">
        <v>0</v>
      </c>
      <c r="M10" s="360">
        <v>0</v>
      </c>
      <c r="N10" s="360">
        <f t="shared" si="0"/>
        <v>2223</v>
      </c>
      <c r="O10" s="364">
        <f t="shared" si="1"/>
        <v>41.943396226415096</v>
      </c>
      <c r="P10" s="360" t="s">
        <v>1283</v>
      </c>
    </row>
    <row r="11" spans="1:17">
      <c r="A11" s="360" t="s">
        <v>23</v>
      </c>
      <c r="B11" s="361">
        <v>45292</v>
      </c>
      <c r="C11" s="361">
        <v>45298</v>
      </c>
      <c r="D11" s="360" t="s">
        <v>504</v>
      </c>
      <c r="E11" s="360" t="s">
        <v>486</v>
      </c>
      <c r="F11" s="360">
        <v>63</v>
      </c>
      <c r="G11" s="360" t="s">
        <v>499</v>
      </c>
      <c r="H11" s="360">
        <v>3400</v>
      </c>
      <c r="I11" s="360">
        <v>15</v>
      </c>
      <c r="J11" s="360">
        <v>0</v>
      </c>
      <c r="K11" s="360">
        <v>0</v>
      </c>
      <c r="L11" s="360">
        <v>0</v>
      </c>
      <c r="M11" s="360">
        <v>0</v>
      </c>
      <c r="N11" s="360">
        <f t="shared" ref="N11:N12" si="2">SUM(H11:M11)</f>
        <v>3415</v>
      </c>
      <c r="O11" s="364">
        <f t="shared" ref="O11:O12" si="3">N11/F11</f>
        <v>54.206349206349209</v>
      </c>
      <c r="P11" s="360" t="s">
        <v>1283</v>
      </c>
    </row>
    <row r="12" spans="1:17">
      <c r="A12" s="350" t="s">
        <v>15</v>
      </c>
      <c r="B12" s="351">
        <v>45658</v>
      </c>
      <c r="C12" s="351">
        <v>45661</v>
      </c>
      <c r="D12" s="350" t="s">
        <v>485</v>
      </c>
      <c r="E12" s="350" t="s">
        <v>486</v>
      </c>
      <c r="F12" s="350">
        <v>53</v>
      </c>
      <c r="G12" s="350" t="s">
        <v>500</v>
      </c>
      <c r="H12" s="350">
        <v>2500</v>
      </c>
      <c r="I12" s="350">
        <v>15</v>
      </c>
      <c r="J12" s="350">
        <v>0</v>
      </c>
      <c r="K12" s="350">
        <v>0</v>
      </c>
      <c r="L12" s="350">
        <v>0</v>
      </c>
      <c r="M12" s="350">
        <v>0</v>
      </c>
      <c r="N12" s="350">
        <f t="shared" si="2"/>
        <v>2515</v>
      </c>
      <c r="O12" s="399">
        <f t="shared" si="3"/>
        <v>47.452830188679243</v>
      </c>
      <c r="P12" s="350" t="s">
        <v>1283</v>
      </c>
    </row>
    <row r="13" spans="1:17">
      <c r="A13" s="350" t="s">
        <v>15</v>
      </c>
      <c r="B13" s="351">
        <v>45662</v>
      </c>
      <c r="C13" s="351">
        <v>45665</v>
      </c>
      <c r="D13" s="350" t="s">
        <v>485</v>
      </c>
      <c r="E13" s="350" t="s">
        <v>486</v>
      </c>
      <c r="F13" s="350">
        <v>53</v>
      </c>
      <c r="G13" s="350" t="s">
        <v>500</v>
      </c>
      <c r="H13" s="350">
        <v>2000</v>
      </c>
      <c r="I13" s="350">
        <v>15</v>
      </c>
      <c r="J13" s="350">
        <v>0</v>
      </c>
      <c r="K13" s="350">
        <v>0</v>
      </c>
      <c r="L13" s="350">
        <v>0</v>
      </c>
      <c r="M13" s="350">
        <v>0</v>
      </c>
      <c r="N13" s="350">
        <f t="shared" ref="N13:N17" si="4">SUM(H13:M13)</f>
        <v>2015</v>
      </c>
      <c r="O13" s="399">
        <f t="shared" ref="O13:O17" si="5">N13/F13</f>
        <v>38.018867924528301</v>
      </c>
      <c r="P13" s="350" t="s">
        <v>1283</v>
      </c>
    </row>
    <row r="14" spans="1:17">
      <c r="A14" s="360" t="s">
        <v>15</v>
      </c>
      <c r="B14" s="361">
        <v>45296</v>
      </c>
      <c r="C14" s="361">
        <v>45299</v>
      </c>
      <c r="D14" s="360" t="s">
        <v>504</v>
      </c>
      <c r="E14" s="360" t="s">
        <v>486</v>
      </c>
      <c r="F14" s="360">
        <v>53</v>
      </c>
      <c r="G14" s="360" t="s">
        <v>500</v>
      </c>
      <c r="H14" s="360">
        <v>2000</v>
      </c>
      <c r="I14" s="360">
        <v>15</v>
      </c>
      <c r="J14" s="360">
        <v>0</v>
      </c>
      <c r="K14" s="360">
        <v>0</v>
      </c>
      <c r="L14" s="360">
        <v>0</v>
      </c>
      <c r="M14" s="360">
        <v>0</v>
      </c>
      <c r="N14" s="360">
        <f t="shared" si="4"/>
        <v>2015</v>
      </c>
      <c r="O14" s="364">
        <f t="shared" si="5"/>
        <v>38.018867924528301</v>
      </c>
      <c r="P14" s="360" t="s">
        <v>1283</v>
      </c>
    </row>
    <row r="15" spans="1:17">
      <c r="A15" s="360" t="s">
        <v>15</v>
      </c>
      <c r="B15" s="361">
        <v>45296</v>
      </c>
      <c r="C15" s="361">
        <v>45299</v>
      </c>
      <c r="D15" s="360" t="s">
        <v>504</v>
      </c>
      <c r="E15" s="360" t="s">
        <v>486</v>
      </c>
      <c r="F15" s="360">
        <v>63</v>
      </c>
      <c r="G15" s="360" t="s">
        <v>499</v>
      </c>
      <c r="H15" s="360">
        <v>2500</v>
      </c>
      <c r="I15" s="360">
        <v>15</v>
      </c>
      <c r="J15" s="360">
        <v>0</v>
      </c>
      <c r="K15" s="360">
        <v>0</v>
      </c>
      <c r="L15" s="360">
        <v>0</v>
      </c>
      <c r="M15" s="360">
        <v>0</v>
      </c>
      <c r="N15" s="360">
        <f t="shared" si="4"/>
        <v>2515</v>
      </c>
      <c r="O15" s="364">
        <f t="shared" si="5"/>
        <v>39.920634920634917</v>
      </c>
      <c r="P15" s="360" t="s">
        <v>1283</v>
      </c>
    </row>
    <row r="16" spans="1:17">
      <c r="A16" s="360" t="s">
        <v>23</v>
      </c>
      <c r="B16" s="361">
        <v>45299</v>
      </c>
      <c r="C16" s="361">
        <v>45306</v>
      </c>
      <c r="D16" s="360" t="s">
        <v>504</v>
      </c>
      <c r="E16" s="360" t="s">
        <v>486</v>
      </c>
      <c r="F16" s="360">
        <v>63</v>
      </c>
      <c r="G16" s="360" t="s">
        <v>499</v>
      </c>
      <c r="H16" s="360">
        <v>2600</v>
      </c>
      <c r="I16" s="360">
        <v>15</v>
      </c>
      <c r="J16" s="360">
        <v>0</v>
      </c>
      <c r="K16" s="360">
        <v>0</v>
      </c>
      <c r="L16" s="360">
        <v>0</v>
      </c>
      <c r="M16" s="360">
        <v>0</v>
      </c>
      <c r="N16" s="360">
        <f t="shared" si="4"/>
        <v>2615</v>
      </c>
      <c r="O16" s="364">
        <f t="shared" si="5"/>
        <v>41.507936507936506</v>
      </c>
      <c r="P16" s="360" t="s">
        <v>1283</v>
      </c>
    </row>
    <row r="17" spans="1:16">
      <c r="A17" s="360" t="s">
        <v>15</v>
      </c>
      <c r="B17" s="361">
        <v>45296</v>
      </c>
      <c r="C17" s="361">
        <v>45665</v>
      </c>
      <c r="D17" s="360" t="s">
        <v>504</v>
      </c>
      <c r="E17" s="360" t="s">
        <v>486</v>
      </c>
      <c r="F17" s="360">
        <v>53</v>
      </c>
      <c r="G17" s="360" t="s">
        <v>500</v>
      </c>
      <c r="H17" s="360">
        <v>2000</v>
      </c>
      <c r="I17" s="360">
        <v>15</v>
      </c>
      <c r="J17" s="360">
        <v>0</v>
      </c>
      <c r="K17" s="360">
        <v>0</v>
      </c>
      <c r="L17" s="360">
        <v>0</v>
      </c>
      <c r="M17" s="360">
        <v>0</v>
      </c>
      <c r="N17" s="360">
        <f t="shared" si="4"/>
        <v>2015</v>
      </c>
      <c r="O17" s="364">
        <f t="shared" si="5"/>
        <v>38.018867924528301</v>
      </c>
      <c r="P17" s="360" t="s">
        <v>1505</v>
      </c>
    </row>
    <row r="18" spans="1:16">
      <c r="A18" s="350" t="s">
        <v>15</v>
      </c>
      <c r="B18" s="351">
        <v>45666</v>
      </c>
      <c r="C18" s="351">
        <v>45674</v>
      </c>
      <c r="D18" s="350" t="s">
        <v>485</v>
      </c>
      <c r="E18" s="350" t="s">
        <v>486</v>
      </c>
      <c r="F18" s="350">
        <v>53</v>
      </c>
      <c r="G18" s="350" t="s">
        <v>500</v>
      </c>
      <c r="H18" s="350">
        <v>1800</v>
      </c>
      <c r="I18" s="350">
        <v>15</v>
      </c>
      <c r="J18" s="350">
        <v>0</v>
      </c>
      <c r="K18" s="350">
        <v>0</v>
      </c>
      <c r="L18" s="350">
        <v>0</v>
      </c>
      <c r="M18" s="350">
        <v>0</v>
      </c>
      <c r="N18" s="350">
        <f t="shared" ref="N18:N22" si="6">SUM(H18:M18)</f>
        <v>1815</v>
      </c>
      <c r="O18" s="399">
        <f t="shared" ref="O18:O22" si="7">N18/F18</f>
        <v>34.245283018867923</v>
      </c>
      <c r="P18" s="350" t="s">
        <v>1283</v>
      </c>
    </row>
    <row r="19" spans="1:16">
      <c r="A19" s="360" t="s">
        <v>15</v>
      </c>
      <c r="B19" s="361">
        <v>45300</v>
      </c>
      <c r="C19" s="361">
        <v>45302</v>
      </c>
      <c r="D19" s="360" t="s">
        <v>504</v>
      </c>
      <c r="E19" s="360" t="s">
        <v>486</v>
      </c>
      <c r="F19" s="360">
        <v>53</v>
      </c>
      <c r="G19" s="360" t="s">
        <v>500</v>
      </c>
      <c r="H19" s="360">
        <v>1800</v>
      </c>
      <c r="I19" s="360">
        <v>15</v>
      </c>
      <c r="J19" s="360">
        <v>0</v>
      </c>
      <c r="K19" s="360">
        <v>0</v>
      </c>
      <c r="L19" s="360">
        <v>0</v>
      </c>
      <c r="M19" s="360">
        <v>0</v>
      </c>
      <c r="N19" s="360">
        <f t="shared" si="6"/>
        <v>1815</v>
      </c>
      <c r="O19" s="364">
        <f t="shared" si="7"/>
        <v>34.245283018867923</v>
      </c>
      <c r="P19" s="360" t="s">
        <v>1283</v>
      </c>
    </row>
    <row r="20" spans="1:16">
      <c r="A20" s="360" t="s">
        <v>15</v>
      </c>
      <c r="B20" s="361">
        <v>45300</v>
      </c>
      <c r="C20" s="361">
        <v>45302</v>
      </c>
      <c r="D20" s="360" t="s">
        <v>504</v>
      </c>
      <c r="E20" s="360" t="s">
        <v>486</v>
      </c>
      <c r="F20" s="360">
        <v>63</v>
      </c>
      <c r="G20" s="360" t="s">
        <v>499</v>
      </c>
      <c r="H20" s="360">
        <v>2200</v>
      </c>
      <c r="I20" s="360">
        <v>15</v>
      </c>
      <c r="J20" s="360">
        <v>0</v>
      </c>
      <c r="K20" s="360">
        <v>0</v>
      </c>
      <c r="L20" s="360">
        <v>0</v>
      </c>
      <c r="M20" s="360">
        <v>0</v>
      </c>
      <c r="N20" s="360">
        <f t="shared" si="6"/>
        <v>2215</v>
      </c>
      <c r="O20" s="364">
        <f t="shared" si="7"/>
        <v>35.158730158730158</v>
      </c>
      <c r="P20" s="360" t="s">
        <v>1283</v>
      </c>
    </row>
    <row r="21" spans="1:16">
      <c r="A21" s="360" t="s">
        <v>1423</v>
      </c>
      <c r="B21" s="361">
        <v>45300</v>
      </c>
      <c r="C21" s="361">
        <v>45306</v>
      </c>
      <c r="D21" s="360" t="s">
        <v>504</v>
      </c>
      <c r="E21" s="360" t="s">
        <v>486</v>
      </c>
      <c r="F21" s="360">
        <v>53</v>
      </c>
      <c r="G21" s="360" t="s">
        <v>500</v>
      </c>
      <c r="H21" s="360">
        <v>1708</v>
      </c>
      <c r="I21" s="360">
        <v>15</v>
      </c>
      <c r="J21" s="360">
        <v>0</v>
      </c>
      <c r="K21" s="360">
        <v>0</v>
      </c>
      <c r="L21" s="360">
        <v>0</v>
      </c>
      <c r="M21" s="360">
        <v>0</v>
      </c>
      <c r="N21" s="360">
        <f t="shared" si="6"/>
        <v>1723</v>
      </c>
      <c r="O21" s="364">
        <f t="shared" si="7"/>
        <v>32.509433962264154</v>
      </c>
      <c r="P21" s="360" t="s">
        <v>1283</v>
      </c>
    </row>
    <row r="22" spans="1:16">
      <c r="A22" s="360" t="s">
        <v>23</v>
      </c>
      <c r="B22" s="361">
        <v>45307</v>
      </c>
      <c r="C22" s="361">
        <v>45307</v>
      </c>
      <c r="D22" s="360" t="s">
        <v>504</v>
      </c>
      <c r="E22" s="360" t="s">
        <v>486</v>
      </c>
      <c r="F22" s="360">
        <v>63</v>
      </c>
      <c r="G22" s="360" t="s">
        <v>499</v>
      </c>
      <c r="H22" s="360">
        <v>1800</v>
      </c>
      <c r="I22" s="360">
        <v>15</v>
      </c>
      <c r="J22" s="360">
        <v>0</v>
      </c>
      <c r="K22" s="360">
        <v>0</v>
      </c>
      <c r="L22" s="360">
        <v>0</v>
      </c>
      <c r="M22" s="360">
        <v>0</v>
      </c>
      <c r="N22" s="360">
        <f t="shared" si="6"/>
        <v>1815</v>
      </c>
      <c r="O22" s="364">
        <f t="shared" si="7"/>
        <v>28.80952380952381</v>
      </c>
      <c r="P22" s="360" t="s">
        <v>1283</v>
      </c>
    </row>
    <row r="23" spans="1:16">
      <c r="A23" s="360" t="s">
        <v>15</v>
      </c>
      <c r="B23" s="361">
        <v>45303</v>
      </c>
      <c r="C23" s="361">
        <v>45308</v>
      </c>
      <c r="D23" s="360" t="s">
        <v>504</v>
      </c>
      <c r="E23" s="360" t="s">
        <v>486</v>
      </c>
      <c r="F23" s="360">
        <v>53</v>
      </c>
      <c r="G23" s="360" t="s">
        <v>500</v>
      </c>
      <c r="H23" s="360">
        <v>1700</v>
      </c>
      <c r="I23" s="360">
        <v>15</v>
      </c>
      <c r="J23" s="360">
        <v>0</v>
      </c>
      <c r="K23" s="360">
        <v>0</v>
      </c>
      <c r="L23" s="360">
        <v>0</v>
      </c>
      <c r="M23" s="360">
        <v>0</v>
      </c>
      <c r="N23" s="360">
        <f t="shared" ref="N23:N27" si="8">SUM(H23:M23)</f>
        <v>1715</v>
      </c>
      <c r="O23" s="364">
        <f t="shared" ref="O23:O27" si="9">N23/F23</f>
        <v>32.358490566037737</v>
      </c>
      <c r="P23" s="360" t="s">
        <v>1283</v>
      </c>
    </row>
    <row r="24" spans="1:16">
      <c r="A24" s="360" t="s">
        <v>15</v>
      </c>
      <c r="B24" s="361">
        <v>45303</v>
      </c>
      <c r="C24" s="361">
        <v>45322</v>
      </c>
      <c r="D24" s="360" t="s">
        <v>504</v>
      </c>
      <c r="E24" s="360" t="s">
        <v>486</v>
      </c>
      <c r="F24" s="360">
        <v>63</v>
      </c>
      <c r="G24" s="360" t="s">
        <v>499</v>
      </c>
      <c r="H24" s="360">
        <v>1900</v>
      </c>
      <c r="I24" s="360">
        <v>15</v>
      </c>
      <c r="J24" s="360">
        <v>0</v>
      </c>
      <c r="K24" s="360">
        <v>0</v>
      </c>
      <c r="L24" s="360">
        <v>0</v>
      </c>
      <c r="M24" s="360">
        <v>0</v>
      </c>
      <c r="N24" s="360">
        <f t="shared" si="8"/>
        <v>1915</v>
      </c>
      <c r="O24" s="364">
        <f t="shared" si="9"/>
        <v>30.396825396825395</v>
      </c>
      <c r="P24" s="360" t="s">
        <v>1283</v>
      </c>
    </row>
    <row r="25" spans="1:16">
      <c r="A25" s="360" t="s">
        <v>1423</v>
      </c>
      <c r="B25" s="361">
        <v>45307</v>
      </c>
      <c r="C25" s="361">
        <v>45322</v>
      </c>
      <c r="D25" s="360" t="s">
        <v>504</v>
      </c>
      <c r="E25" s="360" t="s">
        <v>486</v>
      </c>
      <c r="F25" s="360">
        <v>53</v>
      </c>
      <c r="G25" s="360" t="s">
        <v>500</v>
      </c>
      <c r="H25" s="360">
        <v>1708</v>
      </c>
      <c r="I25" s="360">
        <v>15</v>
      </c>
      <c r="J25" s="360">
        <v>0</v>
      </c>
      <c r="K25" s="360">
        <v>0</v>
      </c>
      <c r="L25" s="360">
        <v>0</v>
      </c>
      <c r="M25" s="360">
        <v>0</v>
      </c>
      <c r="N25" s="360">
        <f t="shared" si="8"/>
        <v>1723</v>
      </c>
      <c r="O25" s="364">
        <f t="shared" si="9"/>
        <v>32.509433962264154</v>
      </c>
      <c r="P25" s="360" t="s">
        <v>1283</v>
      </c>
    </row>
    <row r="26" spans="1:16">
      <c r="A26" s="360" t="s">
        <v>23</v>
      </c>
      <c r="B26" s="361">
        <v>45307</v>
      </c>
      <c r="C26" s="361">
        <v>45322</v>
      </c>
      <c r="D26" s="360" t="s">
        <v>504</v>
      </c>
      <c r="E26" s="360" t="s">
        <v>486</v>
      </c>
      <c r="F26" s="360">
        <v>63</v>
      </c>
      <c r="G26" s="360" t="s">
        <v>499</v>
      </c>
      <c r="H26" s="360">
        <v>1800</v>
      </c>
      <c r="I26" s="360">
        <v>15</v>
      </c>
      <c r="J26" s="360">
        <v>0</v>
      </c>
      <c r="K26" s="360">
        <v>0</v>
      </c>
      <c r="L26" s="360">
        <v>0</v>
      </c>
      <c r="M26" s="360">
        <v>0</v>
      </c>
      <c r="N26" s="360">
        <f t="shared" si="8"/>
        <v>1815</v>
      </c>
      <c r="O26" s="364">
        <f t="shared" si="9"/>
        <v>28.80952380952381</v>
      </c>
      <c r="P26" s="360" t="s">
        <v>1283</v>
      </c>
    </row>
    <row r="27" spans="1:16">
      <c r="A27" s="350" t="s">
        <v>15</v>
      </c>
      <c r="B27" s="351">
        <v>45675</v>
      </c>
      <c r="C27" s="351">
        <v>45688</v>
      </c>
      <c r="D27" s="350" t="s">
        <v>485</v>
      </c>
      <c r="E27" s="350" t="s">
        <v>486</v>
      </c>
      <c r="F27" s="350">
        <v>53</v>
      </c>
      <c r="G27" s="350" t="s">
        <v>500</v>
      </c>
      <c r="H27" s="350">
        <v>1400</v>
      </c>
      <c r="I27" s="350">
        <v>15</v>
      </c>
      <c r="J27" s="350">
        <v>0</v>
      </c>
      <c r="K27" s="350">
        <v>0</v>
      </c>
      <c r="L27" s="350">
        <v>0</v>
      </c>
      <c r="M27" s="350">
        <v>0</v>
      </c>
      <c r="N27" s="350">
        <f t="shared" si="8"/>
        <v>1415</v>
      </c>
      <c r="O27" s="399">
        <f t="shared" si="9"/>
        <v>26.69811320754717</v>
      </c>
      <c r="P27" s="350" t="s">
        <v>1283</v>
      </c>
    </row>
    <row r="28" spans="1:16">
      <c r="A28" s="360" t="s">
        <v>15</v>
      </c>
      <c r="B28" s="361">
        <v>45309</v>
      </c>
      <c r="C28" s="361">
        <v>45322</v>
      </c>
      <c r="D28" s="360" t="s">
        <v>504</v>
      </c>
      <c r="E28" s="360" t="s">
        <v>486</v>
      </c>
      <c r="F28" s="360">
        <v>53</v>
      </c>
      <c r="G28" s="360" t="s">
        <v>500</v>
      </c>
      <c r="H28" s="360">
        <v>1400</v>
      </c>
      <c r="I28" s="360">
        <v>15</v>
      </c>
      <c r="J28" s="360">
        <v>0</v>
      </c>
      <c r="K28" s="360">
        <v>0</v>
      </c>
      <c r="L28" s="360">
        <v>0</v>
      </c>
      <c r="M28" s="360">
        <v>0</v>
      </c>
      <c r="N28" s="360">
        <f t="shared" ref="N28:N29" si="10">SUM(H28:M28)</f>
        <v>1415</v>
      </c>
      <c r="O28" s="364">
        <f t="shared" ref="O28:O30" si="11">N28/F28</f>
        <v>26.69811320754717</v>
      </c>
      <c r="P28" s="360" t="s">
        <v>1283</v>
      </c>
    </row>
    <row r="29" spans="1:16">
      <c r="A29" s="360" t="s">
        <v>15</v>
      </c>
      <c r="B29" s="361">
        <v>45303</v>
      </c>
      <c r="C29" s="361">
        <v>45322</v>
      </c>
      <c r="D29" s="360" t="s">
        <v>504</v>
      </c>
      <c r="E29" s="360" t="s">
        <v>486</v>
      </c>
      <c r="F29" s="360">
        <v>63</v>
      </c>
      <c r="G29" s="360" t="s">
        <v>499</v>
      </c>
      <c r="H29" s="360">
        <v>1600</v>
      </c>
      <c r="I29" s="360">
        <v>15</v>
      </c>
      <c r="J29" s="360">
        <v>0</v>
      </c>
      <c r="K29" s="360">
        <v>0</v>
      </c>
      <c r="L29" s="360">
        <v>0</v>
      </c>
      <c r="M29" s="360">
        <v>0</v>
      </c>
      <c r="N29" s="360">
        <f t="shared" si="10"/>
        <v>1615</v>
      </c>
      <c r="O29" s="364">
        <f t="shared" si="11"/>
        <v>25.634920634920636</v>
      </c>
      <c r="P29" s="360" t="s">
        <v>1283</v>
      </c>
    </row>
    <row r="30" spans="1:16">
      <c r="A30" s="360" t="s">
        <v>15</v>
      </c>
      <c r="B30" s="361">
        <v>45308</v>
      </c>
      <c r="C30" s="361">
        <v>45311</v>
      </c>
      <c r="D30" s="360" t="s">
        <v>504</v>
      </c>
      <c r="E30" s="360" t="s">
        <v>486</v>
      </c>
      <c r="F30" s="360">
        <v>63</v>
      </c>
      <c r="G30" s="360" t="s">
        <v>499</v>
      </c>
      <c r="H30" s="360">
        <v>1900</v>
      </c>
      <c r="I30" s="360">
        <v>15</v>
      </c>
      <c r="J30" s="360">
        <v>0</v>
      </c>
      <c r="K30" s="360">
        <v>0</v>
      </c>
      <c r="L30" s="360">
        <v>0</v>
      </c>
      <c r="M30" s="360">
        <v>0</v>
      </c>
      <c r="N30" s="360">
        <f t="shared" ref="N30" si="12">SUM(H30:M30)</f>
        <v>1915</v>
      </c>
      <c r="O30" s="364">
        <f t="shared" si="11"/>
        <v>30.396825396825395</v>
      </c>
      <c r="P30" s="360" t="s">
        <v>1531</v>
      </c>
    </row>
    <row r="31" spans="1:16">
      <c r="A31" s="360" t="s">
        <v>15</v>
      </c>
      <c r="B31" s="361">
        <v>45318</v>
      </c>
      <c r="C31" s="361">
        <v>45321</v>
      </c>
      <c r="D31" s="360" t="s">
        <v>504</v>
      </c>
      <c r="E31" s="360" t="s">
        <v>486</v>
      </c>
      <c r="F31" s="360">
        <v>63</v>
      </c>
      <c r="G31" s="360" t="s">
        <v>499</v>
      </c>
      <c r="H31" s="360">
        <v>1600</v>
      </c>
      <c r="I31" s="360">
        <v>15</v>
      </c>
      <c r="J31" s="360">
        <v>0</v>
      </c>
      <c r="K31" s="360">
        <v>0</v>
      </c>
      <c r="L31" s="360">
        <v>0</v>
      </c>
      <c r="M31" s="360">
        <v>0</v>
      </c>
      <c r="N31" s="360">
        <f t="shared" ref="N31:N34" si="13">SUM(H31:M31)</f>
        <v>1615</v>
      </c>
      <c r="O31" s="364">
        <f t="shared" ref="O31:O34" si="14">N31/F31</f>
        <v>25.634920634920636</v>
      </c>
      <c r="P31" s="360" t="s">
        <v>1532</v>
      </c>
    </row>
    <row r="32" spans="1:16">
      <c r="A32" s="360" t="s">
        <v>1423</v>
      </c>
      <c r="B32" s="361">
        <v>45689</v>
      </c>
      <c r="C32" s="361">
        <v>45703</v>
      </c>
      <c r="D32" s="360" t="s">
        <v>504</v>
      </c>
      <c r="E32" s="360" t="s">
        <v>486</v>
      </c>
      <c r="F32" s="360">
        <v>53</v>
      </c>
      <c r="G32" s="360" t="s">
        <v>500</v>
      </c>
      <c r="H32" s="360">
        <v>1708</v>
      </c>
      <c r="I32" s="360">
        <v>15</v>
      </c>
      <c r="J32" s="360">
        <v>0</v>
      </c>
      <c r="K32" s="360">
        <v>0</v>
      </c>
      <c r="L32" s="360">
        <v>0</v>
      </c>
      <c r="M32" s="360">
        <v>0</v>
      </c>
      <c r="N32" s="360">
        <f t="shared" si="13"/>
        <v>1723</v>
      </c>
      <c r="O32" s="364">
        <f t="shared" si="14"/>
        <v>32.509433962264154</v>
      </c>
      <c r="P32" s="360" t="s">
        <v>1283</v>
      </c>
    </row>
    <row r="33" spans="1:16">
      <c r="A33" s="360" t="s">
        <v>23</v>
      </c>
      <c r="B33" s="361">
        <v>45689</v>
      </c>
      <c r="C33" s="361">
        <v>45696</v>
      </c>
      <c r="D33" s="360" t="s">
        <v>504</v>
      </c>
      <c r="E33" s="360" t="s">
        <v>486</v>
      </c>
      <c r="F33" s="360">
        <v>63</v>
      </c>
      <c r="G33" s="360" t="s">
        <v>499</v>
      </c>
      <c r="H33" s="360">
        <v>1800</v>
      </c>
      <c r="I33" s="360">
        <v>15</v>
      </c>
      <c r="J33" s="360">
        <v>0</v>
      </c>
      <c r="K33" s="360">
        <v>0</v>
      </c>
      <c r="L33" s="360">
        <v>0</v>
      </c>
      <c r="M33" s="360">
        <v>0</v>
      </c>
      <c r="N33" s="360">
        <f t="shared" si="13"/>
        <v>1815</v>
      </c>
      <c r="O33" s="364">
        <f t="shared" si="14"/>
        <v>28.80952380952381</v>
      </c>
      <c r="P33" s="360" t="s">
        <v>1283</v>
      </c>
    </row>
    <row r="34" spans="1:16">
      <c r="A34" s="350" t="s">
        <v>15</v>
      </c>
      <c r="B34" s="351">
        <v>45689</v>
      </c>
      <c r="C34" s="351">
        <v>45702</v>
      </c>
      <c r="D34" s="350" t="s">
        <v>485</v>
      </c>
      <c r="E34" s="350" t="s">
        <v>486</v>
      </c>
      <c r="F34" s="350">
        <v>53</v>
      </c>
      <c r="G34" s="350" t="s">
        <v>500</v>
      </c>
      <c r="H34" s="350">
        <v>1200</v>
      </c>
      <c r="I34" s="350">
        <v>15</v>
      </c>
      <c r="J34" s="350">
        <v>0</v>
      </c>
      <c r="K34" s="350">
        <v>0</v>
      </c>
      <c r="L34" s="350">
        <v>0</v>
      </c>
      <c r="M34" s="350">
        <v>0</v>
      </c>
      <c r="N34" s="350">
        <f t="shared" si="13"/>
        <v>1215</v>
      </c>
      <c r="O34" s="399">
        <f t="shared" si="14"/>
        <v>22.924528301886792</v>
      </c>
      <c r="P34" s="350" t="s">
        <v>1283</v>
      </c>
    </row>
    <row r="35" spans="1:16">
      <c r="A35" s="360" t="s">
        <v>15</v>
      </c>
      <c r="B35" s="361">
        <v>45689</v>
      </c>
      <c r="C35" s="361">
        <v>45702</v>
      </c>
      <c r="D35" s="360" t="s">
        <v>504</v>
      </c>
      <c r="E35" s="360" t="s">
        <v>486</v>
      </c>
      <c r="F35" s="360">
        <v>53</v>
      </c>
      <c r="G35" s="360" t="s">
        <v>500</v>
      </c>
      <c r="H35" s="360">
        <v>1200</v>
      </c>
      <c r="I35" s="360">
        <v>15</v>
      </c>
      <c r="J35" s="360">
        <v>0</v>
      </c>
      <c r="K35" s="360">
        <v>0</v>
      </c>
      <c r="L35" s="360">
        <v>0</v>
      </c>
      <c r="M35" s="360">
        <v>0</v>
      </c>
      <c r="N35" s="360">
        <f t="shared" ref="N35" si="15">SUM(H35:M35)</f>
        <v>1215</v>
      </c>
      <c r="O35" s="364">
        <f t="shared" ref="O35" si="16">N35/F35</f>
        <v>22.924528301886792</v>
      </c>
      <c r="P35" s="360" t="s">
        <v>1283</v>
      </c>
    </row>
    <row r="36" spans="1:16">
      <c r="A36" s="360" t="s">
        <v>15</v>
      </c>
      <c r="B36" s="361">
        <v>45689</v>
      </c>
      <c r="C36" s="361">
        <v>45702</v>
      </c>
      <c r="D36" s="360" t="s">
        <v>504</v>
      </c>
      <c r="E36" s="360" t="s">
        <v>486</v>
      </c>
      <c r="F36" s="360">
        <v>63</v>
      </c>
      <c r="G36" s="360" t="s">
        <v>499</v>
      </c>
      <c r="H36" s="360">
        <v>1500</v>
      </c>
      <c r="I36" s="360">
        <v>15</v>
      </c>
      <c r="J36" s="360">
        <v>0</v>
      </c>
      <c r="K36" s="360">
        <v>0</v>
      </c>
      <c r="L36" s="360">
        <v>0</v>
      </c>
      <c r="M36" s="360">
        <v>0</v>
      </c>
      <c r="N36" s="360">
        <f t="shared" ref="N36:N37" si="17">SUM(H36:M36)</f>
        <v>1515</v>
      </c>
      <c r="O36" s="364">
        <f t="shared" ref="O36:O37" si="18">N36/F36</f>
        <v>24.047619047619047</v>
      </c>
      <c r="P36" s="360" t="s">
        <v>1283</v>
      </c>
    </row>
    <row r="37" spans="1:16">
      <c r="A37" s="360" t="s">
        <v>15</v>
      </c>
      <c r="B37" s="361">
        <v>45703</v>
      </c>
      <c r="C37" s="361">
        <v>45709</v>
      </c>
      <c r="D37" s="360" t="s">
        <v>504</v>
      </c>
      <c r="E37" s="360" t="s">
        <v>486</v>
      </c>
      <c r="F37" s="360">
        <v>53</v>
      </c>
      <c r="G37" s="360" t="s">
        <v>500</v>
      </c>
      <c r="H37" s="360">
        <v>2800</v>
      </c>
      <c r="I37" s="360">
        <v>15</v>
      </c>
      <c r="J37" s="360">
        <v>0</v>
      </c>
      <c r="K37" s="360">
        <v>0</v>
      </c>
      <c r="L37" s="360">
        <v>0</v>
      </c>
      <c r="M37" s="360">
        <v>0</v>
      </c>
      <c r="N37" s="360">
        <f t="shared" si="17"/>
        <v>2815</v>
      </c>
      <c r="O37" s="364">
        <f t="shared" si="18"/>
        <v>53.113207547169814</v>
      </c>
      <c r="P37" s="360" t="s">
        <v>1283</v>
      </c>
    </row>
    <row r="38" spans="1:16">
      <c r="A38" s="360" t="s">
        <v>15</v>
      </c>
      <c r="B38" s="361">
        <v>45703</v>
      </c>
      <c r="C38" s="361">
        <v>45709</v>
      </c>
      <c r="D38" s="360" t="s">
        <v>504</v>
      </c>
      <c r="E38" s="360" t="s">
        <v>486</v>
      </c>
      <c r="F38" s="360">
        <v>63</v>
      </c>
      <c r="G38" s="360" t="s">
        <v>499</v>
      </c>
      <c r="H38" s="360">
        <v>3200</v>
      </c>
      <c r="I38" s="360">
        <v>15</v>
      </c>
      <c r="J38" s="360">
        <v>0</v>
      </c>
      <c r="K38" s="360">
        <v>0</v>
      </c>
      <c r="L38" s="360">
        <v>0</v>
      </c>
      <c r="M38" s="360">
        <v>0</v>
      </c>
      <c r="N38" s="360">
        <f t="shared" ref="N38:N42" si="19">SUM(H38:M38)</f>
        <v>3215</v>
      </c>
      <c r="O38" s="364">
        <f t="shared" ref="O38:O42" si="20">N38/F38</f>
        <v>51.031746031746032</v>
      </c>
      <c r="P38" s="360" t="s">
        <v>1283</v>
      </c>
    </row>
    <row r="39" spans="1:16">
      <c r="A39" s="360" t="s">
        <v>15</v>
      </c>
      <c r="B39" s="361">
        <v>45703</v>
      </c>
      <c r="C39" s="361">
        <v>45706</v>
      </c>
      <c r="D39" s="360" t="s">
        <v>504</v>
      </c>
      <c r="E39" s="360" t="s">
        <v>486</v>
      </c>
      <c r="F39" s="360">
        <v>53</v>
      </c>
      <c r="G39" s="360" t="s">
        <v>500</v>
      </c>
      <c r="H39" s="360">
        <v>2800</v>
      </c>
      <c r="I39" s="360">
        <v>15</v>
      </c>
      <c r="J39" s="360">
        <v>0</v>
      </c>
      <c r="K39" s="360">
        <v>0</v>
      </c>
      <c r="L39" s="360">
        <v>0</v>
      </c>
      <c r="M39" s="360">
        <v>0</v>
      </c>
      <c r="N39" s="360">
        <f t="shared" ref="N39" si="21">SUM(H39:M39)</f>
        <v>2815</v>
      </c>
      <c r="O39" s="364">
        <f t="shared" ref="O39" si="22">N39/F39</f>
        <v>53.113207547169814</v>
      </c>
      <c r="P39" s="360" t="s">
        <v>1548</v>
      </c>
    </row>
    <row r="40" spans="1:16">
      <c r="A40" s="350" t="s">
        <v>15</v>
      </c>
      <c r="B40" s="351">
        <v>45703</v>
      </c>
      <c r="C40" s="351">
        <v>45704</v>
      </c>
      <c r="D40" s="350" t="s">
        <v>485</v>
      </c>
      <c r="E40" s="350" t="s">
        <v>486</v>
      </c>
      <c r="F40" s="350">
        <v>53</v>
      </c>
      <c r="G40" s="350" t="s">
        <v>500</v>
      </c>
      <c r="H40" s="350">
        <v>2800</v>
      </c>
      <c r="I40" s="350">
        <v>15</v>
      </c>
      <c r="J40" s="350">
        <v>0</v>
      </c>
      <c r="K40" s="350">
        <v>0</v>
      </c>
      <c r="L40" s="350">
        <v>0</v>
      </c>
      <c r="M40" s="350">
        <v>0</v>
      </c>
      <c r="N40" s="350">
        <f t="shared" si="19"/>
        <v>2815</v>
      </c>
      <c r="O40" s="399">
        <f t="shared" si="20"/>
        <v>53.113207547169814</v>
      </c>
      <c r="P40" s="350" t="s">
        <v>1283</v>
      </c>
    </row>
    <row r="41" spans="1:16">
      <c r="A41" s="360" t="s">
        <v>1423</v>
      </c>
      <c r="B41" s="361">
        <v>45703</v>
      </c>
      <c r="C41" s="361">
        <v>45709</v>
      </c>
      <c r="D41" s="360" t="s">
        <v>504</v>
      </c>
      <c r="E41" s="360" t="s">
        <v>486</v>
      </c>
      <c r="F41" s="360">
        <v>53</v>
      </c>
      <c r="G41" s="360" t="s">
        <v>500</v>
      </c>
      <c r="H41" s="360">
        <v>2808</v>
      </c>
      <c r="I41" s="360">
        <v>15</v>
      </c>
      <c r="J41" s="360">
        <v>0</v>
      </c>
      <c r="K41" s="360">
        <v>0</v>
      </c>
      <c r="L41" s="360">
        <v>0</v>
      </c>
      <c r="M41" s="360">
        <v>0</v>
      </c>
      <c r="N41" s="360">
        <f t="shared" si="19"/>
        <v>2823</v>
      </c>
      <c r="O41" s="364">
        <f t="shared" si="20"/>
        <v>53.264150943396224</v>
      </c>
      <c r="P41" s="360" t="s">
        <v>1283</v>
      </c>
    </row>
    <row r="42" spans="1:16">
      <c r="A42" s="360" t="s">
        <v>23</v>
      </c>
      <c r="B42" s="361">
        <v>45703</v>
      </c>
      <c r="C42" s="361">
        <v>45709</v>
      </c>
      <c r="D42" s="360" t="s">
        <v>504</v>
      </c>
      <c r="E42" s="360" t="s">
        <v>486</v>
      </c>
      <c r="F42" s="360">
        <v>63</v>
      </c>
      <c r="G42" s="360" t="s">
        <v>499</v>
      </c>
      <c r="H42" s="360">
        <v>3200</v>
      </c>
      <c r="I42" s="360">
        <v>15</v>
      </c>
      <c r="J42" s="360">
        <v>0</v>
      </c>
      <c r="K42" s="360">
        <v>0</v>
      </c>
      <c r="L42" s="360">
        <v>0</v>
      </c>
      <c r="M42" s="360">
        <v>0</v>
      </c>
      <c r="N42" s="360">
        <f t="shared" si="19"/>
        <v>3215</v>
      </c>
      <c r="O42" s="364">
        <f t="shared" si="20"/>
        <v>51.031746031746032</v>
      </c>
      <c r="P42" s="360" t="s">
        <v>1283</v>
      </c>
    </row>
    <row r="43" spans="1:16">
      <c r="A43" s="360" t="s">
        <v>15</v>
      </c>
      <c r="B43" s="361">
        <v>45703</v>
      </c>
      <c r="C43" s="361">
        <v>45704</v>
      </c>
      <c r="D43" s="360" t="s">
        <v>504</v>
      </c>
      <c r="E43" s="360" t="s">
        <v>486</v>
      </c>
      <c r="F43" s="360">
        <v>53</v>
      </c>
      <c r="G43" s="360" t="s">
        <v>500</v>
      </c>
      <c r="H43" s="360">
        <v>2800</v>
      </c>
      <c r="I43" s="360">
        <v>15</v>
      </c>
      <c r="J43" s="360">
        <v>0</v>
      </c>
      <c r="K43" s="360">
        <v>0</v>
      </c>
      <c r="L43" s="360">
        <v>0</v>
      </c>
      <c r="M43" s="360">
        <v>0</v>
      </c>
      <c r="N43" s="360">
        <f t="shared" ref="N43" si="23">SUM(H43:M43)</f>
        <v>2815</v>
      </c>
      <c r="O43" s="364">
        <f t="shared" ref="O43" si="24">N43/F43</f>
        <v>53.113207547169814</v>
      </c>
      <c r="P43" s="360" t="s">
        <v>1283</v>
      </c>
    </row>
    <row r="44" spans="1:16">
      <c r="A44" s="360" t="s">
        <v>17</v>
      </c>
      <c r="B44" s="361">
        <v>45703</v>
      </c>
      <c r="C44" s="361">
        <v>45709</v>
      </c>
      <c r="D44" s="360" t="s">
        <v>504</v>
      </c>
      <c r="E44" s="360" t="s">
        <v>486</v>
      </c>
      <c r="F44" s="360">
        <v>53</v>
      </c>
      <c r="G44" s="360" t="s">
        <v>500</v>
      </c>
      <c r="H44" s="360">
        <v>2500</v>
      </c>
      <c r="I44" s="360">
        <v>15</v>
      </c>
      <c r="J44" s="360">
        <v>0</v>
      </c>
      <c r="K44" s="360">
        <v>0</v>
      </c>
      <c r="L44" s="360">
        <v>0</v>
      </c>
      <c r="M44" s="360">
        <v>0</v>
      </c>
      <c r="N44" s="360">
        <f t="shared" ref="N44:N45" si="25">SUM(H44:M44)</f>
        <v>2515</v>
      </c>
      <c r="O44" s="364">
        <f t="shared" ref="O44:O45" si="26">N44/F44</f>
        <v>47.452830188679243</v>
      </c>
      <c r="P44" s="360" t="s">
        <v>1283</v>
      </c>
    </row>
    <row r="45" spans="1:16">
      <c r="A45" s="350" t="s">
        <v>15</v>
      </c>
      <c r="B45" s="351">
        <v>45705</v>
      </c>
      <c r="C45" s="351">
        <v>45706</v>
      </c>
      <c r="D45" s="350" t="s">
        <v>485</v>
      </c>
      <c r="E45" s="350" t="s">
        <v>486</v>
      </c>
      <c r="F45" s="350">
        <v>53</v>
      </c>
      <c r="G45" s="350" t="s">
        <v>500</v>
      </c>
      <c r="H45" s="350">
        <v>2600</v>
      </c>
      <c r="I45" s="350">
        <v>15</v>
      </c>
      <c r="J45" s="350">
        <v>0</v>
      </c>
      <c r="K45" s="350">
        <v>0</v>
      </c>
      <c r="L45" s="350">
        <v>0</v>
      </c>
      <c r="M45" s="350">
        <v>0</v>
      </c>
      <c r="N45" s="350">
        <f t="shared" si="25"/>
        <v>2615</v>
      </c>
      <c r="O45" s="399">
        <f t="shared" si="26"/>
        <v>49.339622641509436</v>
      </c>
      <c r="P45" s="350" t="s">
        <v>1283</v>
      </c>
    </row>
    <row r="46" spans="1:16">
      <c r="A46" s="360" t="s">
        <v>15</v>
      </c>
      <c r="B46" s="361">
        <v>45705</v>
      </c>
      <c r="C46" s="361">
        <v>45706</v>
      </c>
      <c r="D46" s="360" t="s">
        <v>504</v>
      </c>
      <c r="E46" s="360" t="s">
        <v>486</v>
      </c>
      <c r="F46" s="360">
        <v>53</v>
      </c>
      <c r="G46" s="360" t="s">
        <v>500</v>
      </c>
      <c r="H46" s="360">
        <v>2600</v>
      </c>
      <c r="I46" s="360">
        <v>15</v>
      </c>
      <c r="J46" s="360">
        <v>0</v>
      </c>
      <c r="K46" s="360">
        <v>0</v>
      </c>
      <c r="L46" s="360">
        <v>0</v>
      </c>
      <c r="M46" s="360">
        <v>0</v>
      </c>
      <c r="N46" s="360">
        <f t="shared" ref="N46:N48" si="27">SUM(H46:M46)</f>
        <v>2615</v>
      </c>
      <c r="O46" s="364">
        <f t="shared" ref="O46:O48" si="28">N46/F46</f>
        <v>49.339622641509436</v>
      </c>
      <c r="P46" s="360" t="s">
        <v>1283</v>
      </c>
    </row>
    <row r="47" spans="1:16">
      <c r="A47" s="360" t="s">
        <v>15</v>
      </c>
      <c r="B47" s="361">
        <v>45705</v>
      </c>
      <c r="C47" s="361">
        <v>45706</v>
      </c>
      <c r="D47" s="360" t="s">
        <v>504</v>
      </c>
      <c r="E47" s="360" t="s">
        <v>486</v>
      </c>
      <c r="F47" s="360">
        <v>63</v>
      </c>
      <c r="G47" s="360" t="s">
        <v>499</v>
      </c>
      <c r="H47" s="360">
        <v>3000</v>
      </c>
      <c r="I47" s="360">
        <v>15</v>
      </c>
      <c r="J47" s="360">
        <v>0</v>
      </c>
      <c r="K47" s="360">
        <v>0</v>
      </c>
      <c r="L47" s="360">
        <v>0</v>
      </c>
      <c r="M47" s="360">
        <v>0</v>
      </c>
      <c r="N47" s="360">
        <f t="shared" si="27"/>
        <v>3015</v>
      </c>
      <c r="O47" s="364">
        <f t="shared" si="28"/>
        <v>47.857142857142854</v>
      </c>
      <c r="P47" s="360" t="s">
        <v>1283</v>
      </c>
    </row>
    <row r="48" spans="1:16">
      <c r="A48" s="566" t="s">
        <v>15</v>
      </c>
      <c r="B48" s="579">
        <v>45707</v>
      </c>
      <c r="C48" s="579">
        <v>45709</v>
      </c>
      <c r="D48" s="566" t="s">
        <v>485</v>
      </c>
      <c r="E48" s="566" t="s">
        <v>486</v>
      </c>
      <c r="F48" s="566">
        <v>53</v>
      </c>
      <c r="G48" s="566" t="s">
        <v>500</v>
      </c>
      <c r="H48" s="566">
        <v>1900</v>
      </c>
      <c r="I48" s="566">
        <v>15</v>
      </c>
      <c r="J48" s="566">
        <v>0</v>
      </c>
      <c r="K48" s="566">
        <v>0</v>
      </c>
      <c r="L48" s="566">
        <v>0</v>
      </c>
      <c r="M48" s="566">
        <v>0</v>
      </c>
      <c r="N48" s="566">
        <f t="shared" si="27"/>
        <v>1915</v>
      </c>
      <c r="O48" s="561">
        <f t="shared" si="28"/>
        <v>36.132075471698116</v>
      </c>
      <c r="P48" s="566" t="s">
        <v>1283</v>
      </c>
    </row>
    <row r="49" spans="1:16">
      <c r="A49" s="360" t="s">
        <v>15</v>
      </c>
      <c r="B49" s="361">
        <v>45707</v>
      </c>
      <c r="C49" s="361">
        <v>45709</v>
      </c>
      <c r="D49" s="360" t="s">
        <v>504</v>
      </c>
      <c r="E49" s="360" t="s">
        <v>486</v>
      </c>
      <c r="F49" s="360">
        <v>53</v>
      </c>
      <c r="G49" s="360" t="s">
        <v>500</v>
      </c>
      <c r="H49" s="360">
        <v>1900</v>
      </c>
      <c r="I49" s="360">
        <v>15</v>
      </c>
      <c r="J49" s="360">
        <v>0</v>
      </c>
      <c r="K49" s="360">
        <v>0</v>
      </c>
      <c r="L49" s="360">
        <v>0</v>
      </c>
      <c r="M49" s="360">
        <v>0</v>
      </c>
      <c r="N49" s="360">
        <f t="shared" ref="N49" si="29">SUM(H49:M49)</f>
        <v>1915</v>
      </c>
      <c r="O49" s="364">
        <f t="shared" ref="O49" si="30">N49/F49</f>
        <v>36.132075471698116</v>
      </c>
      <c r="P49" s="360" t="s">
        <v>1283</v>
      </c>
    </row>
    <row r="50" spans="1:16">
      <c r="A50" s="360" t="s">
        <v>15</v>
      </c>
      <c r="B50" s="361">
        <v>45707</v>
      </c>
      <c r="C50" s="361">
        <v>45709</v>
      </c>
      <c r="D50" s="360" t="s">
        <v>504</v>
      </c>
      <c r="E50" s="360" t="s">
        <v>486</v>
      </c>
      <c r="F50" s="360">
        <v>63</v>
      </c>
      <c r="G50" s="360" t="s">
        <v>499</v>
      </c>
      <c r="H50" s="360">
        <v>2300</v>
      </c>
      <c r="I50" s="360">
        <v>15</v>
      </c>
      <c r="J50" s="360">
        <v>0</v>
      </c>
      <c r="K50" s="360">
        <v>0</v>
      </c>
      <c r="L50" s="360">
        <v>0</v>
      </c>
      <c r="M50" s="360">
        <v>0</v>
      </c>
      <c r="N50" s="360">
        <f t="shared" ref="N50:N51" si="31">SUM(H50:M50)</f>
        <v>2315</v>
      </c>
      <c r="O50" s="364">
        <f t="shared" ref="O50:O51" si="32">N50/F50</f>
        <v>36.746031746031747</v>
      </c>
      <c r="P50" s="360" t="s">
        <v>1283</v>
      </c>
    </row>
    <row r="51" spans="1:16">
      <c r="A51" s="360" t="s">
        <v>15</v>
      </c>
      <c r="B51" s="361">
        <v>45710</v>
      </c>
      <c r="C51" s="361">
        <v>45716</v>
      </c>
      <c r="D51" s="360" t="s">
        <v>504</v>
      </c>
      <c r="E51" s="360" t="s">
        <v>486</v>
      </c>
      <c r="F51" s="360">
        <v>53</v>
      </c>
      <c r="G51" s="360" t="s">
        <v>500</v>
      </c>
      <c r="H51" s="360">
        <v>1700</v>
      </c>
      <c r="I51" s="360">
        <v>15</v>
      </c>
      <c r="J51" s="360">
        <v>0</v>
      </c>
      <c r="K51" s="360">
        <v>0</v>
      </c>
      <c r="L51" s="360">
        <v>0</v>
      </c>
      <c r="M51" s="360">
        <v>0</v>
      </c>
      <c r="N51" s="360">
        <f t="shared" si="31"/>
        <v>1715</v>
      </c>
      <c r="O51" s="364">
        <f t="shared" si="32"/>
        <v>32.358490566037737</v>
      </c>
      <c r="P51" s="360" t="s">
        <v>1283</v>
      </c>
    </row>
    <row r="52" spans="1:16">
      <c r="A52" s="360" t="s">
        <v>15</v>
      </c>
      <c r="B52" s="361">
        <v>45710</v>
      </c>
      <c r="C52" s="361">
        <v>45716</v>
      </c>
      <c r="D52" s="360" t="s">
        <v>504</v>
      </c>
      <c r="E52" s="360" t="s">
        <v>486</v>
      </c>
      <c r="F52" s="360">
        <v>63</v>
      </c>
      <c r="G52" s="360" t="s">
        <v>499</v>
      </c>
      <c r="H52" s="360">
        <v>2100</v>
      </c>
      <c r="I52" s="360">
        <v>15</v>
      </c>
      <c r="J52" s="360">
        <v>0</v>
      </c>
      <c r="K52" s="360">
        <v>0</v>
      </c>
      <c r="L52" s="360">
        <v>0</v>
      </c>
      <c r="M52" s="360">
        <v>0</v>
      </c>
      <c r="N52" s="360">
        <f t="shared" ref="N52:N53" si="33">SUM(H52:M52)</f>
        <v>2115</v>
      </c>
      <c r="O52" s="364">
        <f t="shared" ref="O52:O53" si="34">N52/F52</f>
        <v>33.571428571428569</v>
      </c>
      <c r="P52" s="360" t="s">
        <v>1283</v>
      </c>
    </row>
    <row r="53" spans="1:16">
      <c r="A53" s="360" t="s">
        <v>1423</v>
      </c>
      <c r="B53" s="361">
        <v>45710</v>
      </c>
      <c r="C53" s="361">
        <v>45716</v>
      </c>
      <c r="D53" s="360" t="s">
        <v>504</v>
      </c>
      <c r="E53" s="360" t="s">
        <v>486</v>
      </c>
      <c r="F53" s="360">
        <v>53</v>
      </c>
      <c r="G53" s="360" t="s">
        <v>500</v>
      </c>
      <c r="H53" s="360">
        <v>1658</v>
      </c>
      <c r="I53" s="360">
        <v>15</v>
      </c>
      <c r="J53" s="360">
        <v>0</v>
      </c>
      <c r="K53" s="360">
        <v>0</v>
      </c>
      <c r="L53" s="360">
        <v>0</v>
      </c>
      <c r="M53" s="360">
        <v>0</v>
      </c>
      <c r="N53" s="360">
        <f t="shared" si="33"/>
        <v>1673</v>
      </c>
      <c r="O53" s="364">
        <f t="shared" si="34"/>
        <v>31.566037735849058</v>
      </c>
      <c r="P53" s="360" t="s">
        <v>1283</v>
      </c>
    </row>
    <row r="54" spans="1:16">
      <c r="A54" s="360" t="s">
        <v>23</v>
      </c>
      <c r="B54" s="361">
        <v>45710</v>
      </c>
      <c r="C54" s="361">
        <v>45716</v>
      </c>
      <c r="D54" s="360" t="s">
        <v>504</v>
      </c>
      <c r="E54" s="360" t="s">
        <v>486</v>
      </c>
      <c r="F54" s="360">
        <v>63</v>
      </c>
      <c r="G54" s="360" t="s">
        <v>499</v>
      </c>
      <c r="H54" s="360">
        <v>2100</v>
      </c>
      <c r="I54" s="360">
        <v>15</v>
      </c>
      <c r="J54" s="360">
        <v>0</v>
      </c>
      <c r="K54" s="360">
        <v>0</v>
      </c>
      <c r="L54" s="360">
        <v>0</v>
      </c>
      <c r="M54" s="360">
        <v>0</v>
      </c>
      <c r="N54" s="360">
        <f t="shared" ref="N54:N61" si="35">SUM(H54:M54)</f>
        <v>2115</v>
      </c>
      <c r="O54" s="364">
        <f t="shared" ref="O54:O61" si="36">N54/F54</f>
        <v>33.571428571428569</v>
      </c>
      <c r="P54" s="360" t="s">
        <v>1283</v>
      </c>
    </row>
    <row r="55" spans="1:16">
      <c r="A55" s="566" t="s">
        <v>15</v>
      </c>
      <c r="B55" s="579">
        <v>45710</v>
      </c>
      <c r="C55" s="579">
        <v>45716</v>
      </c>
      <c r="D55" s="566" t="s">
        <v>485</v>
      </c>
      <c r="E55" s="566" t="s">
        <v>486</v>
      </c>
      <c r="F55" s="566">
        <v>53</v>
      </c>
      <c r="G55" s="566" t="s">
        <v>500</v>
      </c>
      <c r="H55" s="566">
        <v>1700</v>
      </c>
      <c r="I55" s="566">
        <v>15</v>
      </c>
      <c r="J55" s="566">
        <v>0</v>
      </c>
      <c r="K55" s="566">
        <v>0</v>
      </c>
      <c r="L55" s="566">
        <v>0</v>
      </c>
      <c r="M55" s="566">
        <v>0</v>
      </c>
      <c r="N55" s="566">
        <f t="shared" si="35"/>
        <v>1715</v>
      </c>
      <c r="O55" s="561">
        <f t="shared" si="36"/>
        <v>32.358490566037737</v>
      </c>
      <c r="P55" s="566" t="s">
        <v>1283</v>
      </c>
    </row>
    <row r="56" spans="1:16">
      <c r="A56" s="360" t="s">
        <v>15</v>
      </c>
      <c r="B56" s="361">
        <v>45717</v>
      </c>
      <c r="C56" s="361">
        <v>45723</v>
      </c>
      <c r="D56" s="360" t="s">
        <v>504</v>
      </c>
      <c r="E56" s="360" t="s">
        <v>486</v>
      </c>
      <c r="F56" s="360">
        <v>53</v>
      </c>
      <c r="G56" s="360" t="s">
        <v>500</v>
      </c>
      <c r="H56" s="360">
        <v>1500</v>
      </c>
      <c r="I56" s="360">
        <v>15</v>
      </c>
      <c r="J56" s="360">
        <v>0</v>
      </c>
      <c r="K56" s="360">
        <v>0</v>
      </c>
      <c r="L56" s="360">
        <v>0</v>
      </c>
      <c r="M56" s="360">
        <v>0</v>
      </c>
      <c r="N56" s="360">
        <f t="shared" si="35"/>
        <v>1515</v>
      </c>
      <c r="O56" s="364">
        <f t="shared" si="36"/>
        <v>28.584905660377359</v>
      </c>
      <c r="P56" s="360" t="s">
        <v>1283</v>
      </c>
    </row>
    <row r="57" spans="1:16">
      <c r="A57" s="360" t="s">
        <v>15</v>
      </c>
      <c r="B57" s="361">
        <v>45717</v>
      </c>
      <c r="C57" s="361">
        <v>45723</v>
      </c>
      <c r="D57" s="360" t="s">
        <v>504</v>
      </c>
      <c r="E57" s="360" t="s">
        <v>486</v>
      </c>
      <c r="F57" s="360">
        <v>63</v>
      </c>
      <c r="G57" s="360" t="s">
        <v>499</v>
      </c>
      <c r="H57" s="360">
        <v>1900</v>
      </c>
      <c r="I57" s="360">
        <v>15</v>
      </c>
      <c r="J57" s="360">
        <v>0</v>
      </c>
      <c r="K57" s="360">
        <v>0</v>
      </c>
      <c r="L57" s="360">
        <v>0</v>
      </c>
      <c r="M57" s="360">
        <v>0</v>
      </c>
      <c r="N57" s="360">
        <f t="shared" si="35"/>
        <v>1915</v>
      </c>
      <c r="O57" s="364">
        <f t="shared" si="36"/>
        <v>30.396825396825395</v>
      </c>
      <c r="P57" s="360" t="s">
        <v>1283</v>
      </c>
    </row>
    <row r="58" spans="1:16">
      <c r="A58" s="566" t="s">
        <v>15</v>
      </c>
      <c r="B58" s="579">
        <v>45717</v>
      </c>
      <c r="C58" s="579">
        <v>45717</v>
      </c>
      <c r="D58" s="566" t="s">
        <v>485</v>
      </c>
      <c r="E58" s="566" t="s">
        <v>486</v>
      </c>
      <c r="F58" s="566">
        <v>53</v>
      </c>
      <c r="G58" s="566" t="s">
        <v>500</v>
      </c>
      <c r="H58" s="566">
        <v>1500</v>
      </c>
      <c r="I58" s="566">
        <v>15</v>
      </c>
      <c r="J58" s="566">
        <v>0</v>
      </c>
      <c r="K58" s="566">
        <v>0</v>
      </c>
      <c r="L58" s="566">
        <v>0</v>
      </c>
      <c r="M58" s="566">
        <v>0</v>
      </c>
      <c r="N58" s="566">
        <f t="shared" ref="N58" si="37">SUM(H58:M58)</f>
        <v>1515</v>
      </c>
      <c r="O58" s="561">
        <f t="shared" ref="O58" si="38">N58/F58</f>
        <v>28.584905660377359</v>
      </c>
      <c r="P58" s="566" t="s">
        <v>1283</v>
      </c>
    </row>
    <row r="59" spans="1:16">
      <c r="A59" s="566" t="s">
        <v>15</v>
      </c>
      <c r="B59" s="579">
        <v>45718</v>
      </c>
      <c r="C59" s="579">
        <v>45731</v>
      </c>
      <c r="D59" s="566" t="s">
        <v>485</v>
      </c>
      <c r="E59" s="566" t="s">
        <v>486</v>
      </c>
      <c r="F59" s="566">
        <v>53</v>
      </c>
      <c r="G59" s="566" t="s">
        <v>500</v>
      </c>
      <c r="H59" s="566">
        <v>1300</v>
      </c>
      <c r="I59" s="566">
        <v>15</v>
      </c>
      <c r="J59" s="566">
        <v>0</v>
      </c>
      <c r="K59" s="566">
        <v>0</v>
      </c>
      <c r="L59" s="566">
        <v>0</v>
      </c>
      <c r="M59" s="566">
        <v>0</v>
      </c>
      <c r="N59" s="566">
        <f t="shared" ref="N59:N60" si="39">SUM(H59:M59)</f>
        <v>1315</v>
      </c>
      <c r="O59" s="561">
        <f t="shared" ref="O59:O60" si="40">N59/F59</f>
        <v>24.811320754716981</v>
      </c>
      <c r="P59" s="566" t="s">
        <v>1283</v>
      </c>
    </row>
    <row r="60" spans="1:16">
      <c r="A60" s="360" t="s">
        <v>15</v>
      </c>
      <c r="B60" s="361">
        <v>45717</v>
      </c>
      <c r="C60" s="361">
        <v>45722</v>
      </c>
      <c r="D60" s="360" t="s">
        <v>504</v>
      </c>
      <c r="E60" s="360" t="s">
        <v>486</v>
      </c>
      <c r="F60" s="360">
        <v>53</v>
      </c>
      <c r="G60" s="360" t="s">
        <v>500</v>
      </c>
      <c r="H60" s="360">
        <v>1500</v>
      </c>
      <c r="I60" s="360">
        <v>15</v>
      </c>
      <c r="J60" s="360">
        <v>0</v>
      </c>
      <c r="K60" s="360">
        <v>0</v>
      </c>
      <c r="L60" s="360">
        <v>0</v>
      </c>
      <c r="M60" s="360">
        <v>0</v>
      </c>
      <c r="N60" s="360">
        <f t="shared" si="39"/>
        <v>1515</v>
      </c>
      <c r="O60" s="364">
        <f t="shared" si="40"/>
        <v>28.584905660377359</v>
      </c>
      <c r="P60" s="360" t="s">
        <v>1559</v>
      </c>
    </row>
    <row r="61" spans="1:16">
      <c r="A61" s="360" t="s">
        <v>1423</v>
      </c>
      <c r="B61" s="361">
        <v>45717</v>
      </c>
      <c r="C61" s="361">
        <v>45723</v>
      </c>
      <c r="D61" s="360" t="s">
        <v>504</v>
      </c>
      <c r="E61" s="360" t="s">
        <v>486</v>
      </c>
      <c r="F61" s="360">
        <v>53</v>
      </c>
      <c r="G61" s="360" t="s">
        <v>500</v>
      </c>
      <c r="H61" s="360">
        <v>1608</v>
      </c>
      <c r="I61" s="360">
        <v>15</v>
      </c>
      <c r="J61" s="360">
        <v>0</v>
      </c>
      <c r="K61" s="360">
        <v>0</v>
      </c>
      <c r="L61" s="360">
        <v>0</v>
      </c>
      <c r="M61" s="360">
        <v>0</v>
      </c>
      <c r="N61" s="360">
        <f t="shared" si="35"/>
        <v>1623</v>
      </c>
      <c r="O61" s="364">
        <f t="shared" si="36"/>
        <v>30.622641509433961</v>
      </c>
      <c r="P61" s="360" t="s">
        <v>1283</v>
      </c>
    </row>
    <row r="62" spans="1:16">
      <c r="A62" s="360" t="s">
        <v>23</v>
      </c>
      <c r="B62" s="361">
        <v>45717</v>
      </c>
      <c r="C62" s="361">
        <v>45723</v>
      </c>
      <c r="D62" s="360" t="s">
        <v>504</v>
      </c>
      <c r="E62" s="360" t="s">
        <v>486</v>
      </c>
      <c r="F62" s="360">
        <v>63</v>
      </c>
      <c r="G62" s="360" t="s">
        <v>499</v>
      </c>
      <c r="H62" s="360">
        <v>1800</v>
      </c>
      <c r="I62" s="360">
        <v>15</v>
      </c>
      <c r="J62" s="360">
        <v>0</v>
      </c>
      <c r="K62" s="360">
        <v>0</v>
      </c>
      <c r="L62" s="360">
        <v>0</v>
      </c>
      <c r="M62" s="360">
        <v>0</v>
      </c>
      <c r="N62" s="360">
        <f t="shared" ref="N62:N65" si="41">SUM(H62:M62)</f>
        <v>1815</v>
      </c>
      <c r="O62" s="364">
        <f t="shared" ref="O62:O65" si="42">N62/F62</f>
        <v>28.80952380952381</v>
      </c>
      <c r="P62" s="360" t="s">
        <v>1283</v>
      </c>
    </row>
    <row r="63" spans="1:16">
      <c r="A63" s="360" t="s">
        <v>15</v>
      </c>
      <c r="B63" s="361">
        <v>45724</v>
      </c>
      <c r="C63" s="361">
        <v>45737</v>
      </c>
      <c r="D63" s="360" t="s">
        <v>504</v>
      </c>
      <c r="E63" s="360" t="s">
        <v>486</v>
      </c>
      <c r="F63" s="360">
        <v>53</v>
      </c>
      <c r="G63" s="360" t="s">
        <v>500</v>
      </c>
      <c r="H63" s="360">
        <v>1300</v>
      </c>
      <c r="I63" s="360">
        <v>15</v>
      </c>
      <c r="J63" s="360">
        <v>0</v>
      </c>
      <c r="K63" s="360">
        <v>0</v>
      </c>
      <c r="L63" s="360">
        <v>0</v>
      </c>
      <c r="M63" s="360">
        <v>0</v>
      </c>
      <c r="N63" s="360">
        <f t="shared" si="41"/>
        <v>1315</v>
      </c>
      <c r="O63" s="364">
        <f t="shared" si="42"/>
        <v>24.811320754716981</v>
      </c>
      <c r="P63" s="360" t="s">
        <v>1283</v>
      </c>
    </row>
    <row r="64" spans="1:16">
      <c r="A64" s="360" t="s">
        <v>15</v>
      </c>
      <c r="B64" s="361">
        <v>45724</v>
      </c>
      <c r="C64" s="361">
        <v>45737</v>
      </c>
      <c r="D64" s="360" t="s">
        <v>504</v>
      </c>
      <c r="E64" s="360" t="s">
        <v>486</v>
      </c>
      <c r="F64" s="360">
        <v>63</v>
      </c>
      <c r="G64" s="360" t="s">
        <v>499</v>
      </c>
      <c r="H64" s="360">
        <v>1500</v>
      </c>
      <c r="I64" s="360">
        <v>15</v>
      </c>
      <c r="J64" s="360">
        <v>0</v>
      </c>
      <c r="K64" s="360">
        <v>0</v>
      </c>
      <c r="L64" s="360">
        <v>0</v>
      </c>
      <c r="M64" s="360">
        <v>0</v>
      </c>
      <c r="N64" s="360">
        <f t="shared" si="41"/>
        <v>1515</v>
      </c>
      <c r="O64" s="364">
        <f t="shared" si="42"/>
        <v>24.047619047619047</v>
      </c>
      <c r="P64" s="360" t="s">
        <v>1283</v>
      </c>
    </row>
    <row r="65" spans="1:16">
      <c r="A65" s="360" t="s">
        <v>1423</v>
      </c>
      <c r="B65" s="361">
        <v>45724</v>
      </c>
      <c r="C65" s="361">
        <v>45730</v>
      </c>
      <c r="D65" s="360" t="s">
        <v>504</v>
      </c>
      <c r="E65" s="360" t="s">
        <v>486</v>
      </c>
      <c r="F65" s="360">
        <v>53</v>
      </c>
      <c r="G65" s="360" t="s">
        <v>500</v>
      </c>
      <c r="H65" s="360">
        <v>1558</v>
      </c>
      <c r="I65" s="360">
        <v>15</v>
      </c>
      <c r="J65" s="360">
        <v>0</v>
      </c>
      <c r="K65" s="360">
        <v>0</v>
      </c>
      <c r="L65" s="360">
        <v>0</v>
      </c>
      <c r="M65" s="360">
        <v>0</v>
      </c>
      <c r="N65" s="360">
        <f t="shared" si="41"/>
        <v>1573</v>
      </c>
      <c r="O65" s="364">
        <f t="shared" si="42"/>
        <v>29.679245283018869</v>
      </c>
      <c r="P65" s="360" t="s">
        <v>1283</v>
      </c>
    </row>
    <row r="66" spans="1:16">
      <c r="A66" s="360" t="s">
        <v>1423</v>
      </c>
      <c r="B66" s="361">
        <v>45731</v>
      </c>
      <c r="C66" s="361">
        <v>45747</v>
      </c>
      <c r="D66" s="360" t="s">
        <v>504</v>
      </c>
      <c r="E66" s="360" t="s">
        <v>486</v>
      </c>
      <c r="F66" s="360">
        <v>53</v>
      </c>
      <c r="G66" s="360" t="s">
        <v>500</v>
      </c>
      <c r="H66" s="360">
        <v>1308</v>
      </c>
      <c r="I66" s="360">
        <v>15</v>
      </c>
      <c r="J66" s="360">
        <v>0</v>
      </c>
      <c r="K66" s="360">
        <v>0</v>
      </c>
      <c r="L66" s="360">
        <v>0</v>
      </c>
      <c r="M66" s="360">
        <v>0</v>
      </c>
      <c r="N66" s="360">
        <f t="shared" ref="N66:N71" si="43">SUM(H66:M66)</f>
        <v>1323</v>
      </c>
      <c r="O66" s="364">
        <f t="shared" ref="O66:O71" si="44">N66/F66</f>
        <v>24.962264150943398</v>
      </c>
      <c r="P66" s="360" t="s">
        <v>1283</v>
      </c>
    </row>
    <row r="67" spans="1:16">
      <c r="A67" s="566" t="s">
        <v>15</v>
      </c>
      <c r="B67" s="579">
        <v>45732</v>
      </c>
      <c r="C67" s="579">
        <v>45747</v>
      </c>
      <c r="D67" s="566" t="s">
        <v>485</v>
      </c>
      <c r="E67" s="566" t="s">
        <v>486</v>
      </c>
      <c r="F67" s="566">
        <v>53</v>
      </c>
      <c r="G67" s="566" t="s">
        <v>500</v>
      </c>
      <c r="H67" s="566">
        <v>1200</v>
      </c>
      <c r="I67" s="566">
        <v>15</v>
      </c>
      <c r="J67" s="566">
        <v>0</v>
      </c>
      <c r="K67" s="566">
        <v>0</v>
      </c>
      <c r="L67" s="566">
        <v>0</v>
      </c>
      <c r="M67" s="566">
        <v>0</v>
      </c>
      <c r="N67" s="566">
        <f t="shared" si="43"/>
        <v>1215</v>
      </c>
      <c r="O67" s="561">
        <f t="shared" si="44"/>
        <v>22.924528301886792</v>
      </c>
      <c r="P67" s="566" t="s">
        <v>1283</v>
      </c>
    </row>
    <row r="68" spans="1:16">
      <c r="A68" s="360" t="s">
        <v>15</v>
      </c>
      <c r="B68" s="361">
        <v>45730</v>
      </c>
      <c r="C68" s="361">
        <v>45734</v>
      </c>
      <c r="D68" s="360" t="s">
        <v>504</v>
      </c>
      <c r="E68" s="360" t="s">
        <v>486</v>
      </c>
      <c r="F68" s="360">
        <v>53</v>
      </c>
      <c r="G68" s="360" t="s">
        <v>500</v>
      </c>
      <c r="H68" s="360">
        <v>1300</v>
      </c>
      <c r="I68" s="360">
        <v>15</v>
      </c>
      <c r="J68" s="360">
        <v>0</v>
      </c>
      <c r="K68" s="360">
        <v>0</v>
      </c>
      <c r="L68" s="360">
        <v>0</v>
      </c>
      <c r="M68" s="360">
        <v>0</v>
      </c>
      <c r="N68" s="360">
        <f t="shared" ref="N68" si="45">SUM(H68:M68)</f>
        <v>1315</v>
      </c>
      <c r="O68" s="364">
        <f t="shared" ref="O68" si="46">N68/F68</f>
        <v>24.811320754716981</v>
      </c>
      <c r="P68" s="360" t="s">
        <v>1576</v>
      </c>
    </row>
    <row r="69" spans="1:16">
      <c r="A69" s="360" t="s">
        <v>15</v>
      </c>
      <c r="B69" s="361">
        <v>45738</v>
      </c>
      <c r="C69" s="361">
        <v>45747</v>
      </c>
      <c r="D69" s="360" t="s">
        <v>504</v>
      </c>
      <c r="E69" s="360" t="s">
        <v>486</v>
      </c>
      <c r="F69" s="360">
        <v>53</v>
      </c>
      <c r="G69" s="360" t="s">
        <v>500</v>
      </c>
      <c r="H69" s="360">
        <v>1200</v>
      </c>
      <c r="I69" s="360">
        <v>15</v>
      </c>
      <c r="J69" s="360">
        <v>0</v>
      </c>
      <c r="K69" s="360">
        <v>0</v>
      </c>
      <c r="L69" s="360">
        <v>0</v>
      </c>
      <c r="M69" s="360">
        <v>0</v>
      </c>
      <c r="N69" s="360">
        <f t="shared" si="43"/>
        <v>1215</v>
      </c>
      <c r="O69" s="364">
        <f t="shared" si="44"/>
        <v>22.924528301886792</v>
      </c>
      <c r="P69" s="360" t="s">
        <v>1283</v>
      </c>
    </row>
    <row r="70" spans="1:16">
      <c r="A70" s="360" t="s">
        <v>15</v>
      </c>
      <c r="B70" s="361">
        <v>45736</v>
      </c>
      <c r="C70" s="361">
        <v>45741</v>
      </c>
      <c r="D70" s="360" t="s">
        <v>504</v>
      </c>
      <c r="E70" s="360" t="s">
        <v>486</v>
      </c>
      <c r="F70" s="360">
        <v>53</v>
      </c>
      <c r="G70" s="360" t="s">
        <v>500</v>
      </c>
      <c r="H70" s="360">
        <v>1200</v>
      </c>
      <c r="I70" s="360">
        <v>15</v>
      </c>
      <c r="J70" s="360">
        <v>0</v>
      </c>
      <c r="K70" s="360">
        <v>0</v>
      </c>
      <c r="L70" s="360">
        <v>0</v>
      </c>
      <c r="M70" s="360">
        <v>0</v>
      </c>
      <c r="N70" s="360">
        <f t="shared" si="43"/>
        <v>1215</v>
      </c>
      <c r="O70" s="364">
        <f t="shared" si="44"/>
        <v>22.924528301886792</v>
      </c>
      <c r="P70" s="360" t="s">
        <v>1577</v>
      </c>
    </row>
    <row r="71" spans="1:16">
      <c r="A71" s="360" t="s">
        <v>1423</v>
      </c>
      <c r="B71" s="361">
        <v>45748</v>
      </c>
      <c r="C71" s="361">
        <v>45754</v>
      </c>
      <c r="D71" s="360" t="s">
        <v>504</v>
      </c>
      <c r="E71" s="360" t="s">
        <v>486</v>
      </c>
      <c r="F71" s="360">
        <v>53</v>
      </c>
      <c r="G71" s="360" t="s">
        <v>500</v>
      </c>
      <c r="H71" s="360">
        <v>1658</v>
      </c>
      <c r="I71" s="360">
        <v>15</v>
      </c>
      <c r="J71" s="360">
        <v>0</v>
      </c>
      <c r="K71" s="360">
        <v>0</v>
      </c>
      <c r="L71" s="360">
        <v>0</v>
      </c>
      <c r="M71" s="360">
        <v>0</v>
      </c>
      <c r="N71" s="360">
        <f t="shared" si="43"/>
        <v>1673</v>
      </c>
      <c r="O71" s="364">
        <f t="shared" si="44"/>
        <v>31.566037735849058</v>
      </c>
      <c r="P71" s="360" t="s">
        <v>1283</v>
      </c>
    </row>
    <row r="72" spans="1:16">
      <c r="A72" s="360" t="s">
        <v>1423</v>
      </c>
      <c r="B72" s="361">
        <v>45748</v>
      </c>
      <c r="C72" s="361">
        <v>45754</v>
      </c>
      <c r="D72" s="360" t="s">
        <v>504</v>
      </c>
      <c r="E72" s="360" t="s">
        <v>486</v>
      </c>
      <c r="F72" s="360">
        <v>65</v>
      </c>
      <c r="G72" s="360" t="s">
        <v>499</v>
      </c>
      <c r="H72" s="360">
        <v>1908</v>
      </c>
      <c r="I72" s="360">
        <v>15</v>
      </c>
      <c r="J72" s="360">
        <v>0</v>
      </c>
      <c r="K72" s="360">
        <v>0</v>
      </c>
      <c r="L72" s="360">
        <v>0</v>
      </c>
      <c r="M72" s="360">
        <v>0</v>
      </c>
      <c r="N72" s="360">
        <f t="shared" ref="N72:N73" si="47">SUM(H72:M72)</f>
        <v>1923</v>
      </c>
      <c r="O72" s="364">
        <f t="shared" ref="O72:O73" si="48">N72/F72</f>
        <v>29.584615384615386</v>
      </c>
      <c r="P72" s="360" t="s">
        <v>1283</v>
      </c>
    </row>
    <row r="73" spans="1:16">
      <c r="A73" s="566" t="s">
        <v>15</v>
      </c>
      <c r="B73" s="579">
        <v>45748</v>
      </c>
      <c r="C73" s="579">
        <v>45754</v>
      </c>
      <c r="D73" s="566" t="s">
        <v>485</v>
      </c>
      <c r="E73" s="566" t="s">
        <v>486</v>
      </c>
      <c r="F73" s="566">
        <v>53</v>
      </c>
      <c r="G73" s="566" t="s">
        <v>500</v>
      </c>
      <c r="H73" s="566">
        <v>1400</v>
      </c>
      <c r="I73" s="566">
        <v>15</v>
      </c>
      <c r="J73" s="566">
        <v>0</v>
      </c>
      <c r="K73" s="566">
        <v>0</v>
      </c>
      <c r="L73" s="566">
        <v>0</v>
      </c>
      <c r="M73" s="566">
        <v>0</v>
      </c>
      <c r="N73" s="566">
        <f t="shared" si="47"/>
        <v>1415</v>
      </c>
      <c r="O73" s="561">
        <f t="shared" si="48"/>
        <v>26.69811320754717</v>
      </c>
      <c r="P73" s="566" t="s">
        <v>1283</v>
      </c>
    </row>
    <row r="74" spans="1:16">
      <c r="A74" s="570" t="s">
        <v>15</v>
      </c>
      <c r="B74" s="571">
        <v>45748</v>
      </c>
      <c r="C74" s="571">
        <v>45754</v>
      </c>
      <c r="D74" s="360" t="s">
        <v>504</v>
      </c>
      <c r="E74" s="570" t="s">
        <v>486</v>
      </c>
      <c r="F74" s="570">
        <v>53</v>
      </c>
      <c r="G74" s="570" t="s">
        <v>500</v>
      </c>
      <c r="H74" s="570">
        <v>1400</v>
      </c>
      <c r="I74" s="570">
        <v>15</v>
      </c>
      <c r="J74" s="570">
        <v>0</v>
      </c>
      <c r="K74" s="570">
        <v>0</v>
      </c>
      <c r="L74" s="570">
        <v>0</v>
      </c>
      <c r="M74" s="570">
        <v>0</v>
      </c>
      <c r="N74" s="570">
        <f t="shared" ref="N74" si="49">SUM(H74:M74)</f>
        <v>1415</v>
      </c>
      <c r="O74" s="563">
        <f t="shared" ref="O74" si="50">N74/F74</f>
        <v>26.69811320754717</v>
      </c>
      <c r="P74" s="570" t="s">
        <v>1283</v>
      </c>
    </row>
    <row r="75" spans="1:16">
      <c r="A75" s="570" t="s">
        <v>15</v>
      </c>
      <c r="B75" s="571">
        <v>45748</v>
      </c>
      <c r="C75" s="571">
        <v>45754</v>
      </c>
      <c r="D75" s="360" t="s">
        <v>504</v>
      </c>
      <c r="E75" s="570" t="s">
        <v>486</v>
      </c>
      <c r="F75" s="360">
        <v>65</v>
      </c>
      <c r="G75" s="360" t="s">
        <v>499</v>
      </c>
      <c r="H75" s="570">
        <v>1800</v>
      </c>
      <c r="I75" s="570">
        <v>15</v>
      </c>
      <c r="J75" s="570">
        <v>0</v>
      </c>
      <c r="K75" s="570">
        <v>0</v>
      </c>
      <c r="L75" s="570">
        <v>0</v>
      </c>
      <c r="M75" s="570">
        <v>0</v>
      </c>
      <c r="N75" s="570">
        <f t="shared" ref="N75:N78" si="51">SUM(H75:M75)</f>
        <v>1815</v>
      </c>
      <c r="O75" s="563">
        <f t="shared" ref="O75:O78" si="52">N75/F75</f>
        <v>27.923076923076923</v>
      </c>
      <c r="P75" s="570" t="s">
        <v>1283</v>
      </c>
    </row>
    <row r="76" spans="1:16">
      <c r="A76" s="570" t="s">
        <v>15</v>
      </c>
      <c r="B76" s="571">
        <v>45749</v>
      </c>
      <c r="C76" s="571">
        <v>45755</v>
      </c>
      <c r="D76" s="570" t="s">
        <v>504</v>
      </c>
      <c r="E76" s="570" t="s">
        <v>486</v>
      </c>
      <c r="F76" s="570">
        <v>53</v>
      </c>
      <c r="G76" s="570" t="s">
        <v>500</v>
      </c>
      <c r="H76" s="570">
        <v>1400</v>
      </c>
      <c r="I76" s="570">
        <v>15</v>
      </c>
      <c r="J76" s="570">
        <v>0</v>
      </c>
      <c r="K76" s="570">
        <v>0</v>
      </c>
      <c r="L76" s="570">
        <v>0</v>
      </c>
      <c r="M76" s="570">
        <v>0</v>
      </c>
      <c r="N76" s="570">
        <f t="shared" si="51"/>
        <v>1415</v>
      </c>
      <c r="O76" s="563">
        <f t="shared" si="52"/>
        <v>26.69811320754717</v>
      </c>
      <c r="P76" s="570" t="s">
        <v>1615</v>
      </c>
    </row>
    <row r="77" spans="1:16">
      <c r="A77" s="570" t="s">
        <v>15</v>
      </c>
      <c r="B77" s="571">
        <v>45749</v>
      </c>
      <c r="C77" s="571">
        <v>45755</v>
      </c>
      <c r="D77" s="570" t="s">
        <v>504</v>
      </c>
      <c r="E77" s="570" t="s">
        <v>486</v>
      </c>
      <c r="F77" s="570">
        <v>53</v>
      </c>
      <c r="G77" s="570" t="s">
        <v>500</v>
      </c>
      <c r="H77" s="570">
        <v>1400</v>
      </c>
      <c r="I77" s="570">
        <v>15</v>
      </c>
      <c r="J77" s="570">
        <v>0</v>
      </c>
      <c r="K77" s="570">
        <v>0</v>
      </c>
      <c r="L77" s="570">
        <v>0</v>
      </c>
      <c r="M77" s="570">
        <v>0</v>
      </c>
      <c r="N77" s="570">
        <f t="shared" si="51"/>
        <v>1415</v>
      </c>
      <c r="O77" s="563">
        <f t="shared" si="52"/>
        <v>26.69811320754717</v>
      </c>
      <c r="P77" s="570" t="s">
        <v>1618</v>
      </c>
    </row>
    <row r="78" spans="1:16">
      <c r="A78" s="566" t="s">
        <v>15</v>
      </c>
      <c r="B78" s="579">
        <v>45755</v>
      </c>
      <c r="C78" s="579">
        <v>45777</v>
      </c>
      <c r="D78" s="566" t="s">
        <v>485</v>
      </c>
      <c r="E78" s="566" t="s">
        <v>486</v>
      </c>
      <c r="F78" s="566">
        <v>53</v>
      </c>
      <c r="G78" s="566" t="s">
        <v>500</v>
      </c>
      <c r="H78" s="566">
        <v>1300</v>
      </c>
      <c r="I78" s="566">
        <v>15</v>
      </c>
      <c r="J78" s="566">
        <v>0</v>
      </c>
      <c r="K78" s="566">
        <v>0</v>
      </c>
      <c r="L78" s="566">
        <v>0</v>
      </c>
      <c r="M78" s="566">
        <v>0</v>
      </c>
      <c r="N78" s="566">
        <f t="shared" si="51"/>
        <v>1315</v>
      </c>
      <c r="O78" s="561">
        <f t="shared" si="52"/>
        <v>24.811320754716981</v>
      </c>
      <c r="P78" s="566" t="s">
        <v>1283</v>
      </c>
    </row>
    <row r="79" spans="1:16">
      <c r="A79" s="570" t="s">
        <v>15</v>
      </c>
      <c r="B79" s="571">
        <v>45755</v>
      </c>
      <c r="C79" s="571">
        <v>45768</v>
      </c>
      <c r="D79" s="360" t="s">
        <v>504</v>
      </c>
      <c r="E79" s="570" t="s">
        <v>486</v>
      </c>
      <c r="F79" s="570">
        <v>53</v>
      </c>
      <c r="G79" s="570" t="s">
        <v>500</v>
      </c>
      <c r="H79" s="570">
        <v>1300</v>
      </c>
      <c r="I79" s="570">
        <v>15</v>
      </c>
      <c r="J79" s="570">
        <v>0</v>
      </c>
      <c r="K79" s="570">
        <v>0</v>
      </c>
      <c r="L79" s="570">
        <v>0</v>
      </c>
      <c r="M79" s="570">
        <v>0</v>
      </c>
      <c r="N79" s="570">
        <f t="shared" ref="N79:N85" si="53">SUM(H79:M79)</f>
        <v>1315</v>
      </c>
      <c r="O79" s="563">
        <f t="shared" ref="O79:O85" si="54">N79/F79</f>
        <v>24.811320754716981</v>
      </c>
      <c r="P79" s="570" t="s">
        <v>1283</v>
      </c>
    </row>
    <row r="80" spans="1:16">
      <c r="A80" s="360" t="s">
        <v>1423</v>
      </c>
      <c r="B80" s="571">
        <v>45755</v>
      </c>
      <c r="C80" s="571">
        <v>45761</v>
      </c>
      <c r="D80" s="360" t="s">
        <v>504</v>
      </c>
      <c r="E80" s="360" t="s">
        <v>486</v>
      </c>
      <c r="F80" s="360">
        <v>65</v>
      </c>
      <c r="G80" s="360" t="s">
        <v>499</v>
      </c>
      <c r="H80" s="360">
        <v>1700</v>
      </c>
      <c r="I80" s="360">
        <v>15</v>
      </c>
      <c r="J80" s="360">
        <v>0</v>
      </c>
      <c r="K80" s="360">
        <v>0</v>
      </c>
      <c r="L80" s="360">
        <v>0</v>
      </c>
      <c r="M80" s="360">
        <v>0</v>
      </c>
      <c r="N80" s="360">
        <f t="shared" si="53"/>
        <v>1715</v>
      </c>
      <c r="O80" s="364">
        <f t="shared" si="54"/>
        <v>26.384615384615383</v>
      </c>
      <c r="P80" s="360" t="s">
        <v>1283</v>
      </c>
    </row>
    <row r="81" spans="1:16">
      <c r="A81" s="570" t="s">
        <v>15</v>
      </c>
      <c r="B81" s="571">
        <v>45762</v>
      </c>
      <c r="C81" s="571">
        <v>45777</v>
      </c>
      <c r="D81" s="570" t="s">
        <v>504</v>
      </c>
      <c r="E81" s="570" t="s">
        <v>486</v>
      </c>
      <c r="F81" s="570">
        <v>53</v>
      </c>
      <c r="G81" s="570" t="s">
        <v>500</v>
      </c>
      <c r="H81" s="570">
        <v>1300</v>
      </c>
      <c r="I81" s="570">
        <v>15</v>
      </c>
      <c r="J81" s="570">
        <v>0</v>
      </c>
      <c r="K81" s="570">
        <v>0</v>
      </c>
      <c r="L81" s="570">
        <v>0</v>
      </c>
      <c r="M81" s="570">
        <v>0</v>
      </c>
      <c r="N81" s="570">
        <f t="shared" si="53"/>
        <v>1315</v>
      </c>
      <c r="O81" s="563">
        <f t="shared" si="54"/>
        <v>24.811320754716981</v>
      </c>
      <c r="P81" s="360" t="s">
        <v>1283</v>
      </c>
    </row>
    <row r="82" spans="1:16">
      <c r="A82" s="570" t="s">
        <v>15</v>
      </c>
      <c r="B82" s="571">
        <v>45762</v>
      </c>
      <c r="C82" s="571">
        <v>45768</v>
      </c>
      <c r="D82" s="570" t="s">
        <v>504</v>
      </c>
      <c r="E82" s="570" t="s">
        <v>486</v>
      </c>
      <c r="F82" s="570">
        <v>65</v>
      </c>
      <c r="G82" s="570" t="s">
        <v>499</v>
      </c>
      <c r="H82" s="570">
        <v>1700</v>
      </c>
      <c r="I82" s="570">
        <v>15</v>
      </c>
      <c r="J82" s="570">
        <v>0</v>
      </c>
      <c r="K82" s="570">
        <v>0</v>
      </c>
      <c r="L82" s="570">
        <v>0</v>
      </c>
      <c r="M82" s="570">
        <v>0</v>
      </c>
      <c r="N82" s="570">
        <f t="shared" si="53"/>
        <v>1715</v>
      </c>
      <c r="O82" s="563">
        <f t="shared" si="54"/>
        <v>26.384615384615383</v>
      </c>
      <c r="P82" s="360" t="s">
        <v>1283</v>
      </c>
    </row>
    <row r="83" spans="1:16">
      <c r="A83" s="570" t="s">
        <v>15</v>
      </c>
      <c r="B83" s="571">
        <v>45769</v>
      </c>
      <c r="C83" s="571">
        <v>45777</v>
      </c>
      <c r="D83" s="570" t="s">
        <v>504</v>
      </c>
      <c r="E83" s="570" t="s">
        <v>486</v>
      </c>
      <c r="F83" s="570">
        <v>65</v>
      </c>
      <c r="G83" s="570" t="s">
        <v>499</v>
      </c>
      <c r="H83" s="570">
        <v>1600</v>
      </c>
      <c r="I83" s="570">
        <v>15</v>
      </c>
      <c r="J83" s="570">
        <v>0</v>
      </c>
      <c r="K83" s="570">
        <v>0</v>
      </c>
      <c r="L83" s="570">
        <v>0</v>
      </c>
      <c r="M83" s="570">
        <v>0</v>
      </c>
      <c r="N83" s="570">
        <f t="shared" ref="N83" si="55">SUM(H83:M83)</f>
        <v>1615</v>
      </c>
      <c r="O83" s="563">
        <f t="shared" ref="O83" si="56">N83/F83</f>
        <v>24.846153846153847</v>
      </c>
      <c r="P83" s="360" t="s">
        <v>1283</v>
      </c>
    </row>
    <row r="84" spans="1:16">
      <c r="A84" s="570" t="s">
        <v>1423</v>
      </c>
      <c r="B84" s="571">
        <v>45762</v>
      </c>
      <c r="C84" s="571">
        <v>45768</v>
      </c>
      <c r="D84" s="570" t="s">
        <v>504</v>
      </c>
      <c r="E84" s="570" t="s">
        <v>486</v>
      </c>
      <c r="F84" s="570">
        <v>53</v>
      </c>
      <c r="G84" s="570" t="s">
        <v>500</v>
      </c>
      <c r="H84" s="570">
        <v>1258</v>
      </c>
      <c r="I84" s="570">
        <v>15</v>
      </c>
      <c r="J84" s="570">
        <v>0</v>
      </c>
      <c r="K84" s="570">
        <v>0</v>
      </c>
      <c r="L84" s="570">
        <v>0</v>
      </c>
      <c r="M84" s="570">
        <v>0</v>
      </c>
      <c r="N84" s="570">
        <f t="shared" si="53"/>
        <v>1273</v>
      </c>
      <c r="O84" s="563">
        <f t="shared" si="54"/>
        <v>24.018867924528301</v>
      </c>
      <c r="P84" s="360" t="s">
        <v>1283</v>
      </c>
    </row>
    <row r="85" spans="1:16">
      <c r="A85" s="570" t="s">
        <v>1423</v>
      </c>
      <c r="B85" s="571">
        <v>45762</v>
      </c>
      <c r="C85" s="571">
        <v>45768</v>
      </c>
      <c r="D85" s="570" t="s">
        <v>504</v>
      </c>
      <c r="E85" s="570" t="s">
        <v>486</v>
      </c>
      <c r="F85" s="570">
        <v>65</v>
      </c>
      <c r="G85" s="570" t="s">
        <v>499</v>
      </c>
      <c r="H85" s="570">
        <v>1608</v>
      </c>
      <c r="I85" s="570">
        <v>15</v>
      </c>
      <c r="J85" s="570">
        <v>0</v>
      </c>
      <c r="K85" s="570">
        <v>0</v>
      </c>
      <c r="L85" s="570">
        <v>0</v>
      </c>
      <c r="M85" s="570">
        <v>0</v>
      </c>
      <c r="N85" s="570">
        <f t="shared" si="53"/>
        <v>1623</v>
      </c>
      <c r="O85" s="563">
        <f t="shared" si="54"/>
        <v>24.969230769230769</v>
      </c>
      <c r="P85" s="570" t="s">
        <v>1283</v>
      </c>
    </row>
    <row r="86" spans="1:16">
      <c r="A86" s="570" t="s">
        <v>1423</v>
      </c>
      <c r="B86" s="571">
        <v>45769</v>
      </c>
      <c r="C86" s="571">
        <v>45777</v>
      </c>
      <c r="D86" s="570" t="s">
        <v>504</v>
      </c>
      <c r="E86" s="570" t="s">
        <v>486</v>
      </c>
      <c r="F86" s="570">
        <v>53</v>
      </c>
      <c r="G86" s="570" t="s">
        <v>500</v>
      </c>
      <c r="H86" s="570">
        <v>1358</v>
      </c>
      <c r="I86" s="570">
        <v>15</v>
      </c>
      <c r="J86" s="570">
        <v>0</v>
      </c>
      <c r="K86" s="570">
        <v>0</v>
      </c>
      <c r="L86" s="570">
        <v>0</v>
      </c>
      <c r="M86" s="570">
        <v>0</v>
      </c>
      <c r="N86" s="570">
        <f t="shared" ref="N86:N87" si="57">SUM(H86:M86)</f>
        <v>1373</v>
      </c>
      <c r="O86" s="563">
        <f t="shared" ref="O86:O87" si="58">N86/F86</f>
        <v>25.90566037735849</v>
      </c>
      <c r="P86" s="360" t="s">
        <v>1283</v>
      </c>
    </row>
    <row r="87" spans="1:16">
      <c r="A87" s="570" t="s">
        <v>1423</v>
      </c>
      <c r="B87" s="571">
        <v>45769</v>
      </c>
      <c r="C87" s="571">
        <v>45777</v>
      </c>
      <c r="D87" s="570" t="s">
        <v>504</v>
      </c>
      <c r="E87" s="570" t="s">
        <v>486</v>
      </c>
      <c r="F87" s="570">
        <v>65</v>
      </c>
      <c r="G87" s="570" t="s">
        <v>499</v>
      </c>
      <c r="H87" s="570">
        <v>1758</v>
      </c>
      <c r="I87" s="570">
        <v>15</v>
      </c>
      <c r="J87" s="570">
        <v>0</v>
      </c>
      <c r="K87" s="570">
        <v>0</v>
      </c>
      <c r="L87" s="570">
        <v>0</v>
      </c>
      <c r="M87" s="570">
        <v>0</v>
      </c>
      <c r="N87" s="570">
        <f t="shared" si="57"/>
        <v>1773</v>
      </c>
      <c r="O87" s="563">
        <f t="shared" si="58"/>
        <v>27.276923076923076</v>
      </c>
      <c r="P87" s="570" t="s">
        <v>1283</v>
      </c>
    </row>
    <row r="88" spans="1:16">
      <c r="A88" s="570" t="s">
        <v>15</v>
      </c>
      <c r="B88" s="571">
        <v>45761</v>
      </c>
      <c r="C88" s="571">
        <v>45771</v>
      </c>
      <c r="D88" s="570" t="s">
        <v>504</v>
      </c>
      <c r="E88" s="570" t="s">
        <v>486</v>
      </c>
      <c r="F88" s="570">
        <v>53</v>
      </c>
      <c r="G88" s="570" t="s">
        <v>500</v>
      </c>
      <c r="H88" s="570">
        <v>1300</v>
      </c>
      <c r="I88" s="570">
        <v>15</v>
      </c>
      <c r="J88" s="570">
        <v>0</v>
      </c>
      <c r="K88" s="570">
        <v>0</v>
      </c>
      <c r="L88" s="570">
        <v>0</v>
      </c>
      <c r="M88" s="570">
        <v>0</v>
      </c>
      <c r="N88" s="570">
        <f t="shared" ref="N88:N92" si="59">SUM(H88:M88)</f>
        <v>1315</v>
      </c>
      <c r="O88" s="563">
        <f t="shared" ref="O88:O92" si="60">N88/F88</f>
        <v>24.811320754716981</v>
      </c>
      <c r="P88" s="360" t="s">
        <v>1617</v>
      </c>
    </row>
    <row r="89" spans="1:16">
      <c r="A89" s="570" t="s">
        <v>1423</v>
      </c>
      <c r="B89" s="571">
        <v>45778</v>
      </c>
      <c r="C89" s="571">
        <v>45784</v>
      </c>
      <c r="D89" s="570" t="s">
        <v>504</v>
      </c>
      <c r="E89" s="570" t="s">
        <v>486</v>
      </c>
      <c r="F89" s="570">
        <v>53</v>
      </c>
      <c r="G89" s="570" t="s">
        <v>500</v>
      </c>
      <c r="H89" s="570">
        <v>1308</v>
      </c>
      <c r="I89" s="570">
        <v>15</v>
      </c>
      <c r="J89" s="570">
        <v>0</v>
      </c>
      <c r="K89" s="570">
        <v>0</v>
      </c>
      <c r="L89" s="570">
        <v>0</v>
      </c>
      <c r="M89" s="570">
        <v>0</v>
      </c>
      <c r="N89" s="570">
        <f t="shared" si="59"/>
        <v>1323</v>
      </c>
      <c r="O89" s="563">
        <f t="shared" si="60"/>
        <v>24.962264150943398</v>
      </c>
      <c r="P89" s="360" t="s">
        <v>1283</v>
      </c>
    </row>
    <row r="90" spans="1:16">
      <c r="A90" s="570" t="s">
        <v>1423</v>
      </c>
      <c r="B90" s="571">
        <v>45778</v>
      </c>
      <c r="C90" s="571">
        <v>45784</v>
      </c>
      <c r="D90" s="570" t="s">
        <v>504</v>
      </c>
      <c r="E90" s="570" t="s">
        <v>486</v>
      </c>
      <c r="F90" s="570">
        <v>65</v>
      </c>
      <c r="G90" s="570" t="s">
        <v>499</v>
      </c>
      <c r="H90" s="570">
        <v>1608</v>
      </c>
      <c r="I90" s="570">
        <v>15</v>
      </c>
      <c r="J90" s="570">
        <v>0</v>
      </c>
      <c r="K90" s="570">
        <v>0</v>
      </c>
      <c r="L90" s="570">
        <v>0</v>
      </c>
      <c r="M90" s="570">
        <v>0</v>
      </c>
      <c r="N90" s="570">
        <f t="shared" si="59"/>
        <v>1623</v>
      </c>
      <c r="O90" s="563">
        <f t="shared" si="60"/>
        <v>24.969230769230769</v>
      </c>
      <c r="P90" s="570" t="s">
        <v>1283</v>
      </c>
    </row>
    <row r="91" spans="1:16">
      <c r="A91" s="566" t="s">
        <v>15</v>
      </c>
      <c r="B91" s="579">
        <v>45778</v>
      </c>
      <c r="C91" s="579">
        <v>45795</v>
      </c>
      <c r="D91" s="566" t="s">
        <v>485</v>
      </c>
      <c r="E91" s="566" t="s">
        <v>486</v>
      </c>
      <c r="F91" s="566">
        <v>53</v>
      </c>
      <c r="G91" s="566" t="s">
        <v>500</v>
      </c>
      <c r="H91" s="566">
        <v>1200</v>
      </c>
      <c r="I91" s="566">
        <v>15</v>
      </c>
      <c r="J91" s="566">
        <v>0</v>
      </c>
      <c r="K91" s="566">
        <v>0</v>
      </c>
      <c r="L91" s="566">
        <v>0</v>
      </c>
      <c r="M91" s="566">
        <v>0</v>
      </c>
      <c r="N91" s="566">
        <f t="shared" si="59"/>
        <v>1215</v>
      </c>
      <c r="O91" s="561">
        <f t="shared" si="60"/>
        <v>22.924528301886792</v>
      </c>
      <c r="P91" s="566" t="s">
        <v>1283</v>
      </c>
    </row>
    <row r="92" spans="1:16">
      <c r="A92" s="570" t="s">
        <v>15</v>
      </c>
      <c r="B92" s="571">
        <v>45778</v>
      </c>
      <c r="C92" s="571">
        <v>45795</v>
      </c>
      <c r="D92" s="570" t="s">
        <v>504</v>
      </c>
      <c r="E92" s="570" t="s">
        <v>486</v>
      </c>
      <c r="F92" s="570">
        <v>53</v>
      </c>
      <c r="G92" s="570" t="s">
        <v>500</v>
      </c>
      <c r="H92" s="570">
        <v>1200</v>
      </c>
      <c r="I92" s="570">
        <v>15</v>
      </c>
      <c r="J92" s="570">
        <v>0</v>
      </c>
      <c r="K92" s="570">
        <v>0</v>
      </c>
      <c r="L92" s="570">
        <v>0</v>
      </c>
      <c r="M92" s="570">
        <v>0</v>
      </c>
      <c r="N92" s="570">
        <f t="shared" si="59"/>
        <v>1215</v>
      </c>
      <c r="O92" s="563">
        <f t="shared" si="60"/>
        <v>22.924528301886792</v>
      </c>
      <c r="P92" s="360" t="s">
        <v>1283</v>
      </c>
    </row>
    <row r="93" spans="1:16">
      <c r="A93" s="570" t="s">
        <v>15</v>
      </c>
      <c r="B93" s="571">
        <v>45778</v>
      </c>
      <c r="C93" s="571">
        <v>45780</v>
      </c>
      <c r="D93" s="570" t="s">
        <v>504</v>
      </c>
      <c r="E93" s="570" t="s">
        <v>486</v>
      </c>
      <c r="F93" s="570">
        <v>30</v>
      </c>
      <c r="G93" s="570" t="s">
        <v>500</v>
      </c>
      <c r="H93" s="570">
        <v>1315</v>
      </c>
      <c r="I93" s="570">
        <v>15</v>
      </c>
      <c r="J93" s="570">
        <v>0</v>
      </c>
      <c r="K93" s="570">
        <v>0</v>
      </c>
      <c r="L93" s="570">
        <v>0</v>
      </c>
      <c r="M93" s="570">
        <v>0</v>
      </c>
      <c r="N93" s="570">
        <f t="shared" ref="N93" si="61">SUM(H93:M93)</f>
        <v>1330</v>
      </c>
      <c r="O93" s="563">
        <f t="shared" ref="O93" si="62">N93/F93</f>
        <v>44.333333333333336</v>
      </c>
      <c r="P93" s="360" t="s">
        <v>1624</v>
      </c>
    </row>
    <row r="94" spans="1:16">
      <c r="A94" s="570" t="s">
        <v>15</v>
      </c>
      <c r="B94" s="571">
        <v>45778</v>
      </c>
      <c r="C94" s="571">
        <v>45780</v>
      </c>
      <c r="D94" s="570" t="s">
        <v>504</v>
      </c>
      <c r="E94" s="570" t="s">
        <v>486</v>
      </c>
      <c r="F94" s="570">
        <v>30</v>
      </c>
      <c r="G94" s="570" t="s">
        <v>500</v>
      </c>
      <c r="H94" s="570">
        <v>1315</v>
      </c>
      <c r="I94" s="570">
        <v>15</v>
      </c>
      <c r="J94" s="570">
        <v>0</v>
      </c>
      <c r="K94" s="570">
        <v>0</v>
      </c>
      <c r="L94" s="570">
        <v>0</v>
      </c>
      <c r="M94" s="570">
        <v>0</v>
      </c>
      <c r="N94" s="570">
        <f t="shared" ref="N94" si="63">SUM(H94:M94)</f>
        <v>1330</v>
      </c>
      <c r="O94" s="563">
        <f t="shared" ref="O94" si="64">N94/F94</f>
        <v>44.333333333333336</v>
      </c>
      <c r="P94" s="360" t="s">
        <v>1624</v>
      </c>
    </row>
    <row r="95" spans="1:16">
      <c r="A95" s="570" t="s">
        <v>15</v>
      </c>
      <c r="B95" s="571">
        <v>45790</v>
      </c>
      <c r="C95" s="571">
        <v>45793</v>
      </c>
      <c r="D95" s="570" t="s">
        <v>504</v>
      </c>
      <c r="E95" s="570" t="s">
        <v>486</v>
      </c>
      <c r="F95" s="570">
        <v>65</v>
      </c>
      <c r="G95" s="570" t="s">
        <v>499</v>
      </c>
      <c r="H95" s="570">
        <v>1400</v>
      </c>
      <c r="I95" s="570">
        <v>15</v>
      </c>
      <c r="J95" s="570">
        <v>0</v>
      </c>
      <c r="K95" s="570">
        <v>0</v>
      </c>
      <c r="L95" s="570">
        <v>0</v>
      </c>
      <c r="M95" s="570">
        <v>0</v>
      </c>
      <c r="N95" s="570">
        <f t="shared" ref="N95:N97" si="65">SUM(H95:M95)</f>
        <v>1415</v>
      </c>
      <c r="O95" s="563">
        <f t="shared" ref="O95:O97" si="66">N95/F95</f>
        <v>21.76923076923077</v>
      </c>
      <c r="P95" s="360" t="s">
        <v>1632</v>
      </c>
    </row>
    <row r="96" spans="1:16">
      <c r="A96" s="566" t="s">
        <v>15</v>
      </c>
      <c r="B96" s="579">
        <v>45796</v>
      </c>
      <c r="C96" s="579">
        <v>45802</v>
      </c>
      <c r="D96" s="566" t="s">
        <v>485</v>
      </c>
      <c r="E96" s="566" t="s">
        <v>486</v>
      </c>
      <c r="F96" s="566">
        <v>53</v>
      </c>
      <c r="G96" s="566" t="s">
        <v>500</v>
      </c>
      <c r="H96" s="566">
        <v>1400</v>
      </c>
      <c r="I96" s="566">
        <v>15</v>
      </c>
      <c r="J96" s="566">
        <v>0</v>
      </c>
      <c r="K96" s="566">
        <v>0</v>
      </c>
      <c r="L96" s="566">
        <v>0</v>
      </c>
      <c r="M96" s="566">
        <v>0</v>
      </c>
      <c r="N96" s="566">
        <f t="shared" si="65"/>
        <v>1415</v>
      </c>
      <c r="O96" s="561">
        <f t="shared" si="66"/>
        <v>26.69811320754717</v>
      </c>
      <c r="P96" s="566" t="s">
        <v>1283</v>
      </c>
    </row>
    <row r="97" spans="1:16">
      <c r="A97" s="570" t="s">
        <v>15</v>
      </c>
      <c r="B97" s="571">
        <v>45794</v>
      </c>
      <c r="C97" s="571">
        <v>45800</v>
      </c>
      <c r="D97" s="570" t="s">
        <v>504</v>
      </c>
      <c r="E97" s="570" t="s">
        <v>486</v>
      </c>
      <c r="F97" s="570">
        <v>60</v>
      </c>
      <c r="G97" s="570" t="s">
        <v>499</v>
      </c>
      <c r="H97" s="570">
        <v>1600</v>
      </c>
      <c r="I97" s="570">
        <v>15</v>
      </c>
      <c r="J97" s="570">
        <v>0</v>
      </c>
      <c r="K97" s="570">
        <v>0</v>
      </c>
      <c r="L97" s="570">
        <v>0</v>
      </c>
      <c r="M97" s="570">
        <v>0</v>
      </c>
      <c r="N97" s="570">
        <f t="shared" si="65"/>
        <v>1615</v>
      </c>
      <c r="O97" s="563">
        <f t="shared" si="66"/>
        <v>26.916666666666668</v>
      </c>
      <c r="P97" s="360" t="s">
        <v>1639</v>
      </c>
    </row>
    <row r="98" spans="1:16">
      <c r="A98" s="570" t="s">
        <v>15</v>
      </c>
      <c r="B98" s="571">
        <v>45796</v>
      </c>
      <c r="C98" s="571">
        <v>45802</v>
      </c>
      <c r="D98" s="570" t="s">
        <v>504</v>
      </c>
      <c r="E98" s="570" t="s">
        <v>486</v>
      </c>
      <c r="F98" s="570">
        <v>65</v>
      </c>
      <c r="G98" s="570" t="s">
        <v>499</v>
      </c>
      <c r="H98" s="570">
        <v>1600</v>
      </c>
      <c r="I98" s="570">
        <v>15</v>
      </c>
      <c r="J98" s="570">
        <v>0</v>
      </c>
      <c r="K98" s="570">
        <v>0</v>
      </c>
      <c r="L98" s="570">
        <v>0</v>
      </c>
      <c r="M98" s="570">
        <v>0</v>
      </c>
      <c r="N98" s="570">
        <f t="shared" ref="N98" si="67">SUM(H98:M98)</f>
        <v>1615</v>
      </c>
      <c r="O98" s="563">
        <f t="shared" ref="O98" si="68">N98/F98</f>
        <v>24.846153846153847</v>
      </c>
      <c r="P98" s="570" t="s">
        <v>1283</v>
      </c>
    </row>
    <row r="99" spans="1:16">
      <c r="A99" s="570" t="s">
        <v>15</v>
      </c>
      <c r="B99" s="571">
        <v>45796</v>
      </c>
      <c r="C99" s="571">
        <v>45802</v>
      </c>
      <c r="D99" s="570" t="s">
        <v>504</v>
      </c>
      <c r="E99" s="570" t="s">
        <v>486</v>
      </c>
      <c r="F99" s="570">
        <v>53</v>
      </c>
      <c r="G99" s="570" t="s">
        <v>500</v>
      </c>
      <c r="H99" s="570">
        <v>1400</v>
      </c>
      <c r="I99" s="570">
        <v>15</v>
      </c>
      <c r="J99" s="570">
        <v>0</v>
      </c>
      <c r="K99" s="570">
        <v>0</v>
      </c>
      <c r="L99" s="570">
        <v>0</v>
      </c>
      <c r="M99" s="570">
        <v>0</v>
      </c>
      <c r="N99" s="570">
        <f t="shared" ref="N99:N102" si="69">SUM(H99:M99)</f>
        <v>1415</v>
      </c>
      <c r="O99" s="563">
        <f t="shared" ref="O99:O102" si="70">N99/F99</f>
        <v>26.69811320754717</v>
      </c>
      <c r="P99" s="570" t="s">
        <v>1283</v>
      </c>
    </row>
    <row r="100" spans="1:16">
      <c r="A100" s="570" t="s">
        <v>1423</v>
      </c>
      <c r="B100" s="571">
        <v>45800</v>
      </c>
      <c r="C100" s="571">
        <v>45808</v>
      </c>
      <c r="D100" s="570" t="s">
        <v>504</v>
      </c>
      <c r="E100" s="570" t="s">
        <v>486</v>
      </c>
      <c r="F100" s="570">
        <v>53</v>
      </c>
      <c r="G100" s="570" t="s">
        <v>500</v>
      </c>
      <c r="H100" s="570">
        <v>2808</v>
      </c>
      <c r="I100" s="570">
        <v>15</v>
      </c>
      <c r="J100" s="570">
        <v>0</v>
      </c>
      <c r="K100" s="570">
        <v>0</v>
      </c>
      <c r="L100" s="570">
        <v>0</v>
      </c>
      <c r="M100" s="570">
        <v>0</v>
      </c>
      <c r="N100" s="570">
        <f t="shared" si="69"/>
        <v>2823</v>
      </c>
      <c r="O100" s="563">
        <f t="shared" si="70"/>
        <v>53.264150943396224</v>
      </c>
      <c r="P100" s="360" t="s">
        <v>1283</v>
      </c>
    </row>
    <row r="101" spans="1:16">
      <c r="A101" s="570" t="s">
        <v>1423</v>
      </c>
      <c r="B101" s="571">
        <v>45800</v>
      </c>
      <c r="C101" s="571">
        <v>45808</v>
      </c>
      <c r="D101" s="570" t="s">
        <v>504</v>
      </c>
      <c r="E101" s="570" t="s">
        <v>486</v>
      </c>
      <c r="F101" s="570">
        <v>65</v>
      </c>
      <c r="G101" s="570" t="s">
        <v>499</v>
      </c>
      <c r="H101" s="570">
        <v>3208</v>
      </c>
      <c r="I101" s="570">
        <v>15</v>
      </c>
      <c r="J101" s="570">
        <v>0</v>
      </c>
      <c r="K101" s="570">
        <v>0</v>
      </c>
      <c r="L101" s="570">
        <v>0</v>
      </c>
      <c r="M101" s="570">
        <v>0</v>
      </c>
      <c r="N101" s="570">
        <f t="shared" si="69"/>
        <v>3223</v>
      </c>
      <c r="O101" s="563">
        <f t="shared" si="70"/>
        <v>49.584615384615383</v>
      </c>
      <c r="P101" s="570" t="s">
        <v>1283</v>
      </c>
    </row>
    <row r="102" spans="1:16">
      <c r="A102" s="566" t="s">
        <v>15</v>
      </c>
      <c r="B102" s="579">
        <v>45803</v>
      </c>
      <c r="C102" s="579">
        <v>45808</v>
      </c>
      <c r="D102" s="566" t="s">
        <v>485</v>
      </c>
      <c r="E102" s="566" t="s">
        <v>486</v>
      </c>
      <c r="F102" s="566">
        <v>53</v>
      </c>
      <c r="G102" s="566" t="s">
        <v>500</v>
      </c>
      <c r="H102" s="566">
        <v>2800</v>
      </c>
      <c r="I102" s="566">
        <v>15</v>
      </c>
      <c r="J102" s="566">
        <v>0</v>
      </c>
      <c r="K102" s="566">
        <v>0</v>
      </c>
      <c r="L102" s="566">
        <v>0</v>
      </c>
      <c r="M102" s="566">
        <v>0</v>
      </c>
      <c r="N102" s="566">
        <f t="shared" si="69"/>
        <v>2815</v>
      </c>
      <c r="O102" s="561">
        <f t="shared" si="70"/>
        <v>53.113207547169814</v>
      </c>
      <c r="P102" s="566" t="s">
        <v>1283</v>
      </c>
    </row>
    <row r="103" spans="1:16">
      <c r="A103" s="570" t="s">
        <v>15</v>
      </c>
      <c r="B103" s="571">
        <v>45803</v>
      </c>
      <c r="C103" s="571">
        <v>45808</v>
      </c>
      <c r="D103" s="570" t="s">
        <v>504</v>
      </c>
      <c r="E103" s="570" t="s">
        <v>486</v>
      </c>
      <c r="F103" s="570">
        <v>53</v>
      </c>
      <c r="G103" s="570" t="s">
        <v>500</v>
      </c>
      <c r="H103" s="570">
        <v>2800</v>
      </c>
      <c r="I103" s="570">
        <v>15</v>
      </c>
      <c r="J103" s="570">
        <v>0</v>
      </c>
      <c r="K103" s="570">
        <v>0</v>
      </c>
      <c r="L103" s="570">
        <v>0</v>
      </c>
      <c r="M103" s="570">
        <v>0</v>
      </c>
      <c r="N103" s="570">
        <f t="shared" ref="N103:N104" si="71">SUM(H103:M103)</f>
        <v>2815</v>
      </c>
      <c r="O103" s="563">
        <f t="shared" ref="O103:O104" si="72">N103/F103</f>
        <v>53.113207547169814</v>
      </c>
      <c r="P103" s="570" t="s">
        <v>1283</v>
      </c>
    </row>
    <row r="104" spans="1:16">
      <c r="A104" s="570" t="s">
        <v>15</v>
      </c>
      <c r="B104" s="571">
        <v>45803</v>
      </c>
      <c r="C104" s="571">
        <v>45808</v>
      </c>
      <c r="D104" s="570" t="s">
        <v>504</v>
      </c>
      <c r="E104" s="570" t="s">
        <v>486</v>
      </c>
      <c r="F104" s="570">
        <v>65</v>
      </c>
      <c r="G104" s="570" t="s">
        <v>499</v>
      </c>
      <c r="H104" s="570">
        <v>3000</v>
      </c>
      <c r="I104" s="570">
        <v>15</v>
      </c>
      <c r="J104" s="570">
        <v>0</v>
      </c>
      <c r="K104" s="570">
        <v>0</v>
      </c>
      <c r="L104" s="570">
        <v>0</v>
      </c>
      <c r="M104" s="570">
        <v>0</v>
      </c>
      <c r="N104" s="570">
        <f t="shared" si="71"/>
        <v>3015</v>
      </c>
      <c r="O104" s="563">
        <f t="shared" si="72"/>
        <v>46.384615384615387</v>
      </c>
      <c r="P104" s="570" t="s">
        <v>1283</v>
      </c>
    </row>
    <row r="105" spans="1:16">
      <c r="A105" s="570" t="s">
        <v>13</v>
      </c>
      <c r="B105" s="571">
        <v>45809</v>
      </c>
      <c r="C105" s="571">
        <v>45813</v>
      </c>
      <c r="D105" s="570" t="s">
        <v>504</v>
      </c>
      <c r="E105" s="570" t="s">
        <v>486</v>
      </c>
      <c r="F105" s="570">
        <v>53</v>
      </c>
      <c r="G105" s="570" t="s">
        <v>500</v>
      </c>
      <c r="H105" s="570">
        <v>3900</v>
      </c>
      <c r="I105" s="570">
        <v>15</v>
      </c>
      <c r="J105" s="570">
        <v>0</v>
      </c>
      <c r="K105" s="570">
        <v>0</v>
      </c>
      <c r="L105" s="570">
        <v>0</v>
      </c>
      <c r="M105" s="570">
        <v>0</v>
      </c>
      <c r="N105" s="570">
        <f t="shared" ref="N105:N107" si="73">SUM(H105:M105)</f>
        <v>3915</v>
      </c>
      <c r="O105" s="563">
        <f t="shared" ref="O105:O107" si="74">N105/F105</f>
        <v>73.867924528301884</v>
      </c>
      <c r="P105" s="570" t="s">
        <v>1283</v>
      </c>
    </row>
    <row r="106" spans="1:16">
      <c r="A106" s="570" t="s">
        <v>13</v>
      </c>
      <c r="B106" s="571">
        <v>45809</v>
      </c>
      <c r="C106" s="571">
        <v>45813</v>
      </c>
      <c r="D106" s="570" t="s">
        <v>504</v>
      </c>
      <c r="E106" s="570" t="s">
        <v>486</v>
      </c>
      <c r="F106" s="570">
        <v>65</v>
      </c>
      <c r="G106" s="570" t="s">
        <v>499</v>
      </c>
      <c r="H106" s="570">
        <v>4500</v>
      </c>
      <c r="I106" s="570">
        <v>15</v>
      </c>
      <c r="J106" s="570">
        <v>0</v>
      </c>
      <c r="K106" s="570">
        <v>0</v>
      </c>
      <c r="L106" s="570">
        <v>0</v>
      </c>
      <c r="M106" s="570">
        <v>0</v>
      </c>
      <c r="N106" s="570">
        <f t="shared" ref="N106" si="75">SUM(H106:M106)</f>
        <v>4515</v>
      </c>
      <c r="O106" s="563">
        <f t="shared" ref="O106" si="76">N106/F106</f>
        <v>69.461538461538467</v>
      </c>
      <c r="P106" s="570" t="s">
        <v>1283</v>
      </c>
    </row>
    <row r="107" spans="1:16">
      <c r="A107" s="570" t="s">
        <v>21</v>
      </c>
      <c r="B107" s="571">
        <v>45809</v>
      </c>
      <c r="C107" s="571">
        <v>45813</v>
      </c>
      <c r="D107" s="570" t="s">
        <v>504</v>
      </c>
      <c r="E107" s="570" t="s">
        <v>486</v>
      </c>
      <c r="F107" s="570">
        <v>53</v>
      </c>
      <c r="G107" s="570" t="s">
        <v>500</v>
      </c>
      <c r="H107" s="570">
        <v>4400</v>
      </c>
      <c r="I107" s="570">
        <v>15</v>
      </c>
      <c r="J107" s="570">
        <v>0</v>
      </c>
      <c r="K107" s="570">
        <v>0</v>
      </c>
      <c r="L107" s="570">
        <v>0</v>
      </c>
      <c r="M107" s="570">
        <v>0</v>
      </c>
      <c r="N107" s="570">
        <f t="shared" si="73"/>
        <v>4415</v>
      </c>
      <c r="O107" s="563">
        <f t="shared" si="74"/>
        <v>83.301886792452834</v>
      </c>
      <c r="P107" s="570" t="s">
        <v>1283</v>
      </c>
    </row>
    <row r="108" spans="1:16">
      <c r="A108" s="570" t="s">
        <v>21</v>
      </c>
      <c r="B108" s="571">
        <v>45809</v>
      </c>
      <c r="C108" s="571">
        <v>45813</v>
      </c>
      <c r="D108" s="570" t="s">
        <v>504</v>
      </c>
      <c r="E108" s="570" t="s">
        <v>486</v>
      </c>
      <c r="F108" s="570">
        <v>65</v>
      </c>
      <c r="G108" s="570" t="s">
        <v>499</v>
      </c>
      <c r="H108" s="570">
        <v>5000</v>
      </c>
      <c r="I108" s="570">
        <v>15</v>
      </c>
      <c r="J108" s="570">
        <v>0</v>
      </c>
      <c r="K108" s="570">
        <v>0</v>
      </c>
      <c r="L108" s="570">
        <v>0</v>
      </c>
      <c r="M108" s="570">
        <v>0</v>
      </c>
      <c r="N108" s="570">
        <f t="shared" ref="N108:N112" si="77">SUM(H108:M108)</f>
        <v>5015</v>
      </c>
      <c r="O108" s="563">
        <f t="shared" ref="O108:O112" si="78">N108/F108</f>
        <v>77.15384615384616</v>
      </c>
      <c r="P108" s="570" t="s">
        <v>1283</v>
      </c>
    </row>
    <row r="109" spans="1:16">
      <c r="A109" s="668" t="s">
        <v>15</v>
      </c>
      <c r="B109" s="673">
        <v>45809</v>
      </c>
      <c r="C109" s="673">
        <v>45815</v>
      </c>
      <c r="D109" s="668" t="s">
        <v>504</v>
      </c>
      <c r="E109" s="668" t="s">
        <v>486</v>
      </c>
      <c r="F109" s="668">
        <v>53</v>
      </c>
      <c r="G109" s="668" t="s">
        <v>500</v>
      </c>
      <c r="H109" s="668">
        <v>4700</v>
      </c>
      <c r="I109" s="668">
        <v>15</v>
      </c>
      <c r="J109" s="668">
        <v>0</v>
      </c>
      <c r="K109" s="668">
        <v>0</v>
      </c>
      <c r="L109" s="668">
        <v>0</v>
      </c>
      <c r="M109" s="668">
        <v>0</v>
      </c>
      <c r="N109" s="668">
        <f t="shared" si="77"/>
        <v>4715</v>
      </c>
      <c r="O109" s="674">
        <f t="shared" si="78"/>
        <v>88.962264150943398</v>
      </c>
      <c r="P109" s="668" t="s">
        <v>1283</v>
      </c>
    </row>
    <row r="110" spans="1:16">
      <c r="A110" s="668" t="s">
        <v>15</v>
      </c>
      <c r="B110" s="673">
        <v>45809</v>
      </c>
      <c r="C110" s="673">
        <v>45815</v>
      </c>
      <c r="D110" s="668" t="s">
        <v>504</v>
      </c>
      <c r="E110" s="668" t="s">
        <v>486</v>
      </c>
      <c r="F110" s="668">
        <v>65</v>
      </c>
      <c r="G110" s="668" t="s">
        <v>499</v>
      </c>
      <c r="H110" s="668">
        <v>4900</v>
      </c>
      <c r="I110" s="668">
        <v>15</v>
      </c>
      <c r="J110" s="668">
        <v>0</v>
      </c>
      <c r="K110" s="668">
        <v>0</v>
      </c>
      <c r="L110" s="668">
        <v>0</v>
      </c>
      <c r="M110" s="668">
        <v>0</v>
      </c>
      <c r="N110" s="668">
        <f t="shared" si="77"/>
        <v>4915</v>
      </c>
      <c r="O110" s="674">
        <f t="shared" si="78"/>
        <v>75.615384615384613</v>
      </c>
      <c r="P110" s="668" t="s">
        <v>1283</v>
      </c>
    </row>
    <row r="111" spans="1:16">
      <c r="A111" s="570" t="s">
        <v>1423</v>
      </c>
      <c r="B111" s="571">
        <v>45809</v>
      </c>
      <c r="C111" s="571">
        <v>45815</v>
      </c>
      <c r="D111" s="570" t="s">
        <v>504</v>
      </c>
      <c r="E111" s="570" t="s">
        <v>486</v>
      </c>
      <c r="F111" s="570">
        <v>53</v>
      </c>
      <c r="G111" s="570" t="s">
        <v>500</v>
      </c>
      <c r="H111" s="570">
        <v>4508</v>
      </c>
      <c r="I111" s="570">
        <v>15</v>
      </c>
      <c r="J111" s="570">
        <v>0</v>
      </c>
      <c r="K111" s="570">
        <v>0</v>
      </c>
      <c r="L111" s="570">
        <v>0</v>
      </c>
      <c r="M111" s="570">
        <v>0</v>
      </c>
      <c r="N111" s="570">
        <f t="shared" si="77"/>
        <v>4523</v>
      </c>
      <c r="O111" s="563">
        <f t="shared" si="78"/>
        <v>85.339622641509436</v>
      </c>
      <c r="P111" s="360" t="s">
        <v>1283</v>
      </c>
    </row>
    <row r="112" spans="1:16">
      <c r="A112" s="570" t="s">
        <v>1423</v>
      </c>
      <c r="B112" s="571">
        <v>45809</v>
      </c>
      <c r="C112" s="571">
        <v>45815</v>
      </c>
      <c r="D112" s="570" t="s">
        <v>504</v>
      </c>
      <c r="E112" s="570" t="s">
        <v>486</v>
      </c>
      <c r="F112" s="570">
        <v>65</v>
      </c>
      <c r="G112" s="570" t="s">
        <v>499</v>
      </c>
      <c r="H112" s="570">
        <v>5408</v>
      </c>
      <c r="I112" s="570">
        <v>15</v>
      </c>
      <c r="J112" s="570">
        <v>0</v>
      </c>
      <c r="K112" s="570">
        <v>0</v>
      </c>
      <c r="L112" s="570">
        <v>0</v>
      </c>
      <c r="M112" s="570">
        <v>0</v>
      </c>
      <c r="N112" s="570">
        <f t="shared" si="77"/>
        <v>5423</v>
      </c>
      <c r="O112" s="563">
        <f t="shared" si="78"/>
        <v>83.430769230769229</v>
      </c>
      <c r="P112" s="570" t="s">
        <v>1283</v>
      </c>
    </row>
    <row r="113" spans="1:16">
      <c r="A113" s="668" t="s">
        <v>15</v>
      </c>
      <c r="B113" s="673">
        <v>45816</v>
      </c>
      <c r="C113" s="673">
        <v>45820</v>
      </c>
      <c r="D113" s="668" t="s">
        <v>504</v>
      </c>
      <c r="E113" s="668" t="s">
        <v>486</v>
      </c>
      <c r="F113" s="668">
        <v>53</v>
      </c>
      <c r="G113" s="668" t="s">
        <v>500</v>
      </c>
      <c r="H113" s="668">
        <v>4700</v>
      </c>
      <c r="I113" s="668">
        <v>15</v>
      </c>
      <c r="J113" s="668">
        <v>0</v>
      </c>
      <c r="K113" s="668">
        <v>0</v>
      </c>
      <c r="L113" s="668">
        <v>0</v>
      </c>
      <c r="M113" s="668">
        <v>0</v>
      </c>
      <c r="N113" s="668">
        <f t="shared" ref="N113:N114" si="79">SUM(H113:M113)</f>
        <v>4715</v>
      </c>
      <c r="O113" s="674">
        <f t="shared" ref="O113:O114" si="80">N113/F113</f>
        <v>88.962264150943398</v>
      </c>
      <c r="P113" s="668" t="s">
        <v>1283</v>
      </c>
    </row>
    <row r="114" spans="1:16">
      <c r="A114" s="668" t="s">
        <v>15</v>
      </c>
      <c r="B114" s="673">
        <v>45816</v>
      </c>
      <c r="C114" s="673">
        <v>45820</v>
      </c>
      <c r="D114" s="668" t="s">
        <v>504</v>
      </c>
      <c r="E114" s="668" t="s">
        <v>486</v>
      </c>
      <c r="F114" s="668">
        <v>65</v>
      </c>
      <c r="G114" s="668" t="s">
        <v>499</v>
      </c>
      <c r="H114" s="668">
        <v>4900</v>
      </c>
      <c r="I114" s="668">
        <v>15</v>
      </c>
      <c r="J114" s="668">
        <v>0</v>
      </c>
      <c r="K114" s="668">
        <v>0</v>
      </c>
      <c r="L114" s="668">
        <v>0</v>
      </c>
      <c r="M114" s="668">
        <v>0</v>
      </c>
      <c r="N114" s="668">
        <f t="shared" si="79"/>
        <v>4915</v>
      </c>
      <c r="O114" s="674">
        <f t="shared" si="80"/>
        <v>75.615384615384613</v>
      </c>
      <c r="P114" s="668" t="s">
        <v>1283</v>
      </c>
    </row>
    <row r="115" spans="1:16">
      <c r="A115" s="566" t="s">
        <v>15</v>
      </c>
      <c r="B115" s="579">
        <v>45809</v>
      </c>
      <c r="C115" s="579">
        <v>45815</v>
      </c>
      <c r="D115" s="566" t="s">
        <v>485</v>
      </c>
      <c r="E115" s="566" t="s">
        <v>486</v>
      </c>
      <c r="F115" s="566">
        <v>53</v>
      </c>
      <c r="G115" s="566" t="s">
        <v>500</v>
      </c>
      <c r="H115" s="566">
        <v>4700</v>
      </c>
      <c r="I115" s="566">
        <v>15</v>
      </c>
      <c r="J115" s="566">
        <v>0</v>
      </c>
      <c r="K115" s="566">
        <v>0</v>
      </c>
      <c r="L115" s="566">
        <v>0</v>
      </c>
      <c r="M115" s="566">
        <v>0</v>
      </c>
      <c r="N115" s="566">
        <f t="shared" ref="N115" si="81">SUM(H115:M115)</f>
        <v>4715</v>
      </c>
      <c r="O115" s="561">
        <f t="shared" ref="O115" si="82">N115/F115</f>
        <v>88.962264150943398</v>
      </c>
      <c r="P115" s="566" t="s">
        <v>1283</v>
      </c>
    </row>
    <row r="116" spans="1:16">
      <c r="A116" s="570" t="s">
        <v>1423</v>
      </c>
      <c r="B116" s="571">
        <v>45816</v>
      </c>
      <c r="C116" s="571">
        <v>45822</v>
      </c>
      <c r="D116" s="570" t="s">
        <v>504</v>
      </c>
      <c r="E116" s="570" t="s">
        <v>486</v>
      </c>
      <c r="F116" s="570">
        <v>53</v>
      </c>
      <c r="G116" s="570" t="s">
        <v>500</v>
      </c>
      <c r="H116" s="570">
        <v>4808</v>
      </c>
      <c r="I116" s="570">
        <v>15</v>
      </c>
      <c r="J116" s="570">
        <v>0</v>
      </c>
      <c r="K116" s="570">
        <v>0</v>
      </c>
      <c r="L116" s="570">
        <v>0</v>
      </c>
      <c r="M116" s="570">
        <v>0</v>
      </c>
      <c r="N116" s="570">
        <f t="shared" ref="N116:N117" si="83">SUM(H116:M116)</f>
        <v>4823</v>
      </c>
      <c r="O116" s="563">
        <f t="shared" ref="O116:O117" si="84">N116/F116</f>
        <v>91</v>
      </c>
      <c r="P116" s="360" t="s">
        <v>1283</v>
      </c>
    </row>
    <row r="117" spans="1:16">
      <c r="A117" s="570" t="s">
        <v>1423</v>
      </c>
      <c r="B117" s="571">
        <v>45816</v>
      </c>
      <c r="C117" s="571">
        <v>45822</v>
      </c>
      <c r="D117" s="570" t="s">
        <v>504</v>
      </c>
      <c r="E117" s="570" t="s">
        <v>486</v>
      </c>
      <c r="F117" s="570">
        <v>65</v>
      </c>
      <c r="G117" s="570" t="s">
        <v>499</v>
      </c>
      <c r="H117" s="570">
        <v>5508</v>
      </c>
      <c r="I117" s="570">
        <v>15</v>
      </c>
      <c r="J117" s="570">
        <v>0</v>
      </c>
      <c r="K117" s="570">
        <v>0</v>
      </c>
      <c r="L117" s="570">
        <v>0</v>
      </c>
      <c r="M117" s="570">
        <v>0</v>
      </c>
      <c r="N117" s="570">
        <f t="shared" si="83"/>
        <v>5523</v>
      </c>
      <c r="O117" s="563">
        <f t="shared" si="84"/>
        <v>84.969230769230762</v>
      </c>
      <c r="P117" s="570" t="s">
        <v>1283</v>
      </c>
    </row>
    <row r="118" spans="1:16">
      <c r="A118" s="570" t="s">
        <v>23</v>
      </c>
      <c r="B118" s="571">
        <v>45816</v>
      </c>
      <c r="C118" s="571">
        <v>45822</v>
      </c>
      <c r="D118" s="570" t="s">
        <v>504</v>
      </c>
      <c r="E118" s="570" t="s">
        <v>486</v>
      </c>
      <c r="F118" s="570">
        <v>53</v>
      </c>
      <c r="G118" s="570" t="s">
        <v>500</v>
      </c>
      <c r="H118" s="570">
        <v>5100</v>
      </c>
      <c r="I118" s="570">
        <v>15</v>
      </c>
      <c r="J118" s="570">
        <v>0</v>
      </c>
      <c r="K118" s="570">
        <v>0</v>
      </c>
      <c r="L118" s="570">
        <v>0</v>
      </c>
      <c r="M118" s="570">
        <v>0</v>
      </c>
      <c r="N118" s="570">
        <f t="shared" ref="N118:N123" si="85">SUM(H118:M118)</f>
        <v>5115</v>
      </c>
      <c r="O118" s="563">
        <f t="shared" ref="O118:O123" si="86">N118/F118</f>
        <v>96.509433962264154</v>
      </c>
      <c r="P118" s="360" t="s">
        <v>1283</v>
      </c>
    </row>
    <row r="119" spans="1:16">
      <c r="A119" s="566" t="s">
        <v>15</v>
      </c>
      <c r="B119" s="579">
        <v>45816</v>
      </c>
      <c r="C119" s="579">
        <v>45820</v>
      </c>
      <c r="D119" s="566" t="s">
        <v>485</v>
      </c>
      <c r="E119" s="566" t="s">
        <v>486</v>
      </c>
      <c r="F119" s="566">
        <v>53</v>
      </c>
      <c r="G119" s="566" t="s">
        <v>500</v>
      </c>
      <c r="H119" s="566">
        <v>4700</v>
      </c>
      <c r="I119" s="566">
        <v>15</v>
      </c>
      <c r="J119" s="566">
        <v>0</v>
      </c>
      <c r="K119" s="566">
        <v>0</v>
      </c>
      <c r="L119" s="566">
        <v>0</v>
      </c>
      <c r="M119" s="566">
        <v>0</v>
      </c>
      <c r="N119" s="566">
        <f t="shared" si="85"/>
        <v>4715</v>
      </c>
      <c r="O119" s="561">
        <f t="shared" si="86"/>
        <v>88.962264150943398</v>
      </c>
      <c r="P119" s="566" t="s">
        <v>1283</v>
      </c>
    </row>
    <row r="120" spans="1:16">
      <c r="A120" s="570" t="s">
        <v>23</v>
      </c>
      <c r="B120" s="571">
        <v>45816</v>
      </c>
      <c r="C120" s="571">
        <v>45822</v>
      </c>
      <c r="D120" s="570" t="s">
        <v>504</v>
      </c>
      <c r="E120" s="570" t="s">
        <v>486</v>
      </c>
      <c r="F120" s="570">
        <v>65</v>
      </c>
      <c r="G120" s="570" t="s">
        <v>499</v>
      </c>
      <c r="H120" s="570">
        <v>5500</v>
      </c>
      <c r="I120" s="570">
        <v>15</v>
      </c>
      <c r="J120" s="570">
        <v>0</v>
      </c>
      <c r="K120" s="570">
        <v>0</v>
      </c>
      <c r="L120" s="570">
        <v>0</v>
      </c>
      <c r="M120" s="570">
        <v>0</v>
      </c>
      <c r="N120" s="570">
        <f t="shared" si="85"/>
        <v>5515</v>
      </c>
      <c r="O120" s="563">
        <f t="shared" si="86"/>
        <v>84.84615384615384</v>
      </c>
      <c r="P120" s="570" t="s">
        <v>1283</v>
      </c>
    </row>
    <row r="121" spans="1:16">
      <c r="A121" s="668" t="s">
        <v>15</v>
      </c>
      <c r="B121" s="673">
        <v>45821</v>
      </c>
      <c r="C121" s="673">
        <v>45822</v>
      </c>
      <c r="D121" s="570" t="s">
        <v>504</v>
      </c>
      <c r="E121" s="570" t="s">
        <v>486</v>
      </c>
      <c r="F121" s="570">
        <v>53</v>
      </c>
      <c r="G121" s="570" t="s">
        <v>500</v>
      </c>
      <c r="H121" s="570">
        <v>3700</v>
      </c>
      <c r="I121" s="570">
        <v>15</v>
      </c>
      <c r="J121" s="570">
        <v>0</v>
      </c>
      <c r="K121" s="570">
        <v>0</v>
      </c>
      <c r="L121" s="570">
        <v>0</v>
      </c>
      <c r="M121" s="570">
        <v>0</v>
      </c>
      <c r="N121" s="570">
        <f t="shared" ref="N121" si="87">SUM(H121:M121)</f>
        <v>3715</v>
      </c>
      <c r="O121" s="563">
        <f t="shared" ref="O121" si="88">N121/F121</f>
        <v>70.094339622641513</v>
      </c>
      <c r="P121" s="570" t="s">
        <v>1283</v>
      </c>
    </row>
    <row r="122" spans="1:16">
      <c r="A122" s="668" t="s">
        <v>15</v>
      </c>
      <c r="B122" s="673">
        <v>45821</v>
      </c>
      <c r="C122" s="673">
        <v>45822</v>
      </c>
      <c r="D122" s="570" t="s">
        <v>504</v>
      </c>
      <c r="E122" s="570" t="s">
        <v>486</v>
      </c>
      <c r="F122" s="570">
        <v>65</v>
      </c>
      <c r="G122" s="570" t="s">
        <v>499</v>
      </c>
      <c r="H122" s="570">
        <v>3900</v>
      </c>
      <c r="I122" s="570">
        <v>15</v>
      </c>
      <c r="J122" s="570">
        <v>0</v>
      </c>
      <c r="K122" s="570">
        <v>0</v>
      </c>
      <c r="L122" s="570">
        <v>0</v>
      </c>
      <c r="M122" s="570">
        <v>0</v>
      </c>
      <c r="N122" s="570">
        <f t="shared" ref="N122" si="89">SUM(H122:M122)</f>
        <v>3915</v>
      </c>
      <c r="O122" s="563">
        <f t="shared" ref="O122" si="90">N122/F122</f>
        <v>60.230769230769234</v>
      </c>
      <c r="P122" s="570" t="s">
        <v>1283</v>
      </c>
    </row>
    <row r="123" spans="1:16">
      <c r="A123" s="566" t="s">
        <v>15</v>
      </c>
      <c r="B123" s="579">
        <v>45821</v>
      </c>
      <c r="C123" s="579">
        <v>45822</v>
      </c>
      <c r="D123" s="566" t="s">
        <v>485</v>
      </c>
      <c r="E123" s="566" t="s">
        <v>486</v>
      </c>
      <c r="F123" s="566">
        <v>53</v>
      </c>
      <c r="G123" s="566" t="s">
        <v>500</v>
      </c>
      <c r="H123" s="566">
        <v>3700</v>
      </c>
      <c r="I123" s="566">
        <v>15</v>
      </c>
      <c r="J123" s="566">
        <v>0</v>
      </c>
      <c r="K123" s="566">
        <v>0</v>
      </c>
      <c r="L123" s="566">
        <v>0</v>
      </c>
      <c r="M123" s="566">
        <v>0</v>
      </c>
      <c r="N123" s="566">
        <f t="shared" si="85"/>
        <v>3715</v>
      </c>
      <c r="O123" s="561">
        <f t="shared" si="86"/>
        <v>70.094339622641513</v>
      </c>
      <c r="P123" s="566" t="s">
        <v>1283</v>
      </c>
    </row>
    <row r="124" spans="1:16">
      <c r="A124" s="566" t="s">
        <v>15</v>
      </c>
      <c r="B124" s="579">
        <v>45823</v>
      </c>
      <c r="C124" s="579">
        <v>45827</v>
      </c>
      <c r="D124" s="566" t="s">
        <v>485</v>
      </c>
      <c r="E124" s="566" t="s">
        <v>486</v>
      </c>
      <c r="F124" s="566">
        <v>53</v>
      </c>
      <c r="G124" s="566" t="s">
        <v>500</v>
      </c>
      <c r="H124" s="566">
        <v>3200</v>
      </c>
      <c r="I124" s="566">
        <v>15</v>
      </c>
      <c r="J124" s="566">
        <v>0</v>
      </c>
      <c r="K124" s="566">
        <v>0</v>
      </c>
      <c r="L124" s="566">
        <v>0</v>
      </c>
      <c r="M124" s="566">
        <v>0</v>
      </c>
      <c r="N124" s="566">
        <f t="shared" ref="N124" si="91">SUM(H124:M124)</f>
        <v>3215</v>
      </c>
      <c r="O124" s="561">
        <f t="shared" ref="O124" si="92">N124/F124</f>
        <v>60.660377358490564</v>
      </c>
      <c r="P124" s="566" t="s">
        <v>1283</v>
      </c>
    </row>
    <row r="125" spans="1:16">
      <c r="A125" s="668" t="s">
        <v>15</v>
      </c>
      <c r="B125" s="673">
        <v>45823</v>
      </c>
      <c r="C125" s="673">
        <v>45827</v>
      </c>
      <c r="D125" s="570" t="s">
        <v>504</v>
      </c>
      <c r="E125" s="570" t="s">
        <v>486</v>
      </c>
      <c r="F125" s="570">
        <v>53</v>
      </c>
      <c r="G125" s="570" t="s">
        <v>500</v>
      </c>
      <c r="H125" s="570">
        <v>3200</v>
      </c>
      <c r="I125" s="570">
        <v>15</v>
      </c>
      <c r="J125" s="570">
        <v>0</v>
      </c>
      <c r="K125" s="570">
        <v>0</v>
      </c>
      <c r="L125" s="570">
        <v>0</v>
      </c>
      <c r="M125" s="570">
        <v>0</v>
      </c>
      <c r="N125" s="570">
        <f t="shared" ref="N125:N127" si="93">SUM(H125:M125)</f>
        <v>3215</v>
      </c>
      <c r="O125" s="563">
        <f t="shared" ref="O125:O127" si="94">N125/F125</f>
        <v>60.660377358490564</v>
      </c>
      <c r="P125" s="570" t="s">
        <v>1283</v>
      </c>
    </row>
    <row r="126" spans="1:16">
      <c r="A126" s="668" t="s">
        <v>15</v>
      </c>
      <c r="B126" s="673">
        <v>45823</v>
      </c>
      <c r="C126" s="673">
        <v>45827</v>
      </c>
      <c r="D126" s="570" t="s">
        <v>504</v>
      </c>
      <c r="E126" s="570" t="s">
        <v>486</v>
      </c>
      <c r="F126" s="570">
        <v>65</v>
      </c>
      <c r="G126" s="570" t="s">
        <v>499</v>
      </c>
      <c r="H126" s="570">
        <v>3400</v>
      </c>
      <c r="I126" s="570">
        <v>15</v>
      </c>
      <c r="J126" s="570">
        <v>0</v>
      </c>
      <c r="K126" s="570">
        <v>0</v>
      </c>
      <c r="L126" s="570">
        <v>0</v>
      </c>
      <c r="M126" s="570">
        <v>0</v>
      </c>
      <c r="N126" s="570">
        <f t="shared" si="93"/>
        <v>3415</v>
      </c>
      <c r="O126" s="563">
        <f t="shared" si="94"/>
        <v>52.53846153846154</v>
      </c>
      <c r="P126" s="570" t="s">
        <v>1283</v>
      </c>
    </row>
    <row r="127" spans="1:16">
      <c r="A127" s="570" t="s">
        <v>23</v>
      </c>
      <c r="B127" s="571">
        <v>45825</v>
      </c>
      <c r="C127" s="571">
        <v>45830</v>
      </c>
      <c r="D127" s="570" t="s">
        <v>504</v>
      </c>
      <c r="E127" s="570" t="s">
        <v>486</v>
      </c>
      <c r="F127" s="570">
        <v>53</v>
      </c>
      <c r="G127" s="570" t="s">
        <v>500</v>
      </c>
      <c r="H127" s="570">
        <v>2800</v>
      </c>
      <c r="I127" s="570">
        <v>15</v>
      </c>
      <c r="J127" s="570">
        <v>0</v>
      </c>
      <c r="K127" s="570">
        <v>0</v>
      </c>
      <c r="L127" s="570">
        <v>0</v>
      </c>
      <c r="M127" s="570">
        <v>0</v>
      </c>
      <c r="N127" s="570">
        <f t="shared" si="93"/>
        <v>2815</v>
      </c>
      <c r="O127" s="563">
        <f t="shared" si="94"/>
        <v>53.113207547169814</v>
      </c>
      <c r="P127" s="570" t="s">
        <v>1283</v>
      </c>
    </row>
    <row r="128" spans="1:16">
      <c r="A128" s="570" t="s">
        <v>23</v>
      </c>
      <c r="B128" s="571">
        <v>45825</v>
      </c>
      <c r="C128" s="571">
        <v>45830</v>
      </c>
      <c r="D128" s="570" t="s">
        <v>504</v>
      </c>
      <c r="E128" s="570" t="s">
        <v>486</v>
      </c>
      <c r="F128" s="570">
        <v>65</v>
      </c>
      <c r="G128" s="570" t="s">
        <v>499</v>
      </c>
      <c r="H128" s="570">
        <v>3200</v>
      </c>
      <c r="I128" s="570">
        <v>15</v>
      </c>
      <c r="J128" s="570">
        <v>0</v>
      </c>
      <c r="K128" s="570">
        <v>0</v>
      </c>
      <c r="L128" s="570">
        <v>0</v>
      </c>
      <c r="M128" s="570">
        <v>0</v>
      </c>
      <c r="N128" s="570">
        <f t="shared" ref="N128:N129" si="95">SUM(H128:M128)</f>
        <v>3215</v>
      </c>
      <c r="O128" s="563">
        <f t="shared" ref="O128:O129" si="96">N128/F128</f>
        <v>49.46153846153846</v>
      </c>
      <c r="P128" s="570" t="s">
        <v>1283</v>
      </c>
    </row>
    <row r="129" spans="1:16">
      <c r="A129" s="570" t="s">
        <v>21</v>
      </c>
      <c r="B129" s="571">
        <v>45824</v>
      </c>
      <c r="C129" s="571">
        <v>45831</v>
      </c>
      <c r="D129" s="570" t="s">
        <v>504</v>
      </c>
      <c r="E129" s="570" t="s">
        <v>486</v>
      </c>
      <c r="F129" s="570">
        <v>53</v>
      </c>
      <c r="G129" s="570" t="s">
        <v>500</v>
      </c>
      <c r="H129" s="570">
        <v>2900</v>
      </c>
      <c r="I129" s="570">
        <v>15</v>
      </c>
      <c r="J129" s="570">
        <v>0</v>
      </c>
      <c r="K129" s="570">
        <v>0</v>
      </c>
      <c r="L129" s="570">
        <v>0</v>
      </c>
      <c r="M129" s="570">
        <v>0</v>
      </c>
      <c r="N129" s="570">
        <f t="shared" si="95"/>
        <v>2915</v>
      </c>
      <c r="O129" s="563">
        <f t="shared" si="96"/>
        <v>55</v>
      </c>
      <c r="P129" s="570" t="s">
        <v>1283</v>
      </c>
    </row>
    <row r="130" spans="1:16">
      <c r="A130" s="570" t="s">
        <v>21</v>
      </c>
      <c r="B130" s="571">
        <v>45824</v>
      </c>
      <c r="C130" s="571">
        <v>45831</v>
      </c>
      <c r="D130" s="570" t="s">
        <v>504</v>
      </c>
      <c r="E130" s="570" t="s">
        <v>486</v>
      </c>
      <c r="F130" s="570">
        <v>65</v>
      </c>
      <c r="G130" s="570" t="s">
        <v>499</v>
      </c>
      <c r="H130" s="570">
        <v>3100</v>
      </c>
      <c r="I130" s="570">
        <v>15</v>
      </c>
      <c r="J130" s="570">
        <v>0</v>
      </c>
      <c r="K130" s="570">
        <v>0</v>
      </c>
      <c r="L130" s="570">
        <v>0</v>
      </c>
      <c r="M130" s="570">
        <v>0</v>
      </c>
      <c r="N130" s="570">
        <f t="shared" ref="N130" si="97">SUM(H130:M130)</f>
        <v>3115</v>
      </c>
      <c r="O130" s="563">
        <f t="shared" ref="O130" si="98">N130/F130</f>
        <v>47.92307692307692</v>
      </c>
      <c r="P130" s="570" t="s">
        <v>1283</v>
      </c>
    </row>
    <row r="131" spans="1:16">
      <c r="A131" s="570" t="s">
        <v>1486</v>
      </c>
      <c r="B131" s="571">
        <v>45824</v>
      </c>
      <c r="C131" s="571">
        <v>45831</v>
      </c>
      <c r="D131" s="570" t="s">
        <v>504</v>
      </c>
      <c r="E131" s="570" t="s">
        <v>486</v>
      </c>
      <c r="F131" s="570">
        <v>65</v>
      </c>
      <c r="G131" s="570" t="s">
        <v>499</v>
      </c>
      <c r="H131" s="570">
        <v>3300</v>
      </c>
      <c r="I131" s="570">
        <v>15</v>
      </c>
      <c r="J131" s="570">
        <v>0</v>
      </c>
      <c r="K131" s="570">
        <v>0</v>
      </c>
      <c r="L131" s="570">
        <v>0</v>
      </c>
      <c r="M131" s="570">
        <v>0</v>
      </c>
      <c r="N131" s="570">
        <f t="shared" ref="N131:N136" si="99">SUM(H131:M131)</f>
        <v>3315</v>
      </c>
      <c r="O131" s="563">
        <f t="shared" ref="O131:O136" si="100">N131/F131</f>
        <v>51</v>
      </c>
      <c r="P131" s="570" t="s">
        <v>1283</v>
      </c>
    </row>
    <row r="132" spans="1:16">
      <c r="A132" s="570" t="s">
        <v>12</v>
      </c>
      <c r="B132" s="571">
        <v>45824</v>
      </c>
      <c r="C132" s="571">
        <v>45831</v>
      </c>
      <c r="D132" s="570" t="s">
        <v>504</v>
      </c>
      <c r="E132" s="570" t="s">
        <v>486</v>
      </c>
      <c r="F132" s="570">
        <v>53</v>
      </c>
      <c r="G132" s="570" t="s">
        <v>500</v>
      </c>
      <c r="H132" s="570">
        <v>2600</v>
      </c>
      <c r="I132" s="570">
        <v>15</v>
      </c>
      <c r="J132" s="570">
        <v>0</v>
      </c>
      <c r="K132" s="570">
        <v>0</v>
      </c>
      <c r="L132" s="570">
        <v>0</v>
      </c>
      <c r="M132" s="570">
        <v>0</v>
      </c>
      <c r="N132" s="570">
        <f t="shared" si="99"/>
        <v>2615</v>
      </c>
      <c r="O132" s="563">
        <f t="shared" si="100"/>
        <v>49.339622641509436</v>
      </c>
      <c r="P132" s="570" t="s">
        <v>1283</v>
      </c>
    </row>
    <row r="133" spans="1:16">
      <c r="A133" s="570" t="s">
        <v>23</v>
      </c>
      <c r="B133" s="571">
        <v>45825</v>
      </c>
      <c r="C133" s="571">
        <v>45830</v>
      </c>
      <c r="D133" s="570" t="s">
        <v>504</v>
      </c>
      <c r="E133" s="570" t="s">
        <v>486</v>
      </c>
      <c r="F133" s="570">
        <v>63</v>
      </c>
      <c r="G133" s="570" t="s">
        <v>499</v>
      </c>
      <c r="H133" s="570">
        <v>2800</v>
      </c>
      <c r="I133" s="570">
        <v>15</v>
      </c>
      <c r="J133" s="570">
        <v>0</v>
      </c>
      <c r="K133" s="570">
        <v>0</v>
      </c>
      <c r="L133" s="570">
        <v>0</v>
      </c>
      <c r="M133" s="570">
        <v>0</v>
      </c>
      <c r="N133" s="570">
        <f t="shared" si="99"/>
        <v>2815</v>
      </c>
      <c r="O133" s="563">
        <f t="shared" si="100"/>
        <v>44.682539682539684</v>
      </c>
      <c r="P133" s="570" t="s">
        <v>1659</v>
      </c>
    </row>
    <row r="134" spans="1:16">
      <c r="A134" s="566" t="s">
        <v>15</v>
      </c>
      <c r="B134" s="579">
        <v>45828</v>
      </c>
      <c r="C134" s="579">
        <v>45830</v>
      </c>
      <c r="D134" s="566" t="s">
        <v>485</v>
      </c>
      <c r="E134" s="566" t="s">
        <v>486</v>
      </c>
      <c r="F134" s="566">
        <v>53</v>
      </c>
      <c r="G134" s="566" t="s">
        <v>500</v>
      </c>
      <c r="H134" s="566">
        <v>2700</v>
      </c>
      <c r="I134" s="566">
        <v>15</v>
      </c>
      <c r="J134" s="566">
        <v>0</v>
      </c>
      <c r="K134" s="566">
        <v>0</v>
      </c>
      <c r="L134" s="566">
        <v>0</v>
      </c>
      <c r="M134" s="566">
        <v>0</v>
      </c>
      <c r="N134" s="566">
        <f t="shared" si="99"/>
        <v>2715</v>
      </c>
      <c r="O134" s="561">
        <f t="shared" si="100"/>
        <v>51.226415094339622</v>
      </c>
      <c r="P134" s="566" t="s">
        <v>1283</v>
      </c>
    </row>
    <row r="135" spans="1:16">
      <c r="A135" s="668" t="s">
        <v>15</v>
      </c>
      <c r="B135" s="673">
        <v>45828</v>
      </c>
      <c r="C135" s="673">
        <v>45830</v>
      </c>
      <c r="D135" s="570" t="s">
        <v>504</v>
      </c>
      <c r="E135" s="570" t="s">
        <v>486</v>
      </c>
      <c r="F135" s="570">
        <v>53</v>
      </c>
      <c r="G135" s="570" t="s">
        <v>500</v>
      </c>
      <c r="H135" s="570">
        <v>2700</v>
      </c>
      <c r="I135" s="570">
        <v>15</v>
      </c>
      <c r="J135" s="570">
        <v>0</v>
      </c>
      <c r="K135" s="570">
        <v>0</v>
      </c>
      <c r="L135" s="570">
        <v>0</v>
      </c>
      <c r="M135" s="570">
        <v>0</v>
      </c>
      <c r="N135" s="570">
        <f t="shared" si="99"/>
        <v>2715</v>
      </c>
      <c r="O135" s="563">
        <f t="shared" si="100"/>
        <v>51.226415094339622</v>
      </c>
      <c r="P135" s="570" t="s">
        <v>1283</v>
      </c>
    </row>
    <row r="136" spans="1:16">
      <c r="A136" s="668" t="s">
        <v>15</v>
      </c>
      <c r="B136" s="673">
        <v>45828</v>
      </c>
      <c r="C136" s="673">
        <v>45830</v>
      </c>
      <c r="D136" s="570" t="s">
        <v>504</v>
      </c>
      <c r="E136" s="570" t="s">
        <v>486</v>
      </c>
      <c r="F136" s="570">
        <v>65</v>
      </c>
      <c r="G136" s="570" t="s">
        <v>499</v>
      </c>
      <c r="H136" s="570">
        <v>2900</v>
      </c>
      <c r="I136" s="570">
        <v>15</v>
      </c>
      <c r="J136" s="570">
        <v>0</v>
      </c>
      <c r="K136" s="570">
        <v>0</v>
      </c>
      <c r="L136" s="570">
        <v>0</v>
      </c>
      <c r="M136" s="570">
        <v>0</v>
      </c>
      <c r="N136" s="570">
        <f t="shared" si="99"/>
        <v>2915</v>
      </c>
      <c r="O136" s="563">
        <f t="shared" si="100"/>
        <v>44.846153846153847</v>
      </c>
      <c r="P136" s="570" t="s">
        <v>1283</v>
      </c>
    </row>
    <row r="137" spans="1:16">
      <c r="A137" s="668" t="s">
        <v>23</v>
      </c>
      <c r="B137" s="673">
        <v>45828</v>
      </c>
      <c r="C137" s="673">
        <v>45832</v>
      </c>
      <c r="D137" s="570" t="s">
        <v>504</v>
      </c>
      <c r="E137" s="570" t="s">
        <v>486</v>
      </c>
      <c r="F137" s="570">
        <v>53</v>
      </c>
      <c r="G137" s="570" t="s">
        <v>500</v>
      </c>
      <c r="H137" s="570">
        <v>2800</v>
      </c>
      <c r="I137" s="570">
        <v>15</v>
      </c>
      <c r="J137" s="570">
        <v>0</v>
      </c>
      <c r="K137" s="570">
        <v>0</v>
      </c>
      <c r="L137" s="570">
        <v>0</v>
      </c>
      <c r="M137" s="570">
        <v>0</v>
      </c>
      <c r="N137" s="570">
        <f t="shared" ref="N137:N142" si="101">SUM(H137:M137)</f>
        <v>2815</v>
      </c>
      <c r="O137" s="563">
        <f t="shared" ref="O137:O142" si="102">N137/F137</f>
        <v>53.113207547169814</v>
      </c>
      <c r="P137" s="570" t="s">
        <v>1283</v>
      </c>
    </row>
    <row r="138" spans="1:16">
      <c r="A138" s="668" t="s">
        <v>23</v>
      </c>
      <c r="B138" s="673">
        <v>45828</v>
      </c>
      <c r="C138" s="673">
        <v>45832</v>
      </c>
      <c r="D138" s="570" t="s">
        <v>504</v>
      </c>
      <c r="E138" s="570" t="s">
        <v>486</v>
      </c>
      <c r="F138" s="570">
        <v>65</v>
      </c>
      <c r="G138" s="570" t="s">
        <v>499</v>
      </c>
      <c r="H138" s="570">
        <v>2800</v>
      </c>
      <c r="I138" s="570">
        <v>15</v>
      </c>
      <c r="J138" s="570">
        <v>0</v>
      </c>
      <c r="K138" s="570">
        <v>0</v>
      </c>
      <c r="L138" s="570">
        <v>0</v>
      </c>
      <c r="M138" s="570">
        <v>0</v>
      </c>
      <c r="N138" s="570">
        <f t="shared" si="101"/>
        <v>2815</v>
      </c>
      <c r="O138" s="563">
        <f t="shared" si="102"/>
        <v>43.307692307692307</v>
      </c>
      <c r="P138" s="570" t="s">
        <v>1283</v>
      </c>
    </row>
    <row r="139" spans="1:16">
      <c r="A139" s="566" t="s">
        <v>15</v>
      </c>
      <c r="B139" s="579">
        <v>45831</v>
      </c>
      <c r="C139" s="579">
        <v>45838</v>
      </c>
      <c r="D139" s="566" t="s">
        <v>485</v>
      </c>
      <c r="E139" s="566" t="s">
        <v>486</v>
      </c>
      <c r="F139" s="566">
        <v>53</v>
      </c>
      <c r="G139" s="566" t="s">
        <v>500</v>
      </c>
      <c r="H139" s="566">
        <v>2200</v>
      </c>
      <c r="I139" s="566">
        <v>15</v>
      </c>
      <c r="J139" s="566">
        <v>0</v>
      </c>
      <c r="K139" s="566">
        <v>0</v>
      </c>
      <c r="L139" s="566">
        <v>0</v>
      </c>
      <c r="M139" s="566">
        <v>0</v>
      </c>
      <c r="N139" s="566">
        <f t="shared" si="101"/>
        <v>2215</v>
      </c>
      <c r="O139" s="561">
        <f t="shared" si="102"/>
        <v>41.79245283018868</v>
      </c>
      <c r="P139" s="566" t="s">
        <v>1283</v>
      </c>
    </row>
    <row r="140" spans="1:16">
      <c r="A140" s="668" t="s">
        <v>15</v>
      </c>
      <c r="B140" s="673">
        <v>45833</v>
      </c>
      <c r="C140" s="673">
        <v>45837</v>
      </c>
      <c r="D140" s="570" t="s">
        <v>504</v>
      </c>
      <c r="E140" s="570" t="s">
        <v>486</v>
      </c>
      <c r="F140" s="570">
        <v>55</v>
      </c>
      <c r="G140" s="570" t="s">
        <v>500</v>
      </c>
      <c r="H140" s="570">
        <v>2400</v>
      </c>
      <c r="I140" s="570">
        <v>15</v>
      </c>
      <c r="J140" s="570">
        <v>0</v>
      </c>
      <c r="K140" s="570">
        <v>0</v>
      </c>
      <c r="L140" s="570">
        <v>0</v>
      </c>
      <c r="M140" s="570">
        <v>0</v>
      </c>
      <c r="N140" s="570">
        <f t="shared" ref="N140" si="103">SUM(H140:M140)</f>
        <v>2415</v>
      </c>
      <c r="O140" s="563">
        <f t="shared" ref="O140" si="104">N140/F140</f>
        <v>43.909090909090907</v>
      </c>
      <c r="P140" s="570" t="s">
        <v>1681</v>
      </c>
    </row>
    <row r="141" spans="1:16">
      <c r="A141" s="668" t="s">
        <v>15</v>
      </c>
      <c r="B141" s="673">
        <v>45831</v>
      </c>
      <c r="C141" s="673">
        <v>45838</v>
      </c>
      <c r="D141" s="570" t="s">
        <v>504</v>
      </c>
      <c r="E141" s="570" t="s">
        <v>486</v>
      </c>
      <c r="F141" s="570">
        <v>53</v>
      </c>
      <c r="G141" s="570" t="s">
        <v>500</v>
      </c>
      <c r="H141" s="570">
        <v>2200</v>
      </c>
      <c r="I141" s="570">
        <v>15</v>
      </c>
      <c r="J141" s="570">
        <v>0</v>
      </c>
      <c r="K141" s="570">
        <v>0</v>
      </c>
      <c r="L141" s="570">
        <v>0</v>
      </c>
      <c r="M141" s="570">
        <v>0</v>
      </c>
      <c r="N141" s="570">
        <f t="shared" si="101"/>
        <v>2215</v>
      </c>
      <c r="O141" s="563">
        <f t="shared" si="102"/>
        <v>41.79245283018868</v>
      </c>
      <c r="P141" s="570" t="s">
        <v>1283</v>
      </c>
    </row>
    <row r="142" spans="1:16">
      <c r="A142" s="668" t="s">
        <v>15</v>
      </c>
      <c r="B142" s="673">
        <v>45831</v>
      </c>
      <c r="C142" s="673">
        <v>45838</v>
      </c>
      <c r="D142" s="570" t="s">
        <v>504</v>
      </c>
      <c r="E142" s="570" t="s">
        <v>486</v>
      </c>
      <c r="F142" s="570">
        <v>65</v>
      </c>
      <c r="G142" s="570" t="s">
        <v>499</v>
      </c>
      <c r="H142" s="570">
        <v>2700</v>
      </c>
      <c r="I142" s="570">
        <v>15</v>
      </c>
      <c r="J142" s="570">
        <v>0</v>
      </c>
      <c r="K142" s="570">
        <v>0</v>
      </c>
      <c r="L142" s="570">
        <v>0</v>
      </c>
      <c r="M142" s="570">
        <v>0</v>
      </c>
      <c r="N142" s="570">
        <f t="shared" si="101"/>
        <v>2715</v>
      </c>
      <c r="O142" s="563">
        <f t="shared" si="102"/>
        <v>41.769230769230766</v>
      </c>
      <c r="P142" s="570" t="s">
        <v>1283</v>
      </c>
    </row>
    <row r="143" spans="1:16">
      <c r="A143" s="668" t="s">
        <v>23</v>
      </c>
      <c r="B143" s="673">
        <v>45833</v>
      </c>
      <c r="C143" s="673">
        <v>45838</v>
      </c>
      <c r="D143" s="570" t="s">
        <v>504</v>
      </c>
      <c r="E143" s="570" t="s">
        <v>486</v>
      </c>
      <c r="F143" s="570">
        <v>53</v>
      </c>
      <c r="G143" s="570" t="s">
        <v>500</v>
      </c>
      <c r="H143" s="570">
        <v>2300</v>
      </c>
      <c r="I143" s="570">
        <v>15</v>
      </c>
      <c r="J143" s="570">
        <v>0</v>
      </c>
      <c r="K143" s="570">
        <v>0</v>
      </c>
      <c r="L143" s="570">
        <v>0</v>
      </c>
      <c r="M143" s="570">
        <v>0</v>
      </c>
      <c r="N143" s="570">
        <f t="shared" ref="N143:N147" si="105">SUM(H143:M143)</f>
        <v>2315</v>
      </c>
      <c r="O143" s="563">
        <f t="shared" ref="O143:O147" si="106">N143/F143</f>
        <v>43.679245283018865</v>
      </c>
      <c r="P143" s="570" t="s">
        <v>1283</v>
      </c>
    </row>
    <row r="144" spans="1:16">
      <c r="A144" s="668" t="s">
        <v>23</v>
      </c>
      <c r="B144" s="673">
        <v>45833</v>
      </c>
      <c r="C144" s="673">
        <v>45838</v>
      </c>
      <c r="D144" s="570" t="s">
        <v>504</v>
      </c>
      <c r="E144" s="570" t="s">
        <v>486</v>
      </c>
      <c r="F144" s="570">
        <v>65</v>
      </c>
      <c r="G144" s="570" t="s">
        <v>499</v>
      </c>
      <c r="H144" s="570">
        <v>2400</v>
      </c>
      <c r="I144" s="570">
        <v>15</v>
      </c>
      <c r="J144" s="570">
        <v>0</v>
      </c>
      <c r="K144" s="570">
        <v>0</v>
      </c>
      <c r="L144" s="570">
        <v>0</v>
      </c>
      <c r="M144" s="570">
        <v>0</v>
      </c>
      <c r="N144" s="570">
        <f t="shared" si="105"/>
        <v>2415</v>
      </c>
      <c r="O144" s="563">
        <f t="shared" si="106"/>
        <v>37.153846153846153</v>
      </c>
      <c r="P144" s="570" t="s">
        <v>1283</v>
      </c>
    </row>
    <row r="145" spans="1:16">
      <c r="A145" s="566" t="s">
        <v>15</v>
      </c>
      <c r="B145" s="579">
        <v>45839</v>
      </c>
      <c r="C145" s="579">
        <v>45852</v>
      </c>
      <c r="D145" s="566" t="s">
        <v>485</v>
      </c>
      <c r="E145" s="566" t="s">
        <v>486</v>
      </c>
      <c r="F145" s="566">
        <v>53</v>
      </c>
      <c r="G145" s="566" t="s">
        <v>500</v>
      </c>
      <c r="H145" s="566">
        <v>2100</v>
      </c>
      <c r="I145" s="566">
        <v>15</v>
      </c>
      <c r="J145" s="566">
        <v>0</v>
      </c>
      <c r="K145" s="566">
        <v>0</v>
      </c>
      <c r="L145" s="566">
        <v>0</v>
      </c>
      <c r="M145" s="566">
        <v>0</v>
      </c>
      <c r="N145" s="566">
        <f t="shared" si="105"/>
        <v>2115</v>
      </c>
      <c r="O145" s="561">
        <f t="shared" si="106"/>
        <v>39.905660377358494</v>
      </c>
      <c r="P145" s="566" t="s">
        <v>1283</v>
      </c>
    </row>
    <row r="146" spans="1:16">
      <c r="A146" s="668" t="s">
        <v>15</v>
      </c>
      <c r="B146" s="571">
        <v>45839</v>
      </c>
      <c r="C146" s="571">
        <v>45852</v>
      </c>
      <c r="D146" s="570" t="s">
        <v>504</v>
      </c>
      <c r="E146" s="570" t="s">
        <v>486</v>
      </c>
      <c r="F146" s="570">
        <v>55</v>
      </c>
      <c r="G146" s="570" t="s">
        <v>500</v>
      </c>
      <c r="H146" s="570">
        <v>2100</v>
      </c>
      <c r="I146" s="570">
        <v>15</v>
      </c>
      <c r="J146" s="570">
        <v>0</v>
      </c>
      <c r="K146" s="570">
        <v>0</v>
      </c>
      <c r="L146" s="570">
        <v>0</v>
      </c>
      <c r="M146" s="570">
        <v>0</v>
      </c>
      <c r="N146" s="570">
        <f t="shared" si="105"/>
        <v>2115</v>
      </c>
      <c r="O146" s="563">
        <f t="shared" si="106"/>
        <v>38.454545454545453</v>
      </c>
      <c r="P146" s="570" t="s">
        <v>1283</v>
      </c>
    </row>
    <row r="147" spans="1:16">
      <c r="A147" s="668" t="s">
        <v>15</v>
      </c>
      <c r="B147" s="571">
        <v>45839</v>
      </c>
      <c r="C147" s="571">
        <v>45852</v>
      </c>
      <c r="D147" s="570" t="s">
        <v>504</v>
      </c>
      <c r="E147" s="570" t="s">
        <v>486</v>
      </c>
      <c r="F147" s="570">
        <v>65</v>
      </c>
      <c r="G147" s="570" t="s">
        <v>499</v>
      </c>
      <c r="H147" s="570">
        <v>2300</v>
      </c>
      <c r="I147" s="570">
        <v>15</v>
      </c>
      <c r="J147" s="570">
        <v>0</v>
      </c>
      <c r="K147" s="570">
        <v>0</v>
      </c>
      <c r="L147" s="570">
        <v>0</v>
      </c>
      <c r="M147" s="570">
        <v>0</v>
      </c>
      <c r="N147" s="570">
        <f t="shared" si="105"/>
        <v>2315</v>
      </c>
      <c r="O147" s="563">
        <f t="shared" si="106"/>
        <v>35.615384615384613</v>
      </c>
      <c r="P147" s="570" t="s">
        <v>1283</v>
      </c>
    </row>
    <row r="148" spans="1:16">
      <c r="A148" s="570" t="s">
        <v>23</v>
      </c>
      <c r="B148" s="571">
        <v>45839</v>
      </c>
      <c r="C148" s="571">
        <v>45845</v>
      </c>
      <c r="D148" s="570" t="s">
        <v>504</v>
      </c>
      <c r="E148" s="570" t="s">
        <v>486</v>
      </c>
      <c r="F148" s="570">
        <v>53</v>
      </c>
      <c r="G148" s="570" t="s">
        <v>500</v>
      </c>
      <c r="H148" s="570">
        <v>2300</v>
      </c>
      <c r="I148" s="570">
        <v>15</v>
      </c>
      <c r="J148" s="570">
        <v>0</v>
      </c>
      <c r="K148" s="570">
        <v>0</v>
      </c>
      <c r="L148" s="570">
        <v>0</v>
      </c>
      <c r="M148" s="570">
        <v>0</v>
      </c>
      <c r="N148" s="570">
        <f t="shared" ref="N148:N151" si="107">SUM(H148:M148)</f>
        <v>2315</v>
      </c>
      <c r="O148" s="563">
        <f t="shared" ref="O148:O151" si="108">N148/F148</f>
        <v>43.679245283018865</v>
      </c>
      <c r="P148" s="570" t="s">
        <v>1283</v>
      </c>
    </row>
    <row r="149" spans="1:16">
      <c r="A149" s="570" t="s">
        <v>23</v>
      </c>
      <c r="B149" s="571">
        <v>45839</v>
      </c>
      <c r="C149" s="571">
        <v>45845</v>
      </c>
      <c r="D149" s="570" t="s">
        <v>504</v>
      </c>
      <c r="E149" s="570" t="s">
        <v>486</v>
      </c>
      <c r="F149" s="570">
        <v>65</v>
      </c>
      <c r="G149" s="570" t="s">
        <v>499</v>
      </c>
      <c r="H149" s="570">
        <v>2500</v>
      </c>
      <c r="I149" s="570">
        <v>15</v>
      </c>
      <c r="J149" s="570">
        <v>0</v>
      </c>
      <c r="K149" s="570">
        <v>0</v>
      </c>
      <c r="L149" s="570">
        <v>0</v>
      </c>
      <c r="M149" s="570">
        <v>0</v>
      </c>
      <c r="N149" s="570">
        <f t="shared" si="107"/>
        <v>2515</v>
      </c>
      <c r="O149" s="563">
        <f t="shared" si="108"/>
        <v>38.692307692307693</v>
      </c>
      <c r="P149" s="570" t="s">
        <v>1283</v>
      </c>
    </row>
    <row r="150" spans="1:16">
      <c r="A150" s="570" t="s">
        <v>1423</v>
      </c>
      <c r="B150" s="571">
        <v>45839</v>
      </c>
      <c r="C150" s="571">
        <v>45845</v>
      </c>
      <c r="D150" s="570" t="s">
        <v>504</v>
      </c>
      <c r="E150" s="570" t="s">
        <v>486</v>
      </c>
      <c r="F150" s="570">
        <v>53</v>
      </c>
      <c r="G150" s="570" t="s">
        <v>500</v>
      </c>
      <c r="H150" s="570">
        <v>2208</v>
      </c>
      <c r="I150" s="570">
        <v>15</v>
      </c>
      <c r="J150" s="570">
        <v>0</v>
      </c>
      <c r="K150" s="570">
        <v>0</v>
      </c>
      <c r="L150" s="570">
        <v>0</v>
      </c>
      <c r="M150" s="570">
        <v>0</v>
      </c>
      <c r="N150" s="570">
        <f t="shared" si="107"/>
        <v>2223</v>
      </c>
      <c r="O150" s="563">
        <f t="shared" si="108"/>
        <v>41.943396226415096</v>
      </c>
      <c r="P150" s="360" t="s">
        <v>1283</v>
      </c>
    </row>
    <row r="151" spans="1:16">
      <c r="A151" s="570" t="s">
        <v>1423</v>
      </c>
      <c r="B151" s="571">
        <v>45839</v>
      </c>
      <c r="C151" s="571">
        <v>45845</v>
      </c>
      <c r="D151" s="570" t="s">
        <v>504</v>
      </c>
      <c r="E151" s="570" t="s">
        <v>486</v>
      </c>
      <c r="F151" s="570">
        <v>65</v>
      </c>
      <c r="G151" s="570" t="s">
        <v>499</v>
      </c>
      <c r="H151" s="570">
        <v>2508</v>
      </c>
      <c r="I151" s="570">
        <v>15</v>
      </c>
      <c r="J151" s="570">
        <v>0</v>
      </c>
      <c r="K151" s="570">
        <v>0</v>
      </c>
      <c r="L151" s="570">
        <v>0</v>
      </c>
      <c r="M151" s="570">
        <v>0</v>
      </c>
      <c r="N151" s="570">
        <f t="shared" si="107"/>
        <v>2523</v>
      </c>
      <c r="O151" s="563">
        <f t="shared" si="108"/>
        <v>38.815384615384616</v>
      </c>
      <c r="P151" s="570" t="s">
        <v>1283</v>
      </c>
    </row>
    <row r="152" spans="1:16">
      <c r="A152" s="570" t="s">
        <v>1423</v>
      </c>
      <c r="B152" s="571">
        <v>45846</v>
      </c>
      <c r="C152" s="571">
        <v>45852</v>
      </c>
      <c r="D152" s="570" t="s">
        <v>504</v>
      </c>
      <c r="E152" s="570" t="s">
        <v>486</v>
      </c>
      <c r="F152" s="570">
        <v>53</v>
      </c>
      <c r="G152" s="570" t="s">
        <v>500</v>
      </c>
      <c r="H152" s="570">
        <v>2108</v>
      </c>
      <c r="I152" s="570">
        <v>15</v>
      </c>
      <c r="J152" s="570">
        <v>0</v>
      </c>
      <c r="K152" s="570">
        <v>0</v>
      </c>
      <c r="L152" s="570">
        <v>0</v>
      </c>
      <c r="M152" s="570">
        <v>0</v>
      </c>
      <c r="N152" s="570">
        <f t="shared" ref="N152:N153" si="109">SUM(H152:M152)</f>
        <v>2123</v>
      </c>
      <c r="O152" s="563">
        <f t="shared" ref="O152:O153" si="110">N152/F152</f>
        <v>40.056603773584904</v>
      </c>
      <c r="P152" s="360" t="s">
        <v>1283</v>
      </c>
    </row>
    <row r="153" spans="1:16">
      <c r="A153" s="570" t="s">
        <v>1423</v>
      </c>
      <c r="B153" s="571">
        <v>45846</v>
      </c>
      <c r="C153" s="571">
        <v>45852</v>
      </c>
      <c r="D153" s="570" t="s">
        <v>504</v>
      </c>
      <c r="E153" s="570" t="s">
        <v>486</v>
      </c>
      <c r="F153" s="570">
        <v>65</v>
      </c>
      <c r="G153" s="570" t="s">
        <v>499</v>
      </c>
      <c r="H153" s="570">
        <v>2508</v>
      </c>
      <c r="I153" s="570">
        <v>15</v>
      </c>
      <c r="J153" s="570">
        <v>0</v>
      </c>
      <c r="K153" s="570">
        <v>0</v>
      </c>
      <c r="L153" s="570">
        <v>0</v>
      </c>
      <c r="M153" s="570">
        <v>0</v>
      </c>
      <c r="N153" s="570">
        <f t="shared" si="109"/>
        <v>2523</v>
      </c>
      <c r="O153" s="563">
        <f t="shared" si="110"/>
        <v>38.815384615384616</v>
      </c>
      <c r="P153" s="570" t="s">
        <v>1283</v>
      </c>
    </row>
    <row r="154" spans="1:16">
      <c r="A154" s="570" t="s">
        <v>21</v>
      </c>
      <c r="B154" s="571">
        <v>45846</v>
      </c>
      <c r="C154" s="571">
        <v>45852</v>
      </c>
      <c r="D154" s="570" t="s">
        <v>504</v>
      </c>
      <c r="E154" s="570" t="s">
        <v>486</v>
      </c>
      <c r="F154" s="570">
        <v>53</v>
      </c>
      <c r="G154" s="570" t="s">
        <v>500</v>
      </c>
      <c r="H154" s="570">
        <v>2000</v>
      </c>
      <c r="I154" s="570">
        <v>15</v>
      </c>
      <c r="J154" s="570">
        <v>0</v>
      </c>
      <c r="K154" s="570">
        <v>0</v>
      </c>
      <c r="L154" s="570">
        <v>0</v>
      </c>
      <c r="M154" s="570">
        <v>0</v>
      </c>
      <c r="N154" s="570">
        <f t="shared" ref="N154:N161" si="111">SUM(H154:M154)</f>
        <v>2015</v>
      </c>
      <c r="O154" s="563">
        <f t="shared" ref="O154:O161" si="112">N154/F154</f>
        <v>38.018867924528301</v>
      </c>
      <c r="P154" s="360" t="s">
        <v>1283</v>
      </c>
    </row>
    <row r="155" spans="1:16">
      <c r="A155" s="570" t="s">
        <v>21</v>
      </c>
      <c r="B155" s="571">
        <v>45846</v>
      </c>
      <c r="C155" s="571">
        <v>45852</v>
      </c>
      <c r="D155" s="570" t="s">
        <v>504</v>
      </c>
      <c r="E155" s="570" t="s">
        <v>486</v>
      </c>
      <c r="F155" s="570">
        <v>65</v>
      </c>
      <c r="G155" s="570" t="s">
        <v>499</v>
      </c>
      <c r="H155" s="570">
        <v>2350</v>
      </c>
      <c r="I155" s="570">
        <v>15</v>
      </c>
      <c r="J155" s="570">
        <v>0</v>
      </c>
      <c r="K155" s="570">
        <v>0</v>
      </c>
      <c r="L155" s="570">
        <v>0</v>
      </c>
      <c r="M155" s="570">
        <v>0</v>
      </c>
      <c r="N155" s="570">
        <f t="shared" si="111"/>
        <v>2365</v>
      </c>
      <c r="O155" s="563">
        <f t="shared" si="112"/>
        <v>36.384615384615387</v>
      </c>
      <c r="P155" s="570" t="s">
        <v>1283</v>
      </c>
    </row>
    <row r="156" spans="1:16">
      <c r="A156" s="570" t="s">
        <v>23</v>
      </c>
      <c r="B156" s="571">
        <v>45852</v>
      </c>
      <c r="C156" s="571">
        <v>45859</v>
      </c>
      <c r="D156" s="570" t="s">
        <v>504</v>
      </c>
      <c r="E156" s="570" t="s">
        <v>486</v>
      </c>
      <c r="F156" s="570">
        <v>53</v>
      </c>
      <c r="G156" s="570" t="s">
        <v>500</v>
      </c>
      <c r="H156" s="570">
        <v>2000</v>
      </c>
      <c r="I156" s="570">
        <v>15</v>
      </c>
      <c r="J156" s="570">
        <v>0</v>
      </c>
      <c r="K156" s="570">
        <v>0</v>
      </c>
      <c r="L156" s="570">
        <v>0</v>
      </c>
      <c r="M156" s="570">
        <v>0</v>
      </c>
      <c r="N156" s="570">
        <f t="shared" si="111"/>
        <v>2015</v>
      </c>
      <c r="O156" s="563">
        <f t="shared" si="112"/>
        <v>38.018867924528301</v>
      </c>
      <c r="P156" s="570" t="s">
        <v>1283</v>
      </c>
    </row>
    <row r="157" spans="1:16">
      <c r="A157" s="570" t="s">
        <v>23</v>
      </c>
      <c r="B157" s="571">
        <v>45852</v>
      </c>
      <c r="C157" s="571">
        <v>45859</v>
      </c>
      <c r="D157" s="570" t="s">
        <v>504</v>
      </c>
      <c r="E157" s="570" t="s">
        <v>486</v>
      </c>
      <c r="F157" s="570">
        <v>65</v>
      </c>
      <c r="G157" s="570" t="s">
        <v>499</v>
      </c>
      <c r="H157" s="570">
        <v>2000</v>
      </c>
      <c r="I157" s="570">
        <v>15</v>
      </c>
      <c r="J157" s="570">
        <v>0</v>
      </c>
      <c r="K157" s="570">
        <v>0</v>
      </c>
      <c r="L157" s="570">
        <v>0</v>
      </c>
      <c r="M157" s="570">
        <v>0</v>
      </c>
      <c r="N157" s="570">
        <f t="shared" si="111"/>
        <v>2015</v>
      </c>
      <c r="O157" s="563">
        <f t="shared" si="112"/>
        <v>31</v>
      </c>
      <c r="P157" s="570" t="s">
        <v>1283</v>
      </c>
    </row>
    <row r="158" spans="1:16">
      <c r="A158" s="566" t="s">
        <v>15</v>
      </c>
      <c r="B158" s="579">
        <v>45853</v>
      </c>
      <c r="C158" s="579">
        <v>45853</v>
      </c>
      <c r="D158" s="566" t="s">
        <v>485</v>
      </c>
      <c r="E158" s="566" t="s">
        <v>486</v>
      </c>
      <c r="F158" s="566">
        <v>53</v>
      </c>
      <c r="G158" s="566" t="s">
        <v>500</v>
      </c>
      <c r="H158" s="566">
        <v>2000</v>
      </c>
      <c r="I158" s="566">
        <v>15</v>
      </c>
      <c r="J158" s="566">
        <v>0</v>
      </c>
      <c r="K158" s="566">
        <v>0</v>
      </c>
      <c r="L158" s="566">
        <v>0</v>
      </c>
      <c r="M158" s="566">
        <v>0</v>
      </c>
      <c r="N158" s="566">
        <f t="shared" si="111"/>
        <v>2015</v>
      </c>
      <c r="O158" s="561">
        <f t="shared" si="112"/>
        <v>38.018867924528301</v>
      </c>
      <c r="P158" s="566" t="s">
        <v>1283</v>
      </c>
    </row>
    <row r="159" spans="1:16">
      <c r="A159" s="566" t="s">
        <v>15</v>
      </c>
      <c r="B159" s="579">
        <v>45853</v>
      </c>
      <c r="C159" s="579">
        <v>45853</v>
      </c>
      <c r="D159" s="566" t="s">
        <v>485</v>
      </c>
      <c r="E159" s="566" t="s">
        <v>486</v>
      </c>
      <c r="F159" s="566">
        <v>53</v>
      </c>
      <c r="G159" s="566" t="s">
        <v>500</v>
      </c>
      <c r="H159" s="566">
        <v>1900</v>
      </c>
      <c r="I159" s="566">
        <v>15</v>
      </c>
      <c r="J159" s="566">
        <v>0</v>
      </c>
      <c r="K159" s="566">
        <v>0</v>
      </c>
      <c r="L159" s="566">
        <v>0</v>
      </c>
      <c r="M159" s="566">
        <v>0</v>
      </c>
      <c r="N159" s="566">
        <f t="shared" ref="N159" si="113">SUM(H159:M159)</f>
        <v>1915</v>
      </c>
      <c r="O159" s="561">
        <f t="shared" ref="O159" si="114">N159/F159</f>
        <v>36.132075471698116</v>
      </c>
      <c r="P159" s="566" t="s">
        <v>1283</v>
      </c>
    </row>
    <row r="160" spans="1:16">
      <c r="A160" s="668" t="s">
        <v>15</v>
      </c>
      <c r="B160" s="571">
        <v>45854</v>
      </c>
      <c r="C160" s="571">
        <v>45869</v>
      </c>
      <c r="D160" s="570" t="s">
        <v>504</v>
      </c>
      <c r="E160" s="570" t="s">
        <v>486</v>
      </c>
      <c r="F160" s="570">
        <v>53</v>
      </c>
      <c r="G160" s="570" t="s">
        <v>500</v>
      </c>
      <c r="H160" s="570">
        <v>1900</v>
      </c>
      <c r="I160" s="570">
        <v>15</v>
      </c>
      <c r="J160" s="570">
        <v>0</v>
      </c>
      <c r="K160" s="570">
        <v>0</v>
      </c>
      <c r="L160" s="570">
        <v>0</v>
      </c>
      <c r="M160" s="570">
        <v>0</v>
      </c>
      <c r="N160" s="570">
        <f t="shared" si="111"/>
        <v>1915</v>
      </c>
      <c r="O160" s="563">
        <f t="shared" si="112"/>
        <v>36.132075471698116</v>
      </c>
      <c r="P160" s="570" t="s">
        <v>1283</v>
      </c>
    </row>
    <row r="161" spans="1:16384">
      <c r="A161" s="668" t="s">
        <v>15</v>
      </c>
      <c r="B161" s="571">
        <v>45854</v>
      </c>
      <c r="C161" s="571">
        <v>45869</v>
      </c>
      <c r="D161" s="570" t="s">
        <v>504</v>
      </c>
      <c r="E161" s="570" t="s">
        <v>486</v>
      </c>
      <c r="F161" s="570">
        <v>65</v>
      </c>
      <c r="G161" s="570" t="s">
        <v>499</v>
      </c>
      <c r="H161" s="570">
        <v>1900</v>
      </c>
      <c r="I161" s="570">
        <v>15</v>
      </c>
      <c r="J161" s="570">
        <v>0</v>
      </c>
      <c r="K161" s="570">
        <v>0</v>
      </c>
      <c r="L161" s="570">
        <v>0</v>
      </c>
      <c r="M161" s="570">
        <v>0</v>
      </c>
      <c r="N161" s="570">
        <f t="shared" si="111"/>
        <v>1915</v>
      </c>
      <c r="O161" s="563">
        <f t="shared" si="112"/>
        <v>29.46153846153846</v>
      </c>
      <c r="P161" s="570" t="s">
        <v>1283</v>
      </c>
    </row>
    <row r="162" spans="1:16384">
      <c r="A162" s="570" t="s">
        <v>23</v>
      </c>
      <c r="B162" s="571">
        <v>45870</v>
      </c>
      <c r="C162" s="571">
        <v>45872</v>
      </c>
      <c r="D162" s="570" t="s">
        <v>504</v>
      </c>
      <c r="E162" s="570" t="s">
        <v>486</v>
      </c>
      <c r="F162" s="570">
        <v>53</v>
      </c>
      <c r="G162" s="570" t="s">
        <v>500</v>
      </c>
      <c r="H162" s="570">
        <v>2700</v>
      </c>
      <c r="I162" s="570">
        <v>15</v>
      </c>
      <c r="J162" s="570">
        <v>0</v>
      </c>
      <c r="K162" s="570">
        <v>0</v>
      </c>
      <c r="L162" s="570">
        <v>0</v>
      </c>
      <c r="M162" s="570">
        <v>0</v>
      </c>
      <c r="N162" s="570">
        <f t="shared" ref="N162:N163" si="115">SUM(H162:M162)</f>
        <v>2715</v>
      </c>
      <c r="O162" s="563">
        <f t="shared" ref="O162:O163" si="116">N162/F162</f>
        <v>51.226415094339622</v>
      </c>
      <c r="P162" s="570" t="s">
        <v>1283</v>
      </c>
    </row>
    <row r="163" spans="1:16384">
      <c r="A163" s="570" t="s">
        <v>23</v>
      </c>
      <c r="B163" s="571">
        <v>45870</v>
      </c>
      <c r="C163" s="571">
        <v>45872</v>
      </c>
      <c r="D163" s="570" t="s">
        <v>504</v>
      </c>
      <c r="E163" s="570" t="s">
        <v>486</v>
      </c>
      <c r="F163" s="570">
        <v>65</v>
      </c>
      <c r="G163" s="570" t="s">
        <v>499</v>
      </c>
      <c r="H163" s="570">
        <v>2900</v>
      </c>
      <c r="I163" s="570">
        <v>15</v>
      </c>
      <c r="J163" s="570">
        <v>0</v>
      </c>
      <c r="K163" s="570">
        <v>0</v>
      </c>
      <c r="L163" s="570">
        <v>0</v>
      </c>
      <c r="M163" s="570">
        <v>0</v>
      </c>
      <c r="N163" s="570">
        <f t="shared" si="115"/>
        <v>2915</v>
      </c>
      <c r="O163" s="563">
        <f t="shared" si="116"/>
        <v>44.846153846153847</v>
      </c>
      <c r="P163" s="570" t="s">
        <v>1283</v>
      </c>
    </row>
    <row r="164" spans="1:16384">
      <c r="A164" s="566" t="s">
        <v>15</v>
      </c>
      <c r="B164" s="579">
        <v>45870</v>
      </c>
      <c r="C164" s="579">
        <v>45870</v>
      </c>
      <c r="D164" s="566" t="s">
        <v>485</v>
      </c>
      <c r="E164" s="566" t="s">
        <v>486</v>
      </c>
      <c r="F164" s="566">
        <v>53</v>
      </c>
      <c r="G164" s="566" t="s">
        <v>500</v>
      </c>
      <c r="H164" s="566">
        <v>2800</v>
      </c>
      <c r="I164" s="566">
        <v>15</v>
      </c>
      <c r="J164" s="566">
        <v>0</v>
      </c>
      <c r="K164" s="566">
        <v>0</v>
      </c>
      <c r="L164" s="566">
        <v>0</v>
      </c>
      <c r="M164" s="566">
        <v>0</v>
      </c>
      <c r="N164" s="566">
        <f t="shared" ref="N164:N166" si="117">SUM(H164:M164)</f>
        <v>2815</v>
      </c>
      <c r="O164" s="561">
        <f t="shared" ref="O164:O166" si="118">N164/F164</f>
        <v>53.113207547169814</v>
      </c>
      <c r="P164" s="566" t="s">
        <v>1283</v>
      </c>
    </row>
    <row r="165" spans="1:16384">
      <c r="A165" s="668" t="s">
        <v>15</v>
      </c>
      <c r="B165" s="571">
        <v>45870</v>
      </c>
      <c r="C165" s="571">
        <v>45870</v>
      </c>
      <c r="D165" s="570" t="s">
        <v>504</v>
      </c>
      <c r="E165" s="570" t="s">
        <v>486</v>
      </c>
      <c r="F165" s="570">
        <v>53</v>
      </c>
      <c r="G165" s="570" t="s">
        <v>500</v>
      </c>
      <c r="H165" s="570">
        <v>2900</v>
      </c>
      <c r="I165" s="570">
        <v>15</v>
      </c>
      <c r="J165" s="570">
        <v>0</v>
      </c>
      <c r="K165" s="570">
        <v>0</v>
      </c>
      <c r="L165" s="570">
        <v>0</v>
      </c>
      <c r="M165" s="570">
        <v>0</v>
      </c>
      <c r="N165" s="570">
        <f t="shared" si="117"/>
        <v>2915</v>
      </c>
      <c r="O165" s="563">
        <f t="shared" si="118"/>
        <v>55</v>
      </c>
      <c r="P165" s="570" t="s">
        <v>1283</v>
      </c>
    </row>
    <row r="166" spans="1:16384">
      <c r="A166" s="668" t="s">
        <v>15</v>
      </c>
      <c r="B166" s="571">
        <v>45870</v>
      </c>
      <c r="C166" s="571">
        <v>45870</v>
      </c>
      <c r="D166" s="570" t="s">
        <v>504</v>
      </c>
      <c r="E166" s="570" t="s">
        <v>486</v>
      </c>
      <c r="F166" s="570">
        <v>65</v>
      </c>
      <c r="G166" s="570" t="s">
        <v>499</v>
      </c>
      <c r="H166" s="570">
        <v>3000</v>
      </c>
      <c r="I166" s="570">
        <v>15</v>
      </c>
      <c r="J166" s="570">
        <v>0</v>
      </c>
      <c r="K166" s="570">
        <v>0</v>
      </c>
      <c r="L166" s="570">
        <v>0</v>
      </c>
      <c r="M166" s="570">
        <v>0</v>
      </c>
      <c r="N166" s="570">
        <f t="shared" si="117"/>
        <v>3015</v>
      </c>
      <c r="O166" s="563">
        <f t="shared" si="118"/>
        <v>46.384615384615387</v>
      </c>
      <c r="P166" s="570" t="s">
        <v>1283</v>
      </c>
    </row>
    <row r="167" spans="1:16384">
      <c r="A167" s="570" t="s">
        <v>1423</v>
      </c>
      <c r="B167" s="571">
        <v>45870</v>
      </c>
      <c r="C167" s="571">
        <v>45876</v>
      </c>
      <c r="D167" s="570" t="s">
        <v>504</v>
      </c>
      <c r="E167" s="570" t="s">
        <v>486</v>
      </c>
      <c r="F167" s="570">
        <v>53</v>
      </c>
      <c r="G167" s="570" t="s">
        <v>500</v>
      </c>
      <c r="H167" s="570">
        <v>2208</v>
      </c>
      <c r="I167" s="570">
        <v>15</v>
      </c>
      <c r="J167" s="570">
        <v>0</v>
      </c>
      <c r="K167" s="570">
        <v>0</v>
      </c>
      <c r="L167" s="570">
        <v>0</v>
      </c>
      <c r="M167" s="570">
        <v>0</v>
      </c>
      <c r="N167" s="570">
        <f t="shared" ref="N167:N171" si="119">SUM(H167:M167)</f>
        <v>2223</v>
      </c>
      <c r="O167" s="563">
        <f t="shared" ref="O167:O171" si="120">N167/F167</f>
        <v>41.943396226415096</v>
      </c>
      <c r="P167" s="570" t="s">
        <v>1283</v>
      </c>
    </row>
    <row r="168" spans="1:16384">
      <c r="A168" s="570" t="s">
        <v>1423</v>
      </c>
      <c r="B168" s="571">
        <v>45870</v>
      </c>
      <c r="C168" s="571">
        <v>45876</v>
      </c>
      <c r="D168" s="570" t="s">
        <v>504</v>
      </c>
      <c r="E168" s="570" t="s">
        <v>486</v>
      </c>
      <c r="F168" s="570">
        <v>65</v>
      </c>
      <c r="G168" s="570" t="s">
        <v>499</v>
      </c>
      <c r="H168" s="570">
        <v>2558</v>
      </c>
      <c r="I168" s="570">
        <v>15</v>
      </c>
      <c r="J168" s="570">
        <v>0</v>
      </c>
      <c r="K168" s="570">
        <v>0</v>
      </c>
      <c r="L168" s="570">
        <v>0</v>
      </c>
      <c r="M168" s="570">
        <v>0</v>
      </c>
      <c r="N168" s="570">
        <f t="shared" si="119"/>
        <v>2573</v>
      </c>
      <c r="O168" s="563">
        <f t="shared" si="120"/>
        <v>39.584615384615383</v>
      </c>
      <c r="P168" s="570" t="s">
        <v>1283</v>
      </c>
    </row>
    <row r="169" spans="1:16384">
      <c r="A169" s="566" t="s">
        <v>15</v>
      </c>
      <c r="B169" s="579">
        <v>45871</v>
      </c>
      <c r="C169" s="579">
        <v>45876</v>
      </c>
      <c r="D169" s="566" t="s">
        <v>485</v>
      </c>
      <c r="E169" s="566" t="s">
        <v>486</v>
      </c>
      <c r="F169" s="566">
        <v>53</v>
      </c>
      <c r="G169" s="566" t="s">
        <v>500</v>
      </c>
      <c r="H169" s="566">
        <v>2500</v>
      </c>
      <c r="I169" s="566">
        <v>15</v>
      </c>
      <c r="J169" s="566">
        <v>0</v>
      </c>
      <c r="K169" s="566">
        <v>0</v>
      </c>
      <c r="L169" s="566">
        <v>0</v>
      </c>
      <c r="M169" s="566">
        <v>0</v>
      </c>
      <c r="N169" s="566">
        <f t="shared" si="119"/>
        <v>2515</v>
      </c>
      <c r="O169" s="561">
        <f t="shared" si="120"/>
        <v>47.452830188679243</v>
      </c>
      <c r="P169" s="566" t="s">
        <v>1283</v>
      </c>
    </row>
    <row r="170" spans="1:16384">
      <c r="A170" s="668" t="s">
        <v>15</v>
      </c>
      <c r="B170" s="571">
        <v>45871</v>
      </c>
      <c r="C170" s="571">
        <v>45876</v>
      </c>
      <c r="D170" s="570" t="s">
        <v>504</v>
      </c>
      <c r="E170" s="570" t="s">
        <v>486</v>
      </c>
      <c r="F170" s="570">
        <v>53</v>
      </c>
      <c r="G170" s="570" t="s">
        <v>500</v>
      </c>
      <c r="H170" s="570">
        <v>2500</v>
      </c>
      <c r="I170" s="570">
        <v>15</v>
      </c>
      <c r="J170" s="570">
        <v>0</v>
      </c>
      <c r="K170" s="570">
        <v>0</v>
      </c>
      <c r="L170" s="570">
        <v>0</v>
      </c>
      <c r="M170" s="570">
        <v>0</v>
      </c>
      <c r="N170" s="570">
        <f t="shared" si="119"/>
        <v>2515</v>
      </c>
      <c r="O170" s="563">
        <f t="shared" si="120"/>
        <v>47.452830188679243</v>
      </c>
      <c r="P170" s="570" t="s">
        <v>1283</v>
      </c>
    </row>
    <row r="171" spans="1:16384">
      <c r="A171" s="668" t="s">
        <v>15</v>
      </c>
      <c r="B171" s="571">
        <v>45871</v>
      </c>
      <c r="C171" s="571">
        <v>45876</v>
      </c>
      <c r="D171" s="570" t="s">
        <v>504</v>
      </c>
      <c r="E171" s="570" t="s">
        <v>486</v>
      </c>
      <c r="F171" s="570">
        <v>65</v>
      </c>
      <c r="G171" s="570" t="s">
        <v>499</v>
      </c>
      <c r="H171" s="570">
        <v>2600</v>
      </c>
      <c r="I171" s="570">
        <v>15</v>
      </c>
      <c r="J171" s="570">
        <v>0</v>
      </c>
      <c r="K171" s="570">
        <v>0</v>
      </c>
      <c r="L171" s="570">
        <v>0</v>
      </c>
      <c r="M171" s="570">
        <v>0</v>
      </c>
      <c r="N171" s="570">
        <f t="shared" si="119"/>
        <v>2615</v>
      </c>
      <c r="O171" s="563">
        <f t="shared" si="120"/>
        <v>40.230769230769234</v>
      </c>
      <c r="P171" s="570" t="s">
        <v>1283</v>
      </c>
    </row>
    <row r="172" spans="1:16384">
      <c r="A172" s="668" t="s">
        <v>15</v>
      </c>
      <c r="B172" s="571">
        <v>45877</v>
      </c>
      <c r="C172" s="571">
        <v>45886</v>
      </c>
      <c r="D172" s="570" t="s">
        <v>504</v>
      </c>
      <c r="E172" s="570" t="s">
        <v>486</v>
      </c>
      <c r="F172" s="570">
        <v>53</v>
      </c>
      <c r="G172" s="570" t="s">
        <v>500</v>
      </c>
      <c r="H172" s="570">
        <v>2200</v>
      </c>
      <c r="I172" s="570">
        <v>15</v>
      </c>
      <c r="J172" s="570">
        <v>0</v>
      </c>
      <c r="K172" s="570">
        <v>0</v>
      </c>
      <c r="L172" s="570">
        <v>0</v>
      </c>
      <c r="M172" s="570">
        <v>0</v>
      </c>
      <c r="N172" s="570">
        <f t="shared" ref="N172:N174" si="121">SUM(H172:M172)</f>
        <v>2215</v>
      </c>
      <c r="O172" s="563">
        <f t="shared" ref="O172:O174" si="122">N172/F172</f>
        <v>41.79245283018868</v>
      </c>
      <c r="P172" s="570" t="s">
        <v>1283</v>
      </c>
    </row>
    <row r="173" spans="1:16384">
      <c r="A173" s="668" t="s">
        <v>15</v>
      </c>
      <c r="B173" s="571">
        <v>45877</v>
      </c>
      <c r="C173" s="571">
        <v>45886</v>
      </c>
      <c r="D173" s="570" t="s">
        <v>504</v>
      </c>
      <c r="E173" s="570" t="s">
        <v>486</v>
      </c>
      <c r="F173" s="570">
        <v>65</v>
      </c>
      <c r="G173" s="570" t="s">
        <v>499</v>
      </c>
      <c r="H173" s="570">
        <v>2600</v>
      </c>
      <c r="I173" s="570">
        <v>15</v>
      </c>
      <c r="J173" s="570">
        <v>0</v>
      </c>
      <c r="K173" s="570">
        <v>0</v>
      </c>
      <c r="L173" s="570">
        <v>0</v>
      </c>
      <c r="M173" s="570">
        <v>0</v>
      </c>
      <c r="N173" s="570">
        <f t="shared" si="121"/>
        <v>2615</v>
      </c>
      <c r="O173" s="563">
        <f t="shared" si="122"/>
        <v>40.230769230769234</v>
      </c>
      <c r="P173" s="570" t="s">
        <v>1283</v>
      </c>
    </row>
    <row r="174" spans="1:16384">
      <c r="A174" s="566" t="s">
        <v>15</v>
      </c>
      <c r="B174" s="579">
        <v>45877</v>
      </c>
      <c r="C174" s="579">
        <v>45886</v>
      </c>
      <c r="D174" s="566" t="s">
        <v>485</v>
      </c>
      <c r="E174" s="566" t="s">
        <v>486</v>
      </c>
      <c r="F174" s="566">
        <v>53</v>
      </c>
      <c r="G174" s="566" t="s">
        <v>500</v>
      </c>
      <c r="H174" s="566">
        <v>2200</v>
      </c>
      <c r="I174" s="566">
        <v>15</v>
      </c>
      <c r="J174" s="566">
        <v>0</v>
      </c>
      <c r="K174" s="566">
        <v>0</v>
      </c>
      <c r="L174" s="566">
        <v>0</v>
      </c>
      <c r="M174" s="566">
        <v>0</v>
      </c>
      <c r="N174" s="566">
        <f t="shared" si="121"/>
        <v>2215</v>
      </c>
      <c r="O174" s="561">
        <f t="shared" si="122"/>
        <v>41.79245283018868</v>
      </c>
      <c r="P174" s="566" t="s">
        <v>1283</v>
      </c>
      <c r="Q174" s="566" t="s">
        <v>15</v>
      </c>
      <c r="R174" s="579">
        <v>45871</v>
      </c>
      <c r="S174" s="579">
        <v>45876</v>
      </c>
      <c r="T174" s="566" t="s">
        <v>485</v>
      </c>
      <c r="U174" s="566" t="s">
        <v>486</v>
      </c>
      <c r="V174" s="566">
        <v>53</v>
      </c>
      <c r="W174" s="566" t="s">
        <v>500</v>
      </c>
      <c r="X174" s="566">
        <v>2500</v>
      </c>
      <c r="Y174" s="566">
        <v>15</v>
      </c>
      <c r="Z174" s="566">
        <v>0</v>
      </c>
      <c r="AA174" s="566">
        <v>0</v>
      </c>
      <c r="AB174" s="566">
        <v>0</v>
      </c>
      <c r="AC174" s="566">
        <v>0</v>
      </c>
      <c r="AD174" s="566">
        <f t="shared" ref="AD174" si="123">SUM(X174:AC174)</f>
        <v>2515</v>
      </c>
      <c r="AE174" s="561">
        <f t="shared" ref="AE174" si="124">AD174/V174</f>
        <v>47.452830188679243</v>
      </c>
      <c r="AF174" s="566" t="s">
        <v>1283</v>
      </c>
      <c r="AG174" s="566" t="s">
        <v>15</v>
      </c>
      <c r="AH174" s="579">
        <v>45871</v>
      </c>
      <c r="AI174" s="579">
        <v>45876</v>
      </c>
      <c r="AJ174" s="566" t="s">
        <v>485</v>
      </c>
      <c r="AK174" s="566" t="s">
        <v>486</v>
      </c>
      <c r="AL174" s="566">
        <v>53</v>
      </c>
      <c r="AM174" s="566" t="s">
        <v>500</v>
      </c>
      <c r="AN174" s="566">
        <v>2500</v>
      </c>
      <c r="AO174" s="566">
        <v>15</v>
      </c>
      <c r="AP174" s="566">
        <v>0</v>
      </c>
      <c r="AQ174" s="566">
        <v>0</v>
      </c>
      <c r="AR174" s="566">
        <v>0</v>
      </c>
      <c r="AS174" s="566">
        <v>0</v>
      </c>
      <c r="AT174" s="566">
        <f t="shared" ref="AT174" si="125">SUM(AN174:AS174)</f>
        <v>2515</v>
      </c>
      <c r="AU174" s="561">
        <f t="shared" ref="AU174" si="126">AT174/AL174</f>
        <v>47.452830188679243</v>
      </c>
      <c r="AV174" s="566" t="s">
        <v>1283</v>
      </c>
      <c r="AW174" s="566" t="s">
        <v>15</v>
      </c>
      <c r="AX174" s="579">
        <v>45871</v>
      </c>
      <c r="AY174" s="579">
        <v>45876</v>
      </c>
      <c r="AZ174" s="566" t="s">
        <v>485</v>
      </c>
      <c r="BA174" s="566" t="s">
        <v>486</v>
      </c>
      <c r="BB174" s="566">
        <v>53</v>
      </c>
      <c r="BC174" s="566" t="s">
        <v>500</v>
      </c>
      <c r="BD174" s="566">
        <v>2500</v>
      </c>
      <c r="BE174" s="566">
        <v>15</v>
      </c>
      <c r="BF174" s="566">
        <v>0</v>
      </c>
      <c r="BG174" s="566">
        <v>0</v>
      </c>
      <c r="BH174" s="566">
        <v>0</v>
      </c>
      <c r="BI174" s="566">
        <v>0</v>
      </c>
      <c r="BJ174" s="566">
        <f t="shared" ref="BJ174" si="127">SUM(BD174:BI174)</f>
        <v>2515</v>
      </c>
      <c r="BK174" s="561">
        <f t="shared" ref="BK174" si="128">BJ174/BB174</f>
        <v>47.452830188679243</v>
      </c>
      <c r="BL174" s="566" t="s">
        <v>1283</v>
      </c>
      <c r="BM174" s="566" t="s">
        <v>15</v>
      </c>
      <c r="BN174" s="579">
        <v>45871</v>
      </c>
      <c r="BO174" s="579">
        <v>45876</v>
      </c>
      <c r="BP174" s="566" t="s">
        <v>485</v>
      </c>
      <c r="BQ174" s="566" t="s">
        <v>486</v>
      </c>
      <c r="BR174" s="566">
        <v>53</v>
      </c>
      <c r="BS174" s="566" t="s">
        <v>500</v>
      </c>
      <c r="BT174" s="566">
        <v>2500</v>
      </c>
      <c r="BU174" s="566">
        <v>15</v>
      </c>
      <c r="BV174" s="566">
        <v>0</v>
      </c>
      <c r="BW174" s="566">
        <v>0</v>
      </c>
      <c r="BX174" s="566">
        <v>0</v>
      </c>
      <c r="BY174" s="566">
        <v>0</v>
      </c>
      <c r="BZ174" s="566">
        <f t="shared" ref="BZ174" si="129">SUM(BT174:BY174)</f>
        <v>2515</v>
      </c>
      <c r="CA174" s="561">
        <f t="shared" ref="CA174" si="130">BZ174/BR174</f>
        <v>47.452830188679243</v>
      </c>
      <c r="CB174" s="566" t="s">
        <v>1283</v>
      </c>
      <c r="CC174" s="566" t="s">
        <v>15</v>
      </c>
      <c r="CD174" s="579">
        <v>45871</v>
      </c>
      <c r="CE174" s="579">
        <v>45876</v>
      </c>
      <c r="CF174" s="566" t="s">
        <v>485</v>
      </c>
      <c r="CG174" s="566" t="s">
        <v>486</v>
      </c>
      <c r="CH174" s="566">
        <v>53</v>
      </c>
      <c r="CI174" s="566" t="s">
        <v>500</v>
      </c>
      <c r="CJ174" s="566">
        <v>2500</v>
      </c>
      <c r="CK174" s="566">
        <v>15</v>
      </c>
      <c r="CL174" s="566">
        <v>0</v>
      </c>
      <c r="CM174" s="566">
        <v>0</v>
      </c>
      <c r="CN174" s="566">
        <v>0</v>
      </c>
      <c r="CO174" s="566">
        <v>0</v>
      </c>
      <c r="CP174" s="566">
        <f t="shared" ref="CP174" si="131">SUM(CJ174:CO174)</f>
        <v>2515</v>
      </c>
      <c r="CQ174" s="561">
        <f t="shared" ref="CQ174" si="132">CP174/CH174</f>
        <v>47.452830188679243</v>
      </c>
      <c r="CR174" s="566" t="s">
        <v>1283</v>
      </c>
      <c r="CS174" s="566" t="s">
        <v>15</v>
      </c>
      <c r="CT174" s="579">
        <v>45871</v>
      </c>
      <c r="CU174" s="579">
        <v>45876</v>
      </c>
      <c r="CV174" s="566" t="s">
        <v>485</v>
      </c>
      <c r="CW174" s="566" t="s">
        <v>486</v>
      </c>
      <c r="CX174" s="566">
        <v>53</v>
      </c>
      <c r="CY174" s="566" t="s">
        <v>500</v>
      </c>
      <c r="CZ174" s="566">
        <v>2500</v>
      </c>
      <c r="DA174" s="566">
        <v>15</v>
      </c>
      <c r="DB174" s="566">
        <v>0</v>
      </c>
      <c r="DC174" s="566">
        <v>0</v>
      </c>
      <c r="DD174" s="566">
        <v>0</v>
      </c>
      <c r="DE174" s="566">
        <v>0</v>
      </c>
      <c r="DF174" s="566">
        <f t="shared" ref="DF174" si="133">SUM(CZ174:DE174)</f>
        <v>2515</v>
      </c>
      <c r="DG174" s="561">
        <f t="shared" ref="DG174" si="134">DF174/CX174</f>
        <v>47.452830188679243</v>
      </c>
      <c r="DH174" s="566" t="s">
        <v>1283</v>
      </c>
      <c r="DI174" s="566" t="s">
        <v>15</v>
      </c>
      <c r="DJ174" s="579">
        <v>45871</v>
      </c>
      <c r="DK174" s="579">
        <v>45876</v>
      </c>
      <c r="DL174" s="566" t="s">
        <v>485</v>
      </c>
      <c r="DM174" s="566" t="s">
        <v>486</v>
      </c>
      <c r="DN174" s="566">
        <v>53</v>
      </c>
      <c r="DO174" s="566" t="s">
        <v>500</v>
      </c>
      <c r="DP174" s="566">
        <v>2500</v>
      </c>
      <c r="DQ174" s="566">
        <v>15</v>
      </c>
      <c r="DR174" s="566">
        <v>0</v>
      </c>
      <c r="DS174" s="566">
        <v>0</v>
      </c>
      <c r="DT174" s="566">
        <v>0</v>
      </c>
      <c r="DU174" s="566">
        <v>0</v>
      </c>
      <c r="DV174" s="566">
        <f t="shared" ref="DV174" si="135">SUM(DP174:DU174)</f>
        <v>2515</v>
      </c>
      <c r="DW174" s="561">
        <f t="shared" ref="DW174" si="136">DV174/DN174</f>
        <v>47.452830188679243</v>
      </c>
      <c r="DX174" s="566" t="s">
        <v>1283</v>
      </c>
      <c r="DY174" s="566" t="s">
        <v>15</v>
      </c>
      <c r="DZ174" s="579">
        <v>45871</v>
      </c>
      <c r="EA174" s="579">
        <v>45876</v>
      </c>
      <c r="EB174" s="566" t="s">
        <v>485</v>
      </c>
      <c r="EC174" s="566" t="s">
        <v>486</v>
      </c>
      <c r="ED174" s="566">
        <v>53</v>
      </c>
      <c r="EE174" s="566" t="s">
        <v>500</v>
      </c>
      <c r="EF174" s="566">
        <v>2500</v>
      </c>
      <c r="EG174" s="566">
        <v>15</v>
      </c>
      <c r="EH174" s="566">
        <v>0</v>
      </c>
      <c r="EI174" s="566">
        <v>0</v>
      </c>
      <c r="EJ174" s="566">
        <v>0</v>
      </c>
      <c r="EK174" s="566">
        <v>0</v>
      </c>
      <c r="EL174" s="566">
        <f t="shared" ref="EL174" si="137">SUM(EF174:EK174)</f>
        <v>2515</v>
      </c>
      <c r="EM174" s="561">
        <f t="shared" ref="EM174" si="138">EL174/ED174</f>
        <v>47.452830188679243</v>
      </c>
      <c r="EN174" s="566" t="s">
        <v>1283</v>
      </c>
      <c r="EO174" s="566" t="s">
        <v>15</v>
      </c>
      <c r="EP174" s="579">
        <v>45871</v>
      </c>
      <c r="EQ174" s="579">
        <v>45876</v>
      </c>
      <c r="ER174" s="566" t="s">
        <v>485</v>
      </c>
      <c r="ES174" s="566" t="s">
        <v>486</v>
      </c>
      <c r="ET174" s="566">
        <v>53</v>
      </c>
      <c r="EU174" s="566" t="s">
        <v>500</v>
      </c>
      <c r="EV174" s="566">
        <v>2500</v>
      </c>
      <c r="EW174" s="566">
        <v>15</v>
      </c>
      <c r="EX174" s="566">
        <v>0</v>
      </c>
      <c r="EY174" s="566">
        <v>0</v>
      </c>
      <c r="EZ174" s="566">
        <v>0</v>
      </c>
      <c r="FA174" s="566">
        <v>0</v>
      </c>
      <c r="FB174" s="566">
        <f t="shared" ref="FB174" si="139">SUM(EV174:FA174)</f>
        <v>2515</v>
      </c>
      <c r="FC174" s="561">
        <f t="shared" ref="FC174" si="140">FB174/ET174</f>
        <v>47.452830188679243</v>
      </c>
      <c r="FD174" s="566" t="s">
        <v>1283</v>
      </c>
      <c r="FE174" s="566" t="s">
        <v>15</v>
      </c>
      <c r="FF174" s="579">
        <v>45871</v>
      </c>
      <c r="FG174" s="579">
        <v>45876</v>
      </c>
      <c r="FH174" s="566" t="s">
        <v>485</v>
      </c>
      <c r="FI174" s="566" t="s">
        <v>486</v>
      </c>
      <c r="FJ174" s="566">
        <v>53</v>
      </c>
      <c r="FK174" s="566" t="s">
        <v>500</v>
      </c>
      <c r="FL174" s="566">
        <v>2500</v>
      </c>
      <c r="FM174" s="566">
        <v>15</v>
      </c>
      <c r="FN174" s="566">
        <v>0</v>
      </c>
      <c r="FO174" s="566">
        <v>0</v>
      </c>
      <c r="FP174" s="566">
        <v>0</v>
      </c>
      <c r="FQ174" s="566">
        <v>0</v>
      </c>
      <c r="FR174" s="566">
        <f t="shared" ref="FR174" si="141">SUM(FL174:FQ174)</f>
        <v>2515</v>
      </c>
      <c r="FS174" s="561">
        <f t="shared" ref="FS174" si="142">FR174/FJ174</f>
        <v>47.452830188679243</v>
      </c>
      <c r="FT174" s="566" t="s">
        <v>1283</v>
      </c>
      <c r="FU174" s="566" t="s">
        <v>15</v>
      </c>
      <c r="FV174" s="579">
        <v>45871</v>
      </c>
      <c r="FW174" s="579">
        <v>45876</v>
      </c>
      <c r="FX174" s="566" t="s">
        <v>485</v>
      </c>
      <c r="FY174" s="566" t="s">
        <v>486</v>
      </c>
      <c r="FZ174" s="566">
        <v>53</v>
      </c>
      <c r="GA174" s="566" t="s">
        <v>500</v>
      </c>
      <c r="GB174" s="566">
        <v>2500</v>
      </c>
      <c r="GC174" s="566">
        <v>15</v>
      </c>
      <c r="GD174" s="566">
        <v>0</v>
      </c>
      <c r="GE174" s="566">
        <v>0</v>
      </c>
      <c r="GF174" s="566">
        <v>0</v>
      </c>
      <c r="GG174" s="566">
        <v>0</v>
      </c>
      <c r="GH174" s="566">
        <f t="shared" ref="GH174" si="143">SUM(GB174:GG174)</f>
        <v>2515</v>
      </c>
      <c r="GI174" s="561">
        <f t="shared" ref="GI174" si="144">GH174/FZ174</f>
        <v>47.452830188679243</v>
      </c>
      <c r="GJ174" s="566" t="s">
        <v>1283</v>
      </c>
      <c r="GK174" s="566" t="s">
        <v>15</v>
      </c>
      <c r="GL174" s="579">
        <v>45871</v>
      </c>
      <c r="GM174" s="579">
        <v>45876</v>
      </c>
      <c r="GN174" s="566" t="s">
        <v>485</v>
      </c>
      <c r="GO174" s="566" t="s">
        <v>486</v>
      </c>
      <c r="GP174" s="566">
        <v>53</v>
      </c>
      <c r="GQ174" s="566" t="s">
        <v>500</v>
      </c>
      <c r="GR174" s="566">
        <v>2500</v>
      </c>
      <c r="GS174" s="566">
        <v>15</v>
      </c>
      <c r="GT174" s="566">
        <v>0</v>
      </c>
      <c r="GU174" s="566">
        <v>0</v>
      </c>
      <c r="GV174" s="566">
        <v>0</v>
      </c>
      <c r="GW174" s="566">
        <v>0</v>
      </c>
      <c r="GX174" s="566">
        <f t="shared" ref="GX174" si="145">SUM(GR174:GW174)</f>
        <v>2515</v>
      </c>
      <c r="GY174" s="561">
        <f t="shared" ref="GY174" si="146">GX174/GP174</f>
        <v>47.452830188679243</v>
      </c>
      <c r="GZ174" s="566" t="s">
        <v>1283</v>
      </c>
      <c r="HA174" s="566" t="s">
        <v>15</v>
      </c>
      <c r="HB174" s="579">
        <v>45871</v>
      </c>
      <c r="HC174" s="579">
        <v>45876</v>
      </c>
      <c r="HD174" s="566" t="s">
        <v>485</v>
      </c>
      <c r="HE174" s="566" t="s">
        <v>486</v>
      </c>
      <c r="HF174" s="566">
        <v>53</v>
      </c>
      <c r="HG174" s="566" t="s">
        <v>500</v>
      </c>
      <c r="HH174" s="566">
        <v>2500</v>
      </c>
      <c r="HI174" s="566">
        <v>15</v>
      </c>
      <c r="HJ174" s="566">
        <v>0</v>
      </c>
      <c r="HK174" s="566">
        <v>0</v>
      </c>
      <c r="HL174" s="566">
        <v>0</v>
      </c>
      <c r="HM174" s="566">
        <v>0</v>
      </c>
      <c r="HN174" s="566">
        <f t="shared" ref="HN174" si="147">SUM(HH174:HM174)</f>
        <v>2515</v>
      </c>
      <c r="HO174" s="561">
        <f t="shared" ref="HO174" si="148">HN174/HF174</f>
        <v>47.452830188679243</v>
      </c>
      <c r="HP174" s="566" t="s">
        <v>1283</v>
      </c>
      <c r="HQ174" s="566" t="s">
        <v>15</v>
      </c>
      <c r="HR174" s="579">
        <v>45871</v>
      </c>
      <c r="HS174" s="579">
        <v>45876</v>
      </c>
      <c r="HT174" s="566" t="s">
        <v>485</v>
      </c>
      <c r="HU174" s="566" t="s">
        <v>486</v>
      </c>
      <c r="HV174" s="566">
        <v>53</v>
      </c>
      <c r="HW174" s="566" t="s">
        <v>500</v>
      </c>
      <c r="HX174" s="566">
        <v>2500</v>
      </c>
      <c r="HY174" s="566">
        <v>15</v>
      </c>
      <c r="HZ174" s="566">
        <v>0</v>
      </c>
      <c r="IA174" s="566">
        <v>0</v>
      </c>
      <c r="IB174" s="566">
        <v>0</v>
      </c>
      <c r="IC174" s="566">
        <v>0</v>
      </c>
      <c r="ID174" s="566">
        <f t="shared" ref="ID174" si="149">SUM(HX174:IC174)</f>
        <v>2515</v>
      </c>
      <c r="IE174" s="561">
        <f t="shared" ref="IE174" si="150">ID174/HV174</f>
        <v>47.452830188679243</v>
      </c>
      <c r="IF174" s="566" t="s">
        <v>1283</v>
      </c>
      <c r="IG174" s="566" t="s">
        <v>15</v>
      </c>
      <c r="IH174" s="579">
        <v>45871</v>
      </c>
      <c r="II174" s="579">
        <v>45876</v>
      </c>
      <c r="IJ174" s="566" t="s">
        <v>485</v>
      </c>
      <c r="IK174" s="566" t="s">
        <v>486</v>
      </c>
      <c r="IL174" s="566">
        <v>53</v>
      </c>
      <c r="IM174" s="566" t="s">
        <v>500</v>
      </c>
      <c r="IN174" s="566">
        <v>2500</v>
      </c>
      <c r="IO174" s="566">
        <v>15</v>
      </c>
      <c r="IP174" s="566">
        <v>0</v>
      </c>
      <c r="IQ174" s="566">
        <v>0</v>
      </c>
      <c r="IR174" s="566">
        <v>0</v>
      </c>
      <c r="IS174" s="566">
        <v>0</v>
      </c>
      <c r="IT174" s="566">
        <f t="shared" ref="IT174" si="151">SUM(IN174:IS174)</f>
        <v>2515</v>
      </c>
      <c r="IU174" s="561">
        <f t="shared" ref="IU174" si="152">IT174/IL174</f>
        <v>47.452830188679243</v>
      </c>
      <c r="IV174" s="566" t="s">
        <v>1283</v>
      </c>
      <c r="IW174" s="566" t="s">
        <v>15</v>
      </c>
      <c r="IX174" s="579">
        <v>45871</v>
      </c>
      <c r="IY174" s="579">
        <v>45876</v>
      </c>
      <c r="IZ174" s="566" t="s">
        <v>485</v>
      </c>
      <c r="JA174" s="566" t="s">
        <v>486</v>
      </c>
      <c r="JB174" s="566">
        <v>53</v>
      </c>
      <c r="JC174" s="566" t="s">
        <v>500</v>
      </c>
      <c r="JD174" s="566">
        <v>2500</v>
      </c>
      <c r="JE174" s="566">
        <v>15</v>
      </c>
      <c r="JF174" s="566">
        <v>0</v>
      </c>
      <c r="JG174" s="566">
        <v>0</v>
      </c>
      <c r="JH174" s="566">
        <v>0</v>
      </c>
      <c r="JI174" s="566">
        <v>0</v>
      </c>
      <c r="JJ174" s="566">
        <f t="shared" ref="JJ174" si="153">SUM(JD174:JI174)</f>
        <v>2515</v>
      </c>
      <c r="JK174" s="561">
        <f t="shared" ref="JK174" si="154">JJ174/JB174</f>
        <v>47.452830188679243</v>
      </c>
      <c r="JL174" s="566" t="s">
        <v>1283</v>
      </c>
      <c r="JM174" s="566" t="s">
        <v>15</v>
      </c>
      <c r="JN174" s="579">
        <v>45871</v>
      </c>
      <c r="JO174" s="579">
        <v>45876</v>
      </c>
      <c r="JP174" s="566" t="s">
        <v>485</v>
      </c>
      <c r="JQ174" s="566" t="s">
        <v>486</v>
      </c>
      <c r="JR174" s="566">
        <v>53</v>
      </c>
      <c r="JS174" s="566" t="s">
        <v>500</v>
      </c>
      <c r="JT174" s="566">
        <v>2500</v>
      </c>
      <c r="JU174" s="566">
        <v>15</v>
      </c>
      <c r="JV174" s="566">
        <v>0</v>
      </c>
      <c r="JW174" s="566">
        <v>0</v>
      </c>
      <c r="JX174" s="566">
        <v>0</v>
      </c>
      <c r="JY174" s="566">
        <v>0</v>
      </c>
      <c r="JZ174" s="566">
        <f t="shared" ref="JZ174" si="155">SUM(JT174:JY174)</f>
        <v>2515</v>
      </c>
      <c r="KA174" s="561">
        <f t="shared" ref="KA174" si="156">JZ174/JR174</f>
        <v>47.452830188679243</v>
      </c>
      <c r="KB174" s="566" t="s">
        <v>1283</v>
      </c>
      <c r="KC174" s="566" t="s">
        <v>15</v>
      </c>
      <c r="KD174" s="579">
        <v>45871</v>
      </c>
      <c r="KE174" s="579">
        <v>45876</v>
      </c>
      <c r="KF174" s="566" t="s">
        <v>485</v>
      </c>
      <c r="KG174" s="566" t="s">
        <v>486</v>
      </c>
      <c r="KH174" s="566">
        <v>53</v>
      </c>
      <c r="KI174" s="566" t="s">
        <v>500</v>
      </c>
      <c r="KJ174" s="566">
        <v>2500</v>
      </c>
      <c r="KK174" s="566">
        <v>15</v>
      </c>
      <c r="KL174" s="566">
        <v>0</v>
      </c>
      <c r="KM174" s="566">
        <v>0</v>
      </c>
      <c r="KN174" s="566">
        <v>0</v>
      </c>
      <c r="KO174" s="566">
        <v>0</v>
      </c>
      <c r="KP174" s="566">
        <f t="shared" ref="KP174" si="157">SUM(KJ174:KO174)</f>
        <v>2515</v>
      </c>
      <c r="KQ174" s="561">
        <f t="shared" ref="KQ174" si="158">KP174/KH174</f>
        <v>47.452830188679243</v>
      </c>
      <c r="KR174" s="566" t="s">
        <v>1283</v>
      </c>
      <c r="KS174" s="566" t="s">
        <v>15</v>
      </c>
      <c r="KT174" s="579">
        <v>45871</v>
      </c>
      <c r="KU174" s="579">
        <v>45876</v>
      </c>
      <c r="KV174" s="566" t="s">
        <v>485</v>
      </c>
      <c r="KW174" s="566" t="s">
        <v>486</v>
      </c>
      <c r="KX174" s="566">
        <v>53</v>
      </c>
      <c r="KY174" s="566" t="s">
        <v>500</v>
      </c>
      <c r="KZ174" s="566">
        <v>2500</v>
      </c>
      <c r="LA174" s="566">
        <v>15</v>
      </c>
      <c r="LB174" s="566">
        <v>0</v>
      </c>
      <c r="LC174" s="566">
        <v>0</v>
      </c>
      <c r="LD174" s="566">
        <v>0</v>
      </c>
      <c r="LE174" s="566">
        <v>0</v>
      </c>
      <c r="LF174" s="566">
        <f t="shared" ref="LF174" si="159">SUM(KZ174:LE174)</f>
        <v>2515</v>
      </c>
      <c r="LG174" s="561">
        <f t="shared" ref="LG174" si="160">LF174/KX174</f>
        <v>47.452830188679243</v>
      </c>
      <c r="LH174" s="566" t="s">
        <v>1283</v>
      </c>
      <c r="LI174" s="566" t="s">
        <v>15</v>
      </c>
      <c r="LJ174" s="579">
        <v>45871</v>
      </c>
      <c r="LK174" s="579">
        <v>45876</v>
      </c>
      <c r="LL174" s="566" t="s">
        <v>485</v>
      </c>
      <c r="LM174" s="566" t="s">
        <v>486</v>
      </c>
      <c r="LN174" s="566">
        <v>53</v>
      </c>
      <c r="LO174" s="566" t="s">
        <v>500</v>
      </c>
      <c r="LP174" s="566">
        <v>2500</v>
      </c>
      <c r="LQ174" s="566">
        <v>15</v>
      </c>
      <c r="LR174" s="566">
        <v>0</v>
      </c>
      <c r="LS174" s="566">
        <v>0</v>
      </c>
      <c r="LT174" s="566">
        <v>0</v>
      </c>
      <c r="LU174" s="566">
        <v>0</v>
      </c>
      <c r="LV174" s="566">
        <f t="shared" ref="LV174" si="161">SUM(LP174:LU174)</f>
        <v>2515</v>
      </c>
      <c r="LW174" s="561">
        <f t="shared" ref="LW174" si="162">LV174/LN174</f>
        <v>47.452830188679243</v>
      </c>
      <c r="LX174" s="566" t="s">
        <v>1283</v>
      </c>
      <c r="LY174" s="566" t="s">
        <v>15</v>
      </c>
      <c r="LZ174" s="579">
        <v>45871</v>
      </c>
      <c r="MA174" s="579">
        <v>45876</v>
      </c>
      <c r="MB174" s="566" t="s">
        <v>485</v>
      </c>
      <c r="MC174" s="566" t="s">
        <v>486</v>
      </c>
      <c r="MD174" s="566">
        <v>53</v>
      </c>
      <c r="ME174" s="566" t="s">
        <v>500</v>
      </c>
      <c r="MF174" s="566">
        <v>2500</v>
      </c>
      <c r="MG174" s="566">
        <v>15</v>
      </c>
      <c r="MH174" s="566">
        <v>0</v>
      </c>
      <c r="MI174" s="566">
        <v>0</v>
      </c>
      <c r="MJ174" s="566">
        <v>0</v>
      </c>
      <c r="MK174" s="566">
        <v>0</v>
      </c>
      <c r="ML174" s="566">
        <f t="shared" ref="ML174" si="163">SUM(MF174:MK174)</f>
        <v>2515</v>
      </c>
      <c r="MM174" s="561">
        <f t="shared" ref="MM174" si="164">ML174/MD174</f>
        <v>47.452830188679243</v>
      </c>
      <c r="MN174" s="566" t="s">
        <v>1283</v>
      </c>
      <c r="MO174" s="566" t="s">
        <v>15</v>
      </c>
      <c r="MP174" s="579">
        <v>45871</v>
      </c>
      <c r="MQ174" s="579">
        <v>45876</v>
      </c>
      <c r="MR174" s="566" t="s">
        <v>485</v>
      </c>
      <c r="MS174" s="566" t="s">
        <v>486</v>
      </c>
      <c r="MT174" s="566">
        <v>53</v>
      </c>
      <c r="MU174" s="566" t="s">
        <v>500</v>
      </c>
      <c r="MV174" s="566">
        <v>2500</v>
      </c>
      <c r="MW174" s="566">
        <v>15</v>
      </c>
      <c r="MX174" s="566">
        <v>0</v>
      </c>
      <c r="MY174" s="566">
        <v>0</v>
      </c>
      <c r="MZ174" s="566">
        <v>0</v>
      </c>
      <c r="NA174" s="566">
        <v>0</v>
      </c>
      <c r="NB174" s="566">
        <f t="shared" ref="NB174" si="165">SUM(MV174:NA174)</f>
        <v>2515</v>
      </c>
      <c r="NC174" s="561">
        <f t="shared" ref="NC174" si="166">NB174/MT174</f>
        <v>47.452830188679243</v>
      </c>
      <c r="ND174" s="566" t="s">
        <v>1283</v>
      </c>
      <c r="NE174" s="566" t="s">
        <v>15</v>
      </c>
      <c r="NF174" s="579">
        <v>45871</v>
      </c>
      <c r="NG174" s="579">
        <v>45876</v>
      </c>
      <c r="NH174" s="566" t="s">
        <v>485</v>
      </c>
      <c r="NI174" s="566" t="s">
        <v>486</v>
      </c>
      <c r="NJ174" s="566">
        <v>53</v>
      </c>
      <c r="NK174" s="566" t="s">
        <v>500</v>
      </c>
      <c r="NL174" s="566">
        <v>2500</v>
      </c>
      <c r="NM174" s="566">
        <v>15</v>
      </c>
      <c r="NN174" s="566">
        <v>0</v>
      </c>
      <c r="NO174" s="566">
        <v>0</v>
      </c>
      <c r="NP174" s="566">
        <v>0</v>
      </c>
      <c r="NQ174" s="566">
        <v>0</v>
      </c>
      <c r="NR174" s="566">
        <f t="shared" ref="NR174" si="167">SUM(NL174:NQ174)</f>
        <v>2515</v>
      </c>
      <c r="NS174" s="561">
        <f t="shared" ref="NS174" si="168">NR174/NJ174</f>
        <v>47.452830188679243</v>
      </c>
      <c r="NT174" s="566" t="s">
        <v>1283</v>
      </c>
      <c r="NU174" s="566" t="s">
        <v>15</v>
      </c>
      <c r="NV174" s="579">
        <v>45871</v>
      </c>
      <c r="NW174" s="579">
        <v>45876</v>
      </c>
      <c r="NX174" s="566" t="s">
        <v>485</v>
      </c>
      <c r="NY174" s="566" t="s">
        <v>486</v>
      </c>
      <c r="NZ174" s="566">
        <v>53</v>
      </c>
      <c r="OA174" s="566" t="s">
        <v>500</v>
      </c>
      <c r="OB174" s="566">
        <v>2500</v>
      </c>
      <c r="OC174" s="566">
        <v>15</v>
      </c>
      <c r="OD174" s="566">
        <v>0</v>
      </c>
      <c r="OE174" s="566">
        <v>0</v>
      </c>
      <c r="OF174" s="566">
        <v>0</v>
      </c>
      <c r="OG174" s="566">
        <v>0</v>
      </c>
      <c r="OH174" s="566">
        <f t="shared" ref="OH174" si="169">SUM(OB174:OG174)</f>
        <v>2515</v>
      </c>
      <c r="OI174" s="561">
        <f t="shared" ref="OI174" si="170">OH174/NZ174</f>
        <v>47.452830188679243</v>
      </c>
      <c r="OJ174" s="566" t="s">
        <v>1283</v>
      </c>
      <c r="OK174" s="566" t="s">
        <v>15</v>
      </c>
      <c r="OL174" s="579">
        <v>45871</v>
      </c>
      <c r="OM174" s="579">
        <v>45876</v>
      </c>
      <c r="ON174" s="566" t="s">
        <v>485</v>
      </c>
      <c r="OO174" s="566" t="s">
        <v>486</v>
      </c>
      <c r="OP174" s="566">
        <v>53</v>
      </c>
      <c r="OQ174" s="566" t="s">
        <v>500</v>
      </c>
      <c r="OR174" s="566">
        <v>2500</v>
      </c>
      <c r="OS174" s="566">
        <v>15</v>
      </c>
      <c r="OT174" s="566">
        <v>0</v>
      </c>
      <c r="OU174" s="566">
        <v>0</v>
      </c>
      <c r="OV174" s="566">
        <v>0</v>
      </c>
      <c r="OW174" s="566">
        <v>0</v>
      </c>
      <c r="OX174" s="566">
        <f t="shared" ref="OX174" si="171">SUM(OR174:OW174)</f>
        <v>2515</v>
      </c>
      <c r="OY174" s="561">
        <f t="shared" ref="OY174" si="172">OX174/OP174</f>
        <v>47.452830188679243</v>
      </c>
      <c r="OZ174" s="566" t="s">
        <v>1283</v>
      </c>
      <c r="PA174" s="566" t="s">
        <v>15</v>
      </c>
      <c r="PB174" s="579">
        <v>45871</v>
      </c>
      <c r="PC174" s="579">
        <v>45876</v>
      </c>
      <c r="PD174" s="566" t="s">
        <v>485</v>
      </c>
      <c r="PE174" s="566" t="s">
        <v>486</v>
      </c>
      <c r="PF174" s="566">
        <v>53</v>
      </c>
      <c r="PG174" s="566" t="s">
        <v>500</v>
      </c>
      <c r="PH174" s="566">
        <v>2500</v>
      </c>
      <c r="PI174" s="566">
        <v>15</v>
      </c>
      <c r="PJ174" s="566">
        <v>0</v>
      </c>
      <c r="PK174" s="566">
        <v>0</v>
      </c>
      <c r="PL174" s="566">
        <v>0</v>
      </c>
      <c r="PM174" s="566">
        <v>0</v>
      </c>
      <c r="PN174" s="566">
        <f t="shared" ref="PN174" si="173">SUM(PH174:PM174)</f>
        <v>2515</v>
      </c>
      <c r="PO174" s="561">
        <f t="shared" ref="PO174" si="174">PN174/PF174</f>
        <v>47.452830188679243</v>
      </c>
      <c r="PP174" s="566" t="s">
        <v>1283</v>
      </c>
      <c r="PQ174" s="566" t="s">
        <v>15</v>
      </c>
      <c r="PR174" s="579">
        <v>45871</v>
      </c>
      <c r="PS174" s="579">
        <v>45876</v>
      </c>
      <c r="PT174" s="566" t="s">
        <v>485</v>
      </c>
      <c r="PU174" s="566" t="s">
        <v>486</v>
      </c>
      <c r="PV174" s="566">
        <v>53</v>
      </c>
      <c r="PW174" s="566" t="s">
        <v>500</v>
      </c>
      <c r="PX174" s="566">
        <v>2500</v>
      </c>
      <c r="PY174" s="566">
        <v>15</v>
      </c>
      <c r="PZ174" s="566">
        <v>0</v>
      </c>
      <c r="QA174" s="566">
        <v>0</v>
      </c>
      <c r="QB174" s="566">
        <v>0</v>
      </c>
      <c r="QC174" s="566">
        <v>0</v>
      </c>
      <c r="QD174" s="566">
        <f t="shared" ref="QD174" si="175">SUM(PX174:QC174)</f>
        <v>2515</v>
      </c>
      <c r="QE174" s="561">
        <f t="shared" ref="QE174" si="176">QD174/PV174</f>
        <v>47.452830188679243</v>
      </c>
      <c r="QF174" s="566" t="s">
        <v>1283</v>
      </c>
      <c r="QG174" s="566" t="s">
        <v>15</v>
      </c>
      <c r="QH174" s="579">
        <v>45871</v>
      </c>
      <c r="QI174" s="579">
        <v>45876</v>
      </c>
      <c r="QJ174" s="566" t="s">
        <v>485</v>
      </c>
      <c r="QK174" s="566" t="s">
        <v>486</v>
      </c>
      <c r="QL174" s="566">
        <v>53</v>
      </c>
      <c r="QM174" s="566" t="s">
        <v>500</v>
      </c>
      <c r="QN174" s="566">
        <v>2500</v>
      </c>
      <c r="QO174" s="566">
        <v>15</v>
      </c>
      <c r="QP174" s="566">
        <v>0</v>
      </c>
      <c r="QQ174" s="566">
        <v>0</v>
      </c>
      <c r="QR174" s="566">
        <v>0</v>
      </c>
      <c r="QS174" s="566">
        <v>0</v>
      </c>
      <c r="QT174" s="566">
        <f t="shared" ref="QT174" si="177">SUM(QN174:QS174)</f>
        <v>2515</v>
      </c>
      <c r="QU174" s="561">
        <f t="shared" ref="QU174" si="178">QT174/QL174</f>
        <v>47.452830188679243</v>
      </c>
      <c r="QV174" s="566" t="s">
        <v>1283</v>
      </c>
      <c r="QW174" s="566" t="s">
        <v>15</v>
      </c>
      <c r="QX174" s="579">
        <v>45871</v>
      </c>
      <c r="QY174" s="579">
        <v>45876</v>
      </c>
      <c r="QZ174" s="566" t="s">
        <v>485</v>
      </c>
      <c r="RA174" s="566" t="s">
        <v>486</v>
      </c>
      <c r="RB174" s="566">
        <v>53</v>
      </c>
      <c r="RC174" s="566" t="s">
        <v>500</v>
      </c>
      <c r="RD174" s="566">
        <v>2500</v>
      </c>
      <c r="RE174" s="566">
        <v>15</v>
      </c>
      <c r="RF174" s="566">
        <v>0</v>
      </c>
      <c r="RG174" s="566">
        <v>0</v>
      </c>
      <c r="RH174" s="566">
        <v>0</v>
      </c>
      <c r="RI174" s="566">
        <v>0</v>
      </c>
      <c r="RJ174" s="566">
        <f t="shared" ref="RJ174" si="179">SUM(RD174:RI174)</f>
        <v>2515</v>
      </c>
      <c r="RK174" s="561">
        <f t="shared" ref="RK174" si="180">RJ174/RB174</f>
        <v>47.452830188679243</v>
      </c>
      <c r="RL174" s="566" t="s">
        <v>1283</v>
      </c>
      <c r="RM174" s="566" t="s">
        <v>15</v>
      </c>
      <c r="RN174" s="579">
        <v>45871</v>
      </c>
      <c r="RO174" s="579">
        <v>45876</v>
      </c>
      <c r="RP174" s="566" t="s">
        <v>485</v>
      </c>
      <c r="RQ174" s="566" t="s">
        <v>486</v>
      </c>
      <c r="RR174" s="566">
        <v>53</v>
      </c>
      <c r="RS174" s="566" t="s">
        <v>500</v>
      </c>
      <c r="RT174" s="566">
        <v>2500</v>
      </c>
      <c r="RU174" s="566">
        <v>15</v>
      </c>
      <c r="RV174" s="566">
        <v>0</v>
      </c>
      <c r="RW174" s="566">
        <v>0</v>
      </c>
      <c r="RX174" s="566">
        <v>0</v>
      </c>
      <c r="RY174" s="566">
        <v>0</v>
      </c>
      <c r="RZ174" s="566">
        <f t="shared" ref="RZ174" si="181">SUM(RT174:RY174)</f>
        <v>2515</v>
      </c>
      <c r="SA174" s="561">
        <f t="shared" ref="SA174" si="182">RZ174/RR174</f>
        <v>47.452830188679243</v>
      </c>
      <c r="SB174" s="566" t="s">
        <v>1283</v>
      </c>
      <c r="SC174" s="566" t="s">
        <v>15</v>
      </c>
      <c r="SD174" s="579">
        <v>45871</v>
      </c>
      <c r="SE174" s="579">
        <v>45876</v>
      </c>
      <c r="SF174" s="566" t="s">
        <v>485</v>
      </c>
      <c r="SG174" s="566" t="s">
        <v>486</v>
      </c>
      <c r="SH174" s="566">
        <v>53</v>
      </c>
      <c r="SI174" s="566" t="s">
        <v>500</v>
      </c>
      <c r="SJ174" s="566">
        <v>2500</v>
      </c>
      <c r="SK174" s="566">
        <v>15</v>
      </c>
      <c r="SL174" s="566">
        <v>0</v>
      </c>
      <c r="SM174" s="566">
        <v>0</v>
      </c>
      <c r="SN174" s="566">
        <v>0</v>
      </c>
      <c r="SO174" s="566">
        <v>0</v>
      </c>
      <c r="SP174" s="566">
        <f t="shared" ref="SP174" si="183">SUM(SJ174:SO174)</f>
        <v>2515</v>
      </c>
      <c r="SQ174" s="561">
        <f t="shared" ref="SQ174" si="184">SP174/SH174</f>
        <v>47.452830188679243</v>
      </c>
      <c r="SR174" s="566" t="s">
        <v>1283</v>
      </c>
      <c r="SS174" s="566" t="s">
        <v>15</v>
      </c>
      <c r="ST174" s="579">
        <v>45871</v>
      </c>
      <c r="SU174" s="579">
        <v>45876</v>
      </c>
      <c r="SV174" s="566" t="s">
        <v>485</v>
      </c>
      <c r="SW174" s="566" t="s">
        <v>486</v>
      </c>
      <c r="SX174" s="566">
        <v>53</v>
      </c>
      <c r="SY174" s="566" t="s">
        <v>500</v>
      </c>
      <c r="SZ174" s="566">
        <v>2500</v>
      </c>
      <c r="TA174" s="566">
        <v>15</v>
      </c>
      <c r="TB174" s="566">
        <v>0</v>
      </c>
      <c r="TC174" s="566">
        <v>0</v>
      </c>
      <c r="TD174" s="566">
        <v>0</v>
      </c>
      <c r="TE174" s="566">
        <v>0</v>
      </c>
      <c r="TF174" s="566">
        <f t="shared" ref="TF174" si="185">SUM(SZ174:TE174)</f>
        <v>2515</v>
      </c>
      <c r="TG174" s="561">
        <f t="shared" ref="TG174" si="186">TF174/SX174</f>
        <v>47.452830188679243</v>
      </c>
      <c r="TH174" s="566" t="s">
        <v>1283</v>
      </c>
      <c r="TI174" s="566" t="s">
        <v>15</v>
      </c>
      <c r="TJ174" s="579">
        <v>45871</v>
      </c>
      <c r="TK174" s="579">
        <v>45876</v>
      </c>
      <c r="TL174" s="566" t="s">
        <v>485</v>
      </c>
      <c r="TM174" s="566" t="s">
        <v>486</v>
      </c>
      <c r="TN174" s="566">
        <v>53</v>
      </c>
      <c r="TO174" s="566" t="s">
        <v>500</v>
      </c>
      <c r="TP174" s="566">
        <v>2500</v>
      </c>
      <c r="TQ174" s="566">
        <v>15</v>
      </c>
      <c r="TR174" s="566">
        <v>0</v>
      </c>
      <c r="TS174" s="566">
        <v>0</v>
      </c>
      <c r="TT174" s="566">
        <v>0</v>
      </c>
      <c r="TU174" s="566">
        <v>0</v>
      </c>
      <c r="TV174" s="566">
        <f t="shared" ref="TV174" si="187">SUM(TP174:TU174)</f>
        <v>2515</v>
      </c>
      <c r="TW174" s="561">
        <f t="shared" ref="TW174" si="188">TV174/TN174</f>
        <v>47.452830188679243</v>
      </c>
      <c r="TX174" s="566" t="s">
        <v>1283</v>
      </c>
      <c r="TY174" s="566" t="s">
        <v>15</v>
      </c>
      <c r="TZ174" s="579">
        <v>45871</v>
      </c>
      <c r="UA174" s="579">
        <v>45876</v>
      </c>
      <c r="UB174" s="566" t="s">
        <v>485</v>
      </c>
      <c r="UC174" s="566" t="s">
        <v>486</v>
      </c>
      <c r="UD174" s="566">
        <v>53</v>
      </c>
      <c r="UE174" s="566" t="s">
        <v>500</v>
      </c>
      <c r="UF174" s="566">
        <v>2500</v>
      </c>
      <c r="UG174" s="566">
        <v>15</v>
      </c>
      <c r="UH174" s="566">
        <v>0</v>
      </c>
      <c r="UI174" s="566">
        <v>0</v>
      </c>
      <c r="UJ174" s="566">
        <v>0</v>
      </c>
      <c r="UK174" s="566">
        <v>0</v>
      </c>
      <c r="UL174" s="566">
        <f t="shared" ref="UL174" si="189">SUM(UF174:UK174)</f>
        <v>2515</v>
      </c>
      <c r="UM174" s="561">
        <f t="shared" ref="UM174" si="190">UL174/UD174</f>
        <v>47.452830188679243</v>
      </c>
      <c r="UN174" s="566" t="s">
        <v>1283</v>
      </c>
      <c r="UO174" s="566" t="s">
        <v>15</v>
      </c>
      <c r="UP174" s="579">
        <v>45871</v>
      </c>
      <c r="UQ174" s="579">
        <v>45876</v>
      </c>
      <c r="UR174" s="566" t="s">
        <v>485</v>
      </c>
      <c r="US174" s="566" t="s">
        <v>486</v>
      </c>
      <c r="UT174" s="566">
        <v>53</v>
      </c>
      <c r="UU174" s="566" t="s">
        <v>500</v>
      </c>
      <c r="UV174" s="566">
        <v>2500</v>
      </c>
      <c r="UW174" s="566">
        <v>15</v>
      </c>
      <c r="UX174" s="566">
        <v>0</v>
      </c>
      <c r="UY174" s="566">
        <v>0</v>
      </c>
      <c r="UZ174" s="566">
        <v>0</v>
      </c>
      <c r="VA174" s="566">
        <v>0</v>
      </c>
      <c r="VB174" s="566">
        <f t="shared" ref="VB174" si="191">SUM(UV174:VA174)</f>
        <v>2515</v>
      </c>
      <c r="VC174" s="561">
        <f t="shared" ref="VC174" si="192">VB174/UT174</f>
        <v>47.452830188679243</v>
      </c>
      <c r="VD174" s="566" t="s">
        <v>1283</v>
      </c>
      <c r="VE174" s="566" t="s">
        <v>15</v>
      </c>
      <c r="VF174" s="579">
        <v>45871</v>
      </c>
      <c r="VG174" s="579">
        <v>45876</v>
      </c>
      <c r="VH174" s="566" t="s">
        <v>485</v>
      </c>
      <c r="VI174" s="566" t="s">
        <v>486</v>
      </c>
      <c r="VJ174" s="566">
        <v>53</v>
      </c>
      <c r="VK174" s="566" t="s">
        <v>500</v>
      </c>
      <c r="VL174" s="566">
        <v>2500</v>
      </c>
      <c r="VM174" s="566">
        <v>15</v>
      </c>
      <c r="VN174" s="566">
        <v>0</v>
      </c>
      <c r="VO174" s="566">
        <v>0</v>
      </c>
      <c r="VP174" s="566">
        <v>0</v>
      </c>
      <c r="VQ174" s="566">
        <v>0</v>
      </c>
      <c r="VR174" s="566">
        <f t="shared" ref="VR174" si="193">SUM(VL174:VQ174)</f>
        <v>2515</v>
      </c>
      <c r="VS174" s="561">
        <f t="shared" ref="VS174" si="194">VR174/VJ174</f>
        <v>47.452830188679243</v>
      </c>
      <c r="VT174" s="566" t="s">
        <v>1283</v>
      </c>
      <c r="VU174" s="566" t="s">
        <v>15</v>
      </c>
      <c r="VV174" s="579">
        <v>45871</v>
      </c>
      <c r="VW174" s="579">
        <v>45876</v>
      </c>
      <c r="VX174" s="566" t="s">
        <v>485</v>
      </c>
      <c r="VY174" s="566" t="s">
        <v>486</v>
      </c>
      <c r="VZ174" s="566">
        <v>53</v>
      </c>
      <c r="WA174" s="566" t="s">
        <v>500</v>
      </c>
      <c r="WB174" s="566">
        <v>2500</v>
      </c>
      <c r="WC174" s="566">
        <v>15</v>
      </c>
      <c r="WD174" s="566">
        <v>0</v>
      </c>
      <c r="WE174" s="566">
        <v>0</v>
      </c>
      <c r="WF174" s="566">
        <v>0</v>
      </c>
      <c r="WG174" s="566">
        <v>0</v>
      </c>
      <c r="WH174" s="566">
        <f t="shared" ref="WH174" si="195">SUM(WB174:WG174)</f>
        <v>2515</v>
      </c>
      <c r="WI174" s="561">
        <f t="shared" ref="WI174" si="196">WH174/VZ174</f>
        <v>47.452830188679243</v>
      </c>
      <c r="WJ174" s="566" t="s">
        <v>1283</v>
      </c>
      <c r="WK174" s="566" t="s">
        <v>15</v>
      </c>
      <c r="WL174" s="579">
        <v>45871</v>
      </c>
      <c r="WM174" s="579">
        <v>45876</v>
      </c>
      <c r="WN174" s="566" t="s">
        <v>485</v>
      </c>
      <c r="WO174" s="566" t="s">
        <v>486</v>
      </c>
      <c r="WP174" s="566">
        <v>53</v>
      </c>
      <c r="WQ174" s="566" t="s">
        <v>500</v>
      </c>
      <c r="WR174" s="566">
        <v>2500</v>
      </c>
      <c r="WS174" s="566">
        <v>15</v>
      </c>
      <c r="WT174" s="566">
        <v>0</v>
      </c>
      <c r="WU174" s="566">
        <v>0</v>
      </c>
      <c r="WV174" s="566">
        <v>0</v>
      </c>
      <c r="WW174" s="566">
        <v>0</v>
      </c>
      <c r="WX174" s="566">
        <f t="shared" ref="WX174" si="197">SUM(WR174:WW174)</f>
        <v>2515</v>
      </c>
      <c r="WY174" s="561">
        <f t="shared" ref="WY174" si="198">WX174/WP174</f>
        <v>47.452830188679243</v>
      </c>
      <c r="WZ174" s="566" t="s">
        <v>1283</v>
      </c>
      <c r="XA174" s="566" t="s">
        <v>15</v>
      </c>
      <c r="XB174" s="579">
        <v>45871</v>
      </c>
      <c r="XC174" s="579">
        <v>45876</v>
      </c>
      <c r="XD174" s="566" t="s">
        <v>485</v>
      </c>
      <c r="XE174" s="566" t="s">
        <v>486</v>
      </c>
      <c r="XF174" s="566">
        <v>53</v>
      </c>
      <c r="XG174" s="566" t="s">
        <v>500</v>
      </c>
      <c r="XH174" s="566">
        <v>2500</v>
      </c>
      <c r="XI174" s="566">
        <v>15</v>
      </c>
      <c r="XJ174" s="566">
        <v>0</v>
      </c>
      <c r="XK174" s="566">
        <v>0</v>
      </c>
      <c r="XL174" s="566">
        <v>0</v>
      </c>
      <c r="XM174" s="566">
        <v>0</v>
      </c>
      <c r="XN174" s="566">
        <f t="shared" ref="XN174" si="199">SUM(XH174:XM174)</f>
        <v>2515</v>
      </c>
      <c r="XO174" s="561">
        <f t="shared" ref="XO174" si="200">XN174/XF174</f>
        <v>47.452830188679243</v>
      </c>
      <c r="XP174" s="566" t="s">
        <v>1283</v>
      </c>
      <c r="XQ174" s="566" t="s">
        <v>15</v>
      </c>
      <c r="XR174" s="579">
        <v>45871</v>
      </c>
      <c r="XS174" s="579">
        <v>45876</v>
      </c>
      <c r="XT174" s="566" t="s">
        <v>485</v>
      </c>
      <c r="XU174" s="566" t="s">
        <v>486</v>
      </c>
      <c r="XV174" s="566">
        <v>53</v>
      </c>
      <c r="XW174" s="566" t="s">
        <v>500</v>
      </c>
      <c r="XX174" s="566">
        <v>2500</v>
      </c>
      <c r="XY174" s="566">
        <v>15</v>
      </c>
      <c r="XZ174" s="566">
        <v>0</v>
      </c>
      <c r="YA174" s="566">
        <v>0</v>
      </c>
      <c r="YB174" s="566">
        <v>0</v>
      </c>
      <c r="YC174" s="566">
        <v>0</v>
      </c>
      <c r="YD174" s="566">
        <f t="shared" ref="YD174" si="201">SUM(XX174:YC174)</f>
        <v>2515</v>
      </c>
      <c r="YE174" s="561">
        <f t="shared" ref="YE174" si="202">YD174/XV174</f>
        <v>47.452830188679243</v>
      </c>
      <c r="YF174" s="566" t="s">
        <v>1283</v>
      </c>
      <c r="YG174" s="566" t="s">
        <v>15</v>
      </c>
      <c r="YH174" s="579">
        <v>45871</v>
      </c>
      <c r="YI174" s="579">
        <v>45876</v>
      </c>
      <c r="YJ174" s="566" t="s">
        <v>485</v>
      </c>
      <c r="YK174" s="566" t="s">
        <v>486</v>
      </c>
      <c r="YL174" s="566">
        <v>53</v>
      </c>
      <c r="YM174" s="566" t="s">
        <v>500</v>
      </c>
      <c r="YN174" s="566">
        <v>2500</v>
      </c>
      <c r="YO174" s="566">
        <v>15</v>
      </c>
      <c r="YP174" s="566">
        <v>0</v>
      </c>
      <c r="YQ174" s="566">
        <v>0</v>
      </c>
      <c r="YR174" s="566">
        <v>0</v>
      </c>
      <c r="YS174" s="566">
        <v>0</v>
      </c>
      <c r="YT174" s="566">
        <f t="shared" ref="YT174" si="203">SUM(YN174:YS174)</f>
        <v>2515</v>
      </c>
      <c r="YU174" s="561">
        <f t="shared" ref="YU174" si="204">YT174/YL174</f>
        <v>47.452830188679243</v>
      </c>
      <c r="YV174" s="566" t="s">
        <v>1283</v>
      </c>
      <c r="YW174" s="566" t="s">
        <v>15</v>
      </c>
      <c r="YX174" s="579">
        <v>45871</v>
      </c>
      <c r="YY174" s="579">
        <v>45876</v>
      </c>
      <c r="YZ174" s="566" t="s">
        <v>485</v>
      </c>
      <c r="ZA174" s="566" t="s">
        <v>486</v>
      </c>
      <c r="ZB174" s="566">
        <v>53</v>
      </c>
      <c r="ZC174" s="566" t="s">
        <v>500</v>
      </c>
      <c r="ZD174" s="566">
        <v>2500</v>
      </c>
      <c r="ZE174" s="566">
        <v>15</v>
      </c>
      <c r="ZF174" s="566">
        <v>0</v>
      </c>
      <c r="ZG174" s="566">
        <v>0</v>
      </c>
      <c r="ZH174" s="566">
        <v>0</v>
      </c>
      <c r="ZI174" s="566">
        <v>0</v>
      </c>
      <c r="ZJ174" s="566">
        <f t="shared" ref="ZJ174" si="205">SUM(ZD174:ZI174)</f>
        <v>2515</v>
      </c>
      <c r="ZK174" s="561">
        <f t="shared" ref="ZK174" si="206">ZJ174/ZB174</f>
        <v>47.452830188679243</v>
      </c>
      <c r="ZL174" s="566" t="s">
        <v>1283</v>
      </c>
      <c r="ZM174" s="566" t="s">
        <v>15</v>
      </c>
      <c r="ZN174" s="579">
        <v>45871</v>
      </c>
      <c r="ZO174" s="579">
        <v>45876</v>
      </c>
      <c r="ZP174" s="566" t="s">
        <v>485</v>
      </c>
      <c r="ZQ174" s="566" t="s">
        <v>486</v>
      </c>
      <c r="ZR174" s="566">
        <v>53</v>
      </c>
      <c r="ZS174" s="566" t="s">
        <v>500</v>
      </c>
      <c r="ZT174" s="566">
        <v>2500</v>
      </c>
      <c r="ZU174" s="566">
        <v>15</v>
      </c>
      <c r="ZV174" s="566">
        <v>0</v>
      </c>
      <c r="ZW174" s="566">
        <v>0</v>
      </c>
      <c r="ZX174" s="566">
        <v>0</v>
      </c>
      <c r="ZY174" s="566">
        <v>0</v>
      </c>
      <c r="ZZ174" s="566">
        <f t="shared" ref="ZZ174" si="207">SUM(ZT174:ZY174)</f>
        <v>2515</v>
      </c>
      <c r="AAA174" s="561">
        <f t="shared" ref="AAA174" si="208">ZZ174/ZR174</f>
        <v>47.452830188679243</v>
      </c>
      <c r="AAB174" s="566" t="s">
        <v>1283</v>
      </c>
      <c r="AAC174" s="566" t="s">
        <v>15</v>
      </c>
      <c r="AAD174" s="579">
        <v>45871</v>
      </c>
      <c r="AAE174" s="579">
        <v>45876</v>
      </c>
      <c r="AAF174" s="566" t="s">
        <v>485</v>
      </c>
      <c r="AAG174" s="566" t="s">
        <v>486</v>
      </c>
      <c r="AAH174" s="566">
        <v>53</v>
      </c>
      <c r="AAI174" s="566" t="s">
        <v>500</v>
      </c>
      <c r="AAJ174" s="566">
        <v>2500</v>
      </c>
      <c r="AAK174" s="566">
        <v>15</v>
      </c>
      <c r="AAL174" s="566">
        <v>0</v>
      </c>
      <c r="AAM174" s="566">
        <v>0</v>
      </c>
      <c r="AAN174" s="566">
        <v>0</v>
      </c>
      <c r="AAO174" s="566">
        <v>0</v>
      </c>
      <c r="AAP174" s="566">
        <f t="shared" ref="AAP174" si="209">SUM(AAJ174:AAO174)</f>
        <v>2515</v>
      </c>
      <c r="AAQ174" s="561">
        <f t="shared" ref="AAQ174" si="210">AAP174/AAH174</f>
        <v>47.452830188679243</v>
      </c>
      <c r="AAR174" s="566" t="s">
        <v>1283</v>
      </c>
      <c r="AAS174" s="566" t="s">
        <v>15</v>
      </c>
      <c r="AAT174" s="579">
        <v>45871</v>
      </c>
      <c r="AAU174" s="579">
        <v>45876</v>
      </c>
      <c r="AAV174" s="566" t="s">
        <v>485</v>
      </c>
      <c r="AAW174" s="566" t="s">
        <v>486</v>
      </c>
      <c r="AAX174" s="566">
        <v>53</v>
      </c>
      <c r="AAY174" s="566" t="s">
        <v>500</v>
      </c>
      <c r="AAZ174" s="566">
        <v>2500</v>
      </c>
      <c r="ABA174" s="566">
        <v>15</v>
      </c>
      <c r="ABB174" s="566">
        <v>0</v>
      </c>
      <c r="ABC174" s="566">
        <v>0</v>
      </c>
      <c r="ABD174" s="566">
        <v>0</v>
      </c>
      <c r="ABE174" s="566">
        <v>0</v>
      </c>
      <c r="ABF174" s="566">
        <f t="shared" ref="ABF174" si="211">SUM(AAZ174:ABE174)</f>
        <v>2515</v>
      </c>
      <c r="ABG174" s="561">
        <f t="shared" ref="ABG174" si="212">ABF174/AAX174</f>
        <v>47.452830188679243</v>
      </c>
      <c r="ABH174" s="566" t="s">
        <v>1283</v>
      </c>
      <c r="ABI174" s="566" t="s">
        <v>15</v>
      </c>
      <c r="ABJ174" s="579">
        <v>45871</v>
      </c>
      <c r="ABK174" s="579">
        <v>45876</v>
      </c>
      <c r="ABL174" s="566" t="s">
        <v>485</v>
      </c>
      <c r="ABM174" s="566" t="s">
        <v>486</v>
      </c>
      <c r="ABN174" s="566">
        <v>53</v>
      </c>
      <c r="ABO174" s="566" t="s">
        <v>500</v>
      </c>
      <c r="ABP174" s="566">
        <v>2500</v>
      </c>
      <c r="ABQ174" s="566">
        <v>15</v>
      </c>
      <c r="ABR174" s="566">
        <v>0</v>
      </c>
      <c r="ABS174" s="566">
        <v>0</v>
      </c>
      <c r="ABT174" s="566">
        <v>0</v>
      </c>
      <c r="ABU174" s="566">
        <v>0</v>
      </c>
      <c r="ABV174" s="566">
        <f t="shared" ref="ABV174" si="213">SUM(ABP174:ABU174)</f>
        <v>2515</v>
      </c>
      <c r="ABW174" s="561">
        <f t="shared" ref="ABW174" si="214">ABV174/ABN174</f>
        <v>47.452830188679243</v>
      </c>
      <c r="ABX174" s="566" t="s">
        <v>1283</v>
      </c>
      <c r="ABY174" s="566" t="s">
        <v>15</v>
      </c>
      <c r="ABZ174" s="579">
        <v>45871</v>
      </c>
      <c r="ACA174" s="579">
        <v>45876</v>
      </c>
      <c r="ACB174" s="566" t="s">
        <v>485</v>
      </c>
      <c r="ACC174" s="566" t="s">
        <v>486</v>
      </c>
      <c r="ACD174" s="566">
        <v>53</v>
      </c>
      <c r="ACE174" s="566" t="s">
        <v>500</v>
      </c>
      <c r="ACF174" s="566">
        <v>2500</v>
      </c>
      <c r="ACG174" s="566">
        <v>15</v>
      </c>
      <c r="ACH174" s="566">
        <v>0</v>
      </c>
      <c r="ACI174" s="566">
        <v>0</v>
      </c>
      <c r="ACJ174" s="566">
        <v>0</v>
      </c>
      <c r="ACK174" s="566">
        <v>0</v>
      </c>
      <c r="ACL174" s="566">
        <f t="shared" ref="ACL174" si="215">SUM(ACF174:ACK174)</f>
        <v>2515</v>
      </c>
      <c r="ACM174" s="561">
        <f t="shared" ref="ACM174" si="216">ACL174/ACD174</f>
        <v>47.452830188679243</v>
      </c>
      <c r="ACN174" s="566" t="s">
        <v>1283</v>
      </c>
      <c r="ACO174" s="566" t="s">
        <v>15</v>
      </c>
      <c r="ACP174" s="579">
        <v>45871</v>
      </c>
      <c r="ACQ174" s="579">
        <v>45876</v>
      </c>
      <c r="ACR174" s="566" t="s">
        <v>485</v>
      </c>
      <c r="ACS174" s="566" t="s">
        <v>486</v>
      </c>
      <c r="ACT174" s="566">
        <v>53</v>
      </c>
      <c r="ACU174" s="566" t="s">
        <v>500</v>
      </c>
      <c r="ACV174" s="566">
        <v>2500</v>
      </c>
      <c r="ACW174" s="566">
        <v>15</v>
      </c>
      <c r="ACX174" s="566">
        <v>0</v>
      </c>
      <c r="ACY174" s="566">
        <v>0</v>
      </c>
      <c r="ACZ174" s="566">
        <v>0</v>
      </c>
      <c r="ADA174" s="566">
        <v>0</v>
      </c>
      <c r="ADB174" s="566">
        <f t="shared" ref="ADB174" si="217">SUM(ACV174:ADA174)</f>
        <v>2515</v>
      </c>
      <c r="ADC174" s="561">
        <f t="shared" ref="ADC174" si="218">ADB174/ACT174</f>
        <v>47.452830188679243</v>
      </c>
      <c r="ADD174" s="566" t="s">
        <v>1283</v>
      </c>
      <c r="ADE174" s="566" t="s">
        <v>15</v>
      </c>
      <c r="ADF174" s="579">
        <v>45871</v>
      </c>
      <c r="ADG174" s="579">
        <v>45876</v>
      </c>
      <c r="ADH174" s="566" t="s">
        <v>485</v>
      </c>
      <c r="ADI174" s="566" t="s">
        <v>486</v>
      </c>
      <c r="ADJ174" s="566">
        <v>53</v>
      </c>
      <c r="ADK174" s="566" t="s">
        <v>500</v>
      </c>
      <c r="ADL174" s="566">
        <v>2500</v>
      </c>
      <c r="ADM174" s="566">
        <v>15</v>
      </c>
      <c r="ADN174" s="566">
        <v>0</v>
      </c>
      <c r="ADO174" s="566">
        <v>0</v>
      </c>
      <c r="ADP174" s="566">
        <v>0</v>
      </c>
      <c r="ADQ174" s="566">
        <v>0</v>
      </c>
      <c r="ADR174" s="566">
        <f t="shared" ref="ADR174" si="219">SUM(ADL174:ADQ174)</f>
        <v>2515</v>
      </c>
      <c r="ADS174" s="561">
        <f t="shared" ref="ADS174" si="220">ADR174/ADJ174</f>
        <v>47.452830188679243</v>
      </c>
      <c r="ADT174" s="566" t="s">
        <v>1283</v>
      </c>
      <c r="ADU174" s="566" t="s">
        <v>15</v>
      </c>
      <c r="ADV174" s="579">
        <v>45871</v>
      </c>
      <c r="ADW174" s="579">
        <v>45876</v>
      </c>
      <c r="ADX174" s="566" t="s">
        <v>485</v>
      </c>
      <c r="ADY174" s="566" t="s">
        <v>486</v>
      </c>
      <c r="ADZ174" s="566">
        <v>53</v>
      </c>
      <c r="AEA174" s="566" t="s">
        <v>500</v>
      </c>
      <c r="AEB174" s="566">
        <v>2500</v>
      </c>
      <c r="AEC174" s="566">
        <v>15</v>
      </c>
      <c r="AED174" s="566">
        <v>0</v>
      </c>
      <c r="AEE174" s="566">
        <v>0</v>
      </c>
      <c r="AEF174" s="566">
        <v>0</v>
      </c>
      <c r="AEG174" s="566">
        <v>0</v>
      </c>
      <c r="AEH174" s="566">
        <f t="shared" ref="AEH174" si="221">SUM(AEB174:AEG174)</f>
        <v>2515</v>
      </c>
      <c r="AEI174" s="561">
        <f t="shared" ref="AEI174" si="222">AEH174/ADZ174</f>
        <v>47.452830188679243</v>
      </c>
      <c r="AEJ174" s="566" t="s">
        <v>1283</v>
      </c>
      <c r="AEK174" s="566" t="s">
        <v>15</v>
      </c>
      <c r="AEL174" s="579">
        <v>45871</v>
      </c>
      <c r="AEM174" s="579">
        <v>45876</v>
      </c>
      <c r="AEN174" s="566" t="s">
        <v>485</v>
      </c>
      <c r="AEO174" s="566" t="s">
        <v>486</v>
      </c>
      <c r="AEP174" s="566">
        <v>53</v>
      </c>
      <c r="AEQ174" s="566" t="s">
        <v>500</v>
      </c>
      <c r="AER174" s="566">
        <v>2500</v>
      </c>
      <c r="AES174" s="566">
        <v>15</v>
      </c>
      <c r="AET174" s="566">
        <v>0</v>
      </c>
      <c r="AEU174" s="566">
        <v>0</v>
      </c>
      <c r="AEV174" s="566">
        <v>0</v>
      </c>
      <c r="AEW174" s="566">
        <v>0</v>
      </c>
      <c r="AEX174" s="566">
        <f t="shared" ref="AEX174" si="223">SUM(AER174:AEW174)</f>
        <v>2515</v>
      </c>
      <c r="AEY174" s="561">
        <f t="shared" ref="AEY174" si="224">AEX174/AEP174</f>
        <v>47.452830188679243</v>
      </c>
      <c r="AEZ174" s="566" t="s">
        <v>1283</v>
      </c>
      <c r="AFA174" s="566" t="s">
        <v>15</v>
      </c>
      <c r="AFB174" s="579">
        <v>45871</v>
      </c>
      <c r="AFC174" s="579">
        <v>45876</v>
      </c>
      <c r="AFD174" s="566" t="s">
        <v>485</v>
      </c>
      <c r="AFE174" s="566" t="s">
        <v>486</v>
      </c>
      <c r="AFF174" s="566">
        <v>53</v>
      </c>
      <c r="AFG174" s="566" t="s">
        <v>500</v>
      </c>
      <c r="AFH174" s="566">
        <v>2500</v>
      </c>
      <c r="AFI174" s="566">
        <v>15</v>
      </c>
      <c r="AFJ174" s="566">
        <v>0</v>
      </c>
      <c r="AFK174" s="566">
        <v>0</v>
      </c>
      <c r="AFL174" s="566">
        <v>0</v>
      </c>
      <c r="AFM174" s="566">
        <v>0</v>
      </c>
      <c r="AFN174" s="566">
        <f t="shared" ref="AFN174" si="225">SUM(AFH174:AFM174)</f>
        <v>2515</v>
      </c>
      <c r="AFO174" s="561">
        <f t="shared" ref="AFO174" si="226">AFN174/AFF174</f>
        <v>47.452830188679243</v>
      </c>
      <c r="AFP174" s="566" t="s">
        <v>1283</v>
      </c>
      <c r="AFQ174" s="566" t="s">
        <v>15</v>
      </c>
      <c r="AFR174" s="579">
        <v>45871</v>
      </c>
      <c r="AFS174" s="579">
        <v>45876</v>
      </c>
      <c r="AFT174" s="566" t="s">
        <v>485</v>
      </c>
      <c r="AFU174" s="566" t="s">
        <v>486</v>
      </c>
      <c r="AFV174" s="566">
        <v>53</v>
      </c>
      <c r="AFW174" s="566" t="s">
        <v>500</v>
      </c>
      <c r="AFX174" s="566">
        <v>2500</v>
      </c>
      <c r="AFY174" s="566">
        <v>15</v>
      </c>
      <c r="AFZ174" s="566">
        <v>0</v>
      </c>
      <c r="AGA174" s="566">
        <v>0</v>
      </c>
      <c r="AGB174" s="566">
        <v>0</v>
      </c>
      <c r="AGC174" s="566">
        <v>0</v>
      </c>
      <c r="AGD174" s="566">
        <f t="shared" ref="AGD174" si="227">SUM(AFX174:AGC174)</f>
        <v>2515</v>
      </c>
      <c r="AGE174" s="561">
        <f t="shared" ref="AGE174" si="228">AGD174/AFV174</f>
        <v>47.452830188679243</v>
      </c>
      <c r="AGF174" s="566" t="s">
        <v>1283</v>
      </c>
      <c r="AGG174" s="566" t="s">
        <v>15</v>
      </c>
      <c r="AGH174" s="579">
        <v>45871</v>
      </c>
      <c r="AGI174" s="579">
        <v>45876</v>
      </c>
      <c r="AGJ174" s="566" t="s">
        <v>485</v>
      </c>
      <c r="AGK174" s="566" t="s">
        <v>486</v>
      </c>
      <c r="AGL174" s="566">
        <v>53</v>
      </c>
      <c r="AGM174" s="566" t="s">
        <v>500</v>
      </c>
      <c r="AGN174" s="566">
        <v>2500</v>
      </c>
      <c r="AGO174" s="566">
        <v>15</v>
      </c>
      <c r="AGP174" s="566">
        <v>0</v>
      </c>
      <c r="AGQ174" s="566">
        <v>0</v>
      </c>
      <c r="AGR174" s="566">
        <v>0</v>
      </c>
      <c r="AGS174" s="566">
        <v>0</v>
      </c>
      <c r="AGT174" s="566">
        <f t="shared" ref="AGT174" si="229">SUM(AGN174:AGS174)</f>
        <v>2515</v>
      </c>
      <c r="AGU174" s="561">
        <f t="shared" ref="AGU174" si="230">AGT174/AGL174</f>
        <v>47.452830188679243</v>
      </c>
      <c r="AGV174" s="566" t="s">
        <v>1283</v>
      </c>
      <c r="AGW174" s="566" t="s">
        <v>15</v>
      </c>
      <c r="AGX174" s="579">
        <v>45871</v>
      </c>
      <c r="AGY174" s="579">
        <v>45876</v>
      </c>
      <c r="AGZ174" s="566" t="s">
        <v>485</v>
      </c>
      <c r="AHA174" s="566" t="s">
        <v>486</v>
      </c>
      <c r="AHB174" s="566">
        <v>53</v>
      </c>
      <c r="AHC174" s="566" t="s">
        <v>500</v>
      </c>
      <c r="AHD174" s="566">
        <v>2500</v>
      </c>
      <c r="AHE174" s="566">
        <v>15</v>
      </c>
      <c r="AHF174" s="566">
        <v>0</v>
      </c>
      <c r="AHG174" s="566">
        <v>0</v>
      </c>
      <c r="AHH174" s="566">
        <v>0</v>
      </c>
      <c r="AHI174" s="566">
        <v>0</v>
      </c>
      <c r="AHJ174" s="566">
        <f t="shared" ref="AHJ174" si="231">SUM(AHD174:AHI174)</f>
        <v>2515</v>
      </c>
      <c r="AHK174" s="561">
        <f t="shared" ref="AHK174" si="232">AHJ174/AHB174</f>
        <v>47.452830188679243</v>
      </c>
      <c r="AHL174" s="566" t="s">
        <v>1283</v>
      </c>
      <c r="AHM174" s="566" t="s">
        <v>15</v>
      </c>
      <c r="AHN174" s="579">
        <v>45871</v>
      </c>
      <c r="AHO174" s="579">
        <v>45876</v>
      </c>
      <c r="AHP174" s="566" t="s">
        <v>485</v>
      </c>
      <c r="AHQ174" s="566" t="s">
        <v>486</v>
      </c>
      <c r="AHR174" s="566">
        <v>53</v>
      </c>
      <c r="AHS174" s="566" t="s">
        <v>500</v>
      </c>
      <c r="AHT174" s="566">
        <v>2500</v>
      </c>
      <c r="AHU174" s="566">
        <v>15</v>
      </c>
      <c r="AHV174" s="566">
        <v>0</v>
      </c>
      <c r="AHW174" s="566">
        <v>0</v>
      </c>
      <c r="AHX174" s="566">
        <v>0</v>
      </c>
      <c r="AHY174" s="566">
        <v>0</v>
      </c>
      <c r="AHZ174" s="566">
        <f t="shared" ref="AHZ174" si="233">SUM(AHT174:AHY174)</f>
        <v>2515</v>
      </c>
      <c r="AIA174" s="561">
        <f t="shared" ref="AIA174" si="234">AHZ174/AHR174</f>
        <v>47.452830188679243</v>
      </c>
      <c r="AIB174" s="566" t="s">
        <v>1283</v>
      </c>
      <c r="AIC174" s="566" t="s">
        <v>15</v>
      </c>
      <c r="AID174" s="579">
        <v>45871</v>
      </c>
      <c r="AIE174" s="579">
        <v>45876</v>
      </c>
      <c r="AIF174" s="566" t="s">
        <v>485</v>
      </c>
      <c r="AIG174" s="566" t="s">
        <v>486</v>
      </c>
      <c r="AIH174" s="566">
        <v>53</v>
      </c>
      <c r="AII174" s="566" t="s">
        <v>500</v>
      </c>
      <c r="AIJ174" s="566">
        <v>2500</v>
      </c>
      <c r="AIK174" s="566">
        <v>15</v>
      </c>
      <c r="AIL174" s="566">
        <v>0</v>
      </c>
      <c r="AIM174" s="566">
        <v>0</v>
      </c>
      <c r="AIN174" s="566">
        <v>0</v>
      </c>
      <c r="AIO174" s="566">
        <v>0</v>
      </c>
      <c r="AIP174" s="566">
        <f t="shared" ref="AIP174" si="235">SUM(AIJ174:AIO174)</f>
        <v>2515</v>
      </c>
      <c r="AIQ174" s="561">
        <f t="shared" ref="AIQ174" si="236">AIP174/AIH174</f>
        <v>47.452830188679243</v>
      </c>
      <c r="AIR174" s="566" t="s">
        <v>1283</v>
      </c>
      <c r="AIS174" s="566" t="s">
        <v>15</v>
      </c>
      <c r="AIT174" s="579">
        <v>45871</v>
      </c>
      <c r="AIU174" s="579">
        <v>45876</v>
      </c>
      <c r="AIV174" s="566" t="s">
        <v>485</v>
      </c>
      <c r="AIW174" s="566" t="s">
        <v>486</v>
      </c>
      <c r="AIX174" s="566">
        <v>53</v>
      </c>
      <c r="AIY174" s="566" t="s">
        <v>500</v>
      </c>
      <c r="AIZ174" s="566">
        <v>2500</v>
      </c>
      <c r="AJA174" s="566">
        <v>15</v>
      </c>
      <c r="AJB174" s="566">
        <v>0</v>
      </c>
      <c r="AJC174" s="566">
        <v>0</v>
      </c>
      <c r="AJD174" s="566">
        <v>0</v>
      </c>
      <c r="AJE174" s="566">
        <v>0</v>
      </c>
      <c r="AJF174" s="566">
        <f t="shared" ref="AJF174" si="237">SUM(AIZ174:AJE174)</f>
        <v>2515</v>
      </c>
      <c r="AJG174" s="561">
        <f t="shared" ref="AJG174" si="238">AJF174/AIX174</f>
        <v>47.452830188679243</v>
      </c>
      <c r="AJH174" s="566" t="s">
        <v>1283</v>
      </c>
      <c r="AJI174" s="566" t="s">
        <v>15</v>
      </c>
      <c r="AJJ174" s="579">
        <v>45871</v>
      </c>
      <c r="AJK174" s="579">
        <v>45876</v>
      </c>
      <c r="AJL174" s="566" t="s">
        <v>485</v>
      </c>
      <c r="AJM174" s="566" t="s">
        <v>486</v>
      </c>
      <c r="AJN174" s="566">
        <v>53</v>
      </c>
      <c r="AJO174" s="566" t="s">
        <v>500</v>
      </c>
      <c r="AJP174" s="566">
        <v>2500</v>
      </c>
      <c r="AJQ174" s="566">
        <v>15</v>
      </c>
      <c r="AJR174" s="566">
        <v>0</v>
      </c>
      <c r="AJS174" s="566">
        <v>0</v>
      </c>
      <c r="AJT174" s="566">
        <v>0</v>
      </c>
      <c r="AJU174" s="566">
        <v>0</v>
      </c>
      <c r="AJV174" s="566">
        <f t="shared" ref="AJV174" si="239">SUM(AJP174:AJU174)</f>
        <v>2515</v>
      </c>
      <c r="AJW174" s="561">
        <f t="shared" ref="AJW174" si="240">AJV174/AJN174</f>
        <v>47.452830188679243</v>
      </c>
      <c r="AJX174" s="566" t="s">
        <v>1283</v>
      </c>
      <c r="AJY174" s="566" t="s">
        <v>15</v>
      </c>
      <c r="AJZ174" s="579">
        <v>45871</v>
      </c>
      <c r="AKA174" s="579">
        <v>45876</v>
      </c>
      <c r="AKB174" s="566" t="s">
        <v>485</v>
      </c>
      <c r="AKC174" s="566" t="s">
        <v>486</v>
      </c>
      <c r="AKD174" s="566">
        <v>53</v>
      </c>
      <c r="AKE174" s="566" t="s">
        <v>500</v>
      </c>
      <c r="AKF174" s="566">
        <v>2500</v>
      </c>
      <c r="AKG174" s="566">
        <v>15</v>
      </c>
      <c r="AKH174" s="566">
        <v>0</v>
      </c>
      <c r="AKI174" s="566">
        <v>0</v>
      </c>
      <c r="AKJ174" s="566">
        <v>0</v>
      </c>
      <c r="AKK174" s="566">
        <v>0</v>
      </c>
      <c r="AKL174" s="566">
        <f t="shared" ref="AKL174" si="241">SUM(AKF174:AKK174)</f>
        <v>2515</v>
      </c>
      <c r="AKM174" s="561">
        <f t="shared" ref="AKM174" si="242">AKL174/AKD174</f>
        <v>47.452830188679243</v>
      </c>
      <c r="AKN174" s="566" t="s">
        <v>1283</v>
      </c>
      <c r="AKO174" s="566" t="s">
        <v>15</v>
      </c>
      <c r="AKP174" s="579">
        <v>45871</v>
      </c>
      <c r="AKQ174" s="579">
        <v>45876</v>
      </c>
      <c r="AKR174" s="566" t="s">
        <v>485</v>
      </c>
      <c r="AKS174" s="566" t="s">
        <v>486</v>
      </c>
      <c r="AKT174" s="566">
        <v>53</v>
      </c>
      <c r="AKU174" s="566" t="s">
        <v>500</v>
      </c>
      <c r="AKV174" s="566">
        <v>2500</v>
      </c>
      <c r="AKW174" s="566">
        <v>15</v>
      </c>
      <c r="AKX174" s="566">
        <v>0</v>
      </c>
      <c r="AKY174" s="566">
        <v>0</v>
      </c>
      <c r="AKZ174" s="566">
        <v>0</v>
      </c>
      <c r="ALA174" s="566">
        <v>0</v>
      </c>
      <c r="ALB174" s="566">
        <f t="shared" ref="ALB174" si="243">SUM(AKV174:ALA174)</f>
        <v>2515</v>
      </c>
      <c r="ALC174" s="561">
        <f t="shared" ref="ALC174" si="244">ALB174/AKT174</f>
        <v>47.452830188679243</v>
      </c>
      <c r="ALD174" s="566" t="s">
        <v>1283</v>
      </c>
      <c r="ALE174" s="566" t="s">
        <v>15</v>
      </c>
      <c r="ALF174" s="579">
        <v>45871</v>
      </c>
      <c r="ALG174" s="579">
        <v>45876</v>
      </c>
      <c r="ALH174" s="566" t="s">
        <v>485</v>
      </c>
      <c r="ALI174" s="566" t="s">
        <v>486</v>
      </c>
      <c r="ALJ174" s="566">
        <v>53</v>
      </c>
      <c r="ALK174" s="566" t="s">
        <v>500</v>
      </c>
      <c r="ALL174" s="566">
        <v>2500</v>
      </c>
      <c r="ALM174" s="566">
        <v>15</v>
      </c>
      <c r="ALN174" s="566">
        <v>0</v>
      </c>
      <c r="ALO174" s="566">
        <v>0</v>
      </c>
      <c r="ALP174" s="566">
        <v>0</v>
      </c>
      <c r="ALQ174" s="566">
        <v>0</v>
      </c>
      <c r="ALR174" s="566">
        <f t="shared" ref="ALR174" si="245">SUM(ALL174:ALQ174)</f>
        <v>2515</v>
      </c>
      <c r="ALS174" s="561">
        <f t="shared" ref="ALS174" si="246">ALR174/ALJ174</f>
        <v>47.452830188679243</v>
      </c>
      <c r="ALT174" s="566" t="s">
        <v>1283</v>
      </c>
      <c r="ALU174" s="566" t="s">
        <v>15</v>
      </c>
      <c r="ALV174" s="579">
        <v>45871</v>
      </c>
      <c r="ALW174" s="579">
        <v>45876</v>
      </c>
      <c r="ALX174" s="566" t="s">
        <v>485</v>
      </c>
      <c r="ALY174" s="566" t="s">
        <v>486</v>
      </c>
      <c r="ALZ174" s="566">
        <v>53</v>
      </c>
      <c r="AMA174" s="566" t="s">
        <v>500</v>
      </c>
      <c r="AMB174" s="566">
        <v>2500</v>
      </c>
      <c r="AMC174" s="566">
        <v>15</v>
      </c>
      <c r="AMD174" s="566">
        <v>0</v>
      </c>
      <c r="AME174" s="566">
        <v>0</v>
      </c>
      <c r="AMF174" s="566">
        <v>0</v>
      </c>
      <c r="AMG174" s="566">
        <v>0</v>
      </c>
      <c r="AMH174" s="566">
        <f t="shared" ref="AMH174" si="247">SUM(AMB174:AMG174)</f>
        <v>2515</v>
      </c>
      <c r="AMI174" s="561">
        <f t="shared" ref="AMI174" si="248">AMH174/ALZ174</f>
        <v>47.452830188679243</v>
      </c>
      <c r="AMJ174" s="566" t="s">
        <v>1283</v>
      </c>
      <c r="AMK174" s="566" t="s">
        <v>15</v>
      </c>
      <c r="AML174" s="579">
        <v>45871</v>
      </c>
      <c r="AMM174" s="579">
        <v>45876</v>
      </c>
      <c r="AMN174" s="566" t="s">
        <v>485</v>
      </c>
      <c r="AMO174" s="566" t="s">
        <v>486</v>
      </c>
      <c r="AMP174" s="566">
        <v>53</v>
      </c>
      <c r="AMQ174" s="566" t="s">
        <v>500</v>
      </c>
      <c r="AMR174" s="566">
        <v>2500</v>
      </c>
      <c r="AMS174" s="566">
        <v>15</v>
      </c>
      <c r="AMT174" s="566">
        <v>0</v>
      </c>
      <c r="AMU174" s="566">
        <v>0</v>
      </c>
      <c r="AMV174" s="566">
        <v>0</v>
      </c>
      <c r="AMW174" s="566">
        <v>0</v>
      </c>
      <c r="AMX174" s="566">
        <f t="shared" ref="AMX174" si="249">SUM(AMR174:AMW174)</f>
        <v>2515</v>
      </c>
      <c r="AMY174" s="561">
        <f t="shared" ref="AMY174" si="250">AMX174/AMP174</f>
        <v>47.452830188679243</v>
      </c>
      <c r="AMZ174" s="566" t="s">
        <v>1283</v>
      </c>
      <c r="ANA174" s="566" t="s">
        <v>15</v>
      </c>
      <c r="ANB174" s="579">
        <v>45871</v>
      </c>
      <c r="ANC174" s="579">
        <v>45876</v>
      </c>
      <c r="AND174" s="566" t="s">
        <v>485</v>
      </c>
      <c r="ANE174" s="566" t="s">
        <v>486</v>
      </c>
      <c r="ANF174" s="566">
        <v>53</v>
      </c>
      <c r="ANG174" s="566" t="s">
        <v>500</v>
      </c>
      <c r="ANH174" s="566">
        <v>2500</v>
      </c>
      <c r="ANI174" s="566">
        <v>15</v>
      </c>
      <c r="ANJ174" s="566">
        <v>0</v>
      </c>
      <c r="ANK174" s="566">
        <v>0</v>
      </c>
      <c r="ANL174" s="566">
        <v>0</v>
      </c>
      <c r="ANM174" s="566">
        <v>0</v>
      </c>
      <c r="ANN174" s="566">
        <f t="shared" ref="ANN174" si="251">SUM(ANH174:ANM174)</f>
        <v>2515</v>
      </c>
      <c r="ANO174" s="561">
        <f t="shared" ref="ANO174" si="252">ANN174/ANF174</f>
        <v>47.452830188679243</v>
      </c>
      <c r="ANP174" s="566" t="s">
        <v>1283</v>
      </c>
      <c r="ANQ174" s="566" t="s">
        <v>15</v>
      </c>
      <c r="ANR174" s="579">
        <v>45871</v>
      </c>
      <c r="ANS174" s="579">
        <v>45876</v>
      </c>
      <c r="ANT174" s="566" t="s">
        <v>485</v>
      </c>
      <c r="ANU174" s="566" t="s">
        <v>486</v>
      </c>
      <c r="ANV174" s="566">
        <v>53</v>
      </c>
      <c r="ANW174" s="566" t="s">
        <v>500</v>
      </c>
      <c r="ANX174" s="566">
        <v>2500</v>
      </c>
      <c r="ANY174" s="566">
        <v>15</v>
      </c>
      <c r="ANZ174" s="566">
        <v>0</v>
      </c>
      <c r="AOA174" s="566">
        <v>0</v>
      </c>
      <c r="AOB174" s="566">
        <v>0</v>
      </c>
      <c r="AOC174" s="566">
        <v>0</v>
      </c>
      <c r="AOD174" s="566">
        <f t="shared" ref="AOD174" si="253">SUM(ANX174:AOC174)</f>
        <v>2515</v>
      </c>
      <c r="AOE174" s="561">
        <f t="shared" ref="AOE174" si="254">AOD174/ANV174</f>
        <v>47.452830188679243</v>
      </c>
      <c r="AOF174" s="566" t="s">
        <v>1283</v>
      </c>
      <c r="AOG174" s="566" t="s">
        <v>15</v>
      </c>
      <c r="AOH174" s="579">
        <v>45871</v>
      </c>
      <c r="AOI174" s="579">
        <v>45876</v>
      </c>
      <c r="AOJ174" s="566" t="s">
        <v>485</v>
      </c>
      <c r="AOK174" s="566" t="s">
        <v>486</v>
      </c>
      <c r="AOL174" s="566">
        <v>53</v>
      </c>
      <c r="AOM174" s="566" t="s">
        <v>500</v>
      </c>
      <c r="AON174" s="566">
        <v>2500</v>
      </c>
      <c r="AOO174" s="566">
        <v>15</v>
      </c>
      <c r="AOP174" s="566">
        <v>0</v>
      </c>
      <c r="AOQ174" s="566">
        <v>0</v>
      </c>
      <c r="AOR174" s="566">
        <v>0</v>
      </c>
      <c r="AOS174" s="566">
        <v>0</v>
      </c>
      <c r="AOT174" s="566">
        <f t="shared" ref="AOT174" si="255">SUM(AON174:AOS174)</f>
        <v>2515</v>
      </c>
      <c r="AOU174" s="561">
        <f t="shared" ref="AOU174" si="256">AOT174/AOL174</f>
        <v>47.452830188679243</v>
      </c>
      <c r="AOV174" s="566" t="s">
        <v>1283</v>
      </c>
      <c r="AOW174" s="566" t="s">
        <v>15</v>
      </c>
      <c r="AOX174" s="579">
        <v>45871</v>
      </c>
      <c r="AOY174" s="579">
        <v>45876</v>
      </c>
      <c r="AOZ174" s="566" t="s">
        <v>485</v>
      </c>
      <c r="APA174" s="566" t="s">
        <v>486</v>
      </c>
      <c r="APB174" s="566">
        <v>53</v>
      </c>
      <c r="APC174" s="566" t="s">
        <v>500</v>
      </c>
      <c r="APD174" s="566">
        <v>2500</v>
      </c>
      <c r="APE174" s="566">
        <v>15</v>
      </c>
      <c r="APF174" s="566">
        <v>0</v>
      </c>
      <c r="APG174" s="566">
        <v>0</v>
      </c>
      <c r="APH174" s="566">
        <v>0</v>
      </c>
      <c r="API174" s="566">
        <v>0</v>
      </c>
      <c r="APJ174" s="566">
        <f t="shared" ref="APJ174" si="257">SUM(APD174:API174)</f>
        <v>2515</v>
      </c>
      <c r="APK174" s="561">
        <f t="shared" ref="APK174" si="258">APJ174/APB174</f>
        <v>47.452830188679243</v>
      </c>
      <c r="APL174" s="566" t="s">
        <v>1283</v>
      </c>
      <c r="APM174" s="566" t="s">
        <v>15</v>
      </c>
      <c r="APN174" s="579">
        <v>45871</v>
      </c>
      <c r="APO174" s="579">
        <v>45876</v>
      </c>
      <c r="APP174" s="566" t="s">
        <v>485</v>
      </c>
      <c r="APQ174" s="566" t="s">
        <v>486</v>
      </c>
      <c r="APR174" s="566">
        <v>53</v>
      </c>
      <c r="APS174" s="566" t="s">
        <v>500</v>
      </c>
      <c r="APT174" s="566">
        <v>2500</v>
      </c>
      <c r="APU174" s="566">
        <v>15</v>
      </c>
      <c r="APV174" s="566">
        <v>0</v>
      </c>
      <c r="APW174" s="566">
        <v>0</v>
      </c>
      <c r="APX174" s="566">
        <v>0</v>
      </c>
      <c r="APY174" s="566">
        <v>0</v>
      </c>
      <c r="APZ174" s="566">
        <f t="shared" ref="APZ174" si="259">SUM(APT174:APY174)</f>
        <v>2515</v>
      </c>
      <c r="AQA174" s="561">
        <f t="shared" ref="AQA174" si="260">APZ174/APR174</f>
        <v>47.452830188679243</v>
      </c>
      <c r="AQB174" s="566" t="s">
        <v>1283</v>
      </c>
      <c r="AQC174" s="566" t="s">
        <v>15</v>
      </c>
      <c r="AQD174" s="579">
        <v>45871</v>
      </c>
      <c r="AQE174" s="579">
        <v>45876</v>
      </c>
      <c r="AQF174" s="566" t="s">
        <v>485</v>
      </c>
      <c r="AQG174" s="566" t="s">
        <v>486</v>
      </c>
      <c r="AQH174" s="566">
        <v>53</v>
      </c>
      <c r="AQI174" s="566" t="s">
        <v>500</v>
      </c>
      <c r="AQJ174" s="566">
        <v>2500</v>
      </c>
      <c r="AQK174" s="566">
        <v>15</v>
      </c>
      <c r="AQL174" s="566">
        <v>0</v>
      </c>
      <c r="AQM174" s="566">
        <v>0</v>
      </c>
      <c r="AQN174" s="566">
        <v>0</v>
      </c>
      <c r="AQO174" s="566">
        <v>0</v>
      </c>
      <c r="AQP174" s="566">
        <f t="shared" ref="AQP174" si="261">SUM(AQJ174:AQO174)</f>
        <v>2515</v>
      </c>
      <c r="AQQ174" s="561">
        <f t="shared" ref="AQQ174" si="262">AQP174/AQH174</f>
        <v>47.452830188679243</v>
      </c>
      <c r="AQR174" s="566" t="s">
        <v>1283</v>
      </c>
      <c r="AQS174" s="566" t="s">
        <v>15</v>
      </c>
      <c r="AQT174" s="579">
        <v>45871</v>
      </c>
      <c r="AQU174" s="579">
        <v>45876</v>
      </c>
      <c r="AQV174" s="566" t="s">
        <v>485</v>
      </c>
      <c r="AQW174" s="566" t="s">
        <v>486</v>
      </c>
      <c r="AQX174" s="566">
        <v>53</v>
      </c>
      <c r="AQY174" s="566" t="s">
        <v>500</v>
      </c>
      <c r="AQZ174" s="566">
        <v>2500</v>
      </c>
      <c r="ARA174" s="566">
        <v>15</v>
      </c>
      <c r="ARB174" s="566">
        <v>0</v>
      </c>
      <c r="ARC174" s="566">
        <v>0</v>
      </c>
      <c r="ARD174" s="566">
        <v>0</v>
      </c>
      <c r="ARE174" s="566">
        <v>0</v>
      </c>
      <c r="ARF174" s="566">
        <f t="shared" ref="ARF174" si="263">SUM(AQZ174:ARE174)</f>
        <v>2515</v>
      </c>
      <c r="ARG174" s="561">
        <f t="shared" ref="ARG174" si="264">ARF174/AQX174</f>
        <v>47.452830188679243</v>
      </c>
      <c r="ARH174" s="566" t="s">
        <v>1283</v>
      </c>
      <c r="ARI174" s="566" t="s">
        <v>15</v>
      </c>
      <c r="ARJ174" s="579">
        <v>45871</v>
      </c>
      <c r="ARK174" s="579">
        <v>45876</v>
      </c>
      <c r="ARL174" s="566" t="s">
        <v>485</v>
      </c>
      <c r="ARM174" s="566" t="s">
        <v>486</v>
      </c>
      <c r="ARN174" s="566">
        <v>53</v>
      </c>
      <c r="ARO174" s="566" t="s">
        <v>500</v>
      </c>
      <c r="ARP174" s="566">
        <v>2500</v>
      </c>
      <c r="ARQ174" s="566">
        <v>15</v>
      </c>
      <c r="ARR174" s="566">
        <v>0</v>
      </c>
      <c r="ARS174" s="566">
        <v>0</v>
      </c>
      <c r="ART174" s="566">
        <v>0</v>
      </c>
      <c r="ARU174" s="566">
        <v>0</v>
      </c>
      <c r="ARV174" s="566">
        <f t="shared" ref="ARV174" si="265">SUM(ARP174:ARU174)</f>
        <v>2515</v>
      </c>
      <c r="ARW174" s="561">
        <f t="shared" ref="ARW174" si="266">ARV174/ARN174</f>
        <v>47.452830188679243</v>
      </c>
      <c r="ARX174" s="566" t="s">
        <v>1283</v>
      </c>
      <c r="ARY174" s="566" t="s">
        <v>15</v>
      </c>
      <c r="ARZ174" s="579">
        <v>45871</v>
      </c>
      <c r="ASA174" s="579">
        <v>45876</v>
      </c>
      <c r="ASB174" s="566" t="s">
        <v>485</v>
      </c>
      <c r="ASC174" s="566" t="s">
        <v>486</v>
      </c>
      <c r="ASD174" s="566">
        <v>53</v>
      </c>
      <c r="ASE174" s="566" t="s">
        <v>500</v>
      </c>
      <c r="ASF174" s="566">
        <v>2500</v>
      </c>
      <c r="ASG174" s="566">
        <v>15</v>
      </c>
      <c r="ASH174" s="566">
        <v>0</v>
      </c>
      <c r="ASI174" s="566">
        <v>0</v>
      </c>
      <c r="ASJ174" s="566">
        <v>0</v>
      </c>
      <c r="ASK174" s="566">
        <v>0</v>
      </c>
      <c r="ASL174" s="566">
        <f t="shared" ref="ASL174" si="267">SUM(ASF174:ASK174)</f>
        <v>2515</v>
      </c>
      <c r="ASM174" s="561">
        <f t="shared" ref="ASM174" si="268">ASL174/ASD174</f>
        <v>47.452830188679243</v>
      </c>
      <c r="ASN174" s="566" t="s">
        <v>1283</v>
      </c>
      <c r="ASO174" s="566" t="s">
        <v>15</v>
      </c>
      <c r="ASP174" s="579">
        <v>45871</v>
      </c>
      <c r="ASQ174" s="579">
        <v>45876</v>
      </c>
      <c r="ASR174" s="566" t="s">
        <v>485</v>
      </c>
      <c r="ASS174" s="566" t="s">
        <v>486</v>
      </c>
      <c r="AST174" s="566">
        <v>53</v>
      </c>
      <c r="ASU174" s="566" t="s">
        <v>500</v>
      </c>
      <c r="ASV174" s="566">
        <v>2500</v>
      </c>
      <c r="ASW174" s="566">
        <v>15</v>
      </c>
      <c r="ASX174" s="566">
        <v>0</v>
      </c>
      <c r="ASY174" s="566">
        <v>0</v>
      </c>
      <c r="ASZ174" s="566">
        <v>0</v>
      </c>
      <c r="ATA174" s="566">
        <v>0</v>
      </c>
      <c r="ATB174" s="566">
        <f t="shared" ref="ATB174" si="269">SUM(ASV174:ATA174)</f>
        <v>2515</v>
      </c>
      <c r="ATC174" s="561">
        <f t="shared" ref="ATC174" si="270">ATB174/AST174</f>
        <v>47.452830188679243</v>
      </c>
      <c r="ATD174" s="566" t="s">
        <v>1283</v>
      </c>
      <c r="ATE174" s="566" t="s">
        <v>15</v>
      </c>
      <c r="ATF174" s="579">
        <v>45871</v>
      </c>
      <c r="ATG174" s="579">
        <v>45876</v>
      </c>
      <c r="ATH174" s="566" t="s">
        <v>485</v>
      </c>
      <c r="ATI174" s="566" t="s">
        <v>486</v>
      </c>
      <c r="ATJ174" s="566">
        <v>53</v>
      </c>
      <c r="ATK174" s="566" t="s">
        <v>500</v>
      </c>
      <c r="ATL174" s="566">
        <v>2500</v>
      </c>
      <c r="ATM174" s="566">
        <v>15</v>
      </c>
      <c r="ATN174" s="566">
        <v>0</v>
      </c>
      <c r="ATO174" s="566">
        <v>0</v>
      </c>
      <c r="ATP174" s="566">
        <v>0</v>
      </c>
      <c r="ATQ174" s="566">
        <v>0</v>
      </c>
      <c r="ATR174" s="566">
        <f t="shared" ref="ATR174" si="271">SUM(ATL174:ATQ174)</f>
        <v>2515</v>
      </c>
      <c r="ATS174" s="561">
        <f t="shared" ref="ATS174" si="272">ATR174/ATJ174</f>
        <v>47.452830188679243</v>
      </c>
      <c r="ATT174" s="566" t="s">
        <v>1283</v>
      </c>
      <c r="ATU174" s="566" t="s">
        <v>15</v>
      </c>
      <c r="ATV174" s="579">
        <v>45871</v>
      </c>
      <c r="ATW174" s="579">
        <v>45876</v>
      </c>
      <c r="ATX174" s="566" t="s">
        <v>485</v>
      </c>
      <c r="ATY174" s="566" t="s">
        <v>486</v>
      </c>
      <c r="ATZ174" s="566">
        <v>53</v>
      </c>
      <c r="AUA174" s="566" t="s">
        <v>500</v>
      </c>
      <c r="AUB174" s="566">
        <v>2500</v>
      </c>
      <c r="AUC174" s="566">
        <v>15</v>
      </c>
      <c r="AUD174" s="566">
        <v>0</v>
      </c>
      <c r="AUE174" s="566">
        <v>0</v>
      </c>
      <c r="AUF174" s="566">
        <v>0</v>
      </c>
      <c r="AUG174" s="566">
        <v>0</v>
      </c>
      <c r="AUH174" s="566">
        <f t="shared" ref="AUH174" si="273">SUM(AUB174:AUG174)</f>
        <v>2515</v>
      </c>
      <c r="AUI174" s="561">
        <f t="shared" ref="AUI174" si="274">AUH174/ATZ174</f>
        <v>47.452830188679243</v>
      </c>
      <c r="AUJ174" s="566" t="s">
        <v>1283</v>
      </c>
      <c r="AUK174" s="566" t="s">
        <v>15</v>
      </c>
      <c r="AUL174" s="579">
        <v>45871</v>
      </c>
      <c r="AUM174" s="579">
        <v>45876</v>
      </c>
      <c r="AUN174" s="566" t="s">
        <v>485</v>
      </c>
      <c r="AUO174" s="566" t="s">
        <v>486</v>
      </c>
      <c r="AUP174" s="566">
        <v>53</v>
      </c>
      <c r="AUQ174" s="566" t="s">
        <v>500</v>
      </c>
      <c r="AUR174" s="566">
        <v>2500</v>
      </c>
      <c r="AUS174" s="566">
        <v>15</v>
      </c>
      <c r="AUT174" s="566">
        <v>0</v>
      </c>
      <c r="AUU174" s="566">
        <v>0</v>
      </c>
      <c r="AUV174" s="566">
        <v>0</v>
      </c>
      <c r="AUW174" s="566">
        <v>0</v>
      </c>
      <c r="AUX174" s="566">
        <f t="shared" ref="AUX174" si="275">SUM(AUR174:AUW174)</f>
        <v>2515</v>
      </c>
      <c r="AUY174" s="561">
        <f t="shared" ref="AUY174" si="276">AUX174/AUP174</f>
        <v>47.452830188679243</v>
      </c>
      <c r="AUZ174" s="566" t="s">
        <v>1283</v>
      </c>
      <c r="AVA174" s="566" t="s">
        <v>15</v>
      </c>
      <c r="AVB174" s="579">
        <v>45871</v>
      </c>
      <c r="AVC174" s="579">
        <v>45876</v>
      </c>
      <c r="AVD174" s="566" t="s">
        <v>485</v>
      </c>
      <c r="AVE174" s="566" t="s">
        <v>486</v>
      </c>
      <c r="AVF174" s="566">
        <v>53</v>
      </c>
      <c r="AVG174" s="566" t="s">
        <v>500</v>
      </c>
      <c r="AVH174" s="566">
        <v>2500</v>
      </c>
      <c r="AVI174" s="566">
        <v>15</v>
      </c>
      <c r="AVJ174" s="566">
        <v>0</v>
      </c>
      <c r="AVK174" s="566">
        <v>0</v>
      </c>
      <c r="AVL174" s="566">
        <v>0</v>
      </c>
      <c r="AVM174" s="566">
        <v>0</v>
      </c>
      <c r="AVN174" s="566">
        <f t="shared" ref="AVN174" si="277">SUM(AVH174:AVM174)</f>
        <v>2515</v>
      </c>
      <c r="AVO174" s="561">
        <f t="shared" ref="AVO174" si="278">AVN174/AVF174</f>
        <v>47.452830188679243</v>
      </c>
      <c r="AVP174" s="566" t="s">
        <v>1283</v>
      </c>
      <c r="AVQ174" s="566" t="s">
        <v>15</v>
      </c>
      <c r="AVR174" s="579">
        <v>45871</v>
      </c>
      <c r="AVS174" s="579">
        <v>45876</v>
      </c>
      <c r="AVT174" s="566" t="s">
        <v>485</v>
      </c>
      <c r="AVU174" s="566" t="s">
        <v>486</v>
      </c>
      <c r="AVV174" s="566">
        <v>53</v>
      </c>
      <c r="AVW174" s="566" t="s">
        <v>500</v>
      </c>
      <c r="AVX174" s="566">
        <v>2500</v>
      </c>
      <c r="AVY174" s="566">
        <v>15</v>
      </c>
      <c r="AVZ174" s="566">
        <v>0</v>
      </c>
      <c r="AWA174" s="566">
        <v>0</v>
      </c>
      <c r="AWB174" s="566">
        <v>0</v>
      </c>
      <c r="AWC174" s="566">
        <v>0</v>
      </c>
      <c r="AWD174" s="566">
        <f t="shared" ref="AWD174" si="279">SUM(AVX174:AWC174)</f>
        <v>2515</v>
      </c>
      <c r="AWE174" s="561">
        <f t="shared" ref="AWE174" si="280">AWD174/AVV174</f>
        <v>47.452830188679243</v>
      </c>
      <c r="AWF174" s="566" t="s">
        <v>1283</v>
      </c>
      <c r="AWG174" s="566" t="s">
        <v>15</v>
      </c>
      <c r="AWH174" s="579">
        <v>45871</v>
      </c>
      <c r="AWI174" s="579">
        <v>45876</v>
      </c>
      <c r="AWJ174" s="566" t="s">
        <v>485</v>
      </c>
      <c r="AWK174" s="566" t="s">
        <v>486</v>
      </c>
      <c r="AWL174" s="566">
        <v>53</v>
      </c>
      <c r="AWM174" s="566" t="s">
        <v>500</v>
      </c>
      <c r="AWN174" s="566">
        <v>2500</v>
      </c>
      <c r="AWO174" s="566">
        <v>15</v>
      </c>
      <c r="AWP174" s="566">
        <v>0</v>
      </c>
      <c r="AWQ174" s="566">
        <v>0</v>
      </c>
      <c r="AWR174" s="566">
        <v>0</v>
      </c>
      <c r="AWS174" s="566">
        <v>0</v>
      </c>
      <c r="AWT174" s="566">
        <f t="shared" ref="AWT174" si="281">SUM(AWN174:AWS174)</f>
        <v>2515</v>
      </c>
      <c r="AWU174" s="561">
        <f t="shared" ref="AWU174" si="282">AWT174/AWL174</f>
        <v>47.452830188679243</v>
      </c>
      <c r="AWV174" s="566" t="s">
        <v>1283</v>
      </c>
      <c r="AWW174" s="566" t="s">
        <v>15</v>
      </c>
      <c r="AWX174" s="579">
        <v>45871</v>
      </c>
      <c r="AWY174" s="579">
        <v>45876</v>
      </c>
      <c r="AWZ174" s="566" t="s">
        <v>485</v>
      </c>
      <c r="AXA174" s="566" t="s">
        <v>486</v>
      </c>
      <c r="AXB174" s="566">
        <v>53</v>
      </c>
      <c r="AXC174" s="566" t="s">
        <v>500</v>
      </c>
      <c r="AXD174" s="566">
        <v>2500</v>
      </c>
      <c r="AXE174" s="566">
        <v>15</v>
      </c>
      <c r="AXF174" s="566">
        <v>0</v>
      </c>
      <c r="AXG174" s="566">
        <v>0</v>
      </c>
      <c r="AXH174" s="566">
        <v>0</v>
      </c>
      <c r="AXI174" s="566">
        <v>0</v>
      </c>
      <c r="AXJ174" s="566">
        <f t="shared" ref="AXJ174" si="283">SUM(AXD174:AXI174)</f>
        <v>2515</v>
      </c>
      <c r="AXK174" s="561">
        <f t="shared" ref="AXK174" si="284">AXJ174/AXB174</f>
        <v>47.452830188679243</v>
      </c>
      <c r="AXL174" s="566" t="s">
        <v>1283</v>
      </c>
      <c r="AXM174" s="566" t="s">
        <v>15</v>
      </c>
      <c r="AXN174" s="579">
        <v>45871</v>
      </c>
      <c r="AXO174" s="579">
        <v>45876</v>
      </c>
      <c r="AXP174" s="566" t="s">
        <v>485</v>
      </c>
      <c r="AXQ174" s="566" t="s">
        <v>486</v>
      </c>
      <c r="AXR174" s="566">
        <v>53</v>
      </c>
      <c r="AXS174" s="566" t="s">
        <v>500</v>
      </c>
      <c r="AXT174" s="566">
        <v>2500</v>
      </c>
      <c r="AXU174" s="566">
        <v>15</v>
      </c>
      <c r="AXV174" s="566">
        <v>0</v>
      </c>
      <c r="AXW174" s="566">
        <v>0</v>
      </c>
      <c r="AXX174" s="566">
        <v>0</v>
      </c>
      <c r="AXY174" s="566">
        <v>0</v>
      </c>
      <c r="AXZ174" s="566">
        <f t="shared" ref="AXZ174" si="285">SUM(AXT174:AXY174)</f>
        <v>2515</v>
      </c>
      <c r="AYA174" s="561">
        <f t="shared" ref="AYA174" si="286">AXZ174/AXR174</f>
        <v>47.452830188679243</v>
      </c>
      <c r="AYB174" s="566" t="s">
        <v>1283</v>
      </c>
      <c r="AYC174" s="566" t="s">
        <v>15</v>
      </c>
      <c r="AYD174" s="579">
        <v>45871</v>
      </c>
      <c r="AYE174" s="579">
        <v>45876</v>
      </c>
      <c r="AYF174" s="566" t="s">
        <v>485</v>
      </c>
      <c r="AYG174" s="566" t="s">
        <v>486</v>
      </c>
      <c r="AYH174" s="566">
        <v>53</v>
      </c>
      <c r="AYI174" s="566" t="s">
        <v>500</v>
      </c>
      <c r="AYJ174" s="566">
        <v>2500</v>
      </c>
      <c r="AYK174" s="566">
        <v>15</v>
      </c>
      <c r="AYL174" s="566">
        <v>0</v>
      </c>
      <c r="AYM174" s="566">
        <v>0</v>
      </c>
      <c r="AYN174" s="566">
        <v>0</v>
      </c>
      <c r="AYO174" s="566">
        <v>0</v>
      </c>
      <c r="AYP174" s="566">
        <f t="shared" ref="AYP174" si="287">SUM(AYJ174:AYO174)</f>
        <v>2515</v>
      </c>
      <c r="AYQ174" s="561">
        <f t="shared" ref="AYQ174" si="288">AYP174/AYH174</f>
        <v>47.452830188679243</v>
      </c>
      <c r="AYR174" s="566" t="s">
        <v>1283</v>
      </c>
      <c r="AYS174" s="566" t="s">
        <v>15</v>
      </c>
      <c r="AYT174" s="579">
        <v>45871</v>
      </c>
      <c r="AYU174" s="579">
        <v>45876</v>
      </c>
      <c r="AYV174" s="566" t="s">
        <v>485</v>
      </c>
      <c r="AYW174" s="566" t="s">
        <v>486</v>
      </c>
      <c r="AYX174" s="566">
        <v>53</v>
      </c>
      <c r="AYY174" s="566" t="s">
        <v>500</v>
      </c>
      <c r="AYZ174" s="566">
        <v>2500</v>
      </c>
      <c r="AZA174" s="566">
        <v>15</v>
      </c>
      <c r="AZB174" s="566">
        <v>0</v>
      </c>
      <c r="AZC174" s="566">
        <v>0</v>
      </c>
      <c r="AZD174" s="566">
        <v>0</v>
      </c>
      <c r="AZE174" s="566">
        <v>0</v>
      </c>
      <c r="AZF174" s="566">
        <f t="shared" ref="AZF174" si="289">SUM(AYZ174:AZE174)</f>
        <v>2515</v>
      </c>
      <c r="AZG174" s="561">
        <f t="shared" ref="AZG174" si="290">AZF174/AYX174</f>
        <v>47.452830188679243</v>
      </c>
      <c r="AZH174" s="566" t="s">
        <v>1283</v>
      </c>
      <c r="AZI174" s="566" t="s">
        <v>15</v>
      </c>
      <c r="AZJ174" s="579">
        <v>45871</v>
      </c>
      <c r="AZK174" s="579">
        <v>45876</v>
      </c>
      <c r="AZL174" s="566" t="s">
        <v>485</v>
      </c>
      <c r="AZM174" s="566" t="s">
        <v>486</v>
      </c>
      <c r="AZN174" s="566">
        <v>53</v>
      </c>
      <c r="AZO174" s="566" t="s">
        <v>500</v>
      </c>
      <c r="AZP174" s="566">
        <v>2500</v>
      </c>
      <c r="AZQ174" s="566">
        <v>15</v>
      </c>
      <c r="AZR174" s="566">
        <v>0</v>
      </c>
      <c r="AZS174" s="566">
        <v>0</v>
      </c>
      <c r="AZT174" s="566">
        <v>0</v>
      </c>
      <c r="AZU174" s="566">
        <v>0</v>
      </c>
      <c r="AZV174" s="566">
        <f t="shared" ref="AZV174" si="291">SUM(AZP174:AZU174)</f>
        <v>2515</v>
      </c>
      <c r="AZW174" s="561">
        <f t="shared" ref="AZW174" si="292">AZV174/AZN174</f>
        <v>47.452830188679243</v>
      </c>
      <c r="AZX174" s="566" t="s">
        <v>1283</v>
      </c>
      <c r="AZY174" s="566" t="s">
        <v>15</v>
      </c>
      <c r="AZZ174" s="579">
        <v>45871</v>
      </c>
      <c r="BAA174" s="579">
        <v>45876</v>
      </c>
      <c r="BAB174" s="566" t="s">
        <v>485</v>
      </c>
      <c r="BAC174" s="566" t="s">
        <v>486</v>
      </c>
      <c r="BAD174" s="566">
        <v>53</v>
      </c>
      <c r="BAE174" s="566" t="s">
        <v>500</v>
      </c>
      <c r="BAF174" s="566">
        <v>2500</v>
      </c>
      <c r="BAG174" s="566">
        <v>15</v>
      </c>
      <c r="BAH174" s="566">
        <v>0</v>
      </c>
      <c r="BAI174" s="566">
        <v>0</v>
      </c>
      <c r="BAJ174" s="566">
        <v>0</v>
      </c>
      <c r="BAK174" s="566">
        <v>0</v>
      </c>
      <c r="BAL174" s="566">
        <f t="shared" ref="BAL174" si="293">SUM(BAF174:BAK174)</f>
        <v>2515</v>
      </c>
      <c r="BAM174" s="561">
        <f t="shared" ref="BAM174" si="294">BAL174/BAD174</f>
        <v>47.452830188679243</v>
      </c>
      <c r="BAN174" s="566" t="s">
        <v>1283</v>
      </c>
      <c r="BAO174" s="566" t="s">
        <v>15</v>
      </c>
      <c r="BAP174" s="579">
        <v>45871</v>
      </c>
      <c r="BAQ174" s="579">
        <v>45876</v>
      </c>
      <c r="BAR174" s="566" t="s">
        <v>485</v>
      </c>
      <c r="BAS174" s="566" t="s">
        <v>486</v>
      </c>
      <c r="BAT174" s="566">
        <v>53</v>
      </c>
      <c r="BAU174" s="566" t="s">
        <v>500</v>
      </c>
      <c r="BAV174" s="566">
        <v>2500</v>
      </c>
      <c r="BAW174" s="566">
        <v>15</v>
      </c>
      <c r="BAX174" s="566">
        <v>0</v>
      </c>
      <c r="BAY174" s="566">
        <v>0</v>
      </c>
      <c r="BAZ174" s="566">
        <v>0</v>
      </c>
      <c r="BBA174" s="566">
        <v>0</v>
      </c>
      <c r="BBB174" s="566">
        <f t="shared" ref="BBB174" si="295">SUM(BAV174:BBA174)</f>
        <v>2515</v>
      </c>
      <c r="BBC174" s="561">
        <f t="shared" ref="BBC174" si="296">BBB174/BAT174</f>
        <v>47.452830188679243</v>
      </c>
      <c r="BBD174" s="566" t="s">
        <v>1283</v>
      </c>
      <c r="BBE174" s="566" t="s">
        <v>15</v>
      </c>
      <c r="BBF174" s="579">
        <v>45871</v>
      </c>
      <c r="BBG174" s="579">
        <v>45876</v>
      </c>
      <c r="BBH174" s="566" t="s">
        <v>485</v>
      </c>
      <c r="BBI174" s="566" t="s">
        <v>486</v>
      </c>
      <c r="BBJ174" s="566">
        <v>53</v>
      </c>
      <c r="BBK174" s="566" t="s">
        <v>500</v>
      </c>
      <c r="BBL174" s="566">
        <v>2500</v>
      </c>
      <c r="BBM174" s="566">
        <v>15</v>
      </c>
      <c r="BBN174" s="566">
        <v>0</v>
      </c>
      <c r="BBO174" s="566">
        <v>0</v>
      </c>
      <c r="BBP174" s="566">
        <v>0</v>
      </c>
      <c r="BBQ174" s="566">
        <v>0</v>
      </c>
      <c r="BBR174" s="566">
        <f t="shared" ref="BBR174" si="297">SUM(BBL174:BBQ174)</f>
        <v>2515</v>
      </c>
      <c r="BBS174" s="561">
        <f t="shared" ref="BBS174" si="298">BBR174/BBJ174</f>
        <v>47.452830188679243</v>
      </c>
      <c r="BBT174" s="566" t="s">
        <v>1283</v>
      </c>
      <c r="BBU174" s="566" t="s">
        <v>15</v>
      </c>
      <c r="BBV174" s="579">
        <v>45871</v>
      </c>
      <c r="BBW174" s="579">
        <v>45876</v>
      </c>
      <c r="BBX174" s="566" t="s">
        <v>485</v>
      </c>
      <c r="BBY174" s="566" t="s">
        <v>486</v>
      </c>
      <c r="BBZ174" s="566">
        <v>53</v>
      </c>
      <c r="BCA174" s="566" t="s">
        <v>500</v>
      </c>
      <c r="BCB174" s="566">
        <v>2500</v>
      </c>
      <c r="BCC174" s="566">
        <v>15</v>
      </c>
      <c r="BCD174" s="566">
        <v>0</v>
      </c>
      <c r="BCE174" s="566">
        <v>0</v>
      </c>
      <c r="BCF174" s="566">
        <v>0</v>
      </c>
      <c r="BCG174" s="566">
        <v>0</v>
      </c>
      <c r="BCH174" s="566">
        <f t="shared" ref="BCH174" si="299">SUM(BCB174:BCG174)</f>
        <v>2515</v>
      </c>
      <c r="BCI174" s="561">
        <f t="shared" ref="BCI174" si="300">BCH174/BBZ174</f>
        <v>47.452830188679243</v>
      </c>
      <c r="BCJ174" s="566" t="s">
        <v>1283</v>
      </c>
      <c r="BCK174" s="566" t="s">
        <v>15</v>
      </c>
      <c r="BCL174" s="579">
        <v>45871</v>
      </c>
      <c r="BCM174" s="579">
        <v>45876</v>
      </c>
      <c r="BCN174" s="566" t="s">
        <v>485</v>
      </c>
      <c r="BCO174" s="566" t="s">
        <v>486</v>
      </c>
      <c r="BCP174" s="566">
        <v>53</v>
      </c>
      <c r="BCQ174" s="566" t="s">
        <v>500</v>
      </c>
      <c r="BCR174" s="566">
        <v>2500</v>
      </c>
      <c r="BCS174" s="566">
        <v>15</v>
      </c>
      <c r="BCT174" s="566">
        <v>0</v>
      </c>
      <c r="BCU174" s="566">
        <v>0</v>
      </c>
      <c r="BCV174" s="566">
        <v>0</v>
      </c>
      <c r="BCW174" s="566">
        <v>0</v>
      </c>
      <c r="BCX174" s="566">
        <f t="shared" ref="BCX174" si="301">SUM(BCR174:BCW174)</f>
        <v>2515</v>
      </c>
      <c r="BCY174" s="561">
        <f t="shared" ref="BCY174" si="302">BCX174/BCP174</f>
        <v>47.452830188679243</v>
      </c>
      <c r="BCZ174" s="566" t="s">
        <v>1283</v>
      </c>
      <c r="BDA174" s="566" t="s">
        <v>15</v>
      </c>
      <c r="BDB174" s="579">
        <v>45871</v>
      </c>
      <c r="BDC174" s="579">
        <v>45876</v>
      </c>
      <c r="BDD174" s="566" t="s">
        <v>485</v>
      </c>
      <c r="BDE174" s="566" t="s">
        <v>486</v>
      </c>
      <c r="BDF174" s="566">
        <v>53</v>
      </c>
      <c r="BDG174" s="566" t="s">
        <v>500</v>
      </c>
      <c r="BDH174" s="566">
        <v>2500</v>
      </c>
      <c r="BDI174" s="566">
        <v>15</v>
      </c>
      <c r="BDJ174" s="566">
        <v>0</v>
      </c>
      <c r="BDK174" s="566">
        <v>0</v>
      </c>
      <c r="BDL174" s="566">
        <v>0</v>
      </c>
      <c r="BDM174" s="566">
        <v>0</v>
      </c>
      <c r="BDN174" s="566">
        <f t="shared" ref="BDN174" si="303">SUM(BDH174:BDM174)</f>
        <v>2515</v>
      </c>
      <c r="BDO174" s="561">
        <f t="shared" ref="BDO174" si="304">BDN174/BDF174</f>
        <v>47.452830188679243</v>
      </c>
      <c r="BDP174" s="566" t="s">
        <v>1283</v>
      </c>
      <c r="BDQ174" s="566" t="s">
        <v>15</v>
      </c>
      <c r="BDR174" s="579">
        <v>45871</v>
      </c>
      <c r="BDS174" s="579">
        <v>45876</v>
      </c>
      <c r="BDT174" s="566" t="s">
        <v>485</v>
      </c>
      <c r="BDU174" s="566" t="s">
        <v>486</v>
      </c>
      <c r="BDV174" s="566">
        <v>53</v>
      </c>
      <c r="BDW174" s="566" t="s">
        <v>500</v>
      </c>
      <c r="BDX174" s="566">
        <v>2500</v>
      </c>
      <c r="BDY174" s="566">
        <v>15</v>
      </c>
      <c r="BDZ174" s="566">
        <v>0</v>
      </c>
      <c r="BEA174" s="566">
        <v>0</v>
      </c>
      <c r="BEB174" s="566">
        <v>0</v>
      </c>
      <c r="BEC174" s="566">
        <v>0</v>
      </c>
      <c r="BED174" s="566">
        <f t="shared" ref="BED174" si="305">SUM(BDX174:BEC174)</f>
        <v>2515</v>
      </c>
      <c r="BEE174" s="561">
        <f t="shared" ref="BEE174" si="306">BED174/BDV174</f>
        <v>47.452830188679243</v>
      </c>
      <c r="BEF174" s="566" t="s">
        <v>1283</v>
      </c>
      <c r="BEG174" s="566" t="s">
        <v>15</v>
      </c>
      <c r="BEH174" s="579">
        <v>45871</v>
      </c>
      <c r="BEI174" s="579">
        <v>45876</v>
      </c>
      <c r="BEJ174" s="566" t="s">
        <v>485</v>
      </c>
      <c r="BEK174" s="566" t="s">
        <v>486</v>
      </c>
      <c r="BEL174" s="566">
        <v>53</v>
      </c>
      <c r="BEM174" s="566" t="s">
        <v>500</v>
      </c>
      <c r="BEN174" s="566">
        <v>2500</v>
      </c>
      <c r="BEO174" s="566">
        <v>15</v>
      </c>
      <c r="BEP174" s="566">
        <v>0</v>
      </c>
      <c r="BEQ174" s="566">
        <v>0</v>
      </c>
      <c r="BER174" s="566">
        <v>0</v>
      </c>
      <c r="BES174" s="566">
        <v>0</v>
      </c>
      <c r="BET174" s="566">
        <f t="shared" ref="BET174" si="307">SUM(BEN174:BES174)</f>
        <v>2515</v>
      </c>
      <c r="BEU174" s="561">
        <f t="shared" ref="BEU174" si="308">BET174/BEL174</f>
        <v>47.452830188679243</v>
      </c>
      <c r="BEV174" s="566" t="s">
        <v>1283</v>
      </c>
      <c r="BEW174" s="566" t="s">
        <v>15</v>
      </c>
      <c r="BEX174" s="579">
        <v>45871</v>
      </c>
      <c r="BEY174" s="579">
        <v>45876</v>
      </c>
      <c r="BEZ174" s="566" t="s">
        <v>485</v>
      </c>
      <c r="BFA174" s="566" t="s">
        <v>486</v>
      </c>
      <c r="BFB174" s="566">
        <v>53</v>
      </c>
      <c r="BFC174" s="566" t="s">
        <v>500</v>
      </c>
      <c r="BFD174" s="566">
        <v>2500</v>
      </c>
      <c r="BFE174" s="566">
        <v>15</v>
      </c>
      <c r="BFF174" s="566">
        <v>0</v>
      </c>
      <c r="BFG174" s="566">
        <v>0</v>
      </c>
      <c r="BFH174" s="566">
        <v>0</v>
      </c>
      <c r="BFI174" s="566">
        <v>0</v>
      </c>
      <c r="BFJ174" s="566">
        <f t="shared" ref="BFJ174" si="309">SUM(BFD174:BFI174)</f>
        <v>2515</v>
      </c>
      <c r="BFK174" s="561">
        <f t="shared" ref="BFK174" si="310">BFJ174/BFB174</f>
        <v>47.452830188679243</v>
      </c>
      <c r="BFL174" s="566" t="s">
        <v>1283</v>
      </c>
      <c r="BFM174" s="566" t="s">
        <v>15</v>
      </c>
      <c r="BFN174" s="579">
        <v>45871</v>
      </c>
      <c r="BFO174" s="579">
        <v>45876</v>
      </c>
      <c r="BFP174" s="566" t="s">
        <v>485</v>
      </c>
      <c r="BFQ174" s="566" t="s">
        <v>486</v>
      </c>
      <c r="BFR174" s="566">
        <v>53</v>
      </c>
      <c r="BFS174" s="566" t="s">
        <v>500</v>
      </c>
      <c r="BFT174" s="566">
        <v>2500</v>
      </c>
      <c r="BFU174" s="566">
        <v>15</v>
      </c>
      <c r="BFV174" s="566">
        <v>0</v>
      </c>
      <c r="BFW174" s="566">
        <v>0</v>
      </c>
      <c r="BFX174" s="566">
        <v>0</v>
      </c>
      <c r="BFY174" s="566">
        <v>0</v>
      </c>
      <c r="BFZ174" s="566">
        <f t="shared" ref="BFZ174" si="311">SUM(BFT174:BFY174)</f>
        <v>2515</v>
      </c>
      <c r="BGA174" s="561">
        <f t="shared" ref="BGA174" si="312">BFZ174/BFR174</f>
        <v>47.452830188679243</v>
      </c>
      <c r="BGB174" s="566" t="s">
        <v>1283</v>
      </c>
      <c r="BGC174" s="566" t="s">
        <v>15</v>
      </c>
      <c r="BGD174" s="579">
        <v>45871</v>
      </c>
      <c r="BGE174" s="579">
        <v>45876</v>
      </c>
      <c r="BGF174" s="566" t="s">
        <v>485</v>
      </c>
      <c r="BGG174" s="566" t="s">
        <v>486</v>
      </c>
      <c r="BGH174" s="566">
        <v>53</v>
      </c>
      <c r="BGI174" s="566" t="s">
        <v>500</v>
      </c>
      <c r="BGJ174" s="566">
        <v>2500</v>
      </c>
      <c r="BGK174" s="566">
        <v>15</v>
      </c>
      <c r="BGL174" s="566">
        <v>0</v>
      </c>
      <c r="BGM174" s="566">
        <v>0</v>
      </c>
      <c r="BGN174" s="566">
        <v>0</v>
      </c>
      <c r="BGO174" s="566">
        <v>0</v>
      </c>
      <c r="BGP174" s="566">
        <f t="shared" ref="BGP174" si="313">SUM(BGJ174:BGO174)</f>
        <v>2515</v>
      </c>
      <c r="BGQ174" s="561">
        <f t="shared" ref="BGQ174" si="314">BGP174/BGH174</f>
        <v>47.452830188679243</v>
      </c>
      <c r="BGR174" s="566" t="s">
        <v>1283</v>
      </c>
      <c r="BGS174" s="566" t="s">
        <v>15</v>
      </c>
      <c r="BGT174" s="579">
        <v>45871</v>
      </c>
      <c r="BGU174" s="579">
        <v>45876</v>
      </c>
      <c r="BGV174" s="566" t="s">
        <v>485</v>
      </c>
      <c r="BGW174" s="566" t="s">
        <v>486</v>
      </c>
      <c r="BGX174" s="566">
        <v>53</v>
      </c>
      <c r="BGY174" s="566" t="s">
        <v>500</v>
      </c>
      <c r="BGZ174" s="566">
        <v>2500</v>
      </c>
      <c r="BHA174" s="566">
        <v>15</v>
      </c>
      <c r="BHB174" s="566">
        <v>0</v>
      </c>
      <c r="BHC174" s="566">
        <v>0</v>
      </c>
      <c r="BHD174" s="566">
        <v>0</v>
      </c>
      <c r="BHE174" s="566">
        <v>0</v>
      </c>
      <c r="BHF174" s="566">
        <f t="shared" ref="BHF174" si="315">SUM(BGZ174:BHE174)</f>
        <v>2515</v>
      </c>
      <c r="BHG174" s="561">
        <f t="shared" ref="BHG174" si="316">BHF174/BGX174</f>
        <v>47.452830188679243</v>
      </c>
      <c r="BHH174" s="566" t="s">
        <v>1283</v>
      </c>
      <c r="BHI174" s="566" t="s">
        <v>15</v>
      </c>
      <c r="BHJ174" s="579">
        <v>45871</v>
      </c>
      <c r="BHK174" s="579">
        <v>45876</v>
      </c>
      <c r="BHL174" s="566" t="s">
        <v>485</v>
      </c>
      <c r="BHM174" s="566" t="s">
        <v>486</v>
      </c>
      <c r="BHN174" s="566">
        <v>53</v>
      </c>
      <c r="BHO174" s="566" t="s">
        <v>500</v>
      </c>
      <c r="BHP174" s="566">
        <v>2500</v>
      </c>
      <c r="BHQ174" s="566">
        <v>15</v>
      </c>
      <c r="BHR174" s="566">
        <v>0</v>
      </c>
      <c r="BHS174" s="566">
        <v>0</v>
      </c>
      <c r="BHT174" s="566">
        <v>0</v>
      </c>
      <c r="BHU174" s="566">
        <v>0</v>
      </c>
      <c r="BHV174" s="566">
        <f t="shared" ref="BHV174" si="317">SUM(BHP174:BHU174)</f>
        <v>2515</v>
      </c>
      <c r="BHW174" s="561">
        <f t="shared" ref="BHW174" si="318">BHV174/BHN174</f>
        <v>47.452830188679243</v>
      </c>
      <c r="BHX174" s="566" t="s">
        <v>1283</v>
      </c>
      <c r="BHY174" s="566" t="s">
        <v>15</v>
      </c>
      <c r="BHZ174" s="579">
        <v>45871</v>
      </c>
      <c r="BIA174" s="579">
        <v>45876</v>
      </c>
      <c r="BIB174" s="566" t="s">
        <v>485</v>
      </c>
      <c r="BIC174" s="566" t="s">
        <v>486</v>
      </c>
      <c r="BID174" s="566">
        <v>53</v>
      </c>
      <c r="BIE174" s="566" t="s">
        <v>500</v>
      </c>
      <c r="BIF174" s="566">
        <v>2500</v>
      </c>
      <c r="BIG174" s="566">
        <v>15</v>
      </c>
      <c r="BIH174" s="566">
        <v>0</v>
      </c>
      <c r="BII174" s="566">
        <v>0</v>
      </c>
      <c r="BIJ174" s="566">
        <v>0</v>
      </c>
      <c r="BIK174" s="566">
        <v>0</v>
      </c>
      <c r="BIL174" s="566">
        <f t="shared" ref="BIL174" si="319">SUM(BIF174:BIK174)</f>
        <v>2515</v>
      </c>
      <c r="BIM174" s="561">
        <f t="shared" ref="BIM174" si="320">BIL174/BID174</f>
        <v>47.452830188679243</v>
      </c>
      <c r="BIN174" s="566" t="s">
        <v>1283</v>
      </c>
      <c r="BIO174" s="566" t="s">
        <v>15</v>
      </c>
      <c r="BIP174" s="579">
        <v>45871</v>
      </c>
      <c r="BIQ174" s="579">
        <v>45876</v>
      </c>
      <c r="BIR174" s="566" t="s">
        <v>485</v>
      </c>
      <c r="BIS174" s="566" t="s">
        <v>486</v>
      </c>
      <c r="BIT174" s="566">
        <v>53</v>
      </c>
      <c r="BIU174" s="566" t="s">
        <v>500</v>
      </c>
      <c r="BIV174" s="566">
        <v>2500</v>
      </c>
      <c r="BIW174" s="566">
        <v>15</v>
      </c>
      <c r="BIX174" s="566">
        <v>0</v>
      </c>
      <c r="BIY174" s="566">
        <v>0</v>
      </c>
      <c r="BIZ174" s="566">
        <v>0</v>
      </c>
      <c r="BJA174" s="566">
        <v>0</v>
      </c>
      <c r="BJB174" s="566">
        <f t="shared" ref="BJB174" si="321">SUM(BIV174:BJA174)</f>
        <v>2515</v>
      </c>
      <c r="BJC174" s="561">
        <f t="shared" ref="BJC174" si="322">BJB174/BIT174</f>
        <v>47.452830188679243</v>
      </c>
      <c r="BJD174" s="566" t="s">
        <v>1283</v>
      </c>
      <c r="BJE174" s="566" t="s">
        <v>15</v>
      </c>
      <c r="BJF174" s="579">
        <v>45871</v>
      </c>
      <c r="BJG174" s="579">
        <v>45876</v>
      </c>
      <c r="BJH174" s="566" t="s">
        <v>485</v>
      </c>
      <c r="BJI174" s="566" t="s">
        <v>486</v>
      </c>
      <c r="BJJ174" s="566">
        <v>53</v>
      </c>
      <c r="BJK174" s="566" t="s">
        <v>500</v>
      </c>
      <c r="BJL174" s="566">
        <v>2500</v>
      </c>
      <c r="BJM174" s="566">
        <v>15</v>
      </c>
      <c r="BJN174" s="566">
        <v>0</v>
      </c>
      <c r="BJO174" s="566">
        <v>0</v>
      </c>
      <c r="BJP174" s="566">
        <v>0</v>
      </c>
      <c r="BJQ174" s="566">
        <v>0</v>
      </c>
      <c r="BJR174" s="566">
        <f t="shared" ref="BJR174" si="323">SUM(BJL174:BJQ174)</f>
        <v>2515</v>
      </c>
      <c r="BJS174" s="561">
        <f t="shared" ref="BJS174" si="324">BJR174/BJJ174</f>
        <v>47.452830188679243</v>
      </c>
      <c r="BJT174" s="566" t="s">
        <v>1283</v>
      </c>
      <c r="BJU174" s="566" t="s">
        <v>15</v>
      </c>
      <c r="BJV174" s="579">
        <v>45871</v>
      </c>
      <c r="BJW174" s="579">
        <v>45876</v>
      </c>
      <c r="BJX174" s="566" t="s">
        <v>485</v>
      </c>
      <c r="BJY174" s="566" t="s">
        <v>486</v>
      </c>
      <c r="BJZ174" s="566">
        <v>53</v>
      </c>
      <c r="BKA174" s="566" t="s">
        <v>500</v>
      </c>
      <c r="BKB174" s="566">
        <v>2500</v>
      </c>
      <c r="BKC174" s="566">
        <v>15</v>
      </c>
      <c r="BKD174" s="566">
        <v>0</v>
      </c>
      <c r="BKE174" s="566">
        <v>0</v>
      </c>
      <c r="BKF174" s="566">
        <v>0</v>
      </c>
      <c r="BKG174" s="566">
        <v>0</v>
      </c>
      <c r="BKH174" s="566">
        <f t="shared" ref="BKH174" si="325">SUM(BKB174:BKG174)</f>
        <v>2515</v>
      </c>
      <c r="BKI174" s="561">
        <f t="shared" ref="BKI174" si="326">BKH174/BJZ174</f>
        <v>47.452830188679243</v>
      </c>
      <c r="BKJ174" s="566" t="s">
        <v>1283</v>
      </c>
      <c r="BKK174" s="566" t="s">
        <v>15</v>
      </c>
      <c r="BKL174" s="579">
        <v>45871</v>
      </c>
      <c r="BKM174" s="579">
        <v>45876</v>
      </c>
      <c r="BKN174" s="566" t="s">
        <v>485</v>
      </c>
      <c r="BKO174" s="566" t="s">
        <v>486</v>
      </c>
      <c r="BKP174" s="566">
        <v>53</v>
      </c>
      <c r="BKQ174" s="566" t="s">
        <v>500</v>
      </c>
      <c r="BKR174" s="566">
        <v>2500</v>
      </c>
      <c r="BKS174" s="566">
        <v>15</v>
      </c>
      <c r="BKT174" s="566">
        <v>0</v>
      </c>
      <c r="BKU174" s="566">
        <v>0</v>
      </c>
      <c r="BKV174" s="566">
        <v>0</v>
      </c>
      <c r="BKW174" s="566">
        <v>0</v>
      </c>
      <c r="BKX174" s="566">
        <f t="shared" ref="BKX174" si="327">SUM(BKR174:BKW174)</f>
        <v>2515</v>
      </c>
      <c r="BKY174" s="561">
        <f t="shared" ref="BKY174" si="328">BKX174/BKP174</f>
        <v>47.452830188679243</v>
      </c>
      <c r="BKZ174" s="566" t="s">
        <v>1283</v>
      </c>
      <c r="BLA174" s="566" t="s">
        <v>15</v>
      </c>
      <c r="BLB174" s="579">
        <v>45871</v>
      </c>
      <c r="BLC174" s="579">
        <v>45876</v>
      </c>
      <c r="BLD174" s="566" t="s">
        <v>485</v>
      </c>
      <c r="BLE174" s="566" t="s">
        <v>486</v>
      </c>
      <c r="BLF174" s="566">
        <v>53</v>
      </c>
      <c r="BLG174" s="566" t="s">
        <v>500</v>
      </c>
      <c r="BLH174" s="566">
        <v>2500</v>
      </c>
      <c r="BLI174" s="566">
        <v>15</v>
      </c>
      <c r="BLJ174" s="566">
        <v>0</v>
      </c>
      <c r="BLK174" s="566">
        <v>0</v>
      </c>
      <c r="BLL174" s="566">
        <v>0</v>
      </c>
      <c r="BLM174" s="566">
        <v>0</v>
      </c>
      <c r="BLN174" s="566">
        <f t="shared" ref="BLN174" si="329">SUM(BLH174:BLM174)</f>
        <v>2515</v>
      </c>
      <c r="BLO174" s="561">
        <f t="shared" ref="BLO174" si="330">BLN174/BLF174</f>
        <v>47.452830188679243</v>
      </c>
      <c r="BLP174" s="566" t="s">
        <v>1283</v>
      </c>
      <c r="BLQ174" s="566" t="s">
        <v>15</v>
      </c>
      <c r="BLR174" s="579">
        <v>45871</v>
      </c>
      <c r="BLS174" s="579">
        <v>45876</v>
      </c>
      <c r="BLT174" s="566" t="s">
        <v>485</v>
      </c>
      <c r="BLU174" s="566" t="s">
        <v>486</v>
      </c>
      <c r="BLV174" s="566">
        <v>53</v>
      </c>
      <c r="BLW174" s="566" t="s">
        <v>500</v>
      </c>
      <c r="BLX174" s="566">
        <v>2500</v>
      </c>
      <c r="BLY174" s="566">
        <v>15</v>
      </c>
      <c r="BLZ174" s="566">
        <v>0</v>
      </c>
      <c r="BMA174" s="566">
        <v>0</v>
      </c>
      <c r="BMB174" s="566">
        <v>0</v>
      </c>
      <c r="BMC174" s="566">
        <v>0</v>
      </c>
      <c r="BMD174" s="566">
        <f t="shared" ref="BMD174" si="331">SUM(BLX174:BMC174)</f>
        <v>2515</v>
      </c>
      <c r="BME174" s="561">
        <f t="shared" ref="BME174" si="332">BMD174/BLV174</f>
        <v>47.452830188679243</v>
      </c>
      <c r="BMF174" s="566" t="s">
        <v>1283</v>
      </c>
      <c r="BMG174" s="566" t="s">
        <v>15</v>
      </c>
      <c r="BMH174" s="579">
        <v>45871</v>
      </c>
      <c r="BMI174" s="579">
        <v>45876</v>
      </c>
      <c r="BMJ174" s="566" t="s">
        <v>485</v>
      </c>
      <c r="BMK174" s="566" t="s">
        <v>486</v>
      </c>
      <c r="BML174" s="566">
        <v>53</v>
      </c>
      <c r="BMM174" s="566" t="s">
        <v>500</v>
      </c>
      <c r="BMN174" s="566">
        <v>2500</v>
      </c>
      <c r="BMO174" s="566">
        <v>15</v>
      </c>
      <c r="BMP174" s="566">
        <v>0</v>
      </c>
      <c r="BMQ174" s="566">
        <v>0</v>
      </c>
      <c r="BMR174" s="566">
        <v>0</v>
      </c>
      <c r="BMS174" s="566">
        <v>0</v>
      </c>
      <c r="BMT174" s="566">
        <f t="shared" ref="BMT174" si="333">SUM(BMN174:BMS174)</f>
        <v>2515</v>
      </c>
      <c r="BMU174" s="561">
        <f t="shared" ref="BMU174" si="334">BMT174/BML174</f>
        <v>47.452830188679243</v>
      </c>
      <c r="BMV174" s="566" t="s">
        <v>1283</v>
      </c>
      <c r="BMW174" s="566" t="s">
        <v>15</v>
      </c>
      <c r="BMX174" s="579">
        <v>45871</v>
      </c>
      <c r="BMY174" s="579">
        <v>45876</v>
      </c>
      <c r="BMZ174" s="566" t="s">
        <v>485</v>
      </c>
      <c r="BNA174" s="566" t="s">
        <v>486</v>
      </c>
      <c r="BNB174" s="566">
        <v>53</v>
      </c>
      <c r="BNC174" s="566" t="s">
        <v>500</v>
      </c>
      <c r="BND174" s="566">
        <v>2500</v>
      </c>
      <c r="BNE174" s="566">
        <v>15</v>
      </c>
      <c r="BNF174" s="566">
        <v>0</v>
      </c>
      <c r="BNG174" s="566">
        <v>0</v>
      </c>
      <c r="BNH174" s="566">
        <v>0</v>
      </c>
      <c r="BNI174" s="566">
        <v>0</v>
      </c>
      <c r="BNJ174" s="566">
        <f t="shared" ref="BNJ174" si="335">SUM(BND174:BNI174)</f>
        <v>2515</v>
      </c>
      <c r="BNK174" s="561">
        <f t="shared" ref="BNK174" si="336">BNJ174/BNB174</f>
        <v>47.452830188679243</v>
      </c>
      <c r="BNL174" s="566" t="s">
        <v>1283</v>
      </c>
      <c r="BNM174" s="566" t="s">
        <v>15</v>
      </c>
      <c r="BNN174" s="579">
        <v>45871</v>
      </c>
      <c r="BNO174" s="579">
        <v>45876</v>
      </c>
      <c r="BNP174" s="566" t="s">
        <v>485</v>
      </c>
      <c r="BNQ174" s="566" t="s">
        <v>486</v>
      </c>
      <c r="BNR174" s="566">
        <v>53</v>
      </c>
      <c r="BNS174" s="566" t="s">
        <v>500</v>
      </c>
      <c r="BNT174" s="566">
        <v>2500</v>
      </c>
      <c r="BNU174" s="566">
        <v>15</v>
      </c>
      <c r="BNV174" s="566">
        <v>0</v>
      </c>
      <c r="BNW174" s="566">
        <v>0</v>
      </c>
      <c r="BNX174" s="566">
        <v>0</v>
      </c>
      <c r="BNY174" s="566">
        <v>0</v>
      </c>
      <c r="BNZ174" s="566">
        <f t="shared" ref="BNZ174" si="337">SUM(BNT174:BNY174)</f>
        <v>2515</v>
      </c>
      <c r="BOA174" s="561">
        <f t="shared" ref="BOA174" si="338">BNZ174/BNR174</f>
        <v>47.452830188679243</v>
      </c>
      <c r="BOB174" s="566" t="s">
        <v>1283</v>
      </c>
      <c r="BOC174" s="566" t="s">
        <v>15</v>
      </c>
      <c r="BOD174" s="579">
        <v>45871</v>
      </c>
      <c r="BOE174" s="579">
        <v>45876</v>
      </c>
      <c r="BOF174" s="566" t="s">
        <v>485</v>
      </c>
      <c r="BOG174" s="566" t="s">
        <v>486</v>
      </c>
      <c r="BOH174" s="566">
        <v>53</v>
      </c>
      <c r="BOI174" s="566" t="s">
        <v>500</v>
      </c>
      <c r="BOJ174" s="566">
        <v>2500</v>
      </c>
      <c r="BOK174" s="566">
        <v>15</v>
      </c>
      <c r="BOL174" s="566">
        <v>0</v>
      </c>
      <c r="BOM174" s="566">
        <v>0</v>
      </c>
      <c r="BON174" s="566">
        <v>0</v>
      </c>
      <c r="BOO174" s="566">
        <v>0</v>
      </c>
      <c r="BOP174" s="566">
        <f t="shared" ref="BOP174" si="339">SUM(BOJ174:BOO174)</f>
        <v>2515</v>
      </c>
      <c r="BOQ174" s="561">
        <f t="shared" ref="BOQ174" si="340">BOP174/BOH174</f>
        <v>47.452830188679243</v>
      </c>
      <c r="BOR174" s="566" t="s">
        <v>1283</v>
      </c>
      <c r="BOS174" s="566" t="s">
        <v>15</v>
      </c>
      <c r="BOT174" s="579">
        <v>45871</v>
      </c>
      <c r="BOU174" s="579">
        <v>45876</v>
      </c>
      <c r="BOV174" s="566" t="s">
        <v>485</v>
      </c>
      <c r="BOW174" s="566" t="s">
        <v>486</v>
      </c>
      <c r="BOX174" s="566">
        <v>53</v>
      </c>
      <c r="BOY174" s="566" t="s">
        <v>500</v>
      </c>
      <c r="BOZ174" s="566">
        <v>2500</v>
      </c>
      <c r="BPA174" s="566">
        <v>15</v>
      </c>
      <c r="BPB174" s="566">
        <v>0</v>
      </c>
      <c r="BPC174" s="566">
        <v>0</v>
      </c>
      <c r="BPD174" s="566">
        <v>0</v>
      </c>
      <c r="BPE174" s="566">
        <v>0</v>
      </c>
      <c r="BPF174" s="566">
        <f t="shared" ref="BPF174" si="341">SUM(BOZ174:BPE174)</f>
        <v>2515</v>
      </c>
      <c r="BPG174" s="561">
        <f t="shared" ref="BPG174" si="342">BPF174/BOX174</f>
        <v>47.452830188679243</v>
      </c>
      <c r="BPH174" s="566" t="s">
        <v>1283</v>
      </c>
      <c r="BPI174" s="566" t="s">
        <v>15</v>
      </c>
      <c r="BPJ174" s="579">
        <v>45871</v>
      </c>
      <c r="BPK174" s="579">
        <v>45876</v>
      </c>
      <c r="BPL174" s="566" t="s">
        <v>485</v>
      </c>
      <c r="BPM174" s="566" t="s">
        <v>486</v>
      </c>
      <c r="BPN174" s="566">
        <v>53</v>
      </c>
      <c r="BPO174" s="566" t="s">
        <v>500</v>
      </c>
      <c r="BPP174" s="566">
        <v>2500</v>
      </c>
      <c r="BPQ174" s="566">
        <v>15</v>
      </c>
      <c r="BPR174" s="566">
        <v>0</v>
      </c>
      <c r="BPS174" s="566">
        <v>0</v>
      </c>
      <c r="BPT174" s="566">
        <v>0</v>
      </c>
      <c r="BPU174" s="566">
        <v>0</v>
      </c>
      <c r="BPV174" s="566">
        <f t="shared" ref="BPV174" si="343">SUM(BPP174:BPU174)</f>
        <v>2515</v>
      </c>
      <c r="BPW174" s="561">
        <f t="shared" ref="BPW174" si="344">BPV174/BPN174</f>
        <v>47.452830188679243</v>
      </c>
      <c r="BPX174" s="566" t="s">
        <v>1283</v>
      </c>
      <c r="BPY174" s="566" t="s">
        <v>15</v>
      </c>
      <c r="BPZ174" s="579">
        <v>45871</v>
      </c>
      <c r="BQA174" s="579">
        <v>45876</v>
      </c>
      <c r="BQB174" s="566" t="s">
        <v>485</v>
      </c>
      <c r="BQC174" s="566" t="s">
        <v>486</v>
      </c>
      <c r="BQD174" s="566">
        <v>53</v>
      </c>
      <c r="BQE174" s="566" t="s">
        <v>500</v>
      </c>
      <c r="BQF174" s="566">
        <v>2500</v>
      </c>
      <c r="BQG174" s="566">
        <v>15</v>
      </c>
      <c r="BQH174" s="566">
        <v>0</v>
      </c>
      <c r="BQI174" s="566">
        <v>0</v>
      </c>
      <c r="BQJ174" s="566">
        <v>0</v>
      </c>
      <c r="BQK174" s="566">
        <v>0</v>
      </c>
      <c r="BQL174" s="566">
        <f t="shared" ref="BQL174" si="345">SUM(BQF174:BQK174)</f>
        <v>2515</v>
      </c>
      <c r="BQM174" s="561">
        <f t="shared" ref="BQM174" si="346">BQL174/BQD174</f>
        <v>47.452830188679243</v>
      </c>
      <c r="BQN174" s="566" t="s">
        <v>1283</v>
      </c>
      <c r="BQO174" s="566" t="s">
        <v>15</v>
      </c>
      <c r="BQP174" s="579">
        <v>45871</v>
      </c>
      <c r="BQQ174" s="579">
        <v>45876</v>
      </c>
      <c r="BQR174" s="566" t="s">
        <v>485</v>
      </c>
      <c r="BQS174" s="566" t="s">
        <v>486</v>
      </c>
      <c r="BQT174" s="566">
        <v>53</v>
      </c>
      <c r="BQU174" s="566" t="s">
        <v>500</v>
      </c>
      <c r="BQV174" s="566">
        <v>2500</v>
      </c>
      <c r="BQW174" s="566">
        <v>15</v>
      </c>
      <c r="BQX174" s="566">
        <v>0</v>
      </c>
      <c r="BQY174" s="566">
        <v>0</v>
      </c>
      <c r="BQZ174" s="566">
        <v>0</v>
      </c>
      <c r="BRA174" s="566">
        <v>0</v>
      </c>
      <c r="BRB174" s="566">
        <f t="shared" ref="BRB174" si="347">SUM(BQV174:BRA174)</f>
        <v>2515</v>
      </c>
      <c r="BRC174" s="561">
        <f t="shared" ref="BRC174" si="348">BRB174/BQT174</f>
        <v>47.452830188679243</v>
      </c>
      <c r="BRD174" s="566" t="s">
        <v>1283</v>
      </c>
      <c r="BRE174" s="566" t="s">
        <v>15</v>
      </c>
      <c r="BRF174" s="579">
        <v>45871</v>
      </c>
      <c r="BRG174" s="579">
        <v>45876</v>
      </c>
      <c r="BRH174" s="566" t="s">
        <v>485</v>
      </c>
      <c r="BRI174" s="566" t="s">
        <v>486</v>
      </c>
      <c r="BRJ174" s="566">
        <v>53</v>
      </c>
      <c r="BRK174" s="566" t="s">
        <v>500</v>
      </c>
      <c r="BRL174" s="566">
        <v>2500</v>
      </c>
      <c r="BRM174" s="566">
        <v>15</v>
      </c>
      <c r="BRN174" s="566">
        <v>0</v>
      </c>
      <c r="BRO174" s="566">
        <v>0</v>
      </c>
      <c r="BRP174" s="566">
        <v>0</v>
      </c>
      <c r="BRQ174" s="566">
        <v>0</v>
      </c>
      <c r="BRR174" s="566">
        <f t="shared" ref="BRR174" si="349">SUM(BRL174:BRQ174)</f>
        <v>2515</v>
      </c>
      <c r="BRS174" s="561">
        <f t="shared" ref="BRS174" si="350">BRR174/BRJ174</f>
        <v>47.452830188679243</v>
      </c>
      <c r="BRT174" s="566" t="s">
        <v>1283</v>
      </c>
      <c r="BRU174" s="566" t="s">
        <v>15</v>
      </c>
      <c r="BRV174" s="579">
        <v>45871</v>
      </c>
      <c r="BRW174" s="579">
        <v>45876</v>
      </c>
      <c r="BRX174" s="566" t="s">
        <v>485</v>
      </c>
      <c r="BRY174" s="566" t="s">
        <v>486</v>
      </c>
      <c r="BRZ174" s="566">
        <v>53</v>
      </c>
      <c r="BSA174" s="566" t="s">
        <v>500</v>
      </c>
      <c r="BSB174" s="566">
        <v>2500</v>
      </c>
      <c r="BSC174" s="566">
        <v>15</v>
      </c>
      <c r="BSD174" s="566">
        <v>0</v>
      </c>
      <c r="BSE174" s="566">
        <v>0</v>
      </c>
      <c r="BSF174" s="566">
        <v>0</v>
      </c>
      <c r="BSG174" s="566">
        <v>0</v>
      </c>
      <c r="BSH174" s="566">
        <f t="shared" ref="BSH174" si="351">SUM(BSB174:BSG174)</f>
        <v>2515</v>
      </c>
      <c r="BSI174" s="561">
        <f t="shared" ref="BSI174" si="352">BSH174/BRZ174</f>
        <v>47.452830188679243</v>
      </c>
      <c r="BSJ174" s="566" t="s">
        <v>1283</v>
      </c>
      <c r="BSK174" s="566" t="s">
        <v>15</v>
      </c>
      <c r="BSL174" s="579">
        <v>45871</v>
      </c>
      <c r="BSM174" s="579">
        <v>45876</v>
      </c>
      <c r="BSN174" s="566" t="s">
        <v>485</v>
      </c>
      <c r="BSO174" s="566" t="s">
        <v>486</v>
      </c>
      <c r="BSP174" s="566">
        <v>53</v>
      </c>
      <c r="BSQ174" s="566" t="s">
        <v>500</v>
      </c>
      <c r="BSR174" s="566">
        <v>2500</v>
      </c>
      <c r="BSS174" s="566">
        <v>15</v>
      </c>
      <c r="BST174" s="566">
        <v>0</v>
      </c>
      <c r="BSU174" s="566">
        <v>0</v>
      </c>
      <c r="BSV174" s="566">
        <v>0</v>
      </c>
      <c r="BSW174" s="566">
        <v>0</v>
      </c>
      <c r="BSX174" s="566">
        <f t="shared" ref="BSX174" si="353">SUM(BSR174:BSW174)</f>
        <v>2515</v>
      </c>
      <c r="BSY174" s="561">
        <f t="shared" ref="BSY174" si="354">BSX174/BSP174</f>
        <v>47.452830188679243</v>
      </c>
      <c r="BSZ174" s="566" t="s">
        <v>1283</v>
      </c>
      <c r="BTA174" s="566" t="s">
        <v>15</v>
      </c>
      <c r="BTB174" s="579">
        <v>45871</v>
      </c>
      <c r="BTC174" s="579">
        <v>45876</v>
      </c>
      <c r="BTD174" s="566" t="s">
        <v>485</v>
      </c>
      <c r="BTE174" s="566" t="s">
        <v>486</v>
      </c>
      <c r="BTF174" s="566">
        <v>53</v>
      </c>
      <c r="BTG174" s="566" t="s">
        <v>500</v>
      </c>
      <c r="BTH174" s="566">
        <v>2500</v>
      </c>
      <c r="BTI174" s="566">
        <v>15</v>
      </c>
      <c r="BTJ174" s="566">
        <v>0</v>
      </c>
      <c r="BTK174" s="566">
        <v>0</v>
      </c>
      <c r="BTL174" s="566">
        <v>0</v>
      </c>
      <c r="BTM174" s="566">
        <v>0</v>
      </c>
      <c r="BTN174" s="566">
        <f t="shared" ref="BTN174" si="355">SUM(BTH174:BTM174)</f>
        <v>2515</v>
      </c>
      <c r="BTO174" s="561">
        <f t="shared" ref="BTO174" si="356">BTN174/BTF174</f>
        <v>47.452830188679243</v>
      </c>
      <c r="BTP174" s="566" t="s">
        <v>1283</v>
      </c>
      <c r="BTQ174" s="566" t="s">
        <v>15</v>
      </c>
      <c r="BTR174" s="579">
        <v>45871</v>
      </c>
      <c r="BTS174" s="579">
        <v>45876</v>
      </c>
      <c r="BTT174" s="566" t="s">
        <v>485</v>
      </c>
      <c r="BTU174" s="566" t="s">
        <v>486</v>
      </c>
      <c r="BTV174" s="566">
        <v>53</v>
      </c>
      <c r="BTW174" s="566" t="s">
        <v>500</v>
      </c>
      <c r="BTX174" s="566">
        <v>2500</v>
      </c>
      <c r="BTY174" s="566">
        <v>15</v>
      </c>
      <c r="BTZ174" s="566">
        <v>0</v>
      </c>
      <c r="BUA174" s="566">
        <v>0</v>
      </c>
      <c r="BUB174" s="566">
        <v>0</v>
      </c>
      <c r="BUC174" s="566">
        <v>0</v>
      </c>
      <c r="BUD174" s="566">
        <f t="shared" ref="BUD174" si="357">SUM(BTX174:BUC174)</f>
        <v>2515</v>
      </c>
      <c r="BUE174" s="561">
        <f t="shared" ref="BUE174" si="358">BUD174/BTV174</f>
        <v>47.452830188679243</v>
      </c>
      <c r="BUF174" s="566" t="s">
        <v>1283</v>
      </c>
      <c r="BUG174" s="566" t="s">
        <v>15</v>
      </c>
      <c r="BUH174" s="579">
        <v>45871</v>
      </c>
      <c r="BUI174" s="579">
        <v>45876</v>
      </c>
      <c r="BUJ174" s="566" t="s">
        <v>485</v>
      </c>
      <c r="BUK174" s="566" t="s">
        <v>486</v>
      </c>
      <c r="BUL174" s="566">
        <v>53</v>
      </c>
      <c r="BUM174" s="566" t="s">
        <v>500</v>
      </c>
      <c r="BUN174" s="566">
        <v>2500</v>
      </c>
      <c r="BUO174" s="566">
        <v>15</v>
      </c>
      <c r="BUP174" s="566">
        <v>0</v>
      </c>
      <c r="BUQ174" s="566">
        <v>0</v>
      </c>
      <c r="BUR174" s="566">
        <v>0</v>
      </c>
      <c r="BUS174" s="566">
        <v>0</v>
      </c>
      <c r="BUT174" s="566">
        <f t="shared" ref="BUT174" si="359">SUM(BUN174:BUS174)</f>
        <v>2515</v>
      </c>
      <c r="BUU174" s="561">
        <f t="shared" ref="BUU174" si="360">BUT174/BUL174</f>
        <v>47.452830188679243</v>
      </c>
      <c r="BUV174" s="566" t="s">
        <v>1283</v>
      </c>
      <c r="BUW174" s="566" t="s">
        <v>15</v>
      </c>
      <c r="BUX174" s="579">
        <v>45871</v>
      </c>
      <c r="BUY174" s="579">
        <v>45876</v>
      </c>
      <c r="BUZ174" s="566" t="s">
        <v>485</v>
      </c>
      <c r="BVA174" s="566" t="s">
        <v>486</v>
      </c>
      <c r="BVB174" s="566">
        <v>53</v>
      </c>
      <c r="BVC174" s="566" t="s">
        <v>500</v>
      </c>
      <c r="BVD174" s="566">
        <v>2500</v>
      </c>
      <c r="BVE174" s="566">
        <v>15</v>
      </c>
      <c r="BVF174" s="566">
        <v>0</v>
      </c>
      <c r="BVG174" s="566">
        <v>0</v>
      </c>
      <c r="BVH174" s="566">
        <v>0</v>
      </c>
      <c r="BVI174" s="566">
        <v>0</v>
      </c>
      <c r="BVJ174" s="566">
        <f t="shared" ref="BVJ174" si="361">SUM(BVD174:BVI174)</f>
        <v>2515</v>
      </c>
      <c r="BVK174" s="561">
        <f t="shared" ref="BVK174" si="362">BVJ174/BVB174</f>
        <v>47.452830188679243</v>
      </c>
      <c r="BVL174" s="566" t="s">
        <v>1283</v>
      </c>
      <c r="BVM174" s="566" t="s">
        <v>15</v>
      </c>
      <c r="BVN174" s="579">
        <v>45871</v>
      </c>
      <c r="BVO174" s="579">
        <v>45876</v>
      </c>
      <c r="BVP174" s="566" t="s">
        <v>485</v>
      </c>
      <c r="BVQ174" s="566" t="s">
        <v>486</v>
      </c>
      <c r="BVR174" s="566">
        <v>53</v>
      </c>
      <c r="BVS174" s="566" t="s">
        <v>500</v>
      </c>
      <c r="BVT174" s="566">
        <v>2500</v>
      </c>
      <c r="BVU174" s="566">
        <v>15</v>
      </c>
      <c r="BVV174" s="566">
        <v>0</v>
      </c>
      <c r="BVW174" s="566">
        <v>0</v>
      </c>
      <c r="BVX174" s="566">
        <v>0</v>
      </c>
      <c r="BVY174" s="566">
        <v>0</v>
      </c>
      <c r="BVZ174" s="566">
        <f t="shared" ref="BVZ174" si="363">SUM(BVT174:BVY174)</f>
        <v>2515</v>
      </c>
      <c r="BWA174" s="561">
        <f t="shared" ref="BWA174" si="364">BVZ174/BVR174</f>
        <v>47.452830188679243</v>
      </c>
      <c r="BWB174" s="566" t="s">
        <v>1283</v>
      </c>
      <c r="BWC174" s="566" t="s">
        <v>15</v>
      </c>
      <c r="BWD174" s="579">
        <v>45871</v>
      </c>
      <c r="BWE174" s="579">
        <v>45876</v>
      </c>
      <c r="BWF174" s="566" t="s">
        <v>485</v>
      </c>
      <c r="BWG174" s="566" t="s">
        <v>486</v>
      </c>
      <c r="BWH174" s="566">
        <v>53</v>
      </c>
      <c r="BWI174" s="566" t="s">
        <v>500</v>
      </c>
      <c r="BWJ174" s="566">
        <v>2500</v>
      </c>
      <c r="BWK174" s="566">
        <v>15</v>
      </c>
      <c r="BWL174" s="566">
        <v>0</v>
      </c>
      <c r="BWM174" s="566">
        <v>0</v>
      </c>
      <c r="BWN174" s="566">
        <v>0</v>
      </c>
      <c r="BWO174" s="566">
        <v>0</v>
      </c>
      <c r="BWP174" s="566">
        <f t="shared" ref="BWP174" si="365">SUM(BWJ174:BWO174)</f>
        <v>2515</v>
      </c>
      <c r="BWQ174" s="561">
        <f t="shared" ref="BWQ174" si="366">BWP174/BWH174</f>
        <v>47.452830188679243</v>
      </c>
      <c r="BWR174" s="566" t="s">
        <v>1283</v>
      </c>
      <c r="BWS174" s="566" t="s">
        <v>15</v>
      </c>
      <c r="BWT174" s="579">
        <v>45871</v>
      </c>
      <c r="BWU174" s="579">
        <v>45876</v>
      </c>
      <c r="BWV174" s="566" t="s">
        <v>485</v>
      </c>
      <c r="BWW174" s="566" t="s">
        <v>486</v>
      </c>
      <c r="BWX174" s="566">
        <v>53</v>
      </c>
      <c r="BWY174" s="566" t="s">
        <v>500</v>
      </c>
      <c r="BWZ174" s="566">
        <v>2500</v>
      </c>
      <c r="BXA174" s="566">
        <v>15</v>
      </c>
      <c r="BXB174" s="566">
        <v>0</v>
      </c>
      <c r="BXC174" s="566">
        <v>0</v>
      </c>
      <c r="BXD174" s="566">
        <v>0</v>
      </c>
      <c r="BXE174" s="566">
        <v>0</v>
      </c>
      <c r="BXF174" s="566">
        <f t="shared" ref="BXF174" si="367">SUM(BWZ174:BXE174)</f>
        <v>2515</v>
      </c>
      <c r="BXG174" s="561">
        <f t="shared" ref="BXG174" si="368">BXF174/BWX174</f>
        <v>47.452830188679243</v>
      </c>
      <c r="BXH174" s="566" t="s">
        <v>1283</v>
      </c>
      <c r="BXI174" s="566" t="s">
        <v>15</v>
      </c>
      <c r="BXJ174" s="579">
        <v>45871</v>
      </c>
      <c r="BXK174" s="579">
        <v>45876</v>
      </c>
      <c r="BXL174" s="566" t="s">
        <v>485</v>
      </c>
      <c r="BXM174" s="566" t="s">
        <v>486</v>
      </c>
      <c r="BXN174" s="566">
        <v>53</v>
      </c>
      <c r="BXO174" s="566" t="s">
        <v>500</v>
      </c>
      <c r="BXP174" s="566">
        <v>2500</v>
      </c>
      <c r="BXQ174" s="566">
        <v>15</v>
      </c>
      <c r="BXR174" s="566">
        <v>0</v>
      </c>
      <c r="BXS174" s="566">
        <v>0</v>
      </c>
      <c r="BXT174" s="566">
        <v>0</v>
      </c>
      <c r="BXU174" s="566">
        <v>0</v>
      </c>
      <c r="BXV174" s="566">
        <f t="shared" ref="BXV174" si="369">SUM(BXP174:BXU174)</f>
        <v>2515</v>
      </c>
      <c r="BXW174" s="561">
        <f t="shared" ref="BXW174" si="370">BXV174/BXN174</f>
        <v>47.452830188679243</v>
      </c>
      <c r="BXX174" s="566" t="s">
        <v>1283</v>
      </c>
      <c r="BXY174" s="566" t="s">
        <v>15</v>
      </c>
      <c r="BXZ174" s="579">
        <v>45871</v>
      </c>
      <c r="BYA174" s="579">
        <v>45876</v>
      </c>
      <c r="BYB174" s="566" t="s">
        <v>485</v>
      </c>
      <c r="BYC174" s="566" t="s">
        <v>486</v>
      </c>
      <c r="BYD174" s="566">
        <v>53</v>
      </c>
      <c r="BYE174" s="566" t="s">
        <v>500</v>
      </c>
      <c r="BYF174" s="566">
        <v>2500</v>
      </c>
      <c r="BYG174" s="566">
        <v>15</v>
      </c>
      <c r="BYH174" s="566">
        <v>0</v>
      </c>
      <c r="BYI174" s="566">
        <v>0</v>
      </c>
      <c r="BYJ174" s="566">
        <v>0</v>
      </c>
      <c r="BYK174" s="566">
        <v>0</v>
      </c>
      <c r="BYL174" s="566">
        <f t="shared" ref="BYL174" si="371">SUM(BYF174:BYK174)</f>
        <v>2515</v>
      </c>
      <c r="BYM174" s="561">
        <f t="shared" ref="BYM174" si="372">BYL174/BYD174</f>
        <v>47.452830188679243</v>
      </c>
      <c r="BYN174" s="566" t="s">
        <v>1283</v>
      </c>
      <c r="BYO174" s="566" t="s">
        <v>15</v>
      </c>
      <c r="BYP174" s="579">
        <v>45871</v>
      </c>
      <c r="BYQ174" s="579">
        <v>45876</v>
      </c>
      <c r="BYR174" s="566" t="s">
        <v>485</v>
      </c>
      <c r="BYS174" s="566" t="s">
        <v>486</v>
      </c>
      <c r="BYT174" s="566">
        <v>53</v>
      </c>
      <c r="BYU174" s="566" t="s">
        <v>500</v>
      </c>
      <c r="BYV174" s="566">
        <v>2500</v>
      </c>
      <c r="BYW174" s="566">
        <v>15</v>
      </c>
      <c r="BYX174" s="566">
        <v>0</v>
      </c>
      <c r="BYY174" s="566">
        <v>0</v>
      </c>
      <c r="BYZ174" s="566">
        <v>0</v>
      </c>
      <c r="BZA174" s="566">
        <v>0</v>
      </c>
      <c r="BZB174" s="566">
        <f t="shared" ref="BZB174" si="373">SUM(BYV174:BZA174)</f>
        <v>2515</v>
      </c>
      <c r="BZC174" s="561">
        <f t="shared" ref="BZC174" si="374">BZB174/BYT174</f>
        <v>47.452830188679243</v>
      </c>
      <c r="BZD174" s="566" t="s">
        <v>1283</v>
      </c>
      <c r="BZE174" s="566" t="s">
        <v>15</v>
      </c>
      <c r="BZF174" s="579">
        <v>45871</v>
      </c>
      <c r="BZG174" s="579">
        <v>45876</v>
      </c>
      <c r="BZH174" s="566" t="s">
        <v>485</v>
      </c>
      <c r="BZI174" s="566" t="s">
        <v>486</v>
      </c>
      <c r="BZJ174" s="566">
        <v>53</v>
      </c>
      <c r="BZK174" s="566" t="s">
        <v>500</v>
      </c>
      <c r="BZL174" s="566">
        <v>2500</v>
      </c>
      <c r="BZM174" s="566">
        <v>15</v>
      </c>
      <c r="BZN174" s="566">
        <v>0</v>
      </c>
      <c r="BZO174" s="566">
        <v>0</v>
      </c>
      <c r="BZP174" s="566">
        <v>0</v>
      </c>
      <c r="BZQ174" s="566">
        <v>0</v>
      </c>
      <c r="BZR174" s="566">
        <f t="shared" ref="BZR174" si="375">SUM(BZL174:BZQ174)</f>
        <v>2515</v>
      </c>
      <c r="BZS174" s="561">
        <f t="shared" ref="BZS174" si="376">BZR174/BZJ174</f>
        <v>47.452830188679243</v>
      </c>
      <c r="BZT174" s="566" t="s">
        <v>1283</v>
      </c>
      <c r="BZU174" s="566" t="s">
        <v>15</v>
      </c>
      <c r="BZV174" s="579">
        <v>45871</v>
      </c>
      <c r="BZW174" s="579">
        <v>45876</v>
      </c>
      <c r="BZX174" s="566" t="s">
        <v>485</v>
      </c>
      <c r="BZY174" s="566" t="s">
        <v>486</v>
      </c>
      <c r="BZZ174" s="566">
        <v>53</v>
      </c>
      <c r="CAA174" s="566" t="s">
        <v>500</v>
      </c>
      <c r="CAB174" s="566">
        <v>2500</v>
      </c>
      <c r="CAC174" s="566">
        <v>15</v>
      </c>
      <c r="CAD174" s="566">
        <v>0</v>
      </c>
      <c r="CAE174" s="566">
        <v>0</v>
      </c>
      <c r="CAF174" s="566">
        <v>0</v>
      </c>
      <c r="CAG174" s="566">
        <v>0</v>
      </c>
      <c r="CAH174" s="566">
        <f t="shared" ref="CAH174" si="377">SUM(CAB174:CAG174)</f>
        <v>2515</v>
      </c>
      <c r="CAI174" s="561">
        <f t="shared" ref="CAI174" si="378">CAH174/BZZ174</f>
        <v>47.452830188679243</v>
      </c>
      <c r="CAJ174" s="566" t="s">
        <v>1283</v>
      </c>
      <c r="CAK174" s="566" t="s">
        <v>15</v>
      </c>
      <c r="CAL174" s="579">
        <v>45871</v>
      </c>
      <c r="CAM174" s="579">
        <v>45876</v>
      </c>
      <c r="CAN174" s="566" t="s">
        <v>485</v>
      </c>
      <c r="CAO174" s="566" t="s">
        <v>486</v>
      </c>
      <c r="CAP174" s="566">
        <v>53</v>
      </c>
      <c r="CAQ174" s="566" t="s">
        <v>500</v>
      </c>
      <c r="CAR174" s="566">
        <v>2500</v>
      </c>
      <c r="CAS174" s="566">
        <v>15</v>
      </c>
      <c r="CAT174" s="566">
        <v>0</v>
      </c>
      <c r="CAU174" s="566">
        <v>0</v>
      </c>
      <c r="CAV174" s="566">
        <v>0</v>
      </c>
      <c r="CAW174" s="566">
        <v>0</v>
      </c>
      <c r="CAX174" s="566">
        <f t="shared" ref="CAX174" si="379">SUM(CAR174:CAW174)</f>
        <v>2515</v>
      </c>
      <c r="CAY174" s="561">
        <f t="shared" ref="CAY174" si="380">CAX174/CAP174</f>
        <v>47.452830188679243</v>
      </c>
      <c r="CAZ174" s="566" t="s">
        <v>1283</v>
      </c>
      <c r="CBA174" s="566" t="s">
        <v>15</v>
      </c>
      <c r="CBB174" s="579">
        <v>45871</v>
      </c>
      <c r="CBC174" s="579">
        <v>45876</v>
      </c>
      <c r="CBD174" s="566" t="s">
        <v>485</v>
      </c>
      <c r="CBE174" s="566" t="s">
        <v>486</v>
      </c>
      <c r="CBF174" s="566">
        <v>53</v>
      </c>
      <c r="CBG174" s="566" t="s">
        <v>500</v>
      </c>
      <c r="CBH174" s="566">
        <v>2500</v>
      </c>
      <c r="CBI174" s="566">
        <v>15</v>
      </c>
      <c r="CBJ174" s="566">
        <v>0</v>
      </c>
      <c r="CBK174" s="566">
        <v>0</v>
      </c>
      <c r="CBL174" s="566">
        <v>0</v>
      </c>
      <c r="CBM174" s="566">
        <v>0</v>
      </c>
      <c r="CBN174" s="566">
        <f t="shared" ref="CBN174" si="381">SUM(CBH174:CBM174)</f>
        <v>2515</v>
      </c>
      <c r="CBO174" s="561">
        <f t="shared" ref="CBO174" si="382">CBN174/CBF174</f>
        <v>47.452830188679243</v>
      </c>
      <c r="CBP174" s="566" t="s">
        <v>1283</v>
      </c>
      <c r="CBQ174" s="566" t="s">
        <v>15</v>
      </c>
      <c r="CBR174" s="579">
        <v>45871</v>
      </c>
      <c r="CBS174" s="579">
        <v>45876</v>
      </c>
      <c r="CBT174" s="566" t="s">
        <v>485</v>
      </c>
      <c r="CBU174" s="566" t="s">
        <v>486</v>
      </c>
      <c r="CBV174" s="566">
        <v>53</v>
      </c>
      <c r="CBW174" s="566" t="s">
        <v>500</v>
      </c>
      <c r="CBX174" s="566">
        <v>2500</v>
      </c>
      <c r="CBY174" s="566">
        <v>15</v>
      </c>
      <c r="CBZ174" s="566">
        <v>0</v>
      </c>
      <c r="CCA174" s="566">
        <v>0</v>
      </c>
      <c r="CCB174" s="566">
        <v>0</v>
      </c>
      <c r="CCC174" s="566">
        <v>0</v>
      </c>
      <c r="CCD174" s="566">
        <f t="shared" ref="CCD174" si="383">SUM(CBX174:CCC174)</f>
        <v>2515</v>
      </c>
      <c r="CCE174" s="561">
        <f t="shared" ref="CCE174" si="384">CCD174/CBV174</f>
        <v>47.452830188679243</v>
      </c>
      <c r="CCF174" s="566" t="s">
        <v>1283</v>
      </c>
      <c r="CCG174" s="566" t="s">
        <v>15</v>
      </c>
      <c r="CCH174" s="579">
        <v>45871</v>
      </c>
      <c r="CCI174" s="579">
        <v>45876</v>
      </c>
      <c r="CCJ174" s="566" t="s">
        <v>485</v>
      </c>
      <c r="CCK174" s="566" t="s">
        <v>486</v>
      </c>
      <c r="CCL174" s="566">
        <v>53</v>
      </c>
      <c r="CCM174" s="566" t="s">
        <v>500</v>
      </c>
      <c r="CCN174" s="566">
        <v>2500</v>
      </c>
      <c r="CCO174" s="566">
        <v>15</v>
      </c>
      <c r="CCP174" s="566">
        <v>0</v>
      </c>
      <c r="CCQ174" s="566">
        <v>0</v>
      </c>
      <c r="CCR174" s="566">
        <v>0</v>
      </c>
      <c r="CCS174" s="566">
        <v>0</v>
      </c>
      <c r="CCT174" s="566">
        <f t="shared" ref="CCT174" si="385">SUM(CCN174:CCS174)</f>
        <v>2515</v>
      </c>
      <c r="CCU174" s="561">
        <f t="shared" ref="CCU174" si="386">CCT174/CCL174</f>
        <v>47.452830188679243</v>
      </c>
      <c r="CCV174" s="566" t="s">
        <v>1283</v>
      </c>
      <c r="CCW174" s="566" t="s">
        <v>15</v>
      </c>
      <c r="CCX174" s="579">
        <v>45871</v>
      </c>
      <c r="CCY174" s="579">
        <v>45876</v>
      </c>
      <c r="CCZ174" s="566" t="s">
        <v>485</v>
      </c>
      <c r="CDA174" s="566" t="s">
        <v>486</v>
      </c>
      <c r="CDB174" s="566">
        <v>53</v>
      </c>
      <c r="CDC174" s="566" t="s">
        <v>500</v>
      </c>
      <c r="CDD174" s="566">
        <v>2500</v>
      </c>
      <c r="CDE174" s="566">
        <v>15</v>
      </c>
      <c r="CDF174" s="566">
        <v>0</v>
      </c>
      <c r="CDG174" s="566">
        <v>0</v>
      </c>
      <c r="CDH174" s="566">
        <v>0</v>
      </c>
      <c r="CDI174" s="566">
        <v>0</v>
      </c>
      <c r="CDJ174" s="566">
        <f t="shared" ref="CDJ174" si="387">SUM(CDD174:CDI174)</f>
        <v>2515</v>
      </c>
      <c r="CDK174" s="561">
        <f t="shared" ref="CDK174" si="388">CDJ174/CDB174</f>
        <v>47.452830188679243</v>
      </c>
      <c r="CDL174" s="566" t="s">
        <v>1283</v>
      </c>
      <c r="CDM174" s="566" t="s">
        <v>15</v>
      </c>
      <c r="CDN174" s="579">
        <v>45871</v>
      </c>
      <c r="CDO174" s="579">
        <v>45876</v>
      </c>
      <c r="CDP174" s="566" t="s">
        <v>485</v>
      </c>
      <c r="CDQ174" s="566" t="s">
        <v>486</v>
      </c>
      <c r="CDR174" s="566">
        <v>53</v>
      </c>
      <c r="CDS174" s="566" t="s">
        <v>500</v>
      </c>
      <c r="CDT174" s="566">
        <v>2500</v>
      </c>
      <c r="CDU174" s="566">
        <v>15</v>
      </c>
      <c r="CDV174" s="566">
        <v>0</v>
      </c>
      <c r="CDW174" s="566">
        <v>0</v>
      </c>
      <c r="CDX174" s="566">
        <v>0</v>
      </c>
      <c r="CDY174" s="566">
        <v>0</v>
      </c>
      <c r="CDZ174" s="566">
        <f t="shared" ref="CDZ174" si="389">SUM(CDT174:CDY174)</f>
        <v>2515</v>
      </c>
      <c r="CEA174" s="561">
        <f t="shared" ref="CEA174" si="390">CDZ174/CDR174</f>
        <v>47.452830188679243</v>
      </c>
      <c r="CEB174" s="566" t="s">
        <v>1283</v>
      </c>
      <c r="CEC174" s="566" t="s">
        <v>15</v>
      </c>
      <c r="CED174" s="579">
        <v>45871</v>
      </c>
      <c r="CEE174" s="579">
        <v>45876</v>
      </c>
      <c r="CEF174" s="566" t="s">
        <v>485</v>
      </c>
      <c r="CEG174" s="566" t="s">
        <v>486</v>
      </c>
      <c r="CEH174" s="566">
        <v>53</v>
      </c>
      <c r="CEI174" s="566" t="s">
        <v>500</v>
      </c>
      <c r="CEJ174" s="566">
        <v>2500</v>
      </c>
      <c r="CEK174" s="566">
        <v>15</v>
      </c>
      <c r="CEL174" s="566">
        <v>0</v>
      </c>
      <c r="CEM174" s="566">
        <v>0</v>
      </c>
      <c r="CEN174" s="566">
        <v>0</v>
      </c>
      <c r="CEO174" s="566">
        <v>0</v>
      </c>
      <c r="CEP174" s="566">
        <f t="shared" ref="CEP174" si="391">SUM(CEJ174:CEO174)</f>
        <v>2515</v>
      </c>
      <c r="CEQ174" s="561">
        <f t="shared" ref="CEQ174" si="392">CEP174/CEH174</f>
        <v>47.452830188679243</v>
      </c>
      <c r="CER174" s="566" t="s">
        <v>1283</v>
      </c>
      <c r="CES174" s="566" t="s">
        <v>15</v>
      </c>
      <c r="CET174" s="579">
        <v>45871</v>
      </c>
      <c r="CEU174" s="579">
        <v>45876</v>
      </c>
      <c r="CEV174" s="566" t="s">
        <v>485</v>
      </c>
      <c r="CEW174" s="566" t="s">
        <v>486</v>
      </c>
      <c r="CEX174" s="566">
        <v>53</v>
      </c>
      <c r="CEY174" s="566" t="s">
        <v>500</v>
      </c>
      <c r="CEZ174" s="566">
        <v>2500</v>
      </c>
      <c r="CFA174" s="566">
        <v>15</v>
      </c>
      <c r="CFB174" s="566">
        <v>0</v>
      </c>
      <c r="CFC174" s="566">
        <v>0</v>
      </c>
      <c r="CFD174" s="566">
        <v>0</v>
      </c>
      <c r="CFE174" s="566">
        <v>0</v>
      </c>
      <c r="CFF174" s="566">
        <f t="shared" ref="CFF174" si="393">SUM(CEZ174:CFE174)</f>
        <v>2515</v>
      </c>
      <c r="CFG174" s="561">
        <f t="shared" ref="CFG174" si="394">CFF174/CEX174</f>
        <v>47.452830188679243</v>
      </c>
      <c r="CFH174" s="566" t="s">
        <v>1283</v>
      </c>
      <c r="CFI174" s="566" t="s">
        <v>15</v>
      </c>
      <c r="CFJ174" s="579">
        <v>45871</v>
      </c>
      <c r="CFK174" s="579">
        <v>45876</v>
      </c>
      <c r="CFL174" s="566" t="s">
        <v>485</v>
      </c>
      <c r="CFM174" s="566" t="s">
        <v>486</v>
      </c>
      <c r="CFN174" s="566">
        <v>53</v>
      </c>
      <c r="CFO174" s="566" t="s">
        <v>500</v>
      </c>
      <c r="CFP174" s="566">
        <v>2500</v>
      </c>
      <c r="CFQ174" s="566">
        <v>15</v>
      </c>
      <c r="CFR174" s="566">
        <v>0</v>
      </c>
      <c r="CFS174" s="566">
        <v>0</v>
      </c>
      <c r="CFT174" s="566">
        <v>0</v>
      </c>
      <c r="CFU174" s="566">
        <v>0</v>
      </c>
      <c r="CFV174" s="566">
        <f t="shared" ref="CFV174" si="395">SUM(CFP174:CFU174)</f>
        <v>2515</v>
      </c>
      <c r="CFW174" s="561">
        <f t="shared" ref="CFW174" si="396">CFV174/CFN174</f>
        <v>47.452830188679243</v>
      </c>
      <c r="CFX174" s="566" t="s">
        <v>1283</v>
      </c>
      <c r="CFY174" s="566" t="s">
        <v>15</v>
      </c>
      <c r="CFZ174" s="579">
        <v>45871</v>
      </c>
      <c r="CGA174" s="579">
        <v>45876</v>
      </c>
      <c r="CGB174" s="566" t="s">
        <v>485</v>
      </c>
      <c r="CGC174" s="566" t="s">
        <v>486</v>
      </c>
      <c r="CGD174" s="566">
        <v>53</v>
      </c>
      <c r="CGE174" s="566" t="s">
        <v>500</v>
      </c>
      <c r="CGF174" s="566">
        <v>2500</v>
      </c>
      <c r="CGG174" s="566">
        <v>15</v>
      </c>
      <c r="CGH174" s="566">
        <v>0</v>
      </c>
      <c r="CGI174" s="566">
        <v>0</v>
      </c>
      <c r="CGJ174" s="566">
        <v>0</v>
      </c>
      <c r="CGK174" s="566">
        <v>0</v>
      </c>
      <c r="CGL174" s="566">
        <f t="shared" ref="CGL174" si="397">SUM(CGF174:CGK174)</f>
        <v>2515</v>
      </c>
      <c r="CGM174" s="561">
        <f t="shared" ref="CGM174" si="398">CGL174/CGD174</f>
        <v>47.452830188679243</v>
      </c>
      <c r="CGN174" s="566" t="s">
        <v>1283</v>
      </c>
      <c r="CGO174" s="566" t="s">
        <v>15</v>
      </c>
      <c r="CGP174" s="579">
        <v>45871</v>
      </c>
      <c r="CGQ174" s="579">
        <v>45876</v>
      </c>
      <c r="CGR174" s="566" t="s">
        <v>485</v>
      </c>
      <c r="CGS174" s="566" t="s">
        <v>486</v>
      </c>
      <c r="CGT174" s="566">
        <v>53</v>
      </c>
      <c r="CGU174" s="566" t="s">
        <v>500</v>
      </c>
      <c r="CGV174" s="566">
        <v>2500</v>
      </c>
      <c r="CGW174" s="566">
        <v>15</v>
      </c>
      <c r="CGX174" s="566">
        <v>0</v>
      </c>
      <c r="CGY174" s="566">
        <v>0</v>
      </c>
      <c r="CGZ174" s="566">
        <v>0</v>
      </c>
      <c r="CHA174" s="566">
        <v>0</v>
      </c>
      <c r="CHB174" s="566">
        <f t="shared" ref="CHB174" si="399">SUM(CGV174:CHA174)</f>
        <v>2515</v>
      </c>
      <c r="CHC174" s="561">
        <f t="shared" ref="CHC174" si="400">CHB174/CGT174</f>
        <v>47.452830188679243</v>
      </c>
      <c r="CHD174" s="566" t="s">
        <v>1283</v>
      </c>
      <c r="CHE174" s="566" t="s">
        <v>15</v>
      </c>
      <c r="CHF174" s="579">
        <v>45871</v>
      </c>
      <c r="CHG174" s="579">
        <v>45876</v>
      </c>
      <c r="CHH174" s="566" t="s">
        <v>485</v>
      </c>
      <c r="CHI174" s="566" t="s">
        <v>486</v>
      </c>
      <c r="CHJ174" s="566">
        <v>53</v>
      </c>
      <c r="CHK174" s="566" t="s">
        <v>500</v>
      </c>
      <c r="CHL174" s="566">
        <v>2500</v>
      </c>
      <c r="CHM174" s="566">
        <v>15</v>
      </c>
      <c r="CHN174" s="566">
        <v>0</v>
      </c>
      <c r="CHO174" s="566">
        <v>0</v>
      </c>
      <c r="CHP174" s="566">
        <v>0</v>
      </c>
      <c r="CHQ174" s="566">
        <v>0</v>
      </c>
      <c r="CHR174" s="566">
        <f t="shared" ref="CHR174" si="401">SUM(CHL174:CHQ174)</f>
        <v>2515</v>
      </c>
      <c r="CHS174" s="561">
        <f t="shared" ref="CHS174" si="402">CHR174/CHJ174</f>
        <v>47.452830188679243</v>
      </c>
      <c r="CHT174" s="566" t="s">
        <v>1283</v>
      </c>
      <c r="CHU174" s="566" t="s">
        <v>15</v>
      </c>
      <c r="CHV174" s="579">
        <v>45871</v>
      </c>
      <c r="CHW174" s="579">
        <v>45876</v>
      </c>
      <c r="CHX174" s="566" t="s">
        <v>485</v>
      </c>
      <c r="CHY174" s="566" t="s">
        <v>486</v>
      </c>
      <c r="CHZ174" s="566">
        <v>53</v>
      </c>
      <c r="CIA174" s="566" t="s">
        <v>500</v>
      </c>
      <c r="CIB174" s="566">
        <v>2500</v>
      </c>
      <c r="CIC174" s="566">
        <v>15</v>
      </c>
      <c r="CID174" s="566">
        <v>0</v>
      </c>
      <c r="CIE174" s="566">
        <v>0</v>
      </c>
      <c r="CIF174" s="566">
        <v>0</v>
      </c>
      <c r="CIG174" s="566">
        <v>0</v>
      </c>
      <c r="CIH174" s="566">
        <f t="shared" ref="CIH174" si="403">SUM(CIB174:CIG174)</f>
        <v>2515</v>
      </c>
      <c r="CII174" s="561">
        <f t="shared" ref="CII174" si="404">CIH174/CHZ174</f>
        <v>47.452830188679243</v>
      </c>
      <c r="CIJ174" s="566" t="s">
        <v>1283</v>
      </c>
      <c r="CIK174" s="566" t="s">
        <v>15</v>
      </c>
      <c r="CIL174" s="579">
        <v>45871</v>
      </c>
      <c r="CIM174" s="579">
        <v>45876</v>
      </c>
      <c r="CIN174" s="566" t="s">
        <v>485</v>
      </c>
      <c r="CIO174" s="566" t="s">
        <v>486</v>
      </c>
      <c r="CIP174" s="566">
        <v>53</v>
      </c>
      <c r="CIQ174" s="566" t="s">
        <v>500</v>
      </c>
      <c r="CIR174" s="566">
        <v>2500</v>
      </c>
      <c r="CIS174" s="566">
        <v>15</v>
      </c>
      <c r="CIT174" s="566">
        <v>0</v>
      </c>
      <c r="CIU174" s="566">
        <v>0</v>
      </c>
      <c r="CIV174" s="566">
        <v>0</v>
      </c>
      <c r="CIW174" s="566">
        <v>0</v>
      </c>
      <c r="CIX174" s="566">
        <f t="shared" ref="CIX174" si="405">SUM(CIR174:CIW174)</f>
        <v>2515</v>
      </c>
      <c r="CIY174" s="561">
        <f t="shared" ref="CIY174" si="406">CIX174/CIP174</f>
        <v>47.452830188679243</v>
      </c>
      <c r="CIZ174" s="566" t="s">
        <v>1283</v>
      </c>
      <c r="CJA174" s="566" t="s">
        <v>15</v>
      </c>
      <c r="CJB174" s="579">
        <v>45871</v>
      </c>
      <c r="CJC174" s="579">
        <v>45876</v>
      </c>
      <c r="CJD174" s="566" t="s">
        <v>485</v>
      </c>
      <c r="CJE174" s="566" t="s">
        <v>486</v>
      </c>
      <c r="CJF174" s="566">
        <v>53</v>
      </c>
      <c r="CJG174" s="566" t="s">
        <v>500</v>
      </c>
      <c r="CJH174" s="566">
        <v>2500</v>
      </c>
      <c r="CJI174" s="566">
        <v>15</v>
      </c>
      <c r="CJJ174" s="566">
        <v>0</v>
      </c>
      <c r="CJK174" s="566">
        <v>0</v>
      </c>
      <c r="CJL174" s="566">
        <v>0</v>
      </c>
      <c r="CJM174" s="566">
        <v>0</v>
      </c>
      <c r="CJN174" s="566">
        <f t="shared" ref="CJN174" si="407">SUM(CJH174:CJM174)</f>
        <v>2515</v>
      </c>
      <c r="CJO174" s="561">
        <f t="shared" ref="CJO174" si="408">CJN174/CJF174</f>
        <v>47.452830188679243</v>
      </c>
      <c r="CJP174" s="566" t="s">
        <v>1283</v>
      </c>
      <c r="CJQ174" s="566" t="s">
        <v>15</v>
      </c>
      <c r="CJR174" s="579">
        <v>45871</v>
      </c>
      <c r="CJS174" s="579">
        <v>45876</v>
      </c>
      <c r="CJT174" s="566" t="s">
        <v>485</v>
      </c>
      <c r="CJU174" s="566" t="s">
        <v>486</v>
      </c>
      <c r="CJV174" s="566">
        <v>53</v>
      </c>
      <c r="CJW174" s="566" t="s">
        <v>500</v>
      </c>
      <c r="CJX174" s="566">
        <v>2500</v>
      </c>
      <c r="CJY174" s="566">
        <v>15</v>
      </c>
      <c r="CJZ174" s="566">
        <v>0</v>
      </c>
      <c r="CKA174" s="566">
        <v>0</v>
      </c>
      <c r="CKB174" s="566">
        <v>0</v>
      </c>
      <c r="CKC174" s="566">
        <v>0</v>
      </c>
      <c r="CKD174" s="566">
        <f t="shared" ref="CKD174" si="409">SUM(CJX174:CKC174)</f>
        <v>2515</v>
      </c>
      <c r="CKE174" s="561">
        <f t="shared" ref="CKE174" si="410">CKD174/CJV174</f>
        <v>47.452830188679243</v>
      </c>
      <c r="CKF174" s="566" t="s">
        <v>1283</v>
      </c>
      <c r="CKG174" s="566" t="s">
        <v>15</v>
      </c>
      <c r="CKH174" s="579">
        <v>45871</v>
      </c>
      <c r="CKI174" s="579">
        <v>45876</v>
      </c>
      <c r="CKJ174" s="566" t="s">
        <v>485</v>
      </c>
      <c r="CKK174" s="566" t="s">
        <v>486</v>
      </c>
      <c r="CKL174" s="566">
        <v>53</v>
      </c>
      <c r="CKM174" s="566" t="s">
        <v>500</v>
      </c>
      <c r="CKN174" s="566">
        <v>2500</v>
      </c>
      <c r="CKO174" s="566">
        <v>15</v>
      </c>
      <c r="CKP174" s="566">
        <v>0</v>
      </c>
      <c r="CKQ174" s="566">
        <v>0</v>
      </c>
      <c r="CKR174" s="566">
        <v>0</v>
      </c>
      <c r="CKS174" s="566">
        <v>0</v>
      </c>
      <c r="CKT174" s="566">
        <f t="shared" ref="CKT174" si="411">SUM(CKN174:CKS174)</f>
        <v>2515</v>
      </c>
      <c r="CKU174" s="561">
        <f t="shared" ref="CKU174" si="412">CKT174/CKL174</f>
        <v>47.452830188679243</v>
      </c>
      <c r="CKV174" s="566" t="s">
        <v>1283</v>
      </c>
      <c r="CKW174" s="566" t="s">
        <v>15</v>
      </c>
      <c r="CKX174" s="579">
        <v>45871</v>
      </c>
      <c r="CKY174" s="579">
        <v>45876</v>
      </c>
      <c r="CKZ174" s="566" t="s">
        <v>485</v>
      </c>
      <c r="CLA174" s="566" t="s">
        <v>486</v>
      </c>
      <c r="CLB174" s="566">
        <v>53</v>
      </c>
      <c r="CLC174" s="566" t="s">
        <v>500</v>
      </c>
      <c r="CLD174" s="566">
        <v>2500</v>
      </c>
      <c r="CLE174" s="566">
        <v>15</v>
      </c>
      <c r="CLF174" s="566">
        <v>0</v>
      </c>
      <c r="CLG174" s="566">
        <v>0</v>
      </c>
      <c r="CLH174" s="566">
        <v>0</v>
      </c>
      <c r="CLI174" s="566">
        <v>0</v>
      </c>
      <c r="CLJ174" s="566">
        <f t="shared" ref="CLJ174" si="413">SUM(CLD174:CLI174)</f>
        <v>2515</v>
      </c>
      <c r="CLK174" s="561">
        <f t="shared" ref="CLK174" si="414">CLJ174/CLB174</f>
        <v>47.452830188679243</v>
      </c>
      <c r="CLL174" s="566" t="s">
        <v>1283</v>
      </c>
      <c r="CLM174" s="566" t="s">
        <v>15</v>
      </c>
      <c r="CLN174" s="579">
        <v>45871</v>
      </c>
      <c r="CLO174" s="579">
        <v>45876</v>
      </c>
      <c r="CLP174" s="566" t="s">
        <v>485</v>
      </c>
      <c r="CLQ174" s="566" t="s">
        <v>486</v>
      </c>
      <c r="CLR174" s="566">
        <v>53</v>
      </c>
      <c r="CLS174" s="566" t="s">
        <v>500</v>
      </c>
      <c r="CLT174" s="566">
        <v>2500</v>
      </c>
      <c r="CLU174" s="566">
        <v>15</v>
      </c>
      <c r="CLV174" s="566">
        <v>0</v>
      </c>
      <c r="CLW174" s="566">
        <v>0</v>
      </c>
      <c r="CLX174" s="566">
        <v>0</v>
      </c>
      <c r="CLY174" s="566">
        <v>0</v>
      </c>
      <c r="CLZ174" s="566">
        <f t="shared" ref="CLZ174" si="415">SUM(CLT174:CLY174)</f>
        <v>2515</v>
      </c>
      <c r="CMA174" s="561">
        <f t="shared" ref="CMA174" si="416">CLZ174/CLR174</f>
        <v>47.452830188679243</v>
      </c>
      <c r="CMB174" s="566" t="s">
        <v>1283</v>
      </c>
      <c r="CMC174" s="566" t="s">
        <v>15</v>
      </c>
      <c r="CMD174" s="579">
        <v>45871</v>
      </c>
      <c r="CME174" s="579">
        <v>45876</v>
      </c>
      <c r="CMF174" s="566" t="s">
        <v>485</v>
      </c>
      <c r="CMG174" s="566" t="s">
        <v>486</v>
      </c>
      <c r="CMH174" s="566">
        <v>53</v>
      </c>
      <c r="CMI174" s="566" t="s">
        <v>500</v>
      </c>
      <c r="CMJ174" s="566">
        <v>2500</v>
      </c>
      <c r="CMK174" s="566">
        <v>15</v>
      </c>
      <c r="CML174" s="566">
        <v>0</v>
      </c>
      <c r="CMM174" s="566">
        <v>0</v>
      </c>
      <c r="CMN174" s="566">
        <v>0</v>
      </c>
      <c r="CMO174" s="566">
        <v>0</v>
      </c>
      <c r="CMP174" s="566">
        <f t="shared" ref="CMP174" si="417">SUM(CMJ174:CMO174)</f>
        <v>2515</v>
      </c>
      <c r="CMQ174" s="561">
        <f t="shared" ref="CMQ174" si="418">CMP174/CMH174</f>
        <v>47.452830188679243</v>
      </c>
      <c r="CMR174" s="566" t="s">
        <v>1283</v>
      </c>
      <c r="CMS174" s="566" t="s">
        <v>15</v>
      </c>
      <c r="CMT174" s="579">
        <v>45871</v>
      </c>
      <c r="CMU174" s="579">
        <v>45876</v>
      </c>
      <c r="CMV174" s="566" t="s">
        <v>485</v>
      </c>
      <c r="CMW174" s="566" t="s">
        <v>486</v>
      </c>
      <c r="CMX174" s="566">
        <v>53</v>
      </c>
      <c r="CMY174" s="566" t="s">
        <v>500</v>
      </c>
      <c r="CMZ174" s="566">
        <v>2500</v>
      </c>
      <c r="CNA174" s="566">
        <v>15</v>
      </c>
      <c r="CNB174" s="566">
        <v>0</v>
      </c>
      <c r="CNC174" s="566">
        <v>0</v>
      </c>
      <c r="CND174" s="566">
        <v>0</v>
      </c>
      <c r="CNE174" s="566">
        <v>0</v>
      </c>
      <c r="CNF174" s="566">
        <f t="shared" ref="CNF174" si="419">SUM(CMZ174:CNE174)</f>
        <v>2515</v>
      </c>
      <c r="CNG174" s="561">
        <f t="shared" ref="CNG174" si="420">CNF174/CMX174</f>
        <v>47.452830188679243</v>
      </c>
      <c r="CNH174" s="566" t="s">
        <v>1283</v>
      </c>
      <c r="CNI174" s="566" t="s">
        <v>15</v>
      </c>
      <c r="CNJ174" s="579">
        <v>45871</v>
      </c>
      <c r="CNK174" s="579">
        <v>45876</v>
      </c>
      <c r="CNL174" s="566" t="s">
        <v>485</v>
      </c>
      <c r="CNM174" s="566" t="s">
        <v>486</v>
      </c>
      <c r="CNN174" s="566">
        <v>53</v>
      </c>
      <c r="CNO174" s="566" t="s">
        <v>500</v>
      </c>
      <c r="CNP174" s="566">
        <v>2500</v>
      </c>
      <c r="CNQ174" s="566">
        <v>15</v>
      </c>
      <c r="CNR174" s="566">
        <v>0</v>
      </c>
      <c r="CNS174" s="566">
        <v>0</v>
      </c>
      <c r="CNT174" s="566">
        <v>0</v>
      </c>
      <c r="CNU174" s="566">
        <v>0</v>
      </c>
      <c r="CNV174" s="566">
        <f t="shared" ref="CNV174" si="421">SUM(CNP174:CNU174)</f>
        <v>2515</v>
      </c>
      <c r="CNW174" s="561">
        <f t="shared" ref="CNW174" si="422">CNV174/CNN174</f>
        <v>47.452830188679243</v>
      </c>
      <c r="CNX174" s="566" t="s">
        <v>1283</v>
      </c>
      <c r="CNY174" s="566" t="s">
        <v>15</v>
      </c>
      <c r="CNZ174" s="579">
        <v>45871</v>
      </c>
      <c r="COA174" s="579">
        <v>45876</v>
      </c>
      <c r="COB174" s="566" t="s">
        <v>485</v>
      </c>
      <c r="COC174" s="566" t="s">
        <v>486</v>
      </c>
      <c r="COD174" s="566">
        <v>53</v>
      </c>
      <c r="COE174" s="566" t="s">
        <v>500</v>
      </c>
      <c r="COF174" s="566">
        <v>2500</v>
      </c>
      <c r="COG174" s="566">
        <v>15</v>
      </c>
      <c r="COH174" s="566">
        <v>0</v>
      </c>
      <c r="COI174" s="566">
        <v>0</v>
      </c>
      <c r="COJ174" s="566">
        <v>0</v>
      </c>
      <c r="COK174" s="566">
        <v>0</v>
      </c>
      <c r="COL174" s="566">
        <f t="shared" ref="COL174" si="423">SUM(COF174:COK174)</f>
        <v>2515</v>
      </c>
      <c r="COM174" s="561">
        <f t="shared" ref="COM174" si="424">COL174/COD174</f>
        <v>47.452830188679243</v>
      </c>
      <c r="CON174" s="566" t="s">
        <v>1283</v>
      </c>
      <c r="COO174" s="566" t="s">
        <v>15</v>
      </c>
      <c r="COP174" s="579">
        <v>45871</v>
      </c>
      <c r="COQ174" s="579">
        <v>45876</v>
      </c>
      <c r="COR174" s="566" t="s">
        <v>485</v>
      </c>
      <c r="COS174" s="566" t="s">
        <v>486</v>
      </c>
      <c r="COT174" s="566">
        <v>53</v>
      </c>
      <c r="COU174" s="566" t="s">
        <v>500</v>
      </c>
      <c r="COV174" s="566">
        <v>2500</v>
      </c>
      <c r="COW174" s="566">
        <v>15</v>
      </c>
      <c r="COX174" s="566">
        <v>0</v>
      </c>
      <c r="COY174" s="566">
        <v>0</v>
      </c>
      <c r="COZ174" s="566">
        <v>0</v>
      </c>
      <c r="CPA174" s="566">
        <v>0</v>
      </c>
      <c r="CPB174" s="566">
        <f t="shared" ref="CPB174" si="425">SUM(COV174:CPA174)</f>
        <v>2515</v>
      </c>
      <c r="CPC174" s="561">
        <f t="shared" ref="CPC174" si="426">CPB174/COT174</f>
        <v>47.452830188679243</v>
      </c>
      <c r="CPD174" s="566" t="s">
        <v>1283</v>
      </c>
      <c r="CPE174" s="566" t="s">
        <v>15</v>
      </c>
      <c r="CPF174" s="579">
        <v>45871</v>
      </c>
      <c r="CPG174" s="579">
        <v>45876</v>
      </c>
      <c r="CPH174" s="566" t="s">
        <v>485</v>
      </c>
      <c r="CPI174" s="566" t="s">
        <v>486</v>
      </c>
      <c r="CPJ174" s="566">
        <v>53</v>
      </c>
      <c r="CPK174" s="566" t="s">
        <v>500</v>
      </c>
      <c r="CPL174" s="566">
        <v>2500</v>
      </c>
      <c r="CPM174" s="566">
        <v>15</v>
      </c>
      <c r="CPN174" s="566">
        <v>0</v>
      </c>
      <c r="CPO174" s="566">
        <v>0</v>
      </c>
      <c r="CPP174" s="566">
        <v>0</v>
      </c>
      <c r="CPQ174" s="566">
        <v>0</v>
      </c>
      <c r="CPR174" s="566">
        <f t="shared" ref="CPR174" si="427">SUM(CPL174:CPQ174)</f>
        <v>2515</v>
      </c>
      <c r="CPS174" s="561">
        <f t="shared" ref="CPS174" si="428">CPR174/CPJ174</f>
        <v>47.452830188679243</v>
      </c>
      <c r="CPT174" s="566" t="s">
        <v>1283</v>
      </c>
      <c r="CPU174" s="566" t="s">
        <v>15</v>
      </c>
      <c r="CPV174" s="579">
        <v>45871</v>
      </c>
      <c r="CPW174" s="579">
        <v>45876</v>
      </c>
      <c r="CPX174" s="566" t="s">
        <v>485</v>
      </c>
      <c r="CPY174" s="566" t="s">
        <v>486</v>
      </c>
      <c r="CPZ174" s="566">
        <v>53</v>
      </c>
      <c r="CQA174" s="566" t="s">
        <v>500</v>
      </c>
      <c r="CQB174" s="566">
        <v>2500</v>
      </c>
      <c r="CQC174" s="566">
        <v>15</v>
      </c>
      <c r="CQD174" s="566">
        <v>0</v>
      </c>
      <c r="CQE174" s="566">
        <v>0</v>
      </c>
      <c r="CQF174" s="566">
        <v>0</v>
      </c>
      <c r="CQG174" s="566">
        <v>0</v>
      </c>
      <c r="CQH174" s="566">
        <f t="shared" ref="CQH174" si="429">SUM(CQB174:CQG174)</f>
        <v>2515</v>
      </c>
      <c r="CQI174" s="561">
        <f t="shared" ref="CQI174" si="430">CQH174/CPZ174</f>
        <v>47.452830188679243</v>
      </c>
      <c r="CQJ174" s="566" t="s">
        <v>1283</v>
      </c>
      <c r="CQK174" s="566" t="s">
        <v>15</v>
      </c>
      <c r="CQL174" s="579">
        <v>45871</v>
      </c>
      <c r="CQM174" s="579">
        <v>45876</v>
      </c>
      <c r="CQN174" s="566" t="s">
        <v>485</v>
      </c>
      <c r="CQO174" s="566" t="s">
        <v>486</v>
      </c>
      <c r="CQP174" s="566">
        <v>53</v>
      </c>
      <c r="CQQ174" s="566" t="s">
        <v>500</v>
      </c>
      <c r="CQR174" s="566">
        <v>2500</v>
      </c>
      <c r="CQS174" s="566">
        <v>15</v>
      </c>
      <c r="CQT174" s="566">
        <v>0</v>
      </c>
      <c r="CQU174" s="566">
        <v>0</v>
      </c>
      <c r="CQV174" s="566">
        <v>0</v>
      </c>
      <c r="CQW174" s="566">
        <v>0</v>
      </c>
      <c r="CQX174" s="566">
        <f t="shared" ref="CQX174" si="431">SUM(CQR174:CQW174)</f>
        <v>2515</v>
      </c>
      <c r="CQY174" s="561">
        <f t="shared" ref="CQY174" si="432">CQX174/CQP174</f>
        <v>47.452830188679243</v>
      </c>
      <c r="CQZ174" s="566" t="s">
        <v>1283</v>
      </c>
      <c r="CRA174" s="566" t="s">
        <v>15</v>
      </c>
      <c r="CRB174" s="579">
        <v>45871</v>
      </c>
      <c r="CRC174" s="579">
        <v>45876</v>
      </c>
      <c r="CRD174" s="566" t="s">
        <v>485</v>
      </c>
      <c r="CRE174" s="566" t="s">
        <v>486</v>
      </c>
      <c r="CRF174" s="566">
        <v>53</v>
      </c>
      <c r="CRG174" s="566" t="s">
        <v>500</v>
      </c>
      <c r="CRH174" s="566">
        <v>2500</v>
      </c>
      <c r="CRI174" s="566">
        <v>15</v>
      </c>
      <c r="CRJ174" s="566">
        <v>0</v>
      </c>
      <c r="CRK174" s="566">
        <v>0</v>
      </c>
      <c r="CRL174" s="566">
        <v>0</v>
      </c>
      <c r="CRM174" s="566">
        <v>0</v>
      </c>
      <c r="CRN174" s="566">
        <f t="shared" ref="CRN174" si="433">SUM(CRH174:CRM174)</f>
        <v>2515</v>
      </c>
      <c r="CRO174" s="561">
        <f t="shared" ref="CRO174" si="434">CRN174/CRF174</f>
        <v>47.452830188679243</v>
      </c>
      <c r="CRP174" s="566" t="s">
        <v>1283</v>
      </c>
      <c r="CRQ174" s="566" t="s">
        <v>15</v>
      </c>
      <c r="CRR174" s="579">
        <v>45871</v>
      </c>
      <c r="CRS174" s="579">
        <v>45876</v>
      </c>
      <c r="CRT174" s="566" t="s">
        <v>485</v>
      </c>
      <c r="CRU174" s="566" t="s">
        <v>486</v>
      </c>
      <c r="CRV174" s="566">
        <v>53</v>
      </c>
      <c r="CRW174" s="566" t="s">
        <v>500</v>
      </c>
      <c r="CRX174" s="566">
        <v>2500</v>
      </c>
      <c r="CRY174" s="566">
        <v>15</v>
      </c>
      <c r="CRZ174" s="566">
        <v>0</v>
      </c>
      <c r="CSA174" s="566">
        <v>0</v>
      </c>
      <c r="CSB174" s="566">
        <v>0</v>
      </c>
      <c r="CSC174" s="566">
        <v>0</v>
      </c>
      <c r="CSD174" s="566">
        <f t="shared" ref="CSD174" si="435">SUM(CRX174:CSC174)</f>
        <v>2515</v>
      </c>
      <c r="CSE174" s="561">
        <f t="shared" ref="CSE174" si="436">CSD174/CRV174</f>
        <v>47.452830188679243</v>
      </c>
      <c r="CSF174" s="566" t="s">
        <v>1283</v>
      </c>
      <c r="CSG174" s="566" t="s">
        <v>15</v>
      </c>
      <c r="CSH174" s="579">
        <v>45871</v>
      </c>
      <c r="CSI174" s="579">
        <v>45876</v>
      </c>
      <c r="CSJ174" s="566" t="s">
        <v>485</v>
      </c>
      <c r="CSK174" s="566" t="s">
        <v>486</v>
      </c>
      <c r="CSL174" s="566">
        <v>53</v>
      </c>
      <c r="CSM174" s="566" t="s">
        <v>500</v>
      </c>
      <c r="CSN174" s="566">
        <v>2500</v>
      </c>
      <c r="CSO174" s="566">
        <v>15</v>
      </c>
      <c r="CSP174" s="566">
        <v>0</v>
      </c>
      <c r="CSQ174" s="566">
        <v>0</v>
      </c>
      <c r="CSR174" s="566">
        <v>0</v>
      </c>
      <c r="CSS174" s="566">
        <v>0</v>
      </c>
      <c r="CST174" s="566">
        <f t="shared" ref="CST174" si="437">SUM(CSN174:CSS174)</f>
        <v>2515</v>
      </c>
      <c r="CSU174" s="561">
        <f t="shared" ref="CSU174" si="438">CST174/CSL174</f>
        <v>47.452830188679243</v>
      </c>
      <c r="CSV174" s="566" t="s">
        <v>1283</v>
      </c>
      <c r="CSW174" s="566" t="s">
        <v>15</v>
      </c>
      <c r="CSX174" s="579">
        <v>45871</v>
      </c>
      <c r="CSY174" s="579">
        <v>45876</v>
      </c>
      <c r="CSZ174" s="566" t="s">
        <v>485</v>
      </c>
      <c r="CTA174" s="566" t="s">
        <v>486</v>
      </c>
      <c r="CTB174" s="566">
        <v>53</v>
      </c>
      <c r="CTC174" s="566" t="s">
        <v>500</v>
      </c>
      <c r="CTD174" s="566">
        <v>2500</v>
      </c>
      <c r="CTE174" s="566">
        <v>15</v>
      </c>
      <c r="CTF174" s="566">
        <v>0</v>
      </c>
      <c r="CTG174" s="566">
        <v>0</v>
      </c>
      <c r="CTH174" s="566">
        <v>0</v>
      </c>
      <c r="CTI174" s="566">
        <v>0</v>
      </c>
      <c r="CTJ174" s="566">
        <f t="shared" ref="CTJ174" si="439">SUM(CTD174:CTI174)</f>
        <v>2515</v>
      </c>
      <c r="CTK174" s="561">
        <f t="shared" ref="CTK174" si="440">CTJ174/CTB174</f>
        <v>47.452830188679243</v>
      </c>
      <c r="CTL174" s="566" t="s">
        <v>1283</v>
      </c>
      <c r="CTM174" s="566" t="s">
        <v>15</v>
      </c>
      <c r="CTN174" s="579">
        <v>45871</v>
      </c>
      <c r="CTO174" s="579">
        <v>45876</v>
      </c>
      <c r="CTP174" s="566" t="s">
        <v>485</v>
      </c>
      <c r="CTQ174" s="566" t="s">
        <v>486</v>
      </c>
      <c r="CTR174" s="566">
        <v>53</v>
      </c>
      <c r="CTS174" s="566" t="s">
        <v>500</v>
      </c>
      <c r="CTT174" s="566">
        <v>2500</v>
      </c>
      <c r="CTU174" s="566">
        <v>15</v>
      </c>
      <c r="CTV174" s="566">
        <v>0</v>
      </c>
      <c r="CTW174" s="566">
        <v>0</v>
      </c>
      <c r="CTX174" s="566">
        <v>0</v>
      </c>
      <c r="CTY174" s="566">
        <v>0</v>
      </c>
      <c r="CTZ174" s="566">
        <f t="shared" ref="CTZ174" si="441">SUM(CTT174:CTY174)</f>
        <v>2515</v>
      </c>
      <c r="CUA174" s="561">
        <f t="shared" ref="CUA174" si="442">CTZ174/CTR174</f>
        <v>47.452830188679243</v>
      </c>
      <c r="CUB174" s="566" t="s">
        <v>1283</v>
      </c>
      <c r="CUC174" s="566" t="s">
        <v>15</v>
      </c>
      <c r="CUD174" s="579">
        <v>45871</v>
      </c>
      <c r="CUE174" s="579">
        <v>45876</v>
      </c>
      <c r="CUF174" s="566" t="s">
        <v>485</v>
      </c>
      <c r="CUG174" s="566" t="s">
        <v>486</v>
      </c>
      <c r="CUH174" s="566">
        <v>53</v>
      </c>
      <c r="CUI174" s="566" t="s">
        <v>500</v>
      </c>
      <c r="CUJ174" s="566">
        <v>2500</v>
      </c>
      <c r="CUK174" s="566">
        <v>15</v>
      </c>
      <c r="CUL174" s="566">
        <v>0</v>
      </c>
      <c r="CUM174" s="566">
        <v>0</v>
      </c>
      <c r="CUN174" s="566">
        <v>0</v>
      </c>
      <c r="CUO174" s="566">
        <v>0</v>
      </c>
      <c r="CUP174" s="566">
        <f t="shared" ref="CUP174" si="443">SUM(CUJ174:CUO174)</f>
        <v>2515</v>
      </c>
      <c r="CUQ174" s="561">
        <f t="shared" ref="CUQ174" si="444">CUP174/CUH174</f>
        <v>47.452830188679243</v>
      </c>
      <c r="CUR174" s="566" t="s">
        <v>1283</v>
      </c>
      <c r="CUS174" s="566" t="s">
        <v>15</v>
      </c>
      <c r="CUT174" s="579">
        <v>45871</v>
      </c>
      <c r="CUU174" s="579">
        <v>45876</v>
      </c>
      <c r="CUV174" s="566" t="s">
        <v>485</v>
      </c>
      <c r="CUW174" s="566" t="s">
        <v>486</v>
      </c>
      <c r="CUX174" s="566">
        <v>53</v>
      </c>
      <c r="CUY174" s="566" t="s">
        <v>500</v>
      </c>
      <c r="CUZ174" s="566">
        <v>2500</v>
      </c>
      <c r="CVA174" s="566">
        <v>15</v>
      </c>
      <c r="CVB174" s="566">
        <v>0</v>
      </c>
      <c r="CVC174" s="566">
        <v>0</v>
      </c>
      <c r="CVD174" s="566">
        <v>0</v>
      </c>
      <c r="CVE174" s="566">
        <v>0</v>
      </c>
      <c r="CVF174" s="566">
        <f t="shared" ref="CVF174" si="445">SUM(CUZ174:CVE174)</f>
        <v>2515</v>
      </c>
      <c r="CVG174" s="561">
        <f t="shared" ref="CVG174" si="446">CVF174/CUX174</f>
        <v>47.452830188679243</v>
      </c>
      <c r="CVH174" s="566" t="s">
        <v>1283</v>
      </c>
      <c r="CVI174" s="566" t="s">
        <v>15</v>
      </c>
      <c r="CVJ174" s="579">
        <v>45871</v>
      </c>
      <c r="CVK174" s="579">
        <v>45876</v>
      </c>
      <c r="CVL174" s="566" t="s">
        <v>485</v>
      </c>
      <c r="CVM174" s="566" t="s">
        <v>486</v>
      </c>
      <c r="CVN174" s="566">
        <v>53</v>
      </c>
      <c r="CVO174" s="566" t="s">
        <v>500</v>
      </c>
      <c r="CVP174" s="566">
        <v>2500</v>
      </c>
      <c r="CVQ174" s="566">
        <v>15</v>
      </c>
      <c r="CVR174" s="566">
        <v>0</v>
      </c>
      <c r="CVS174" s="566">
        <v>0</v>
      </c>
      <c r="CVT174" s="566">
        <v>0</v>
      </c>
      <c r="CVU174" s="566">
        <v>0</v>
      </c>
      <c r="CVV174" s="566">
        <f t="shared" ref="CVV174" si="447">SUM(CVP174:CVU174)</f>
        <v>2515</v>
      </c>
      <c r="CVW174" s="561">
        <f t="shared" ref="CVW174" si="448">CVV174/CVN174</f>
        <v>47.452830188679243</v>
      </c>
      <c r="CVX174" s="566" t="s">
        <v>1283</v>
      </c>
      <c r="CVY174" s="566" t="s">
        <v>15</v>
      </c>
      <c r="CVZ174" s="579">
        <v>45871</v>
      </c>
      <c r="CWA174" s="579">
        <v>45876</v>
      </c>
      <c r="CWB174" s="566" t="s">
        <v>485</v>
      </c>
      <c r="CWC174" s="566" t="s">
        <v>486</v>
      </c>
      <c r="CWD174" s="566">
        <v>53</v>
      </c>
      <c r="CWE174" s="566" t="s">
        <v>500</v>
      </c>
      <c r="CWF174" s="566">
        <v>2500</v>
      </c>
      <c r="CWG174" s="566">
        <v>15</v>
      </c>
      <c r="CWH174" s="566">
        <v>0</v>
      </c>
      <c r="CWI174" s="566">
        <v>0</v>
      </c>
      <c r="CWJ174" s="566">
        <v>0</v>
      </c>
      <c r="CWK174" s="566">
        <v>0</v>
      </c>
      <c r="CWL174" s="566">
        <f t="shared" ref="CWL174" si="449">SUM(CWF174:CWK174)</f>
        <v>2515</v>
      </c>
      <c r="CWM174" s="561">
        <f t="shared" ref="CWM174" si="450">CWL174/CWD174</f>
        <v>47.452830188679243</v>
      </c>
      <c r="CWN174" s="566" t="s">
        <v>1283</v>
      </c>
      <c r="CWO174" s="566" t="s">
        <v>15</v>
      </c>
      <c r="CWP174" s="579">
        <v>45871</v>
      </c>
      <c r="CWQ174" s="579">
        <v>45876</v>
      </c>
      <c r="CWR174" s="566" t="s">
        <v>485</v>
      </c>
      <c r="CWS174" s="566" t="s">
        <v>486</v>
      </c>
      <c r="CWT174" s="566">
        <v>53</v>
      </c>
      <c r="CWU174" s="566" t="s">
        <v>500</v>
      </c>
      <c r="CWV174" s="566">
        <v>2500</v>
      </c>
      <c r="CWW174" s="566">
        <v>15</v>
      </c>
      <c r="CWX174" s="566">
        <v>0</v>
      </c>
      <c r="CWY174" s="566">
        <v>0</v>
      </c>
      <c r="CWZ174" s="566">
        <v>0</v>
      </c>
      <c r="CXA174" s="566">
        <v>0</v>
      </c>
      <c r="CXB174" s="566">
        <f t="shared" ref="CXB174" si="451">SUM(CWV174:CXA174)</f>
        <v>2515</v>
      </c>
      <c r="CXC174" s="561">
        <f t="shared" ref="CXC174" si="452">CXB174/CWT174</f>
        <v>47.452830188679243</v>
      </c>
      <c r="CXD174" s="566" t="s">
        <v>1283</v>
      </c>
      <c r="CXE174" s="566" t="s">
        <v>15</v>
      </c>
      <c r="CXF174" s="579">
        <v>45871</v>
      </c>
      <c r="CXG174" s="579">
        <v>45876</v>
      </c>
      <c r="CXH174" s="566" t="s">
        <v>485</v>
      </c>
      <c r="CXI174" s="566" t="s">
        <v>486</v>
      </c>
      <c r="CXJ174" s="566">
        <v>53</v>
      </c>
      <c r="CXK174" s="566" t="s">
        <v>500</v>
      </c>
      <c r="CXL174" s="566">
        <v>2500</v>
      </c>
      <c r="CXM174" s="566">
        <v>15</v>
      </c>
      <c r="CXN174" s="566">
        <v>0</v>
      </c>
      <c r="CXO174" s="566">
        <v>0</v>
      </c>
      <c r="CXP174" s="566">
        <v>0</v>
      </c>
      <c r="CXQ174" s="566">
        <v>0</v>
      </c>
      <c r="CXR174" s="566">
        <f t="shared" ref="CXR174" si="453">SUM(CXL174:CXQ174)</f>
        <v>2515</v>
      </c>
      <c r="CXS174" s="561">
        <f t="shared" ref="CXS174" si="454">CXR174/CXJ174</f>
        <v>47.452830188679243</v>
      </c>
      <c r="CXT174" s="566" t="s">
        <v>1283</v>
      </c>
      <c r="CXU174" s="566" t="s">
        <v>15</v>
      </c>
      <c r="CXV174" s="579">
        <v>45871</v>
      </c>
      <c r="CXW174" s="579">
        <v>45876</v>
      </c>
      <c r="CXX174" s="566" t="s">
        <v>485</v>
      </c>
      <c r="CXY174" s="566" t="s">
        <v>486</v>
      </c>
      <c r="CXZ174" s="566">
        <v>53</v>
      </c>
      <c r="CYA174" s="566" t="s">
        <v>500</v>
      </c>
      <c r="CYB174" s="566">
        <v>2500</v>
      </c>
      <c r="CYC174" s="566">
        <v>15</v>
      </c>
      <c r="CYD174" s="566">
        <v>0</v>
      </c>
      <c r="CYE174" s="566">
        <v>0</v>
      </c>
      <c r="CYF174" s="566">
        <v>0</v>
      </c>
      <c r="CYG174" s="566">
        <v>0</v>
      </c>
      <c r="CYH174" s="566">
        <f t="shared" ref="CYH174" si="455">SUM(CYB174:CYG174)</f>
        <v>2515</v>
      </c>
      <c r="CYI174" s="561">
        <f t="shared" ref="CYI174" si="456">CYH174/CXZ174</f>
        <v>47.452830188679243</v>
      </c>
      <c r="CYJ174" s="566" t="s">
        <v>1283</v>
      </c>
      <c r="CYK174" s="566" t="s">
        <v>15</v>
      </c>
      <c r="CYL174" s="579">
        <v>45871</v>
      </c>
      <c r="CYM174" s="579">
        <v>45876</v>
      </c>
      <c r="CYN174" s="566" t="s">
        <v>485</v>
      </c>
      <c r="CYO174" s="566" t="s">
        <v>486</v>
      </c>
      <c r="CYP174" s="566">
        <v>53</v>
      </c>
      <c r="CYQ174" s="566" t="s">
        <v>500</v>
      </c>
      <c r="CYR174" s="566">
        <v>2500</v>
      </c>
      <c r="CYS174" s="566">
        <v>15</v>
      </c>
      <c r="CYT174" s="566">
        <v>0</v>
      </c>
      <c r="CYU174" s="566">
        <v>0</v>
      </c>
      <c r="CYV174" s="566">
        <v>0</v>
      </c>
      <c r="CYW174" s="566">
        <v>0</v>
      </c>
      <c r="CYX174" s="566">
        <f t="shared" ref="CYX174" si="457">SUM(CYR174:CYW174)</f>
        <v>2515</v>
      </c>
      <c r="CYY174" s="561">
        <f t="shared" ref="CYY174" si="458">CYX174/CYP174</f>
        <v>47.452830188679243</v>
      </c>
      <c r="CYZ174" s="566" t="s">
        <v>1283</v>
      </c>
      <c r="CZA174" s="566" t="s">
        <v>15</v>
      </c>
      <c r="CZB174" s="579">
        <v>45871</v>
      </c>
      <c r="CZC174" s="579">
        <v>45876</v>
      </c>
      <c r="CZD174" s="566" t="s">
        <v>485</v>
      </c>
      <c r="CZE174" s="566" t="s">
        <v>486</v>
      </c>
      <c r="CZF174" s="566">
        <v>53</v>
      </c>
      <c r="CZG174" s="566" t="s">
        <v>500</v>
      </c>
      <c r="CZH174" s="566">
        <v>2500</v>
      </c>
      <c r="CZI174" s="566">
        <v>15</v>
      </c>
      <c r="CZJ174" s="566">
        <v>0</v>
      </c>
      <c r="CZK174" s="566">
        <v>0</v>
      </c>
      <c r="CZL174" s="566">
        <v>0</v>
      </c>
      <c r="CZM174" s="566">
        <v>0</v>
      </c>
      <c r="CZN174" s="566">
        <f t="shared" ref="CZN174" si="459">SUM(CZH174:CZM174)</f>
        <v>2515</v>
      </c>
      <c r="CZO174" s="561">
        <f t="shared" ref="CZO174" si="460">CZN174/CZF174</f>
        <v>47.452830188679243</v>
      </c>
      <c r="CZP174" s="566" t="s">
        <v>1283</v>
      </c>
      <c r="CZQ174" s="566" t="s">
        <v>15</v>
      </c>
      <c r="CZR174" s="579">
        <v>45871</v>
      </c>
      <c r="CZS174" s="579">
        <v>45876</v>
      </c>
      <c r="CZT174" s="566" t="s">
        <v>485</v>
      </c>
      <c r="CZU174" s="566" t="s">
        <v>486</v>
      </c>
      <c r="CZV174" s="566">
        <v>53</v>
      </c>
      <c r="CZW174" s="566" t="s">
        <v>500</v>
      </c>
      <c r="CZX174" s="566">
        <v>2500</v>
      </c>
      <c r="CZY174" s="566">
        <v>15</v>
      </c>
      <c r="CZZ174" s="566">
        <v>0</v>
      </c>
      <c r="DAA174" s="566">
        <v>0</v>
      </c>
      <c r="DAB174" s="566">
        <v>0</v>
      </c>
      <c r="DAC174" s="566">
        <v>0</v>
      </c>
      <c r="DAD174" s="566">
        <f t="shared" ref="DAD174" si="461">SUM(CZX174:DAC174)</f>
        <v>2515</v>
      </c>
      <c r="DAE174" s="561">
        <f t="shared" ref="DAE174" si="462">DAD174/CZV174</f>
        <v>47.452830188679243</v>
      </c>
      <c r="DAF174" s="566" t="s">
        <v>1283</v>
      </c>
      <c r="DAG174" s="566" t="s">
        <v>15</v>
      </c>
      <c r="DAH174" s="579">
        <v>45871</v>
      </c>
      <c r="DAI174" s="579">
        <v>45876</v>
      </c>
      <c r="DAJ174" s="566" t="s">
        <v>485</v>
      </c>
      <c r="DAK174" s="566" t="s">
        <v>486</v>
      </c>
      <c r="DAL174" s="566">
        <v>53</v>
      </c>
      <c r="DAM174" s="566" t="s">
        <v>500</v>
      </c>
      <c r="DAN174" s="566">
        <v>2500</v>
      </c>
      <c r="DAO174" s="566">
        <v>15</v>
      </c>
      <c r="DAP174" s="566">
        <v>0</v>
      </c>
      <c r="DAQ174" s="566">
        <v>0</v>
      </c>
      <c r="DAR174" s="566">
        <v>0</v>
      </c>
      <c r="DAS174" s="566">
        <v>0</v>
      </c>
      <c r="DAT174" s="566">
        <f t="shared" ref="DAT174" si="463">SUM(DAN174:DAS174)</f>
        <v>2515</v>
      </c>
      <c r="DAU174" s="561">
        <f t="shared" ref="DAU174" si="464">DAT174/DAL174</f>
        <v>47.452830188679243</v>
      </c>
      <c r="DAV174" s="566" t="s">
        <v>1283</v>
      </c>
      <c r="DAW174" s="566" t="s">
        <v>15</v>
      </c>
      <c r="DAX174" s="579">
        <v>45871</v>
      </c>
      <c r="DAY174" s="579">
        <v>45876</v>
      </c>
      <c r="DAZ174" s="566" t="s">
        <v>485</v>
      </c>
      <c r="DBA174" s="566" t="s">
        <v>486</v>
      </c>
      <c r="DBB174" s="566">
        <v>53</v>
      </c>
      <c r="DBC174" s="566" t="s">
        <v>500</v>
      </c>
      <c r="DBD174" s="566">
        <v>2500</v>
      </c>
      <c r="DBE174" s="566">
        <v>15</v>
      </c>
      <c r="DBF174" s="566">
        <v>0</v>
      </c>
      <c r="DBG174" s="566">
        <v>0</v>
      </c>
      <c r="DBH174" s="566">
        <v>0</v>
      </c>
      <c r="DBI174" s="566">
        <v>0</v>
      </c>
      <c r="DBJ174" s="566">
        <f t="shared" ref="DBJ174" si="465">SUM(DBD174:DBI174)</f>
        <v>2515</v>
      </c>
      <c r="DBK174" s="561">
        <f t="shared" ref="DBK174" si="466">DBJ174/DBB174</f>
        <v>47.452830188679243</v>
      </c>
      <c r="DBL174" s="566" t="s">
        <v>1283</v>
      </c>
      <c r="DBM174" s="566" t="s">
        <v>15</v>
      </c>
      <c r="DBN174" s="579">
        <v>45871</v>
      </c>
      <c r="DBO174" s="579">
        <v>45876</v>
      </c>
      <c r="DBP174" s="566" t="s">
        <v>485</v>
      </c>
      <c r="DBQ174" s="566" t="s">
        <v>486</v>
      </c>
      <c r="DBR174" s="566">
        <v>53</v>
      </c>
      <c r="DBS174" s="566" t="s">
        <v>500</v>
      </c>
      <c r="DBT174" s="566">
        <v>2500</v>
      </c>
      <c r="DBU174" s="566">
        <v>15</v>
      </c>
      <c r="DBV174" s="566">
        <v>0</v>
      </c>
      <c r="DBW174" s="566">
        <v>0</v>
      </c>
      <c r="DBX174" s="566">
        <v>0</v>
      </c>
      <c r="DBY174" s="566">
        <v>0</v>
      </c>
      <c r="DBZ174" s="566">
        <f t="shared" ref="DBZ174" si="467">SUM(DBT174:DBY174)</f>
        <v>2515</v>
      </c>
      <c r="DCA174" s="561">
        <f t="shared" ref="DCA174" si="468">DBZ174/DBR174</f>
        <v>47.452830188679243</v>
      </c>
      <c r="DCB174" s="566" t="s">
        <v>1283</v>
      </c>
      <c r="DCC174" s="566" t="s">
        <v>15</v>
      </c>
      <c r="DCD174" s="579">
        <v>45871</v>
      </c>
      <c r="DCE174" s="579">
        <v>45876</v>
      </c>
      <c r="DCF174" s="566" t="s">
        <v>485</v>
      </c>
      <c r="DCG174" s="566" t="s">
        <v>486</v>
      </c>
      <c r="DCH174" s="566">
        <v>53</v>
      </c>
      <c r="DCI174" s="566" t="s">
        <v>500</v>
      </c>
      <c r="DCJ174" s="566">
        <v>2500</v>
      </c>
      <c r="DCK174" s="566">
        <v>15</v>
      </c>
      <c r="DCL174" s="566">
        <v>0</v>
      </c>
      <c r="DCM174" s="566">
        <v>0</v>
      </c>
      <c r="DCN174" s="566">
        <v>0</v>
      </c>
      <c r="DCO174" s="566">
        <v>0</v>
      </c>
      <c r="DCP174" s="566">
        <f t="shared" ref="DCP174" si="469">SUM(DCJ174:DCO174)</f>
        <v>2515</v>
      </c>
      <c r="DCQ174" s="561">
        <f t="shared" ref="DCQ174" si="470">DCP174/DCH174</f>
        <v>47.452830188679243</v>
      </c>
      <c r="DCR174" s="566" t="s">
        <v>1283</v>
      </c>
      <c r="DCS174" s="566" t="s">
        <v>15</v>
      </c>
      <c r="DCT174" s="579">
        <v>45871</v>
      </c>
      <c r="DCU174" s="579">
        <v>45876</v>
      </c>
      <c r="DCV174" s="566" t="s">
        <v>485</v>
      </c>
      <c r="DCW174" s="566" t="s">
        <v>486</v>
      </c>
      <c r="DCX174" s="566">
        <v>53</v>
      </c>
      <c r="DCY174" s="566" t="s">
        <v>500</v>
      </c>
      <c r="DCZ174" s="566">
        <v>2500</v>
      </c>
      <c r="DDA174" s="566">
        <v>15</v>
      </c>
      <c r="DDB174" s="566">
        <v>0</v>
      </c>
      <c r="DDC174" s="566">
        <v>0</v>
      </c>
      <c r="DDD174" s="566">
        <v>0</v>
      </c>
      <c r="DDE174" s="566">
        <v>0</v>
      </c>
      <c r="DDF174" s="566">
        <f t="shared" ref="DDF174" si="471">SUM(DCZ174:DDE174)</f>
        <v>2515</v>
      </c>
      <c r="DDG174" s="561">
        <f t="shared" ref="DDG174" si="472">DDF174/DCX174</f>
        <v>47.452830188679243</v>
      </c>
      <c r="DDH174" s="566" t="s">
        <v>1283</v>
      </c>
      <c r="DDI174" s="566" t="s">
        <v>15</v>
      </c>
      <c r="DDJ174" s="579">
        <v>45871</v>
      </c>
      <c r="DDK174" s="579">
        <v>45876</v>
      </c>
      <c r="DDL174" s="566" t="s">
        <v>485</v>
      </c>
      <c r="DDM174" s="566" t="s">
        <v>486</v>
      </c>
      <c r="DDN174" s="566">
        <v>53</v>
      </c>
      <c r="DDO174" s="566" t="s">
        <v>500</v>
      </c>
      <c r="DDP174" s="566">
        <v>2500</v>
      </c>
      <c r="DDQ174" s="566">
        <v>15</v>
      </c>
      <c r="DDR174" s="566">
        <v>0</v>
      </c>
      <c r="DDS174" s="566">
        <v>0</v>
      </c>
      <c r="DDT174" s="566">
        <v>0</v>
      </c>
      <c r="DDU174" s="566">
        <v>0</v>
      </c>
      <c r="DDV174" s="566">
        <f t="shared" ref="DDV174" si="473">SUM(DDP174:DDU174)</f>
        <v>2515</v>
      </c>
      <c r="DDW174" s="561">
        <f t="shared" ref="DDW174" si="474">DDV174/DDN174</f>
        <v>47.452830188679243</v>
      </c>
      <c r="DDX174" s="566" t="s">
        <v>1283</v>
      </c>
      <c r="DDY174" s="566" t="s">
        <v>15</v>
      </c>
      <c r="DDZ174" s="579">
        <v>45871</v>
      </c>
      <c r="DEA174" s="579">
        <v>45876</v>
      </c>
      <c r="DEB174" s="566" t="s">
        <v>485</v>
      </c>
      <c r="DEC174" s="566" t="s">
        <v>486</v>
      </c>
      <c r="DED174" s="566">
        <v>53</v>
      </c>
      <c r="DEE174" s="566" t="s">
        <v>500</v>
      </c>
      <c r="DEF174" s="566">
        <v>2500</v>
      </c>
      <c r="DEG174" s="566">
        <v>15</v>
      </c>
      <c r="DEH174" s="566">
        <v>0</v>
      </c>
      <c r="DEI174" s="566">
        <v>0</v>
      </c>
      <c r="DEJ174" s="566">
        <v>0</v>
      </c>
      <c r="DEK174" s="566">
        <v>0</v>
      </c>
      <c r="DEL174" s="566">
        <f t="shared" ref="DEL174" si="475">SUM(DEF174:DEK174)</f>
        <v>2515</v>
      </c>
      <c r="DEM174" s="561">
        <f t="shared" ref="DEM174" si="476">DEL174/DED174</f>
        <v>47.452830188679243</v>
      </c>
      <c r="DEN174" s="566" t="s">
        <v>1283</v>
      </c>
      <c r="DEO174" s="566" t="s">
        <v>15</v>
      </c>
      <c r="DEP174" s="579">
        <v>45871</v>
      </c>
      <c r="DEQ174" s="579">
        <v>45876</v>
      </c>
      <c r="DER174" s="566" t="s">
        <v>485</v>
      </c>
      <c r="DES174" s="566" t="s">
        <v>486</v>
      </c>
      <c r="DET174" s="566">
        <v>53</v>
      </c>
      <c r="DEU174" s="566" t="s">
        <v>500</v>
      </c>
      <c r="DEV174" s="566">
        <v>2500</v>
      </c>
      <c r="DEW174" s="566">
        <v>15</v>
      </c>
      <c r="DEX174" s="566">
        <v>0</v>
      </c>
      <c r="DEY174" s="566">
        <v>0</v>
      </c>
      <c r="DEZ174" s="566">
        <v>0</v>
      </c>
      <c r="DFA174" s="566">
        <v>0</v>
      </c>
      <c r="DFB174" s="566">
        <f t="shared" ref="DFB174" si="477">SUM(DEV174:DFA174)</f>
        <v>2515</v>
      </c>
      <c r="DFC174" s="561">
        <f t="shared" ref="DFC174" si="478">DFB174/DET174</f>
        <v>47.452830188679243</v>
      </c>
      <c r="DFD174" s="566" t="s">
        <v>1283</v>
      </c>
      <c r="DFE174" s="566" t="s">
        <v>15</v>
      </c>
      <c r="DFF174" s="579">
        <v>45871</v>
      </c>
      <c r="DFG174" s="579">
        <v>45876</v>
      </c>
      <c r="DFH174" s="566" t="s">
        <v>485</v>
      </c>
      <c r="DFI174" s="566" t="s">
        <v>486</v>
      </c>
      <c r="DFJ174" s="566">
        <v>53</v>
      </c>
      <c r="DFK174" s="566" t="s">
        <v>500</v>
      </c>
      <c r="DFL174" s="566">
        <v>2500</v>
      </c>
      <c r="DFM174" s="566">
        <v>15</v>
      </c>
      <c r="DFN174" s="566">
        <v>0</v>
      </c>
      <c r="DFO174" s="566">
        <v>0</v>
      </c>
      <c r="DFP174" s="566">
        <v>0</v>
      </c>
      <c r="DFQ174" s="566">
        <v>0</v>
      </c>
      <c r="DFR174" s="566">
        <f t="shared" ref="DFR174" si="479">SUM(DFL174:DFQ174)</f>
        <v>2515</v>
      </c>
      <c r="DFS174" s="561">
        <f t="shared" ref="DFS174" si="480">DFR174/DFJ174</f>
        <v>47.452830188679243</v>
      </c>
      <c r="DFT174" s="566" t="s">
        <v>1283</v>
      </c>
      <c r="DFU174" s="566" t="s">
        <v>15</v>
      </c>
      <c r="DFV174" s="579">
        <v>45871</v>
      </c>
      <c r="DFW174" s="579">
        <v>45876</v>
      </c>
      <c r="DFX174" s="566" t="s">
        <v>485</v>
      </c>
      <c r="DFY174" s="566" t="s">
        <v>486</v>
      </c>
      <c r="DFZ174" s="566">
        <v>53</v>
      </c>
      <c r="DGA174" s="566" t="s">
        <v>500</v>
      </c>
      <c r="DGB174" s="566">
        <v>2500</v>
      </c>
      <c r="DGC174" s="566">
        <v>15</v>
      </c>
      <c r="DGD174" s="566">
        <v>0</v>
      </c>
      <c r="DGE174" s="566">
        <v>0</v>
      </c>
      <c r="DGF174" s="566">
        <v>0</v>
      </c>
      <c r="DGG174" s="566">
        <v>0</v>
      </c>
      <c r="DGH174" s="566">
        <f t="shared" ref="DGH174" si="481">SUM(DGB174:DGG174)</f>
        <v>2515</v>
      </c>
      <c r="DGI174" s="561">
        <f t="shared" ref="DGI174" si="482">DGH174/DFZ174</f>
        <v>47.452830188679243</v>
      </c>
      <c r="DGJ174" s="566" t="s">
        <v>1283</v>
      </c>
      <c r="DGK174" s="566" t="s">
        <v>15</v>
      </c>
      <c r="DGL174" s="579">
        <v>45871</v>
      </c>
      <c r="DGM174" s="579">
        <v>45876</v>
      </c>
      <c r="DGN174" s="566" t="s">
        <v>485</v>
      </c>
      <c r="DGO174" s="566" t="s">
        <v>486</v>
      </c>
      <c r="DGP174" s="566">
        <v>53</v>
      </c>
      <c r="DGQ174" s="566" t="s">
        <v>500</v>
      </c>
      <c r="DGR174" s="566">
        <v>2500</v>
      </c>
      <c r="DGS174" s="566">
        <v>15</v>
      </c>
      <c r="DGT174" s="566">
        <v>0</v>
      </c>
      <c r="DGU174" s="566">
        <v>0</v>
      </c>
      <c r="DGV174" s="566">
        <v>0</v>
      </c>
      <c r="DGW174" s="566">
        <v>0</v>
      </c>
      <c r="DGX174" s="566">
        <f t="shared" ref="DGX174" si="483">SUM(DGR174:DGW174)</f>
        <v>2515</v>
      </c>
      <c r="DGY174" s="561">
        <f t="shared" ref="DGY174" si="484">DGX174/DGP174</f>
        <v>47.452830188679243</v>
      </c>
      <c r="DGZ174" s="566" t="s">
        <v>1283</v>
      </c>
      <c r="DHA174" s="566" t="s">
        <v>15</v>
      </c>
      <c r="DHB174" s="579">
        <v>45871</v>
      </c>
      <c r="DHC174" s="579">
        <v>45876</v>
      </c>
      <c r="DHD174" s="566" t="s">
        <v>485</v>
      </c>
      <c r="DHE174" s="566" t="s">
        <v>486</v>
      </c>
      <c r="DHF174" s="566">
        <v>53</v>
      </c>
      <c r="DHG174" s="566" t="s">
        <v>500</v>
      </c>
      <c r="DHH174" s="566">
        <v>2500</v>
      </c>
      <c r="DHI174" s="566">
        <v>15</v>
      </c>
      <c r="DHJ174" s="566">
        <v>0</v>
      </c>
      <c r="DHK174" s="566">
        <v>0</v>
      </c>
      <c r="DHL174" s="566">
        <v>0</v>
      </c>
      <c r="DHM174" s="566">
        <v>0</v>
      </c>
      <c r="DHN174" s="566">
        <f t="shared" ref="DHN174" si="485">SUM(DHH174:DHM174)</f>
        <v>2515</v>
      </c>
      <c r="DHO174" s="561">
        <f t="shared" ref="DHO174" si="486">DHN174/DHF174</f>
        <v>47.452830188679243</v>
      </c>
      <c r="DHP174" s="566" t="s">
        <v>1283</v>
      </c>
      <c r="DHQ174" s="566" t="s">
        <v>15</v>
      </c>
      <c r="DHR174" s="579">
        <v>45871</v>
      </c>
      <c r="DHS174" s="579">
        <v>45876</v>
      </c>
      <c r="DHT174" s="566" t="s">
        <v>485</v>
      </c>
      <c r="DHU174" s="566" t="s">
        <v>486</v>
      </c>
      <c r="DHV174" s="566">
        <v>53</v>
      </c>
      <c r="DHW174" s="566" t="s">
        <v>500</v>
      </c>
      <c r="DHX174" s="566">
        <v>2500</v>
      </c>
      <c r="DHY174" s="566">
        <v>15</v>
      </c>
      <c r="DHZ174" s="566">
        <v>0</v>
      </c>
      <c r="DIA174" s="566">
        <v>0</v>
      </c>
      <c r="DIB174" s="566">
        <v>0</v>
      </c>
      <c r="DIC174" s="566">
        <v>0</v>
      </c>
      <c r="DID174" s="566">
        <f t="shared" ref="DID174" si="487">SUM(DHX174:DIC174)</f>
        <v>2515</v>
      </c>
      <c r="DIE174" s="561">
        <f t="shared" ref="DIE174" si="488">DID174/DHV174</f>
        <v>47.452830188679243</v>
      </c>
      <c r="DIF174" s="566" t="s">
        <v>1283</v>
      </c>
      <c r="DIG174" s="566" t="s">
        <v>15</v>
      </c>
      <c r="DIH174" s="579">
        <v>45871</v>
      </c>
      <c r="DII174" s="579">
        <v>45876</v>
      </c>
      <c r="DIJ174" s="566" t="s">
        <v>485</v>
      </c>
      <c r="DIK174" s="566" t="s">
        <v>486</v>
      </c>
      <c r="DIL174" s="566">
        <v>53</v>
      </c>
      <c r="DIM174" s="566" t="s">
        <v>500</v>
      </c>
      <c r="DIN174" s="566">
        <v>2500</v>
      </c>
      <c r="DIO174" s="566">
        <v>15</v>
      </c>
      <c r="DIP174" s="566">
        <v>0</v>
      </c>
      <c r="DIQ174" s="566">
        <v>0</v>
      </c>
      <c r="DIR174" s="566">
        <v>0</v>
      </c>
      <c r="DIS174" s="566">
        <v>0</v>
      </c>
      <c r="DIT174" s="566">
        <f t="shared" ref="DIT174" si="489">SUM(DIN174:DIS174)</f>
        <v>2515</v>
      </c>
      <c r="DIU174" s="561">
        <f t="shared" ref="DIU174" si="490">DIT174/DIL174</f>
        <v>47.452830188679243</v>
      </c>
      <c r="DIV174" s="566" t="s">
        <v>1283</v>
      </c>
      <c r="DIW174" s="566" t="s">
        <v>15</v>
      </c>
      <c r="DIX174" s="579">
        <v>45871</v>
      </c>
      <c r="DIY174" s="579">
        <v>45876</v>
      </c>
      <c r="DIZ174" s="566" t="s">
        <v>485</v>
      </c>
      <c r="DJA174" s="566" t="s">
        <v>486</v>
      </c>
      <c r="DJB174" s="566">
        <v>53</v>
      </c>
      <c r="DJC174" s="566" t="s">
        <v>500</v>
      </c>
      <c r="DJD174" s="566">
        <v>2500</v>
      </c>
      <c r="DJE174" s="566">
        <v>15</v>
      </c>
      <c r="DJF174" s="566">
        <v>0</v>
      </c>
      <c r="DJG174" s="566">
        <v>0</v>
      </c>
      <c r="DJH174" s="566">
        <v>0</v>
      </c>
      <c r="DJI174" s="566">
        <v>0</v>
      </c>
      <c r="DJJ174" s="566">
        <f t="shared" ref="DJJ174" si="491">SUM(DJD174:DJI174)</f>
        <v>2515</v>
      </c>
      <c r="DJK174" s="561">
        <f t="shared" ref="DJK174" si="492">DJJ174/DJB174</f>
        <v>47.452830188679243</v>
      </c>
      <c r="DJL174" s="566" t="s">
        <v>1283</v>
      </c>
      <c r="DJM174" s="566" t="s">
        <v>15</v>
      </c>
      <c r="DJN174" s="579">
        <v>45871</v>
      </c>
      <c r="DJO174" s="579">
        <v>45876</v>
      </c>
      <c r="DJP174" s="566" t="s">
        <v>485</v>
      </c>
      <c r="DJQ174" s="566" t="s">
        <v>486</v>
      </c>
      <c r="DJR174" s="566">
        <v>53</v>
      </c>
      <c r="DJS174" s="566" t="s">
        <v>500</v>
      </c>
      <c r="DJT174" s="566">
        <v>2500</v>
      </c>
      <c r="DJU174" s="566">
        <v>15</v>
      </c>
      <c r="DJV174" s="566">
        <v>0</v>
      </c>
      <c r="DJW174" s="566">
        <v>0</v>
      </c>
      <c r="DJX174" s="566">
        <v>0</v>
      </c>
      <c r="DJY174" s="566">
        <v>0</v>
      </c>
      <c r="DJZ174" s="566">
        <f t="shared" ref="DJZ174" si="493">SUM(DJT174:DJY174)</f>
        <v>2515</v>
      </c>
      <c r="DKA174" s="561">
        <f t="shared" ref="DKA174" si="494">DJZ174/DJR174</f>
        <v>47.452830188679243</v>
      </c>
      <c r="DKB174" s="566" t="s">
        <v>1283</v>
      </c>
      <c r="DKC174" s="566" t="s">
        <v>15</v>
      </c>
      <c r="DKD174" s="579">
        <v>45871</v>
      </c>
      <c r="DKE174" s="579">
        <v>45876</v>
      </c>
      <c r="DKF174" s="566" t="s">
        <v>485</v>
      </c>
      <c r="DKG174" s="566" t="s">
        <v>486</v>
      </c>
      <c r="DKH174" s="566">
        <v>53</v>
      </c>
      <c r="DKI174" s="566" t="s">
        <v>500</v>
      </c>
      <c r="DKJ174" s="566">
        <v>2500</v>
      </c>
      <c r="DKK174" s="566">
        <v>15</v>
      </c>
      <c r="DKL174" s="566">
        <v>0</v>
      </c>
      <c r="DKM174" s="566">
        <v>0</v>
      </c>
      <c r="DKN174" s="566">
        <v>0</v>
      </c>
      <c r="DKO174" s="566">
        <v>0</v>
      </c>
      <c r="DKP174" s="566">
        <f t="shared" ref="DKP174" si="495">SUM(DKJ174:DKO174)</f>
        <v>2515</v>
      </c>
      <c r="DKQ174" s="561">
        <f t="shared" ref="DKQ174" si="496">DKP174/DKH174</f>
        <v>47.452830188679243</v>
      </c>
      <c r="DKR174" s="566" t="s">
        <v>1283</v>
      </c>
      <c r="DKS174" s="566" t="s">
        <v>15</v>
      </c>
      <c r="DKT174" s="579">
        <v>45871</v>
      </c>
      <c r="DKU174" s="579">
        <v>45876</v>
      </c>
      <c r="DKV174" s="566" t="s">
        <v>485</v>
      </c>
      <c r="DKW174" s="566" t="s">
        <v>486</v>
      </c>
      <c r="DKX174" s="566">
        <v>53</v>
      </c>
      <c r="DKY174" s="566" t="s">
        <v>500</v>
      </c>
      <c r="DKZ174" s="566">
        <v>2500</v>
      </c>
      <c r="DLA174" s="566">
        <v>15</v>
      </c>
      <c r="DLB174" s="566">
        <v>0</v>
      </c>
      <c r="DLC174" s="566">
        <v>0</v>
      </c>
      <c r="DLD174" s="566">
        <v>0</v>
      </c>
      <c r="DLE174" s="566">
        <v>0</v>
      </c>
      <c r="DLF174" s="566">
        <f t="shared" ref="DLF174" si="497">SUM(DKZ174:DLE174)</f>
        <v>2515</v>
      </c>
      <c r="DLG174" s="561">
        <f t="shared" ref="DLG174" si="498">DLF174/DKX174</f>
        <v>47.452830188679243</v>
      </c>
      <c r="DLH174" s="566" t="s">
        <v>1283</v>
      </c>
      <c r="DLI174" s="566" t="s">
        <v>15</v>
      </c>
      <c r="DLJ174" s="579">
        <v>45871</v>
      </c>
      <c r="DLK174" s="579">
        <v>45876</v>
      </c>
      <c r="DLL174" s="566" t="s">
        <v>485</v>
      </c>
      <c r="DLM174" s="566" t="s">
        <v>486</v>
      </c>
      <c r="DLN174" s="566">
        <v>53</v>
      </c>
      <c r="DLO174" s="566" t="s">
        <v>500</v>
      </c>
      <c r="DLP174" s="566">
        <v>2500</v>
      </c>
      <c r="DLQ174" s="566">
        <v>15</v>
      </c>
      <c r="DLR174" s="566">
        <v>0</v>
      </c>
      <c r="DLS174" s="566">
        <v>0</v>
      </c>
      <c r="DLT174" s="566">
        <v>0</v>
      </c>
      <c r="DLU174" s="566">
        <v>0</v>
      </c>
      <c r="DLV174" s="566">
        <f t="shared" ref="DLV174" si="499">SUM(DLP174:DLU174)</f>
        <v>2515</v>
      </c>
      <c r="DLW174" s="561">
        <f t="shared" ref="DLW174" si="500">DLV174/DLN174</f>
        <v>47.452830188679243</v>
      </c>
      <c r="DLX174" s="566" t="s">
        <v>1283</v>
      </c>
      <c r="DLY174" s="566" t="s">
        <v>15</v>
      </c>
      <c r="DLZ174" s="579">
        <v>45871</v>
      </c>
      <c r="DMA174" s="579">
        <v>45876</v>
      </c>
      <c r="DMB174" s="566" t="s">
        <v>485</v>
      </c>
      <c r="DMC174" s="566" t="s">
        <v>486</v>
      </c>
      <c r="DMD174" s="566">
        <v>53</v>
      </c>
      <c r="DME174" s="566" t="s">
        <v>500</v>
      </c>
      <c r="DMF174" s="566">
        <v>2500</v>
      </c>
      <c r="DMG174" s="566">
        <v>15</v>
      </c>
      <c r="DMH174" s="566">
        <v>0</v>
      </c>
      <c r="DMI174" s="566">
        <v>0</v>
      </c>
      <c r="DMJ174" s="566">
        <v>0</v>
      </c>
      <c r="DMK174" s="566">
        <v>0</v>
      </c>
      <c r="DML174" s="566">
        <f t="shared" ref="DML174" si="501">SUM(DMF174:DMK174)</f>
        <v>2515</v>
      </c>
      <c r="DMM174" s="561">
        <f t="shared" ref="DMM174" si="502">DML174/DMD174</f>
        <v>47.452830188679243</v>
      </c>
      <c r="DMN174" s="566" t="s">
        <v>1283</v>
      </c>
      <c r="DMO174" s="566" t="s">
        <v>15</v>
      </c>
      <c r="DMP174" s="579">
        <v>45871</v>
      </c>
      <c r="DMQ174" s="579">
        <v>45876</v>
      </c>
      <c r="DMR174" s="566" t="s">
        <v>485</v>
      </c>
      <c r="DMS174" s="566" t="s">
        <v>486</v>
      </c>
      <c r="DMT174" s="566">
        <v>53</v>
      </c>
      <c r="DMU174" s="566" t="s">
        <v>500</v>
      </c>
      <c r="DMV174" s="566">
        <v>2500</v>
      </c>
      <c r="DMW174" s="566">
        <v>15</v>
      </c>
      <c r="DMX174" s="566">
        <v>0</v>
      </c>
      <c r="DMY174" s="566">
        <v>0</v>
      </c>
      <c r="DMZ174" s="566">
        <v>0</v>
      </c>
      <c r="DNA174" s="566">
        <v>0</v>
      </c>
      <c r="DNB174" s="566">
        <f t="shared" ref="DNB174" si="503">SUM(DMV174:DNA174)</f>
        <v>2515</v>
      </c>
      <c r="DNC174" s="561">
        <f t="shared" ref="DNC174" si="504">DNB174/DMT174</f>
        <v>47.452830188679243</v>
      </c>
      <c r="DND174" s="566" t="s">
        <v>1283</v>
      </c>
      <c r="DNE174" s="566" t="s">
        <v>15</v>
      </c>
      <c r="DNF174" s="579">
        <v>45871</v>
      </c>
      <c r="DNG174" s="579">
        <v>45876</v>
      </c>
      <c r="DNH174" s="566" t="s">
        <v>485</v>
      </c>
      <c r="DNI174" s="566" t="s">
        <v>486</v>
      </c>
      <c r="DNJ174" s="566">
        <v>53</v>
      </c>
      <c r="DNK174" s="566" t="s">
        <v>500</v>
      </c>
      <c r="DNL174" s="566">
        <v>2500</v>
      </c>
      <c r="DNM174" s="566">
        <v>15</v>
      </c>
      <c r="DNN174" s="566">
        <v>0</v>
      </c>
      <c r="DNO174" s="566">
        <v>0</v>
      </c>
      <c r="DNP174" s="566">
        <v>0</v>
      </c>
      <c r="DNQ174" s="566">
        <v>0</v>
      </c>
      <c r="DNR174" s="566">
        <f t="shared" ref="DNR174" si="505">SUM(DNL174:DNQ174)</f>
        <v>2515</v>
      </c>
      <c r="DNS174" s="561">
        <f t="shared" ref="DNS174" si="506">DNR174/DNJ174</f>
        <v>47.452830188679243</v>
      </c>
      <c r="DNT174" s="566" t="s">
        <v>1283</v>
      </c>
      <c r="DNU174" s="566" t="s">
        <v>15</v>
      </c>
      <c r="DNV174" s="579">
        <v>45871</v>
      </c>
      <c r="DNW174" s="579">
        <v>45876</v>
      </c>
      <c r="DNX174" s="566" t="s">
        <v>485</v>
      </c>
      <c r="DNY174" s="566" t="s">
        <v>486</v>
      </c>
      <c r="DNZ174" s="566">
        <v>53</v>
      </c>
      <c r="DOA174" s="566" t="s">
        <v>500</v>
      </c>
      <c r="DOB174" s="566">
        <v>2500</v>
      </c>
      <c r="DOC174" s="566">
        <v>15</v>
      </c>
      <c r="DOD174" s="566">
        <v>0</v>
      </c>
      <c r="DOE174" s="566">
        <v>0</v>
      </c>
      <c r="DOF174" s="566">
        <v>0</v>
      </c>
      <c r="DOG174" s="566">
        <v>0</v>
      </c>
      <c r="DOH174" s="566">
        <f t="shared" ref="DOH174" si="507">SUM(DOB174:DOG174)</f>
        <v>2515</v>
      </c>
      <c r="DOI174" s="561">
        <f t="shared" ref="DOI174" si="508">DOH174/DNZ174</f>
        <v>47.452830188679243</v>
      </c>
      <c r="DOJ174" s="566" t="s">
        <v>1283</v>
      </c>
      <c r="DOK174" s="566" t="s">
        <v>15</v>
      </c>
      <c r="DOL174" s="579">
        <v>45871</v>
      </c>
      <c r="DOM174" s="579">
        <v>45876</v>
      </c>
      <c r="DON174" s="566" t="s">
        <v>485</v>
      </c>
      <c r="DOO174" s="566" t="s">
        <v>486</v>
      </c>
      <c r="DOP174" s="566">
        <v>53</v>
      </c>
      <c r="DOQ174" s="566" t="s">
        <v>500</v>
      </c>
      <c r="DOR174" s="566">
        <v>2500</v>
      </c>
      <c r="DOS174" s="566">
        <v>15</v>
      </c>
      <c r="DOT174" s="566">
        <v>0</v>
      </c>
      <c r="DOU174" s="566">
        <v>0</v>
      </c>
      <c r="DOV174" s="566">
        <v>0</v>
      </c>
      <c r="DOW174" s="566">
        <v>0</v>
      </c>
      <c r="DOX174" s="566">
        <f t="shared" ref="DOX174" si="509">SUM(DOR174:DOW174)</f>
        <v>2515</v>
      </c>
      <c r="DOY174" s="561">
        <f t="shared" ref="DOY174" si="510">DOX174/DOP174</f>
        <v>47.452830188679243</v>
      </c>
      <c r="DOZ174" s="566" t="s">
        <v>1283</v>
      </c>
      <c r="DPA174" s="566" t="s">
        <v>15</v>
      </c>
      <c r="DPB174" s="579">
        <v>45871</v>
      </c>
      <c r="DPC174" s="579">
        <v>45876</v>
      </c>
      <c r="DPD174" s="566" t="s">
        <v>485</v>
      </c>
      <c r="DPE174" s="566" t="s">
        <v>486</v>
      </c>
      <c r="DPF174" s="566">
        <v>53</v>
      </c>
      <c r="DPG174" s="566" t="s">
        <v>500</v>
      </c>
      <c r="DPH174" s="566">
        <v>2500</v>
      </c>
      <c r="DPI174" s="566">
        <v>15</v>
      </c>
      <c r="DPJ174" s="566">
        <v>0</v>
      </c>
      <c r="DPK174" s="566">
        <v>0</v>
      </c>
      <c r="DPL174" s="566">
        <v>0</v>
      </c>
      <c r="DPM174" s="566">
        <v>0</v>
      </c>
      <c r="DPN174" s="566">
        <f t="shared" ref="DPN174" si="511">SUM(DPH174:DPM174)</f>
        <v>2515</v>
      </c>
      <c r="DPO174" s="561">
        <f t="shared" ref="DPO174" si="512">DPN174/DPF174</f>
        <v>47.452830188679243</v>
      </c>
      <c r="DPP174" s="566" t="s">
        <v>1283</v>
      </c>
      <c r="DPQ174" s="566" t="s">
        <v>15</v>
      </c>
      <c r="DPR174" s="579">
        <v>45871</v>
      </c>
      <c r="DPS174" s="579">
        <v>45876</v>
      </c>
      <c r="DPT174" s="566" t="s">
        <v>485</v>
      </c>
      <c r="DPU174" s="566" t="s">
        <v>486</v>
      </c>
      <c r="DPV174" s="566">
        <v>53</v>
      </c>
      <c r="DPW174" s="566" t="s">
        <v>500</v>
      </c>
      <c r="DPX174" s="566">
        <v>2500</v>
      </c>
      <c r="DPY174" s="566">
        <v>15</v>
      </c>
      <c r="DPZ174" s="566">
        <v>0</v>
      </c>
      <c r="DQA174" s="566">
        <v>0</v>
      </c>
      <c r="DQB174" s="566">
        <v>0</v>
      </c>
      <c r="DQC174" s="566">
        <v>0</v>
      </c>
      <c r="DQD174" s="566">
        <f t="shared" ref="DQD174" si="513">SUM(DPX174:DQC174)</f>
        <v>2515</v>
      </c>
      <c r="DQE174" s="561">
        <f t="shared" ref="DQE174" si="514">DQD174/DPV174</f>
        <v>47.452830188679243</v>
      </c>
      <c r="DQF174" s="566" t="s">
        <v>1283</v>
      </c>
      <c r="DQG174" s="566" t="s">
        <v>15</v>
      </c>
      <c r="DQH174" s="579">
        <v>45871</v>
      </c>
      <c r="DQI174" s="579">
        <v>45876</v>
      </c>
      <c r="DQJ174" s="566" t="s">
        <v>485</v>
      </c>
      <c r="DQK174" s="566" t="s">
        <v>486</v>
      </c>
      <c r="DQL174" s="566">
        <v>53</v>
      </c>
      <c r="DQM174" s="566" t="s">
        <v>500</v>
      </c>
      <c r="DQN174" s="566">
        <v>2500</v>
      </c>
      <c r="DQO174" s="566">
        <v>15</v>
      </c>
      <c r="DQP174" s="566">
        <v>0</v>
      </c>
      <c r="DQQ174" s="566">
        <v>0</v>
      </c>
      <c r="DQR174" s="566">
        <v>0</v>
      </c>
      <c r="DQS174" s="566">
        <v>0</v>
      </c>
      <c r="DQT174" s="566">
        <f t="shared" ref="DQT174" si="515">SUM(DQN174:DQS174)</f>
        <v>2515</v>
      </c>
      <c r="DQU174" s="561">
        <f t="shared" ref="DQU174" si="516">DQT174/DQL174</f>
        <v>47.452830188679243</v>
      </c>
      <c r="DQV174" s="566" t="s">
        <v>1283</v>
      </c>
      <c r="DQW174" s="566" t="s">
        <v>15</v>
      </c>
      <c r="DQX174" s="579">
        <v>45871</v>
      </c>
      <c r="DQY174" s="579">
        <v>45876</v>
      </c>
      <c r="DQZ174" s="566" t="s">
        <v>485</v>
      </c>
      <c r="DRA174" s="566" t="s">
        <v>486</v>
      </c>
      <c r="DRB174" s="566">
        <v>53</v>
      </c>
      <c r="DRC174" s="566" t="s">
        <v>500</v>
      </c>
      <c r="DRD174" s="566">
        <v>2500</v>
      </c>
      <c r="DRE174" s="566">
        <v>15</v>
      </c>
      <c r="DRF174" s="566">
        <v>0</v>
      </c>
      <c r="DRG174" s="566">
        <v>0</v>
      </c>
      <c r="DRH174" s="566">
        <v>0</v>
      </c>
      <c r="DRI174" s="566">
        <v>0</v>
      </c>
      <c r="DRJ174" s="566">
        <f t="shared" ref="DRJ174" si="517">SUM(DRD174:DRI174)</f>
        <v>2515</v>
      </c>
      <c r="DRK174" s="561">
        <f t="shared" ref="DRK174" si="518">DRJ174/DRB174</f>
        <v>47.452830188679243</v>
      </c>
      <c r="DRL174" s="566" t="s">
        <v>1283</v>
      </c>
      <c r="DRM174" s="566" t="s">
        <v>15</v>
      </c>
      <c r="DRN174" s="579">
        <v>45871</v>
      </c>
      <c r="DRO174" s="579">
        <v>45876</v>
      </c>
      <c r="DRP174" s="566" t="s">
        <v>485</v>
      </c>
      <c r="DRQ174" s="566" t="s">
        <v>486</v>
      </c>
      <c r="DRR174" s="566">
        <v>53</v>
      </c>
      <c r="DRS174" s="566" t="s">
        <v>500</v>
      </c>
      <c r="DRT174" s="566">
        <v>2500</v>
      </c>
      <c r="DRU174" s="566">
        <v>15</v>
      </c>
      <c r="DRV174" s="566">
        <v>0</v>
      </c>
      <c r="DRW174" s="566">
        <v>0</v>
      </c>
      <c r="DRX174" s="566">
        <v>0</v>
      </c>
      <c r="DRY174" s="566">
        <v>0</v>
      </c>
      <c r="DRZ174" s="566">
        <f t="shared" ref="DRZ174" si="519">SUM(DRT174:DRY174)</f>
        <v>2515</v>
      </c>
      <c r="DSA174" s="561">
        <f t="shared" ref="DSA174" si="520">DRZ174/DRR174</f>
        <v>47.452830188679243</v>
      </c>
      <c r="DSB174" s="566" t="s">
        <v>1283</v>
      </c>
      <c r="DSC174" s="566" t="s">
        <v>15</v>
      </c>
      <c r="DSD174" s="579">
        <v>45871</v>
      </c>
      <c r="DSE174" s="579">
        <v>45876</v>
      </c>
      <c r="DSF174" s="566" t="s">
        <v>485</v>
      </c>
      <c r="DSG174" s="566" t="s">
        <v>486</v>
      </c>
      <c r="DSH174" s="566">
        <v>53</v>
      </c>
      <c r="DSI174" s="566" t="s">
        <v>500</v>
      </c>
      <c r="DSJ174" s="566">
        <v>2500</v>
      </c>
      <c r="DSK174" s="566">
        <v>15</v>
      </c>
      <c r="DSL174" s="566">
        <v>0</v>
      </c>
      <c r="DSM174" s="566">
        <v>0</v>
      </c>
      <c r="DSN174" s="566">
        <v>0</v>
      </c>
      <c r="DSO174" s="566">
        <v>0</v>
      </c>
      <c r="DSP174" s="566">
        <f t="shared" ref="DSP174" si="521">SUM(DSJ174:DSO174)</f>
        <v>2515</v>
      </c>
      <c r="DSQ174" s="561">
        <f t="shared" ref="DSQ174" si="522">DSP174/DSH174</f>
        <v>47.452830188679243</v>
      </c>
      <c r="DSR174" s="566" t="s">
        <v>1283</v>
      </c>
      <c r="DSS174" s="566" t="s">
        <v>15</v>
      </c>
      <c r="DST174" s="579">
        <v>45871</v>
      </c>
      <c r="DSU174" s="579">
        <v>45876</v>
      </c>
      <c r="DSV174" s="566" t="s">
        <v>485</v>
      </c>
      <c r="DSW174" s="566" t="s">
        <v>486</v>
      </c>
      <c r="DSX174" s="566">
        <v>53</v>
      </c>
      <c r="DSY174" s="566" t="s">
        <v>500</v>
      </c>
      <c r="DSZ174" s="566">
        <v>2500</v>
      </c>
      <c r="DTA174" s="566">
        <v>15</v>
      </c>
      <c r="DTB174" s="566">
        <v>0</v>
      </c>
      <c r="DTC174" s="566">
        <v>0</v>
      </c>
      <c r="DTD174" s="566">
        <v>0</v>
      </c>
      <c r="DTE174" s="566">
        <v>0</v>
      </c>
      <c r="DTF174" s="566">
        <f t="shared" ref="DTF174" si="523">SUM(DSZ174:DTE174)</f>
        <v>2515</v>
      </c>
      <c r="DTG174" s="561">
        <f t="shared" ref="DTG174" si="524">DTF174/DSX174</f>
        <v>47.452830188679243</v>
      </c>
      <c r="DTH174" s="566" t="s">
        <v>1283</v>
      </c>
      <c r="DTI174" s="566" t="s">
        <v>15</v>
      </c>
      <c r="DTJ174" s="579">
        <v>45871</v>
      </c>
      <c r="DTK174" s="579">
        <v>45876</v>
      </c>
      <c r="DTL174" s="566" t="s">
        <v>485</v>
      </c>
      <c r="DTM174" s="566" t="s">
        <v>486</v>
      </c>
      <c r="DTN174" s="566">
        <v>53</v>
      </c>
      <c r="DTO174" s="566" t="s">
        <v>500</v>
      </c>
      <c r="DTP174" s="566">
        <v>2500</v>
      </c>
      <c r="DTQ174" s="566">
        <v>15</v>
      </c>
      <c r="DTR174" s="566">
        <v>0</v>
      </c>
      <c r="DTS174" s="566">
        <v>0</v>
      </c>
      <c r="DTT174" s="566">
        <v>0</v>
      </c>
      <c r="DTU174" s="566">
        <v>0</v>
      </c>
      <c r="DTV174" s="566">
        <f t="shared" ref="DTV174" si="525">SUM(DTP174:DTU174)</f>
        <v>2515</v>
      </c>
      <c r="DTW174" s="561">
        <f t="shared" ref="DTW174" si="526">DTV174/DTN174</f>
        <v>47.452830188679243</v>
      </c>
      <c r="DTX174" s="566" t="s">
        <v>1283</v>
      </c>
      <c r="DTY174" s="566" t="s">
        <v>15</v>
      </c>
      <c r="DTZ174" s="579">
        <v>45871</v>
      </c>
      <c r="DUA174" s="579">
        <v>45876</v>
      </c>
      <c r="DUB174" s="566" t="s">
        <v>485</v>
      </c>
      <c r="DUC174" s="566" t="s">
        <v>486</v>
      </c>
      <c r="DUD174" s="566">
        <v>53</v>
      </c>
      <c r="DUE174" s="566" t="s">
        <v>500</v>
      </c>
      <c r="DUF174" s="566">
        <v>2500</v>
      </c>
      <c r="DUG174" s="566">
        <v>15</v>
      </c>
      <c r="DUH174" s="566">
        <v>0</v>
      </c>
      <c r="DUI174" s="566">
        <v>0</v>
      </c>
      <c r="DUJ174" s="566">
        <v>0</v>
      </c>
      <c r="DUK174" s="566">
        <v>0</v>
      </c>
      <c r="DUL174" s="566">
        <f t="shared" ref="DUL174" si="527">SUM(DUF174:DUK174)</f>
        <v>2515</v>
      </c>
      <c r="DUM174" s="561">
        <f t="shared" ref="DUM174" si="528">DUL174/DUD174</f>
        <v>47.452830188679243</v>
      </c>
      <c r="DUN174" s="566" t="s">
        <v>1283</v>
      </c>
      <c r="DUO174" s="566" t="s">
        <v>15</v>
      </c>
      <c r="DUP174" s="579">
        <v>45871</v>
      </c>
      <c r="DUQ174" s="579">
        <v>45876</v>
      </c>
      <c r="DUR174" s="566" t="s">
        <v>485</v>
      </c>
      <c r="DUS174" s="566" t="s">
        <v>486</v>
      </c>
      <c r="DUT174" s="566">
        <v>53</v>
      </c>
      <c r="DUU174" s="566" t="s">
        <v>500</v>
      </c>
      <c r="DUV174" s="566">
        <v>2500</v>
      </c>
      <c r="DUW174" s="566">
        <v>15</v>
      </c>
      <c r="DUX174" s="566">
        <v>0</v>
      </c>
      <c r="DUY174" s="566">
        <v>0</v>
      </c>
      <c r="DUZ174" s="566">
        <v>0</v>
      </c>
      <c r="DVA174" s="566">
        <v>0</v>
      </c>
      <c r="DVB174" s="566">
        <f t="shared" ref="DVB174" si="529">SUM(DUV174:DVA174)</f>
        <v>2515</v>
      </c>
      <c r="DVC174" s="561">
        <f t="shared" ref="DVC174" si="530">DVB174/DUT174</f>
        <v>47.452830188679243</v>
      </c>
      <c r="DVD174" s="566" t="s">
        <v>1283</v>
      </c>
      <c r="DVE174" s="566" t="s">
        <v>15</v>
      </c>
      <c r="DVF174" s="579">
        <v>45871</v>
      </c>
      <c r="DVG174" s="579">
        <v>45876</v>
      </c>
      <c r="DVH174" s="566" t="s">
        <v>485</v>
      </c>
      <c r="DVI174" s="566" t="s">
        <v>486</v>
      </c>
      <c r="DVJ174" s="566">
        <v>53</v>
      </c>
      <c r="DVK174" s="566" t="s">
        <v>500</v>
      </c>
      <c r="DVL174" s="566">
        <v>2500</v>
      </c>
      <c r="DVM174" s="566">
        <v>15</v>
      </c>
      <c r="DVN174" s="566">
        <v>0</v>
      </c>
      <c r="DVO174" s="566">
        <v>0</v>
      </c>
      <c r="DVP174" s="566">
        <v>0</v>
      </c>
      <c r="DVQ174" s="566">
        <v>0</v>
      </c>
      <c r="DVR174" s="566">
        <f t="shared" ref="DVR174" si="531">SUM(DVL174:DVQ174)</f>
        <v>2515</v>
      </c>
      <c r="DVS174" s="561">
        <f t="shared" ref="DVS174" si="532">DVR174/DVJ174</f>
        <v>47.452830188679243</v>
      </c>
      <c r="DVT174" s="566" t="s">
        <v>1283</v>
      </c>
      <c r="DVU174" s="566" t="s">
        <v>15</v>
      </c>
      <c r="DVV174" s="579">
        <v>45871</v>
      </c>
      <c r="DVW174" s="579">
        <v>45876</v>
      </c>
      <c r="DVX174" s="566" t="s">
        <v>485</v>
      </c>
      <c r="DVY174" s="566" t="s">
        <v>486</v>
      </c>
      <c r="DVZ174" s="566">
        <v>53</v>
      </c>
      <c r="DWA174" s="566" t="s">
        <v>500</v>
      </c>
      <c r="DWB174" s="566">
        <v>2500</v>
      </c>
      <c r="DWC174" s="566">
        <v>15</v>
      </c>
      <c r="DWD174" s="566">
        <v>0</v>
      </c>
      <c r="DWE174" s="566">
        <v>0</v>
      </c>
      <c r="DWF174" s="566">
        <v>0</v>
      </c>
      <c r="DWG174" s="566">
        <v>0</v>
      </c>
      <c r="DWH174" s="566">
        <f t="shared" ref="DWH174" si="533">SUM(DWB174:DWG174)</f>
        <v>2515</v>
      </c>
      <c r="DWI174" s="561">
        <f t="shared" ref="DWI174" si="534">DWH174/DVZ174</f>
        <v>47.452830188679243</v>
      </c>
      <c r="DWJ174" s="566" t="s">
        <v>1283</v>
      </c>
      <c r="DWK174" s="566" t="s">
        <v>15</v>
      </c>
      <c r="DWL174" s="579">
        <v>45871</v>
      </c>
      <c r="DWM174" s="579">
        <v>45876</v>
      </c>
      <c r="DWN174" s="566" t="s">
        <v>485</v>
      </c>
      <c r="DWO174" s="566" t="s">
        <v>486</v>
      </c>
      <c r="DWP174" s="566">
        <v>53</v>
      </c>
      <c r="DWQ174" s="566" t="s">
        <v>500</v>
      </c>
      <c r="DWR174" s="566">
        <v>2500</v>
      </c>
      <c r="DWS174" s="566">
        <v>15</v>
      </c>
      <c r="DWT174" s="566">
        <v>0</v>
      </c>
      <c r="DWU174" s="566">
        <v>0</v>
      </c>
      <c r="DWV174" s="566">
        <v>0</v>
      </c>
      <c r="DWW174" s="566">
        <v>0</v>
      </c>
      <c r="DWX174" s="566">
        <f t="shared" ref="DWX174" si="535">SUM(DWR174:DWW174)</f>
        <v>2515</v>
      </c>
      <c r="DWY174" s="561">
        <f t="shared" ref="DWY174" si="536">DWX174/DWP174</f>
        <v>47.452830188679243</v>
      </c>
      <c r="DWZ174" s="566" t="s">
        <v>1283</v>
      </c>
      <c r="DXA174" s="566" t="s">
        <v>15</v>
      </c>
      <c r="DXB174" s="579">
        <v>45871</v>
      </c>
      <c r="DXC174" s="579">
        <v>45876</v>
      </c>
      <c r="DXD174" s="566" t="s">
        <v>485</v>
      </c>
      <c r="DXE174" s="566" t="s">
        <v>486</v>
      </c>
      <c r="DXF174" s="566">
        <v>53</v>
      </c>
      <c r="DXG174" s="566" t="s">
        <v>500</v>
      </c>
      <c r="DXH174" s="566">
        <v>2500</v>
      </c>
      <c r="DXI174" s="566">
        <v>15</v>
      </c>
      <c r="DXJ174" s="566">
        <v>0</v>
      </c>
      <c r="DXK174" s="566">
        <v>0</v>
      </c>
      <c r="DXL174" s="566">
        <v>0</v>
      </c>
      <c r="DXM174" s="566">
        <v>0</v>
      </c>
      <c r="DXN174" s="566">
        <f t="shared" ref="DXN174" si="537">SUM(DXH174:DXM174)</f>
        <v>2515</v>
      </c>
      <c r="DXO174" s="561">
        <f t="shared" ref="DXO174" si="538">DXN174/DXF174</f>
        <v>47.452830188679243</v>
      </c>
      <c r="DXP174" s="566" t="s">
        <v>1283</v>
      </c>
      <c r="DXQ174" s="566" t="s">
        <v>15</v>
      </c>
      <c r="DXR174" s="579">
        <v>45871</v>
      </c>
      <c r="DXS174" s="579">
        <v>45876</v>
      </c>
      <c r="DXT174" s="566" t="s">
        <v>485</v>
      </c>
      <c r="DXU174" s="566" t="s">
        <v>486</v>
      </c>
      <c r="DXV174" s="566">
        <v>53</v>
      </c>
      <c r="DXW174" s="566" t="s">
        <v>500</v>
      </c>
      <c r="DXX174" s="566">
        <v>2500</v>
      </c>
      <c r="DXY174" s="566">
        <v>15</v>
      </c>
      <c r="DXZ174" s="566">
        <v>0</v>
      </c>
      <c r="DYA174" s="566">
        <v>0</v>
      </c>
      <c r="DYB174" s="566">
        <v>0</v>
      </c>
      <c r="DYC174" s="566">
        <v>0</v>
      </c>
      <c r="DYD174" s="566">
        <f t="shared" ref="DYD174" si="539">SUM(DXX174:DYC174)</f>
        <v>2515</v>
      </c>
      <c r="DYE174" s="561">
        <f t="shared" ref="DYE174" si="540">DYD174/DXV174</f>
        <v>47.452830188679243</v>
      </c>
      <c r="DYF174" s="566" t="s">
        <v>1283</v>
      </c>
      <c r="DYG174" s="566" t="s">
        <v>15</v>
      </c>
      <c r="DYH174" s="579">
        <v>45871</v>
      </c>
      <c r="DYI174" s="579">
        <v>45876</v>
      </c>
      <c r="DYJ174" s="566" t="s">
        <v>485</v>
      </c>
      <c r="DYK174" s="566" t="s">
        <v>486</v>
      </c>
      <c r="DYL174" s="566">
        <v>53</v>
      </c>
      <c r="DYM174" s="566" t="s">
        <v>500</v>
      </c>
      <c r="DYN174" s="566">
        <v>2500</v>
      </c>
      <c r="DYO174" s="566">
        <v>15</v>
      </c>
      <c r="DYP174" s="566">
        <v>0</v>
      </c>
      <c r="DYQ174" s="566">
        <v>0</v>
      </c>
      <c r="DYR174" s="566">
        <v>0</v>
      </c>
      <c r="DYS174" s="566">
        <v>0</v>
      </c>
      <c r="DYT174" s="566">
        <f t="shared" ref="DYT174" si="541">SUM(DYN174:DYS174)</f>
        <v>2515</v>
      </c>
      <c r="DYU174" s="561">
        <f t="shared" ref="DYU174" si="542">DYT174/DYL174</f>
        <v>47.452830188679243</v>
      </c>
      <c r="DYV174" s="566" t="s">
        <v>1283</v>
      </c>
      <c r="DYW174" s="566" t="s">
        <v>15</v>
      </c>
      <c r="DYX174" s="579">
        <v>45871</v>
      </c>
      <c r="DYY174" s="579">
        <v>45876</v>
      </c>
      <c r="DYZ174" s="566" t="s">
        <v>485</v>
      </c>
      <c r="DZA174" s="566" t="s">
        <v>486</v>
      </c>
      <c r="DZB174" s="566">
        <v>53</v>
      </c>
      <c r="DZC174" s="566" t="s">
        <v>500</v>
      </c>
      <c r="DZD174" s="566">
        <v>2500</v>
      </c>
      <c r="DZE174" s="566">
        <v>15</v>
      </c>
      <c r="DZF174" s="566">
        <v>0</v>
      </c>
      <c r="DZG174" s="566">
        <v>0</v>
      </c>
      <c r="DZH174" s="566">
        <v>0</v>
      </c>
      <c r="DZI174" s="566">
        <v>0</v>
      </c>
      <c r="DZJ174" s="566">
        <f t="shared" ref="DZJ174" si="543">SUM(DZD174:DZI174)</f>
        <v>2515</v>
      </c>
      <c r="DZK174" s="561">
        <f t="shared" ref="DZK174" si="544">DZJ174/DZB174</f>
        <v>47.452830188679243</v>
      </c>
      <c r="DZL174" s="566" t="s">
        <v>1283</v>
      </c>
      <c r="DZM174" s="566" t="s">
        <v>15</v>
      </c>
      <c r="DZN174" s="579">
        <v>45871</v>
      </c>
      <c r="DZO174" s="579">
        <v>45876</v>
      </c>
      <c r="DZP174" s="566" t="s">
        <v>485</v>
      </c>
      <c r="DZQ174" s="566" t="s">
        <v>486</v>
      </c>
      <c r="DZR174" s="566">
        <v>53</v>
      </c>
      <c r="DZS174" s="566" t="s">
        <v>500</v>
      </c>
      <c r="DZT174" s="566">
        <v>2500</v>
      </c>
      <c r="DZU174" s="566">
        <v>15</v>
      </c>
      <c r="DZV174" s="566">
        <v>0</v>
      </c>
      <c r="DZW174" s="566">
        <v>0</v>
      </c>
      <c r="DZX174" s="566">
        <v>0</v>
      </c>
      <c r="DZY174" s="566">
        <v>0</v>
      </c>
      <c r="DZZ174" s="566">
        <f t="shared" ref="DZZ174" si="545">SUM(DZT174:DZY174)</f>
        <v>2515</v>
      </c>
      <c r="EAA174" s="561">
        <f t="shared" ref="EAA174" si="546">DZZ174/DZR174</f>
        <v>47.452830188679243</v>
      </c>
      <c r="EAB174" s="566" t="s">
        <v>1283</v>
      </c>
      <c r="EAC174" s="566" t="s">
        <v>15</v>
      </c>
      <c r="EAD174" s="579">
        <v>45871</v>
      </c>
      <c r="EAE174" s="579">
        <v>45876</v>
      </c>
      <c r="EAF174" s="566" t="s">
        <v>485</v>
      </c>
      <c r="EAG174" s="566" t="s">
        <v>486</v>
      </c>
      <c r="EAH174" s="566">
        <v>53</v>
      </c>
      <c r="EAI174" s="566" t="s">
        <v>500</v>
      </c>
      <c r="EAJ174" s="566">
        <v>2500</v>
      </c>
      <c r="EAK174" s="566">
        <v>15</v>
      </c>
      <c r="EAL174" s="566">
        <v>0</v>
      </c>
      <c r="EAM174" s="566">
        <v>0</v>
      </c>
      <c r="EAN174" s="566">
        <v>0</v>
      </c>
      <c r="EAO174" s="566">
        <v>0</v>
      </c>
      <c r="EAP174" s="566">
        <f t="shared" ref="EAP174" si="547">SUM(EAJ174:EAO174)</f>
        <v>2515</v>
      </c>
      <c r="EAQ174" s="561">
        <f t="shared" ref="EAQ174" si="548">EAP174/EAH174</f>
        <v>47.452830188679243</v>
      </c>
      <c r="EAR174" s="566" t="s">
        <v>1283</v>
      </c>
      <c r="EAS174" s="566" t="s">
        <v>15</v>
      </c>
      <c r="EAT174" s="579">
        <v>45871</v>
      </c>
      <c r="EAU174" s="579">
        <v>45876</v>
      </c>
      <c r="EAV174" s="566" t="s">
        <v>485</v>
      </c>
      <c r="EAW174" s="566" t="s">
        <v>486</v>
      </c>
      <c r="EAX174" s="566">
        <v>53</v>
      </c>
      <c r="EAY174" s="566" t="s">
        <v>500</v>
      </c>
      <c r="EAZ174" s="566">
        <v>2500</v>
      </c>
      <c r="EBA174" s="566">
        <v>15</v>
      </c>
      <c r="EBB174" s="566">
        <v>0</v>
      </c>
      <c r="EBC174" s="566">
        <v>0</v>
      </c>
      <c r="EBD174" s="566">
        <v>0</v>
      </c>
      <c r="EBE174" s="566">
        <v>0</v>
      </c>
      <c r="EBF174" s="566">
        <f t="shared" ref="EBF174" si="549">SUM(EAZ174:EBE174)</f>
        <v>2515</v>
      </c>
      <c r="EBG174" s="561">
        <f t="shared" ref="EBG174" si="550">EBF174/EAX174</f>
        <v>47.452830188679243</v>
      </c>
      <c r="EBH174" s="566" t="s">
        <v>1283</v>
      </c>
      <c r="EBI174" s="566" t="s">
        <v>15</v>
      </c>
      <c r="EBJ174" s="579">
        <v>45871</v>
      </c>
      <c r="EBK174" s="579">
        <v>45876</v>
      </c>
      <c r="EBL174" s="566" t="s">
        <v>485</v>
      </c>
      <c r="EBM174" s="566" t="s">
        <v>486</v>
      </c>
      <c r="EBN174" s="566">
        <v>53</v>
      </c>
      <c r="EBO174" s="566" t="s">
        <v>500</v>
      </c>
      <c r="EBP174" s="566">
        <v>2500</v>
      </c>
      <c r="EBQ174" s="566">
        <v>15</v>
      </c>
      <c r="EBR174" s="566">
        <v>0</v>
      </c>
      <c r="EBS174" s="566">
        <v>0</v>
      </c>
      <c r="EBT174" s="566">
        <v>0</v>
      </c>
      <c r="EBU174" s="566">
        <v>0</v>
      </c>
      <c r="EBV174" s="566">
        <f t="shared" ref="EBV174" si="551">SUM(EBP174:EBU174)</f>
        <v>2515</v>
      </c>
      <c r="EBW174" s="561">
        <f t="shared" ref="EBW174" si="552">EBV174/EBN174</f>
        <v>47.452830188679243</v>
      </c>
      <c r="EBX174" s="566" t="s">
        <v>1283</v>
      </c>
      <c r="EBY174" s="566" t="s">
        <v>15</v>
      </c>
      <c r="EBZ174" s="579">
        <v>45871</v>
      </c>
      <c r="ECA174" s="579">
        <v>45876</v>
      </c>
      <c r="ECB174" s="566" t="s">
        <v>485</v>
      </c>
      <c r="ECC174" s="566" t="s">
        <v>486</v>
      </c>
      <c r="ECD174" s="566">
        <v>53</v>
      </c>
      <c r="ECE174" s="566" t="s">
        <v>500</v>
      </c>
      <c r="ECF174" s="566">
        <v>2500</v>
      </c>
      <c r="ECG174" s="566">
        <v>15</v>
      </c>
      <c r="ECH174" s="566">
        <v>0</v>
      </c>
      <c r="ECI174" s="566">
        <v>0</v>
      </c>
      <c r="ECJ174" s="566">
        <v>0</v>
      </c>
      <c r="ECK174" s="566">
        <v>0</v>
      </c>
      <c r="ECL174" s="566">
        <f t="shared" ref="ECL174" si="553">SUM(ECF174:ECK174)</f>
        <v>2515</v>
      </c>
      <c r="ECM174" s="561">
        <f t="shared" ref="ECM174" si="554">ECL174/ECD174</f>
        <v>47.452830188679243</v>
      </c>
      <c r="ECN174" s="566" t="s">
        <v>1283</v>
      </c>
      <c r="ECO174" s="566" t="s">
        <v>15</v>
      </c>
      <c r="ECP174" s="579">
        <v>45871</v>
      </c>
      <c r="ECQ174" s="579">
        <v>45876</v>
      </c>
      <c r="ECR174" s="566" t="s">
        <v>485</v>
      </c>
      <c r="ECS174" s="566" t="s">
        <v>486</v>
      </c>
      <c r="ECT174" s="566">
        <v>53</v>
      </c>
      <c r="ECU174" s="566" t="s">
        <v>500</v>
      </c>
      <c r="ECV174" s="566">
        <v>2500</v>
      </c>
      <c r="ECW174" s="566">
        <v>15</v>
      </c>
      <c r="ECX174" s="566">
        <v>0</v>
      </c>
      <c r="ECY174" s="566">
        <v>0</v>
      </c>
      <c r="ECZ174" s="566">
        <v>0</v>
      </c>
      <c r="EDA174" s="566">
        <v>0</v>
      </c>
      <c r="EDB174" s="566">
        <f t="shared" ref="EDB174" si="555">SUM(ECV174:EDA174)</f>
        <v>2515</v>
      </c>
      <c r="EDC174" s="561">
        <f t="shared" ref="EDC174" si="556">EDB174/ECT174</f>
        <v>47.452830188679243</v>
      </c>
      <c r="EDD174" s="566" t="s">
        <v>1283</v>
      </c>
      <c r="EDE174" s="566" t="s">
        <v>15</v>
      </c>
      <c r="EDF174" s="579">
        <v>45871</v>
      </c>
      <c r="EDG174" s="579">
        <v>45876</v>
      </c>
      <c r="EDH174" s="566" t="s">
        <v>485</v>
      </c>
      <c r="EDI174" s="566" t="s">
        <v>486</v>
      </c>
      <c r="EDJ174" s="566">
        <v>53</v>
      </c>
      <c r="EDK174" s="566" t="s">
        <v>500</v>
      </c>
      <c r="EDL174" s="566">
        <v>2500</v>
      </c>
      <c r="EDM174" s="566">
        <v>15</v>
      </c>
      <c r="EDN174" s="566">
        <v>0</v>
      </c>
      <c r="EDO174" s="566">
        <v>0</v>
      </c>
      <c r="EDP174" s="566">
        <v>0</v>
      </c>
      <c r="EDQ174" s="566">
        <v>0</v>
      </c>
      <c r="EDR174" s="566">
        <f t="shared" ref="EDR174" si="557">SUM(EDL174:EDQ174)</f>
        <v>2515</v>
      </c>
      <c r="EDS174" s="561">
        <f t="shared" ref="EDS174" si="558">EDR174/EDJ174</f>
        <v>47.452830188679243</v>
      </c>
      <c r="EDT174" s="566" t="s">
        <v>1283</v>
      </c>
      <c r="EDU174" s="566" t="s">
        <v>15</v>
      </c>
      <c r="EDV174" s="579">
        <v>45871</v>
      </c>
      <c r="EDW174" s="579">
        <v>45876</v>
      </c>
      <c r="EDX174" s="566" t="s">
        <v>485</v>
      </c>
      <c r="EDY174" s="566" t="s">
        <v>486</v>
      </c>
      <c r="EDZ174" s="566">
        <v>53</v>
      </c>
      <c r="EEA174" s="566" t="s">
        <v>500</v>
      </c>
      <c r="EEB174" s="566">
        <v>2500</v>
      </c>
      <c r="EEC174" s="566">
        <v>15</v>
      </c>
      <c r="EED174" s="566">
        <v>0</v>
      </c>
      <c r="EEE174" s="566">
        <v>0</v>
      </c>
      <c r="EEF174" s="566">
        <v>0</v>
      </c>
      <c r="EEG174" s="566">
        <v>0</v>
      </c>
      <c r="EEH174" s="566">
        <f t="shared" ref="EEH174" si="559">SUM(EEB174:EEG174)</f>
        <v>2515</v>
      </c>
      <c r="EEI174" s="561">
        <f t="shared" ref="EEI174" si="560">EEH174/EDZ174</f>
        <v>47.452830188679243</v>
      </c>
      <c r="EEJ174" s="566" t="s">
        <v>1283</v>
      </c>
      <c r="EEK174" s="566" t="s">
        <v>15</v>
      </c>
      <c r="EEL174" s="579">
        <v>45871</v>
      </c>
      <c r="EEM174" s="579">
        <v>45876</v>
      </c>
      <c r="EEN174" s="566" t="s">
        <v>485</v>
      </c>
      <c r="EEO174" s="566" t="s">
        <v>486</v>
      </c>
      <c r="EEP174" s="566">
        <v>53</v>
      </c>
      <c r="EEQ174" s="566" t="s">
        <v>500</v>
      </c>
      <c r="EER174" s="566">
        <v>2500</v>
      </c>
      <c r="EES174" s="566">
        <v>15</v>
      </c>
      <c r="EET174" s="566">
        <v>0</v>
      </c>
      <c r="EEU174" s="566">
        <v>0</v>
      </c>
      <c r="EEV174" s="566">
        <v>0</v>
      </c>
      <c r="EEW174" s="566">
        <v>0</v>
      </c>
      <c r="EEX174" s="566">
        <f t="shared" ref="EEX174" si="561">SUM(EER174:EEW174)</f>
        <v>2515</v>
      </c>
      <c r="EEY174" s="561">
        <f t="shared" ref="EEY174" si="562">EEX174/EEP174</f>
        <v>47.452830188679243</v>
      </c>
      <c r="EEZ174" s="566" t="s">
        <v>1283</v>
      </c>
      <c r="EFA174" s="566" t="s">
        <v>15</v>
      </c>
      <c r="EFB174" s="579">
        <v>45871</v>
      </c>
      <c r="EFC174" s="579">
        <v>45876</v>
      </c>
      <c r="EFD174" s="566" t="s">
        <v>485</v>
      </c>
      <c r="EFE174" s="566" t="s">
        <v>486</v>
      </c>
      <c r="EFF174" s="566">
        <v>53</v>
      </c>
      <c r="EFG174" s="566" t="s">
        <v>500</v>
      </c>
      <c r="EFH174" s="566">
        <v>2500</v>
      </c>
      <c r="EFI174" s="566">
        <v>15</v>
      </c>
      <c r="EFJ174" s="566">
        <v>0</v>
      </c>
      <c r="EFK174" s="566">
        <v>0</v>
      </c>
      <c r="EFL174" s="566">
        <v>0</v>
      </c>
      <c r="EFM174" s="566">
        <v>0</v>
      </c>
      <c r="EFN174" s="566">
        <f t="shared" ref="EFN174" si="563">SUM(EFH174:EFM174)</f>
        <v>2515</v>
      </c>
      <c r="EFO174" s="561">
        <f t="shared" ref="EFO174" si="564">EFN174/EFF174</f>
        <v>47.452830188679243</v>
      </c>
      <c r="EFP174" s="566" t="s">
        <v>1283</v>
      </c>
      <c r="EFQ174" s="566" t="s">
        <v>15</v>
      </c>
      <c r="EFR174" s="579">
        <v>45871</v>
      </c>
      <c r="EFS174" s="579">
        <v>45876</v>
      </c>
      <c r="EFT174" s="566" t="s">
        <v>485</v>
      </c>
      <c r="EFU174" s="566" t="s">
        <v>486</v>
      </c>
      <c r="EFV174" s="566">
        <v>53</v>
      </c>
      <c r="EFW174" s="566" t="s">
        <v>500</v>
      </c>
      <c r="EFX174" s="566">
        <v>2500</v>
      </c>
      <c r="EFY174" s="566">
        <v>15</v>
      </c>
      <c r="EFZ174" s="566">
        <v>0</v>
      </c>
      <c r="EGA174" s="566">
        <v>0</v>
      </c>
      <c r="EGB174" s="566">
        <v>0</v>
      </c>
      <c r="EGC174" s="566">
        <v>0</v>
      </c>
      <c r="EGD174" s="566">
        <f t="shared" ref="EGD174" si="565">SUM(EFX174:EGC174)</f>
        <v>2515</v>
      </c>
      <c r="EGE174" s="561">
        <f t="shared" ref="EGE174" si="566">EGD174/EFV174</f>
        <v>47.452830188679243</v>
      </c>
      <c r="EGF174" s="566" t="s">
        <v>1283</v>
      </c>
      <c r="EGG174" s="566" t="s">
        <v>15</v>
      </c>
      <c r="EGH174" s="579">
        <v>45871</v>
      </c>
      <c r="EGI174" s="579">
        <v>45876</v>
      </c>
      <c r="EGJ174" s="566" t="s">
        <v>485</v>
      </c>
      <c r="EGK174" s="566" t="s">
        <v>486</v>
      </c>
      <c r="EGL174" s="566">
        <v>53</v>
      </c>
      <c r="EGM174" s="566" t="s">
        <v>500</v>
      </c>
      <c r="EGN174" s="566">
        <v>2500</v>
      </c>
      <c r="EGO174" s="566">
        <v>15</v>
      </c>
      <c r="EGP174" s="566">
        <v>0</v>
      </c>
      <c r="EGQ174" s="566">
        <v>0</v>
      </c>
      <c r="EGR174" s="566">
        <v>0</v>
      </c>
      <c r="EGS174" s="566">
        <v>0</v>
      </c>
      <c r="EGT174" s="566">
        <f t="shared" ref="EGT174" si="567">SUM(EGN174:EGS174)</f>
        <v>2515</v>
      </c>
      <c r="EGU174" s="561">
        <f t="shared" ref="EGU174" si="568">EGT174/EGL174</f>
        <v>47.452830188679243</v>
      </c>
      <c r="EGV174" s="566" t="s">
        <v>1283</v>
      </c>
      <c r="EGW174" s="566" t="s">
        <v>15</v>
      </c>
      <c r="EGX174" s="579">
        <v>45871</v>
      </c>
      <c r="EGY174" s="579">
        <v>45876</v>
      </c>
      <c r="EGZ174" s="566" t="s">
        <v>485</v>
      </c>
      <c r="EHA174" s="566" t="s">
        <v>486</v>
      </c>
      <c r="EHB174" s="566">
        <v>53</v>
      </c>
      <c r="EHC174" s="566" t="s">
        <v>500</v>
      </c>
      <c r="EHD174" s="566">
        <v>2500</v>
      </c>
      <c r="EHE174" s="566">
        <v>15</v>
      </c>
      <c r="EHF174" s="566">
        <v>0</v>
      </c>
      <c r="EHG174" s="566">
        <v>0</v>
      </c>
      <c r="EHH174" s="566">
        <v>0</v>
      </c>
      <c r="EHI174" s="566">
        <v>0</v>
      </c>
      <c r="EHJ174" s="566">
        <f t="shared" ref="EHJ174" si="569">SUM(EHD174:EHI174)</f>
        <v>2515</v>
      </c>
      <c r="EHK174" s="561">
        <f t="shared" ref="EHK174" si="570">EHJ174/EHB174</f>
        <v>47.452830188679243</v>
      </c>
      <c r="EHL174" s="566" t="s">
        <v>1283</v>
      </c>
      <c r="EHM174" s="566" t="s">
        <v>15</v>
      </c>
      <c r="EHN174" s="579">
        <v>45871</v>
      </c>
      <c r="EHO174" s="579">
        <v>45876</v>
      </c>
      <c r="EHP174" s="566" t="s">
        <v>485</v>
      </c>
      <c r="EHQ174" s="566" t="s">
        <v>486</v>
      </c>
      <c r="EHR174" s="566">
        <v>53</v>
      </c>
      <c r="EHS174" s="566" t="s">
        <v>500</v>
      </c>
      <c r="EHT174" s="566">
        <v>2500</v>
      </c>
      <c r="EHU174" s="566">
        <v>15</v>
      </c>
      <c r="EHV174" s="566">
        <v>0</v>
      </c>
      <c r="EHW174" s="566">
        <v>0</v>
      </c>
      <c r="EHX174" s="566">
        <v>0</v>
      </c>
      <c r="EHY174" s="566">
        <v>0</v>
      </c>
      <c r="EHZ174" s="566">
        <f t="shared" ref="EHZ174" si="571">SUM(EHT174:EHY174)</f>
        <v>2515</v>
      </c>
      <c r="EIA174" s="561">
        <f t="shared" ref="EIA174" si="572">EHZ174/EHR174</f>
        <v>47.452830188679243</v>
      </c>
      <c r="EIB174" s="566" t="s">
        <v>1283</v>
      </c>
      <c r="EIC174" s="566" t="s">
        <v>15</v>
      </c>
      <c r="EID174" s="579">
        <v>45871</v>
      </c>
      <c r="EIE174" s="579">
        <v>45876</v>
      </c>
      <c r="EIF174" s="566" t="s">
        <v>485</v>
      </c>
      <c r="EIG174" s="566" t="s">
        <v>486</v>
      </c>
      <c r="EIH174" s="566">
        <v>53</v>
      </c>
      <c r="EII174" s="566" t="s">
        <v>500</v>
      </c>
      <c r="EIJ174" s="566">
        <v>2500</v>
      </c>
      <c r="EIK174" s="566">
        <v>15</v>
      </c>
      <c r="EIL174" s="566">
        <v>0</v>
      </c>
      <c r="EIM174" s="566">
        <v>0</v>
      </c>
      <c r="EIN174" s="566">
        <v>0</v>
      </c>
      <c r="EIO174" s="566">
        <v>0</v>
      </c>
      <c r="EIP174" s="566">
        <f t="shared" ref="EIP174" si="573">SUM(EIJ174:EIO174)</f>
        <v>2515</v>
      </c>
      <c r="EIQ174" s="561">
        <f t="shared" ref="EIQ174" si="574">EIP174/EIH174</f>
        <v>47.452830188679243</v>
      </c>
      <c r="EIR174" s="566" t="s">
        <v>1283</v>
      </c>
      <c r="EIS174" s="566" t="s">
        <v>15</v>
      </c>
      <c r="EIT174" s="579">
        <v>45871</v>
      </c>
      <c r="EIU174" s="579">
        <v>45876</v>
      </c>
      <c r="EIV174" s="566" t="s">
        <v>485</v>
      </c>
      <c r="EIW174" s="566" t="s">
        <v>486</v>
      </c>
      <c r="EIX174" s="566">
        <v>53</v>
      </c>
      <c r="EIY174" s="566" t="s">
        <v>500</v>
      </c>
      <c r="EIZ174" s="566">
        <v>2500</v>
      </c>
      <c r="EJA174" s="566">
        <v>15</v>
      </c>
      <c r="EJB174" s="566">
        <v>0</v>
      </c>
      <c r="EJC174" s="566">
        <v>0</v>
      </c>
      <c r="EJD174" s="566">
        <v>0</v>
      </c>
      <c r="EJE174" s="566">
        <v>0</v>
      </c>
      <c r="EJF174" s="566">
        <f t="shared" ref="EJF174" si="575">SUM(EIZ174:EJE174)</f>
        <v>2515</v>
      </c>
      <c r="EJG174" s="561">
        <f t="shared" ref="EJG174" si="576">EJF174/EIX174</f>
        <v>47.452830188679243</v>
      </c>
      <c r="EJH174" s="566" t="s">
        <v>1283</v>
      </c>
      <c r="EJI174" s="566" t="s">
        <v>15</v>
      </c>
      <c r="EJJ174" s="579">
        <v>45871</v>
      </c>
      <c r="EJK174" s="579">
        <v>45876</v>
      </c>
      <c r="EJL174" s="566" t="s">
        <v>485</v>
      </c>
      <c r="EJM174" s="566" t="s">
        <v>486</v>
      </c>
      <c r="EJN174" s="566">
        <v>53</v>
      </c>
      <c r="EJO174" s="566" t="s">
        <v>500</v>
      </c>
      <c r="EJP174" s="566">
        <v>2500</v>
      </c>
      <c r="EJQ174" s="566">
        <v>15</v>
      </c>
      <c r="EJR174" s="566">
        <v>0</v>
      </c>
      <c r="EJS174" s="566">
        <v>0</v>
      </c>
      <c r="EJT174" s="566">
        <v>0</v>
      </c>
      <c r="EJU174" s="566">
        <v>0</v>
      </c>
      <c r="EJV174" s="566">
        <f t="shared" ref="EJV174" si="577">SUM(EJP174:EJU174)</f>
        <v>2515</v>
      </c>
      <c r="EJW174" s="561">
        <f t="shared" ref="EJW174" si="578">EJV174/EJN174</f>
        <v>47.452830188679243</v>
      </c>
      <c r="EJX174" s="566" t="s">
        <v>1283</v>
      </c>
      <c r="EJY174" s="566" t="s">
        <v>15</v>
      </c>
      <c r="EJZ174" s="579">
        <v>45871</v>
      </c>
      <c r="EKA174" s="579">
        <v>45876</v>
      </c>
      <c r="EKB174" s="566" t="s">
        <v>485</v>
      </c>
      <c r="EKC174" s="566" t="s">
        <v>486</v>
      </c>
      <c r="EKD174" s="566">
        <v>53</v>
      </c>
      <c r="EKE174" s="566" t="s">
        <v>500</v>
      </c>
      <c r="EKF174" s="566">
        <v>2500</v>
      </c>
      <c r="EKG174" s="566">
        <v>15</v>
      </c>
      <c r="EKH174" s="566">
        <v>0</v>
      </c>
      <c r="EKI174" s="566">
        <v>0</v>
      </c>
      <c r="EKJ174" s="566">
        <v>0</v>
      </c>
      <c r="EKK174" s="566">
        <v>0</v>
      </c>
      <c r="EKL174" s="566">
        <f t="shared" ref="EKL174" si="579">SUM(EKF174:EKK174)</f>
        <v>2515</v>
      </c>
      <c r="EKM174" s="561">
        <f t="shared" ref="EKM174" si="580">EKL174/EKD174</f>
        <v>47.452830188679243</v>
      </c>
      <c r="EKN174" s="566" t="s">
        <v>1283</v>
      </c>
      <c r="EKO174" s="566" t="s">
        <v>15</v>
      </c>
      <c r="EKP174" s="579">
        <v>45871</v>
      </c>
      <c r="EKQ174" s="579">
        <v>45876</v>
      </c>
      <c r="EKR174" s="566" t="s">
        <v>485</v>
      </c>
      <c r="EKS174" s="566" t="s">
        <v>486</v>
      </c>
      <c r="EKT174" s="566">
        <v>53</v>
      </c>
      <c r="EKU174" s="566" t="s">
        <v>500</v>
      </c>
      <c r="EKV174" s="566">
        <v>2500</v>
      </c>
      <c r="EKW174" s="566">
        <v>15</v>
      </c>
      <c r="EKX174" s="566">
        <v>0</v>
      </c>
      <c r="EKY174" s="566">
        <v>0</v>
      </c>
      <c r="EKZ174" s="566">
        <v>0</v>
      </c>
      <c r="ELA174" s="566">
        <v>0</v>
      </c>
      <c r="ELB174" s="566">
        <f t="shared" ref="ELB174" si="581">SUM(EKV174:ELA174)</f>
        <v>2515</v>
      </c>
      <c r="ELC174" s="561">
        <f t="shared" ref="ELC174" si="582">ELB174/EKT174</f>
        <v>47.452830188679243</v>
      </c>
      <c r="ELD174" s="566" t="s">
        <v>1283</v>
      </c>
      <c r="ELE174" s="566" t="s">
        <v>15</v>
      </c>
      <c r="ELF174" s="579">
        <v>45871</v>
      </c>
      <c r="ELG174" s="579">
        <v>45876</v>
      </c>
      <c r="ELH174" s="566" t="s">
        <v>485</v>
      </c>
      <c r="ELI174" s="566" t="s">
        <v>486</v>
      </c>
      <c r="ELJ174" s="566">
        <v>53</v>
      </c>
      <c r="ELK174" s="566" t="s">
        <v>500</v>
      </c>
      <c r="ELL174" s="566">
        <v>2500</v>
      </c>
      <c r="ELM174" s="566">
        <v>15</v>
      </c>
      <c r="ELN174" s="566">
        <v>0</v>
      </c>
      <c r="ELO174" s="566">
        <v>0</v>
      </c>
      <c r="ELP174" s="566">
        <v>0</v>
      </c>
      <c r="ELQ174" s="566">
        <v>0</v>
      </c>
      <c r="ELR174" s="566">
        <f t="shared" ref="ELR174" si="583">SUM(ELL174:ELQ174)</f>
        <v>2515</v>
      </c>
      <c r="ELS174" s="561">
        <f t="shared" ref="ELS174" si="584">ELR174/ELJ174</f>
        <v>47.452830188679243</v>
      </c>
      <c r="ELT174" s="566" t="s">
        <v>1283</v>
      </c>
      <c r="ELU174" s="566" t="s">
        <v>15</v>
      </c>
      <c r="ELV174" s="579">
        <v>45871</v>
      </c>
      <c r="ELW174" s="579">
        <v>45876</v>
      </c>
      <c r="ELX174" s="566" t="s">
        <v>485</v>
      </c>
      <c r="ELY174" s="566" t="s">
        <v>486</v>
      </c>
      <c r="ELZ174" s="566">
        <v>53</v>
      </c>
      <c r="EMA174" s="566" t="s">
        <v>500</v>
      </c>
      <c r="EMB174" s="566">
        <v>2500</v>
      </c>
      <c r="EMC174" s="566">
        <v>15</v>
      </c>
      <c r="EMD174" s="566">
        <v>0</v>
      </c>
      <c r="EME174" s="566">
        <v>0</v>
      </c>
      <c r="EMF174" s="566">
        <v>0</v>
      </c>
      <c r="EMG174" s="566">
        <v>0</v>
      </c>
      <c r="EMH174" s="566">
        <f t="shared" ref="EMH174" si="585">SUM(EMB174:EMG174)</f>
        <v>2515</v>
      </c>
      <c r="EMI174" s="561">
        <f t="shared" ref="EMI174" si="586">EMH174/ELZ174</f>
        <v>47.452830188679243</v>
      </c>
      <c r="EMJ174" s="566" t="s">
        <v>1283</v>
      </c>
      <c r="EMK174" s="566" t="s">
        <v>15</v>
      </c>
      <c r="EML174" s="579">
        <v>45871</v>
      </c>
      <c r="EMM174" s="579">
        <v>45876</v>
      </c>
      <c r="EMN174" s="566" t="s">
        <v>485</v>
      </c>
      <c r="EMO174" s="566" t="s">
        <v>486</v>
      </c>
      <c r="EMP174" s="566">
        <v>53</v>
      </c>
      <c r="EMQ174" s="566" t="s">
        <v>500</v>
      </c>
      <c r="EMR174" s="566">
        <v>2500</v>
      </c>
      <c r="EMS174" s="566">
        <v>15</v>
      </c>
      <c r="EMT174" s="566">
        <v>0</v>
      </c>
      <c r="EMU174" s="566">
        <v>0</v>
      </c>
      <c r="EMV174" s="566">
        <v>0</v>
      </c>
      <c r="EMW174" s="566">
        <v>0</v>
      </c>
      <c r="EMX174" s="566">
        <f t="shared" ref="EMX174" si="587">SUM(EMR174:EMW174)</f>
        <v>2515</v>
      </c>
      <c r="EMY174" s="561">
        <f t="shared" ref="EMY174" si="588">EMX174/EMP174</f>
        <v>47.452830188679243</v>
      </c>
      <c r="EMZ174" s="566" t="s">
        <v>1283</v>
      </c>
      <c r="ENA174" s="566" t="s">
        <v>15</v>
      </c>
      <c r="ENB174" s="579">
        <v>45871</v>
      </c>
      <c r="ENC174" s="579">
        <v>45876</v>
      </c>
      <c r="END174" s="566" t="s">
        <v>485</v>
      </c>
      <c r="ENE174" s="566" t="s">
        <v>486</v>
      </c>
      <c r="ENF174" s="566">
        <v>53</v>
      </c>
      <c r="ENG174" s="566" t="s">
        <v>500</v>
      </c>
      <c r="ENH174" s="566">
        <v>2500</v>
      </c>
      <c r="ENI174" s="566">
        <v>15</v>
      </c>
      <c r="ENJ174" s="566">
        <v>0</v>
      </c>
      <c r="ENK174" s="566">
        <v>0</v>
      </c>
      <c r="ENL174" s="566">
        <v>0</v>
      </c>
      <c r="ENM174" s="566">
        <v>0</v>
      </c>
      <c r="ENN174" s="566">
        <f t="shared" ref="ENN174" si="589">SUM(ENH174:ENM174)</f>
        <v>2515</v>
      </c>
      <c r="ENO174" s="561">
        <f t="shared" ref="ENO174" si="590">ENN174/ENF174</f>
        <v>47.452830188679243</v>
      </c>
      <c r="ENP174" s="566" t="s">
        <v>1283</v>
      </c>
      <c r="ENQ174" s="566" t="s">
        <v>15</v>
      </c>
      <c r="ENR174" s="579">
        <v>45871</v>
      </c>
      <c r="ENS174" s="579">
        <v>45876</v>
      </c>
      <c r="ENT174" s="566" t="s">
        <v>485</v>
      </c>
      <c r="ENU174" s="566" t="s">
        <v>486</v>
      </c>
      <c r="ENV174" s="566">
        <v>53</v>
      </c>
      <c r="ENW174" s="566" t="s">
        <v>500</v>
      </c>
      <c r="ENX174" s="566">
        <v>2500</v>
      </c>
      <c r="ENY174" s="566">
        <v>15</v>
      </c>
      <c r="ENZ174" s="566">
        <v>0</v>
      </c>
      <c r="EOA174" s="566">
        <v>0</v>
      </c>
      <c r="EOB174" s="566">
        <v>0</v>
      </c>
      <c r="EOC174" s="566">
        <v>0</v>
      </c>
      <c r="EOD174" s="566">
        <f t="shared" ref="EOD174" si="591">SUM(ENX174:EOC174)</f>
        <v>2515</v>
      </c>
      <c r="EOE174" s="561">
        <f t="shared" ref="EOE174" si="592">EOD174/ENV174</f>
        <v>47.452830188679243</v>
      </c>
      <c r="EOF174" s="566" t="s">
        <v>1283</v>
      </c>
      <c r="EOG174" s="566" t="s">
        <v>15</v>
      </c>
      <c r="EOH174" s="579">
        <v>45871</v>
      </c>
      <c r="EOI174" s="579">
        <v>45876</v>
      </c>
      <c r="EOJ174" s="566" t="s">
        <v>485</v>
      </c>
      <c r="EOK174" s="566" t="s">
        <v>486</v>
      </c>
      <c r="EOL174" s="566">
        <v>53</v>
      </c>
      <c r="EOM174" s="566" t="s">
        <v>500</v>
      </c>
      <c r="EON174" s="566">
        <v>2500</v>
      </c>
      <c r="EOO174" s="566">
        <v>15</v>
      </c>
      <c r="EOP174" s="566">
        <v>0</v>
      </c>
      <c r="EOQ174" s="566">
        <v>0</v>
      </c>
      <c r="EOR174" s="566">
        <v>0</v>
      </c>
      <c r="EOS174" s="566">
        <v>0</v>
      </c>
      <c r="EOT174" s="566">
        <f t="shared" ref="EOT174" si="593">SUM(EON174:EOS174)</f>
        <v>2515</v>
      </c>
      <c r="EOU174" s="561">
        <f t="shared" ref="EOU174" si="594">EOT174/EOL174</f>
        <v>47.452830188679243</v>
      </c>
      <c r="EOV174" s="566" t="s">
        <v>1283</v>
      </c>
      <c r="EOW174" s="566" t="s">
        <v>15</v>
      </c>
      <c r="EOX174" s="579">
        <v>45871</v>
      </c>
      <c r="EOY174" s="579">
        <v>45876</v>
      </c>
      <c r="EOZ174" s="566" t="s">
        <v>485</v>
      </c>
      <c r="EPA174" s="566" t="s">
        <v>486</v>
      </c>
      <c r="EPB174" s="566">
        <v>53</v>
      </c>
      <c r="EPC174" s="566" t="s">
        <v>500</v>
      </c>
      <c r="EPD174" s="566">
        <v>2500</v>
      </c>
      <c r="EPE174" s="566">
        <v>15</v>
      </c>
      <c r="EPF174" s="566">
        <v>0</v>
      </c>
      <c r="EPG174" s="566">
        <v>0</v>
      </c>
      <c r="EPH174" s="566">
        <v>0</v>
      </c>
      <c r="EPI174" s="566">
        <v>0</v>
      </c>
      <c r="EPJ174" s="566">
        <f t="shared" ref="EPJ174" si="595">SUM(EPD174:EPI174)</f>
        <v>2515</v>
      </c>
      <c r="EPK174" s="561">
        <f t="shared" ref="EPK174" si="596">EPJ174/EPB174</f>
        <v>47.452830188679243</v>
      </c>
      <c r="EPL174" s="566" t="s">
        <v>1283</v>
      </c>
      <c r="EPM174" s="566" t="s">
        <v>15</v>
      </c>
      <c r="EPN174" s="579">
        <v>45871</v>
      </c>
      <c r="EPO174" s="579">
        <v>45876</v>
      </c>
      <c r="EPP174" s="566" t="s">
        <v>485</v>
      </c>
      <c r="EPQ174" s="566" t="s">
        <v>486</v>
      </c>
      <c r="EPR174" s="566">
        <v>53</v>
      </c>
      <c r="EPS174" s="566" t="s">
        <v>500</v>
      </c>
      <c r="EPT174" s="566">
        <v>2500</v>
      </c>
      <c r="EPU174" s="566">
        <v>15</v>
      </c>
      <c r="EPV174" s="566">
        <v>0</v>
      </c>
      <c r="EPW174" s="566">
        <v>0</v>
      </c>
      <c r="EPX174" s="566">
        <v>0</v>
      </c>
      <c r="EPY174" s="566">
        <v>0</v>
      </c>
      <c r="EPZ174" s="566">
        <f t="shared" ref="EPZ174" si="597">SUM(EPT174:EPY174)</f>
        <v>2515</v>
      </c>
      <c r="EQA174" s="561">
        <f t="shared" ref="EQA174" si="598">EPZ174/EPR174</f>
        <v>47.452830188679243</v>
      </c>
      <c r="EQB174" s="566" t="s">
        <v>1283</v>
      </c>
      <c r="EQC174" s="566" t="s">
        <v>15</v>
      </c>
      <c r="EQD174" s="579">
        <v>45871</v>
      </c>
      <c r="EQE174" s="579">
        <v>45876</v>
      </c>
      <c r="EQF174" s="566" t="s">
        <v>485</v>
      </c>
      <c r="EQG174" s="566" t="s">
        <v>486</v>
      </c>
      <c r="EQH174" s="566">
        <v>53</v>
      </c>
      <c r="EQI174" s="566" t="s">
        <v>500</v>
      </c>
      <c r="EQJ174" s="566">
        <v>2500</v>
      </c>
      <c r="EQK174" s="566">
        <v>15</v>
      </c>
      <c r="EQL174" s="566">
        <v>0</v>
      </c>
      <c r="EQM174" s="566">
        <v>0</v>
      </c>
      <c r="EQN174" s="566">
        <v>0</v>
      </c>
      <c r="EQO174" s="566">
        <v>0</v>
      </c>
      <c r="EQP174" s="566">
        <f t="shared" ref="EQP174" si="599">SUM(EQJ174:EQO174)</f>
        <v>2515</v>
      </c>
      <c r="EQQ174" s="561">
        <f t="shared" ref="EQQ174" si="600">EQP174/EQH174</f>
        <v>47.452830188679243</v>
      </c>
      <c r="EQR174" s="566" t="s">
        <v>1283</v>
      </c>
      <c r="EQS174" s="566" t="s">
        <v>15</v>
      </c>
      <c r="EQT174" s="579">
        <v>45871</v>
      </c>
      <c r="EQU174" s="579">
        <v>45876</v>
      </c>
      <c r="EQV174" s="566" t="s">
        <v>485</v>
      </c>
      <c r="EQW174" s="566" t="s">
        <v>486</v>
      </c>
      <c r="EQX174" s="566">
        <v>53</v>
      </c>
      <c r="EQY174" s="566" t="s">
        <v>500</v>
      </c>
      <c r="EQZ174" s="566">
        <v>2500</v>
      </c>
      <c r="ERA174" s="566">
        <v>15</v>
      </c>
      <c r="ERB174" s="566">
        <v>0</v>
      </c>
      <c r="ERC174" s="566">
        <v>0</v>
      </c>
      <c r="ERD174" s="566">
        <v>0</v>
      </c>
      <c r="ERE174" s="566">
        <v>0</v>
      </c>
      <c r="ERF174" s="566">
        <f t="shared" ref="ERF174" si="601">SUM(EQZ174:ERE174)</f>
        <v>2515</v>
      </c>
      <c r="ERG174" s="561">
        <f t="shared" ref="ERG174" si="602">ERF174/EQX174</f>
        <v>47.452830188679243</v>
      </c>
      <c r="ERH174" s="566" t="s">
        <v>1283</v>
      </c>
      <c r="ERI174" s="566" t="s">
        <v>15</v>
      </c>
      <c r="ERJ174" s="579">
        <v>45871</v>
      </c>
      <c r="ERK174" s="579">
        <v>45876</v>
      </c>
      <c r="ERL174" s="566" t="s">
        <v>485</v>
      </c>
      <c r="ERM174" s="566" t="s">
        <v>486</v>
      </c>
      <c r="ERN174" s="566">
        <v>53</v>
      </c>
      <c r="ERO174" s="566" t="s">
        <v>500</v>
      </c>
      <c r="ERP174" s="566">
        <v>2500</v>
      </c>
      <c r="ERQ174" s="566">
        <v>15</v>
      </c>
      <c r="ERR174" s="566">
        <v>0</v>
      </c>
      <c r="ERS174" s="566">
        <v>0</v>
      </c>
      <c r="ERT174" s="566">
        <v>0</v>
      </c>
      <c r="ERU174" s="566">
        <v>0</v>
      </c>
      <c r="ERV174" s="566">
        <f t="shared" ref="ERV174" si="603">SUM(ERP174:ERU174)</f>
        <v>2515</v>
      </c>
      <c r="ERW174" s="561">
        <f t="shared" ref="ERW174" si="604">ERV174/ERN174</f>
        <v>47.452830188679243</v>
      </c>
      <c r="ERX174" s="566" t="s">
        <v>1283</v>
      </c>
      <c r="ERY174" s="566" t="s">
        <v>15</v>
      </c>
      <c r="ERZ174" s="579">
        <v>45871</v>
      </c>
      <c r="ESA174" s="579">
        <v>45876</v>
      </c>
      <c r="ESB174" s="566" t="s">
        <v>485</v>
      </c>
      <c r="ESC174" s="566" t="s">
        <v>486</v>
      </c>
      <c r="ESD174" s="566">
        <v>53</v>
      </c>
      <c r="ESE174" s="566" t="s">
        <v>500</v>
      </c>
      <c r="ESF174" s="566">
        <v>2500</v>
      </c>
      <c r="ESG174" s="566">
        <v>15</v>
      </c>
      <c r="ESH174" s="566">
        <v>0</v>
      </c>
      <c r="ESI174" s="566">
        <v>0</v>
      </c>
      <c r="ESJ174" s="566">
        <v>0</v>
      </c>
      <c r="ESK174" s="566">
        <v>0</v>
      </c>
      <c r="ESL174" s="566">
        <f t="shared" ref="ESL174" si="605">SUM(ESF174:ESK174)</f>
        <v>2515</v>
      </c>
      <c r="ESM174" s="561">
        <f t="shared" ref="ESM174" si="606">ESL174/ESD174</f>
        <v>47.452830188679243</v>
      </c>
      <c r="ESN174" s="566" t="s">
        <v>1283</v>
      </c>
      <c r="ESO174" s="566" t="s">
        <v>15</v>
      </c>
      <c r="ESP174" s="579">
        <v>45871</v>
      </c>
      <c r="ESQ174" s="579">
        <v>45876</v>
      </c>
      <c r="ESR174" s="566" t="s">
        <v>485</v>
      </c>
      <c r="ESS174" s="566" t="s">
        <v>486</v>
      </c>
      <c r="EST174" s="566">
        <v>53</v>
      </c>
      <c r="ESU174" s="566" t="s">
        <v>500</v>
      </c>
      <c r="ESV174" s="566">
        <v>2500</v>
      </c>
      <c r="ESW174" s="566">
        <v>15</v>
      </c>
      <c r="ESX174" s="566">
        <v>0</v>
      </c>
      <c r="ESY174" s="566">
        <v>0</v>
      </c>
      <c r="ESZ174" s="566">
        <v>0</v>
      </c>
      <c r="ETA174" s="566">
        <v>0</v>
      </c>
      <c r="ETB174" s="566">
        <f t="shared" ref="ETB174" si="607">SUM(ESV174:ETA174)</f>
        <v>2515</v>
      </c>
      <c r="ETC174" s="561">
        <f t="shared" ref="ETC174" si="608">ETB174/EST174</f>
        <v>47.452830188679243</v>
      </c>
      <c r="ETD174" s="566" t="s">
        <v>1283</v>
      </c>
      <c r="ETE174" s="566" t="s">
        <v>15</v>
      </c>
      <c r="ETF174" s="579">
        <v>45871</v>
      </c>
      <c r="ETG174" s="579">
        <v>45876</v>
      </c>
      <c r="ETH174" s="566" t="s">
        <v>485</v>
      </c>
      <c r="ETI174" s="566" t="s">
        <v>486</v>
      </c>
      <c r="ETJ174" s="566">
        <v>53</v>
      </c>
      <c r="ETK174" s="566" t="s">
        <v>500</v>
      </c>
      <c r="ETL174" s="566">
        <v>2500</v>
      </c>
      <c r="ETM174" s="566">
        <v>15</v>
      </c>
      <c r="ETN174" s="566">
        <v>0</v>
      </c>
      <c r="ETO174" s="566">
        <v>0</v>
      </c>
      <c r="ETP174" s="566">
        <v>0</v>
      </c>
      <c r="ETQ174" s="566">
        <v>0</v>
      </c>
      <c r="ETR174" s="566">
        <f t="shared" ref="ETR174" si="609">SUM(ETL174:ETQ174)</f>
        <v>2515</v>
      </c>
      <c r="ETS174" s="561">
        <f t="shared" ref="ETS174" si="610">ETR174/ETJ174</f>
        <v>47.452830188679243</v>
      </c>
      <c r="ETT174" s="566" t="s">
        <v>1283</v>
      </c>
      <c r="ETU174" s="566" t="s">
        <v>15</v>
      </c>
      <c r="ETV174" s="579">
        <v>45871</v>
      </c>
      <c r="ETW174" s="579">
        <v>45876</v>
      </c>
      <c r="ETX174" s="566" t="s">
        <v>485</v>
      </c>
      <c r="ETY174" s="566" t="s">
        <v>486</v>
      </c>
      <c r="ETZ174" s="566">
        <v>53</v>
      </c>
      <c r="EUA174" s="566" t="s">
        <v>500</v>
      </c>
      <c r="EUB174" s="566">
        <v>2500</v>
      </c>
      <c r="EUC174" s="566">
        <v>15</v>
      </c>
      <c r="EUD174" s="566">
        <v>0</v>
      </c>
      <c r="EUE174" s="566">
        <v>0</v>
      </c>
      <c r="EUF174" s="566">
        <v>0</v>
      </c>
      <c r="EUG174" s="566">
        <v>0</v>
      </c>
      <c r="EUH174" s="566">
        <f t="shared" ref="EUH174" si="611">SUM(EUB174:EUG174)</f>
        <v>2515</v>
      </c>
      <c r="EUI174" s="561">
        <f t="shared" ref="EUI174" si="612">EUH174/ETZ174</f>
        <v>47.452830188679243</v>
      </c>
      <c r="EUJ174" s="566" t="s">
        <v>1283</v>
      </c>
      <c r="EUK174" s="566" t="s">
        <v>15</v>
      </c>
      <c r="EUL174" s="579">
        <v>45871</v>
      </c>
      <c r="EUM174" s="579">
        <v>45876</v>
      </c>
      <c r="EUN174" s="566" t="s">
        <v>485</v>
      </c>
      <c r="EUO174" s="566" t="s">
        <v>486</v>
      </c>
      <c r="EUP174" s="566">
        <v>53</v>
      </c>
      <c r="EUQ174" s="566" t="s">
        <v>500</v>
      </c>
      <c r="EUR174" s="566">
        <v>2500</v>
      </c>
      <c r="EUS174" s="566">
        <v>15</v>
      </c>
      <c r="EUT174" s="566">
        <v>0</v>
      </c>
      <c r="EUU174" s="566">
        <v>0</v>
      </c>
      <c r="EUV174" s="566">
        <v>0</v>
      </c>
      <c r="EUW174" s="566">
        <v>0</v>
      </c>
      <c r="EUX174" s="566">
        <f t="shared" ref="EUX174" si="613">SUM(EUR174:EUW174)</f>
        <v>2515</v>
      </c>
      <c r="EUY174" s="561">
        <f t="shared" ref="EUY174" si="614">EUX174/EUP174</f>
        <v>47.452830188679243</v>
      </c>
      <c r="EUZ174" s="566" t="s">
        <v>1283</v>
      </c>
      <c r="EVA174" s="566" t="s">
        <v>15</v>
      </c>
      <c r="EVB174" s="579">
        <v>45871</v>
      </c>
      <c r="EVC174" s="579">
        <v>45876</v>
      </c>
      <c r="EVD174" s="566" t="s">
        <v>485</v>
      </c>
      <c r="EVE174" s="566" t="s">
        <v>486</v>
      </c>
      <c r="EVF174" s="566">
        <v>53</v>
      </c>
      <c r="EVG174" s="566" t="s">
        <v>500</v>
      </c>
      <c r="EVH174" s="566">
        <v>2500</v>
      </c>
      <c r="EVI174" s="566">
        <v>15</v>
      </c>
      <c r="EVJ174" s="566">
        <v>0</v>
      </c>
      <c r="EVK174" s="566">
        <v>0</v>
      </c>
      <c r="EVL174" s="566">
        <v>0</v>
      </c>
      <c r="EVM174" s="566">
        <v>0</v>
      </c>
      <c r="EVN174" s="566">
        <f t="shared" ref="EVN174" si="615">SUM(EVH174:EVM174)</f>
        <v>2515</v>
      </c>
      <c r="EVO174" s="561">
        <f t="shared" ref="EVO174" si="616">EVN174/EVF174</f>
        <v>47.452830188679243</v>
      </c>
      <c r="EVP174" s="566" t="s">
        <v>1283</v>
      </c>
      <c r="EVQ174" s="566" t="s">
        <v>15</v>
      </c>
      <c r="EVR174" s="579">
        <v>45871</v>
      </c>
      <c r="EVS174" s="579">
        <v>45876</v>
      </c>
      <c r="EVT174" s="566" t="s">
        <v>485</v>
      </c>
      <c r="EVU174" s="566" t="s">
        <v>486</v>
      </c>
      <c r="EVV174" s="566">
        <v>53</v>
      </c>
      <c r="EVW174" s="566" t="s">
        <v>500</v>
      </c>
      <c r="EVX174" s="566">
        <v>2500</v>
      </c>
      <c r="EVY174" s="566">
        <v>15</v>
      </c>
      <c r="EVZ174" s="566">
        <v>0</v>
      </c>
      <c r="EWA174" s="566">
        <v>0</v>
      </c>
      <c r="EWB174" s="566">
        <v>0</v>
      </c>
      <c r="EWC174" s="566">
        <v>0</v>
      </c>
      <c r="EWD174" s="566">
        <f t="shared" ref="EWD174" si="617">SUM(EVX174:EWC174)</f>
        <v>2515</v>
      </c>
      <c r="EWE174" s="561">
        <f t="shared" ref="EWE174" si="618">EWD174/EVV174</f>
        <v>47.452830188679243</v>
      </c>
      <c r="EWF174" s="566" t="s">
        <v>1283</v>
      </c>
      <c r="EWG174" s="566" t="s">
        <v>15</v>
      </c>
      <c r="EWH174" s="579">
        <v>45871</v>
      </c>
      <c r="EWI174" s="579">
        <v>45876</v>
      </c>
      <c r="EWJ174" s="566" t="s">
        <v>485</v>
      </c>
      <c r="EWK174" s="566" t="s">
        <v>486</v>
      </c>
      <c r="EWL174" s="566">
        <v>53</v>
      </c>
      <c r="EWM174" s="566" t="s">
        <v>500</v>
      </c>
      <c r="EWN174" s="566">
        <v>2500</v>
      </c>
      <c r="EWO174" s="566">
        <v>15</v>
      </c>
      <c r="EWP174" s="566">
        <v>0</v>
      </c>
      <c r="EWQ174" s="566">
        <v>0</v>
      </c>
      <c r="EWR174" s="566">
        <v>0</v>
      </c>
      <c r="EWS174" s="566">
        <v>0</v>
      </c>
      <c r="EWT174" s="566">
        <f t="shared" ref="EWT174" si="619">SUM(EWN174:EWS174)</f>
        <v>2515</v>
      </c>
      <c r="EWU174" s="561">
        <f t="shared" ref="EWU174" si="620">EWT174/EWL174</f>
        <v>47.452830188679243</v>
      </c>
      <c r="EWV174" s="566" t="s">
        <v>1283</v>
      </c>
      <c r="EWW174" s="566" t="s">
        <v>15</v>
      </c>
      <c r="EWX174" s="579">
        <v>45871</v>
      </c>
      <c r="EWY174" s="579">
        <v>45876</v>
      </c>
      <c r="EWZ174" s="566" t="s">
        <v>485</v>
      </c>
      <c r="EXA174" s="566" t="s">
        <v>486</v>
      </c>
      <c r="EXB174" s="566">
        <v>53</v>
      </c>
      <c r="EXC174" s="566" t="s">
        <v>500</v>
      </c>
      <c r="EXD174" s="566">
        <v>2500</v>
      </c>
      <c r="EXE174" s="566">
        <v>15</v>
      </c>
      <c r="EXF174" s="566">
        <v>0</v>
      </c>
      <c r="EXG174" s="566">
        <v>0</v>
      </c>
      <c r="EXH174" s="566">
        <v>0</v>
      </c>
      <c r="EXI174" s="566">
        <v>0</v>
      </c>
      <c r="EXJ174" s="566">
        <f t="shared" ref="EXJ174" si="621">SUM(EXD174:EXI174)</f>
        <v>2515</v>
      </c>
      <c r="EXK174" s="561">
        <f t="shared" ref="EXK174" si="622">EXJ174/EXB174</f>
        <v>47.452830188679243</v>
      </c>
      <c r="EXL174" s="566" t="s">
        <v>1283</v>
      </c>
      <c r="EXM174" s="566" t="s">
        <v>15</v>
      </c>
      <c r="EXN174" s="579">
        <v>45871</v>
      </c>
      <c r="EXO174" s="579">
        <v>45876</v>
      </c>
      <c r="EXP174" s="566" t="s">
        <v>485</v>
      </c>
      <c r="EXQ174" s="566" t="s">
        <v>486</v>
      </c>
      <c r="EXR174" s="566">
        <v>53</v>
      </c>
      <c r="EXS174" s="566" t="s">
        <v>500</v>
      </c>
      <c r="EXT174" s="566">
        <v>2500</v>
      </c>
      <c r="EXU174" s="566">
        <v>15</v>
      </c>
      <c r="EXV174" s="566">
        <v>0</v>
      </c>
      <c r="EXW174" s="566">
        <v>0</v>
      </c>
      <c r="EXX174" s="566">
        <v>0</v>
      </c>
      <c r="EXY174" s="566">
        <v>0</v>
      </c>
      <c r="EXZ174" s="566">
        <f t="shared" ref="EXZ174" si="623">SUM(EXT174:EXY174)</f>
        <v>2515</v>
      </c>
      <c r="EYA174" s="561">
        <f t="shared" ref="EYA174" si="624">EXZ174/EXR174</f>
        <v>47.452830188679243</v>
      </c>
      <c r="EYB174" s="566" t="s">
        <v>1283</v>
      </c>
      <c r="EYC174" s="566" t="s">
        <v>15</v>
      </c>
      <c r="EYD174" s="579">
        <v>45871</v>
      </c>
      <c r="EYE174" s="579">
        <v>45876</v>
      </c>
      <c r="EYF174" s="566" t="s">
        <v>485</v>
      </c>
      <c r="EYG174" s="566" t="s">
        <v>486</v>
      </c>
      <c r="EYH174" s="566">
        <v>53</v>
      </c>
      <c r="EYI174" s="566" t="s">
        <v>500</v>
      </c>
      <c r="EYJ174" s="566">
        <v>2500</v>
      </c>
      <c r="EYK174" s="566">
        <v>15</v>
      </c>
      <c r="EYL174" s="566">
        <v>0</v>
      </c>
      <c r="EYM174" s="566">
        <v>0</v>
      </c>
      <c r="EYN174" s="566">
        <v>0</v>
      </c>
      <c r="EYO174" s="566">
        <v>0</v>
      </c>
      <c r="EYP174" s="566">
        <f t="shared" ref="EYP174" si="625">SUM(EYJ174:EYO174)</f>
        <v>2515</v>
      </c>
      <c r="EYQ174" s="561">
        <f t="shared" ref="EYQ174" si="626">EYP174/EYH174</f>
        <v>47.452830188679243</v>
      </c>
      <c r="EYR174" s="566" t="s">
        <v>1283</v>
      </c>
      <c r="EYS174" s="566" t="s">
        <v>15</v>
      </c>
      <c r="EYT174" s="579">
        <v>45871</v>
      </c>
      <c r="EYU174" s="579">
        <v>45876</v>
      </c>
      <c r="EYV174" s="566" t="s">
        <v>485</v>
      </c>
      <c r="EYW174" s="566" t="s">
        <v>486</v>
      </c>
      <c r="EYX174" s="566">
        <v>53</v>
      </c>
      <c r="EYY174" s="566" t="s">
        <v>500</v>
      </c>
      <c r="EYZ174" s="566">
        <v>2500</v>
      </c>
      <c r="EZA174" s="566">
        <v>15</v>
      </c>
      <c r="EZB174" s="566">
        <v>0</v>
      </c>
      <c r="EZC174" s="566">
        <v>0</v>
      </c>
      <c r="EZD174" s="566">
        <v>0</v>
      </c>
      <c r="EZE174" s="566">
        <v>0</v>
      </c>
      <c r="EZF174" s="566">
        <f t="shared" ref="EZF174" si="627">SUM(EYZ174:EZE174)</f>
        <v>2515</v>
      </c>
      <c r="EZG174" s="561">
        <f t="shared" ref="EZG174" si="628">EZF174/EYX174</f>
        <v>47.452830188679243</v>
      </c>
      <c r="EZH174" s="566" t="s">
        <v>1283</v>
      </c>
      <c r="EZI174" s="566" t="s">
        <v>15</v>
      </c>
      <c r="EZJ174" s="579">
        <v>45871</v>
      </c>
      <c r="EZK174" s="579">
        <v>45876</v>
      </c>
      <c r="EZL174" s="566" t="s">
        <v>485</v>
      </c>
      <c r="EZM174" s="566" t="s">
        <v>486</v>
      </c>
      <c r="EZN174" s="566">
        <v>53</v>
      </c>
      <c r="EZO174" s="566" t="s">
        <v>500</v>
      </c>
      <c r="EZP174" s="566">
        <v>2500</v>
      </c>
      <c r="EZQ174" s="566">
        <v>15</v>
      </c>
      <c r="EZR174" s="566">
        <v>0</v>
      </c>
      <c r="EZS174" s="566">
        <v>0</v>
      </c>
      <c r="EZT174" s="566">
        <v>0</v>
      </c>
      <c r="EZU174" s="566">
        <v>0</v>
      </c>
      <c r="EZV174" s="566">
        <f t="shared" ref="EZV174" si="629">SUM(EZP174:EZU174)</f>
        <v>2515</v>
      </c>
      <c r="EZW174" s="561">
        <f t="shared" ref="EZW174" si="630">EZV174/EZN174</f>
        <v>47.452830188679243</v>
      </c>
      <c r="EZX174" s="566" t="s">
        <v>1283</v>
      </c>
      <c r="EZY174" s="566" t="s">
        <v>15</v>
      </c>
      <c r="EZZ174" s="579">
        <v>45871</v>
      </c>
      <c r="FAA174" s="579">
        <v>45876</v>
      </c>
      <c r="FAB174" s="566" t="s">
        <v>485</v>
      </c>
      <c r="FAC174" s="566" t="s">
        <v>486</v>
      </c>
      <c r="FAD174" s="566">
        <v>53</v>
      </c>
      <c r="FAE174" s="566" t="s">
        <v>500</v>
      </c>
      <c r="FAF174" s="566">
        <v>2500</v>
      </c>
      <c r="FAG174" s="566">
        <v>15</v>
      </c>
      <c r="FAH174" s="566">
        <v>0</v>
      </c>
      <c r="FAI174" s="566">
        <v>0</v>
      </c>
      <c r="FAJ174" s="566">
        <v>0</v>
      </c>
      <c r="FAK174" s="566">
        <v>0</v>
      </c>
      <c r="FAL174" s="566">
        <f t="shared" ref="FAL174" si="631">SUM(FAF174:FAK174)</f>
        <v>2515</v>
      </c>
      <c r="FAM174" s="561">
        <f t="shared" ref="FAM174" si="632">FAL174/FAD174</f>
        <v>47.452830188679243</v>
      </c>
      <c r="FAN174" s="566" t="s">
        <v>1283</v>
      </c>
      <c r="FAO174" s="566" t="s">
        <v>15</v>
      </c>
      <c r="FAP174" s="579">
        <v>45871</v>
      </c>
      <c r="FAQ174" s="579">
        <v>45876</v>
      </c>
      <c r="FAR174" s="566" t="s">
        <v>485</v>
      </c>
      <c r="FAS174" s="566" t="s">
        <v>486</v>
      </c>
      <c r="FAT174" s="566">
        <v>53</v>
      </c>
      <c r="FAU174" s="566" t="s">
        <v>500</v>
      </c>
      <c r="FAV174" s="566">
        <v>2500</v>
      </c>
      <c r="FAW174" s="566">
        <v>15</v>
      </c>
      <c r="FAX174" s="566">
        <v>0</v>
      </c>
      <c r="FAY174" s="566">
        <v>0</v>
      </c>
      <c r="FAZ174" s="566">
        <v>0</v>
      </c>
      <c r="FBA174" s="566">
        <v>0</v>
      </c>
      <c r="FBB174" s="566">
        <f t="shared" ref="FBB174" si="633">SUM(FAV174:FBA174)</f>
        <v>2515</v>
      </c>
      <c r="FBC174" s="561">
        <f t="shared" ref="FBC174" si="634">FBB174/FAT174</f>
        <v>47.452830188679243</v>
      </c>
      <c r="FBD174" s="566" t="s">
        <v>1283</v>
      </c>
      <c r="FBE174" s="566" t="s">
        <v>15</v>
      </c>
      <c r="FBF174" s="579">
        <v>45871</v>
      </c>
      <c r="FBG174" s="579">
        <v>45876</v>
      </c>
      <c r="FBH174" s="566" t="s">
        <v>485</v>
      </c>
      <c r="FBI174" s="566" t="s">
        <v>486</v>
      </c>
      <c r="FBJ174" s="566">
        <v>53</v>
      </c>
      <c r="FBK174" s="566" t="s">
        <v>500</v>
      </c>
      <c r="FBL174" s="566">
        <v>2500</v>
      </c>
      <c r="FBM174" s="566">
        <v>15</v>
      </c>
      <c r="FBN174" s="566">
        <v>0</v>
      </c>
      <c r="FBO174" s="566">
        <v>0</v>
      </c>
      <c r="FBP174" s="566">
        <v>0</v>
      </c>
      <c r="FBQ174" s="566">
        <v>0</v>
      </c>
      <c r="FBR174" s="566">
        <f t="shared" ref="FBR174" si="635">SUM(FBL174:FBQ174)</f>
        <v>2515</v>
      </c>
      <c r="FBS174" s="561">
        <f t="shared" ref="FBS174" si="636">FBR174/FBJ174</f>
        <v>47.452830188679243</v>
      </c>
      <c r="FBT174" s="566" t="s">
        <v>1283</v>
      </c>
      <c r="FBU174" s="566" t="s">
        <v>15</v>
      </c>
      <c r="FBV174" s="579">
        <v>45871</v>
      </c>
      <c r="FBW174" s="579">
        <v>45876</v>
      </c>
      <c r="FBX174" s="566" t="s">
        <v>485</v>
      </c>
      <c r="FBY174" s="566" t="s">
        <v>486</v>
      </c>
      <c r="FBZ174" s="566">
        <v>53</v>
      </c>
      <c r="FCA174" s="566" t="s">
        <v>500</v>
      </c>
      <c r="FCB174" s="566">
        <v>2500</v>
      </c>
      <c r="FCC174" s="566">
        <v>15</v>
      </c>
      <c r="FCD174" s="566">
        <v>0</v>
      </c>
      <c r="FCE174" s="566">
        <v>0</v>
      </c>
      <c r="FCF174" s="566">
        <v>0</v>
      </c>
      <c r="FCG174" s="566">
        <v>0</v>
      </c>
      <c r="FCH174" s="566">
        <f t="shared" ref="FCH174" si="637">SUM(FCB174:FCG174)</f>
        <v>2515</v>
      </c>
      <c r="FCI174" s="561">
        <f t="shared" ref="FCI174" si="638">FCH174/FBZ174</f>
        <v>47.452830188679243</v>
      </c>
      <c r="FCJ174" s="566" t="s">
        <v>1283</v>
      </c>
      <c r="FCK174" s="566" t="s">
        <v>15</v>
      </c>
      <c r="FCL174" s="579">
        <v>45871</v>
      </c>
      <c r="FCM174" s="579">
        <v>45876</v>
      </c>
      <c r="FCN174" s="566" t="s">
        <v>485</v>
      </c>
      <c r="FCO174" s="566" t="s">
        <v>486</v>
      </c>
      <c r="FCP174" s="566">
        <v>53</v>
      </c>
      <c r="FCQ174" s="566" t="s">
        <v>500</v>
      </c>
      <c r="FCR174" s="566">
        <v>2500</v>
      </c>
      <c r="FCS174" s="566">
        <v>15</v>
      </c>
      <c r="FCT174" s="566">
        <v>0</v>
      </c>
      <c r="FCU174" s="566">
        <v>0</v>
      </c>
      <c r="FCV174" s="566">
        <v>0</v>
      </c>
      <c r="FCW174" s="566">
        <v>0</v>
      </c>
      <c r="FCX174" s="566">
        <f t="shared" ref="FCX174" si="639">SUM(FCR174:FCW174)</f>
        <v>2515</v>
      </c>
      <c r="FCY174" s="561">
        <f t="shared" ref="FCY174" si="640">FCX174/FCP174</f>
        <v>47.452830188679243</v>
      </c>
      <c r="FCZ174" s="566" t="s">
        <v>1283</v>
      </c>
      <c r="FDA174" s="566" t="s">
        <v>15</v>
      </c>
      <c r="FDB174" s="579">
        <v>45871</v>
      </c>
      <c r="FDC174" s="579">
        <v>45876</v>
      </c>
      <c r="FDD174" s="566" t="s">
        <v>485</v>
      </c>
      <c r="FDE174" s="566" t="s">
        <v>486</v>
      </c>
      <c r="FDF174" s="566">
        <v>53</v>
      </c>
      <c r="FDG174" s="566" t="s">
        <v>500</v>
      </c>
      <c r="FDH174" s="566">
        <v>2500</v>
      </c>
      <c r="FDI174" s="566">
        <v>15</v>
      </c>
      <c r="FDJ174" s="566">
        <v>0</v>
      </c>
      <c r="FDK174" s="566">
        <v>0</v>
      </c>
      <c r="FDL174" s="566">
        <v>0</v>
      </c>
      <c r="FDM174" s="566">
        <v>0</v>
      </c>
      <c r="FDN174" s="566">
        <f t="shared" ref="FDN174" si="641">SUM(FDH174:FDM174)</f>
        <v>2515</v>
      </c>
      <c r="FDO174" s="561">
        <f t="shared" ref="FDO174" si="642">FDN174/FDF174</f>
        <v>47.452830188679243</v>
      </c>
      <c r="FDP174" s="566" t="s">
        <v>1283</v>
      </c>
      <c r="FDQ174" s="566" t="s">
        <v>15</v>
      </c>
      <c r="FDR174" s="579">
        <v>45871</v>
      </c>
      <c r="FDS174" s="579">
        <v>45876</v>
      </c>
      <c r="FDT174" s="566" t="s">
        <v>485</v>
      </c>
      <c r="FDU174" s="566" t="s">
        <v>486</v>
      </c>
      <c r="FDV174" s="566">
        <v>53</v>
      </c>
      <c r="FDW174" s="566" t="s">
        <v>500</v>
      </c>
      <c r="FDX174" s="566">
        <v>2500</v>
      </c>
      <c r="FDY174" s="566">
        <v>15</v>
      </c>
      <c r="FDZ174" s="566">
        <v>0</v>
      </c>
      <c r="FEA174" s="566">
        <v>0</v>
      </c>
      <c r="FEB174" s="566">
        <v>0</v>
      </c>
      <c r="FEC174" s="566">
        <v>0</v>
      </c>
      <c r="FED174" s="566">
        <f t="shared" ref="FED174" si="643">SUM(FDX174:FEC174)</f>
        <v>2515</v>
      </c>
      <c r="FEE174" s="561">
        <f t="shared" ref="FEE174" si="644">FED174/FDV174</f>
        <v>47.452830188679243</v>
      </c>
      <c r="FEF174" s="566" t="s">
        <v>1283</v>
      </c>
      <c r="FEG174" s="566" t="s">
        <v>15</v>
      </c>
      <c r="FEH174" s="579">
        <v>45871</v>
      </c>
      <c r="FEI174" s="579">
        <v>45876</v>
      </c>
      <c r="FEJ174" s="566" t="s">
        <v>485</v>
      </c>
      <c r="FEK174" s="566" t="s">
        <v>486</v>
      </c>
      <c r="FEL174" s="566">
        <v>53</v>
      </c>
      <c r="FEM174" s="566" t="s">
        <v>500</v>
      </c>
      <c r="FEN174" s="566">
        <v>2500</v>
      </c>
      <c r="FEO174" s="566">
        <v>15</v>
      </c>
      <c r="FEP174" s="566">
        <v>0</v>
      </c>
      <c r="FEQ174" s="566">
        <v>0</v>
      </c>
      <c r="FER174" s="566">
        <v>0</v>
      </c>
      <c r="FES174" s="566">
        <v>0</v>
      </c>
      <c r="FET174" s="566">
        <f t="shared" ref="FET174" si="645">SUM(FEN174:FES174)</f>
        <v>2515</v>
      </c>
      <c r="FEU174" s="561">
        <f t="shared" ref="FEU174" si="646">FET174/FEL174</f>
        <v>47.452830188679243</v>
      </c>
      <c r="FEV174" s="566" t="s">
        <v>1283</v>
      </c>
      <c r="FEW174" s="566" t="s">
        <v>15</v>
      </c>
      <c r="FEX174" s="579">
        <v>45871</v>
      </c>
      <c r="FEY174" s="579">
        <v>45876</v>
      </c>
      <c r="FEZ174" s="566" t="s">
        <v>485</v>
      </c>
      <c r="FFA174" s="566" t="s">
        <v>486</v>
      </c>
      <c r="FFB174" s="566">
        <v>53</v>
      </c>
      <c r="FFC174" s="566" t="s">
        <v>500</v>
      </c>
      <c r="FFD174" s="566">
        <v>2500</v>
      </c>
      <c r="FFE174" s="566">
        <v>15</v>
      </c>
      <c r="FFF174" s="566">
        <v>0</v>
      </c>
      <c r="FFG174" s="566">
        <v>0</v>
      </c>
      <c r="FFH174" s="566">
        <v>0</v>
      </c>
      <c r="FFI174" s="566">
        <v>0</v>
      </c>
      <c r="FFJ174" s="566">
        <f t="shared" ref="FFJ174" si="647">SUM(FFD174:FFI174)</f>
        <v>2515</v>
      </c>
      <c r="FFK174" s="561">
        <f t="shared" ref="FFK174" si="648">FFJ174/FFB174</f>
        <v>47.452830188679243</v>
      </c>
      <c r="FFL174" s="566" t="s">
        <v>1283</v>
      </c>
      <c r="FFM174" s="566" t="s">
        <v>15</v>
      </c>
      <c r="FFN174" s="579">
        <v>45871</v>
      </c>
      <c r="FFO174" s="579">
        <v>45876</v>
      </c>
      <c r="FFP174" s="566" t="s">
        <v>485</v>
      </c>
      <c r="FFQ174" s="566" t="s">
        <v>486</v>
      </c>
      <c r="FFR174" s="566">
        <v>53</v>
      </c>
      <c r="FFS174" s="566" t="s">
        <v>500</v>
      </c>
      <c r="FFT174" s="566">
        <v>2500</v>
      </c>
      <c r="FFU174" s="566">
        <v>15</v>
      </c>
      <c r="FFV174" s="566">
        <v>0</v>
      </c>
      <c r="FFW174" s="566">
        <v>0</v>
      </c>
      <c r="FFX174" s="566">
        <v>0</v>
      </c>
      <c r="FFY174" s="566">
        <v>0</v>
      </c>
      <c r="FFZ174" s="566">
        <f t="shared" ref="FFZ174" si="649">SUM(FFT174:FFY174)</f>
        <v>2515</v>
      </c>
      <c r="FGA174" s="561">
        <f t="shared" ref="FGA174" si="650">FFZ174/FFR174</f>
        <v>47.452830188679243</v>
      </c>
      <c r="FGB174" s="566" t="s">
        <v>1283</v>
      </c>
      <c r="FGC174" s="566" t="s">
        <v>15</v>
      </c>
      <c r="FGD174" s="579">
        <v>45871</v>
      </c>
      <c r="FGE174" s="579">
        <v>45876</v>
      </c>
      <c r="FGF174" s="566" t="s">
        <v>485</v>
      </c>
      <c r="FGG174" s="566" t="s">
        <v>486</v>
      </c>
      <c r="FGH174" s="566">
        <v>53</v>
      </c>
      <c r="FGI174" s="566" t="s">
        <v>500</v>
      </c>
      <c r="FGJ174" s="566">
        <v>2500</v>
      </c>
      <c r="FGK174" s="566">
        <v>15</v>
      </c>
      <c r="FGL174" s="566">
        <v>0</v>
      </c>
      <c r="FGM174" s="566">
        <v>0</v>
      </c>
      <c r="FGN174" s="566">
        <v>0</v>
      </c>
      <c r="FGO174" s="566">
        <v>0</v>
      </c>
      <c r="FGP174" s="566">
        <f t="shared" ref="FGP174" si="651">SUM(FGJ174:FGO174)</f>
        <v>2515</v>
      </c>
      <c r="FGQ174" s="561">
        <f t="shared" ref="FGQ174" si="652">FGP174/FGH174</f>
        <v>47.452830188679243</v>
      </c>
      <c r="FGR174" s="566" t="s">
        <v>1283</v>
      </c>
      <c r="FGS174" s="566" t="s">
        <v>15</v>
      </c>
      <c r="FGT174" s="579">
        <v>45871</v>
      </c>
      <c r="FGU174" s="579">
        <v>45876</v>
      </c>
      <c r="FGV174" s="566" t="s">
        <v>485</v>
      </c>
      <c r="FGW174" s="566" t="s">
        <v>486</v>
      </c>
      <c r="FGX174" s="566">
        <v>53</v>
      </c>
      <c r="FGY174" s="566" t="s">
        <v>500</v>
      </c>
      <c r="FGZ174" s="566">
        <v>2500</v>
      </c>
      <c r="FHA174" s="566">
        <v>15</v>
      </c>
      <c r="FHB174" s="566">
        <v>0</v>
      </c>
      <c r="FHC174" s="566">
        <v>0</v>
      </c>
      <c r="FHD174" s="566">
        <v>0</v>
      </c>
      <c r="FHE174" s="566">
        <v>0</v>
      </c>
      <c r="FHF174" s="566">
        <f t="shared" ref="FHF174" si="653">SUM(FGZ174:FHE174)</f>
        <v>2515</v>
      </c>
      <c r="FHG174" s="561">
        <f t="shared" ref="FHG174" si="654">FHF174/FGX174</f>
        <v>47.452830188679243</v>
      </c>
      <c r="FHH174" s="566" t="s">
        <v>1283</v>
      </c>
      <c r="FHI174" s="566" t="s">
        <v>15</v>
      </c>
      <c r="FHJ174" s="579">
        <v>45871</v>
      </c>
      <c r="FHK174" s="579">
        <v>45876</v>
      </c>
      <c r="FHL174" s="566" t="s">
        <v>485</v>
      </c>
      <c r="FHM174" s="566" t="s">
        <v>486</v>
      </c>
      <c r="FHN174" s="566">
        <v>53</v>
      </c>
      <c r="FHO174" s="566" t="s">
        <v>500</v>
      </c>
      <c r="FHP174" s="566">
        <v>2500</v>
      </c>
      <c r="FHQ174" s="566">
        <v>15</v>
      </c>
      <c r="FHR174" s="566">
        <v>0</v>
      </c>
      <c r="FHS174" s="566">
        <v>0</v>
      </c>
      <c r="FHT174" s="566">
        <v>0</v>
      </c>
      <c r="FHU174" s="566">
        <v>0</v>
      </c>
      <c r="FHV174" s="566">
        <f t="shared" ref="FHV174" si="655">SUM(FHP174:FHU174)</f>
        <v>2515</v>
      </c>
      <c r="FHW174" s="561">
        <f t="shared" ref="FHW174" si="656">FHV174/FHN174</f>
        <v>47.452830188679243</v>
      </c>
      <c r="FHX174" s="566" t="s">
        <v>1283</v>
      </c>
      <c r="FHY174" s="566" t="s">
        <v>15</v>
      </c>
      <c r="FHZ174" s="579">
        <v>45871</v>
      </c>
      <c r="FIA174" s="579">
        <v>45876</v>
      </c>
      <c r="FIB174" s="566" t="s">
        <v>485</v>
      </c>
      <c r="FIC174" s="566" t="s">
        <v>486</v>
      </c>
      <c r="FID174" s="566">
        <v>53</v>
      </c>
      <c r="FIE174" s="566" t="s">
        <v>500</v>
      </c>
      <c r="FIF174" s="566">
        <v>2500</v>
      </c>
      <c r="FIG174" s="566">
        <v>15</v>
      </c>
      <c r="FIH174" s="566">
        <v>0</v>
      </c>
      <c r="FII174" s="566">
        <v>0</v>
      </c>
      <c r="FIJ174" s="566">
        <v>0</v>
      </c>
      <c r="FIK174" s="566">
        <v>0</v>
      </c>
      <c r="FIL174" s="566">
        <f t="shared" ref="FIL174" si="657">SUM(FIF174:FIK174)</f>
        <v>2515</v>
      </c>
      <c r="FIM174" s="561">
        <f t="shared" ref="FIM174" si="658">FIL174/FID174</f>
        <v>47.452830188679243</v>
      </c>
      <c r="FIN174" s="566" t="s">
        <v>1283</v>
      </c>
      <c r="FIO174" s="566" t="s">
        <v>15</v>
      </c>
      <c r="FIP174" s="579">
        <v>45871</v>
      </c>
      <c r="FIQ174" s="579">
        <v>45876</v>
      </c>
      <c r="FIR174" s="566" t="s">
        <v>485</v>
      </c>
      <c r="FIS174" s="566" t="s">
        <v>486</v>
      </c>
      <c r="FIT174" s="566">
        <v>53</v>
      </c>
      <c r="FIU174" s="566" t="s">
        <v>500</v>
      </c>
      <c r="FIV174" s="566">
        <v>2500</v>
      </c>
      <c r="FIW174" s="566">
        <v>15</v>
      </c>
      <c r="FIX174" s="566">
        <v>0</v>
      </c>
      <c r="FIY174" s="566">
        <v>0</v>
      </c>
      <c r="FIZ174" s="566">
        <v>0</v>
      </c>
      <c r="FJA174" s="566">
        <v>0</v>
      </c>
      <c r="FJB174" s="566">
        <f t="shared" ref="FJB174" si="659">SUM(FIV174:FJA174)</f>
        <v>2515</v>
      </c>
      <c r="FJC174" s="561">
        <f t="shared" ref="FJC174" si="660">FJB174/FIT174</f>
        <v>47.452830188679243</v>
      </c>
      <c r="FJD174" s="566" t="s">
        <v>1283</v>
      </c>
      <c r="FJE174" s="566" t="s">
        <v>15</v>
      </c>
      <c r="FJF174" s="579">
        <v>45871</v>
      </c>
      <c r="FJG174" s="579">
        <v>45876</v>
      </c>
      <c r="FJH174" s="566" t="s">
        <v>485</v>
      </c>
      <c r="FJI174" s="566" t="s">
        <v>486</v>
      </c>
      <c r="FJJ174" s="566">
        <v>53</v>
      </c>
      <c r="FJK174" s="566" t="s">
        <v>500</v>
      </c>
      <c r="FJL174" s="566">
        <v>2500</v>
      </c>
      <c r="FJM174" s="566">
        <v>15</v>
      </c>
      <c r="FJN174" s="566">
        <v>0</v>
      </c>
      <c r="FJO174" s="566">
        <v>0</v>
      </c>
      <c r="FJP174" s="566">
        <v>0</v>
      </c>
      <c r="FJQ174" s="566">
        <v>0</v>
      </c>
      <c r="FJR174" s="566">
        <f t="shared" ref="FJR174" si="661">SUM(FJL174:FJQ174)</f>
        <v>2515</v>
      </c>
      <c r="FJS174" s="561">
        <f t="shared" ref="FJS174" si="662">FJR174/FJJ174</f>
        <v>47.452830188679243</v>
      </c>
      <c r="FJT174" s="566" t="s">
        <v>1283</v>
      </c>
      <c r="FJU174" s="566" t="s">
        <v>15</v>
      </c>
      <c r="FJV174" s="579">
        <v>45871</v>
      </c>
      <c r="FJW174" s="579">
        <v>45876</v>
      </c>
      <c r="FJX174" s="566" t="s">
        <v>485</v>
      </c>
      <c r="FJY174" s="566" t="s">
        <v>486</v>
      </c>
      <c r="FJZ174" s="566">
        <v>53</v>
      </c>
      <c r="FKA174" s="566" t="s">
        <v>500</v>
      </c>
      <c r="FKB174" s="566">
        <v>2500</v>
      </c>
      <c r="FKC174" s="566">
        <v>15</v>
      </c>
      <c r="FKD174" s="566">
        <v>0</v>
      </c>
      <c r="FKE174" s="566">
        <v>0</v>
      </c>
      <c r="FKF174" s="566">
        <v>0</v>
      </c>
      <c r="FKG174" s="566">
        <v>0</v>
      </c>
      <c r="FKH174" s="566">
        <f t="shared" ref="FKH174" si="663">SUM(FKB174:FKG174)</f>
        <v>2515</v>
      </c>
      <c r="FKI174" s="561">
        <f t="shared" ref="FKI174" si="664">FKH174/FJZ174</f>
        <v>47.452830188679243</v>
      </c>
      <c r="FKJ174" s="566" t="s">
        <v>1283</v>
      </c>
      <c r="FKK174" s="566" t="s">
        <v>15</v>
      </c>
      <c r="FKL174" s="579">
        <v>45871</v>
      </c>
      <c r="FKM174" s="579">
        <v>45876</v>
      </c>
      <c r="FKN174" s="566" t="s">
        <v>485</v>
      </c>
      <c r="FKO174" s="566" t="s">
        <v>486</v>
      </c>
      <c r="FKP174" s="566">
        <v>53</v>
      </c>
      <c r="FKQ174" s="566" t="s">
        <v>500</v>
      </c>
      <c r="FKR174" s="566">
        <v>2500</v>
      </c>
      <c r="FKS174" s="566">
        <v>15</v>
      </c>
      <c r="FKT174" s="566">
        <v>0</v>
      </c>
      <c r="FKU174" s="566">
        <v>0</v>
      </c>
      <c r="FKV174" s="566">
        <v>0</v>
      </c>
      <c r="FKW174" s="566">
        <v>0</v>
      </c>
      <c r="FKX174" s="566">
        <f t="shared" ref="FKX174" si="665">SUM(FKR174:FKW174)</f>
        <v>2515</v>
      </c>
      <c r="FKY174" s="561">
        <f t="shared" ref="FKY174" si="666">FKX174/FKP174</f>
        <v>47.452830188679243</v>
      </c>
      <c r="FKZ174" s="566" t="s">
        <v>1283</v>
      </c>
      <c r="FLA174" s="566" t="s">
        <v>15</v>
      </c>
      <c r="FLB174" s="579">
        <v>45871</v>
      </c>
      <c r="FLC174" s="579">
        <v>45876</v>
      </c>
      <c r="FLD174" s="566" t="s">
        <v>485</v>
      </c>
      <c r="FLE174" s="566" t="s">
        <v>486</v>
      </c>
      <c r="FLF174" s="566">
        <v>53</v>
      </c>
      <c r="FLG174" s="566" t="s">
        <v>500</v>
      </c>
      <c r="FLH174" s="566">
        <v>2500</v>
      </c>
      <c r="FLI174" s="566">
        <v>15</v>
      </c>
      <c r="FLJ174" s="566">
        <v>0</v>
      </c>
      <c r="FLK174" s="566">
        <v>0</v>
      </c>
      <c r="FLL174" s="566">
        <v>0</v>
      </c>
      <c r="FLM174" s="566">
        <v>0</v>
      </c>
      <c r="FLN174" s="566">
        <f t="shared" ref="FLN174" si="667">SUM(FLH174:FLM174)</f>
        <v>2515</v>
      </c>
      <c r="FLO174" s="561">
        <f t="shared" ref="FLO174" si="668">FLN174/FLF174</f>
        <v>47.452830188679243</v>
      </c>
      <c r="FLP174" s="566" t="s">
        <v>1283</v>
      </c>
      <c r="FLQ174" s="566" t="s">
        <v>15</v>
      </c>
      <c r="FLR174" s="579">
        <v>45871</v>
      </c>
      <c r="FLS174" s="579">
        <v>45876</v>
      </c>
      <c r="FLT174" s="566" t="s">
        <v>485</v>
      </c>
      <c r="FLU174" s="566" t="s">
        <v>486</v>
      </c>
      <c r="FLV174" s="566">
        <v>53</v>
      </c>
      <c r="FLW174" s="566" t="s">
        <v>500</v>
      </c>
      <c r="FLX174" s="566">
        <v>2500</v>
      </c>
      <c r="FLY174" s="566">
        <v>15</v>
      </c>
      <c r="FLZ174" s="566">
        <v>0</v>
      </c>
      <c r="FMA174" s="566">
        <v>0</v>
      </c>
      <c r="FMB174" s="566">
        <v>0</v>
      </c>
      <c r="FMC174" s="566">
        <v>0</v>
      </c>
      <c r="FMD174" s="566">
        <f t="shared" ref="FMD174" si="669">SUM(FLX174:FMC174)</f>
        <v>2515</v>
      </c>
      <c r="FME174" s="561">
        <f t="shared" ref="FME174" si="670">FMD174/FLV174</f>
        <v>47.452830188679243</v>
      </c>
      <c r="FMF174" s="566" t="s">
        <v>1283</v>
      </c>
      <c r="FMG174" s="566" t="s">
        <v>15</v>
      </c>
      <c r="FMH174" s="579">
        <v>45871</v>
      </c>
      <c r="FMI174" s="579">
        <v>45876</v>
      </c>
      <c r="FMJ174" s="566" t="s">
        <v>485</v>
      </c>
      <c r="FMK174" s="566" t="s">
        <v>486</v>
      </c>
      <c r="FML174" s="566">
        <v>53</v>
      </c>
      <c r="FMM174" s="566" t="s">
        <v>500</v>
      </c>
      <c r="FMN174" s="566">
        <v>2500</v>
      </c>
      <c r="FMO174" s="566">
        <v>15</v>
      </c>
      <c r="FMP174" s="566">
        <v>0</v>
      </c>
      <c r="FMQ174" s="566">
        <v>0</v>
      </c>
      <c r="FMR174" s="566">
        <v>0</v>
      </c>
      <c r="FMS174" s="566">
        <v>0</v>
      </c>
      <c r="FMT174" s="566">
        <f t="shared" ref="FMT174" si="671">SUM(FMN174:FMS174)</f>
        <v>2515</v>
      </c>
      <c r="FMU174" s="561">
        <f t="shared" ref="FMU174" si="672">FMT174/FML174</f>
        <v>47.452830188679243</v>
      </c>
      <c r="FMV174" s="566" t="s">
        <v>1283</v>
      </c>
      <c r="FMW174" s="566" t="s">
        <v>15</v>
      </c>
      <c r="FMX174" s="579">
        <v>45871</v>
      </c>
      <c r="FMY174" s="579">
        <v>45876</v>
      </c>
      <c r="FMZ174" s="566" t="s">
        <v>485</v>
      </c>
      <c r="FNA174" s="566" t="s">
        <v>486</v>
      </c>
      <c r="FNB174" s="566">
        <v>53</v>
      </c>
      <c r="FNC174" s="566" t="s">
        <v>500</v>
      </c>
      <c r="FND174" s="566">
        <v>2500</v>
      </c>
      <c r="FNE174" s="566">
        <v>15</v>
      </c>
      <c r="FNF174" s="566">
        <v>0</v>
      </c>
      <c r="FNG174" s="566">
        <v>0</v>
      </c>
      <c r="FNH174" s="566">
        <v>0</v>
      </c>
      <c r="FNI174" s="566">
        <v>0</v>
      </c>
      <c r="FNJ174" s="566">
        <f t="shared" ref="FNJ174" si="673">SUM(FND174:FNI174)</f>
        <v>2515</v>
      </c>
      <c r="FNK174" s="561">
        <f t="shared" ref="FNK174" si="674">FNJ174/FNB174</f>
        <v>47.452830188679243</v>
      </c>
      <c r="FNL174" s="566" t="s">
        <v>1283</v>
      </c>
      <c r="FNM174" s="566" t="s">
        <v>15</v>
      </c>
      <c r="FNN174" s="579">
        <v>45871</v>
      </c>
      <c r="FNO174" s="579">
        <v>45876</v>
      </c>
      <c r="FNP174" s="566" t="s">
        <v>485</v>
      </c>
      <c r="FNQ174" s="566" t="s">
        <v>486</v>
      </c>
      <c r="FNR174" s="566">
        <v>53</v>
      </c>
      <c r="FNS174" s="566" t="s">
        <v>500</v>
      </c>
      <c r="FNT174" s="566">
        <v>2500</v>
      </c>
      <c r="FNU174" s="566">
        <v>15</v>
      </c>
      <c r="FNV174" s="566">
        <v>0</v>
      </c>
      <c r="FNW174" s="566">
        <v>0</v>
      </c>
      <c r="FNX174" s="566">
        <v>0</v>
      </c>
      <c r="FNY174" s="566">
        <v>0</v>
      </c>
      <c r="FNZ174" s="566">
        <f t="shared" ref="FNZ174" si="675">SUM(FNT174:FNY174)</f>
        <v>2515</v>
      </c>
      <c r="FOA174" s="561">
        <f t="shared" ref="FOA174" si="676">FNZ174/FNR174</f>
        <v>47.452830188679243</v>
      </c>
      <c r="FOB174" s="566" t="s">
        <v>1283</v>
      </c>
      <c r="FOC174" s="566" t="s">
        <v>15</v>
      </c>
      <c r="FOD174" s="579">
        <v>45871</v>
      </c>
      <c r="FOE174" s="579">
        <v>45876</v>
      </c>
      <c r="FOF174" s="566" t="s">
        <v>485</v>
      </c>
      <c r="FOG174" s="566" t="s">
        <v>486</v>
      </c>
      <c r="FOH174" s="566">
        <v>53</v>
      </c>
      <c r="FOI174" s="566" t="s">
        <v>500</v>
      </c>
      <c r="FOJ174" s="566">
        <v>2500</v>
      </c>
      <c r="FOK174" s="566">
        <v>15</v>
      </c>
      <c r="FOL174" s="566">
        <v>0</v>
      </c>
      <c r="FOM174" s="566">
        <v>0</v>
      </c>
      <c r="FON174" s="566">
        <v>0</v>
      </c>
      <c r="FOO174" s="566">
        <v>0</v>
      </c>
      <c r="FOP174" s="566">
        <f t="shared" ref="FOP174" si="677">SUM(FOJ174:FOO174)</f>
        <v>2515</v>
      </c>
      <c r="FOQ174" s="561">
        <f t="shared" ref="FOQ174" si="678">FOP174/FOH174</f>
        <v>47.452830188679243</v>
      </c>
      <c r="FOR174" s="566" t="s">
        <v>1283</v>
      </c>
      <c r="FOS174" s="566" t="s">
        <v>15</v>
      </c>
      <c r="FOT174" s="579">
        <v>45871</v>
      </c>
      <c r="FOU174" s="579">
        <v>45876</v>
      </c>
      <c r="FOV174" s="566" t="s">
        <v>485</v>
      </c>
      <c r="FOW174" s="566" t="s">
        <v>486</v>
      </c>
      <c r="FOX174" s="566">
        <v>53</v>
      </c>
      <c r="FOY174" s="566" t="s">
        <v>500</v>
      </c>
      <c r="FOZ174" s="566">
        <v>2500</v>
      </c>
      <c r="FPA174" s="566">
        <v>15</v>
      </c>
      <c r="FPB174" s="566">
        <v>0</v>
      </c>
      <c r="FPC174" s="566">
        <v>0</v>
      </c>
      <c r="FPD174" s="566">
        <v>0</v>
      </c>
      <c r="FPE174" s="566">
        <v>0</v>
      </c>
      <c r="FPF174" s="566">
        <f t="shared" ref="FPF174" si="679">SUM(FOZ174:FPE174)</f>
        <v>2515</v>
      </c>
      <c r="FPG174" s="561">
        <f t="shared" ref="FPG174" si="680">FPF174/FOX174</f>
        <v>47.452830188679243</v>
      </c>
      <c r="FPH174" s="566" t="s">
        <v>1283</v>
      </c>
      <c r="FPI174" s="566" t="s">
        <v>15</v>
      </c>
      <c r="FPJ174" s="579">
        <v>45871</v>
      </c>
      <c r="FPK174" s="579">
        <v>45876</v>
      </c>
      <c r="FPL174" s="566" t="s">
        <v>485</v>
      </c>
      <c r="FPM174" s="566" t="s">
        <v>486</v>
      </c>
      <c r="FPN174" s="566">
        <v>53</v>
      </c>
      <c r="FPO174" s="566" t="s">
        <v>500</v>
      </c>
      <c r="FPP174" s="566">
        <v>2500</v>
      </c>
      <c r="FPQ174" s="566">
        <v>15</v>
      </c>
      <c r="FPR174" s="566">
        <v>0</v>
      </c>
      <c r="FPS174" s="566">
        <v>0</v>
      </c>
      <c r="FPT174" s="566">
        <v>0</v>
      </c>
      <c r="FPU174" s="566">
        <v>0</v>
      </c>
      <c r="FPV174" s="566">
        <f t="shared" ref="FPV174" si="681">SUM(FPP174:FPU174)</f>
        <v>2515</v>
      </c>
      <c r="FPW174" s="561">
        <f t="shared" ref="FPW174" si="682">FPV174/FPN174</f>
        <v>47.452830188679243</v>
      </c>
      <c r="FPX174" s="566" t="s">
        <v>1283</v>
      </c>
      <c r="FPY174" s="566" t="s">
        <v>15</v>
      </c>
      <c r="FPZ174" s="579">
        <v>45871</v>
      </c>
      <c r="FQA174" s="579">
        <v>45876</v>
      </c>
      <c r="FQB174" s="566" t="s">
        <v>485</v>
      </c>
      <c r="FQC174" s="566" t="s">
        <v>486</v>
      </c>
      <c r="FQD174" s="566">
        <v>53</v>
      </c>
      <c r="FQE174" s="566" t="s">
        <v>500</v>
      </c>
      <c r="FQF174" s="566">
        <v>2500</v>
      </c>
      <c r="FQG174" s="566">
        <v>15</v>
      </c>
      <c r="FQH174" s="566">
        <v>0</v>
      </c>
      <c r="FQI174" s="566">
        <v>0</v>
      </c>
      <c r="FQJ174" s="566">
        <v>0</v>
      </c>
      <c r="FQK174" s="566">
        <v>0</v>
      </c>
      <c r="FQL174" s="566">
        <f t="shared" ref="FQL174" si="683">SUM(FQF174:FQK174)</f>
        <v>2515</v>
      </c>
      <c r="FQM174" s="561">
        <f t="shared" ref="FQM174" si="684">FQL174/FQD174</f>
        <v>47.452830188679243</v>
      </c>
      <c r="FQN174" s="566" t="s">
        <v>1283</v>
      </c>
      <c r="FQO174" s="566" t="s">
        <v>15</v>
      </c>
      <c r="FQP174" s="579">
        <v>45871</v>
      </c>
      <c r="FQQ174" s="579">
        <v>45876</v>
      </c>
      <c r="FQR174" s="566" t="s">
        <v>485</v>
      </c>
      <c r="FQS174" s="566" t="s">
        <v>486</v>
      </c>
      <c r="FQT174" s="566">
        <v>53</v>
      </c>
      <c r="FQU174" s="566" t="s">
        <v>500</v>
      </c>
      <c r="FQV174" s="566">
        <v>2500</v>
      </c>
      <c r="FQW174" s="566">
        <v>15</v>
      </c>
      <c r="FQX174" s="566">
        <v>0</v>
      </c>
      <c r="FQY174" s="566">
        <v>0</v>
      </c>
      <c r="FQZ174" s="566">
        <v>0</v>
      </c>
      <c r="FRA174" s="566">
        <v>0</v>
      </c>
      <c r="FRB174" s="566">
        <f t="shared" ref="FRB174" si="685">SUM(FQV174:FRA174)</f>
        <v>2515</v>
      </c>
      <c r="FRC174" s="561">
        <f t="shared" ref="FRC174" si="686">FRB174/FQT174</f>
        <v>47.452830188679243</v>
      </c>
      <c r="FRD174" s="566" t="s">
        <v>1283</v>
      </c>
      <c r="FRE174" s="566" t="s">
        <v>15</v>
      </c>
      <c r="FRF174" s="579">
        <v>45871</v>
      </c>
      <c r="FRG174" s="579">
        <v>45876</v>
      </c>
      <c r="FRH174" s="566" t="s">
        <v>485</v>
      </c>
      <c r="FRI174" s="566" t="s">
        <v>486</v>
      </c>
      <c r="FRJ174" s="566">
        <v>53</v>
      </c>
      <c r="FRK174" s="566" t="s">
        <v>500</v>
      </c>
      <c r="FRL174" s="566">
        <v>2500</v>
      </c>
      <c r="FRM174" s="566">
        <v>15</v>
      </c>
      <c r="FRN174" s="566">
        <v>0</v>
      </c>
      <c r="FRO174" s="566">
        <v>0</v>
      </c>
      <c r="FRP174" s="566">
        <v>0</v>
      </c>
      <c r="FRQ174" s="566">
        <v>0</v>
      </c>
      <c r="FRR174" s="566">
        <f t="shared" ref="FRR174" si="687">SUM(FRL174:FRQ174)</f>
        <v>2515</v>
      </c>
      <c r="FRS174" s="561">
        <f t="shared" ref="FRS174" si="688">FRR174/FRJ174</f>
        <v>47.452830188679243</v>
      </c>
      <c r="FRT174" s="566" t="s">
        <v>1283</v>
      </c>
      <c r="FRU174" s="566" t="s">
        <v>15</v>
      </c>
      <c r="FRV174" s="579">
        <v>45871</v>
      </c>
      <c r="FRW174" s="579">
        <v>45876</v>
      </c>
      <c r="FRX174" s="566" t="s">
        <v>485</v>
      </c>
      <c r="FRY174" s="566" t="s">
        <v>486</v>
      </c>
      <c r="FRZ174" s="566">
        <v>53</v>
      </c>
      <c r="FSA174" s="566" t="s">
        <v>500</v>
      </c>
      <c r="FSB174" s="566">
        <v>2500</v>
      </c>
      <c r="FSC174" s="566">
        <v>15</v>
      </c>
      <c r="FSD174" s="566">
        <v>0</v>
      </c>
      <c r="FSE174" s="566">
        <v>0</v>
      </c>
      <c r="FSF174" s="566">
        <v>0</v>
      </c>
      <c r="FSG174" s="566">
        <v>0</v>
      </c>
      <c r="FSH174" s="566">
        <f t="shared" ref="FSH174" si="689">SUM(FSB174:FSG174)</f>
        <v>2515</v>
      </c>
      <c r="FSI174" s="561">
        <f t="shared" ref="FSI174" si="690">FSH174/FRZ174</f>
        <v>47.452830188679243</v>
      </c>
      <c r="FSJ174" s="566" t="s">
        <v>1283</v>
      </c>
      <c r="FSK174" s="566" t="s">
        <v>15</v>
      </c>
      <c r="FSL174" s="579">
        <v>45871</v>
      </c>
      <c r="FSM174" s="579">
        <v>45876</v>
      </c>
      <c r="FSN174" s="566" t="s">
        <v>485</v>
      </c>
      <c r="FSO174" s="566" t="s">
        <v>486</v>
      </c>
      <c r="FSP174" s="566">
        <v>53</v>
      </c>
      <c r="FSQ174" s="566" t="s">
        <v>500</v>
      </c>
      <c r="FSR174" s="566">
        <v>2500</v>
      </c>
      <c r="FSS174" s="566">
        <v>15</v>
      </c>
      <c r="FST174" s="566">
        <v>0</v>
      </c>
      <c r="FSU174" s="566">
        <v>0</v>
      </c>
      <c r="FSV174" s="566">
        <v>0</v>
      </c>
      <c r="FSW174" s="566">
        <v>0</v>
      </c>
      <c r="FSX174" s="566">
        <f t="shared" ref="FSX174" si="691">SUM(FSR174:FSW174)</f>
        <v>2515</v>
      </c>
      <c r="FSY174" s="561">
        <f t="shared" ref="FSY174" si="692">FSX174/FSP174</f>
        <v>47.452830188679243</v>
      </c>
      <c r="FSZ174" s="566" t="s">
        <v>1283</v>
      </c>
      <c r="FTA174" s="566" t="s">
        <v>15</v>
      </c>
      <c r="FTB174" s="579">
        <v>45871</v>
      </c>
      <c r="FTC174" s="579">
        <v>45876</v>
      </c>
      <c r="FTD174" s="566" t="s">
        <v>485</v>
      </c>
      <c r="FTE174" s="566" t="s">
        <v>486</v>
      </c>
      <c r="FTF174" s="566">
        <v>53</v>
      </c>
      <c r="FTG174" s="566" t="s">
        <v>500</v>
      </c>
      <c r="FTH174" s="566">
        <v>2500</v>
      </c>
      <c r="FTI174" s="566">
        <v>15</v>
      </c>
      <c r="FTJ174" s="566">
        <v>0</v>
      </c>
      <c r="FTK174" s="566">
        <v>0</v>
      </c>
      <c r="FTL174" s="566">
        <v>0</v>
      </c>
      <c r="FTM174" s="566">
        <v>0</v>
      </c>
      <c r="FTN174" s="566">
        <f t="shared" ref="FTN174" si="693">SUM(FTH174:FTM174)</f>
        <v>2515</v>
      </c>
      <c r="FTO174" s="561">
        <f t="shared" ref="FTO174" si="694">FTN174/FTF174</f>
        <v>47.452830188679243</v>
      </c>
      <c r="FTP174" s="566" t="s">
        <v>1283</v>
      </c>
      <c r="FTQ174" s="566" t="s">
        <v>15</v>
      </c>
      <c r="FTR174" s="579">
        <v>45871</v>
      </c>
      <c r="FTS174" s="579">
        <v>45876</v>
      </c>
      <c r="FTT174" s="566" t="s">
        <v>485</v>
      </c>
      <c r="FTU174" s="566" t="s">
        <v>486</v>
      </c>
      <c r="FTV174" s="566">
        <v>53</v>
      </c>
      <c r="FTW174" s="566" t="s">
        <v>500</v>
      </c>
      <c r="FTX174" s="566">
        <v>2500</v>
      </c>
      <c r="FTY174" s="566">
        <v>15</v>
      </c>
      <c r="FTZ174" s="566">
        <v>0</v>
      </c>
      <c r="FUA174" s="566">
        <v>0</v>
      </c>
      <c r="FUB174" s="566">
        <v>0</v>
      </c>
      <c r="FUC174" s="566">
        <v>0</v>
      </c>
      <c r="FUD174" s="566">
        <f t="shared" ref="FUD174" si="695">SUM(FTX174:FUC174)</f>
        <v>2515</v>
      </c>
      <c r="FUE174" s="561">
        <f t="shared" ref="FUE174" si="696">FUD174/FTV174</f>
        <v>47.452830188679243</v>
      </c>
      <c r="FUF174" s="566" t="s">
        <v>1283</v>
      </c>
      <c r="FUG174" s="566" t="s">
        <v>15</v>
      </c>
      <c r="FUH174" s="579">
        <v>45871</v>
      </c>
      <c r="FUI174" s="579">
        <v>45876</v>
      </c>
      <c r="FUJ174" s="566" t="s">
        <v>485</v>
      </c>
      <c r="FUK174" s="566" t="s">
        <v>486</v>
      </c>
      <c r="FUL174" s="566">
        <v>53</v>
      </c>
      <c r="FUM174" s="566" t="s">
        <v>500</v>
      </c>
      <c r="FUN174" s="566">
        <v>2500</v>
      </c>
      <c r="FUO174" s="566">
        <v>15</v>
      </c>
      <c r="FUP174" s="566">
        <v>0</v>
      </c>
      <c r="FUQ174" s="566">
        <v>0</v>
      </c>
      <c r="FUR174" s="566">
        <v>0</v>
      </c>
      <c r="FUS174" s="566">
        <v>0</v>
      </c>
      <c r="FUT174" s="566">
        <f t="shared" ref="FUT174" si="697">SUM(FUN174:FUS174)</f>
        <v>2515</v>
      </c>
      <c r="FUU174" s="561">
        <f t="shared" ref="FUU174" si="698">FUT174/FUL174</f>
        <v>47.452830188679243</v>
      </c>
      <c r="FUV174" s="566" t="s">
        <v>1283</v>
      </c>
      <c r="FUW174" s="566" t="s">
        <v>15</v>
      </c>
      <c r="FUX174" s="579">
        <v>45871</v>
      </c>
      <c r="FUY174" s="579">
        <v>45876</v>
      </c>
      <c r="FUZ174" s="566" t="s">
        <v>485</v>
      </c>
      <c r="FVA174" s="566" t="s">
        <v>486</v>
      </c>
      <c r="FVB174" s="566">
        <v>53</v>
      </c>
      <c r="FVC174" s="566" t="s">
        <v>500</v>
      </c>
      <c r="FVD174" s="566">
        <v>2500</v>
      </c>
      <c r="FVE174" s="566">
        <v>15</v>
      </c>
      <c r="FVF174" s="566">
        <v>0</v>
      </c>
      <c r="FVG174" s="566">
        <v>0</v>
      </c>
      <c r="FVH174" s="566">
        <v>0</v>
      </c>
      <c r="FVI174" s="566">
        <v>0</v>
      </c>
      <c r="FVJ174" s="566">
        <f t="shared" ref="FVJ174" si="699">SUM(FVD174:FVI174)</f>
        <v>2515</v>
      </c>
      <c r="FVK174" s="561">
        <f t="shared" ref="FVK174" si="700">FVJ174/FVB174</f>
        <v>47.452830188679243</v>
      </c>
      <c r="FVL174" s="566" t="s">
        <v>1283</v>
      </c>
      <c r="FVM174" s="566" t="s">
        <v>15</v>
      </c>
      <c r="FVN174" s="579">
        <v>45871</v>
      </c>
      <c r="FVO174" s="579">
        <v>45876</v>
      </c>
      <c r="FVP174" s="566" t="s">
        <v>485</v>
      </c>
      <c r="FVQ174" s="566" t="s">
        <v>486</v>
      </c>
      <c r="FVR174" s="566">
        <v>53</v>
      </c>
      <c r="FVS174" s="566" t="s">
        <v>500</v>
      </c>
      <c r="FVT174" s="566">
        <v>2500</v>
      </c>
      <c r="FVU174" s="566">
        <v>15</v>
      </c>
      <c r="FVV174" s="566">
        <v>0</v>
      </c>
      <c r="FVW174" s="566">
        <v>0</v>
      </c>
      <c r="FVX174" s="566">
        <v>0</v>
      </c>
      <c r="FVY174" s="566">
        <v>0</v>
      </c>
      <c r="FVZ174" s="566">
        <f t="shared" ref="FVZ174" si="701">SUM(FVT174:FVY174)</f>
        <v>2515</v>
      </c>
      <c r="FWA174" s="561">
        <f t="shared" ref="FWA174" si="702">FVZ174/FVR174</f>
        <v>47.452830188679243</v>
      </c>
      <c r="FWB174" s="566" t="s">
        <v>1283</v>
      </c>
      <c r="FWC174" s="566" t="s">
        <v>15</v>
      </c>
      <c r="FWD174" s="579">
        <v>45871</v>
      </c>
      <c r="FWE174" s="579">
        <v>45876</v>
      </c>
      <c r="FWF174" s="566" t="s">
        <v>485</v>
      </c>
      <c r="FWG174" s="566" t="s">
        <v>486</v>
      </c>
      <c r="FWH174" s="566">
        <v>53</v>
      </c>
      <c r="FWI174" s="566" t="s">
        <v>500</v>
      </c>
      <c r="FWJ174" s="566">
        <v>2500</v>
      </c>
      <c r="FWK174" s="566">
        <v>15</v>
      </c>
      <c r="FWL174" s="566">
        <v>0</v>
      </c>
      <c r="FWM174" s="566">
        <v>0</v>
      </c>
      <c r="FWN174" s="566">
        <v>0</v>
      </c>
      <c r="FWO174" s="566">
        <v>0</v>
      </c>
      <c r="FWP174" s="566">
        <f t="shared" ref="FWP174" si="703">SUM(FWJ174:FWO174)</f>
        <v>2515</v>
      </c>
      <c r="FWQ174" s="561">
        <f t="shared" ref="FWQ174" si="704">FWP174/FWH174</f>
        <v>47.452830188679243</v>
      </c>
      <c r="FWR174" s="566" t="s">
        <v>1283</v>
      </c>
      <c r="FWS174" s="566" t="s">
        <v>15</v>
      </c>
      <c r="FWT174" s="579">
        <v>45871</v>
      </c>
      <c r="FWU174" s="579">
        <v>45876</v>
      </c>
      <c r="FWV174" s="566" t="s">
        <v>485</v>
      </c>
      <c r="FWW174" s="566" t="s">
        <v>486</v>
      </c>
      <c r="FWX174" s="566">
        <v>53</v>
      </c>
      <c r="FWY174" s="566" t="s">
        <v>500</v>
      </c>
      <c r="FWZ174" s="566">
        <v>2500</v>
      </c>
      <c r="FXA174" s="566">
        <v>15</v>
      </c>
      <c r="FXB174" s="566">
        <v>0</v>
      </c>
      <c r="FXC174" s="566">
        <v>0</v>
      </c>
      <c r="FXD174" s="566">
        <v>0</v>
      </c>
      <c r="FXE174" s="566">
        <v>0</v>
      </c>
      <c r="FXF174" s="566">
        <f t="shared" ref="FXF174" si="705">SUM(FWZ174:FXE174)</f>
        <v>2515</v>
      </c>
      <c r="FXG174" s="561">
        <f t="shared" ref="FXG174" si="706">FXF174/FWX174</f>
        <v>47.452830188679243</v>
      </c>
      <c r="FXH174" s="566" t="s">
        <v>1283</v>
      </c>
      <c r="FXI174" s="566" t="s">
        <v>15</v>
      </c>
      <c r="FXJ174" s="579">
        <v>45871</v>
      </c>
      <c r="FXK174" s="579">
        <v>45876</v>
      </c>
      <c r="FXL174" s="566" t="s">
        <v>485</v>
      </c>
      <c r="FXM174" s="566" t="s">
        <v>486</v>
      </c>
      <c r="FXN174" s="566">
        <v>53</v>
      </c>
      <c r="FXO174" s="566" t="s">
        <v>500</v>
      </c>
      <c r="FXP174" s="566">
        <v>2500</v>
      </c>
      <c r="FXQ174" s="566">
        <v>15</v>
      </c>
      <c r="FXR174" s="566">
        <v>0</v>
      </c>
      <c r="FXS174" s="566">
        <v>0</v>
      </c>
      <c r="FXT174" s="566">
        <v>0</v>
      </c>
      <c r="FXU174" s="566">
        <v>0</v>
      </c>
      <c r="FXV174" s="566">
        <f t="shared" ref="FXV174" si="707">SUM(FXP174:FXU174)</f>
        <v>2515</v>
      </c>
      <c r="FXW174" s="561">
        <f t="shared" ref="FXW174" si="708">FXV174/FXN174</f>
        <v>47.452830188679243</v>
      </c>
      <c r="FXX174" s="566" t="s">
        <v>1283</v>
      </c>
      <c r="FXY174" s="566" t="s">
        <v>15</v>
      </c>
      <c r="FXZ174" s="579">
        <v>45871</v>
      </c>
      <c r="FYA174" s="579">
        <v>45876</v>
      </c>
      <c r="FYB174" s="566" t="s">
        <v>485</v>
      </c>
      <c r="FYC174" s="566" t="s">
        <v>486</v>
      </c>
      <c r="FYD174" s="566">
        <v>53</v>
      </c>
      <c r="FYE174" s="566" t="s">
        <v>500</v>
      </c>
      <c r="FYF174" s="566">
        <v>2500</v>
      </c>
      <c r="FYG174" s="566">
        <v>15</v>
      </c>
      <c r="FYH174" s="566">
        <v>0</v>
      </c>
      <c r="FYI174" s="566">
        <v>0</v>
      </c>
      <c r="FYJ174" s="566">
        <v>0</v>
      </c>
      <c r="FYK174" s="566">
        <v>0</v>
      </c>
      <c r="FYL174" s="566">
        <f t="shared" ref="FYL174" si="709">SUM(FYF174:FYK174)</f>
        <v>2515</v>
      </c>
      <c r="FYM174" s="561">
        <f t="shared" ref="FYM174" si="710">FYL174/FYD174</f>
        <v>47.452830188679243</v>
      </c>
      <c r="FYN174" s="566" t="s">
        <v>1283</v>
      </c>
      <c r="FYO174" s="566" t="s">
        <v>15</v>
      </c>
      <c r="FYP174" s="579">
        <v>45871</v>
      </c>
      <c r="FYQ174" s="579">
        <v>45876</v>
      </c>
      <c r="FYR174" s="566" t="s">
        <v>485</v>
      </c>
      <c r="FYS174" s="566" t="s">
        <v>486</v>
      </c>
      <c r="FYT174" s="566">
        <v>53</v>
      </c>
      <c r="FYU174" s="566" t="s">
        <v>500</v>
      </c>
      <c r="FYV174" s="566">
        <v>2500</v>
      </c>
      <c r="FYW174" s="566">
        <v>15</v>
      </c>
      <c r="FYX174" s="566">
        <v>0</v>
      </c>
      <c r="FYY174" s="566">
        <v>0</v>
      </c>
      <c r="FYZ174" s="566">
        <v>0</v>
      </c>
      <c r="FZA174" s="566">
        <v>0</v>
      </c>
      <c r="FZB174" s="566">
        <f t="shared" ref="FZB174" si="711">SUM(FYV174:FZA174)</f>
        <v>2515</v>
      </c>
      <c r="FZC174" s="561">
        <f t="shared" ref="FZC174" si="712">FZB174/FYT174</f>
        <v>47.452830188679243</v>
      </c>
      <c r="FZD174" s="566" t="s">
        <v>1283</v>
      </c>
      <c r="FZE174" s="566" t="s">
        <v>15</v>
      </c>
      <c r="FZF174" s="579">
        <v>45871</v>
      </c>
      <c r="FZG174" s="579">
        <v>45876</v>
      </c>
      <c r="FZH174" s="566" t="s">
        <v>485</v>
      </c>
      <c r="FZI174" s="566" t="s">
        <v>486</v>
      </c>
      <c r="FZJ174" s="566">
        <v>53</v>
      </c>
      <c r="FZK174" s="566" t="s">
        <v>500</v>
      </c>
      <c r="FZL174" s="566">
        <v>2500</v>
      </c>
      <c r="FZM174" s="566">
        <v>15</v>
      </c>
      <c r="FZN174" s="566">
        <v>0</v>
      </c>
      <c r="FZO174" s="566">
        <v>0</v>
      </c>
      <c r="FZP174" s="566">
        <v>0</v>
      </c>
      <c r="FZQ174" s="566">
        <v>0</v>
      </c>
      <c r="FZR174" s="566">
        <f t="shared" ref="FZR174" si="713">SUM(FZL174:FZQ174)</f>
        <v>2515</v>
      </c>
      <c r="FZS174" s="561">
        <f t="shared" ref="FZS174" si="714">FZR174/FZJ174</f>
        <v>47.452830188679243</v>
      </c>
      <c r="FZT174" s="566" t="s">
        <v>1283</v>
      </c>
      <c r="FZU174" s="566" t="s">
        <v>15</v>
      </c>
      <c r="FZV174" s="579">
        <v>45871</v>
      </c>
      <c r="FZW174" s="579">
        <v>45876</v>
      </c>
      <c r="FZX174" s="566" t="s">
        <v>485</v>
      </c>
      <c r="FZY174" s="566" t="s">
        <v>486</v>
      </c>
      <c r="FZZ174" s="566">
        <v>53</v>
      </c>
      <c r="GAA174" s="566" t="s">
        <v>500</v>
      </c>
      <c r="GAB174" s="566">
        <v>2500</v>
      </c>
      <c r="GAC174" s="566">
        <v>15</v>
      </c>
      <c r="GAD174" s="566">
        <v>0</v>
      </c>
      <c r="GAE174" s="566">
        <v>0</v>
      </c>
      <c r="GAF174" s="566">
        <v>0</v>
      </c>
      <c r="GAG174" s="566">
        <v>0</v>
      </c>
      <c r="GAH174" s="566">
        <f t="shared" ref="GAH174" si="715">SUM(GAB174:GAG174)</f>
        <v>2515</v>
      </c>
      <c r="GAI174" s="561">
        <f t="shared" ref="GAI174" si="716">GAH174/FZZ174</f>
        <v>47.452830188679243</v>
      </c>
      <c r="GAJ174" s="566" t="s">
        <v>1283</v>
      </c>
      <c r="GAK174" s="566" t="s">
        <v>15</v>
      </c>
      <c r="GAL174" s="579">
        <v>45871</v>
      </c>
      <c r="GAM174" s="579">
        <v>45876</v>
      </c>
      <c r="GAN174" s="566" t="s">
        <v>485</v>
      </c>
      <c r="GAO174" s="566" t="s">
        <v>486</v>
      </c>
      <c r="GAP174" s="566">
        <v>53</v>
      </c>
      <c r="GAQ174" s="566" t="s">
        <v>500</v>
      </c>
      <c r="GAR174" s="566">
        <v>2500</v>
      </c>
      <c r="GAS174" s="566">
        <v>15</v>
      </c>
      <c r="GAT174" s="566">
        <v>0</v>
      </c>
      <c r="GAU174" s="566">
        <v>0</v>
      </c>
      <c r="GAV174" s="566">
        <v>0</v>
      </c>
      <c r="GAW174" s="566">
        <v>0</v>
      </c>
      <c r="GAX174" s="566">
        <f t="shared" ref="GAX174" si="717">SUM(GAR174:GAW174)</f>
        <v>2515</v>
      </c>
      <c r="GAY174" s="561">
        <f t="shared" ref="GAY174" si="718">GAX174/GAP174</f>
        <v>47.452830188679243</v>
      </c>
      <c r="GAZ174" s="566" t="s">
        <v>1283</v>
      </c>
      <c r="GBA174" s="566" t="s">
        <v>15</v>
      </c>
      <c r="GBB174" s="579">
        <v>45871</v>
      </c>
      <c r="GBC174" s="579">
        <v>45876</v>
      </c>
      <c r="GBD174" s="566" t="s">
        <v>485</v>
      </c>
      <c r="GBE174" s="566" t="s">
        <v>486</v>
      </c>
      <c r="GBF174" s="566">
        <v>53</v>
      </c>
      <c r="GBG174" s="566" t="s">
        <v>500</v>
      </c>
      <c r="GBH174" s="566">
        <v>2500</v>
      </c>
      <c r="GBI174" s="566">
        <v>15</v>
      </c>
      <c r="GBJ174" s="566">
        <v>0</v>
      </c>
      <c r="GBK174" s="566">
        <v>0</v>
      </c>
      <c r="GBL174" s="566">
        <v>0</v>
      </c>
      <c r="GBM174" s="566">
        <v>0</v>
      </c>
      <c r="GBN174" s="566">
        <f t="shared" ref="GBN174" si="719">SUM(GBH174:GBM174)</f>
        <v>2515</v>
      </c>
      <c r="GBO174" s="561">
        <f t="shared" ref="GBO174" si="720">GBN174/GBF174</f>
        <v>47.452830188679243</v>
      </c>
      <c r="GBP174" s="566" t="s">
        <v>1283</v>
      </c>
      <c r="GBQ174" s="566" t="s">
        <v>15</v>
      </c>
      <c r="GBR174" s="579">
        <v>45871</v>
      </c>
      <c r="GBS174" s="579">
        <v>45876</v>
      </c>
      <c r="GBT174" s="566" t="s">
        <v>485</v>
      </c>
      <c r="GBU174" s="566" t="s">
        <v>486</v>
      </c>
      <c r="GBV174" s="566">
        <v>53</v>
      </c>
      <c r="GBW174" s="566" t="s">
        <v>500</v>
      </c>
      <c r="GBX174" s="566">
        <v>2500</v>
      </c>
      <c r="GBY174" s="566">
        <v>15</v>
      </c>
      <c r="GBZ174" s="566">
        <v>0</v>
      </c>
      <c r="GCA174" s="566">
        <v>0</v>
      </c>
      <c r="GCB174" s="566">
        <v>0</v>
      </c>
      <c r="GCC174" s="566">
        <v>0</v>
      </c>
      <c r="GCD174" s="566">
        <f t="shared" ref="GCD174" si="721">SUM(GBX174:GCC174)</f>
        <v>2515</v>
      </c>
      <c r="GCE174" s="561">
        <f t="shared" ref="GCE174" si="722">GCD174/GBV174</f>
        <v>47.452830188679243</v>
      </c>
      <c r="GCF174" s="566" t="s">
        <v>1283</v>
      </c>
      <c r="GCG174" s="566" t="s">
        <v>15</v>
      </c>
      <c r="GCH174" s="579">
        <v>45871</v>
      </c>
      <c r="GCI174" s="579">
        <v>45876</v>
      </c>
      <c r="GCJ174" s="566" t="s">
        <v>485</v>
      </c>
      <c r="GCK174" s="566" t="s">
        <v>486</v>
      </c>
      <c r="GCL174" s="566">
        <v>53</v>
      </c>
      <c r="GCM174" s="566" t="s">
        <v>500</v>
      </c>
      <c r="GCN174" s="566">
        <v>2500</v>
      </c>
      <c r="GCO174" s="566">
        <v>15</v>
      </c>
      <c r="GCP174" s="566">
        <v>0</v>
      </c>
      <c r="GCQ174" s="566">
        <v>0</v>
      </c>
      <c r="GCR174" s="566">
        <v>0</v>
      </c>
      <c r="GCS174" s="566">
        <v>0</v>
      </c>
      <c r="GCT174" s="566">
        <f t="shared" ref="GCT174" si="723">SUM(GCN174:GCS174)</f>
        <v>2515</v>
      </c>
      <c r="GCU174" s="561">
        <f t="shared" ref="GCU174" si="724">GCT174/GCL174</f>
        <v>47.452830188679243</v>
      </c>
      <c r="GCV174" s="566" t="s">
        <v>1283</v>
      </c>
      <c r="GCW174" s="566" t="s">
        <v>15</v>
      </c>
      <c r="GCX174" s="579">
        <v>45871</v>
      </c>
      <c r="GCY174" s="579">
        <v>45876</v>
      </c>
      <c r="GCZ174" s="566" t="s">
        <v>485</v>
      </c>
      <c r="GDA174" s="566" t="s">
        <v>486</v>
      </c>
      <c r="GDB174" s="566">
        <v>53</v>
      </c>
      <c r="GDC174" s="566" t="s">
        <v>500</v>
      </c>
      <c r="GDD174" s="566">
        <v>2500</v>
      </c>
      <c r="GDE174" s="566">
        <v>15</v>
      </c>
      <c r="GDF174" s="566">
        <v>0</v>
      </c>
      <c r="GDG174" s="566">
        <v>0</v>
      </c>
      <c r="GDH174" s="566">
        <v>0</v>
      </c>
      <c r="GDI174" s="566">
        <v>0</v>
      </c>
      <c r="GDJ174" s="566">
        <f t="shared" ref="GDJ174" si="725">SUM(GDD174:GDI174)</f>
        <v>2515</v>
      </c>
      <c r="GDK174" s="561">
        <f t="shared" ref="GDK174" si="726">GDJ174/GDB174</f>
        <v>47.452830188679243</v>
      </c>
      <c r="GDL174" s="566" t="s">
        <v>1283</v>
      </c>
      <c r="GDM174" s="566" t="s">
        <v>15</v>
      </c>
      <c r="GDN174" s="579">
        <v>45871</v>
      </c>
      <c r="GDO174" s="579">
        <v>45876</v>
      </c>
      <c r="GDP174" s="566" t="s">
        <v>485</v>
      </c>
      <c r="GDQ174" s="566" t="s">
        <v>486</v>
      </c>
      <c r="GDR174" s="566">
        <v>53</v>
      </c>
      <c r="GDS174" s="566" t="s">
        <v>500</v>
      </c>
      <c r="GDT174" s="566">
        <v>2500</v>
      </c>
      <c r="GDU174" s="566">
        <v>15</v>
      </c>
      <c r="GDV174" s="566">
        <v>0</v>
      </c>
      <c r="GDW174" s="566">
        <v>0</v>
      </c>
      <c r="GDX174" s="566">
        <v>0</v>
      </c>
      <c r="GDY174" s="566">
        <v>0</v>
      </c>
      <c r="GDZ174" s="566">
        <f t="shared" ref="GDZ174" si="727">SUM(GDT174:GDY174)</f>
        <v>2515</v>
      </c>
      <c r="GEA174" s="561">
        <f t="shared" ref="GEA174" si="728">GDZ174/GDR174</f>
        <v>47.452830188679243</v>
      </c>
      <c r="GEB174" s="566" t="s">
        <v>1283</v>
      </c>
      <c r="GEC174" s="566" t="s">
        <v>15</v>
      </c>
      <c r="GED174" s="579">
        <v>45871</v>
      </c>
      <c r="GEE174" s="579">
        <v>45876</v>
      </c>
      <c r="GEF174" s="566" t="s">
        <v>485</v>
      </c>
      <c r="GEG174" s="566" t="s">
        <v>486</v>
      </c>
      <c r="GEH174" s="566">
        <v>53</v>
      </c>
      <c r="GEI174" s="566" t="s">
        <v>500</v>
      </c>
      <c r="GEJ174" s="566">
        <v>2500</v>
      </c>
      <c r="GEK174" s="566">
        <v>15</v>
      </c>
      <c r="GEL174" s="566">
        <v>0</v>
      </c>
      <c r="GEM174" s="566">
        <v>0</v>
      </c>
      <c r="GEN174" s="566">
        <v>0</v>
      </c>
      <c r="GEO174" s="566">
        <v>0</v>
      </c>
      <c r="GEP174" s="566">
        <f t="shared" ref="GEP174" si="729">SUM(GEJ174:GEO174)</f>
        <v>2515</v>
      </c>
      <c r="GEQ174" s="561">
        <f t="shared" ref="GEQ174" si="730">GEP174/GEH174</f>
        <v>47.452830188679243</v>
      </c>
      <c r="GER174" s="566" t="s">
        <v>1283</v>
      </c>
      <c r="GES174" s="566" t="s">
        <v>15</v>
      </c>
      <c r="GET174" s="579">
        <v>45871</v>
      </c>
      <c r="GEU174" s="579">
        <v>45876</v>
      </c>
      <c r="GEV174" s="566" t="s">
        <v>485</v>
      </c>
      <c r="GEW174" s="566" t="s">
        <v>486</v>
      </c>
      <c r="GEX174" s="566">
        <v>53</v>
      </c>
      <c r="GEY174" s="566" t="s">
        <v>500</v>
      </c>
      <c r="GEZ174" s="566">
        <v>2500</v>
      </c>
      <c r="GFA174" s="566">
        <v>15</v>
      </c>
      <c r="GFB174" s="566">
        <v>0</v>
      </c>
      <c r="GFC174" s="566">
        <v>0</v>
      </c>
      <c r="GFD174" s="566">
        <v>0</v>
      </c>
      <c r="GFE174" s="566">
        <v>0</v>
      </c>
      <c r="GFF174" s="566">
        <f t="shared" ref="GFF174" si="731">SUM(GEZ174:GFE174)</f>
        <v>2515</v>
      </c>
      <c r="GFG174" s="561">
        <f t="shared" ref="GFG174" si="732">GFF174/GEX174</f>
        <v>47.452830188679243</v>
      </c>
      <c r="GFH174" s="566" t="s">
        <v>1283</v>
      </c>
      <c r="GFI174" s="566" t="s">
        <v>15</v>
      </c>
      <c r="GFJ174" s="579">
        <v>45871</v>
      </c>
      <c r="GFK174" s="579">
        <v>45876</v>
      </c>
      <c r="GFL174" s="566" t="s">
        <v>485</v>
      </c>
      <c r="GFM174" s="566" t="s">
        <v>486</v>
      </c>
      <c r="GFN174" s="566">
        <v>53</v>
      </c>
      <c r="GFO174" s="566" t="s">
        <v>500</v>
      </c>
      <c r="GFP174" s="566">
        <v>2500</v>
      </c>
      <c r="GFQ174" s="566">
        <v>15</v>
      </c>
      <c r="GFR174" s="566">
        <v>0</v>
      </c>
      <c r="GFS174" s="566">
        <v>0</v>
      </c>
      <c r="GFT174" s="566">
        <v>0</v>
      </c>
      <c r="GFU174" s="566">
        <v>0</v>
      </c>
      <c r="GFV174" s="566">
        <f t="shared" ref="GFV174" si="733">SUM(GFP174:GFU174)</f>
        <v>2515</v>
      </c>
      <c r="GFW174" s="561">
        <f t="shared" ref="GFW174" si="734">GFV174/GFN174</f>
        <v>47.452830188679243</v>
      </c>
      <c r="GFX174" s="566" t="s">
        <v>1283</v>
      </c>
      <c r="GFY174" s="566" t="s">
        <v>15</v>
      </c>
      <c r="GFZ174" s="579">
        <v>45871</v>
      </c>
      <c r="GGA174" s="579">
        <v>45876</v>
      </c>
      <c r="GGB174" s="566" t="s">
        <v>485</v>
      </c>
      <c r="GGC174" s="566" t="s">
        <v>486</v>
      </c>
      <c r="GGD174" s="566">
        <v>53</v>
      </c>
      <c r="GGE174" s="566" t="s">
        <v>500</v>
      </c>
      <c r="GGF174" s="566">
        <v>2500</v>
      </c>
      <c r="GGG174" s="566">
        <v>15</v>
      </c>
      <c r="GGH174" s="566">
        <v>0</v>
      </c>
      <c r="GGI174" s="566">
        <v>0</v>
      </c>
      <c r="GGJ174" s="566">
        <v>0</v>
      </c>
      <c r="GGK174" s="566">
        <v>0</v>
      </c>
      <c r="GGL174" s="566">
        <f t="shared" ref="GGL174" si="735">SUM(GGF174:GGK174)</f>
        <v>2515</v>
      </c>
      <c r="GGM174" s="561">
        <f t="shared" ref="GGM174" si="736">GGL174/GGD174</f>
        <v>47.452830188679243</v>
      </c>
      <c r="GGN174" s="566" t="s">
        <v>1283</v>
      </c>
      <c r="GGO174" s="566" t="s">
        <v>15</v>
      </c>
      <c r="GGP174" s="579">
        <v>45871</v>
      </c>
      <c r="GGQ174" s="579">
        <v>45876</v>
      </c>
      <c r="GGR174" s="566" t="s">
        <v>485</v>
      </c>
      <c r="GGS174" s="566" t="s">
        <v>486</v>
      </c>
      <c r="GGT174" s="566">
        <v>53</v>
      </c>
      <c r="GGU174" s="566" t="s">
        <v>500</v>
      </c>
      <c r="GGV174" s="566">
        <v>2500</v>
      </c>
      <c r="GGW174" s="566">
        <v>15</v>
      </c>
      <c r="GGX174" s="566">
        <v>0</v>
      </c>
      <c r="GGY174" s="566">
        <v>0</v>
      </c>
      <c r="GGZ174" s="566">
        <v>0</v>
      </c>
      <c r="GHA174" s="566">
        <v>0</v>
      </c>
      <c r="GHB174" s="566">
        <f t="shared" ref="GHB174" si="737">SUM(GGV174:GHA174)</f>
        <v>2515</v>
      </c>
      <c r="GHC174" s="561">
        <f t="shared" ref="GHC174" si="738">GHB174/GGT174</f>
        <v>47.452830188679243</v>
      </c>
      <c r="GHD174" s="566" t="s">
        <v>1283</v>
      </c>
      <c r="GHE174" s="566" t="s">
        <v>15</v>
      </c>
      <c r="GHF174" s="579">
        <v>45871</v>
      </c>
      <c r="GHG174" s="579">
        <v>45876</v>
      </c>
      <c r="GHH174" s="566" t="s">
        <v>485</v>
      </c>
      <c r="GHI174" s="566" t="s">
        <v>486</v>
      </c>
      <c r="GHJ174" s="566">
        <v>53</v>
      </c>
      <c r="GHK174" s="566" t="s">
        <v>500</v>
      </c>
      <c r="GHL174" s="566">
        <v>2500</v>
      </c>
      <c r="GHM174" s="566">
        <v>15</v>
      </c>
      <c r="GHN174" s="566">
        <v>0</v>
      </c>
      <c r="GHO174" s="566">
        <v>0</v>
      </c>
      <c r="GHP174" s="566">
        <v>0</v>
      </c>
      <c r="GHQ174" s="566">
        <v>0</v>
      </c>
      <c r="GHR174" s="566">
        <f t="shared" ref="GHR174" si="739">SUM(GHL174:GHQ174)</f>
        <v>2515</v>
      </c>
      <c r="GHS174" s="561">
        <f t="shared" ref="GHS174" si="740">GHR174/GHJ174</f>
        <v>47.452830188679243</v>
      </c>
      <c r="GHT174" s="566" t="s">
        <v>1283</v>
      </c>
      <c r="GHU174" s="566" t="s">
        <v>15</v>
      </c>
      <c r="GHV174" s="579">
        <v>45871</v>
      </c>
      <c r="GHW174" s="579">
        <v>45876</v>
      </c>
      <c r="GHX174" s="566" t="s">
        <v>485</v>
      </c>
      <c r="GHY174" s="566" t="s">
        <v>486</v>
      </c>
      <c r="GHZ174" s="566">
        <v>53</v>
      </c>
      <c r="GIA174" s="566" t="s">
        <v>500</v>
      </c>
      <c r="GIB174" s="566">
        <v>2500</v>
      </c>
      <c r="GIC174" s="566">
        <v>15</v>
      </c>
      <c r="GID174" s="566">
        <v>0</v>
      </c>
      <c r="GIE174" s="566">
        <v>0</v>
      </c>
      <c r="GIF174" s="566">
        <v>0</v>
      </c>
      <c r="GIG174" s="566">
        <v>0</v>
      </c>
      <c r="GIH174" s="566">
        <f t="shared" ref="GIH174" si="741">SUM(GIB174:GIG174)</f>
        <v>2515</v>
      </c>
      <c r="GII174" s="561">
        <f t="shared" ref="GII174" si="742">GIH174/GHZ174</f>
        <v>47.452830188679243</v>
      </c>
      <c r="GIJ174" s="566" t="s">
        <v>1283</v>
      </c>
      <c r="GIK174" s="566" t="s">
        <v>15</v>
      </c>
      <c r="GIL174" s="579">
        <v>45871</v>
      </c>
      <c r="GIM174" s="579">
        <v>45876</v>
      </c>
      <c r="GIN174" s="566" t="s">
        <v>485</v>
      </c>
      <c r="GIO174" s="566" t="s">
        <v>486</v>
      </c>
      <c r="GIP174" s="566">
        <v>53</v>
      </c>
      <c r="GIQ174" s="566" t="s">
        <v>500</v>
      </c>
      <c r="GIR174" s="566">
        <v>2500</v>
      </c>
      <c r="GIS174" s="566">
        <v>15</v>
      </c>
      <c r="GIT174" s="566">
        <v>0</v>
      </c>
      <c r="GIU174" s="566">
        <v>0</v>
      </c>
      <c r="GIV174" s="566">
        <v>0</v>
      </c>
      <c r="GIW174" s="566">
        <v>0</v>
      </c>
      <c r="GIX174" s="566">
        <f t="shared" ref="GIX174" si="743">SUM(GIR174:GIW174)</f>
        <v>2515</v>
      </c>
      <c r="GIY174" s="561">
        <f t="shared" ref="GIY174" si="744">GIX174/GIP174</f>
        <v>47.452830188679243</v>
      </c>
      <c r="GIZ174" s="566" t="s">
        <v>1283</v>
      </c>
      <c r="GJA174" s="566" t="s">
        <v>15</v>
      </c>
      <c r="GJB174" s="579">
        <v>45871</v>
      </c>
      <c r="GJC174" s="579">
        <v>45876</v>
      </c>
      <c r="GJD174" s="566" t="s">
        <v>485</v>
      </c>
      <c r="GJE174" s="566" t="s">
        <v>486</v>
      </c>
      <c r="GJF174" s="566">
        <v>53</v>
      </c>
      <c r="GJG174" s="566" t="s">
        <v>500</v>
      </c>
      <c r="GJH174" s="566">
        <v>2500</v>
      </c>
      <c r="GJI174" s="566">
        <v>15</v>
      </c>
      <c r="GJJ174" s="566">
        <v>0</v>
      </c>
      <c r="GJK174" s="566">
        <v>0</v>
      </c>
      <c r="GJL174" s="566">
        <v>0</v>
      </c>
      <c r="GJM174" s="566">
        <v>0</v>
      </c>
      <c r="GJN174" s="566">
        <f t="shared" ref="GJN174" si="745">SUM(GJH174:GJM174)</f>
        <v>2515</v>
      </c>
      <c r="GJO174" s="561">
        <f t="shared" ref="GJO174" si="746">GJN174/GJF174</f>
        <v>47.452830188679243</v>
      </c>
      <c r="GJP174" s="566" t="s">
        <v>1283</v>
      </c>
      <c r="GJQ174" s="566" t="s">
        <v>15</v>
      </c>
      <c r="GJR174" s="579">
        <v>45871</v>
      </c>
      <c r="GJS174" s="579">
        <v>45876</v>
      </c>
      <c r="GJT174" s="566" t="s">
        <v>485</v>
      </c>
      <c r="GJU174" s="566" t="s">
        <v>486</v>
      </c>
      <c r="GJV174" s="566">
        <v>53</v>
      </c>
      <c r="GJW174" s="566" t="s">
        <v>500</v>
      </c>
      <c r="GJX174" s="566">
        <v>2500</v>
      </c>
      <c r="GJY174" s="566">
        <v>15</v>
      </c>
      <c r="GJZ174" s="566">
        <v>0</v>
      </c>
      <c r="GKA174" s="566">
        <v>0</v>
      </c>
      <c r="GKB174" s="566">
        <v>0</v>
      </c>
      <c r="GKC174" s="566">
        <v>0</v>
      </c>
      <c r="GKD174" s="566">
        <f t="shared" ref="GKD174" si="747">SUM(GJX174:GKC174)</f>
        <v>2515</v>
      </c>
      <c r="GKE174" s="561">
        <f t="shared" ref="GKE174" si="748">GKD174/GJV174</f>
        <v>47.452830188679243</v>
      </c>
      <c r="GKF174" s="566" t="s">
        <v>1283</v>
      </c>
      <c r="GKG174" s="566" t="s">
        <v>15</v>
      </c>
      <c r="GKH174" s="579">
        <v>45871</v>
      </c>
      <c r="GKI174" s="579">
        <v>45876</v>
      </c>
      <c r="GKJ174" s="566" t="s">
        <v>485</v>
      </c>
      <c r="GKK174" s="566" t="s">
        <v>486</v>
      </c>
      <c r="GKL174" s="566">
        <v>53</v>
      </c>
      <c r="GKM174" s="566" t="s">
        <v>500</v>
      </c>
      <c r="GKN174" s="566">
        <v>2500</v>
      </c>
      <c r="GKO174" s="566">
        <v>15</v>
      </c>
      <c r="GKP174" s="566">
        <v>0</v>
      </c>
      <c r="GKQ174" s="566">
        <v>0</v>
      </c>
      <c r="GKR174" s="566">
        <v>0</v>
      </c>
      <c r="GKS174" s="566">
        <v>0</v>
      </c>
      <c r="GKT174" s="566">
        <f t="shared" ref="GKT174" si="749">SUM(GKN174:GKS174)</f>
        <v>2515</v>
      </c>
      <c r="GKU174" s="561">
        <f t="shared" ref="GKU174" si="750">GKT174/GKL174</f>
        <v>47.452830188679243</v>
      </c>
      <c r="GKV174" s="566" t="s">
        <v>1283</v>
      </c>
      <c r="GKW174" s="566" t="s">
        <v>15</v>
      </c>
      <c r="GKX174" s="579">
        <v>45871</v>
      </c>
      <c r="GKY174" s="579">
        <v>45876</v>
      </c>
      <c r="GKZ174" s="566" t="s">
        <v>485</v>
      </c>
      <c r="GLA174" s="566" t="s">
        <v>486</v>
      </c>
      <c r="GLB174" s="566">
        <v>53</v>
      </c>
      <c r="GLC174" s="566" t="s">
        <v>500</v>
      </c>
      <c r="GLD174" s="566">
        <v>2500</v>
      </c>
      <c r="GLE174" s="566">
        <v>15</v>
      </c>
      <c r="GLF174" s="566">
        <v>0</v>
      </c>
      <c r="GLG174" s="566">
        <v>0</v>
      </c>
      <c r="GLH174" s="566">
        <v>0</v>
      </c>
      <c r="GLI174" s="566">
        <v>0</v>
      </c>
      <c r="GLJ174" s="566">
        <f t="shared" ref="GLJ174" si="751">SUM(GLD174:GLI174)</f>
        <v>2515</v>
      </c>
      <c r="GLK174" s="561">
        <f t="shared" ref="GLK174" si="752">GLJ174/GLB174</f>
        <v>47.452830188679243</v>
      </c>
      <c r="GLL174" s="566" t="s">
        <v>1283</v>
      </c>
      <c r="GLM174" s="566" t="s">
        <v>15</v>
      </c>
      <c r="GLN174" s="579">
        <v>45871</v>
      </c>
      <c r="GLO174" s="579">
        <v>45876</v>
      </c>
      <c r="GLP174" s="566" t="s">
        <v>485</v>
      </c>
      <c r="GLQ174" s="566" t="s">
        <v>486</v>
      </c>
      <c r="GLR174" s="566">
        <v>53</v>
      </c>
      <c r="GLS174" s="566" t="s">
        <v>500</v>
      </c>
      <c r="GLT174" s="566">
        <v>2500</v>
      </c>
      <c r="GLU174" s="566">
        <v>15</v>
      </c>
      <c r="GLV174" s="566">
        <v>0</v>
      </c>
      <c r="GLW174" s="566">
        <v>0</v>
      </c>
      <c r="GLX174" s="566">
        <v>0</v>
      </c>
      <c r="GLY174" s="566">
        <v>0</v>
      </c>
      <c r="GLZ174" s="566">
        <f t="shared" ref="GLZ174" si="753">SUM(GLT174:GLY174)</f>
        <v>2515</v>
      </c>
      <c r="GMA174" s="561">
        <f t="shared" ref="GMA174" si="754">GLZ174/GLR174</f>
        <v>47.452830188679243</v>
      </c>
      <c r="GMB174" s="566" t="s">
        <v>1283</v>
      </c>
      <c r="GMC174" s="566" t="s">
        <v>15</v>
      </c>
      <c r="GMD174" s="579">
        <v>45871</v>
      </c>
      <c r="GME174" s="579">
        <v>45876</v>
      </c>
      <c r="GMF174" s="566" t="s">
        <v>485</v>
      </c>
      <c r="GMG174" s="566" t="s">
        <v>486</v>
      </c>
      <c r="GMH174" s="566">
        <v>53</v>
      </c>
      <c r="GMI174" s="566" t="s">
        <v>500</v>
      </c>
      <c r="GMJ174" s="566">
        <v>2500</v>
      </c>
      <c r="GMK174" s="566">
        <v>15</v>
      </c>
      <c r="GML174" s="566">
        <v>0</v>
      </c>
      <c r="GMM174" s="566">
        <v>0</v>
      </c>
      <c r="GMN174" s="566">
        <v>0</v>
      </c>
      <c r="GMO174" s="566">
        <v>0</v>
      </c>
      <c r="GMP174" s="566">
        <f t="shared" ref="GMP174" si="755">SUM(GMJ174:GMO174)</f>
        <v>2515</v>
      </c>
      <c r="GMQ174" s="561">
        <f t="shared" ref="GMQ174" si="756">GMP174/GMH174</f>
        <v>47.452830188679243</v>
      </c>
      <c r="GMR174" s="566" t="s">
        <v>1283</v>
      </c>
      <c r="GMS174" s="566" t="s">
        <v>15</v>
      </c>
      <c r="GMT174" s="579">
        <v>45871</v>
      </c>
      <c r="GMU174" s="579">
        <v>45876</v>
      </c>
      <c r="GMV174" s="566" t="s">
        <v>485</v>
      </c>
      <c r="GMW174" s="566" t="s">
        <v>486</v>
      </c>
      <c r="GMX174" s="566">
        <v>53</v>
      </c>
      <c r="GMY174" s="566" t="s">
        <v>500</v>
      </c>
      <c r="GMZ174" s="566">
        <v>2500</v>
      </c>
      <c r="GNA174" s="566">
        <v>15</v>
      </c>
      <c r="GNB174" s="566">
        <v>0</v>
      </c>
      <c r="GNC174" s="566">
        <v>0</v>
      </c>
      <c r="GND174" s="566">
        <v>0</v>
      </c>
      <c r="GNE174" s="566">
        <v>0</v>
      </c>
      <c r="GNF174" s="566">
        <f t="shared" ref="GNF174" si="757">SUM(GMZ174:GNE174)</f>
        <v>2515</v>
      </c>
      <c r="GNG174" s="561">
        <f t="shared" ref="GNG174" si="758">GNF174/GMX174</f>
        <v>47.452830188679243</v>
      </c>
      <c r="GNH174" s="566" t="s">
        <v>1283</v>
      </c>
      <c r="GNI174" s="566" t="s">
        <v>15</v>
      </c>
      <c r="GNJ174" s="579">
        <v>45871</v>
      </c>
      <c r="GNK174" s="579">
        <v>45876</v>
      </c>
      <c r="GNL174" s="566" t="s">
        <v>485</v>
      </c>
      <c r="GNM174" s="566" t="s">
        <v>486</v>
      </c>
      <c r="GNN174" s="566">
        <v>53</v>
      </c>
      <c r="GNO174" s="566" t="s">
        <v>500</v>
      </c>
      <c r="GNP174" s="566">
        <v>2500</v>
      </c>
      <c r="GNQ174" s="566">
        <v>15</v>
      </c>
      <c r="GNR174" s="566">
        <v>0</v>
      </c>
      <c r="GNS174" s="566">
        <v>0</v>
      </c>
      <c r="GNT174" s="566">
        <v>0</v>
      </c>
      <c r="GNU174" s="566">
        <v>0</v>
      </c>
      <c r="GNV174" s="566">
        <f t="shared" ref="GNV174" si="759">SUM(GNP174:GNU174)</f>
        <v>2515</v>
      </c>
      <c r="GNW174" s="561">
        <f t="shared" ref="GNW174" si="760">GNV174/GNN174</f>
        <v>47.452830188679243</v>
      </c>
      <c r="GNX174" s="566" t="s">
        <v>1283</v>
      </c>
      <c r="GNY174" s="566" t="s">
        <v>15</v>
      </c>
      <c r="GNZ174" s="579">
        <v>45871</v>
      </c>
      <c r="GOA174" s="579">
        <v>45876</v>
      </c>
      <c r="GOB174" s="566" t="s">
        <v>485</v>
      </c>
      <c r="GOC174" s="566" t="s">
        <v>486</v>
      </c>
      <c r="GOD174" s="566">
        <v>53</v>
      </c>
      <c r="GOE174" s="566" t="s">
        <v>500</v>
      </c>
      <c r="GOF174" s="566">
        <v>2500</v>
      </c>
      <c r="GOG174" s="566">
        <v>15</v>
      </c>
      <c r="GOH174" s="566">
        <v>0</v>
      </c>
      <c r="GOI174" s="566">
        <v>0</v>
      </c>
      <c r="GOJ174" s="566">
        <v>0</v>
      </c>
      <c r="GOK174" s="566">
        <v>0</v>
      </c>
      <c r="GOL174" s="566">
        <f t="shared" ref="GOL174" si="761">SUM(GOF174:GOK174)</f>
        <v>2515</v>
      </c>
      <c r="GOM174" s="561">
        <f t="shared" ref="GOM174" si="762">GOL174/GOD174</f>
        <v>47.452830188679243</v>
      </c>
      <c r="GON174" s="566" t="s">
        <v>1283</v>
      </c>
      <c r="GOO174" s="566" t="s">
        <v>15</v>
      </c>
      <c r="GOP174" s="579">
        <v>45871</v>
      </c>
      <c r="GOQ174" s="579">
        <v>45876</v>
      </c>
      <c r="GOR174" s="566" t="s">
        <v>485</v>
      </c>
      <c r="GOS174" s="566" t="s">
        <v>486</v>
      </c>
      <c r="GOT174" s="566">
        <v>53</v>
      </c>
      <c r="GOU174" s="566" t="s">
        <v>500</v>
      </c>
      <c r="GOV174" s="566">
        <v>2500</v>
      </c>
      <c r="GOW174" s="566">
        <v>15</v>
      </c>
      <c r="GOX174" s="566">
        <v>0</v>
      </c>
      <c r="GOY174" s="566">
        <v>0</v>
      </c>
      <c r="GOZ174" s="566">
        <v>0</v>
      </c>
      <c r="GPA174" s="566">
        <v>0</v>
      </c>
      <c r="GPB174" s="566">
        <f t="shared" ref="GPB174" si="763">SUM(GOV174:GPA174)</f>
        <v>2515</v>
      </c>
      <c r="GPC174" s="561">
        <f t="shared" ref="GPC174" si="764">GPB174/GOT174</f>
        <v>47.452830188679243</v>
      </c>
      <c r="GPD174" s="566" t="s">
        <v>1283</v>
      </c>
      <c r="GPE174" s="566" t="s">
        <v>15</v>
      </c>
      <c r="GPF174" s="579">
        <v>45871</v>
      </c>
      <c r="GPG174" s="579">
        <v>45876</v>
      </c>
      <c r="GPH174" s="566" t="s">
        <v>485</v>
      </c>
      <c r="GPI174" s="566" t="s">
        <v>486</v>
      </c>
      <c r="GPJ174" s="566">
        <v>53</v>
      </c>
      <c r="GPK174" s="566" t="s">
        <v>500</v>
      </c>
      <c r="GPL174" s="566">
        <v>2500</v>
      </c>
      <c r="GPM174" s="566">
        <v>15</v>
      </c>
      <c r="GPN174" s="566">
        <v>0</v>
      </c>
      <c r="GPO174" s="566">
        <v>0</v>
      </c>
      <c r="GPP174" s="566">
        <v>0</v>
      </c>
      <c r="GPQ174" s="566">
        <v>0</v>
      </c>
      <c r="GPR174" s="566">
        <f t="shared" ref="GPR174" si="765">SUM(GPL174:GPQ174)</f>
        <v>2515</v>
      </c>
      <c r="GPS174" s="561">
        <f t="shared" ref="GPS174" si="766">GPR174/GPJ174</f>
        <v>47.452830188679243</v>
      </c>
      <c r="GPT174" s="566" t="s">
        <v>1283</v>
      </c>
      <c r="GPU174" s="566" t="s">
        <v>15</v>
      </c>
      <c r="GPV174" s="579">
        <v>45871</v>
      </c>
      <c r="GPW174" s="579">
        <v>45876</v>
      </c>
      <c r="GPX174" s="566" t="s">
        <v>485</v>
      </c>
      <c r="GPY174" s="566" t="s">
        <v>486</v>
      </c>
      <c r="GPZ174" s="566">
        <v>53</v>
      </c>
      <c r="GQA174" s="566" t="s">
        <v>500</v>
      </c>
      <c r="GQB174" s="566">
        <v>2500</v>
      </c>
      <c r="GQC174" s="566">
        <v>15</v>
      </c>
      <c r="GQD174" s="566">
        <v>0</v>
      </c>
      <c r="GQE174" s="566">
        <v>0</v>
      </c>
      <c r="GQF174" s="566">
        <v>0</v>
      </c>
      <c r="GQG174" s="566">
        <v>0</v>
      </c>
      <c r="GQH174" s="566">
        <f t="shared" ref="GQH174" si="767">SUM(GQB174:GQG174)</f>
        <v>2515</v>
      </c>
      <c r="GQI174" s="561">
        <f t="shared" ref="GQI174" si="768">GQH174/GPZ174</f>
        <v>47.452830188679243</v>
      </c>
      <c r="GQJ174" s="566" t="s">
        <v>1283</v>
      </c>
      <c r="GQK174" s="566" t="s">
        <v>15</v>
      </c>
      <c r="GQL174" s="579">
        <v>45871</v>
      </c>
      <c r="GQM174" s="579">
        <v>45876</v>
      </c>
      <c r="GQN174" s="566" t="s">
        <v>485</v>
      </c>
      <c r="GQO174" s="566" t="s">
        <v>486</v>
      </c>
      <c r="GQP174" s="566">
        <v>53</v>
      </c>
      <c r="GQQ174" s="566" t="s">
        <v>500</v>
      </c>
      <c r="GQR174" s="566">
        <v>2500</v>
      </c>
      <c r="GQS174" s="566">
        <v>15</v>
      </c>
      <c r="GQT174" s="566">
        <v>0</v>
      </c>
      <c r="GQU174" s="566">
        <v>0</v>
      </c>
      <c r="GQV174" s="566">
        <v>0</v>
      </c>
      <c r="GQW174" s="566">
        <v>0</v>
      </c>
      <c r="GQX174" s="566">
        <f t="shared" ref="GQX174" si="769">SUM(GQR174:GQW174)</f>
        <v>2515</v>
      </c>
      <c r="GQY174" s="561">
        <f t="shared" ref="GQY174" si="770">GQX174/GQP174</f>
        <v>47.452830188679243</v>
      </c>
      <c r="GQZ174" s="566" t="s">
        <v>1283</v>
      </c>
      <c r="GRA174" s="566" t="s">
        <v>15</v>
      </c>
      <c r="GRB174" s="579">
        <v>45871</v>
      </c>
      <c r="GRC174" s="579">
        <v>45876</v>
      </c>
      <c r="GRD174" s="566" t="s">
        <v>485</v>
      </c>
      <c r="GRE174" s="566" t="s">
        <v>486</v>
      </c>
      <c r="GRF174" s="566">
        <v>53</v>
      </c>
      <c r="GRG174" s="566" t="s">
        <v>500</v>
      </c>
      <c r="GRH174" s="566">
        <v>2500</v>
      </c>
      <c r="GRI174" s="566">
        <v>15</v>
      </c>
      <c r="GRJ174" s="566">
        <v>0</v>
      </c>
      <c r="GRK174" s="566">
        <v>0</v>
      </c>
      <c r="GRL174" s="566">
        <v>0</v>
      </c>
      <c r="GRM174" s="566">
        <v>0</v>
      </c>
      <c r="GRN174" s="566">
        <f t="shared" ref="GRN174" si="771">SUM(GRH174:GRM174)</f>
        <v>2515</v>
      </c>
      <c r="GRO174" s="561">
        <f t="shared" ref="GRO174" si="772">GRN174/GRF174</f>
        <v>47.452830188679243</v>
      </c>
      <c r="GRP174" s="566" t="s">
        <v>1283</v>
      </c>
      <c r="GRQ174" s="566" t="s">
        <v>15</v>
      </c>
      <c r="GRR174" s="579">
        <v>45871</v>
      </c>
      <c r="GRS174" s="579">
        <v>45876</v>
      </c>
      <c r="GRT174" s="566" t="s">
        <v>485</v>
      </c>
      <c r="GRU174" s="566" t="s">
        <v>486</v>
      </c>
      <c r="GRV174" s="566">
        <v>53</v>
      </c>
      <c r="GRW174" s="566" t="s">
        <v>500</v>
      </c>
      <c r="GRX174" s="566">
        <v>2500</v>
      </c>
      <c r="GRY174" s="566">
        <v>15</v>
      </c>
      <c r="GRZ174" s="566">
        <v>0</v>
      </c>
      <c r="GSA174" s="566">
        <v>0</v>
      </c>
      <c r="GSB174" s="566">
        <v>0</v>
      </c>
      <c r="GSC174" s="566">
        <v>0</v>
      </c>
      <c r="GSD174" s="566">
        <f t="shared" ref="GSD174" si="773">SUM(GRX174:GSC174)</f>
        <v>2515</v>
      </c>
      <c r="GSE174" s="561">
        <f t="shared" ref="GSE174" si="774">GSD174/GRV174</f>
        <v>47.452830188679243</v>
      </c>
      <c r="GSF174" s="566" t="s">
        <v>1283</v>
      </c>
      <c r="GSG174" s="566" t="s">
        <v>15</v>
      </c>
      <c r="GSH174" s="579">
        <v>45871</v>
      </c>
      <c r="GSI174" s="579">
        <v>45876</v>
      </c>
      <c r="GSJ174" s="566" t="s">
        <v>485</v>
      </c>
      <c r="GSK174" s="566" t="s">
        <v>486</v>
      </c>
      <c r="GSL174" s="566">
        <v>53</v>
      </c>
      <c r="GSM174" s="566" t="s">
        <v>500</v>
      </c>
      <c r="GSN174" s="566">
        <v>2500</v>
      </c>
      <c r="GSO174" s="566">
        <v>15</v>
      </c>
      <c r="GSP174" s="566">
        <v>0</v>
      </c>
      <c r="GSQ174" s="566">
        <v>0</v>
      </c>
      <c r="GSR174" s="566">
        <v>0</v>
      </c>
      <c r="GSS174" s="566">
        <v>0</v>
      </c>
      <c r="GST174" s="566">
        <f t="shared" ref="GST174" si="775">SUM(GSN174:GSS174)</f>
        <v>2515</v>
      </c>
      <c r="GSU174" s="561">
        <f t="shared" ref="GSU174" si="776">GST174/GSL174</f>
        <v>47.452830188679243</v>
      </c>
      <c r="GSV174" s="566" t="s">
        <v>1283</v>
      </c>
      <c r="GSW174" s="566" t="s">
        <v>15</v>
      </c>
      <c r="GSX174" s="579">
        <v>45871</v>
      </c>
      <c r="GSY174" s="579">
        <v>45876</v>
      </c>
      <c r="GSZ174" s="566" t="s">
        <v>485</v>
      </c>
      <c r="GTA174" s="566" t="s">
        <v>486</v>
      </c>
      <c r="GTB174" s="566">
        <v>53</v>
      </c>
      <c r="GTC174" s="566" t="s">
        <v>500</v>
      </c>
      <c r="GTD174" s="566">
        <v>2500</v>
      </c>
      <c r="GTE174" s="566">
        <v>15</v>
      </c>
      <c r="GTF174" s="566">
        <v>0</v>
      </c>
      <c r="GTG174" s="566">
        <v>0</v>
      </c>
      <c r="GTH174" s="566">
        <v>0</v>
      </c>
      <c r="GTI174" s="566">
        <v>0</v>
      </c>
      <c r="GTJ174" s="566">
        <f t="shared" ref="GTJ174" si="777">SUM(GTD174:GTI174)</f>
        <v>2515</v>
      </c>
      <c r="GTK174" s="561">
        <f t="shared" ref="GTK174" si="778">GTJ174/GTB174</f>
        <v>47.452830188679243</v>
      </c>
      <c r="GTL174" s="566" t="s">
        <v>1283</v>
      </c>
      <c r="GTM174" s="566" t="s">
        <v>15</v>
      </c>
      <c r="GTN174" s="579">
        <v>45871</v>
      </c>
      <c r="GTO174" s="579">
        <v>45876</v>
      </c>
      <c r="GTP174" s="566" t="s">
        <v>485</v>
      </c>
      <c r="GTQ174" s="566" t="s">
        <v>486</v>
      </c>
      <c r="GTR174" s="566">
        <v>53</v>
      </c>
      <c r="GTS174" s="566" t="s">
        <v>500</v>
      </c>
      <c r="GTT174" s="566">
        <v>2500</v>
      </c>
      <c r="GTU174" s="566">
        <v>15</v>
      </c>
      <c r="GTV174" s="566">
        <v>0</v>
      </c>
      <c r="GTW174" s="566">
        <v>0</v>
      </c>
      <c r="GTX174" s="566">
        <v>0</v>
      </c>
      <c r="GTY174" s="566">
        <v>0</v>
      </c>
      <c r="GTZ174" s="566">
        <f t="shared" ref="GTZ174" si="779">SUM(GTT174:GTY174)</f>
        <v>2515</v>
      </c>
      <c r="GUA174" s="561">
        <f t="shared" ref="GUA174" si="780">GTZ174/GTR174</f>
        <v>47.452830188679243</v>
      </c>
      <c r="GUB174" s="566" t="s">
        <v>1283</v>
      </c>
      <c r="GUC174" s="566" t="s">
        <v>15</v>
      </c>
      <c r="GUD174" s="579">
        <v>45871</v>
      </c>
      <c r="GUE174" s="579">
        <v>45876</v>
      </c>
      <c r="GUF174" s="566" t="s">
        <v>485</v>
      </c>
      <c r="GUG174" s="566" t="s">
        <v>486</v>
      </c>
      <c r="GUH174" s="566">
        <v>53</v>
      </c>
      <c r="GUI174" s="566" t="s">
        <v>500</v>
      </c>
      <c r="GUJ174" s="566">
        <v>2500</v>
      </c>
      <c r="GUK174" s="566">
        <v>15</v>
      </c>
      <c r="GUL174" s="566">
        <v>0</v>
      </c>
      <c r="GUM174" s="566">
        <v>0</v>
      </c>
      <c r="GUN174" s="566">
        <v>0</v>
      </c>
      <c r="GUO174" s="566">
        <v>0</v>
      </c>
      <c r="GUP174" s="566">
        <f t="shared" ref="GUP174" si="781">SUM(GUJ174:GUO174)</f>
        <v>2515</v>
      </c>
      <c r="GUQ174" s="561">
        <f t="shared" ref="GUQ174" si="782">GUP174/GUH174</f>
        <v>47.452830188679243</v>
      </c>
      <c r="GUR174" s="566" t="s">
        <v>1283</v>
      </c>
      <c r="GUS174" s="566" t="s">
        <v>15</v>
      </c>
      <c r="GUT174" s="579">
        <v>45871</v>
      </c>
      <c r="GUU174" s="579">
        <v>45876</v>
      </c>
      <c r="GUV174" s="566" t="s">
        <v>485</v>
      </c>
      <c r="GUW174" s="566" t="s">
        <v>486</v>
      </c>
      <c r="GUX174" s="566">
        <v>53</v>
      </c>
      <c r="GUY174" s="566" t="s">
        <v>500</v>
      </c>
      <c r="GUZ174" s="566">
        <v>2500</v>
      </c>
      <c r="GVA174" s="566">
        <v>15</v>
      </c>
      <c r="GVB174" s="566">
        <v>0</v>
      </c>
      <c r="GVC174" s="566">
        <v>0</v>
      </c>
      <c r="GVD174" s="566">
        <v>0</v>
      </c>
      <c r="GVE174" s="566">
        <v>0</v>
      </c>
      <c r="GVF174" s="566">
        <f t="shared" ref="GVF174" si="783">SUM(GUZ174:GVE174)</f>
        <v>2515</v>
      </c>
      <c r="GVG174" s="561">
        <f t="shared" ref="GVG174" si="784">GVF174/GUX174</f>
        <v>47.452830188679243</v>
      </c>
      <c r="GVH174" s="566" t="s">
        <v>1283</v>
      </c>
      <c r="GVI174" s="566" t="s">
        <v>15</v>
      </c>
      <c r="GVJ174" s="579">
        <v>45871</v>
      </c>
      <c r="GVK174" s="579">
        <v>45876</v>
      </c>
      <c r="GVL174" s="566" t="s">
        <v>485</v>
      </c>
      <c r="GVM174" s="566" t="s">
        <v>486</v>
      </c>
      <c r="GVN174" s="566">
        <v>53</v>
      </c>
      <c r="GVO174" s="566" t="s">
        <v>500</v>
      </c>
      <c r="GVP174" s="566">
        <v>2500</v>
      </c>
      <c r="GVQ174" s="566">
        <v>15</v>
      </c>
      <c r="GVR174" s="566">
        <v>0</v>
      </c>
      <c r="GVS174" s="566">
        <v>0</v>
      </c>
      <c r="GVT174" s="566">
        <v>0</v>
      </c>
      <c r="GVU174" s="566">
        <v>0</v>
      </c>
      <c r="GVV174" s="566">
        <f t="shared" ref="GVV174" si="785">SUM(GVP174:GVU174)</f>
        <v>2515</v>
      </c>
      <c r="GVW174" s="561">
        <f t="shared" ref="GVW174" si="786">GVV174/GVN174</f>
        <v>47.452830188679243</v>
      </c>
      <c r="GVX174" s="566" t="s">
        <v>1283</v>
      </c>
      <c r="GVY174" s="566" t="s">
        <v>15</v>
      </c>
      <c r="GVZ174" s="579">
        <v>45871</v>
      </c>
      <c r="GWA174" s="579">
        <v>45876</v>
      </c>
      <c r="GWB174" s="566" t="s">
        <v>485</v>
      </c>
      <c r="GWC174" s="566" t="s">
        <v>486</v>
      </c>
      <c r="GWD174" s="566">
        <v>53</v>
      </c>
      <c r="GWE174" s="566" t="s">
        <v>500</v>
      </c>
      <c r="GWF174" s="566">
        <v>2500</v>
      </c>
      <c r="GWG174" s="566">
        <v>15</v>
      </c>
      <c r="GWH174" s="566">
        <v>0</v>
      </c>
      <c r="GWI174" s="566">
        <v>0</v>
      </c>
      <c r="GWJ174" s="566">
        <v>0</v>
      </c>
      <c r="GWK174" s="566">
        <v>0</v>
      </c>
      <c r="GWL174" s="566">
        <f t="shared" ref="GWL174" si="787">SUM(GWF174:GWK174)</f>
        <v>2515</v>
      </c>
      <c r="GWM174" s="561">
        <f t="shared" ref="GWM174" si="788">GWL174/GWD174</f>
        <v>47.452830188679243</v>
      </c>
      <c r="GWN174" s="566" t="s">
        <v>1283</v>
      </c>
      <c r="GWO174" s="566" t="s">
        <v>15</v>
      </c>
      <c r="GWP174" s="579">
        <v>45871</v>
      </c>
      <c r="GWQ174" s="579">
        <v>45876</v>
      </c>
      <c r="GWR174" s="566" t="s">
        <v>485</v>
      </c>
      <c r="GWS174" s="566" t="s">
        <v>486</v>
      </c>
      <c r="GWT174" s="566">
        <v>53</v>
      </c>
      <c r="GWU174" s="566" t="s">
        <v>500</v>
      </c>
      <c r="GWV174" s="566">
        <v>2500</v>
      </c>
      <c r="GWW174" s="566">
        <v>15</v>
      </c>
      <c r="GWX174" s="566">
        <v>0</v>
      </c>
      <c r="GWY174" s="566">
        <v>0</v>
      </c>
      <c r="GWZ174" s="566">
        <v>0</v>
      </c>
      <c r="GXA174" s="566">
        <v>0</v>
      </c>
      <c r="GXB174" s="566">
        <f t="shared" ref="GXB174" si="789">SUM(GWV174:GXA174)</f>
        <v>2515</v>
      </c>
      <c r="GXC174" s="561">
        <f t="shared" ref="GXC174" si="790">GXB174/GWT174</f>
        <v>47.452830188679243</v>
      </c>
      <c r="GXD174" s="566" t="s">
        <v>1283</v>
      </c>
      <c r="GXE174" s="566" t="s">
        <v>15</v>
      </c>
      <c r="GXF174" s="579">
        <v>45871</v>
      </c>
      <c r="GXG174" s="579">
        <v>45876</v>
      </c>
      <c r="GXH174" s="566" t="s">
        <v>485</v>
      </c>
      <c r="GXI174" s="566" t="s">
        <v>486</v>
      </c>
      <c r="GXJ174" s="566">
        <v>53</v>
      </c>
      <c r="GXK174" s="566" t="s">
        <v>500</v>
      </c>
      <c r="GXL174" s="566">
        <v>2500</v>
      </c>
      <c r="GXM174" s="566">
        <v>15</v>
      </c>
      <c r="GXN174" s="566">
        <v>0</v>
      </c>
      <c r="GXO174" s="566">
        <v>0</v>
      </c>
      <c r="GXP174" s="566">
        <v>0</v>
      </c>
      <c r="GXQ174" s="566">
        <v>0</v>
      </c>
      <c r="GXR174" s="566">
        <f t="shared" ref="GXR174" si="791">SUM(GXL174:GXQ174)</f>
        <v>2515</v>
      </c>
      <c r="GXS174" s="561">
        <f t="shared" ref="GXS174" si="792">GXR174/GXJ174</f>
        <v>47.452830188679243</v>
      </c>
      <c r="GXT174" s="566" t="s">
        <v>1283</v>
      </c>
      <c r="GXU174" s="566" t="s">
        <v>15</v>
      </c>
      <c r="GXV174" s="579">
        <v>45871</v>
      </c>
      <c r="GXW174" s="579">
        <v>45876</v>
      </c>
      <c r="GXX174" s="566" t="s">
        <v>485</v>
      </c>
      <c r="GXY174" s="566" t="s">
        <v>486</v>
      </c>
      <c r="GXZ174" s="566">
        <v>53</v>
      </c>
      <c r="GYA174" s="566" t="s">
        <v>500</v>
      </c>
      <c r="GYB174" s="566">
        <v>2500</v>
      </c>
      <c r="GYC174" s="566">
        <v>15</v>
      </c>
      <c r="GYD174" s="566">
        <v>0</v>
      </c>
      <c r="GYE174" s="566">
        <v>0</v>
      </c>
      <c r="GYF174" s="566">
        <v>0</v>
      </c>
      <c r="GYG174" s="566">
        <v>0</v>
      </c>
      <c r="GYH174" s="566">
        <f t="shared" ref="GYH174" si="793">SUM(GYB174:GYG174)</f>
        <v>2515</v>
      </c>
      <c r="GYI174" s="561">
        <f t="shared" ref="GYI174" si="794">GYH174/GXZ174</f>
        <v>47.452830188679243</v>
      </c>
      <c r="GYJ174" s="566" t="s">
        <v>1283</v>
      </c>
      <c r="GYK174" s="566" t="s">
        <v>15</v>
      </c>
      <c r="GYL174" s="579">
        <v>45871</v>
      </c>
      <c r="GYM174" s="579">
        <v>45876</v>
      </c>
      <c r="GYN174" s="566" t="s">
        <v>485</v>
      </c>
      <c r="GYO174" s="566" t="s">
        <v>486</v>
      </c>
      <c r="GYP174" s="566">
        <v>53</v>
      </c>
      <c r="GYQ174" s="566" t="s">
        <v>500</v>
      </c>
      <c r="GYR174" s="566">
        <v>2500</v>
      </c>
      <c r="GYS174" s="566">
        <v>15</v>
      </c>
      <c r="GYT174" s="566">
        <v>0</v>
      </c>
      <c r="GYU174" s="566">
        <v>0</v>
      </c>
      <c r="GYV174" s="566">
        <v>0</v>
      </c>
      <c r="GYW174" s="566">
        <v>0</v>
      </c>
      <c r="GYX174" s="566">
        <f t="shared" ref="GYX174" si="795">SUM(GYR174:GYW174)</f>
        <v>2515</v>
      </c>
      <c r="GYY174" s="561">
        <f t="shared" ref="GYY174" si="796">GYX174/GYP174</f>
        <v>47.452830188679243</v>
      </c>
      <c r="GYZ174" s="566" t="s">
        <v>1283</v>
      </c>
      <c r="GZA174" s="566" t="s">
        <v>15</v>
      </c>
      <c r="GZB174" s="579">
        <v>45871</v>
      </c>
      <c r="GZC174" s="579">
        <v>45876</v>
      </c>
      <c r="GZD174" s="566" t="s">
        <v>485</v>
      </c>
      <c r="GZE174" s="566" t="s">
        <v>486</v>
      </c>
      <c r="GZF174" s="566">
        <v>53</v>
      </c>
      <c r="GZG174" s="566" t="s">
        <v>500</v>
      </c>
      <c r="GZH174" s="566">
        <v>2500</v>
      </c>
      <c r="GZI174" s="566">
        <v>15</v>
      </c>
      <c r="GZJ174" s="566">
        <v>0</v>
      </c>
      <c r="GZK174" s="566">
        <v>0</v>
      </c>
      <c r="GZL174" s="566">
        <v>0</v>
      </c>
      <c r="GZM174" s="566">
        <v>0</v>
      </c>
      <c r="GZN174" s="566">
        <f t="shared" ref="GZN174" si="797">SUM(GZH174:GZM174)</f>
        <v>2515</v>
      </c>
      <c r="GZO174" s="561">
        <f t="shared" ref="GZO174" si="798">GZN174/GZF174</f>
        <v>47.452830188679243</v>
      </c>
      <c r="GZP174" s="566" t="s">
        <v>1283</v>
      </c>
      <c r="GZQ174" s="566" t="s">
        <v>15</v>
      </c>
      <c r="GZR174" s="579">
        <v>45871</v>
      </c>
      <c r="GZS174" s="579">
        <v>45876</v>
      </c>
      <c r="GZT174" s="566" t="s">
        <v>485</v>
      </c>
      <c r="GZU174" s="566" t="s">
        <v>486</v>
      </c>
      <c r="GZV174" s="566">
        <v>53</v>
      </c>
      <c r="GZW174" s="566" t="s">
        <v>500</v>
      </c>
      <c r="GZX174" s="566">
        <v>2500</v>
      </c>
      <c r="GZY174" s="566">
        <v>15</v>
      </c>
      <c r="GZZ174" s="566">
        <v>0</v>
      </c>
      <c r="HAA174" s="566">
        <v>0</v>
      </c>
      <c r="HAB174" s="566">
        <v>0</v>
      </c>
      <c r="HAC174" s="566">
        <v>0</v>
      </c>
      <c r="HAD174" s="566">
        <f t="shared" ref="HAD174" si="799">SUM(GZX174:HAC174)</f>
        <v>2515</v>
      </c>
      <c r="HAE174" s="561">
        <f t="shared" ref="HAE174" si="800">HAD174/GZV174</f>
        <v>47.452830188679243</v>
      </c>
      <c r="HAF174" s="566" t="s">
        <v>1283</v>
      </c>
      <c r="HAG174" s="566" t="s">
        <v>15</v>
      </c>
      <c r="HAH174" s="579">
        <v>45871</v>
      </c>
      <c r="HAI174" s="579">
        <v>45876</v>
      </c>
      <c r="HAJ174" s="566" t="s">
        <v>485</v>
      </c>
      <c r="HAK174" s="566" t="s">
        <v>486</v>
      </c>
      <c r="HAL174" s="566">
        <v>53</v>
      </c>
      <c r="HAM174" s="566" t="s">
        <v>500</v>
      </c>
      <c r="HAN174" s="566">
        <v>2500</v>
      </c>
      <c r="HAO174" s="566">
        <v>15</v>
      </c>
      <c r="HAP174" s="566">
        <v>0</v>
      </c>
      <c r="HAQ174" s="566">
        <v>0</v>
      </c>
      <c r="HAR174" s="566">
        <v>0</v>
      </c>
      <c r="HAS174" s="566">
        <v>0</v>
      </c>
      <c r="HAT174" s="566">
        <f t="shared" ref="HAT174" si="801">SUM(HAN174:HAS174)</f>
        <v>2515</v>
      </c>
      <c r="HAU174" s="561">
        <f t="shared" ref="HAU174" si="802">HAT174/HAL174</f>
        <v>47.452830188679243</v>
      </c>
      <c r="HAV174" s="566" t="s">
        <v>1283</v>
      </c>
      <c r="HAW174" s="566" t="s">
        <v>15</v>
      </c>
      <c r="HAX174" s="579">
        <v>45871</v>
      </c>
      <c r="HAY174" s="579">
        <v>45876</v>
      </c>
      <c r="HAZ174" s="566" t="s">
        <v>485</v>
      </c>
      <c r="HBA174" s="566" t="s">
        <v>486</v>
      </c>
      <c r="HBB174" s="566">
        <v>53</v>
      </c>
      <c r="HBC174" s="566" t="s">
        <v>500</v>
      </c>
      <c r="HBD174" s="566">
        <v>2500</v>
      </c>
      <c r="HBE174" s="566">
        <v>15</v>
      </c>
      <c r="HBF174" s="566">
        <v>0</v>
      </c>
      <c r="HBG174" s="566">
        <v>0</v>
      </c>
      <c r="HBH174" s="566">
        <v>0</v>
      </c>
      <c r="HBI174" s="566">
        <v>0</v>
      </c>
      <c r="HBJ174" s="566">
        <f t="shared" ref="HBJ174" si="803">SUM(HBD174:HBI174)</f>
        <v>2515</v>
      </c>
      <c r="HBK174" s="561">
        <f t="shared" ref="HBK174" si="804">HBJ174/HBB174</f>
        <v>47.452830188679243</v>
      </c>
      <c r="HBL174" s="566" t="s">
        <v>1283</v>
      </c>
      <c r="HBM174" s="566" t="s">
        <v>15</v>
      </c>
      <c r="HBN174" s="579">
        <v>45871</v>
      </c>
      <c r="HBO174" s="579">
        <v>45876</v>
      </c>
      <c r="HBP174" s="566" t="s">
        <v>485</v>
      </c>
      <c r="HBQ174" s="566" t="s">
        <v>486</v>
      </c>
      <c r="HBR174" s="566">
        <v>53</v>
      </c>
      <c r="HBS174" s="566" t="s">
        <v>500</v>
      </c>
      <c r="HBT174" s="566">
        <v>2500</v>
      </c>
      <c r="HBU174" s="566">
        <v>15</v>
      </c>
      <c r="HBV174" s="566">
        <v>0</v>
      </c>
      <c r="HBW174" s="566">
        <v>0</v>
      </c>
      <c r="HBX174" s="566">
        <v>0</v>
      </c>
      <c r="HBY174" s="566">
        <v>0</v>
      </c>
      <c r="HBZ174" s="566">
        <f t="shared" ref="HBZ174" si="805">SUM(HBT174:HBY174)</f>
        <v>2515</v>
      </c>
      <c r="HCA174" s="561">
        <f t="shared" ref="HCA174" si="806">HBZ174/HBR174</f>
        <v>47.452830188679243</v>
      </c>
      <c r="HCB174" s="566" t="s">
        <v>1283</v>
      </c>
      <c r="HCC174" s="566" t="s">
        <v>15</v>
      </c>
      <c r="HCD174" s="579">
        <v>45871</v>
      </c>
      <c r="HCE174" s="579">
        <v>45876</v>
      </c>
      <c r="HCF174" s="566" t="s">
        <v>485</v>
      </c>
      <c r="HCG174" s="566" t="s">
        <v>486</v>
      </c>
      <c r="HCH174" s="566">
        <v>53</v>
      </c>
      <c r="HCI174" s="566" t="s">
        <v>500</v>
      </c>
      <c r="HCJ174" s="566">
        <v>2500</v>
      </c>
      <c r="HCK174" s="566">
        <v>15</v>
      </c>
      <c r="HCL174" s="566">
        <v>0</v>
      </c>
      <c r="HCM174" s="566">
        <v>0</v>
      </c>
      <c r="HCN174" s="566">
        <v>0</v>
      </c>
      <c r="HCO174" s="566">
        <v>0</v>
      </c>
      <c r="HCP174" s="566">
        <f t="shared" ref="HCP174" si="807">SUM(HCJ174:HCO174)</f>
        <v>2515</v>
      </c>
      <c r="HCQ174" s="561">
        <f t="shared" ref="HCQ174" si="808">HCP174/HCH174</f>
        <v>47.452830188679243</v>
      </c>
      <c r="HCR174" s="566" t="s">
        <v>1283</v>
      </c>
      <c r="HCS174" s="566" t="s">
        <v>15</v>
      </c>
      <c r="HCT174" s="579">
        <v>45871</v>
      </c>
      <c r="HCU174" s="579">
        <v>45876</v>
      </c>
      <c r="HCV174" s="566" t="s">
        <v>485</v>
      </c>
      <c r="HCW174" s="566" t="s">
        <v>486</v>
      </c>
      <c r="HCX174" s="566">
        <v>53</v>
      </c>
      <c r="HCY174" s="566" t="s">
        <v>500</v>
      </c>
      <c r="HCZ174" s="566">
        <v>2500</v>
      </c>
      <c r="HDA174" s="566">
        <v>15</v>
      </c>
      <c r="HDB174" s="566">
        <v>0</v>
      </c>
      <c r="HDC174" s="566">
        <v>0</v>
      </c>
      <c r="HDD174" s="566">
        <v>0</v>
      </c>
      <c r="HDE174" s="566">
        <v>0</v>
      </c>
      <c r="HDF174" s="566">
        <f t="shared" ref="HDF174" si="809">SUM(HCZ174:HDE174)</f>
        <v>2515</v>
      </c>
      <c r="HDG174" s="561">
        <f t="shared" ref="HDG174" si="810">HDF174/HCX174</f>
        <v>47.452830188679243</v>
      </c>
      <c r="HDH174" s="566" t="s">
        <v>1283</v>
      </c>
      <c r="HDI174" s="566" t="s">
        <v>15</v>
      </c>
      <c r="HDJ174" s="579">
        <v>45871</v>
      </c>
      <c r="HDK174" s="579">
        <v>45876</v>
      </c>
      <c r="HDL174" s="566" t="s">
        <v>485</v>
      </c>
      <c r="HDM174" s="566" t="s">
        <v>486</v>
      </c>
      <c r="HDN174" s="566">
        <v>53</v>
      </c>
      <c r="HDO174" s="566" t="s">
        <v>500</v>
      </c>
      <c r="HDP174" s="566">
        <v>2500</v>
      </c>
      <c r="HDQ174" s="566">
        <v>15</v>
      </c>
      <c r="HDR174" s="566">
        <v>0</v>
      </c>
      <c r="HDS174" s="566">
        <v>0</v>
      </c>
      <c r="HDT174" s="566">
        <v>0</v>
      </c>
      <c r="HDU174" s="566">
        <v>0</v>
      </c>
      <c r="HDV174" s="566">
        <f t="shared" ref="HDV174" si="811">SUM(HDP174:HDU174)</f>
        <v>2515</v>
      </c>
      <c r="HDW174" s="561">
        <f t="shared" ref="HDW174" si="812">HDV174/HDN174</f>
        <v>47.452830188679243</v>
      </c>
      <c r="HDX174" s="566" t="s">
        <v>1283</v>
      </c>
      <c r="HDY174" s="566" t="s">
        <v>15</v>
      </c>
      <c r="HDZ174" s="579">
        <v>45871</v>
      </c>
      <c r="HEA174" s="579">
        <v>45876</v>
      </c>
      <c r="HEB174" s="566" t="s">
        <v>485</v>
      </c>
      <c r="HEC174" s="566" t="s">
        <v>486</v>
      </c>
      <c r="HED174" s="566">
        <v>53</v>
      </c>
      <c r="HEE174" s="566" t="s">
        <v>500</v>
      </c>
      <c r="HEF174" s="566">
        <v>2500</v>
      </c>
      <c r="HEG174" s="566">
        <v>15</v>
      </c>
      <c r="HEH174" s="566">
        <v>0</v>
      </c>
      <c r="HEI174" s="566">
        <v>0</v>
      </c>
      <c r="HEJ174" s="566">
        <v>0</v>
      </c>
      <c r="HEK174" s="566">
        <v>0</v>
      </c>
      <c r="HEL174" s="566">
        <f t="shared" ref="HEL174" si="813">SUM(HEF174:HEK174)</f>
        <v>2515</v>
      </c>
      <c r="HEM174" s="561">
        <f t="shared" ref="HEM174" si="814">HEL174/HED174</f>
        <v>47.452830188679243</v>
      </c>
      <c r="HEN174" s="566" t="s">
        <v>1283</v>
      </c>
      <c r="HEO174" s="566" t="s">
        <v>15</v>
      </c>
      <c r="HEP174" s="579">
        <v>45871</v>
      </c>
      <c r="HEQ174" s="579">
        <v>45876</v>
      </c>
      <c r="HER174" s="566" t="s">
        <v>485</v>
      </c>
      <c r="HES174" s="566" t="s">
        <v>486</v>
      </c>
      <c r="HET174" s="566">
        <v>53</v>
      </c>
      <c r="HEU174" s="566" t="s">
        <v>500</v>
      </c>
      <c r="HEV174" s="566">
        <v>2500</v>
      </c>
      <c r="HEW174" s="566">
        <v>15</v>
      </c>
      <c r="HEX174" s="566">
        <v>0</v>
      </c>
      <c r="HEY174" s="566">
        <v>0</v>
      </c>
      <c r="HEZ174" s="566">
        <v>0</v>
      </c>
      <c r="HFA174" s="566">
        <v>0</v>
      </c>
      <c r="HFB174" s="566">
        <f t="shared" ref="HFB174" si="815">SUM(HEV174:HFA174)</f>
        <v>2515</v>
      </c>
      <c r="HFC174" s="561">
        <f t="shared" ref="HFC174" si="816">HFB174/HET174</f>
        <v>47.452830188679243</v>
      </c>
      <c r="HFD174" s="566" t="s">
        <v>1283</v>
      </c>
      <c r="HFE174" s="566" t="s">
        <v>15</v>
      </c>
      <c r="HFF174" s="579">
        <v>45871</v>
      </c>
      <c r="HFG174" s="579">
        <v>45876</v>
      </c>
      <c r="HFH174" s="566" t="s">
        <v>485</v>
      </c>
      <c r="HFI174" s="566" t="s">
        <v>486</v>
      </c>
      <c r="HFJ174" s="566">
        <v>53</v>
      </c>
      <c r="HFK174" s="566" t="s">
        <v>500</v>
      </c>
      <c r="HFL174" s="566">
        <v>2500</v>
      </c>
      <c r="HFM174" s="566">
        <v>15</v>
      </c>
      <c r="HFN174" s="566">
        <v>0</v>
      </c>
      <c r="HFO174" s="566">
        <v>0</v>
      </c>
      <c r="HFP174" s="566">
        <v>0</v>
      </c>
      <c r="HFQ174" s="566">
        <v>0</v>
      </c>
      <c r="HFR174" s="566">
        <f t="shared" ref="HFR174" si="817">SUM(HFL174:HFQ174)</f>
        <v>2515</v>
      </c>
      <c r="HFS174" s="561">
        <f t="shared" ref="HFS174" si="818">HFR174/HFJ174</f>
        <v>47.452830188679243</v>
      </c>
      <c r="HFT174" s="566" t="s">
        <v>1283</v>
      </c>
      <c r="HFU174" s="566" t="s">
        <v>15</v>
      </c>
      <c r="HFV174" s="579">
        <v>45871</v>
      </c>
      <c r="HFW174" s="579">
        <v>45876</v>
      </c>
      <c r="HFX174" s="566" t="s">
        <v>485</v>
      </c>
      <c r="HFY174" s="566" t="s">
        <v>486</v>
      </c>
      <c r="HFZ174" s="566">
        <v>53</v>
      </c>
      <c r="HGA174" s="566" t="s">
        <v>500</v>
      </c>
      <c r="HGB174" s="566">
        <v>2500</v>
      </c>
      <c r="HGC174" s="566">
        <v>15</v>
      </c>
      <c r="HGD174" s="566">
        <v>0</v>
      </c>
      <c r="HGE174" s="566">
        <v>0</v>
      </c>
      <c r="HGF174" s="566">
        <v>0</v>
      </c>
      <c r="HGG174" s="566">
        <v>0</v>
      </c>
      <c r="HGH174" s="566">
        <f t="shared" ref="HGH174" si="819">SUM(HGB174:HGG174)</f>
        <v>2515</v>
      </c>
      <c r="HGI174" s="561">
        <f t="shared" ref="HGI174" si="820">HGH174/HFZ174</f>
        <v>47.452830188679243</v>
      </c>
      <c r="HGJ174" s="566" t="s">
        <v>1283</v>
      </c>
      <c r="HGK174" s="566" t="s">
        <v>15</v>
      </c>
      <c r="HGL174" s="579">
        <v>45871</v>
      </c>
      <c r="HGM174" s="579">
        <v>45876</v>
      </c>
      <c r="HGN174" s="566" t="s">
        <v>485</v>
      </c>
      <c r="HGO174" s="566" t="s">
        <v>486</v>
      </c>
      <c r="HGP174" s="566">
        <v>53</v>
      </c>
      <c r="HGQ174" s="566" t="s">
        <v>500</v>
      </c>
      <c r="HGR174" s="566">
        <v>2500</v>
      </c>
      <c r="HGS174" s="566">
        <v>15</v>
      </c>
      <c r="HGT174" s="566">
        <v>0</v>
      </c>
      <c r="HGU174" s="566">
        <v>0</v>
      </c>
      <c r="HGV174" s="566">
        <v>0</v>
      </c>
      <c r="HGW174" s="566">
        <v>0</v>
      </c>
      <c r="HGX174" s="566">
        <f t="shared" ref="HGX174" si="821">SUM(HGR174:HGW174)</f>
        <v>2515</v>
      </c>
      <c r="HGY174" s="561">
        <f t="shared" ref="HGY174" si="822">HGX174/HGP174</f>
        <v>47.452830188679243</v>
      </c>
      <c r="HGZ174" s="566" t="s">
        <v>1283</v>
      </c>
      <c r="HHA174" s="566" t="s">
        <v>15</v>
      </c>
      <c r="HHB174" s="579">
        <v>45871</v>
      </c>
      <c r="HHC174" s="579">
        <v>45876</v>
      </c>
      <c r="HHD174" s="566" t="s">
        <v>485</v>
      </c>
      <c r="HHE174" s="566" t="s">
        <v>486</v>
      </c>
      <c r="HHF174" s="566">
        <v>53</v>
      </c>
      <c r="HHG174" s="566" t="s">
        <v>500</v>
      </c>
      <c r="HHH174" s="566">
        <v>2500</v>
      </c>
      <c r="HHI174" s="566">
        <v>15</v>
      </c>
      <c r="HHJ174" s="566">
        <v>0</v>
      </c>
      <c r="HHK174" s="566">
        <v>0</v>
      </c>
      <c r="HHL174" s="566">
        <v>0</v>
      </c>
      <c r="HHM174" s="566">
        <v>0</v>
      </c>
      <c r="HHN174" s="566">
        <f t="shared" ref="HHN174" si="823">SUM(HHH174:HHM174)</f>
        <v>2515</v>
      </c>
      <c r="HHO174" s="561">
        <f t="shared" ref="HHO174" si="824">HHN174/HHF174</f>
        <v>47.452830188679243</v>
      </c>
      <c r="HHP174" s="566" t="s">
        <v>1283</v>
      </c>
      <c r="HHQ174" s="566" t="s">
        <v>15</v>
      </c>
      <c r="HHR174" s="579">
        <v>45871</v>
      </c>
      <c r="HHS174" s="579">
        <v>45876</v>
      </c>
      <c r="HHT174" s="566" t="s">
        <v>485</v>
      </c>
      <c r="HHU174" s="566" t="s">
        <v>486</v>
      </c>
      <c r="HHV174" s="566">
        <v>53</v>
      </c>
      <c r="HHW174" s="566" t="s">
        <v>500</v>
      </c>
      <c r="HHX174" s="566">
        <v>2500</v>
      </c>
      <c r="HHY174" s="566">
        <v>15</v>
      </c>
      <c r="HHZ174" s="566">
        <v>0</v>
      </c>
      <c r="HIA174" s="566">
        <v>0</v>
      </c>
      <c r="HIB174" s="566">
        <v>0</v>
      </c>
      <c r="HIC174" s="566">
        <v>0</v>
      </c>
      <c r="HID174" s="566">
        <f t="shared" ref="HID174" si="825">SUM(HHX174:HIC174)</f>
        <v>2515</v>
      </c>
      <c r="HIE174" s="561">
        <f t="shared" ref="HIE174" si="826">HID174/HHV174</f>
        <v>47.452830188679243</v>
      </c>
      <c r="HIF174" s="566" t="s">
        <v>1283</v>
      </c>
      <c r="HIG174" s="566" t="s">
        <v>15</v>
      </c>
      <c r="HIH174" s="579">
        <v>45871</v>
      </c>
      <c r="HII174" s="579">
        <v>45876</v>
      </c>
      <c r="HIJ174" s="566" t="s">
        <v>485</v>
      </c>
      <c r="HIK174" s="566" t="s">
        <v>486</v>
      </c>
      <c r="HIL174" s="566">
        <v>53</v>
      </c>
      <c r="HIM174" s="566" t="s">
        <v>500</v>
      </c>
      <c r="HIN174" s="566">
        <v>2500</v>
      </c>
      <c r="HIO174" s="566">
        <v>15</v>
      </c>
      <c r="HIP174" s="566">
        <v>0</v>
      </c>
      <c r="HIQ174" s="566">
        <v>0</v>
      </c>
      <c r="HIR174" s="566">
        <v>0</v>
      </c>
      <c r="HIS174" s="566">
        <v>0</v>
      </c>
      <c r="HIT174" s="566">
        <f t="shared" ref="HIT174" si="827">SUM(HIN174:HIS174)</f>
        <v>2515</v>
      </c>
      <c r="HIU174" s="561">
        <f t="shared" ref="HIU174" si="828">HIT174/HIL174</f>
        <v>47.452830188679243</v>
      </c>
      <c r="HIV174" s="566" t="s">
        <v>1283</v>
      </c>
      <c r="HIW174" s="566" t="s">
        <v>15</v>
      </c>
      <c r="HIX174" s="579">
        <v>45871</v>
      </c>
      <c r="HIY174" s="579">
        <v>45876</v>
      </c>
      <c r="HIZ174" s="566" t="s">
        <v>485</v>
      </c>
      <c r="HJA174" s="566" t="s">
        <v>486</v>
      </c>
      <c r="HJB174" s="566">
        <v>53</v>
      </c>
      <c r="HJC174" s="566" t="s">
        <v>500</v>
      </c>
      <c r="HJD174" s="566">
        <v>2500</v>
      </c>
      <c r="HJE174" s="566">
        <v>15</v>
      </c>
      <c r="HJF174" s="566">
        <v>0</v>
      </c>
      <c r="HJG174" s="566">
        <v>0</v>
      </c>
      <c r="HJH174" s="566">
        <v>0</v>
      </c>
      <c r="HJI174" s="566">
        <v>0</v>
      </c>
      <c r="HJJ174" s="566">
        <f t="shared" ref="HJJ174" si="829">SUM(HJD174:HJI174)</f>
        <v>2515</v>
      </c>
      <c r="HJK174" s="561">
        <f t="shared" ref="HJK174" si="830">HJJ174/HJB174</f>
        <v>47.452830188679243</v>
      </c>
      <c r="HJL174" s="566" t="s">
        <v>1283</v>
      </c>
      <c r="HJM174" s="566" t="s">
        <v>15</v>
      </c>
      <c r="HJN174" s="579">
        <v>45871</v>
      </c>
      <c r="HJO174" s="579">
        <v>45876</v>
      </c>
      <c r="HJP174" s="566" t="s">
        <v>485</v>
      </c>
      <c r="HJQ174" s="566" t="s">
        <v>486</v>
      </c>
      <c r="HJR174" s="566">
        <v>53</v>
      </c>
      <c r="HJS174" s="566" t="s">
        <v>500</v>
      </c>
      <c r="HJT174" s="566">
        <v>2500</v>
      </c>
      <c r="HJU174" s="566">
        <v>15</v>
      </c>
      <c r="HJV174" s="566">
        <v>0</v>
      </c>
      <c r="HJW174" s="566">
        <v>0</v>
      </c>
      <c r="HJX174" s="566">
        <v>0</v>
      </c>
      <c r="HJY174" s="566">
        <v>0</v>
      </c>
      <c r="HJZ174" s="566">
        <f t="shared" ref="HJZ174" si="831">SUM(HJT174:HJY174)</f>
        <v>2515</v>
      </c>
      <c r="HKA174" s="561">
        <f t="shared" ref="HKA174" si="832">HJZ174/HJR174</f>
        <v>47.452830188679243</v>
      </c>
      <c r="HKB174" s="566" t="s">
        <v>1283</v>
      </c>
      <c r="HKC174" s="566" t="s">
        <v>15</v>
      </c>
      <c r="HKD174" s="579">
        <v>45871</v>
      </c>
      <c r="HKE174" s="579">
        <v>45876</v>
      </c>
      <c r="HKF174" s="566" t="s">
        <v>485</v>
      </c>
      <c r="HKG174" s="566" t="s">
        <v>486</v>
      </c>
      <c r="HKH174" s="566">
        <v>53</v>
      </c>
      <c r="HKI174" s="566" t="s">
        <v>500</v>
      </c>
      <c r="HKJ174" s="566">
        <v>2500</v>
      </c>
      <c r="HKK174" s="566">
        <v>15</v>
      </c>
      <c r="HKL174" s="566">
        <v>0</v>
      </c>
      <c r="HKM174" s="566">
        <v>0</v>
      </c>
      <c r="HKN174" s="566">
        <v>0</v>
      </c>
      <c r="HKO174" s="566">
        <v>0</v>
      </c>
      <c r="HKP174" s="566">
        <f t="shared" ref="HKP174" si="833">SUM(HKJ174:HKO174)</f>
        <v>2515</v>
      </c>
      <c r="HKQ174" s="561">
        <f t="shared" ref="HKQ174" si="834">HKP174/HKH174</f>
        <v>47.452830188679243</v>
      </c>
      <c r="HKR174" s="566" t="s">
        <v>1283</v>
      </c>
      <c r="HKS174" s="566" t="s">
        <v>15</v>
      </c>
      <c r="HKT174" s="579">
        <v>45871</v>
      </c>
      <c r="HKU174" s="579">
        <v>45876</v>
      </c>
      <c r="HKV174" s="566" t="s">
        <v>485</v>
      </c>
      <c r="HKW174" s="566" t="s">
        <v>486</v>
      </c>
      <c r="HKX174" s="566">
        <v>53</v>
      </c>
      <c r="HKY174" s="566" t="s">
        <v>500</v>
      </c>
      <c r="HKZ174" s="566">
        <v>2500</v>
      </c>
      <c r="HLA174" s="566">
        <v>15</v>
      </c>
      <c r="HLB174" s="566">
        <v>0</v>
      </c>
      <c r="HLC174" s="566">
        <v>0</v>
      </c>
      <c r="HLD174" s="566">
        <v>0</v>
      </c>
      <c r="HLE174" s="566">
        <v>0</v>
      </c>
      <c r="HLF174" s="566">
        <f t="shared" ref="HLF174" si="835">SUM(HKZ174:HLE174)</f>
        <v>2515</v>
      </c>
      <c r="HLG174" s="561">
        <f t="shared" ref="HLG174" si="836">HLF174/HKX174</f>
        <v>47.452830188679243</v>
      </c>
      <c r="HLH174" s="566" t="s">
        <v>1283</v>
      </c>
      <c r="HLI174" s="566" t="s">
        <v>15</v>
      </c>
      <c r="HLJ174" s="579">
        <v>45871</v>
      </c>
      <c r="HLK174" s="579">
        <v>45876</v>
      </c>
      <c r="HLL174" s="566" t="s">
        <v>485</v>
      </c>
      <c r="HLM174" s="566" t="s">
        <v>486</v>
      </c>
      <c r="HLN174" s="566">
        <v>53</v>
      </c>
      <c r="HLO174" s="566" t="s">
        <v>500</v>
      </c>
      <c r="HLP174" s="566">
        <v>2500</v>
      </c>
      <c r="HLQ174" s="566">
        <v>15</v>
      </c>
      <c r="HLR174" s="566">
        <v>0</v>
      </c>
      <c r="HLS174" s="566">
        <v>0</v>
      </c>
      <c r="HLT174" s="566">
        <v>0</v>
      </c>
      <c r="HLU174" s="566">
        <v>0</v>
      </c>
      <c r="HLV174" s="566">
        <f t="shared" ref="HLV174" si="837">SUM(HLP174:HLU174)</f>
        <v>2515</v>
      </c>
      <c r="HLW174" s="561">
        <f t="shared" ref="HLW174" si="838">HLV174/HLN174</f>
        <v>47.452830188679243</v>
      </c>
      <c r="HLX174" s="566" t="s">
        <v>1283</v>
      </c>
      <c r="HLY174" s="566" t="s">
        <v>15</v>
      </c>
      <c r="HLZ174" s="579">
        <v>45871</v>
      </c>
      <c r="HMA174" s="579">
        <v>45876</v>
      </c>
      <c r="HMB174" s="566" t="s">
        <v>485</v>
      </c>
      <c r="HMC174" s="566" t="s">
        <v>486</v>
      </c>
      <c r="HMD174" s="566">
        <v>53</v>
      </c>
      <c r="HME174" s="566" t="s">
        <v>500</v>
      </c>
      <c r="HMF174" s="566">
        <v>2500</v>
      </c>
      <c r="HMG174" s="566">
        <v>15</v>
      </c>
      <c r="HMH174" s="566">
        <v>0</v>
      </c>
      <c r="HMI174" s="566">
        <v>0</v>
      </c>
      <c r="HMJ174" s="566">
        <v>0</v>
      </c>
      <c r="HMK174" s="566">
        <v>0</v>
      </c>
      <c r="HML174" s="566">
        <f t="shared" ref="HML174" si="839">SUM(HMF174:HMK174)</f>
        <v>2515</v>
      </c>
      <c r="HMM174" s="561">
        <f t="shared" ref="HMM174" si="840">HML174/HMD174</f>
        <v>47.452830188679243</v>
      </c>
      <c r="HMN174" s="566" t="s">
        <v>1283</v>
      </c>
      <c r="HMO174" s="566" t="s">
        <v>15</v>
      </c>
      <c r="HMP174" s="579">
        <v>45871</v>
      </c>
      <c r="HMQ174" s="579">
        <v>45876</v>
      </c>
      <c r="HMR174" s="566" t="s">
        <v>485</v>
      </c>
      <c r="HMS174" s="566" t="s">
        <v>486</v>
      </c>
      <c r="HMT174" s="566">
        <v>53</v>
      </c>
      <c r="HMU174" s="566" t="s">
        <v>500</v>
      </c>
      <c r="HMV174" s="566">
        <v>2500</v>
      </c>
      <c r="HMW174" s="566">
        <v>15</v>
      </c>
      <c r="HMX174" s="566">
        <v>0</v>
      </c>
      <c r="HMY174" s="566">
        <v>0</v>
      </c>
      <c r="HMZ174" s="566">
        <v>0</v>
      </c>
      <c r="HNA174" s="566">
        <v>0</v>
      </c>
      <c r="HNB174" s="566">
        <f t="shared" ref="HNB174" si="841">SUM(HMV174:HNA174)</f>
        <v>2515</v>
      </c>
      <c r="HNC174" s="561">
        <f t="shared" ref="HNC174" si="842">HNB174/HMT174</f>
        <v>47.452830188679243</v>
      </c>
      <c r="HND174" s="566" t="s">
        <v>1283</v>
      </c>
      <c r="HNE174" s="566" t="s">
        <v>15</v>
      </c>
      <c r="HNF174" s="579">
        <v>45871</v>
      </c>
      <c r="HNG174" s="579">
        <v>45876</v>
      </c>
      <c r="HNH174" s="566" t="s">
        <v>485</v>
      </c>
      <c r="HNI174" s="566" t="s">
        <v>486</v>
      </c>
      <c r="HNJ174" s="566">
        <v>53</v>
      </c>
      <c r="HNK174" s="566" t="s">
        <v>500</v>
      </c>
      <c r="HNL174" s="566">
        <v>2500</v>
      </c>
      <c r="HNM174" s="566">
        <v>15</v>
      </c>
      <c r="HNN174" s="566">
        <v>0</v>
      </c>
      <c r="HNO174" s="566">
        <v>0</v>
      </c>
      <c r="HNP174" s="566">
        <v>0</v>
      </c>
      <c r="HNQ174" s="566">
        <v>0</v>
      </c>
      <c r="HNR174" s="566">
        <f t="shared" ref="HNR174" si="843">SUM(HNL174:HNQ174)</f>
        <v>2515</v>
      </c>
      <c r="HNS174" s="561">
        <f t="shared" ref="HNS174" si="844">HNR174/HNJ174</f>
        <v>47.452830188679243</v>
      </c>
      <c r="HNT174" s="566" t="s">
        <v>1283</v>
      </c>
      <c r="HNU174" s="566" t="s">
        <v>15</v>
      </c>
      <c r="HNV174" s="579">
        <v>45871</v>
      </c>
      <c r="HNW174" s="579">
        <v>45876</v>
      </c>
      <c r="HNX174" s="566" t="s">
        <v>485</v>
      </c>
      <c r="HNY174" s="566" t="s">
        <v>486</v>
      </c>
      <c r="HNZ174" s="566">
        <v>53</v>
      </c>
      <c r="HOA174" s="566" t="s">
        <v>500</v>
      </c>
      <c r="HOB174" s="566">
        <v>2500</v>
      </c>
      <c r="HOC174" s="566">
        <v>15</v>
      </c>
      <c r="HOD174" s="566">
        <v>0</v>
      </c>
      <c r="HOE174" s="566">
        <v>0</v>
      </c>
      <c r="HOF174" s="566">
        <v>0</v>
      </c>
      <c r="HOG174" s="566">
        <v>0</v>
      </c>
      <c r="HOH174" s="566">
        <f t="shared" ref="HOH174" si="845">SUM(HOB174:HOG174)</f>
        <v>2515</v>
      </c>
      <c r="HOI174" s="561">
        <f t="shared" ref="HOI174" si="846">HOH174/HNZ174</f>
        <v>47.452830188679243</v>
      </c>
      <c r="HOJ174" s="566" t="s">
        <v>1283</v>
      </c>
      <c r="HOK174" s="566" t="s">
        <v>15</v>
      </c>
      <c r="HOL174" s="579">
        <v>45871</v>
      </c>
      <c r="HOM174" s="579">
        <v>45876</v>
      </c>
      <c r="HON174" s="566" t="s">
        <v>485</v>
      </c>
      <c r="HOO174" s="566" t="s">
        <v>486</v>
      </c>
      <c r="HOP174" s="566">
        <v>53</v>
      </c>
      <c r="HOQ174" s="566" t="s">
        <v>500</v>
      </c>
      <c r="HOR174" s="566">
        <v>2500</v>
      </c>
      <c r="HOS174" s="566">
        <v>15</v>
      </c>
      <c r="HOT174" s="566">
        <v>0</v>
      </c>
      <c r="HOU174" s="566">
        <v>0</v>
      </c>
      <c r="HOV174" s="566">
        <v>0</v>
      </c>
      <c r="HOW174" s="566">
        <v>0</v>
      </c>
      <c r="HOX174" s="566">
        <f t="shared" ref="HOX174" si="847">SUM(HOR174:HOW174)</f>
        <v>2515</v>
      </c>
      <c r="HOY174" s="561">
        <f t="shared" ref="HOY174" si="848">HOX174/HOP174</f>
        <v>47.452830188679243</v>
      </c>
      <c r="HOZ174" s="566" t="s">
        <v>1283</v>
      </c>
      <c r="HPA174" s="566" t="s">
        <v>15</v>
      </c>
      <c r="HPB174" s="579">
        <v>45871</v>
      </c>
      <c r="HPC174" s="579">
        <v>45876</v>
      </c>
      <c r="HPD174" s="566" t="s">
        <v>485</v>
      </c>
      <c r="HPE174" s="566" t="s">
        <v>486</v>
      </c>
      <c r="HPF174" s="566">
        <v>53</v>
      </c>
      <c r="HPG174" s="566" t="s">
        <v>500</v>
      </c>
      <c r="HPH174" s="566">
        <v>2500</v>
      </c>
      <c r="HPI174" s="566">
        <v>15</v>
      </c>
      <c r="HPJ174" s="566">
        <v>0</v>
      </c>
      <c r="HPK174" s="566">
        <v>0</v>
      </c>
      <c r="HPL174" s="566">
        <v>0</v>
      </c>
      <c r="HPM174" s="566">
        <v>0</v>
      </c>
      <c r="HPN174" s="566">
        <f t="shared" ref="HPN174" si="849">SUM(HPH174:HPM174)</f>
        <v>2515</v>
      </c>
      <c r="HPO174" s="561">
        <f t="shared" ref="HPO174" si="850">HPN174/HPF174</f>
        <v>47.452830188679243</v>
      </c>
      <c r="HPP174" s="566" t="s">
        <v>1283</v>
      </c>
      <c r="HPQ174" s="566" t="s">
        <v>15</v>
      </c>
      <c r="HPR174" s="579">
        <v>45871</v>
      </c>
      <c r="HPS174" s="579">
        <v>45876</v>
      </c>
      <c r="HPT174" s="566" t="s">
        <v>485</v>
      </c>
      <c r="HPU174" s="566" t="s">
        <v>486</v>
      </c>
      <c r="HPV174" s="566">
        <v>53</v>
      </c>
      <c r="HPW174" s="566" t="s">
        <v>500</v>
      </c>
      <c r="HPX174" s="566">
        <v>2500</v>
      </c>
      <c r="HPY174" s="566">
        <v>15</v>
      </c>
      <c r="HPZ174" s="566">
        <v>0</v>
      </c>
      <c r="HQA174" s="566">
        <v>0</v>
      </c>
      <c r="HQB174" s="566">
        <v>0</v>
      </c>
      <c r="HQC174" s="566">
        <v>0</v>
      </c>
      <c r="HQD174" s="566">
        <f t="shared" ref="HQD174" si="851">SUM(HPX174:HQC174)</f>
        <v>2515</v>
      </c>
      <c r="HQE174" s="561">
        <f t="shared" ref="HQE174" si="852">HQD174/HPV174</f>
        <v>47.452830188679243</v>
      </c>
      <c r="HQF174" s="566" t="s">
        <v>1283</v>
      </c>
      <c r="HQG174" s="566" t="s">
        <v>15</v>
      </c>
      <c r="HQH174" s="579">
        <v>45871</v>
      </c>
      <c r="HQI174" s="579">
        <v>45876</v>
      </c>
      <c r="HQJ174" s="566" t="s">
        <v>485</v>
      </c>
      <c r="HQK174" s="566" t="s">
        <v>486</v>
      </c>
      <c r="HQL174" s="566">
        <v>53</v>
      </c>
      <c r="HQM174" s="566" t="s">
        <v>500</v>
      </c>
      <c r="HQN174" s="566">
        <v>2500</v>
      </c>
      <c r="HQO174" s="566">
        <v>15</v>
      </c>
      <c r="HQP174" s="566">
        <v>0</v>
      </c>
      <c r="HQQ174" s="566">
        <v>0</v>
      </c>
      <c r="HQR174" s="566">
        <v>0</v>
      </c>
      <c r="HQS174" s="566">
        <v>0</v>
      </c>
      <c r="HQT174" s="566">
        <f t="shared" ref="HQT174" si="853">SUM(HQN174:HQS174)</f>
        <v>2515</v>
      </c>
      <c r="HQU174" s="561">
        <f t="shared" ref="HQU174" si="854">HQT174/HQL174</f>
        <v>47.452830188679243</v>
      </c>
      <c r="HQV174" s="566" t="s">
        <v>1283</v>
      </c>
      <c r="HQW174" s="566" t="s">
        <v>15</v>
      </c>
      <c r="HQX174" s="579">
        <v>45871</v>
      </c>
      <c r="HQY174" s="579">
        <v>45876</v>
      </c>
      <c r="HQZ174" s="566" t="s">
        <v>485</v>
      </c>
      <c r="HRA174" s="566" t="s">
        <v>486</v>
      </c>
      <c r="HRB174" s="566">
        <v>53</v>
      </c>
      <c r="HRC174" s="566" t="s">
        <v>500</v>
      </c>
      <c r="HRD174" s="566">
        <v>2500</v>
      </c>
      <c r="HRE174" s="566">
        <v>15</v>
      </c>
      <c r="HRF174" s="566">
        <v>0</v>
      </c>
      <c r="HRG174" s="566">
        <v>0</v>
      </c>
      <c r="HRH174" s="566">
        <v>0</v>
      </c>
      <c r="HRI174" s="566">
        <v>0</v>
      </c>
      <c r="HRJ174" s="566">
        <f t="shared" ref="HRJ174" si="855">SUM(HRD174:HRI174)</f>
        <v>2515</v>
      </c>
      <c r="HRK174" s="561">
        <f t="shared" ref="HRK174" si="856">HRJ174/HRB174</f>
        <v>47.452830188679243</v>
      </c>
      <c r="HRL174" s="566" t="s">
        <v>1283</v>
      </c>
      <c r="HRM174" s="566" t="s">
        <v>15</v>
      </c>
      <c r="HRN174" s="579">
        <v>45871</v>
      </c>
      <c r="HRO174" s="579">
        <v>45876</v>
      </c>
      <c r="HRP174" s="566" t="s">
        <v>485</v>
      </c>
      <c r="HRQ174" s="566" t="s">
        <v>486</v>
      </c>
      <c r="HRR174" s="566">
        <v>53</v>
      </c>
      <c r="HRS174" s="566" t="s">
        <v>500</v>
      </c>
      <c r="HRT174" s="566">
        <v>2500</v>
      </c>
      <c r="HRU174" s="566">
        <v>15</v>
      </c>
      <c r="HRV174" s="566">
        <v>0</v>
      </c>
      <c r="HRW174" s="566">
        <v>0</v>
      </c>
      <c r="HRX174" s="566">
        <v>0</v>
      </c>
      <c r="HRY174" s="566">
        <v>0</v>
      </c>
      <c r="HRZ174" s="566">
        <f t="shared" ref="HRZ174" si="857">SUM(HRT174:HRY174)</f>
        <v>2515</v>
      </c>
      <c r="HSA174" s="561">
        <f t="shared" ref="HSA174" si="858">HRZ174/HRR174</f>
        <v>47.452830188679243</v>
      </c>
      <c r="HSB174" s="566" t="s">
        <v>1283</v>
      </c>
      <c r="HSC174" s="566" t="s">
        <v>15</v>
      </c>
      <c r="HSD174" s="579">
        <v>45871</v>
      </c>
      <c r="HSE174" s="579">
        <v>45876</v>
      </c>
      <c r="HSF174" s="566" t="s">
        <v>485</v>
      </c>
      <c r="HSG174" s="566" t="s">
        <v>486</v>
      </c>
      <c r="HSH174" s="566">
        <v>53</v>
      </c>
      <c r="HSI174" s="566" t="s">
        <v>500</v>
      </c>
      <c r="HSJ174" s="566">
        <v>2500</v>
      </c>
      <c r="HSK174" s="566">
        <v>15</v>
      </c>
      <c r="HSL174" s="566">
        <v>0</v>
      </c>
      <c r="HSM174" s="566">
        <v>0</v>
      </c>
      <c r="HSN174" s="566">
        <v>0</v>
      </c>
      <c r="HSO174" s="566">
        <v>0</v>
      </c>
      <c r="HSP174" s="566">
        <f t="shared" ref="HSP174" si="859">SUM(HSJ174:HSO174)</f>
        <v>2515</v>
      </c>
      <c r="HSQ174" s="561">
        <f t="shared" ref="HSQ174" si="860">HSP174/HSH174</f>
        <v>47.452830188679243</v>
      </c>
      <c r="HSR174" s="566" t="s">
        <v>1283</v>
      </c>
      <c r="HSS174" s="566" t="s">
        <v>15</v>
      </c>
      <c r="HST174" s="579">
        <v>45871</v>
      </c>
      <c r="HSU174" s="579">
        <v>45876</v>
      </c>
      <c r="HSV174" s="566" t="s">
        <v>485</v>
      </c>
      <c r="HSW174" s="566" t="s">
        <v>486</v>
      </c>
      <c r="HSX174" s="566">
        <v>53</v>
      </c>
      <c r="HSY174" s="566" t="s">
        <v>500</v>
      </c>
      <c r="HSZ174" s="566">
        <v>2500</v>
      </c>
      <c r="HTA174" s="566">
        <v>15</v>
      </c>
      <c r="HTB174" s="566">
        <v>0</v>
      </c>
      <c r="HTC174" s="566">
        <v>0</v>
      </c>
      <c r="HTD174" s="566">
        <v>0</v>
      </c>
      <c r="HTE174" s="566">
        <v>0</v>
      </c>
      <c r="HTF174" s="566">
        <f t="shared" ref="HTF174" si="861">SUM(HSZ174:HTE174)</f>
        <v>2515</v>
      </c>
      <c r="HTG174" s="561">
        <f t="shared" ref="HTG174" si="862">HTF174/HSX174</f>
        <v>47.452830188679243</v>
      </c>
      <c r="HTH174" s="566" t="s">
        <v>1283</v>
      </c>
      <c r="HTI174" s="566" t="s">
        <v>15</v>
      </c>
      <c r="HTJ174" s="579">
        <v>45871</v>
      </c>
      <c r="HTK174" s="579">
        <v>45876</v>
      </c>
      <c r="HTL174" s="566" t="s">
        <v>485</v>
      </c>
      <c r="HTM174" s="566" t="s">
        <v>486</v>
      </c>
      <c r="HTN174" s="566">
        <v>53</v>
      </c>
      <c r="HTO174" s="566" t="s">
        <v>500</v>
      </c>
      <c r="HTP174" s="566">
        <v>2500</v>
      </c>
      <c r="HTQ174" s="566">
        <v>15</v>
      </c>
      <c r="HTR174" s="566">
        <v>0</v>
      </c>
      <c r="HTS174" s="566">
        <v>0</v>
      </c>
      <c r="HTT174" s="566">
        <v>0</v>
      </c>
      <c r="HTU174" s="566">
        <v>0</v>
      </c>
      <c r="HTV174" s="566">
        <f t="shared" ref="HTV174" si="863">SUM(HTP174:HTU174)</f>
        <v>2515</v>
      </c>
      <c r="HTW174" s="561">
        <f t="shared" ref="HTW174" si="864">HTV174/HTN174</f>
        <v>47.452830188679243</v>
      </c>
      <c r="HTX174" s="566" t="s">
        <v>1283</v>
      </c>
      <c r="HTY174" s="566" t="s">
        <v>15</v>
      </c>
      <c r="HTZ174" s="579">
        <v>45871</v>
      </c>
      <c r="HUA174" s="579">
        <v>45876</v>
      </c>
      <c r="HUB174" s="566" t="s">
        <v>485</v>
      </c>
      <c r="HUC174" s="566" t="s">
        <v>486</v>
      </c>
      <c r="HUD174" s="566">
        <v>53</v>
      </c>
      <c r="HUE174" s="566" t="s">
        <v>500</v>
      </c>
      <c r="HUF174" s="566">
        <v>2500</v>
      </c>
      <c r="HUG174" s="566">
        <v>15</v>
      </c>
      <c r="HUH174" s="566">
        <v>0</v>
      </c>
      <c r="HUI174" s="566">
        <v>0</v>
      </c>
      <c r="HUJ174" s="566">
        <v>0</v>
      </c>
      <c r="HUK174" s="566">
        <v>0</v>
      </c>
      <c r="HUL174" s="566">
        <f t="shared" ref="HUL174" si="865">SUM(HUF174:HUK174)</f>
        <v>2515</v>
      </c>
      <c r="HUM174" s="561">
        <f t="shared" ref="HUM174" si="866">HUL174/HUD174</f>
        <v>47.452830188679243</v>
      </c>
      <c r="HUN174" s="566" t="s">
        <v>1283</v>
      </c>
      <c r="HUO174" s="566" t="s">
        <v>15</v>
      </c>
      <c r="HUP174" s="579">
        <v>45871</v>
      </c>
      <c r="HUQ174" s="579">
        <v>45876</v>
      </c>
      <c r="HUR174" s="566" t="s">
        <v>485</v>
      </c>
      <c r="HUS174" s="566" t="s">
        <v>486</v>
      </c>
      <c r="HUT174" s="566">
        <v>53</v>
      </c>
      <c r="HUU174" s="566" t="s">
        <v>500</v>
      </c>
      <c r="HUV174" s="566">
        <v>2500</v>
      </c>
      <c r="HUW174" s="566">
        <v>15</v>
      </c>
      <c r="HUX174" s="566">
        <v>0</v>
      </c>
      <c r="HUY174" s="566">
        <v>0</v>
      </c>
      <c r="HUZ174" s="566">
        <v>0</v>
      </c>
      <c r="HVA174" s="566">
        <v>0</v>
      </c>
      <c r="HVB174" s="566">
        <f t="shared" ref="HVB174" si="867">SUM(HUV174:HVA174)</f>
        <v>2515</v>
      </c>
      <c r="HVC174" s="561">
        <f t="shared" ref="HVC174" si="868">HVB174/HUT174</f>
        <v>47.452830188679243</v>
      </c>
      <c r="HVD174" s="566" t="s">
        <v>1283</v>
      </c>
      <c r="HVE174" s="566" t="s">
        <v>15</v>
      </c>
      <c r="HVF174" s="579">
        <v>45871</v>
      </c>
      <c r="HVG174" s="579">
        <v>45876</v>
      </c>
      <c r="HVH174" s="566" t="s">
        <v>485</v>
      </c>
      <c r="HVI174" s="566" t="s">
        <v>486</v>
      </c>
      <c r="HVJ174" s="566">
        <v>53</v>
      </c>
      <c r="HVK174" s="566" t="s">
        <v>500</v>
      </c>
      <c r="HVL174" s="566">
        <v>2500</v>
      </c>
      <c r="HVM174" s="566">
        <v>15</v>
      </c>
      <c r="HVN174" s="566">
        <v>0</v>
      </c>
      <c r="HVO174" s="566">
        <v>0</v>
      </c>
      <c r="HVP174" s="566">
        <v>0</v>
      </c>
      <c r="HVQ174" s="566">
        <v>0</v>
      </c>
      <c r="HVR174" s="566">
        <f t="shared" ref="HVR174" si="869">SUM(HVL174:HVQ174)</f>
        <v>2515</v>
      </c>
      <c r="HVS174" s="561">
        <f t="shared" ref="HVS174" si="870">HVR174/HVJ174</f>
        <v>47.452830188679243</v>
      </c>
      <c r="HVT174" s="566" t="s">
        <v>1283</v>
      </c>
      <c r="HVU174" s="566" t="s">
        <v>15</v>
      </c>
      <c r="HVV174" s="579">
        <v>45871</v>
      </c>
      <c r="HVW174" s="579">
        <v>45876</v>
      </c>
      <c r="HVX174" s="566" t="s">
        <v>485</v>
      </c>
      <c r="HVY174" s="566" t="s">
        <v>486</v>
      </c>
      <c r="HVZ174" s="566">
        <v>53</v>
      </c>
      <c r="HWA174" s="566" t="s">
        <v>500</v>
      </c>
      <c r="HWB174" s="566">
        <v>2500</v>
      </c>
      <c r="HWC174" s="566">
        <v>15</v>
      </c>
      <c r="HWD174" s="566">
        <v>0</v>
      </c>
      <c r="HWE174" s="566">
        <v>0</v>
      </c>
      <c r="HWF174" s="566">
        <v>0</v>
      </c>
      <c r="HWG174" s="566">
        <v>0</v>
      </c>
      <c r="HWH174" s="566">
        <f t="shared" ref="HWH174" si="871">SUM(HWB174:HWG174)</f>
        <v>2515</v>
      </c>
      <c r="HWI174" s="561">
        <f t="shared" ref="HWI174" si="872">HWH174/HVZ174</f>
        <v>47.452830188679243</v>
      </c>
      <c r="HWJ174" s="566" t="s">
        <v>1283</v>
      </c>
      <c r="HWK174" s="566" t="s">
        <v>15</v>
      </c>
      <c r="HWL174" s="579">
        <v>45871</v>
      </c>
      <c r="HWM174" s="579">
        <v>45876</v>
      </c>
      <c r="HWN174" s="566" t="s">
        <v>485</v>
      </c>
      <c r="HWO174" s="566" t="s">
        <v>486</v>
      </c>
      <c r="HWP174" s="566">
        <v>53</v>
      </c>
      <c r="HWQ174" s="566" t="s">
        <v>500</v>
      </c>
      <c r="HWR174" s="566">
        <v>2500</v>
      </c>
      <c r="HWS174" s="566">
        <v>15</v>
      </c>
      <c r="HWT174" s="566">
        <v>0</v>
      </c>
      <c r="HWU174" s="566">
        <v>0</v>
      </c>
      <c r="HWV174" s="566">
        <v>0</v>
      </c>
      <c r="HWW174" s="566">
        <v>0</v>
      </c>
      <c r="HWX174" s="566">
        <f t="shared" ref="HWX174" si="873">SUM(HWR174:HWW174)</f>
        <v>2515</v>
      </c>
      <c r="HWY174" s="561">
        <f t="shared" ref="HWY174" si="874">HWX174/HWP174</f>
        <v>47.452830188679243</v>
      </c>
      <c r="HWZ174" s="566" t="s">
        <v>1283</v>
      </c>
      <c r="HXA174" s="566" t="s">
        <v>15</v>
      </c>
      <c r="HXB174" s="579">
        <v>45871</v>
      </c>
      <c r="HXC174" s="579">
        <v>45876</v>
      </c>
      <c r="HXD174" s="566" t="s">
        <v>485</v>
      </c>
      <c r="HXE174" s="566" t="s">
        <v>486</v>
      </c>
      <c r="HXF174" s="566">
        <v>53</v>
      </c>
      <c r="HXG174" s="566" t="s">
        <v>500</v>
      </c>
      <c r="HXH174" s="566">
        <v>2500</v>
      </c>
      <c r="HXI174" s="566">
        <v>15</v>
      </c>
      <c r="HXJ174" s="566">
        <v>0</v>
      </c>
      <c r="HXK174" s="566">
        <v>0</v>
      </c>
      <c r="HXL174" s="566">
        <v>0</v>
      </c>
      <c r="HXM174" s="566">
        <v>0</v>
      </c>
      <c r="HXN174" s="566">
        <f t="shared" ref="HXN174" si="875">SUM(HXH174:HXM174)</f>
        <v>2515</v>
      </c>
      <c r="HXO174" s="561">
        <f t="shared" ref="HXO174" si="876">HXN174/HXF174</f>
        <v>47.452830188679243</v>
      </c>
      <c r="HXP174" s="566" t="s">
        <v>1283</v>
      </c>
      <c r="HXQ174" s="566" t="s">
        <v>15</v>
      </c>
      <c r="HXR174" s="579">
        <v>45871</v>
      </c>
      <c r="HXS174" s="579">
        <v>45876</v>
      </c>
      <c r="HXT174" s="566" t="s">
        <v>485</v>
      </c>
      <c r="HXU174" s="566" t="s">
        <v>486</v>
      </c>
      <c r="HXV174" s="566">
        <v>53</v>
      </c>
      <c r="HXW174" s="566" t="s">
        <v>500</v>
      </c>
      <c r="HXX174" s="566">
        <v>2500</v>
      </c>
      <c r="HXY174" s="566">
        <v>15</v>
      </c>
      <c r="HXZ174" s="566">
        <v>0</v>
      </c>
      <c r="HYA174" s="566">
        <v>0</v>
      </c>
      <c r="HYB174" s="566">
        <v>0</v>
      </c>
      <c r="HYC174" s="566">
        <v>0</v>
      </c>
      <c r="HYD174" s="566">
        <f t="shared" ref="HYD174" si="877">SUM(HXX174:HYC174)</f>
        <v>2515</v>
      </c>
      <c r="HYE174" s="561">
        <f t="shared" ref="HYE174" si="878">HYD174/HXV174</f>
        <v>47.452830188679243</v>
      </c>
      <c r="HYF174" s="566" t="s">
        <v>1283</v>
      </c>
      <c r="HYG174" s="566" t="s">
        <v>15</v>
      </c>
      <c r="HYH174" s="579">
        <v>45871</v>
      </c>
      <c r="HYI174" s="579">
        <v>45876</v>
      </c>
      <c r="HYJ174" s="566" t="s">
        <v>485</v>
      </c>
      <c r="HYK174" s="566" t="s">
        <v>486</v>
      </c>
      <c r="HYL174" s="566">
        <v>53</v>
      </c>
      <c r="HYM174" s="566" t="s">
        <v>500</v>
      </c>
      <c r="HYN174" s="566">
        <v>2500</v>
      </c>
      <c r="HYO174" s="566">
        <v>15</v>
      </c>
      <c r="HYP174" s="566">
        <v>0</v>
      </c>
      <c r="HYQ174" s="566">
        <v>0</v>
      </c>
      <c r="HYR174" s="566">
        <v>0</v>
      </c>
      <c r="HYS174" s="566">
        <v>0</v>
      </c>
      <c r="HYT174" s="566">
        <f t="shared" ref="HYT174" si="879">SUM(HYN174:HYS174)</f>
        <v>2515</v>
      </c>
      <c r="HYU174" s="561">
        <f t="shared" ref="HYU174" si="880">HYT174/HYL174</f>
        <v>47.452830188679243</v>
      </c>
      <c r="HYV174" s="566" t="s">
        <v>1283</v>
      </c>
      <c r="HYW174" s="566" t="s">
        <v>15</v>
      </c>
      <c r="HYX174" s="579">
        <v>45871</v>
      </c>
      <c r="HYY174" s="579">
        <v>45876</v>
      </c>
      <c r="HYZ174" s="566" t="s">
        <v>485</v>
      </c>
      <c r="HZA174" s="566" t="s">
        <v>486</v>
      </c>
      <c r="HZB174" s="566">
        <v>53</v>
      </c>
      <c r="HZC174" s="566" t="s">
        <v>500</v>
      </c>
      <c r="HZD174" s="566">
        <v>2500</v>
      </c>
      <c r="HZE174" s="566">
        <v>15</v>
      </c>
      <c r="HZF174" s="566">
        <v>0</v>
      </c>
      <c r="HZG174" s="566">
        <v>0</v>
      </c>
      <c r="HZH174" s="566">
        <v>0</v>
      </c>
      <c r="HZI174" s="566">
        <v>0</v>
      </c>
      <c r="HZJ174" s="566">
        <f t="shared" ref="HZJ174" si="881">SUM(HZD174:HZI174)</f>
        <v>2515</v>
      </c>
      <c r="HZK174" s="561">
        <f t="shared" ref="HZK174" si="882">HZJ174/HZB174</f>
        <v>47.452830188679243</v>
      </c>
      <c r="HZL174" s="566" t="s">
        <v>1283</v>
      </c>
      <c r="HZM174" s="566" t="s">
        <v>15</v>
      </c>
      <c r="HZN174" s="579">
        <v>45871</v>
      </c>
      <c r="HZO174" s="579">
        <v>45876</v>
      </c>
      <c r="HZP174" s="566" t="s">
        <v>485</v>
      </c>
      <c r="HZQ174" s="566" t="s">
        <v>486</v>
      </c>
      <c r="HZR174" s="566">
        <v>53</v>
      </c>
      <c r="HZS174" s="566" t="s">
        <v>500</v>
      </c>
      <c r="HZT174" s="566">
        <v>2500</v>
      </c>
      <c r="HZU174" s="566">
        <v>15</v>
      </c>
      <c r="HZV174" s="566">
        <v>0</v>
      </c>
      <c r="HZW174" s="566">
        <v>0</v>
      </c>
      <c r="HZX174" s="566">
        <v>0</v>
      </c>
      <c r="HZY174" s="566">
        <v>0</v>
      </c>
      <c r="HZZ174" s="566">
        <f t="shared" ref="HZZ174" si="883">SUM(HZT174:HZY174)</f>
        <v>2515</v>
      </c>
      <c r="IAA174" s="561">
        <f t="shared" ref="IAA174" si="884">HZZ174/HZR174</f>
        <v>47.452830188679243</v>
      </c>
      <c r="IAB174" s="566" t="s">
        <v>1283</v>
      </c>
      <c r="IAC174" s="566" t="s">
        <v>15</v>
      </c>
      <c r="IAD174" s="579">
        <v>45871</v>
      </c>
      <c r="IAE174" s="579">
        <v>45876</v>
      </c>
      <c r="IAF174" s="566" t="s">
        <v>485</v>
      </c>
      <c r="IAG174" s="566" t="s">
        <v>486</v>
      </c>
      <c r="IAH174" s="566">
        <v>53</v>
      </c>
      <c r="IAI174" s="566" t="s">
        <v>500</v>
      </c>
      <c r="IAJ174" s="566">
        <v>2500</v>
      </c>
      <c r="IAK174" s="566">
        <v>15</v>
      </c>
      <c r="IAL174" s="566">
        <v>0</v>
      </c>
      <c r="IAM174" s="566">
        <v>0</v>
      </c>
      <c r="IAN174" s="566">
        <v>0</v>
      </c>
      <c r="IAO174" s="566">
        <v>0</v>
      </c>
      <c r="IAP174" s="566">
        <f t="shared" ref="IAP174" si="885">SUM(IAJ174:IAO174)</f>
        <v>2515</v>
      </c>
      <c r="IAQ174" s="561">
        <f t="shared" ref="IAQ174" si="886">IAP174/IAH174</f>
        <v>47.452830188679243</v>
      </c>
      <c r="IAR174" s="566" t="s">
        <v>1283</v>
      </c>
      <c r="IAS174" s="566" t="s">
        <v>15</v>
      </c>
      <c r="IAT174" s="579">
        <v>45871</v>
      </c>
      <c r="IAU174" s="579">
        <v>45876</v>
      </c>
      <c r="IAV174" s="566" t="s">
        <v>485</v>
      </c>
      <c r="IAW174" s="566" t="s">
        <v>486</v>
      </c>
      <c r="IAX174" s="566">
        <v>53</v>
      </c>
      <c r="IAY174" s="566" t="s">
        <v>500</v>
      </c>
      <c r="IAZ174" s="566">
        <v>2500</v>
      </c>
      <c r="IBA174" s="566">
        <v>15</v>
      </c>
      <c r="IBB174" s="566">
        <v>0</v>
      </c>
      <c r="IBC174" s="566">
        <v>0</v>
      </c>
      <c r="IBD174" s="566">
        <v>0</v>
      </c>
      <c r="IBE174" s="566">
        <v>0</v>
      </c>
      <c r="IBF174" s="566">
        <f t="shared" ref="IBF174" si="887">SUM(IAZ174:IBE174)</f>
        <v>2515</v>
      </c>
      <c r="IBG174" s="561">
        <f t="shared" ref="IBG174" si="888">IBF174/IAX174</f>
        <v>47.452830188679243</v>
      </c>
      <c r="IBH174" s="566" t="s">
        <v>1283</v>
      </c>
      <c r="IBI174" s="566" t="s">
        <v>15</v>
      </c>
      <c r="IBJ174" s="579">
        <v>45871</v>
      </c>
      <c r="IBK174" s="579">
        <v>45876</v>
      </c>
      <c r="IBL174" s="566" t="s">
        <v>485</v>
      </c>
      <c r="IBM174" s="566" t="s">
        <v>486</v>
      </c>
      <c r="IBN174" s="566">
        <v>53</v>
      </c>
      <c r="IBO174" s="566" t="s">
        <v>500</v>
      </c>
      <c r="IBP174" s="566">
        <v>2500</v>
      </c>
      <c r="IBQ174" s="566">
        <v>15</v>
      </c>
      <c r="IBR174" s="566">
        <v>0</v>
      </c>
      <c r="IBS174" s="566">
        <v>0</v>
      </c>
      <c r="IBT174" s="566">
        <v>0</v>
      </c>
      <c r="IBU174" s="566">
        <v>0</v>
      </c>
      <c r="IBV174" s="566">
        <f t="shared" ref="IBV174" si="889">SUM(IBP174:IBU174)</f>
        <v>2515</v>
      </c>
      <c r="IBW174" s="561">
        <f t="shared" ref="IBW174" si="890">IBV174/IBN174</f>
        <v>47.452830188679243</v>
      </c>
      <c r="IBX174" s="566" t="s">
        <v>1283</v>
      </c>
      <c r="IBY174" s="566" t="s">
        <v>15</v>
      </c>
      <c r="IBZ174" s="579">
        <v>45871</v>
      </c>
      <c r="ICA174" s="579">
        <v>45876</v>
      </c>
      <c r="ICB174" s="566" t="s">
        <v>485</v>
      </c>
      <c r="ICC174" s="566" t="s">
        <v>486</v>
      </c>
      <c r="ICD174" s="566">
        <v>53</v>
      </c>
      <c r="ICE174" s="566" t="s">
        <v>500</v>
      </c>
      <c r="ICF174" s="566">
        <v>2500</v>
      </c>
      <c r="ICG174" s="566">
        <v>15</v>
      </c>
      <c r="ICH174" s="566">
        <v>0</v>
      </c>
      <c r="ICI174" s="566">
        <v>0</v>
      </c>
      <c r="ICJ174" s="566">
        <v>0</v>
      </c>
      <c r="ICK174" s="566">
        <v>0</v>
      </c>
      <c r="ICL174" s="566">
        <f t="shared" ref="ICL174" si="891">SUM(ICF174:ICK174)</f>
        <v>2515</v>
      </c>
      <c r="ICM174" s="561">
        <f t="shared" ref="ICM174" si="892">ICL174/ICD174</f>
        <v>47.452830188679243</v>
      </c>
      <c r="ICN174" s="566" t="s">
        <v>1283</v>
      </c>
      <c r="ICO174" s="566" t="s">
        <v>15</v>
      </c>
      <c r="ICP174" s="579">
        <v>45871</v>
      </c>
      <c r="ICQ174" s="579">
        <v>45876</v>
      </c>
      <c r="ICR174" s="566" t="s">
        <v>485</v>
      </c>
      <c r="ICS174" s="566" t="s">
        <v>486</v>
      </c>
      <c r="ICT174" s="566">
        <v>53</v>
      </c>
      <c r="ICU174" s="566" t="s">
        <v>500</v>
      </c>
      <c r="ICV174" s="566">
        <v>2500</v>
      </c>
      <c r="ICW174" s="566">
        <v>15</v>
      </c>
      <c r="ICX174" s="566">
        <v>0</v>
      </c>
      <c r="ICY174" s="566">
        <v>0</v>
      </c>
      <c r="ICZ174" s="566">
        <v>0</v>
      </c>
      <c r="IDA174" s="566">
        <v>0</v>
      </c>
      <c r="IDB174" s="566">
        <f t="shared" ref="IDB174" si="893">SUM(ICV174:IDA174)</f>
        <v>2515</v>
      </c>
      <c r="IDC174" s="561">
        <f t="shared" ref="IDC174" si="894">IDB174/ICT174</f>
        <v>47.452830188679243</v>
      </c>
      <c r="IDD174" s="566" t="s">
        <v>1283</v>
      </c>
      <c r="IDE174" s="566" t="s">
        <v>15</v>
      </c>
      <c r="IDF174" s="579">
        <v>45871</v>
      </c>
      <c r="IDG174" s="579">
        <v>45876</v>
      </c>
      <c r="IDH174" s="566" t="s">
        <v>485</v>
      </c>
      <c r="IDI174" s="566" t="s">
        <v>486</v>
      </c>
      <c r="IDJ174" s="566">
        <v>53</v>
      </c>
      <c r="IDK174" s="566" t="s">
        <v>500</v>
      </c>
      <c r="IDL174" s="566">
        <v>2500</v>
      </c>
      <c r="IDM174" s="566">
        <v>15</v>
      </c>
      <c r="IDN174" s="566">
        <v>0</v>
      </c>
      <c r="IDO174" s="566">
        <v>0</v>
      </c>
      <c r="IDP174" s="566">
        <v>0</v>
      </c>
      <c r="IDQ174" s="566">
        <v>0</v>
      </c>
      <c r="IDR174" s="566">
        <f t="shared" ref="IDR174" si="895">SUM(IDL174:IDQ174)</f>
        <v>2515</v>
      </c>
      <c r="IDS174" s="561">
        <f t="shared" ref="IDS174" si="896">IDR174/IDJ174</f>
        <v>47.452830188679243</v>
      </c>
      <c r="IDT174" s="566" t="s">
        <v>1283</v>
      </c>
      <c r="IDU174" s="566" t="s">
        <v>15</v>
      </c>
      <c r="IDV174" s="579">
        <v>45871</v>
      </c>
      <c r="IDW174" s="579">
        <v>45876</v>
      </c>
      <c r="IDX174" s="566" t="s">
        <v>485</v>
      </c>
      <c r="IDY174" s="566" t="s">
        <v>486</v>
      </c>
      <c r="IDZ174" s="566">
        <v>53</v>
      </c>
      <c r="IEA174" s="566" t="s">
        <v>500</v>
      </c>
      <c r="IEB174" s="566">
        <v>2500</v>
      </c>
      <c r="IEC174" s="566">
        <v>15</v>
      </c>
      <c r="IED174" s="566">
        <v>0</v>
      </c>
      <c r="IEE174" s="566">
        <v>0</v>
      </c>
      <c r="IEF174" s="566">
        <v>0</v>
      </c>
      <c r="IEG174" s="566">
        <v>0</v>
      </c>
      <c r="IEH174" s="566">
        <f t="shared" ref="IEH174" si="897">SUM(IEB174:IEG174)</f>
        <v>2515</v>
      </c>
      <c r="IEI174" s="561">
        <f t="shared" ref="IEI174" si="898">IEH174/IDZ174</f>
        <v>47.452830188679243</v>
      </c>
      <c r="IEJ174" s="566" t="s">
        <v>1283</v>
      </c>
      <c r="IEK174" s="566" t="s">
        <v>15</v>
      </c>
      <c r="IEL174" s="579">
        <v>45871</v>
      </c>
      <c r="IEM174" s="579">
        <v>45876</v>
      </c>
      <c r="IEN174" s="566" t="s">
        <v>485</v>
      </c>
      <c r="IEO174" s="566" t="s">
        <v>486</v>
      </c>
      <c r="IEP174" s="566">
        <v>53</v>
      </c>
      <c r="IEQ174" s="566" t="s">
        <v>500</v>
      </c>
      <c r="IER174" s="566">
        <v>2500</v>
      </c>
      <c r="IES174" s="566">
        <v>15</v>
      </c>
      <c r="IET174" s="566">
        <v>0</v>
      </c>
      <c r="IEU174" s="566">
        <v>0</v>
      </c>
      <c r="IEV174" s="566">
        <v>0</v>
      </c>
      <c r="IEW174" s="566">
        <v>0</v>
      </c>
      <c r="IEX174" s="566">
        <f t="shared" ref="IEX174" si="899">SUM(IER174:IEW174)</f>
        <v>2515</v>
      </c>
      <c r="IEY174" s="561">
        <f t="shared" ref="IEY174" si="900">IEX174/IEP174</f>
        <v>47.452830188679243</v>
      </c>
      <c r="IEZ174" s="566" t="s">
        <v>1283</v>
      </c>
      <c r="IFA174" s="566" t="s">
        <v>15</v>
      </c>
      <c r="IFB174" s="579">
        <v>45871</v>
      </c>
      <c r="IFC174" s="579">
        <v>45876</v>
      </c>
      <c r="IFD174" s="566" t="s">
        <v>485</v>
      </c>
      <c r="IFE174" s="566" t="s">
        <v>486</v>
      </c>
      <c r="IFF174" s="566">
        <v>53</v>
      </c>
      <c r="IFG174" s="566" t="s">
        <v>500</v>
      </c>
      <c r="IFH174" s="566">
        <v>2500</v>
      </c>
      <c r="IFI174" s="566">
        <v>15</v>
      </c>
      <c r="IFJ174" s="566">
        <v>0</v>
      </c>
      <c r="IFK174" s="566">
        <v>0</v>
      </c>
      <c r="IFL174" s="566">
        <v>0</v>
      </c>
      <c r="IFM174" s="566">
        <v>0</v>
      </c>
      <c r="IFN174" s="566">
        <f t="shared" ref="IFN174" si="901">SUM(IFH174:IFM174)</f>
        <v>2515</v>
      </c>
      <c r="IFO174" s="561">
        <f t="shared" ref="IFO174" si="902">IFN174/IFF174</f>
        <v>47.452830188679243</v>
      </c>
      <c r="IFP174" s="566" t="s">
        <v>1283</v>
      </c>
      <c r="IFQ174" s="566" t="s">
        <v>15</v>
      </c>
      <c r="IFR174" s="579">
        <v>45871</v>
      </c>
      <c r="IFS174" s="579">
        <v>45876</v>
      </c>
      <c r="IFT174" s="566" t="s">
        <v>485</v>
      </c>
      <c r="IFU174" s="566" t="s">
        <v>486</v>
      </c>
      <c r="IFV174" s="566">
        <v>53</v>
      </c>
      <c r="IFW174" s="566" t="s">
        <v>500</v>
      </c>
      <c r="IFX174" s="566">
        <v>2500</v>
      </c>
      <c r="IFY174" s="566">
        <v>15</v>
      </c>
      <c r="IFZ174" s="566">
        <v>0</v>
      </c>
      <c r="IGA174" s="566">
        <v>0</v>
      </c>
      <c r="IGB174" s="566">
        <v>0</v>
      </c>
      <c r="IGC174" s="566">
        <v>0</v>
      </c>
      <c r="IGD174" s="566">
        <f t="shared" ref="IGD174" si="903">SUM(IFX174:IGC174)</f>
        <v>2515</v>
      </c>
      <c r="IGE174" s="561">
        <f t="shared" ref="IGE174" si="904">IGD174/IFV174</f>
        <v>47.452830188679243</v>
      </c>
      <c r="IGF174" s="566" t="s">
        <v>1283</v>
      </c>
      <c r="IGG174" s="566" t="s">
        <v>15</v>
      </c>
      <c r="IGH174" s="579">
        <v>45871</v>
      </c>
      <c r="IGI174" s="579">
        <v>45876</v>
      </c>
      <c r="IGJ174" s="566" t="s">
        <v>485</v>
      </c>
      <c r="IGK174" s="566" t="s">
        <v>486</v>
      </c>
      <c r="IGL174" s="566">
        <v>53</v>
      </c>
      <c r="IGM174" s="566" t="s">
        <v>500</v>
      </c>
      <c r="IGN174" s="566">
        <v>2500</v>
      </c>
      <c r="IGO174" s="566">
        <v>15</v>
      </c>
      <c r="IGP174" s="566">
        <v>0</v>
      </c>
      <c r="IGQ174" s="566">
        <v>0</v>
      </c>
      <c r="IGR174" s="566">
        <v>0</v>
      </c>
      <c r="IGS174" s="566">
        <v>0</v>
      </c>
      <c r="IGT174" s="566">
        <f t="shared" ref="IGT174" si="905">SUM(IGN174:IGS174)</f>
        <v>2515</v>
      </c>
      <c r="IGU174" s="561">
        <f t="shared" ref="IGU174" si="906">IGT174/IGL174</f>
        <v>47.452830188679243</v>
      </c>
      <c r="IGV174" s="566" t="s">
        <v>1283</v>
      </c>
      <c r="IGW174" s="566" t="s">
        <v>15</v>
      </c>
      <c r="IGX174" s="579">
        <v>45871</v>
      </c>
      <c r="IGY174" s="579">
        <v>45876</v>
      </c>
      <c r="IGZ174" s="566" t="s">
        <v>485</v>
      </c>
      <c r="IHA174" s="566" t="s">
        <v>486</v>
      </c>
      <c r="IHB174" s="566">
        <v>53</v>
      </c>
      <c r="IHC174" s="566" t="s">
        <v>500</v>
      </c>
      <c r="IHD174" s="566">
        <v>2500</v>
      </c>
      <c r="IHE174" s="566">
        <v>15</v>
      </c>
      <c r="IHF174" s="566">
        <v>0</v>
      </c>
      <c r="IHG174" s="566">
        <v>0</v>
      </c>
      <c r="IHH174" s="566">
        <v>0</v>
      </c>
      <c r="IHI174" s="566">
        <v>0</v>
      </c>
      <c r="IHJ174" s="566">
        <f t="shared" ref="IHJ174" si="907">SUM(IHD174:IHI174)</f>
        <v>2515</v>
      </c>
      <c r="IHK174" s="561">
        <f t="shared" ref="IHK174" si="908">IHJ174/IHB174</f>
        <v>47.452830188679243</v>
      </c>
      <c r="IHL174" s="566" t="s">
        <v>1283</v>
      </c>
      <c r="IHM174" s="566" t="s">
        <v>15</v>
      </c>
      <c r="IHN174" s="579">
        <v>45871</v>
      </c>
      <c r="IHO174" s="579">
        <v>45876</v>
      </c>
      <c r="IHP174" s="566" t="s">
        <v>485</v>
      </c>
      <c r="IHQ174" s="566" t="s">
        <v>486</v>
      </c>
      <c r="IHR174" s="566">
        <v>53</v>
      </c>
      <c r="IHS174" s="566" t="s">
        <v>500</v>
      </c>
      <c r="IHT174" s="566">
        <v>2500</v>
      </c>
      <c r="IHU174" s="566">
        <v>15</v>
      </c>
      <c r="IHV174" s="566">
        <v>0</v>
      </c>
      <c r="IHW174" s="566">
        <v>0</v>
      </c>
      <c r="IHX174" s="566">
        <v>0</v>
      </c>
      <c r="IHY174" s="566">
        <v>0</v>
      </c>
      <c r="IHZ174" s="566">
        <f t="shared" ref="IHZ174" si="909">SUM(IHT174:IHY174)</f>
        <v>2515</v>
      </c>
      <c r="IIA174" s="561">
        <f t="shared" ref="IIA174" si="910">IHZ174/IHR174</f>
        <v>47.452830188679243</v>
      </c>
      <c r="IIB174" s="566" t="s">
        <v>1283</v>
      </c>
      <c r="IIC174" s="566" t="s">
        <v>15</v>
      </c>
      <c r="IID174" s="579">
        <v>45871</v>
      </c>
      <c r="IIE174" s="579">
        <v>45876</v>
      </c>
      <c r="IIF174" s="566" t="s">
        <v>485</v>
      </c>
      <c r="IIG174" s="566" t="s">
        <v>486</v>
      </c>
      <c r="IIH174" s="566">
        <v>53</v>
      </c>
      <c r="III174" s="566" t="s">
        <v>500</v>
      </c>
      <c r="IIJ174" s="566">
        <v>2500</v>
      </c>
      <c r="IIK174" s="566">
        <v>15</v>
      </c>
      <c r="IIL174" s="566">
        <v>0</v>
      </c>
      <c r="IIM174" s="566">
        <v>0</v>
      </c>
      <c r="IIN174" s="566">
        <v>0</v>
      </c>
      <c r="IIO174" s="566">
        <v>0</v>
      </c>
      <c r="IIP174" s="566">
        <f t="shared" ref="IIP174" si="911">SUM(IIJ174:IIO174)</f>
        <v>2515</v>
      </c>
      <c r="IIQ174" s="561">
        <f t="shared" ref="IIQ174" si="912">IIP174/IIH174</f>
        <v>47.452830188679243</v>
      </c>
      <c r="IIR174" s="566" t="s">
        <v>1283</v>
      </c>
      <c r="IIS174" s="566" t="s">
        <v>15</v>
      </c>
      <c r="IIT174" s="579">
        <v>45871</v>
      </c>
      <c r="IIU174" s="579">
        <v>45876</v>
      </c>
      <c r="IIV174" s="566" t="s">
        <v>485</v>
      </c>
      <c r="IIW174" s="566" t="s">
        <v>486</v>
      </c>
      <c r="IIX174" s="566">
        <v>53</v>
      </c>
      <c r="IIY174" s="566" t="s">
        <v>500</v>
      </c>
      <c r="IIZ174" s="566">
        <v>2500</v>
      </c>
      <c r="IJA174" s="566">
        <v>15</v>
      </c>
      <c r="IJB174" s="566">
        <v>0</v>
      </c>
      <c r="IJC174" s="566">
        <v>0</v>
      </c>
      <c r="IJD174" s="566">
        <v>0</v>
      </c>
      <c r="IJE174" s="566">
        <v>0</v>
      </c>
      <c r="IJF174" s="566">
        <f t="shared" ref="IJF174" si="913">SUM(IIZ174:IJE174)</f>
        <v>2515</v>
      </c>
      <c r="IJG174" s="561">
        <f t="shared" ref="IJG174" si="914">IJF174/IIX174</f>
        <v>47.452830188679243</v>
      </c>
      <c r="IJH174" s="566" t="s">
        <v>1283</v>
      </c>
      <c r="IJI174" s="566" t="s">
        <v>15</v>
      </c>
      <c r="IJJ174" s="579">
        <v>45871</v>
      </c>
      <c r="IJK174" s="579">
        <v>45876</v>
      </c>
      <c r="IJL174" s="566" t="s">
        <v>485</v>
      </c>
      <c r="IJM174" s="566" t="s">
        <v>486</v>
      </c>
      <c r="IJN174" s="566">
        <v>53</v>
      </c>
      <c r="IJO174" s="566" t="s">
        <v>500</v>
      </c>
      <c r="IJP174" s="566">
        <v>2500</v>
      </c>
      <c r="IJQ174" s="566">
        <v>15</v>
      </c>
      <c r="IJR174" s="566">
        <v>0</v>
      </c>
      <c r="IJS174" s="566">
        <v>0</v>
      </c>
      <c r="IJT174" s="566">
        <v>0</v>
      </c>
      <c r="IJU174" s="566">
        <v>0</v>
      </c>
      <c r="IJV174" s="566">
        <f t="shared" ref="IJV174" si="915">SUM(IJP174:IJU174)</f>
        <v>2515</v>
      </c>
      <c r="IJW174" s="561">
        <f t="shared" ref="IJW174" si="916">IJV174/IJN174</f>
        <v>47.452830188679243</v>
      </c>
      <c r="IJX174" s="566" t="s">
        <v>1283</v>
      </c>
      <c r="IJY174" s="566" t="s">
        <v>15</v>
      </c>
      <c r="IJZ174" s="579">
        <v>45871</v>
      </c>
      <c r="IKA174" s="579">
        <v>45876</v>
      </c>
      <c r="IKB174" s="566" t="s">
        <v>485</v>
      </c>
      <c r="IKC174" s="566" t="s">
        <v>486</v>
      </c>
      <c r="IKD174" s="566">
        <v>53</v>
      </c>
      <c r="IKE174" s="566" t="s">
        <v>500</v>
      </c>
      <c r="IKF174" s="566">
        <v>2500</v>
      </c>
      <c r="IKG174" s="566">
        <v>15</v>
      </c>
      <c r="IKH174" s="566">
        <v>0</v>
      </c>
      <c r="IKI174" s="566">
        <v>0</v>
      </c>
      <c r="IKJ174" s="566">
        <v>0</v>
      </c>
      <c r="IKK174" s="566">
        <v>0</v>
      </c>
      <c r="IKL174" s="566">
        <f t="shared" ref="IKL174" si="917">SUM(IKF174:IKK174)</f>
        <v>2515</v>
      </c>
      <c r="IKM174" s="561">
        <f t="shared" ref="IKM174" si="918">IKL174/IKD174</f>
        <v>47.452830188679243</v>
      </c>
      <c r="IKN174" s="566" t="s">
        <v>1283</v>
      </c>
      <c r="IKO174" s="566" t="s">
        <v>15</v>
      </c>
      <c r="IKP174" s="579">
        <v>45871</v>
      </c>
      <c r="IKQ174" s="579">
        <v>45876</v>
      </c>
      <c r="IKR174" s="566" t="s">
        <v>485</v>
      </c>
      <c r="IKS174" s="566" t="s">
        <v>486</v>
      </c>
      <c r="IKT174" s="566">
        <v>53</v>
      </c>
      <c r="IKU174" s="566" t="s">
        <v>500</v>
      </c>
      <c r="IKV174" s="566">
        <v>2500</v>
      </c>
      <c r="IKW174" s="566">
        <v>15</v>
      </c>
      <c r="IKX174" s="566">
        <v>0</v>
      </c>
      <c r="IKY174" s="566">
        <v>0</v>
      </c>
      <c r="IKZ174" s="566">
        <v>0</v>
      </c>
      <c r="ILA174" s="566">
        <v>0</v>
      </c>
      <c r="ILB174" s="566">
        <f t="shared" ref="ILB174" si="919">SUM(IKV174:ILA174)</f>
        <v>2515</v>
      </c>
      <c r="ILC174" s="561">
        <f t="shared" ref="ILC174" si="920">ILB174/IKT174</f>
        <v>47.452830188679243</v>
      </c>
      <c r="ILD174" s="566" t="s">
        <v>1283</v>
      </c>
      <c r="ILE174" s="566" t="s">
        <v>15</v>
      </c>
      <c r="ILF174" s="579">
        <v>45871</v>
      </c>
      <c r="ILG174" s="579">
        <v>45876</v>
      </c>
      <c r="ILH174" s="566" t="s">
        <v>485</v>
      </c>
      <c r="ILI174" s="566" t="s">
        <v>486</v>
      </c>
      <c r="ILJ174" s="566">
        <v>53</v>
      </c>
      <c r="ILK174" s="566" t="s">
        <v>500</v>
      </c>
      <c r="ILL174" s="566">
        <v>2500</v>
      </c>
      <c r="ILM174" s="566">
        <v>15</v>
      </c>
      <c r="ILN174" s="566">
        <v>0</v>
      </c>
      <c r="ILO174" s="566">
        <v>0</v>
      </c>
      <c r="ILP174" s="566">
        <v>0</v>
      </c>
      <c r="ILQ174" s="566">
        <v>0</v>
      </c>
      <c r="ILR174" s="566">
        <f t="shared" ref="ILR174" si="921">SUM(ILL174:ILQ174)</f>
        <v>2515</v>
      </c>
      <c r="ILS174" s="561">
        <f t="shared" ref="ILS174" si="922">ILR174/ILJ174</f>
        <v>47.452830188679243</v>
      </c>
      <c r="ILT174" s="566" t="s">
        <v>1283</v>
      </c>
      <c r="ILU174" s="566" t="s">
        <v>15</v>
      </c>
      <c r="ILV174" s="579">
        <v>45871</v>
      </c>
      <c r="ILW174" s="579">
        <v>45876</v>
      </c>
      <c r="ILX174" s="566" t="s">
        <v>485</v>
      </c>
      <c r="ILY174" s="566" t="s">
        <v>486</v>
      </c>
      <c r="ILZ174" s="566">
        <v>53</v>
      </c>
      <c r="IMA174" s="566" t="s">
        <v>500</v>
      </c>
      <c r="IMB174" s="566">
        <v>2500</v>
      </c>
      <c r="IMC174" s="566">
        <v>15</v>
      </c>
      <c r="IMD174" s="566">
        <v>0</v>
      </c>
      <c r="IME174" s="566">
        <v>0</v>
      </c>
      <c r="IMF174" s="566">
        <v>0</v>
      </c>
      <c r="IMG174" s="566">
        <v>0</v>
      </c>
      <c r="IMH174" s="566">
        <f t="shared" ref="IMH174" si="923">SUM(IMB174:IMG174)</f>
        <v>2515</v>
      </c>
      <c r="IMI174" s="561">
        <f t="shared" ref="IMI174" si="924">IMH174/ILZ174</f>
        <v>47.452830188679243</v>
      </c>
      <c r="IMJ174" s="566" t="s">
        <v>1283</v>
      </c>
      <c r="IMK174" s="566" t="s">
        <v>15</v>
      </c>
      <c r="IML174" s="579">
        <v>45871</v>
      </c>
      <c r="IMM174" s="579">
        <v>45876</v>
      </c>
      <c r="IMN174" s="566" t="s">
        <v>485</v>
      </c>
      <c r="IMO174" s="566" t="s">
        <v>486</v>
      </c>
      <c r="IMP174" s="566">
        <v>53</v>
      </c>
      <c r="IMQ174" s="566" t="s">
        <v>500</v>
      </c>
      <c r="IMR174" s="566">
        <v>2500</v>
      </c>
      <c r="IMS174" s="566">
        <v>15</v>
      </c>
      <c r="IMT174" s="566">
        <v>0</v>
      </c>
      <c r="IMU174" s="566">
        <v>0</v>
      </c>
      <c r="IMV174" s="566">
        <v>0</v>
      </c>
      <c r="IMW174" s="566">
        <v>0</v>
      </c>
      <c r="IMX174" s="566">
        <f t="shared" ref="IMX174" si="925">SUM(IMR174:IMW174)</f>
        <v>2515</v>
      </c>
      <c r="IMY174" s="561">
        <f t="shared" ref="IMY174" si="926">IMX174/IMP174</f>
        <v>47.452830188679243</v>
      </c>
      <c r="IMZ174" s="566" t="s">
        <v>1283</v>
      </c>
      <c r="INA174" s="566" t="s">
        <v>15</v>
      </c>
      <c r="INB174" s="579">
        <v>45871</v>
      </c>
      <c r="INC174" s="579">
        <v>45876</v>
      </c>
      <c r="IND174" s="566" t="s">
        <v>485</v>
      </c>
      <c r="INE174" s="566" t="s">
        <v>486</v>
      </c>
      <c r="INF174" s="566">
        <v>53</v>
      </c>
      <c r="ING174" s="566" t="s">
        <v>500</v>
      </c>
      <c r="INH174" s="566">
        <v>2500</v>
      </c>
      <c r="INI174" s="566">
        <v>15</v>
      </c>
      <c r="INJ174" s="566">
        <v>0</v>
      </c>
      <c r="INK174" s="566">
        <v>0</v>
      </c>
      <c r="INL174" s="566">
        <v>0</v>
      </c>
      <c r="INM174" s="566">
        <v>0</v>
      </c>
      <c r="INN174" s="566">
        <f t="shared" ref="INN174" si="927">SUM(INH174:INM174)</f>
        <v>2515</v>
      </c>
      <c r="INO174" s="561">
        <f t="shared" ref="INO174" si="928">INN174/INF174</f>
        <v>47.452830188679243</v>
      </c>
      <c r="INP174" s="566" t="s">
        <v>1283</v>
      </c>
      <c r="INQ174" s="566" t="s">
        <v>15</v>
      </c>
      <c r="INR174" s="579">
        <v>45871</v>
      </c>
      <c r="INS174" s="579">
        <v>45876</v>
      </c>
      <c r="INT174" s="566" t="s">
        <v>485</v>
      </c>
      <c r="INU174" s="566" t="s">
        <v>486</v>
      </c>
      <c r="INV174" s="566">
        <v>53</v>
      </c>
      <c r="INW174" s="566" t="s">
        <v>500</v>
      </c>
      <c r="INX174" s="566">
        <v>2500</v>
      </c>
      <c r="INY174" s="566">
        <v>15</v>
      </c>
      <c r="INZ174" s="566">
        <v>0</v>
      </c>
      <c r="IOA174" s="566">
        <v>0</v>
      </c>
      <c r="IOB174" s="566">
        <v>0</v>
      </c>
      <c r="IOC174" s="566">
        <v>0</v>
      </c>
      <c r="IOD174" s="566">
        <f t="shared" ref="IOD174" si="929">SUM(INX174:IOC174)</f>
        <v>2515</v>
      </c>
      <c r="IOE174" s="561">
        <f t="shared" ref="IOE174" si="930">IOD174/INV174</f>
        <v>47.452830188679243</v>
      </c>
      <c r="IOF174" s="566" t="s">
        <v>1283</v>
      </c>
      <c r="IOG174" s="566" t="s">
        <v>15</v>
      </c>
      <c r="IOH174" s="579">
        <v>45871</v>
      </c>
      <c r="IOI174" s="579">
        <v>45876</v>
      </c>
      <c r="IOJ174" s="566" t="s">
        <v>485</v>
      </c>
      <c r="IOK174" s="566" t="s">
        <v>486</v>
      </c>
      <c r="IOL174" s="566">
        <v>53</v>
      </c>
      <c r="IOM174" s="566" t="s">
        <v>500</v>
      </c>
      <c r="ION174" s="566">
        <v>2500</v>
      </c>
      <c r="IOO174" s="566">
        <v>15</v>
      </c>
      <c r="IOP174" s="566">
        <v>0</v>
      </c>
      <c r="IOQ174" s="566">
        <v>0</v>
      </c>
      <c r="IOR174" s="566">
        <v>0</v>
      </c>
      <c r="IOS174" s="566">
        <v>0</v>
      </c>
      <c r="IOT174" s="566">
        <f t="shared" ref="IOT174" si="931">SUM(ION174:IOS174)</f>
        <v>2515</v>
      </c>
      <c r="IOU174" s="561">
        <f t="shared" ref="IOU174" si="932">IOT174/IOL174</f>
        <v>47.452830188679243</v>
      </c>
      <c r="IOV174" s="566" t="s">
        <v>1283</v>
      </c>
      <c r="IOW174" s="566" t="s">
        <v>15</v>
      </c>
      <c r="IOX174" s="579">
        <v>45871</v>
      </c>
      <c r="IOY174" s="579">
        <v>45876</v>
      </c>
      <c r="IOZ174" s="566" t="s">
        <v>485</v>
      </c>
      <c r="IPA174" s="566" t="s">
        <v>486</v>
      </c>
      <c r="IPB174" s="566">
        <v>53</v>
      </c>
      <c r="IPC174" s="566" t="s">
        <v>500</v>
      </c>
      <c r="IPD174" s="566">
        <v>2500</v>
      </c>
      <c r="IPE174" s="566">
        <v>15</v>
      </c>
      <c r="IPF174" s="566">
        <v>0</v>
      </c>
      <c r="IPG174" s="566">
        <v>0</v>
      </c>
      <c r="IPH174" s="566">
        <v>0</v>
      </c>
      <c r="IPI174" s="566">
        <v>0</v>
      </c>
      <c r="IPJ174" s="566">
        <f t="shared" ref="IPJ174" si="933">SUM(IPD174:IPI174)</f>
        <v>2515</v>
      </c>
      <c r="IPK174" s="561">
        <f t="shared" ref="IPK174" si="934">IPJ174/IPB174</f>
        <v>47.452830188679243</v>
      </c>
      <c r="IPL174" s="566" t="s">
        <v>1283</v>
      </c>
      <c r="IPM174" s="566" t="s">
        <v>15</v>
      </c>
      <c r="IPN174" s="579">
        <v>45871</v>
      </c>
      <c r="IPO174" s="579">
        <v>45876</v>
      </c>
      <c r="IPP174" s="566" t="s">
        <v>485</v>
      </c>
      <c r="IPQ174" s="566" t="s">
        <v>486</v>
      </c>
      <c r="IPR174" s="566">
        <v>53</v>
      </c>
      <c r="IPS174" s="566" t="s">
        <v>500</v>
      </c>
      <c r="IPT174" s="566">
        <v>2500</v>
      </c>
      <c r="IPU174" s="566">
        <v>15</v>
      </c>
      <c r="IPV174" s="566">
        <v>0</v>
      </c>
      <c r="IPW174" s="566">
        <v>0</v>
      </c>
      <c r="IPX174" s="566">
        <v>0</v>
      </c>
      <c r="IPY174" s="566">
        <v>0</v>
      </c>
      <c r="IPZ174" s="566">
        <f t="shared" ref="IPZ174" si="935">SUM(IPT174:IPY174)</f>
        <v>2515</v>
      </c>
      <c r="IQA174" s="561">
        <f t="shared" ref="IQA174" si="936">IPZ174/IPR174</f>
        <v>47.452830188679243</v>
      </c>
      <c r="IQB174" s="566" t="s">
        <v>1283</v>
      </c>
      <c r="IQC174" s="566" t="s">
        <v>15</v>
      </c>
      <c r="IQD174" s="579">
        <v>45871</v>
      </c>
      <c r="IQE174" s="579">
        <v>45876</v>
      </c>
      <c r="IQF174" s="566" t="s">
        <v>485</v>
      </c>
      <c r="IQG174" s="566" t="s">
        <v>486</v>
      </c>
      <c r="IQH174" s="566">
        <v>53</v>
      </c>
      <c r="IQI174" s="566" t="s">
        <v>500</v>
      </c>
      <c r="IQJ174" s="566">
        <v>2500</v>
      </c>
      <c r="IQK174" s="566">
        <v>15</v>
      </c>
      <c r="IQL174" s="566">
        <v>0</v>
      </c>
      <c r="IQM174" s="566">
        <v>0</v>
      </c>
      <c r="IQN174" s="566">
        <v>0</v>
      </c>
      <c r="IQO174" s="566">
        <v>0</v>
      </c>
      <c r="IQP174" s="566">
        <f t="shared" ref="IQP174" si="937">SUM(IQJ174:IQO174)</f>
        <v>2515</v>
      </c>
      <c r="IQQ174" s="561">
        <f t="shared" ref="IQQ174" si="938">IQP174/IQH174</f>
        <v>47.452830188679243</v>
      </c>
      <c r="IQR174" s="566" t="s">
        <v>1283</v>
      </c>
      <c r="IQS174" s="566" t="s">
        <v>15</v>
      </c>
      <c r="IQT174" s="579">
        <v>45871</v>
      </c>
      <c r="IQU174" s="579">
        <v>45876</v>
      </c>
      <c r="IQV174" s="566" t="s">
        <v>485</v>
      </c>
      <c r="IQW174" s="566" t="s">
        <v>486</v>
      </c>
      <c r="IQX174" s="566">
        <v>53</v>
      </c>
      <c r="IQY174" s="566" t="s">
        <v>500</v>
      </c>
      <c r="IQZ174" s="566">
        <v>2500</v>
      </c>
      <c r="IRA174" s="566">
        <v>15</v>
      </c>
      <c r="IRB174" s="566">
        <v>0</v>
      </c>
      <c r="IRC174" s="566">
        <v>0</v>
      </c>
      <c r="IRD174" s="566">
        <v>0</v>
      </c>
      <c r="IRE174" s="566">
        <v>0</v>
      </c>
      <c r="IRF174" s="566">
        <f t="shared" ref="IRF174" si="939">SUM(IQZ174:IRE174)</f>
        <v>2515</v>
      </c>
      <c r="IRG174" s="561">
        <f t="shared" ref="IRG174" si="940">IRF174/IQX174</f>
        <v>47.452830188679243</v>
      </c>
      <c r="IRH174" s="566" t="s">
        <v>1283</v>
      </c>
      <c r="IRI174" s="566" t="s">
        <v>15</v>
      </c>
      <c r="IRJ174" s="579">
        <v>45871</v>
      </c>
      <c r="IRK174" s="579">
        <v>45876</v>
      </c>
      <c r="IRL174" s="566" t="s">
        <v>485</v>
      </c>
      <c r="IRM174" s="566" t="s">
        <v>486</v>
      </c>
      <c r="IRN174" s="566">
        <v>53</v>
      </c>
      <c r="IRO174" s="566" t="s">
        <v>500</v>
      </c>
      <c r="IRP174" s="566">
        <v>2500</v>
      </c>
      <c r="IRQ174" s="566">
        <v>15</v>
      </c>
      <c r="IRR174" s="566">
        <v>0</v>
      </c>
      <c r="IRS174" s="566">
        <v>0</v>
      </c>
      <c r="IRT174" s="566">
        <v>0</v>
      </c>
      <c r="IRU174" s="566">
        <v>0</v>
      </c>
      <c r="IRV174" s="566">
        <f t="shared" ref="IRV174" si="941">SUM(IRP174:IRU174)</f>
        <v>2515</v>
      </c>
      <c r="IRW174" s="561">
        <f t="shared" ref="IRW174" si="942">IRV174/IRN174</f>
        <v>47.452830188679243</v>
      </c>
      <c r="IRX174" s="566" t="s">
        <v>1283</v>
      </c>
      <c r="IRY174" s="566" t="s">
        <v>15</v>
      </c>
      <c r="IRZ174" s="579">
        <v>45871</v>
      </c>
      <c r="ISA174" s="579">
        <v>45876</v>
      </c>
      <c r="ISB174" s="566" t="s">
        <v>485</v>
      </c>
      <c r="ISC174" s="566" t="s">
        <v>486</v>
      </c>
      <c r="ISD174" s="566">
        <v>53</v>
      </c>
      <c r="ISE174" s="566" t="s">
        <v>500</v>
      </c>
      <c r="ISF174" s="566">
        <v>2500</v>
      </c>
      <c r="ISG174" s="566">
        <v>15</v>
      </c>
      <c r="ISH174" s="566">
        <v>0</v>
      </c>
      <c r="ISI174" s="566">
        <v>0</v>
      </c>
      <c r="ISJ174" s="566">
        <v>0</v>
      </c>
      <c r="ISK174" s="566">
        <v>0</v>
      </c>
      <c r="ISL174" s="566">
        <f t="shared" ref="ISL174" si="943">SUM(ISF174:ISK174)</f>
        <v>2515</v>
      </c>
      <c r="ISM174" s="561">
        <f t="shared" ref="ISM174" si="944">ISL174/ISD174</f>
        <v>47.452830188679243</v>
      </c>
      <c r="ISN174" s="566" t="s">
        <v>1283</v>
      </c>
      <c r="ISO174" s="566" t="s">
        <v>15</v>
      </c>
      <c r="ISP174" s="579">
        <v>45871</v>
      </c>
      <c r="ISQ174" s="579">
        <v>45876</v>
      </c>
      <c r="ISR174" s="566" t="s">
        <v>485</v>
      </c>
      <c r="ISS174" s="566" t="s">
        <v>486</v>
      </c>
      <c r="IST174" s="566">
        <v>53</v>
      </c>
      <c r="ISU174" s="566" t="s">
        <v>500</v>
      </c>
      <c r="ISV174" s="566">
        <v>2500</v>
      </c>
      <c r="ISW174" s="566">
        <v>15</v>
      </c>
      <c r="ISX174" s="566">
        <v>0</v>
      </c>
      <c r="ISY174" s="566">
        <v>0</v>
      </c>
      <c r="ISZ174" s="566">
        <v>0</v>
      </c>
      <c r="ITA174" s="566">
        <v>0</v>
      </c>
      <c r="ITB174" s="566">
        <f t="shared" ref="ITB174" si="945">SUM(ISV174:ITA174)</f>
        <v>2515</v>
      </c>
      <c r="ITC174" s="561">
        <f t="shared" ref="ITC174" si="946">ITB174/IST174</f>
        <v>47.452830188679243</v>
      </c>
      <c r="ITD174" s="566" t="s">
        <v>1283</v>
      </c>
      <c r="ITE174" s="566" t="s">
        <v>15</v>
      </c>
      <c r="ITF174" s="579">
        <v>45871</v>
      </c>
      <c r="ITG174" s="579">
        <v>45876</v>
      </c>
      <c r="ITH174" s="566" t="s">
        <v>485</v>
      </c>
      <c r="ITI174" s="566" t="s">
        <v>486</v>
      </c>
      <c r="ITJ174" s="566">
        <v>53</v>
      </c>
      <c r="ITK174" s="566" t="s">
        <v>500</v>
      </c>
      <c r="ITL174" s="566">
        <v>2500</v>
      </c>
      <c r="ITM174" s="566">
        <v>15</v>
      </c>
      <c r="ITN174" s="566">
        <v>0</v>
      </c>
      <c r="ITO174" s="566">
        <v>0</v>
      </c>
      <c r="ITP174" s="566">
        <v>0</v>
      </c>
      <c r="ITQ174" s="566">
        <v>0</v>
      </c>
      <c r="ITR174" s="566">
        <f t="shared" ref="ITR174" si="947">SUM(ITL174:ITQ174)</f>
        <v>2515</v>
      </c>
      <c r="ITS174" s="561">
        <f t="shared" ref="ITS174" si="948">ITR174/ITJ174</f>
        <v>47.452830188679243</v>
      </c>
      <c r="ITT174" s="566" t="s">
        <v>1283</v>
      </c>
      <c r="ITU174" s="566" t="s">
        <v>15</v>
      </c>
      <c r="ITV174" s="579">
        <v>45871</v>
      </c>
      <c r="ITW174" s="579">
        <v>45876</v>
      </c>
      <c r="ITX174" s="566" t="s">
        <v>485</v>
      </c>
      <c r="ITY174" s="566" t="s">
        <v>486</v>
      </c>
      <c r="ITZ174" s="566">
        <v>53</v>
      </c>
      <c r="IUA174" s="566" t="s">
        <v>500</v>
      </c>
      <c r="IUB174" s="566">
        <v>2500</v>
      </c>
      <c r="IUC174" s="566">
        <v>15</v>
      </c>
      <c r="IUD174" s="566">
        <v>0</v>
      </c>
      <c r="IUE174" s="566">
        <v>0</v>
      </c>
      <c r="IUF174" s="566">
        <v>0</v>
      </c>
      <c r="IUG174" s="566">
        <v>0</v>
      </c>
      <c r="IUH174" s="566">
        <f t="shared" ref="IUH174" si="949">SUM(IUB174:IUG174)</f>
        <v>2515</v>
      </c>
      <c r="IUI174" s="561">
        <f t="shared" ref="IUI174" si="950">IUH174/ITZ174</f>
        <v>47.452830188679243</v>
      </c>
      <c r="IUJ174" s="566" t="s">
        <v>1283</v>
      </c>
      <c r="IUK174" s="566" t="s">
        <v>15</v>
      </c>
      <c r="IUL174" s="579">
        <v>45871</v>
      </c>
      <c r="IUM174" s="579">
        <v>45876</v>
      </c>
      <c r="IUN174" s="566" t="s">
        <v>485</v>
      </c>
      <c r="IUO174" s="566" t="s">
        <v>486</v>
      </c>
      <c r="IUP174" s="566">
        <v>53</v>
      </c>
      <c r="IUQ174" s="566" t="s">
        <v>500</v>
      </c>
      <c r="IUR174" s="566">
        <v>2500</v>
      </c>
      <c r="IUS174" s="566">
        <v>15</v>
      </c>
      <c r="IUT174" s="566">
        <v>0</v>
      </c>
      <c r="IUU174" s="566">
        <v>0</v>
      </c>
      <c r="IUV174" s="566">
        <v>0</v>
      </c>
      <c r="IUW174" s="566">
        <v>0</v>
      </c>
      <c r="IUX174" s="566">
        <f t="shared" ref="IUX174" si="951">SUM(IUR174:IUW174)</f>
        <v>2515</v>
      </c>
      <c r="IUY174" s="561">
        <f t="shared" ref="IUY174" si="952">IUX174/IUP174</f>
        <v>47.452830188679243</v>
      </c>
      <c r="IUZ174" s="566" t="s">
        <v>1283</v>
      </c>
      <c r="IVA174" s="566" t="s">
        <v>15</v>
      </c>
      <c r="IVB174" s="579">
        <v>45871</v>
      </c>
      <c r="IVC174" s="579">
        <v>45876</v>
      </c>
      <c r="IVD174" s="566" t="s">
        <v>485</v>
      </c>
      <c r="IVE174" s="566" t="s">
        <v>486</v>
      </c>
      <c r="IVF174" s="566">
        <v>53</v>
      </c>
      <c r="IVG174" s="566" t="s">
        <v>500</v>
      </c>
      <c r="IVH174" s="566">
        <v>2500</v>
      </c>
      <c r="IVI174" s="566">
        <v>15</v>
      </c>
      <c r="IVJ174" s="566">
        <v>0</v>
      </c>
      <c r="IVK174" s="566">
        <v>0</v>
      </c>
      <c r="IVL174" s="566">
        <v>0</v>
      </c>
      <c r="IVM174" s="566">
        <v>0</v>
      </c>
      <c r="IVN174" s="566">
        <f t="shared" ref="IVN174" si="953">SUM(IVH174:IVM174)</f>
        <v>2515</v>
      </c>
      <c r="IVO174" s="561">
        <f t="shared" ref="IVO174" si="954">IVN174/IVF174</f>
        <v>47.452830188679243</v>
      </c>
      <c r="IVP174" s="566" t="s">
        <v>1283</v>
      </c>
      <c r="IVQ174" s="566" t="s">
        <v>15</v>
      </c>
      <c r="IVR174" s="579">
        <v>45871</v>
      </c>
      <c r="IVS174" s="579">
        <v>45876</v>
      </c>
      <c r="IVT174" s="566" t="s">
        <v>485</v>
      </c>
      <c r="IVU174" s="566" t="s">
        <v>486</v>
      </c>
      <c r="IVV174" s="566">
        <v>53</v>
      </c>
      <c r="IVW174" s="566" t="s">
        <v>500</v>
      </c>
      <c r="IVX174" s="566">
        <v>2500</v>
      </c>
      <c r="IVY174" s="566">
        <v>15</v>
      </c>
      <c r="IVZ174" s="566">
        <v>0</v>
      </c>
      <c r="IWA174" s="566">
        <v>0</v>
      </c>
      <c r="IWB174" s="566">
        <v>0</v>
      </c>
      <c r="IWC174" s="566">
        <v>0</v>
      </c>
      <c r="IWD174" s="566">
        <f t="shared" ref="IWD174" si="955">SUM(IVX174:IWC174)</f>
        <v>2515</v>
      </c>
      <c r="IWE174" s="561">
        <f t="shared" ref="IWE174" si="956">IWD174/IVV174</f>
        <v>47.452830188679243</v>
      </c>
      <c r="IWF174" s="566" t="s">
        <v>1283</v>
      </c>
      <c r="IWG174" s="566" t="s">
        <v>15</v>
      </c>
      <c r="IWH174" s="579">
        <v>45871</v>
      </c>
      <c r="IWI174" s="579">
        <v>45876</v>
      </c>
      <c r="IWJ174" s="566" t="s">
        <v>485</v>
      </c>
      <c r="IWK174" s="566" t="s">
        <v>486</v>
      </c>
      <c r="IWL174" s="566">
        <v>53</v>
      </c>
      <c r="IWM174" s="566" t="s">
        <v>500</v>
      </c>
      <c r="IWN174" s="566">
        <v>2500</v>
      </c>
      <c r="IWO174" s="566">
        <v>15</v>
      </c>
      <c r="IWP174" s="566">
        <v>0</v>
      </c>
      <c r="IWQ174" s="566">
        <v>0</v>
      </c>
      <c r="IWR174" s="566">
        <v>0</v>
      </c>
      <c r="IWS174" s="566">
        <v>0</v>
      </c>
      <c r="IWT174" s="566">
        <f t="shared" ref="IWT174" si="957">SUM(IWN174:IWS174)</f>
        <v>2515</v>
      </c>
      <c r="IWU174" s="561">
        <f t="shared" ref="IWU174" si="958">IWT174/IWL174</f>
        <v>47.452830188679243</v>
      </c>
      <c r="IWV174" s="566" t="s">
        <v>1283</v>
      </c>
      <c r="IWW174" s="566" t="s">
        <v>15</v>
      </c>
      <c r="IWX174" s="579">
        <v>45871</v>
      </c>
      <c r="IWY174" s="579">
        <v>45876</v>
      </c>
      <c r="IWZ174" s="566" t="s">
        <v>485</v>
      </c>
      <c r="IXA174" s="566" t="s">
        <v>486</v>
      </c>
      <c r="IXB174" s="566">
        <v>53</v>
      </c>
      <c r="IXC174" s="566" t="s">
        <v>500</v>
      </c>
      <c r="IXD174" s="566">
        <v>2500</v>
      </c>
      <c r="IXE174" s="566">
        <v>15</v>
      </c>
      <c r="IXF174" s="566">
        <v>0</v>
      </c>
      <c r="IXG174" s="566">
        <v>0</v>
      </c>
      <c r="IXH174" s="566">
        <v>0</v>
      </c>
      <c r="IXI174" s="566">
        <v>0</v>
      </c>
      <c r="IXJ174" s="566">
        <f t="shared" ref="IXJ174" si="959">SUM(IXD174:IXI174)</f>
        <v>2515</v>
      </c>
      <c r="IXK174" s="561">
        <f t="shared" ref="IXK174" si="960">IXJ174/IXB174</f>
        <v>47.452830188679243</v>
      </c>
      <c r="IXL174" s="566" t="s">
        <v>1283</v>
      </c>
      <c r="IXM174" s="566" t="s">
        <v>15</v>
      </c>
      <c r="IXN174" s="579">
        <v>45871</v>
      </c>
      <c r="IXO174" s="579">
        <v>45876</v>
      </c>
      <c r="IXP174" s="566" t="s">
        <v>485</v>
      </c>
      <c r="IXQ174" s="566" t="s">
        <v>486</v>
      </c>
      <c r="IXR174" s="566">
        <v>53</v>
      </c>
      <c r="IXS174" s="566" t="s">
        <v>500</v>
      </c>
      <c r="IXT174" s="566">
        <v>2500</v>
      </c>
      <c r="IXU174" s="566">
        <v>15</v>
      </c>
      <c r="IXV174" s="566">
        <v>0</v>
      </c>
      <c r="IXW174" s="566">
        <v>0</v>
      </c>
      <c r="IXX174" s="566">
        <v>0</v>
      </c>
      <c r="IXY174" s="566">
        <v>0</v>
      </c>
      <c r="IXZ174" s="566">
        <f t="shared" ref="IXZ174" si="961">SUM(IXT174:IXY174)</f>
        <v>2515</v>
      </c>
      <c r="IYA174" s="561">
        <f t="shared" ref="IYA174" si="962">IXZ174/IXR174</f>
        <v>47.452830188679243</v>
      </c>
      <c r="IYB174" s="566" t="s">
        <v>1283</v>
      </c>
      <c r="IYC174" s="566" t="s">
        <v>15</v>
      </c>
      <c r="IYD174" s="579">
        <v>45871</v>
      </c>
      <c r="IYE174" s="579">
        <v>45876</v>
      </c>
      <c r="IYF174" s="566" t="s">
        <v>485</v>
      </c>
      <c r="IYG174" s="566" t="s">
        <v>486</v>
      </c>
      <c r="IYH174" s="566">
        <v>53</v>
      </c>
      <c r="IYI174" s="566" t="s">
        <v>500</v>
      </c>
      <c r="IYJ174" s="566">
        <v>2500</v>
      </c>
      <c r="IYK174" s="566">
        <v>15</v>
      </c>
      <c r="IYL174" s="566">
        <v>0</v>
      </c>
      <c r="IYM174" s="566">
        <v>0</v>
      </c>
      <c r="IYN174" s="566">
        <v>0</v>
      </c>
      <c r="IYO174" s="566">
        <v>0</v>
      </c>
      <c r="IYP174" s="566">
        <f t="shared" ref="IYP174" si="963">SUM(IYJ174:IYO174)</f>
        <v>2515</v>
      </c>
      <c r="IYQ174" s="561">
        <f t="shared" ref="IYQ174" si="964">IYP174/IYH174</f>
        <v>47.452830188679243</v>
      </c>
      <c r="IYR174" s="566" t="s">
        <v>1283</v>
      </c>
      <c r="IYS174" s="566" t="s">
        <v>15</v>
      </c>
      <c r="IYT174" s="579">
        <v>45871</v>
      </c>
      <c r="IYU174" s="579">
        <v>45876</v>
      </c>
      <c r="IYV174" s="566" t="s">
        <v>485</v>
      </c>
      <c r="IYW174" s="566" t="s">
        <v>486</v>
      </c>
      <c r="IYX174" s="566">
        <v>53</v>
      </c>
      <c r="IYY174" s="566" t="s">
        <v>500</v>
      </c>
      <c r="IYZ174" s="566">
        <v>2500</v>
      </c>
      <c r="IZA174" s="566">
        <v>15</v>
      </c>
      <c r="IZB174" s="566">
        <v>0</v>
      </c>
      <c r="IZC174" s="566">
        <v>0</v>
      </c>
      <c r="IZD174" s="566">
        <v>0</v>
      </c>
      <c r="IZE174" s="566">
        <v>0</v>
      </c>
      <c r="IZF174" s="566">
        <f t="shared" ref="IZF174" si="965">SUM(IYZ174:IZE174)</f>
        <v>2515</v>
      </c>
      <c r="IZG174" s="561">
        <f t="shared" ref="IZG174" si="966">IZF174/IYX174</f>
        <v>47.452830188679243</v>
      </c>
      <c r="IZH174" s="566" t="s">
        <v>1283</v>
      </c>
      <c r="IZI174" s="566" t="s">
        <v>15</v>
      </c>
      <c r="IZJ174" s="579">
        <v>45871</v>
      </c>
      <c r="IZK174" s="579">
        <v>45876</v>
      </c>
      <c r="IZL174" s="566" t="s">
        <v>485</v>
      </c>
      <c r="IZM174" s="566" t="s">
        <v>486</v>
      </c>
      <c r="IZN174" s="566">
        <v>53</v>
      </c>
      <c r="IZO174" s="566" t="s">
        <v>500</v>
      </c>
      <c r="IZP174" s="566">
        <v>2500</v>
      </c>
      <c r="IZQ174" s="566">
        <v>15</v>
      </c>
      <c r="IZR174" s="566">
        <v>0</v>
      </c>
      <c r="IZS174" s="566">
        <v>0</v>
      </c>
      <c r="IZT174" s="566">
        <v>0</v>
      </c>
      <c r="IZU174" s="566">
        <v>0</v>
      </c>
      <c r="IZV174" s="566">
        <f t="shared" ref="IZV174" si="967">SUM(IZP174:IZU174)</f>
        <v>2515</v>
      </c>
      <c r="IZW174" s="561">
        <f t="shared" ref="IZW174" si="968">IZV174/IZN174</f>
        <v>47.452830188679243</v>
      </c>
      <c r="IZX174" s="566" t="s">
        <v>1283</v>
      </c>
      <c r="IZY174" s="566" t="s">
        <v>15</v>
      </c>
      <c r="IZZ174" s="579">
        <v>45871</v>
      </c>
      <c r="JAA174" s="579">
        <v>45876</v>
      </c>
      <c r="JAB174" s="566" t="s">
        <v>485</v>
      </c>
      <c r="JAC174" s="566" t="s">
        <v>486</v>
      </c>
      <c r="JAD174" s="566">
        <v>53</v>
      </c>
      <c r="JAE174" s="566" t="s">
        <v>500</v>
      </c>
      <c r="JAF174" s="566">
        <v>2500</v>
      </c>
      <c r="JAG174" s="566">
        <v>15</v>
      </c>
      <c r="JAH174" s="566">
        <v>0</v>
      </c>
      <c r="JAI174" s="566">
        <v>0</v>
      </c>
      <c r="JAJ174" s="566">
        <v>0</v>
      </c>
      <c r="JAK174" s="566">
        <v>0</v>
      </c>
      <c r="JAL174" s="566">
        <f t="shared" ref="JAL174" si="969">SUM(JAF174:JAK174)</f>
        <v>2515</v>
      </c>
      <c r="JAM174" s="561">
        <f t="shared" ref="JAM174" si="970">JAL174/JAD174</f>
        <v>47.452830188679243</v>
      </c>
      <c r="JAN174" s="566" t="s">
        <v>1283</v>
      </c>
      <c r="JAO174" s="566" t="s">
        <v>15</v>
      </c>
      <c r="JAP174" s="579">
        <v>45871</v>
      </c>
      <c r="JAQ174" s="579">
        <v>45876</v>
      </c>
      <c r="JAR174" s="566" t="s">
        <v>485</v>
      </c>
      <c r="JAS174" s="566" t="s">
        <v>486</v>
      </c>
      <c r="JAT174" s="566">
        <v>53</v>
      </c>
      <c r="JAU174" s="566" t="s">
        <v>500</v>
      </c>
      <c r="JAV174" s="566">
        <v>2500</v>
      </c>
      <c r="JAW174" s="566">
        <v>15</v>
      </c>
      <c r="JAX174" s="566">
        <v>0</v>
      </c>
      <c r="JAY174" s="566">
        <v>0</v>
      </c>
      <c r="JAZ174" s="566">
        <v>0</v>
      </c>
      <c r="JBA174" s="566">
        <v>0</v>
      </c>
      <c r="JBB174" s="566">
        <f t="shared" ref="JBB174" si="971">SUM(JAV174:JBA174)</f>
        <v>2515</v>
      </c>
      <c r="JBC174" s="561">
        <f t="shared" ref="JBC174" si="972">JBB174/JAT174</f>
        <v>47.452830188679243</v>
      </c>
      <c r="JBD174" s="566" t="s">
        <v>1283</v>
      </c>
      <c r="JBE174" s="566" t="s">
        <v>15</v>
      </c>
      <c r="JBF174" s="579">
        <v>45871</v>
      </c>
      <c r="JBG174" s="579">
        <v>45876</v>
      </c>
      <c r="JBH174" s="566" t="s">
        <v>485</v>
      </c>
      <c r="JBI174" s="566" t="s">
        <v>486</v>
      </c>
      <c r="JBJ174" s="566">
        <v>53</v>
      </c>
      <c r="JBK174" s="566" t="s">
        <v>500</v>
      </c>
      <c r="JBL174" s="566">
        <v>2500</v>
      </c>
      <c r="JBM174" s="566">
        <v>15</v>
      </c>
      <c r="JBN174" s="566">
        <v>0</v>
      </c>
      <c r="JBO174" s="566">
        <v>0</v>
      </c>
      <c r="JBP174" s="566">
        <v>0</v>
      </c>
      <c r="JBQ174" s="566">
        <v>0</v>
      </c>
      <c r="JBR174" s="566">
        <f t="shared" ref="JBR174" si="973">SUM(JBL174:JBQ174)</f>
        <v>2515</v>
      </c>
      <c r="JBS174" s="561">
        <f t="shared" ref="JBS174" si="974">JBR174/JBJ174</f>
        <v>47.452830188679243</v>
      </c>
      <c r="JBT174" s="566" t="s">
        <v>1283</v>
      </c>
      <c r="JBU174" s="566" t="s">
        <v>15</v>
      </c>
      <c r="JBV174" s="579">
        <v>45871</v>
      </c>
      <c r="JBW174" s="579">
        <v>45876</v>
      </c>
      <c r="JBX174" s="566" t="s">
        <v>485</v>
      </c>
      <c r="JBY174" s="566" t="s">
        <v>486</v>
      </c>
      <c r="JBZ174" s="566">
        <v>53</v>
      </c>
      <c r="JCA174" s="566" t="s">
        <v>500</v>
      </c>
      <c r="JCB174" s="566">
        <v>2500</v>
      </c>
      <c r="JCC174" s="566">
        <v>15</v>
      </c>
      <c r="JCD174" s="566">
        <v>0</v>
      </c>
      <c r="JCE174" s="566">
        <v>0</v>
      </c>
      <c r="JCF174" s="566">
        <v>0</v>
      </c>
      <c r="JCG174" s="566">
        <v>0</v>
      </c>
      <c r="JCH174" s="566">
        <f t="shared" ref="JCH174" si="975">SUM(JCB174:JCG174)</f>
        <v>2515</v>
      </c>
      <c r="JCI174" s="561">
        <f t="shared" ref="JCI174" si="976">JCH174/JBZ174</f>
        <v>47.452830188679243</v>
      </c>
      <c r="JCJ174" s="566" t="s">
        <v>1283</v>
      </c>
      <c r="JCK174" s="566" t="s">
        <v>15</v>
      </c>
      <c r="JCL174" s="579">
        <v>45871</v>
      </c>
      <c r="JCM174" s="579">
        <v>45876</v>
      </c>
      <c r="JCN174" s="566" t="s">
        <v>485</v>
      </c>
      <c r="JCO174" s="566" t="s">
        <v>486</v>
      </c>
      <c r="JCP174" s="566">
        <v>53</v>
      </c>
      <c r="JCQ174" s="566" t="s">
        <v>500</v>
      </c>
      <c r="JCR174" s="566">
        <v>2500</v>
      </c>
      <c r="JCS174" s="566">
        <v>15</v>
      </c>
      <c r="JCT174" s="566">
        <v>0</v>
      </c>
      <c r="JCU174" s="566">
        <v>0</v>
      </c>
      <c r="JCV174" s="566">
        <v>0</v>
      </c>
      <c r="JCW174" s="566">
        <v>0</v>
      </c>
      <c r="JCX174" s="566">
        <f t="shared" ref="JCX174" si="977">SUM(JCR174:JCW174)</f>
        <v>2515</v>
      </c>
      <c r="JCY174" s="561">
        <f t="shared" ref="JCY174" si="978">JCX174/JCP174</f>
        <v>47.452830188679243</v>
      </c>
      <c r="JCZ174" s="566" t="s">
        <v>1283</v>
      </c>
      <c r="JDA174" s="566" t="s">
        <v>15</v>
      </c>
      <c r="JDB174" s="579">
        <v>45871</v>
      </c>
      <c r="JDC174" s="579">
        <v>45876</v>
      </c>
      <c r="JDD174" s="566" t="s">
        <v>485</v>
      </c>
      <c r="JDE174" s="566" t="s">
        <v>486</v>
      </c>
      <c r="JDF174" s="566">
        <v>53</v>
      </c>
      <c r="JDG174" s="566" t="s">
        <v>500</v>
      </c>
      <c r="JDH174" s="566">
        <v>2500</v>
      </c>
      <c r="JDI174" s="566">
        <v>15</v>
      </c>
      <c r="JDJ174" s="566">
        <v>0</v>
      </c>
      <c r="JDK174" s="566">
        <v>0</v>
      </c>
      <c r="JDL174" s="566">
        <v>0</v>
      </c>
      <c r="JDM174" s="566">
        <v>0</v>
      </c>
      <c r="JDN174" s="566">
        <f t="shared" ref="JDN174" si="979">SUM(JDH174:JDM174)</f>
        <v>2515</v>
      </c>
      <c r="JDO174" s="561">
        <f t="shared" ref="JDO174" si="980">JDN174/JDF174</f>
        <v>47.452830188679243</v>
      </c>
      <c r="JDP174" s="566" t="s">
        <v>1283</v>
      </c>
      <c r="JDQ174" s="566" t="s">
        <v>15</v>
      </c>
      <c r="JDR174" s="579">
        <v>45871</v>
      </c>
      <c r="JDS174" s="579">
        <v>45876</v>
      </c>
      <c r="JDT174" s="566" t="s">
        <v>485</v>
      </c>
      <c r="JDU174" s="566" t="s">
        <v>486</v>
      </c>
      <c r="JDV174" s="566">
        <v>53</v>
      </c>
      <c r="JDW174" s="566" t="s">
        <v>500</v>
      </c>
      <c r="JDX174" s="566">
        <v>2500</v>
      </c>
      <c r="JDY174" s="566">
        <v>15</v>
      </c>
      <c r="JDZ174" s="566">
        <v>0</v>
      </c>
      <c r="JEA174" s="566">
        <v>0</v>
      </c>
      <c r="JEB174" s="566">
        <v>0</v>
      </c>
      <c r="JEC174" s="566">
        <v>0</v>
      </c>
      <c r="JED174" s="566">
        <f t="shared" ref="JED174" si="981">SUM(JDX174:JEC174)</f>
        <v>2515</v>
      </c>
      <c r="JEE174" s="561">
        <f t="shared" ref="JEE174" si="982">JED174/JDV174</f>
        <v>47.452830188679243</v>
      </c>
      <c r="JEF174" s="566" t="s">
        <v>1283</v>
      </c>
      <c r="JEG174" s="566" t="s">
        <v>15</v>
      </c>
      <c r="JEH174" s="579">
        <v>45871</v>
      </c>
      <c r="JEI174" s="579">
        <v>45876</v>
      </c>
      <c r="JEJ174" s="566" t="s">
        <v>485</v>
      </c>
      <c r="JEK174" s="566" t="s">
        <v>486</v>
      </c>
      <c r="JEL174" s="566">
        <v>53</v>
      </c>
      <c r="JEM174" s="566" t="s">
        <v>500</v>
      </c>
      <c r="JEN174" s="566">
        <v>2500</v>
      </c>
      <c r="JEO174" s="566">
        <v>15</v>
      </c>
      <c r="JEP174" s="566">
        <v>0</v>
      </c>
      <c r="JEQ174" s="566">
        <v>0</v>
      </c>
      <c r="JER174" s="566">
        <v>0</v>
      </c>
      <c r="JES174" s="566">
        <v>0</v>
      </c>
      <c r="JET174" s="566">
        <f t="shared" ref="JET174" si="983">SUM(JEN174:JES174)</f>
        <v>2515</v>
      </c>
      <c r="JEU174" s="561">
        <f t="shared" ref="JEU174" si="984">JET174/JEL174</f>
        <v>47.452830188679243</v>
      </c>
      <c r="JEV174" s="566" t="s">
        <v>1283</v>
      </c>
      <c r="JEW174" s="566" t="s">
        <v>15</v>
      </c>
      <c r="JEX174" s="579">
        <v>45871</v>
      </c>
      <c r="JEY174" s="579">
        <v>45876</v>
      </c>
      <c r="JEZ174" s="566" t="s">
        <v>485</v>
      </c>
      <c r="JFA174" s="566" t="s">
        <v>486</v>
      </c>
      <c r="JFB174" s="566">
        <v>53</v>
      </c>
      <c r="JFC174" s="566" t="s">
        <v>500</v>
      </c>
      <c r="JFD174" s="566">
        <v>2500</v>
      </c>
      <c r="JFE174" s="566">
        <v>15</v>
      </c>
      <c r="JFF174" s="566">
        <v>0</v>
      </c>
      <c r="JFG174" s="566">
        <v>0</v>
      </c>
      <c r="JFH174" s="566">
        <v>0</v>
      </c>
      <c r="JFI174" s="566">
        <v>0</v>
      </c>
      <c r="JFJ174" s="566">
        <f t="shared" ref="JFJ174" si="985">SUM(JFD174:JFI174)</f>
        <v>2515</v>
      </c>
      <c r="JFK174" s="561">
        <f t="shared" ref="JFK174" si="986">JFJ174/JFB174</f>
        <v>47.452830188679243</v>
      </c>
      <c r="JFL174" s="566" t="s">
        <v>1283</v>
      </c>
      <c r="JFM174" s="566" t="s">
        <v>15</v>
      </c>
      <c r="JFN174" s="579">
        <v>45871</v>
      </c>
      <c r="JFO174" s="579">
        <v>45876</v>
      </c>
      <c r="JFP174" s="566" t="s">
        <v>485</v>
      </c>
      <c r="JFQ174" s="566" t="s">
        <v>486</v>
      </c>
      <c r="JFR174" s="566">
        <v>53</v>
      </c>
      <c r="JFS174" s="566" t="s">
        <v>500</v>
      </c>
      <c r="JFT174" s="566">
        <v>2500</v>
      </c>
      <c r="JFU174" s="566">
        <v>15</v>
      </c>
      <c r="JFV174" s="566">
        <v>0</v>
      </c>
      <c r="JFW174" s="566">
        <v>0</v>
      </c>
      <c r="JFX174" s="566">
        <v>0</v>
      </c>
      <c r="JFY174" s="566">
        <v>0</v>
      </c>
      <c r="JFZ174" s="566">
        <f t="shared" ref="JFZ174" si="987">SUM(JFT174:JFY174)</f>
        <v>2515</v>
      </c>
      <c r="JGA174" s="561">
        <f t="shared" ref="JGA174" si="988">JFZ174/JFR174</f>
        <v>47.452830188679243</v>
      </c>
      <c r="JGB174" s="566" t="s">
        <v>1283</v>
      </c>
      <c r="JGC174" s="566" t="s">
        <v>15</v>
      </c>
      <c r="JGD174" s="579">
        <v>45871</v>
      </c>
      <c r="JGE174" s="579">
        <v>45876</v>
      </c>
      <c r="JGF174" s="566" t="s">
        <v>485</v>
      </c>
      <c r="JGG174" s="566" t="s">
        <v>486</v>
      </c>
      <c r="JGH174" s="566">
        <v>53</v>
      </c>
      <c r="JGI174" s="566" t="s">
        <v>500</v>
      </c>
      <c r="JGJ174" s="566">
        <v>2500</v>
      </c>
      <c r="JGK174" s="566">
        <v>15</v>
      </c>
      <c r="JGL174" s="566">
        <v>0</v>
      </c>
      <c r="JGM174" s="566">
        <v>0</v>
      </c>
      <c r="JGN174" s="566">
        <v>0</v>
      </c>
      <c r="JGO174" s="566">
        <v>0</v>
      </c>
      <c r="JGP174" s="566">
        <f t="shared" ref="JGP174" si="989">SUM(JGJ174:JGO174)</f>
        <v>2515</v>
      </c>
      <c r="JGQ174" s="561">
        <f t="shared" ref="JGQ174" si="990">JGP174/JGH174</f>
        <v>47.452830188679243</v>
      </c>
      <c r="JGR174" s="566" t="s">
        <v>1283</v>
      </c>
      <c r="JGS174" s="566" t="s">
        <v>15</v>
      </c>
      <c r="JGT174" s="579">
        <v>45871</v>
      </c>
      <c r="JGU174" s="579">
        <v>45876</v>
      </c>
      <c r="JGV174" s="566" t="s">
        <v>485</v>
      </c>
      <c r="JGW174" s="566" t="s">
        <v>486</v>
      </c>
      <c r="JGX174" s="566">
        <v>53</v>
      </c>
      <c r="JGY174" s="566" t="s">
        <v>500</v>
      </c>
      <c r="JGZ174" s="566">
        <v>2500</v>
      </c>
      <c r="JHA174" s="566">
        <v>15</v>
      </c>
      <c r="JHB174" s="566">
        <v>0</v>
      </c>
      <c r="JHC174" s="566">
        <v>0</v>
      </c>
      <c r="JHD174" s="566">
        <v>0</v>
      </c>
      <c r="JHE174" s="566">
        <v>0</v>
      </c>
      <c r="JHF174" s="566">
        <f t="shared" ref="JHF174" si="991">SUM(JGZ174:JHE174)</f>
        <v>2515</v>
      </c>
      <c r="JHG174" s="561">
        <f t="shared" ref="JHG174" si="992">JHF174/JGX174</f>
        <v>47.452830188679243</v>
      </c>
      <c r="JHH174" s="566" t="s">
        <v>1283</v>
      </c>
      <c r="JHI174" s="566" t="s">
        <v>15</v>
      </c>
      <c r="JHJ174" s="579">
        <v>45871</v>
      </c>
      <c r="JHK174" s="579">
        <v>45876</v>
      </c>
      <c r="JHL174" s="566" t="s">
        <v>485</v>
      </c>
      <c r="JHM174" s="566" t="s">
        <v>486</v>
      </c>
      <c r="JHN174" s="566">
        <v>53</v>
      </c>
      <c r="JHO174" s="566" t="s">
        <v>500</v>
      </c>
      <c r="JHP174" s="566">
        <v>2500</v>
      </c>
      <c r="JHQ174" s="566">
        <v>15</v>
      </c>
      <c r="JHR174" s="566">
        <v>0</v>
      </c>
      <c r="JHS174" s="566">
        <v>0</v>
      </c>
      <c r="JHT174" s="566">
        <v>0</v>
      </c>
      <c r="JHU174" s="566">
        <v>0</v>
      </c>
      <c r="JHV174" s="566">
        <f t="shared" ref="JHV174" si="993">SUM(JHP174:JHU174)</f>
        <v>2515</v>
      </c>
      <c r="JHW174" s="561">
        <f t="shared" ref="JHW174" si="994">JHV174/JHN174</f>
        <v>47.452830188679243</v>
      </c>
      <c r="JHX174" s="566" t="s">
        <v>1283</v>
      </c>
      <c r="JHY174" s="566" t="s">
        <v>15</v>
      </c>
      <c r="JHZ174" s="579">
        <v>45871</v>
      </c>
      <c r="JIA174" s="579">
        <v>45876</v>
      </c>
      <c r="JIB174" s="566" t="s">
        <v>485</v>
      </c>
      <c r="JIC174" s="566" t="s">
        <v>486</v>
      </c>
      <c r="JID174" s="566">
        <v>53</v>
      </c>
      <c r="JIE174" s="566" t="s">
        <v>500</v>
      </c>
      <c r="JIF174" s="566">
        <v>2500</v>
      </c>
      <c r="JIG174" s="566">
        <v>15</v>
      </c>
      <c r="JIH174" s="566">
        <v>0</v>
      </c>
      <c r="JII174" s="566">
        <v>0</v>
      </c>
      <c r="JIJ174" s="566">
        <v>0</v>
      </c>
      <c r="JIK174" s="566">
        <v>0</v>
      </c>
      <c r="JIL174" s="566">
        <f t="shared" ref="JIL174" si="995">SUM(JIF174:JIK174)</f>
        <v>2515</v>
      </c>
      <c r="JIM174" s="561">
        <f t="shared" ref="JIM174" si="996">JIL174/JID174</f>
        <v>47.452830188679243</v>
      </c>
      <c r="JIN174" s="566" t="s">
        <v>1283</v>
      </c>
      <c r="JIO174" s="566" t="s">
        <v>15</v>
      </c>
      <c r="JIP174" s="579">
        <v>45871</v>
      </c>
      <c r="JIQ174" s="579">
        <v>45876</v>
      </c>
      <c r="JIR174" s="566" t="s">
        <v>485</v>
      </c>
      <c r="JIS174" s="566" t="s">
        <v>486</v>
      </c>
      <c r="JIT174" s="566">
        <v>53</v>
      </c>
      <c r="JIU174" s="566" t="s">
        <v>500</v>
      </c>
      <c r="JIV174" s="566">
        <v>2500</v>
      </c>
      <c r="JIW174" s="566">
        <v>15</v>
      </c>
      <c r="JIX174" s="566">
        <v>0</v>
      </c>
      <c r="JIY174" s="566">
        <v>0</v>
      </c>
      <c r="JIZ174" s="566">
        <v>0</v>
      </c>
      <c r="JJA174" s="566">
        <v>0</v>
      </c>
      <c r="JJB174" s="566">
        <f t="shared" ref="JJB174" si="997">SUM(JIV174:JJA174)</f>
        <v>2515</v>
      </c>
      <c r="JJC174" s="561">
        <f t="shared" ref="JJC174" si="998">JJB174/JIT174</f>
        <v>47.452830188679243</v>
      </c>
      <c r="JJD174" s="566" t="s">
        <v>1283</v>
      </c>
      <c r="JJE174" s="566" t="s">
        <v>15</v>
      </c>
      <c r="JJF174" s="579">
        <v>45871</v>
      </c>
      <c r="JJG174" s="579">
        <v>45876</v>
      </c>
      <c r="JJH174" s="566" t="s">
        <v>485</v>
      </c>
      <c r="JJI174" s="566" t="s">
        <v>486</v>
      </c>
      <c r="JJJ174" s="566">
        <v>53</v>
      </c>
      <c r="JJK174" s="566" t="s">
        <v>500</v>
      </c>
      <c r="JJL174" s="566">
        <v>2500</v>
      </c>
      <c r="JJM174" s="566">
        <v>15</v>
      </c>
      <c r="JJN174" s="566">
        <v>0</v>
      </c>
      <c r="JJO174" s="566">
        <v>0</v>
      </c>
      <c r="JJP174" s="566">
        <v>0</v>
      </c>
      <c r="JJQ174" s="566">
        <v>0</v>
      </c>
      <c r="JJR174" s="566">
        <f t="shared" ref="JJR174" si="999">SUM(JJL174:JJQ174)</f>
        <v>2515</v>
      </c>
      <c r="JJS174" s="561">
        <f t="shared" ref="JJS174" si="1000">JJR174/JJJ174</f>
        <v>47.452830188679243</v>
      </c>
      <c r="JJT174" s="566" t="s">
        <v>1283</v>
      </c>
      <c r="JJU174" s="566" t="s">
        <v>15</v>
      </c>
      <c r="JJV174" s="579">
        <v>45871</v>
      </c>
      <c r="JJW174" s="579">
        <v>45876</v>
      </c>
      <c r="JJX174" s="566" t="s">
        <v>485</v>
      </c>
      <c r="JJY174" s="566" t="s">
        <v>486</v>
      </c>
      <c r="JJZ174" s="566">
        <v>53</v>
      </c>
      <c r="JKA174" s="566" t="s">
        <v>500</v>
      </c>
      <c r="JKB174" s="566">
        <v>2500</v>
      </c>
      <c r="JKC174" s="566">
        <v>15</v>
      </c>
      <c r="JKD174" s="566">
        <v>0</v>
      </c>
      <c r="JKE174" s="566">
        <v>0</v>
      </c>
      <c r="JKF174" s="566">
        <v>0</v>
      </c>
      <c r="JKG174" s="566">
        <v>0</v>
      </c>
      <c r="JKH174" s="566">
        <f t="shared" ref="JKH174" si="1001">SUM(JKB174:JKG174)</f>
        <v>2515</v>
      </c>
      <c r="JKI174" s="561">
        <f t="shared" ref="JKI174" si="1002">JKH174/JJZ174</f>
        <v>47.452830188679243</v>
      </c>
      <c r="JKJ174" s="566" t="s">
        <v>1283</v>
      </c>
      <c r="JKK174" s="566" t="s">
        <v>15</v>
      </c>
      <c r="JKL174" s="579">
        <v>45871</v>
      </c>
      <c r="JKM174" s="579">
        <v>45876</v>
      </c>
      <c r="JKN174" s="566" t="s">
        <v>485</v>
      </c>
      <c r="JKO174" s="566" t="s">
        <v>486</v>
      </c>
      <c r="JKP174" s="566">
        <v>53</v>
      </c>
      <c r="JKQ174" s="566" t="s">
        <v>500</v>
      </c>
      <c r="JKR174" s="566">
        <v>2500</v>
      </c>
      <c r="JKS174" s="566">
        <v>15</v>
      </c>
      <c r="JKT174" s="566">
        <v>0</v>
      </c>
      <c r="JKU174" s="566">
        <v>0</v>
      </c>
      <c r="JKV174" s="566">
        <v>0</v>
      </c>
      <c r="JKW174" s="566">
        <v>0</v>
      </c>
      <c r="JKX174" s="566">
        <f t="shared" ref="JKX174" si="1003">SUM(JKR174:JKW174)</f>
        <v>2515</v>
      </c>
      <c r="JKY174" s="561">
        <f t="shared" ref="JKY174" si="1004">JKX174/JKP174</f>
        <v>47.452830188679243</v>
      </c>
      <c r="JKZ174" s="566" t="s">
        <v>1283</v>
      </c>
      <c r="JLA174" s="566" t="s">
        <v>15</v>
      </c>
      <c r="JLB174" s="579">
        <v>45871</v>
      </c>
      <c r="JLC174" s="579">
        <v>45876</v>
      </c>
      <c r="JLD174" s="566" t="s">
        <v>485</v>
      </c>
      <c r="JLE174" s="566" t="s">
        <v>486</v>
      </c>
      <c r="JLF174" s="566">
        <v>53</v>
      </c>
      <c r="JLG174" s="566" t="s">
        <v>500</v>
      </c>
      <c r="JLH174" s="566">
        <v>2500</v>
      </c>
      <c r="JLI174" s="566">
        <v>15</v>
      </c>
      <c r="JLJ174" s="566">
        <v>0</v>
      </c>
      <c r="JLK174" s="566">
        <v>0</v>
      </c>
      <c r="JLL174" s="566">
        <v>0</v>
      </c>
      <c r="JLM174" s="566">
        <v>0</v>
      </c>
      <c r="JLN174" s="566">
        <f t="shared" ref="JLN174" si="1005">SUM(JLH174:JLM174)</f>
        <v>2515</v>
      </c>
      <c r="JLO174" s="561">
        <f t="shared" ref="JLO174" si="1006">JLN174/JLF174</f>
        <v>47.452830188679243</v>
      </c>
      <c r="JLP174" s="566" t="s">
        <v>1283</v>
      </c>
      <c r="JLQ174" s="566" t="s">
        <v>15</v>
      </c>
      <c r="JLR174" s="579">
        <v>45871</v>
      </c>
      <c r="JLS174" s="579">
        <v>45876</v>
      </c>
      <c r="JLT174" s="566" t="s">
        <v>485</v>
      </c>
      <c r="JLU174" s="566" t="s">
        <v>486</v>
      </c>
      <c r="JLV174" s="566">
        <v>53</v>
      </c>
      <c r="JLW174" s="566" t="s">
        <v>500</v>
      </c>
      <c r="JLX174" s="566">
        <v>2500</v>
      </c>
      <c r="JLY174" s="566">
        <v>15</v>
      </c>
      <c r="JLZ174" s="566">
        <v>0</v>
      </c>
      <c r="JMA174" s="566">
        <v>0</v>
      </c>
      <c r="JMB174" s="566">
        <v>0</v>
      </c>
      <c r="JMC174" s="566">
        <v>0</v>
      </c>
      <c r="JMD174" s="566">
        <f t="shared" ref="JMD174" si="1007">SUM(JLX174:JMC174)</f>
        <v>2515</v>
      </c>
      <c r="JME174" s="561">
        <f t="shared" ref="JME174" si="1008">JMD174/JLV174</f>
        <v>47.452830188679243</v>
      </c>
      <c r="JMF174" s="566" t="s">
        <v>1283</v>
      </c>
      <c r="JMG174" s="566" t="s">
        <v>15</v>
      </c>
      <c r="JMH174" s="579">
        <v>45871</v>
      </c>
      <c r="JMI174" s="579">
        <v>45876</v>
      </c>
      <c r="JMJ174" s="566" t="s">
        <v>485</v>
      </c>
      <c r="JMK174" s="566" t="s">
        <v>486</v>
      </c>
      <c r="JML174" s="566">
        <v>53</v>
      </c>
      <c r="JMM174" s="566" t="s">
        <v>500</v>
      </c>
      <c r="JMN174" s="566">
        <v>2500</v>
      </c>
      <c r="JMO174" s="566">
        <v>15</v>
      </c>
      <c r="JMP174" s="566">
        <v>0</v>
      </c>
      <c r="JMQ174" s="566">
        <v>0</v>
      </c>
      <c r="JMR174" s="566">
        <v>0</v>
      </c>
      <c r="JMS174" s="566">
        <v>0</v>
      </c>
      <c r="JMT174" s="566">
        <f t="shared" ref="JMT174" si="1009">SUM(JMN174:JMS174)</f>
        <v>2515</v>
      </c>
      <c r="JMU174" s="561">
        <f t="shared" ref="JMU174" si="1010">JMT174/JML174</f>
        <v>47.452830188679243</v>
      </c>
      <c r="JMV174" s="566" t="s">
        <v>1283</v>
      </c>
      <c r="JMW174" s="566" t="s">
        <v>15</v>
      </c>
      <c r="JMX174" s="579">
        <v>45871</v>
      </c>
      <c r="JMY174" s="579">
        <v>45876</v>
      </c>
      <c r="JMZ174" s="566" t="s">
        <v>485</v>
      </c>
      <c r="JNA174" s="566" t="s">
        <v>486</v>
      </c>
      <c r="JNB174" s="566">
        <v>53</v>
      </c>
      <c r="JNC174" s="566" t="s">
        <v>500</v>
      </c>
      <c r="JND174" s="566">
        <v>2500</v>
      </c>
      <c r="JNE174" s="566">
        <v>15</v>
      </c>
      <c r="JNF174" s="566">
        <v>0</v>
      </c>
      <c r="JNG174" s="566">
        <v>0</v>
      </c>
      <c r="JNH174" s="566">
        <v>0</v>
      </c>
      <c r="JNI174" s="566">
        <v>0</v>
      </c>
      <c r="JNJ174" s="566">
        <f t="shared" ref="JNJ174" si="1011">SUM(JND174:JNI174)</f>
        <v>2515</v>
      </c>
      <c r="JNK174" s="561">
        <f t="shared" ref="JNK174" si="1012">JNJ174/JNB174</f>
        <v>47.452830188679243</v>
      </c>
      <c r="JNL174" s="566" t="s">
        <v>1283</v>
      </c>
      <c r="JNM174" s="566" t="s">
        <v>15</v>
      </c>
      <c r="JNN174" s="579">
        <v>45871</v>
      </c>
      <c r="JNO174" s="579">
        <v>45876</v>
      </c>
      <c r="JNP174" s="566" t="s">
        <v>485</v>
      </c>
      <c r="JNQ174" s="566" t="s">
        <v>486</v>
      </c>
      <c r="JNR174" s="566">
        <v>53</v>
      </c>
      <c r="JNS174" s="566" t="s">
        <v>500</v>
      </c>
      <c r="JNT174" s="566">
        <v>2500</v>
      </c>
      <c r="JNU174" s="566">
        <v>15</v>
      </c>
      <c r="JNV174" s="566">
        <v>0</v>
      </c>
      <c r="JNW174" s="566">
        <v>0</v>
      </c>
      <c r="JNX174" s="566">
        <v>0</v>
      </c>
      <c r="JNY174" s="566">
        <v>0</v>
      </c>
      <c r="JNZ174" s="566">
        <f t="shared" ref="JNZ174" si="1013">SUM(JNT174:JNY174)</f>
        <v>2515</v>
      </c>
      <c r="JOA174" s="561">
        <f t="shared" ref="JOA174" si="1014">JNZ174/JNR174</f>
        <v>47.452830188679243</v>
      </c>
      <c r="JOB174" s="566" t="s">
        <v>1283</v>
      </c>
      <c r="JOC174" s="566" t="s">
        <v>15</v>
      </c>
      <c r="JOD174" s="579">
        <v>45871</v>
      </c>
      <c r="JOE174" s="579">
        <v>45876</v>
      </c>
      <c r="JOF174" s="566" t="s">
        <v>485</v>
      </c>
      <c r="JOG174" s="566" t="s">
        <v>486</v>
      </c>
      <c r="JOH174" s="566">
        <v>53</v>
      </c>
      <c r="JOI174" s="566" t="s">
        <v>500</v>
      </c>
      <c r="JOJ174" s="566">
        <v>2500</v>
      </c>
      <c r="JOK174" s="566">
        <v>15</v>
      </c>
      <c r="JOL174" s="566">
        <v>0</v>
      </c>
      <c r="JOM174" s="566">
        <v>0</v>
      </c>
      <c r="JON174" s="566">
        <v>0</v>
      </c>
      <c r="JOO174" s="566">
        <v>0</v>
      </c>
      <c r="JOP174" s="566">
        <f t="shared" ref="JOP174" si="1015">SUM(JOJ174:JOO174)</f>
        <v>2515</v>
      </c>
      <c r="JOQ174" s="561">
        <f t="shared" ref="JOQ174" si="1016">JOP174/JOH174</f>
        <v>47.452830188679243</v>
      </c>
      <c r="JOR174" s="566" t="s">
        <v>1283</v>
      </c>
      <c r="JOS174" s="566" t="s">
        <v>15</v>
      </c>
      <c r="JOT174" s="579">
        <v>45871</v>
      </c>
      <c r="JOU174" s="579">
        <v>45876</v>
      </c>
      <c r="JOV174" s="566" t="s">
        <v>485</v>
      </c>
      <c r="JOW174" s="566" t="s">
        <v>486</v>
      </c>
      <c r="JOX174" s="566">
        <v>53</v>
      </c>
      <c r="JOY174" s="566" t="s">
        <v>500</v>
      </c>
      <c r="JOZ174" s="566">
        <v>2500</v>
      </c>
      <c r="JPA174" s="566">
        <v>15</v>
      </c>
      <c r="JPB174" s="566">
        <v>0</v>
      </c>
      <c r="JPC174" s="566">
        <v>0</v>
      </c>
      <c r="JPD174" s="566">
        <v>0</v>
      </c>
      <c r="JPE174" s="566">
        <v>0</v>
      </c>
      <c r="JPF174" s="566">
        <f t="shared" ref="JPF174" si="1017">SUM(JOZ174:JPE174)</f>
        <v>2515</v>
      </c>
      <c r="JPG174" s="561">
        <f t="shared" ref="JPG174" si="1018">JPF174/JOX174</f>
        <v>47.452830188679243</v>
      </c>
      <c r="JPH174" s="566" t="s">
        <v>1283</v>
      </c>
      <c r="JPI174" s="566" t="s">
        <v>15</v>
      </c>
      <c r="JPJ174" s="579">
        <v>45871</v>
      </c>
      <c r="JPK174" s="579">
        <v>45876</v>
      </c>
      <c r="JPL174" s="566" t="s">
        <v>485</v>
      </c>
      <c r="JPM174" s="566" t="s">
        <v>486</v>
      </c>
      <c r="JPN174" s="566">
        <v>53</v>
      </c>
      <c r="JPO174" s="566" t="s">
        <v>500</v>
      </c>
      <c r="JPP174" s="566">
        <v>2500</v>
      </c>
      <c r="JPQ174" s="566">
        <v>15</v>
      </c>
      <c r="JPR174" s="566">
        <v>0</v>
      </c>
      <c r="JPS174" s="566">
        <v>0</v>
      </c>
      <c r="JPT174" s="566">
        <v>0</v>
      </c>
      <c r="JPU174" s="566">
        <v>0</v>
      </c>
      <c r="JPV174" s="566">
        <f t="shared" ref="JPV174" si="1019">SUM(JPP174:JPU174)</f>
        <v>2515</v>
      </c>
      <c r="JPW174" s="561">
        <f t="shared" ref="JPW174" si="1020">JPV174/JPN174</f>
        <v>47.452830188679243</v>
      </c>
      <c r="JPX174" s="566" t="s">
        <v>1283</v>
      </c>
      <c r="JPY174" s="566" t="s">
        <v>15</v>
      </c>
      <c r="JPZ174" s="579">
        <v>45871</v>
      </c>
      <c r="JQA174" s="579">
        <v>45876</v>
      </c>
      <c r="JQB174" s="566" t="s">
        <v>485</v>
      </c>
      <c r="JQC174" s="566" t="s">
        <v>486</v>
      </c>
      <c r="JQD174" s="566">
        <v>53</v>
      </c>
      <c r="JQE174" s="566" t="s">
        <v>500</v>
      </c>
      <c r="JQF174" s="566">
        <v>2500</v>
      </c>
      <c r="JQG174" s="566">
        <v>15</v>
      </c>
      <c r="JQH174" s="566">
        <v>0</v>
      </c>
      <c r="JQI174" s="566">
        <v>0</v>
      </c>
      <c r="JQJ174" s="566">
        <v>0</v>
      </c>
      <c r="JQK174" s="566">
        <v>0</v>
      </c>
      <c r="JQL174" s="566">
        <f t="shared" ref="JQL174" si="1021">SUM(JQF174:JQK174)</f>
        <v>2515</v>
      </c>
      <c r="JQM174" s="561">
        <f t="shared" ref="JQM174" si="1022">JQL174/JQD174</f>
        <v>47.452830188679243</v>
      </c>
      <c r="JQN174" s="566" t="s">
        <v>1283</v>
      </c>
      <c r="JQO174" s="566" t="s">
        <v>15</v>
      </c>
      <c r="JQP174" s="579">
        <v>45871</v>
      </c>
      <c r="JQQ174" s="579">
        <v>45876</v>
      </c>
      <c r="JQR174" s="566" t="s">
        <v>485</v>
      </c>
      <c r="JQS174" s="566" t="s">
        <v>486</v>
      </c>
      <c r="JQT174" s="566">
        <v>53</v>
      </c>
      <c r="JQU174" s="566" t="s">
        <v>500</v>
      </c>
      <c r="JQV174" s="566">
        <v>2500</v>
      </c>
      <c r="JQW174" s="566">
        <v>15</v>
      </c>
      <c r="JQX174" s="566">
        <v>0</v>
      </c>
      <c r="JQY174" s="566">
        <v>0</v>
      </c>
      <c r="JQZ174" s="566">
        <v>0</v>
      </c>
      <c r="JRA174" s="566">
        <v>0</v>
      </c>
      <c r="JRB174" s="566">
        <f t="shared" ref="JRB174" si="1023">SUM(JQV174:JRA174)</f>
        <v>2515</v>
      </c>
      <c r="JRC174" s="561">
        <f t="shared" ref="JRC174" si="1024">JRB174/JQT174</f>
        <v>47.452830188679243</v>
      </c>
      <c r="JRD174" s="566" t="s">
        <v>1283</v>
      </c>
      <c r="JRE174" s="566" t="s">
        <v>15</v>
      </c>
      <c r="JRF174" s="579">
        <v>45871</v>
      </c>
      <c r="JRG174" s="579">
        <v>45876</v>
      </c>
      <c r="JRH174" s="566" t="s">
        <v>485</v>
      </c>
      <c r="JRI174" s="566" t="s">
        <v>486</v>
      </c>
      <c r="JRJ174" s="566">
        <v>53</v>
      </c>
      <c r="JRK174" s="566" t="s">
        <v>500</v>
      </c>
      <c r="JRL174" s="566">
        <v>2500</v>
      </c>
      <c r="JRM174" s="566">
        <v>15</v>
      </c>
      <c r="JRN174" s="566">
        <v>0</v>
      </c>
      <c r="JRO174" s="566">
        <v>0</v>
      </c>
      <c r="JRP174" s="566">
        <v>0</v>
      </c>
      <c r="JRQ174" s="566">
        <v>0</v>
      </c>
      <c r="JRR174" s="566">
        <f t="shared" ref="JRR174" si="1025">SUM(JRL174:JRQ174)</f>
        <v>2515</v>
      </c>
      <c r="JRS174" s="561">
        <f t="shared" ref="JRS174" si="1026">JRR174/JRJ174</f>
        <v>47.452830188679243</v>
      </c>
      <c r="JRT174" s="566" t="s">
        <v>1283</v>
      </c>
      <c r="JRU174" s="566" t="s">
        <v>15</v>
      </c>
      <c r="JRV174" s="579">
        <v>45871</v>
      </c>
      <c r="JRW174" s="579">
        <v>45876</v>
      </c>
      <c r="JRX174" s="566" t="s">
        <v>485</v>
      </c>
      <c r="JRY174" s="566" t="s">
        <v>486</v>
      </c>
      <c r="JRZ174" s="566">
        <v>53</v>
      </c>
      <c r="JSA174" s="566" t="s">
        <v>500</v>
      </c>
      <c r="JSB174" s="566">
        <v>2500</v>
      </c>
      <c r="JSC174" s="566">
        <v>15</v>
      </c>
      <c r="JSD174" s="566">
        <v>0</v>
      </c>
      <c r="JSE174" s="566">
        <v>0</v>
      </c>
      <c r="JSF174" s="566">
        <v>0</v>
      </c>
      <c r="JSG174" s="566">
        <v>0</v>
      </c>
      <c r="JSH174" s="566">
        <f t="shared" ref="JSH174" si="1027">SUM(JSB174:JSG174)</f>
        <v>2515</v>
      </c>
      <c r="JSI174" s="561">
        <f t="shared" ref="JSI174" si="1028">JSH174/JRZ174</f>
        <v>47.452830188679243</v>
      </c>
      <c r="JSJ174" s="566" t="s">
        <v>1283</v>
      </c>
      <c r="JSK174" s="566" t="s">
        <v>15</v>
      </c>
      <c r="JSL174" s="579">
        <v>45871</v>
      </c>
      <c r="JSM174" s="579">
        <v>45876</v>
      </c>
      <c r="JSN174" s="566" t="s">
        <v>485</v>
      </c>
      <c r="JSO174" s="566" t="s">
        <v>486</v>
      </c>
      <c r="JSP174" s="566">
        <v>53</v>
      </c>
      <c r="JSQ174" s="566" t="s">
        <v>500</v>
      </c>
      <c r="JSR174" s="566">
        <v>2500</v>
      </c>
      <c r="JSS174" s="566">
        <v>15</v>
      </c>
      <c r="JST174" s="566">
        <v>0</v>
      </c>
      <c r="JSU174" s="566">
        <v>0</v>
      </c>
      <c r="JSV174" s="566">
        <v>0</v>
      </c>
      <c r="JSW174" s="566">
        <v>0</v>
      </c>
      <c r="JSX174" s="566">
        <f t="shared" ref="JSX174" si="1029">SUM(JSR174:JSW174)</f>
        <v>2515</v>
      </c>
      <c r="JSY174" s="561">
        <f t="shared" ref="JSY174" si="1030">JSX174/JSP174</f>
        <v>47.452830188679243</v>
      </c>
      <c r="JSZ174" s="566" t="s">
        <v>1283</v>
      </c>
      <c r="JTA174" s="566" t="s">
        <v>15</v>
      </c>
      <c r="JTB174" s="579">
        <v>45871</v>
      </c>
      <c r="JTC174" s="579">
        <v>45876</v>
      </c>
      <c r="JTD174" s="566" t="s">
        <v>485</v>
      </c>
      <c r="JTE174" s="566" t="s">
        <v>486</v>
      </c>
      <c r="JTF174" s="566">
        <v>53</v>
      </c>
      <c r="JTG174" s="566" t="s">
        <v>500</v>
      </c>
      <c r="JTH174" s="566">
        <v>2500</v>
      </c>
      <c r="JTI174" s="566">
        <v>15</v>
      </c>
      <c r="JTJ174" s="566">
        <v>0</v>
      </c>
      <c r="JTK174" s="566">
        <v>0</v>
      </c>
      <c r="JTL174" s="566">
        <v>0</v>
      </c>
      <c r="JTM174" s="566">
        <v>0</v>
      </c>
      <c r="JTN174" s="566">
        <f t="shared" ref="JTN174" si="1031">SUM(JTH174:JTM174)</f>
        <v>2515</v>
      </c>
      <c r="JTO174" s="561">
        <f t="shared" ref="JTO174" si="1032">JTN174/JTF174</f>
        <v>47.452830188679243</v>
      </c>
      <c r="JTP174" s="566" t="s">
        <v>1283</v>
      </c>
      <c r="JTQ174" s="566" t="s">
        <v>15</v>
      </c>
      <c r="JTR174" s="579">
        <v>45871</v>
      </c>
      <c r="JTS174" s="579">
        <v>45876</v>
      </c>
      <c r="JTT174" s="566" t="s">
        <v>485</v>
      </c>
      <c r="JTU174" s="566" t="s">
        <v>486</v>
      </c>
      <c r="JTV174" s="566">
        <v>53</v>
      </c>
      <c r="JTW174" s="566" t="s">
        <v>500</v>
      </c>
      <c r="JTX174" s="566">
        <v>2500</v>
      </c>
      <c r="JTY174" s="566">
        <v>15</v>
      </c>
      <c r="JTZ174" s="566">
        <v>0</v>
      </c>
      <c r="JUA174" s="566">
        <v>0</v>
      </c>
      <c r="JUB174" s="566">
        <v>0</v>
      </c>
      <c r="JUC174" s="566">
        <v>0</v>
      </c>
      <c r="JUD174" s="566">
        <f t="shared" ref="JUD174" si="1033">SUM(JTX174:JUC174)</f>
        <v>2515</v>
      </c>
      <c r="JUE174" s="561">
        <f t="shared" ref="JUE174" si="1034">JUD174/JTV174</f>
        <v>47.452830188679243</v>
      </c>
      <c r="JUF174" s="566" t="s">
        <v>1283</v>
      </c>
      <c r="JUG174" s="566" t="s">
        <v>15</v>
      </c>
      <c r="JUH174" s="579">
        <v>45871</v>
      </c>
      <c r="JUI174" s="579">
        <v>45876</v>
      </c>
      <c r="JUJ174" s="566" t="s">
        <v>485</v>
      </c>
      <c r="JUK174" s="566" t="s">
        <v>486</v>
      </c>
      <c r="JUL174" s="566">
        <v>53</v>
      </c>
      <c r="JUM174" s="566" t="s">
        <v>500</v>
      </c>
      <c r="JUN174" s="566">
        <v>2500</v>
      </c>
      <c r="JUO174" s="566">
        <v>15</v>
      </c>
      <c r="JUP174" s="566">
        <v>0</v>
      </c>
      <c r="JUQ174" s="566">
        <v>0</v>
      </c>
      <c r="JUR174" s="566">
        <v>0</v>
      </c>
      <c r="JUS174" s="566">
        <v>0</v>
      </c>
      <c r="JUT174" s="566">
        <f t="shared" ref="JUT174" si="1035">SUM(JUN174:JUS174)</f>
        <v>2515</v>
      </c>
      <c r="JUU174" s="561">
        <f t="shared" ref="JUU174" si="1036">JUT174/JUL174</f>
        <v>47.452830188679243</v>
      </c>
      <c r="JUV174" s="566" t="s">
        <v>1283</v>
      </c>
      <c r="JUW174" s="566" t="s">
        <v>15</v>
      </c>
      <c r="JUX174" s="579">
        <v>45871</v>
      </c>
      <c r="JUY174" s="579">
        <v>45876</v>
      </c>
      <c r="JUZ174" s="566" t="s">
        <v>485</v>
      </c>
      <c r="JVA174" s="566" t="s">
        <v>486</v>
      </c>
      <c r="JVB174" s="566">
        <v>53</v>
      </c>
      <c r="JVC174" s="566" t="s">
        <v>500</v>
      </c>
      <c r="JVD174" s="566">
        <v>2500</v>
      </c>
      <c r="JVE174" s="566">
        <v>15</v>
      </c>
      <c r="JVF174" s="566">
        <v>0</v>
      </c>
      <c r="JVG174" s="566">
        <v>0</v>
      </c>
      <c r="JVH174" s="566">
        <v>0</v>
      </c>
      <c r="JVI174" s="566">
        <v>0</v>
      </c>
      <c r="JVJ174" s="566">
        <f t="shared" ref="JVJ174" si="1037">SUM(JVD174:JVI174)</f>
        <v>2515</v>
      </c>
      <c r="JVK174" s="561">
        <f t="shared" ref="JVK174" si="1038">JVJ174/JVB174</f>
        <v>47.452830188679243</v>
      </c>
      <c r="JVL174" s="566" t="s">
        <v>1283</v>
      </c>
      <c r="JVM174" s="566" t="s">
        <v>15</v>
      </c>
      <c r="JVN174" s="579">
        <v>45871</v>
      </c>
      <c r="JVO174" s="579">
        <v>45876</v>
      </c>
      <c r="JVP174" s="566" t="s">
        <v>485</v>
      </c>
      <c r="JVQ174" s="566" t="s">
        <v>486</v>
      </c>
      <c r="JVR174" s="566">
        <v>53</v>
      </c>
      <c r="JVS174" s="566" t="s">
        <v>500</v>
      </c>
      <c r="JVT174" s="566">
        <v>2500</v>
      </c>
      <c r="JVU174" s="566">
        <v>15</v>
      </c>
      <c r="JVV174" s="566">
        <v>0</v>
      </c>
      <c r="JVW174" s="566">
        <v>0</v>
      </c>
      <c r="JVX174" s="566">
        <v>0</v>
      </c>
      <c r="JVY174" s="566">
        <v>0</v>
      </c>
      <c r="JVZ174" s="566">
        <f t="shared" ref="JVZ174" si="1039">SUM(JVT174:JVY174)</f>
        <v>2515</v>
      </c>
      <c r="JWA174" s="561">
        <f t="shared" ref="JWA174" si="1040">JVZ174/JVR174</f>
        <v>47.452830188679243</v>
      </c>
      <c r="JWB174" s="566" t="s">
        <v>1283</v>
      </c>
      <c r="JWC174" s="566" t="s">
        <v>15</v>
      </c>
      <c r="JWD174" s="579">
        <v>45871</v>
      </c>
      <c r="JWE174" s="579">
        <v>45876</v>
      </c>
      <c r="JWF174" s="566" t="s">
        <v>485</v>
      </c>
      <c r="JWG174" s="566" t="s">
        <v>486</v>
      </c>
      <c r="JWH174" s="566">
        <v>53</v>
      </c>
      <c r="JWI174" s="566" t="s">
        <v>500</v>
      </c>
      <c r="JWJ174" s="566">
        <v>2500</v>
      </c>
      <c r="JWK174" s="566">
        <v>15</v>
      </c>
      <c r="JWL174" s="566">
        <v>0</v>
      </c>
      <c r="JWM174" s="566">
        <v>0</v>
      </c>
      <c r="JWN174" s="566">
        <v>0</v>
      </c>
      <c r="JWO174" s="566">
        <v>0</v>
      </c>
      <c r="JWP174" s="566">
        <f t="shared" ref="JWP174" si="1041">SUM(JWJ174:JWO174)</f>
        <v>2515</v>
      </c>
      <c r="JWQ174" s="561">
        <f t="shared" ref="JWQ174" si="1042">JWP174/JWH174</f>
        <v>47.452830188679243</v>
      </c>
      <c r="JWR174" s="566" t="s">
        <v>1283</v>
      </c>
      <c r="JWS174" s="566" t="s">
        <v>15</v>
      </c>
      <c r="JWT174" s="579">
        <v>45871</v>
      </c>
      <c r="JWU174" s="579">
        <v>45876</v>
      </c>
      <c r="JWV174" s="566" t="s">
        <v>485</v>
      </c>
      <c r="JWW174" s="566" t="s">
        <v>486</v>
      </c>
      <c r="JWX174" s="566">
        <v>53</v>
      </c>
      <c r="JWY174" s="566" t="s">
        <v>500</v>
      </c>
      <c r="JWZ174" s="566">
        <v>2500</v>
      </c>
      <c r="JXA174" s="566">
        <v>15</v>
      </c>
      <c r="JXB174" s="566">
        <v>0</v>
      </c>
      <c r="JXC174" s="566">
        <v>0</v>
      </c>
      <c r="JXD174" s="566">
        <v>0</v>
      </c>
      <c r="JXE174" s="566">
        <v>0</v>
      </c>
      <c r="JXF174" s="566">
        <f t="shared" ref="JXF174" si="1043">SUM(JWZ174:JXE174)</f>
        <v>2515</v>
      </c>
      <c r="JXG174" s="561">
        <f t="shared" ref="JXG174" si="1044">JXF174/JWX174</f>
        <v>47.452830188679243</v>
      </c>
      <c r="JXH174" s="566" t="s">
        <v>1283</v>
      </c>
      <c r="JXI174" s="566" t="s">
        <v>15</v>
      </c>
      <c r="JXJ174" s="579">
        <v>45871</v>
      </c>
      <c r="JXK174" s="579">
        <v>45876</v>
      </c>
      <c r="JXL174" s="566" t="s">
        <v>485</v>
      </c>
      <c r="JXM174" s="566" t="s">
        <v>486</v>
      </c>
      <c r="JXN174" s="566">
        <v>53</v>
      </c>
      <c r="JXO174" s="566" t="s">
        <v>500</v>
      </c>
      <c r="JXP174" s="566">
        <v>2500</v>
      </c>
      <c r="JXQ174" s="566">
        <v>15</v>
      </c>
      <c r="JXR174" s="566">
        <v>0</v>
      </c>
      <c r="JXS174" s="566">
        <v>0</v>
      </c>
      <c r="JXT174" s="566">
        <v>0</v>
      </c>
      <c r="JXU174" s="566">
        <v>0</v>
      </c>
      <c r="JXV174" s="566">
        <f t="shared" ref="JXV174" si="1045">SUM(JXP174:JXU174)</f>
        <v>2515</v>
      </c>
      <c r="JXW174" s="561">
        <f t="shared" ref="JXW174" si="1046">JXV174/JXN174</f>
        <v>47.452830188679243</v>
      </c>
      <c r="JXX174" s="566" t="s">
        <v>1283</v>
      </c>
      <c r="JXY174" s="566" t="s">
        <v>15</v>
      </c>
      <c r="JXZ174" s="579">
        <v>45871</v>
      </c>
      <c r="JYA174" s="579">
        <v>45876</v>
      </c>
      <c r="JYB174" s="566" t="s">
        <v>485</v>
      </c>
      <c r="JYC174" s="566" t="s">
        <v>486</v>
      </c>
      <c r="JYD174" s="566">
        <v>53</v>
      </c>
      <c r="JYE174" s="566" t="s">
        <v>500</v>
      </c>
      <c r="JYF174" s="566">
        <v>2500</v>
      </c>
      <c r="JYG174" s="566">
        <v>15</v>
      </c>
      <c r="JYH174" s="566">
        <v>0</v>
      </c>
      <c r="JYI174" s="566">
        <v>0</v>
      </c>
      <c r="JYJ174" s="566">
        <v>0</v>
      </c>
      <c r="JYK174" s="566">
        <v>0</v>
      </c>
      <c r="JYL174" s="566">
        <f t="shared" ref="JYL174" si="1047">SUM(JYF174:JYK174)</f>
        <v>2515</v>
      </c>
      <c r="JYM174" s="561">
        <f t="shared" ref="JYM174" si="1048">JYL174/JYD174</f>
        <v>47.452830188679243</v>
      </c>
      <c r="JYN174" s="566" t="s">
        <v>1283</v>
      </c>
      <c r="JYO174" s="566" t="s">
        <v>15</v>
      </c>
      <c r="JYP174" s="579">
        <v>45871</v>
      </c>
      <c r="JYQ174" s="579">
        <v>45876</v>
      </c>
      <c r="JYR174" s="566" t="s">
        <v>485</v>
      </c>
      <c r="JYS174" s="566" t="s">
        <v>486</v>
      </c>
      <c r="JYT174" s="566">
        <v>53</v>
      </c>
      <c r="JYU174" s="566" t="s">
        <v>500</v>
      </c>
      <c r="JYV174" s="566">
        <v>2500</v>
      </c>
      <c r="JYW174" s="566">
        <v>15</v>
      </c>
      <c r="JYX174" s="566">
        <v>0</v>
      </c>
      <c r="JYY174" s="566">
        <v>0</v>
      </c>
      <c r="JYZ174" s="566">
        <v>0</v>
      </c>
      <c r="JZA174" s="566">
        <v>0</v>
      </c>
      <c r="JZB174" s="566">
        <f t="shared" ref="JZB174" si="1049">SUM(JYV174:JZA174)</f>
        <v>2515</v>
      </c>
      <c r="JZC174" s="561">
        <f t="shared" ref="JZC174" si="1050">JZB174/JYT174</f>
        <v>47.452830188679243</v>
      </c>
      <c r="JZD174" s="566" t="s">
        <v>1283</v>
      </c>
      <c r="JZE174" s="566" t="s">
        <v>15</v>
      </c>
      <c r="JZF174" s="579">
        <v>45871</v>
      </c>
      <c r="JZG174" s="579">
        <v>45876</v>
      </c>
      <c r="JZH174" s="566" t="s">
        <v>485</v>
      </c>
      <c r="JZI174" s="566" t="s">
        <v>486</v>
      </c>
      <c r="JZJ174" s="566">
        <v>53</v>
      </c>
      <c r="JZK174" s="566" t="s">
        <v>500</v>
      </c>
      <c r="JZL174" s="566">
        <v>2500</v>
      </c>
      <c r="JZM174" s="566">
        <v>15</v>
      </c>
      <c r="JZN174" s="566">
        <v>0</v>
      </c>
      <c r="JZO174" s="566">
        <v>0</v>
      </c>
      <c r="JZP174" s="566">
        <v>0</v>
      </c>
      <c r="JZQ174" s="566">
        <v>0</v>
      </c>
      <c r="JZR174" s="566">
        <f t="shared" ref="JZR174" si="1051">SUM(JZL174:JZQ174)</f>
        <v>2515</v>
      </c>
      <c r="JZS174" s="561">
        <f t="shared" ref="JZS174" si="1052">JZR174/JZJ174</f>
        <v>47.452830188679243</v>
      </c>
      <c r="JZT174" s="566" t="s">
        <v>1283</v>
      </c>
      <c r="JZU174" s="566" t="s">
        <v>15</v>
      </c>
      <c r="JZV174" s="579">
        <v>45871</v>
      </c>
      <c r="JZW174" s="579">
        <v>45876</v>
      </c>
      <c r="JZX174" s="566" t="s">
        <v>485</v>
      </c>
      <c r="JZY174" s="566" t="s">
        <v>486</v>
      </c>
      <c r="JZZ174" s="566">
        <v>53</v>
      </c>
      <c r="KAA174" s="566" t="s">
        <v>500</v>
      </c>
      <c r="KAB174" s="566">
        <v>2500</v>
      </c>
      <c r="KAC174" s="566">
        <v>15</v>
      </c>
      <c r="KAD174" s="566">
        <v>0</v>
      </c>
      <c r="KAE174" s="566">
        <v>0</v>
      </c>
      <c r="KAF174" s="566">
        <v>0</v>
      </c>
      <c r="KAG174" s="566">
        <v>0</v>
      </c>
      <c r="KAH174" s="566">
        <f t="shared" ref="KAH174" si="1053">SUM(KAB174:KAG174)</f>
        <v>2515</v>
      </c>
      <c r="KAI174" s="561">
        <f t="shared" ref="KAI174" si="1054">KAH174/JZZ174</f>
        <v>47.452830188679243</v>
      </c>
      <c r="KAJ174" s="566" t="s">
        <v>1283</v>
      </c>
      <c r="KAK174" s="566" t="s">
        <v>15</v>
      </c>
      <c r="KAL174" s="579">
        <v>45871</v>
      </c>
      <c r="KAM174" s="579">
        <v>45876</v>
      </c>
      <c r="KAN174" s="566" t="s">
        <v>485</v>
      </c>
      <c r="KAO174" s="566" t="s">
        <v>486</v>
      </c>
      <c r="KAP174" s="566">
        <v>53</v>
      </c>
      <c r="KAQ174" s="566" t="s">
        <v>500</v>
      </c>
      <c r="KAR174" s="566">
        <v>2500</v>
      </c>
      <c r="KAS174" s="566">
        <v>15</v>
      </c>
      <c r="KAT174" s="566">
        <v>0</v>
      </c>
      <c r="KAU174" s="566">
        <v>0</v>
      </c>
      <c r="KAV174" s="566">
        <v>0</v>
      </c>
      <c r="KAW174" s="566">
        <v>0</v>
      </c>
      <c r="KAX174" s="566">
        <f t="shared" ref="KAX174" si="1055">SUM(KAR174:KAW174)</f>
        <v>2515</v>
      </c>
      <c r="KAY174" s="561">
        <f t="shared" ref="KAY174" si="1056">KAX174/KAP174</f>
        <v>47.452830188679243</v>
      </c>
      <c r="KAZ174" s="566" t="s">
        <v>1283</v>
      </c>
      <c r="KBA174" s="566" t="s">
        <v>15</v>
      </c>
      <c r="KBB174" s="579">
        <v>45871</v>
      </c>
      <c r="KBC174" s="579">
        <v>45876</v>
      </c>
      <c r="KBD174" s="566" t="s">
        <v>485</v>
      </c>
      <c r="KBE174" s="566" t="s">
        <v>486</v>
      </c>
      <c r="KBF174" s="566">
        <v>53</v>
      </c>
      <c r="KBG174" s="566" t="s">
        <v>500</v>
      </c>
      <c r="KBH174" s="566">
        <v>2500</v>
      </c>
      <c r="KBI174" s="566">
        <v>15</v>
      </c>
      <c r="KBJ174" s="566">
        <v>0</v>
      </c>
      <c r="KBK174" s="566">
        <v>0</v>
      </c>
      <c r="KBL174" s="566">
        <v>0</v>
      </c>
      <c r="KBM174" s="566">
        <v>0</v>
      </c>
      <c r="KBN174" s="566">
        <f t="shared" ref="KBN174" si="1057">SUM(KBH174:KBM174)</f>
        <v>2515</v>
      </c>
      <c r="KBO174" s="561">
        <f t="shared" ref="KBO174" si="1058">KBN174/KBF174</f>
        <v>47.452830188679243</v>
      </c>
      <c r="KBP174" s="566" t="s">
        <v>1283</v>
      </c>
      <c r="KBQ174" s="566" t="s">
        <v>15</v>
      </c>
      <c r="KBR174" s="579">
        <v>45871</v>
      </c>
      <c r="KBS174" s="579">
        <v>45876</v>
      </c>
      <c r="KBT174" s="566" t="s">
        <v>485</v>
      </c>
      <c r="KBU174" s="566" t="s">
        <v>486</v>
      </c>
      <c r="KBV174" s="566">
        <v>53</v>
      </c>
      <c r="KBW174" s="566" t="s">
        <v>500</v>
      </c>
      <c r="KBX174" s="566">
        <v>2500</v>
      </c>
      <c r="KBY174" s="566">
        <v>15</v>
      </c>
      <c r="KBZ174" s="566">
        <v>0</v>
      </c>
      <c r="KCA174" s="566">
        <v>0</v>
      </c>
      <c r="KCB174" s="566">
        <v>0</v>
      </c>
      <c r="KCC174" s="566">
        <v>0</v>
      </c>
      <c r="KCD174" s="566">
        <f t="shared" ref="KCD174" si="1059">SUM(KBX174:KCC174)</f>
        <v>2515</v>
      </c>
      <c r="KCE174" s="561">
        <f t="shared" ref="KCE174" si="1060">KCD174/KBV174</f>
        <v>47.452830188679243</v>
      </c>
      <c r="KCF174" s="566" t="s">
        <v>1283</v>
      </c>
      <c r="KCG174" s="566" t="s">
        <v>15</v>
      </c>
      <c r="KCH174" s="579">
        <v>45871</v>
      </c>
      <c r="KCI174" s="579">
        <v>45876</v>
      </c>
      <c r="KCJ174" s="566" t="s">
        <v>485</v>
      </c>
      <c r="KCK174" s="566" t="s">
        <v>486</v>
      </c>
      <c r="KCL174" s="566">
        <v>53</v>
      </c>
      <c r="KCM174" s="566" t="s">
        <v>500</v>
      </c>
      <c r="KCN174" s="566">
        <v>2500</v>
      </c>
      <c r="KCO174" s="566">
        <v>15</v>
      </c>
      <c r="KCP174" s="566">
        <v>0</v>
      </c>
      <c r="KCQ174" s="566">
        <v>0</v>
      </c>
      <c r="KCR174" s="566">
        <v>0</v>
      </c>
      <c r="KCS174" s="566">
        <v>0</v>
      </c>
      <c r="KCT174" s="566">
        <f t="shared" ref="KCT174" si="1061">SUM(KCN174:KCS174)</f>
        <v>2515</v>
      </c>
      <c r="KCU174" s="561">
        <f t="shared" ref="KCU174" si="1062">KCT174/KCL174</f>
        <v>47.452830188679243</v>
      </c>
      <c r="KCV174" s="566" t="s">
        <v>1283</v>
      </c>
      <c r="KCW174" s="566" t="s">
        <v>15</v>
      </c>
      <c r="KCX174" s="579">
        <v>45871</v>
      </c>
      <c r="KCY174" s="579">
        <v>45876</v>
      </c>
      <c r="KCZ174" s="566" t="s">
        <v>485</v>
      </c>
      <c r="KDA174" s="566" t="s">
        <v>486</v>
      </c>
      <c r="KDB174" s="566">
        <v>53</v>
      </c>
      <c r="KDC174" s="566" t="s">
        <v>500</v>
      </c>
      <c r="KDD174" s="566">
        <v>2500</v>
      </c>
      <c r="KDE174" s="566">
        <v>15</v>
      </c>
      <c r="KDF174" s="566">
        <v>0</v>
      </c>
      <c r="KDG174" s="566">
        <v>0</v>
      </c>
      <c r="KDH174" s="566">
        <v>0</v>
      </c>
      <c r="KDI174" s="566">
        <v>0</v>
      </c>
      <c r="KDJ174" s="566">
        <f t="shared" ref="KDJ174" si="1063">SUM(KDD174:KDI174)</f>
        <v>2515</v>
      </c>
      <c r="KDK174" s="561">
        <f t="shared" ref="KDK174" si="1064">KDJ174/KDB174</f>
        <v>47.452830188679243</v>
      </c>
      <c r="KDL174" s="566" t="s">
        <v>1283</v>
      </c>
      <c r="KDM174" s="566" t="s">
        <v>15</v>
      </c>
      <c r="KDN174" s="579">
        <v>45871</v>
      </c>
      <c r="KDO174" s="579">
        <v>45876</v>
      </c>
      <c r="KDP174" s="566" t="s">
        <v>485</v>
      </c>
      <c r="KDQ174" s="566" t="s">
        <v>486</v>
      </c>
      <c r="KDR174" s="566">
        <v>53</v>
      </c>
      <c r="KDS174" s="566" t="s">
        <v>500</v>
      </c>
      <c r="KDT174" s="566">
        <v>2500</v>
      </c>
      <c r="KDU174" s="566">
        <v>15</v>
      </c>
      <c r="KDV174" s="566">
        <v>0</v>
      </c>
      <c r="KDW174" s="566">
        <v>0</v>
      </c>
      <c r="KDX174" s="566">
        <v>0</v>
      </c>
      <c r="KDY174" s="566">
        <v>0</v>
      </c>
      <c r="KDZ174" s="566">
        <f t="shared" ref="KDZ174" si="1065">SUM(KDT174:KDY174)</f>
        <v>2515</v>
      </c>
      <c r="KEA174" s="561">
        <f t="shared" ref="KEA174" si="1066">KDZ174/KDR174</f>
        <v>47.452830188679243</v>
      </c>
      <c r="KEB174" s="566" t="s">
        <v>1283</v>
      </c>
      <c r="KEC174" s="566" t="s">
        <v>15</v>
      </c>
      <c r="KED174" s="579">
        <v>45871</v>
      </c>
      <c r="KEE174" s="579">
        <v>45876</v>
      </c>
      <c r="KEF174" s="566" t="s">
        <v>485</v>
      </c>
      <c r="KEG174" s="566" t="s">
        <v>486</v>
      </c>
      <c r="KEH174" s="566">
        <v>53</v>
      </c>
      <c r="KEI174" s="566" t="s">
        <v>500</v>
      </c>
      <c r="KEJ174" s="566">
        <v>2500</v>
      </c>
      <c r="KEK174" s="566">
        <v>15</v>
      </c>
      <c r="KEL174" s="566">
        <v>0</v>
      </c>
      <c r="KEM174" s="566">
        <v>0</v>
      </c>
      <c r="KEN174" s="566">
        <v>0</v>
      </c>
      <c r="KEO174" s="566">
        <v>0</v>
      </c>
      <c r="KEP174" s="566">
        <f t="shared" ref="KEP174" si="1067">SUM(KEJ174:KEO174)</f>
        <v>2515</v>
      </c>
      <c r="KEQ174" s="561">
        <f t="shared" ref="KEQ174" si="1068">KEP174/KEH174</f>
        <v>47.452830188679243</v>
      </c>
      <c r="KER174" s="566" t="s">
        <v>1283</v>
      </c>
      <c r="KES174" s="566" t="s">
        <v>15</v>
      </c>
      <c r="KET174" s="579">
        <v>45871</v>
      </c>
      <c r="KEU174" s="579">
        <v>45876</v>
      </c>
      <c r="KEV174" s="566" t="s">
        <v>485</v>
      </c>
      <c r="KEW174" s="566" t="s">
        <v>486</v>
      </c>
      <c r="KEX174" s="566">
        <v>53</v>
      </c>
      <c r="KEY174" s="566" t="s">
        <v>500</v>
      </c>
      <c r="KEZ174" s="566">
        <v>2500</v>
      </c>
      <c r="KFA174" s="566">
        <v>15</v>
      </c>
      <c r="KFB174" s="566">
        <v>0</v>
      </c>
      <c r="KFC174" s="566">
        <v>0</v>
      </c>
      <c r="KFD174" s="566">
        <v>0</v>
      </c>
      <c r="KFE174" s="566">
        <v>0</v>
      </c>
      <c r="KFF174" s="566">
        <f t="shared" ref="KFF174" si="1069">SUM(KEZ174:KFE174)</f>
        <v>2515</v>
      </c>
      <c r="KFG174" s="561">
        <f t="shared" ref="KFG174" si="1070">KFF174/KEX174</f>
        <v>47.452830188679243</v>
      </c>
      <c r="KFH174" s="566" t="s">
        <v>1283</v>
      </c>
      <c r="KFI174" s="566" t="s">
        <v>15</v>
      </c>
      <c r="KFJ174" s="579">
        <v>45871</v>
      </c>
      <c r="KFK174" s="579">
        <v>45876</v>
      </c>
      <c r="KFL174" s="566" t="s">
        <v>485</v>
      </c>
      <c r="KFM174" s="566" t="s">
        <v>486</v>
      </c>
      <c r="KFN174" s="566">
        <v>53</v>
      </c>
      <c r="KFO174" s="566" t="s">
        <v>500</v>
      </c>
      <c r="KFP174" s="566">
        <v>2500</v>
      </c>
      <c r="KFQ174" s="566">
        <v>15</v>
      </c>
      <c r="KFR174" s="566">
        <v>0</v>
      </c>
      <c r="KFS174" s="566">
        <v>0</v>
      </c>
      <c r="KFT174" s="566">
        <v>0</v>
      </c>
      <c r="KFU174" s="566">
        <v>0</v>
      </c>
      <c r="KFV174" s="566">
        <f t="shared" ref="KFV174" si="1071">SUM(KFP174:KFU174)</f>
        <v>2515</v>
      </c>
      <c r="KFW174" s="561">
        <f t="shared" ref="KFW174" si="1072">KFV174/KFN174</f>
        <v>47.452830188679243</v>
      </c>
      <c r="KFX174" s="566" t="s">
        <v>1283</v>
      </c>
      <c r="KFY174" s="566" t="s">
        <v>15</v>
      </c>
      <c r="KFZ174" s="579">
        <v>45871</v>
      </c>
      <c r="KGA174" s="579">
        <v>45876</v>
      </c>
      <c r="KGB174" s="566" t="s">
        <v>485</v>
      </c>
      <c r="KGC174" s="566" t="s">
        <v>486</v>
      </c>
      <c r="KGD174" s="566">
        <v>53</v>
      </c>
      <c r="KGE174" s="566" t="s">
        <v>500</v>
      </c>
      <c r="KGF174" s="566">
        <v>2500</v>
      </c>
      <c r="KGG174" s="566">
        <v>15</v>
      </c>
      <c r="KGH174" s="566">
        <v>0</v>
      </c>
      <c r="KGI174" s="566">
        <v>0</v>
      </c>
      <c r="KGJ174" s="566">
        <v>0</v>
      </c>
      <c r="KGK174" s="566">
        <v>0</v>
      </c>
      <c r="KGL174" s="566">
        <f t="shared" ref="KGL174" si="1073">SUM(KGF174:KGK174)</f>
        <v>2515</v>
      </c>
      <c r="KGM174" s="561">
        <f t="shared" ref="KGM174" si="1074">KGL174/KGD174</f>
        <v>47.452830188679243</v>
      </c>
      <c r="KGN174" s="566" t="s">
        <v>1283</v>
      </c>
      <c r="KGO174" s="566" t="s">
        <v>15</v>
      </c>
      <c r="KGP174" s="579">
        <v>45871</v>
      </c>
      <c r="KGQ174" s="579">
        <v>45876</v>
      </c>
      <c r="KGR174" s="566" t="s">
        <v>485</v>
      </c>
      <c r="KGS174" s="566" t="s">
        <v>486</v>
      </c>
      <c r="KGT174" s="566">
        <v>53</v>
      </c>
      <c r="KGU174" s="566" t="s">
        <v>500</v>
      </c>
      <c r="KGV174" s="566">
        <v>2500</v>
      </c>
      <c r="KGW174" s="566">
        <v>15</v>
      </c>
      <c r="KGX174" s="566">
        <v>0</v>
      </c>
      <c r="KGY174" s="566">
        <v>0</v>
      </c>
      <c r="KGZ174" s="566">
        <v>0</v>
      </c>
      <c r="KHA174" s="566">
        <v>0</v>
      </c>
      <c r="KHB174" s="566">
        <f t="shared" ref="KHB174" si="1075">SUM(KGV174:KHA174)</f>
        <v>2515</v>
      </c>
      <c r="KHC174" s="561">
        <f t="shared" ref="KHC174" si="1076">KHB174/KGT174</f>
        <v>47.452830188679243</v>
      </c>
      <c r="KHD174" s="566" t="s">
        <v>1283</v>
      </c>
      <c r="KHE174" s="566" t="s">
        <v>15</v>
      </c>
      <c r="KHF174" s="579">
        <v>45871</v>
      </c>
      <c r="KHG174" s="579">
        <v>45876</v>
      </c>
      <c r="KHH174" s="566" t="s">
        <v>485</v>
      </c>
      <c r="KHI174" s="566" t="s">
        <v>486</v>
      </c>
      <c r="KHJ174" s="566">
        <v>53</v>
      </c>
      <c r="KHK174" s="566" t="s">
        <v>500</v>
      </c>
      <c r="KHL174" s="566">
        <v>2500</v>
      </c>
      <c r="KHM174" s="566">
        <v>15</v>
      </c>
      <c r="KHN174" s="566">
        <v>0</v>
      </c>
      <c r="KHO174" s="566">
        <v>0</v>
      </c>
      <c r="KHP174" s="566">
        <v>0</v>
      </c>
      <c r="KHQ174" s="566">
        <v>0</v>
      </c>
      <c r="KHR174" s="566">
        <f t="shared" ref="KHR174" si="1077">SUM(KHL174:KHQ174)</f>
        <v>2515</v>
      </c>
      <c r="KHS174" s="561">
        <f t="shared" ref="KHS174" si="1078">KHR174/KHJ174</f>
        <v>47.452830188679243</v>
      </c>
      <c r="KHT174" s="566" t="s">
        <v>1283</v>
      </c>
      <c r="KHU174" s="566" t="s">
        <v>15</v>
      </c>
      <c r="KHV174" s="579">
        <v>45871</v>
      </c>
      <c r="KHW174" s="579">
        <v>45876</v>
      </c>
      <c r="KHX174" s="566" t="s">
        <v>485</v>
      </c>
      <c r="KHY174" s="566" t="s">
        <v>486</v>
      </c>
      <c r="KHZ174" s="566">
        <v>53</v>
      </c>
      <c r="KIA174" s="566" t="s">
        <v>500</v>
      </c>
      <c r="KIB174" s="566">
        <v>2500</v>
      </c>
      <c r="KIC174" s="566">
        <v>15</v>
      </c>
      <c r="KID174" s="566">
        <v>0</v>
      </c>
      <c r="KIE174" s="566">
        <v>0</v>
      </c>
      <c r="KIF174" s="566">
        <v>0</v>
      </c>
      <c r="KIG174" s="566">
        <v>0</v>
      </c>
      <c r="KIH174" s="566">
        <f t="shared" ref="KIH174" si="1079">SUM(KIB174:KIG174)</f>
        <v>2515</v>
      </c>
      <c r="KII174" s="561">
        <f t="shared" ref="KII174" si="1080">KIH174/KHZ174</f>
        <v>47.452830188679243</v>
      </c>
      <c r="KIJ174" s="566" t="s">
        <v>1283</v>
      </c>
      <c r="KIK174" s="566" t="s">
        <v>15</v>
      </c>
      <c r="KIL174" s="579">
        <v>45871</v>
      </c>
      <c r="KIM174" s="579">
        <v>45876</v>
      </c>
      <c r="KIN174" s="566" t="s">
        <v>485</v>
      </c>
      <c r="KIO174" s="566" t="s">
        <v>486</v>
      </c>
      <c r="KIP174" s="566">
        <v>53</v>
      </c>
      <c r="KIQ174" s="566" t="s">
        <v>500</v>
      </c>
      <c r="KIR174" s="566">
        <v>2500</v>
      </c>
      <c r="KIS174" s="566">
        <v>15</v>
      </c>
      <c r="KIT174" s="566">
        <v>0</v>
      </c>
      <c r="KIU174" s="566">
        <v>0</v>
      </c>
      <c r="KIV174" s="566">
        <v>0</v>
      </c>
      <c r="KIW174" s="566">
        <v>0</v>
      </c>
      <c r="KIX174" s="566">
        <f t="shared" ref="KIX174" si="1081">SUM(KIR174:KIW174)</f>
        <v>2515</v>
      </c>
      <c r="KIY174" s="561">
        <f t="shared" ref="KIY174" si="1082">KIX174/KIP174</f>
        <v>47.452830188679243</v>
      </c>
      <c r="KIZ174" s="566" t="s">
        <v>1283</v>
      </c>
      <c r="KJA174" s="566" t="s">
        <v>15</v>
      </c>
      <c r="KJB174" s="579">
        <v>45871</v>
      </c>
      <c r="KJC174" s="579">
        <v>45876</v>
      </c>
      <c r="KJD174" s="566" t="s">
        <v>485</v>
      </c>
      <c r="KJE174" s="566" t="s">
        <v>486</v>
      </c>
      <c r="KJF174" s="566">
        <v>53</v>
      </c>
      <c r="KJG174" s="566" t="s">
        <v>500</v>
      </c>
      <c r="KJH174" s="566">
        <v>2500</v>
      </c>
      <c r="KJI174" s="566">
        <v>15</v>
      </c>
      <c r="KJJ174" s="566">
        <v>0</v>
      </c>
      <c r="KJK174" s="566">
        <v>0</v>
      </c>
      <c r="KJL174" s="566">
        <v>0</v>
      </c>
      <c r="KJM174" s="566">
        <v>0</v>
      </c>
      <c r="KJN174" s="566">
        <f t="shared" ref="KJN174" si="1083">SUM(KJH174:KJM174)</f>
        <v>2515</v>
      </c>
      <c r="KJO174" s="561">
        <f t="shared" ref="KJO174" si="1084">KJN174/KJF174</f>
        <v>47.452830188679243</v>
      </c>
      <c r="KJP174" s="566" t="s">
        <v>1283</v>
      </c>
      <c r="KJQ174" s="566" t="s">
        <v>15</v>
      </c>
      <c r="KJR174" s="579">
        <v>45871</v>
      </c>
      <c r="KJS174" s="579">
        <v>45876</v>
      </c>
      <c r="KJT174" s="566" t="s">
        <v>485</v>
      </c>
      <c r="KJU174" s="566" t="s">
        <v>486</v>
      </c>
      <c r="KJV174" s="566">
        <v>53</v>
      </c>
      <c r="KJW174" s="566" t="s">
        <v>500</v>
      </c>
      <c r="KJX174" s="566">
        <v>2500</v>
      </c>
      <c r="KJY174" s="566">
        <v>15</v>
      </c>
      <c r="KJZ174" s="566">
        <v>0</v>
      </c>
      <c r="KKA174" s="566">
        <v>0</v>
      </c>
      <c r="KKB174" s="566">
        <v>0</v>
      </c>
      <c r="KKC174" s="566">
        <v>0</v>
      </c>
      <c r="KKD174" s="566">
        <f t="shared" ref="KKD174" si="1085">SUM(KJX174:KKC174)</f>
        <v>2515</v>
      </c>
      <c r="KKE174" s="561">
        <f t="shared" ref="KKE174" si="1086">KKD174/KJV174</f>
        <v>47.452830188679243</v>
      </c>
      <c r="KKF174" s="566" t="s">
        <v>1283</v>
      </c>
      <c r="KKG174" s="566" t="s">
        <v>15</v>
      </c>
      <c r="KKH174" s="579">
        <v>45871</v>
      </c>
      <c r="KKI174" s="579">
        <v>45876</v>
      </c>
      <c r="KKJ174" s="566" t="s">
        <v>485</v>
      </c>
      <c r="KKK174" s="566" t="s">
        <v>486</v>
      </c>
      <c r="KKL174" s="566">
        <v>53</v>
      </c>
      <c r="KKM174" s="566" t="s">
        <v>500</v>
      </c>
      <c r="KKN174" s="566">
        <v>2500</v>
      </c>
      <c r="KKO174" s="566">
        <v>15</v>
      </c>
      <c r="KKP174" s="566">
        <v>0</v>
      </c>
      <c r="KKQ174" s="566">
        <v>0</v>
      </c>
      <c r="KKR174" s="566">
        <v>0</v>
      </c>
      <c r="KKS174" s="566">
        <v>0</v>
      </c>
      <c r="KKT174" s="566">
        <f t="shared" ref="KKT174" si="1087">SUM(KKN174:KKS174)</f>
        <v>2515</v>
      </c>
      <c r="KKU174" s="561">
        <f t="shared" ref="KKU174" si="1088">KKT174/KKL174</f>
        <v>47.452830188679243</v>
      </c>
      <c r="KKV174" s="566" t="s">
        <v>1283</v>
      </c>
      <c r="KKW174" s="566" t="s">
        <v>15</v>
      </c>
      <c r="KKX174" s="579">
        <v>45871</v>
      </c>
      <c r="KKY174" s="579">
        <v>45876</v>
      </c>
      <c r="KKZ174" s="566" t="s">
        <v>485</v>
      </c>
      <c r="KLA174" s="566" t="s">
        <v>486</v>
      </c>
      <c r="KLB174" s="566">
        <v>53</v>
      </c>
      <c r="KLC174" s="566" t="s">
        <v>500</v>
      </c>
      <c r="KLD174" s="566">
        <v>2500</v>
      </c>
      <c r="KLE174" s="566">
        <v>15</v>
      </c>
      <c r="KLF174" s="566">
        <v>0</v>
      </c>
      <c r="KLG174" s="566">
        <v>0</v>
      </c>
      <c r="KLH174" s="566">
        <v>0</v>
      </c>
      <c r="KLI174" s="566">
        <v>0</v>
      </c>
      <c r="KLJ174" s="566">
        <f t="shared" ref="KLJ174" si="1089">SUM(KLD174:KLI174)</f>
        <v>2515</v>
      </c>
      <c r="KLK174" s="561">
        <f t="shared" ref="KLK174" si="1090">KLJ174/KLB174</f>
        <v>47.452830188679243</v>
      </c>
      <c r="KLL174" s="566" t="s">
        <v>1283</v>
      </c>
      <c r="KLM174" s="566" t="s">
        <v>15</v>
      </c>
      <c r="KLN174" s="579">
        <v>45871</v>
      </c>
      <c r="KLO174" s="579">
        <v>45876</v>
      </c>
      <c r="KLP174" s="566" t="s">
        <v>485</v>
      </c>
      <c r="KLQ174" s="566" t="s">
        <v>486</v>
      </c>
      <c r="KLR174" s="566">
        <v>53</v>
      </c>
      <c r="KLS174" s="566" t="s">
        <v>500</v>
      </c>
      <c r="KLT174" s="566">
        <v>2500</v>
      </c>
      <c r="KLU174" s="566">
        <v>15</v>
      </c>
      <c r="KLV174" s="566">
        <v>0</v>
      </c>
      <c r="KLW174" s="566">
        <v>0</v>
      </c>
      <c r="KLX174" s="566">
        <v>0</v>
      </c>
      <c r="KLY174" s="566">
        <v>0</v>
      </c>
      <c r="KLZ174" s="566">
        <f t="shared" ref="KLZ174" si="1091">SUM(KLT174:KLY174)</f>
        <v>2515</v>
      </c>
      <c r="KMA174" s="561">
        <f t="shared" ref="KMA174" si="1092">KLZ174/KLR174</f>
        <v>47.452830188679243</v>
      </c>
      <c r="KMB174" s="566" t="s">
        <v>1283</v>
      </c>
      <c r="KMC174" s="566" t="s">
        <v>15</v>
      </c>
      <c r="KMD174" s="579">
        <v>45871</v>
      </c>
      <c r="KME174" s="579">
        <v>45876</v>
      </c>
      <c r="KMF174" s="566" t="s">
        <v>485</v>
      </c>
      <c r="KMG174" s="566" t="s">
        <v>486</v>
      </c>
      <c r="KMH174" s="566">
        <v>53</v>
      </c>
      <c r="KMI174" s="566" t="s">
        <v>500</v>
      </c>
      <c r="KMJ174" s="566">
        <v>2500</v>
      </c>
      <c r="KMK174" s="566">
        <v>15</v>
      </c>
      <c r="KML174" s="566">
        <v>0</v>
      </c>
      <c r="KMM174" s="566">
        <v>0</v>
      </c>
      <c r="KMN174" s="566">
        <v>0</v>
      </c>
      <c r="KMO174" s="566">
        <v>0</v>
      </c>
      <c r="KMP174" s="566">
        <f t="shared" ref="KMP174" si="1093">SUM(KMJ174:KMO174)</f>
        <v>2515</v>
      </c>
      <c r="KMQ174" s="561">
        <f t="shared" ref="KMQ174" si="1094">KMP174/KMH174</f>
        <v>47.452830188679243</v>
      </c>
      <c r="KMR174" s="566" t="s">
        <v>1283</v>
      </c>
      <c r="KMS174" s="566" t="s">
        <v>15</v>
      </c>
      <c r="KMT174" s="579">
        <v>45871</v>
      </c>
      <c r="KMU174" s="579">
        <v>45876</v>
      </c>
      <c r="KMV174" s="566" t="s">
        <v>485</v>
      </c>
      <c r="KMW174" s="566" t="s">
        <v>486</v>
      </c>
      <c r="KMX174" s="566">
        <v>53</v>
      </c>
      <c r="KMY174" s="566" t="s">
        <v>500</v>
      </c>
      <c r="KMZ174" s="566">
        <v>2500</v>
      </c>
      <c r="KNA174" s="566">
        <v>15</v>
      </c>
      <c r="KNB174" s="566">
        <v>0</v>
      </c>
      <c r="KNC174" s="566">
        <v>0</v>
      </c>
      <c r="KND174" s="566">
        <v>0</v>
      </c>
      <c r="KNE174" s="566">
        <v>0</v>
      </c>
      <c r="KNF174" s="566">
        <f t="shared" ref="KNF174" si="1095">SUM(KMZ174:KNE174)</f>
        <v>2515</v>
      </c>
      <c r="KNG174" s="561">
        <f t="shared" ref="KNG174" si="1096">KNF174/KMX174</f>
        <v>47.452830188679243</v>
      </c>
      <c r="KNH174" s="566" t="s">
        <v>1283</v>
      </c>
      <c r="KNI174" s="566" t="s">
        <v>15</v>
      </c>
      <c r="KNJ174" s="579">
        <v>45871</v>
      </c>
      <c r="KNK174" s="579">
        <v>45876</v>
      </c>
      <c r="KNL174" s="566" t="s">
        <v>485</v>
      </c>
      <c r="KNM174" s="566" t="s">
        <v>486</v>
      </c>
      <c r="KNN174" s="566">
        <v>53</v>
      </c>
      <c r="KNO174" s="566" t="s">
        <v>500</v>
      </c>
      <c r="KNP174" s="566">
        <v>2500</v>
      </c>
      <c r="KNQ174" s="566">
        <v>15</v>
      </c>
      <c r="KNR174" s="566">
        <v>0</v>
      </c>
      <c r="KNS174" s="566">
        <v>0</v>
      </c>
      <c r="KNT174" s="566">
        <v>0</v>
      </c>
      <c r="KNU174" s="566">
        <v>0</v>
      </c>
      <c r="KNV174" s="566">
        <f t="shared" ref="KNV174" si="1097">SUM(KNP174:KNU174)</f>
        <v>2515</v>
      </c>
      <c r="KNW174" s="561">
        <f t="shared" ref="KNW174" si="1098">KNV174/KNN174</f>
        <v>47.452830188679243</v>
      </c>
      <c r="KNX174" s="566" t="s">
        <v>1283</v>
      </c>
      <c r="KNY174" s="566" t="s">
        <v>15</v>
      </c>
      <c r="KNZ174" s="579">
        <v>45871</v>
      </c>
      <c r="KOA174" s="579">
        <v>45876</v>
      </c>
      <c r="KOB174" s="566" t="s">
        <v>485</v>
      </c>
      <c r="KOC174" s="566" t="s">
        <v>486</v>
      </c>
      <c r="KOD174" s="566">
        <v>53</v>
      </c>
      <c r="KOE174" s="566" t="s">
        <v>500</v>
      </c>
      <c r="KOF174" s="566">
        <v>2500</v>
      </c>
      <c r="KOG174" s="566">
        <v>15</v>
      </c>
      <c r="KOH174" s="566">
        <v>0</v>
      </c>
      <c r="KOI174" s="566">
        <v>0</v>
      </c>
      <c r="KOJ174" s="566">
        <v>0</v>
      </c>
      <c r="KOK174" s="566">
        <v>0</v>
      </c>
      <c r="KOL174" s="566">
        <f t="shared" ref="KOL174" si="1099">SUM(KOF174:KOK174)</f>
        <v>2515</v>
      </c>
      <c r="KOM174" s="561">
        <f t="shared" ref="KOM174" si="1100">KOL174/KOD174</f>
        <v>47.452830188679243</v>
      </c>
      <c r="KON174" s="566" t="s">
        <v>1283</v>
      </c>
      <c r="KOO174" s="566" t="s">
        <v>15</v>
      </c>
      <c r="KOP174" s="579">
        <v>45871</v>
      </c>
      <c r="KOQ174" s="579">
        <v>45876</v>
      </c>
      <c r="KOR174" s="566" t="s">
        <v>485</v>
      </c>
      <c r="KOS174" s="566" t="s">
        <v>486</v>
      </c>
      <c r="KOT174" s="566">
        <v>53</v>
      </c>
      <c r="KOU174" s="566" t="s">
        <v>500</v>
      </c>
      <c r="KOV174" s="566">
        <v>2500</v>
      </c>
      <c r="KOW174" s="566">
        <v>15</v>
      </c>
      <c r="KOX174" s="566">
        <v>0</v>
      </c>
      <c r="KOY174" s="566">
        <v>0</v>
      </c>
      <c r="KOZ174" s="566">
        <v>0</v>
      </c>
      <c r="KPA174" s="566">
        <v>0</v>
      </c>
      <c r="KPB174" s="566">
        <f t="shared" ref="KPB174" si="1101">SUM(KOV174:KPA174)</f>
        <v>2515</v>
      </c>
      <c r="KPC174" s="561">
        <f t="shared" ref="KPC174" si="1102">KPB174/KOT174</f>
        <v>47.452830188679243</v>
      </c>
      <c r="KPD174" s="566" t="s">
        <v>1283</v>
      </c>
      <c r="KPE174" s="566" t="s">
        <v>15</v>
      </c>
      <c r="KPF174" s="579">
        <v>45871</v>
      </c>
      <c r="KPG174" s="579">
        <v>45876</v>
      </c>
      <c r="KPH174" s="566" t="s">
        <v>485</v>
      </c>
      <c r="KPI174" s="566" t="s">
        <v>486</v>
      </c>
      <c r="KPJ174" s="566">
        <v>53</v>
      </c>
      <c r="KPK174" s="566" t="s">
        <v>500</v>
      </c>
      <c r="KPL174" s="566">
        <v>2500</v>
      </c>
      <c r="KPM174" s="566">
        <v>15</v>
      </c>
      <c r="KPN174" s="566">
        <v>0</v>
      </c>
      <c r="KPO174" s="566">
        <v>0</v>
      </c>
      <c r="KPP174" s="566">
        <v>0</v>
      </c>
      <c r="KPQ174" s="566">
        <v>0</v>
      </c>
      <c r="KPR174" s="566">
        <f t="shared" ref="KPR174" si="1103">SUM(KPL174:KPQ174)</f>
        <v>2515</v>
      </c>
      <c r="KPS174" s="561">
        <f t="shared" ref="KPS174" si="1104">KPR174/KPJ174</f>
        <v>47.452830188679243</v>
      </c>
      <c r="KPT174" s="566" t="s">
        <v>1283</v>
      </c>
      <c r="KPU174" s="566" t="s">
        <v>15</v>
      </c>
      <c r="KPV174" s="579">
        <v>45871</v>
      </c>
      <c r="KPW174" s="579">
        <v>45876</v>
      </c>
      <c r="KPX174" s="566" t="s">
        <v>485</v>
      </c>
      <c r="KPY174" s="566" t="s">
        <v>486</v>
      </c>
      <c r="KPZ174" s="566">
        <v>53</v>
      </c>
      <c r="KQA174" s="566" t="s">
        <v>500</v>
      </c>
      <c r="KQB174" s="566">
        <v>2500</v>
      </c>
      <c r="KQC174" s="566">
        <v>15</v>
      </c>
      <c r="KQD174" s="566">
        <v>0</v>
      </c>
      <c r="KQE174" s="566">
        <v>0</v>
      </c>
      <c r="KQF174" s="566">
        <v>0</v>
      </c>
      <c r="KQG174" s="566">
        <v>0</v>
      </c>
      <c r="KQH174" s="566">
        <f t="shared" ref="KQH174" si="1105">SUM(KQB174:KQG174)</f>
        <v>2515</v>
      </c>
      <c r="KQI174" s="561">
        <f t="shared" ref="KQI174" si="1106">KQH174/KPZ174</f>
        <v>47.452830188679243</v>
      </c>
      <c r="KQJ174" s="566" t="s">
        <v>1283</v>
      </c>
      <c r="KQK174" s="566" t="s">
        <v>15</v>
      </c>
      <c r="KQL174" s="579">
        <v>45871</v>
      </c>
      <c r="KQM174" s="579">
        <v>45876</v>
      </c>
      <c r="KQN174" s="566" t="s">
        <v>485</v>
      </c>
      <c r="KQO174" s="566" t="s">
        <v>486</v>
      </c>
      <c r="KQP174" s="566">
        <v>53</v>
      </c>
      <c r="KQQ174" s="566" t="s">
        <v>500</v>
      </c>
      <c r="KQR174" s="566">
        <v>2500</v>
      </c>
      <c r="KQS174" s="566">
        <v>15</v>
      </c>
      <c r="KQT174" s="566">
        <v>0</v>
      </c>
      <c r="KQU174" s="566">
        <v>0</v>
      </c>
      <c r="KQV174" s="566">
        <v>0</v>
      </c>
      <c r="KQW174" s="566">
        <v>0</v>
      </c>
      <c r="KQX174" s="566">
        <f t="shared" ref="KQX174" si="1107">SUM(KQR174:KQW174)</f>
        <v>2515</v>
      </c>
      <c r="KQY174" s="561">
        <f t="shared" ref="KQY174" si="1108">KQX174/KQP174</f>
        <v>47.452830188679243</v>
      </c>
      <c r="KQZ174" s="566" t="s">
        <v>1283</v>
      </c>
      <c r="KRA174" s="566" t="s">
        <v>15</v>
      </c>
      <c r="KRB174" s="579">
        <v>45871</v>
      </c>
      <c r="KRC174" s="579">
        <v>45876</v>
      </c>
      <c r="KRD174" s="566" t="s">
        <v>485</v>
      </c>
      <c r="KRE174" s="566" t="s">
        <v>486</v>
      </c>
      <c r="KRF174" s="566">
        <v>53</v>
      </c>
      <c r="KRG174" s="566" t="s">
        <v>500</v>
      </c>
      <c r="KRH174" s="566">
        <v>2500</v>
      </c>
      <c r="KRI174" s="566">
        <v>15</v>
      </c>
      <c r="KRJ174" s="566">
        <v>0</v>
      </c>
      <c r="KRK174" s="566">
        <v>0</v>
      </c>
      <c r="KRL174" s="566">
        <v>0</v>
      </c>
      <c r="KRM174" s="566">
        <v>0</v>
      </c>
      <c r="KRN174" s="566">
        <f t="shared" ref="KRN174" si="1109">SUM(KRH174:KRM174)</f>
        <v>2515</v>
      </c>
      <c r="KRO174" s="561">
        <f t="shared" ref="KRO174" si="1110">KRN174/KRF174</f>
        <v>47.452830188679243</v>
      </c>
      <c r="KRP174" s="566" t="s">
        <v>1283</v>
      </c>
      <c r="KRQ174" s="566" t="s">
        <v>15</v>
      </c>
      <c r="KRR174" s="579">
        <v>45871</v>
      </c>
      <c r="KRS174" s="579">
        <v>45876</v>
      </c>
      <c r="KRT174" s="566" t="s">
        <v>485</v>
      </c>
      <c r="KRU174" s="566" t="s">
        <v>486</v>
      </c>
      <c r="KRV174" s="566">
        <v>53</v>
      </c>
      <c r="KRW174" s="566" t="s">
        <v>500</v>
      </c>
      <c r="KRX174" s="566">
        <v>2500</v>
      </c>
      <c r="KRY174" s="566">
        <v>15</v>
      </c>
      <c r="KRZ174" s="566">
        <v>0</v>
      </c>
      <c r="KSA174" s="566">
        <v>0</v>
      </c>
      <c r="KSB174" s="566">
        <v>0</v>
      </c>
      <c r="KSC174" s="566">
        <v>0</v>
      </c>
      <c r="KSD174" s="566">
        <f t="shared" ref="KSD174" si="1111">SUM(KRX174:KSC174)</f>
        <v>2515</v>
      </c>
      <c r="KSE174" s="561">
        <f t="shared" ref="KSE174" si="1112">KSD174/KRV174</f>
        <v>47.452830188679243</v>
      </c>
      <c r="KSF174" s="566" t="s">
        <v>1283</v>
      </c>
      <c r="KSG174" s="566" t="s">
        <v>15</v>
      </c>
      <c r="KSH174" s="579">
        <v>45871</v>
      </c>
      <c r="KSI174" s="579">
        <v>45876</v>
      </c>
      <c r="KSJ174" s="566" t="s">
        <v>485</v>
      </c>
      <c r="KSK174" s="566" t="s">
        <v>486</v>
      </c>
      <c r="KSL174" s="566">
        <v>53</v>
      </c>
      <c r="KSM174" s="566" t="s">
        <v>500</v>
      </c>
      <c r="KSN174" s="566">
        <v>2500</v>
      </c>
      <c r="KSO174" s="566">
        <v>15</v>
      </c>
      <c r="KSP174" s="566">
        <v>0</v>
      </c>
      <c r="KSQ174" s="566">
        <v>0</v>
      </c>
      <c r="KSR174" s="566">
        <v>0</v>
      </c>
      <c r="KSS174" s="566">
        <v>0</v>
      </c>
      <c r="KST174" s="566">
        <f t="shared" ref="KST174" si="1113">SUM(KSN174:KSS174)</f>
        <v>2515</v>
      </c>
      <c r="KSU174" s="561">
        <f t="shared" ref="KSU174" si="1114">KST174/KSL174</f>
        <v>47.452830188679243</v>
      </c>
      <c r="KSV174" s="566" t="s">
        <v>1283</v>
      </c>
      <c r="KSW174" s="566" t="s">
        <v>15</v>
      </c>
      <c r="KSX174" s="579">
        <v>45871</v>
      </c>
      <c r="KSY174" s="579">
        <v>45876</v>
      </c>
      <c r="KSZ174" s="566" t="s">
        <v>485</v>
      </c>
      <c r="KTA174" s="566" t="s">
        <v>486</v>
      </c>
      <c r="KTB174" s="566">
        <v>53</v>
      </c>
      <c r="KTC174" s="566" t="s">
        <v>500</v>
      </c>
      <c r="KTD174" s="566">
        <v>2500</v>
      </c>
      <c r="KTE174" s="566">
        <v>15</v>
      </c>
      <c r="KTF174" s="566">
        <v>0</v>
      </c>
      <c r="KTG174" s="566">
        <v>0</v>
      </c>
      <c r="KTH174" s="566">
        <v>0</v>
      </c>
      <c r="KTI174" s="566">
        <v>0</v>
      </c>
      <c r="KTJ174" s="566">
        <f t="shared" ref="KTJ174" si="1115">SUM(KTD174:KTI174)</f>
        <v>2515</v>
      </c>
      <c r="KTK174" s="561">
        <f t="shared" ref="KTK174" si="1116">KTJ174/KTB174</f>
        <v>47.452830188679243</v>
      </c>
      <c r="KTL174" s="566" t="s">
        <v>1283</v>
      </c>
      <c r="KTM174" s="566" t="s">
        <v>15</v>
      </c>
      <c r="KTN174" s="579">
        <v>45871</v>
      </c>
      <c r="KTO174" s="579">
        <v>45876</v>
      </c>
      <c r="KTP174" s="566" t="s">
        <v>485</v>
      </c>
      <c r="KTQ174" s="566" t="s">
        <v>486</v>
      </c>
      <c r="KTR174" s="566">
        <v>53</v>
      </c>
      <c r="KTS174" s="566" t="s">
        <v>500</v>
      </c>
      <c r="KTT174" s="566">
        <v>2500</v>
      </c>
      <c r="KTU174" s="566">
        <v>15</v>
      </c>
      <c r="KTV174" s="566">
        <v>0</v>
      </c>
      <c r="KTW174" s="566">
        <v>0</v>
      </c>
      <c r="KTX174" s="566">
        <v>0</v>
      </c>
      <c r="KTY174" s="566">
        <v>0</v>
      </c>
      <c r="KTZ174" s="566">
        <f t="shared" ref="KTZ174" si="1117">SUM(KTT174:KTY174)</f>
        <v>2515</v>
      </c>
      <c r="KUA174" s="561">
        <f t="shared" ref="KUA174" si="1118">KTZ174/KTR174</f>
        <v>47.452830188679243</v>
      </c>
      <c r="KUB174" s="566" t="s">
        <v>1283</v>
      </c>
      <c r="KUC174" s="566" t="s">
        <v>15</v>
      </c>
      <c r="KUD174" s="579">
        <v>45871</v>
      </c>
      <c r="KUE174" s="579">
        <v>45876</v>
      </c>
      <c r="KUF174" s="566" t="s">
        <v>485</v>
      </c>
      <c r="KUG174" s="566" t="s">
        <v>486</v>
      </c>
      <c r="KUH174" s="566">
        <v>53</v>
      </c>
      <c r="KUI174" s="566" t="s">
        <v>500</v>
      </c>
      <c r="KUJ174" s="566">
        <v>2500</v>
      </c>
      <c r="KUK174" s="566">
        <v>15</v>
      </c>
      <c r="KUL174" s="566">
        <v>0</v>
      </c>
      <c r="KUM174" s="566">
        <v>0</v>
      </c>
      <c r="KUN174" s="566">
        <v>0</v>
      </c>
      <c r="KUO174" s="566">
        <v>0</v>
      </c>
      <c r="KUP174" s="566">
        <f t="shared" ref="KUP174" si="1119">SUM(KUJ174:KUO174)</f>
        <v>2515</v>
      </c>
      <c r="KUQ174" s="561">
        <f t="shared" ref="KUQ174" si="1120">KUP174/KUH174</f>
        <v>47.452830188679243</v>
      </c>
      <c r="KUR174" s="566" t="s">
        <v>1283</v>
      </c>
      <c r="KUS174" s="566" t="s">
        <v>15</v>
      </c>
      <c r="KUT174" s="579">
        <v>45871</v>
      </c>
      <c r="KUU174" s="579">
        <v>45876</v>
      </c>
      <c r="KUV174" s="566" t="s">
        <v>485</v>
      </c>
      <c r="KUW174" s="566" t="s">
        <v>486</v>
      </c>
      <c r="KUX174" s="566">
        <v>53</v>
      </c>
      <c r="KUY174" s="566" t="s">
        <v>500</v>
      </c>
      <c r="KUZ174" s="566">
        <v>2500</v>
      </c>
      <c r="KVA174" s="566">
        <v>15</v>
      </c>
      <c r="KVB174" s="566">
        <v>0</v>
      </c>
      <c r="KVC174" s="566">
        <v>0</v>
      </c>
      <c r="KVD174" s="566">
        <v>0</v>
      </c>
      <c r="KVE174" s="566">
        <v>0</v>
      </c>
      <c r="KVF174" s="566">
        <f t="shared" ref="KVF174" si="1121">SUM(KUZ174:KVE174)</f>
        <v>2515</v>
      </c>
      <c r="KVG174" s="561">
        <f t="shared" ref="KVG174" si="1122">KVF174/KUX174</f>
        <v>47.452830188679243</v>
      </c>
      <c r="KVH174" s="566" t="s">
        <v>1283</v>
      </c>
      <c r="KVI174" s="566" t="s">
        <v>15</v>
      </c>
      <c r="KVJ174" s="579">
        <v>45871</v>
      </c>
      <c r="KVK174" s="579">
        <v>45876</v>
      </c>
      <c r="KVL174" s="566" t="s">
        <v>485</v>
      </c>
      <c r="KVM174" s="566" t="s">
        <v>486</v>
      </c>
      <c r="KVN174" s="566">
        <v>53</v>
      </c>
      <c r="KVO174" s="566" t="s">
        <v>500</v>
      </c>
      <c r="KVP174" s="566">
        <v>2500</v>
      </c>
      <c r="KVQ174" s="566">
        <v>15</v>
      </c>
      <c r="KVR174" s="566">
        <v>0</v>
      </c>
      <c r="KVS174" s="566">
        <v>0</v>
      </c>
      <c r="KVT174" s="566">
        <v>0</v>
      </c>
      <c r="KVU174" s="566">
        <v>0</v>
      </c>
      <c r="KVV174" s="566">
        <f t="shared" ref="KVV174" si="1123">SUM(KVP174:KVU174)</f>
        <v>2515</v>
      </c>
      <c r="KVW174" s="561">
        <f t="shared" ref="KVW174" si="1124">KVV174/KVN174</f>
        <v>47.452830188679243</v>
      </c>
      <c r="KVX174" s="566" t="s">
        <v>1283</v>
      </c>
      <c r="KVY174" s="566" t="s">
        <v>15</v>
      </c>
      <c r="KVZ174" s="579">
        <v>45871</v>
      </c>
      <c r="KWA174" s="579">
        <v>45876</v>
      </c>
      <c r="KWB174" s="566" t="s">
        <v>485</v>
      </c>
      <c r="KWC174" s="566" t="s">
        <v>486</v>
      </c>
      <c r="KWD174" s="566">
        <v>53</v>
      </c>
      <c r="KWE174" s="566" t="s">
        <v>500</v>
      </c>
      <c r="KWF174" s="566">
        <v>2500</v>
      </c>
      <c r="KWG174" s="566">
        <v>15</v>
      </c>
      <c r="KWH174" s="566">
        <v>0</v>
      </c>
      <c r="KWI174" s="566">
        <v>0</v>
      </c>
      <c r="KWJ174" s="566">
        <v>0</v>
      </c>
      <c r="KWK174" s="566">
        <v>0</v>
      </c>
      <c r="KWL174" s="566">
        <f t="shared" ref="KWL174" si="1125">SUM(KWF174:KWK174)</f>
        <v>2515</v>
      </c>
      <c r="KWM174" s="561">
        <f t="shared" ref="KWM174" si="1126">KWL174/KWD174</f>
        <v>47.452830188679243</v>
      </c>
      <c r="KWN174" s="566" t="s">
        <v>1283</v>
      </c>
      <c r="KWO174" s="566" t="s">
        <v>15</v>
      </c>
      <c r="KWP174" s="579">
        <v>45871</v>
      </c>
      <c r="KWQ174" s="579">
        <v>45876</v>
      </c>
      <c r="KWR174" s="566" t="s">
        <v>485</v>
      </c>
      <c r="KWS174" s="566" t="s">
        <v>486</v>
      </c>
      <c r="KWT174" s="566">
        <v>53</v>
      </c>
      <c r="KWU174" s="566" t="s">
        <v>500</v>
      </c>
      <c r="KWV174" s="566">
        <v>2500</v>
      </c>
      <c r="KWW174" s="566">
        <v>15</v>
      </c>
      <c r="KWX174" s="566">
        <v>0</v>
      </c>
      <c r="KWY174" s="566">
        <v>0</v>
      </c>
      <c r="KWZ174" s="566">
        <v>0</v>
      </c>
      <c r="KXA174" s="566">
        <v>0</v>
      </c>
      <c r="KXB174" s="566">
        <f t="shared" ref="KXB174" si="1127">SUM(KWV174:KXA174)</f>
        <v>2515</v>
      </c>
      <c r="KXC174" s="561">
        <f t="shared" ref="KXC174" si="1128">KXB174/KWT174</f>
        <v>47.452830188679243</v>
      </c>
      <c r="KXD174" s="566" t="s">
        <v>1283</v>
      </c>
      <c r="KXE174" s="566" t="s">
        <v>15</v>
      </c>
      <c r="KXF174" s="579">
        <v>45871</v>
      </c>
      <c r="KXG174" s="579">
        <v>45876</v>
      </c>
      <c r="KXH174" s="566" t="s">
        <v>485</v>
      </c>
      <c r="KXI174" s="566" t="s">
        <v>486</v>
      </c>
      <c r="KXJ174" s="566">
        <v>53</v>
      </c>
      <c r="KXK174" s="566" t="s">
        <v>500</v>
      </c>
      <c r="KXL174" s="566">
        <v>2500</v>
      </c>
      <c r="KXM174" s="566">
        <v>15</v>
      </c>
      <c r="KXN174" s="566">
        <v>0</v>
      </c>
      <c r="KXO174" s="566">
        <v>0</v>
      </c>
      <c r="KXP174" s="566">
        <v>0</v>
      </c>
      <c r="KXQ174" s="566">
        <v>0</v>
      </c>
      <c r="KXR174" s="566">
        <f t="shared" ref="KXR174" si="1129">SUM(KXL174:KXQ174)</f>
        <v>2515</v>
      </c>
      <c r="KXS174" s="561">
        <f t="shared" ref="KXS174" si="1130">KXR174/KXJ174</f>
        <v>47.452830188679243</v>
      </c>
      <c r="KXT174" s="566" t="s">
        <v>1283</v>
      </c>
      <c r="KXU174" s="566" t="s">
        <v>15</v>
      </c>
      <c r="KXV174" s="579">
        <v>45871</v>
      </c>
      <c r="KXW174" s="579">
        <v>45876</v>
      </c>
      <c r="KXX174" s="566" t="s">
        <v>485</v>
      </c>
      <c r="KXY174" s="566" t="s">
        <v>486</v>
      </c>
      <c r="KXZ174" s="566">
        <v>53</v>
      </c>
      <c r="KYA174" s="566" t="s">
        <v>500</v>
      </c>
      <c r="KYB174" s="566">
        <v>2500</v>
      </c>
      <c r="KYC174" s="566">
        <v>15</v>
      </c>
      <c r="KYD174" s="566">
        <v>0</v>
      </c>
      <c r="KYE174" s="566">
        <v>0</v>
      </c>
      <c r="KYF174" s="566">
        <v>0</v>
      </c>
      <c r="KYG174" s="566">
        <v>0</v>
      </c>
      <c r="KYH174" s="566">
        <f t="shared" ref="KYH174" si="1131">SUM(KYB174:KYG174)</f>
        <v>2515</v>
      </c>
      <c r="KYI174" s="561">
        <f t="shared" ref="KYI174" si="1132">KYH174/KXZ174</f>
        <v>47.452830188679243</v>
      </c>
      <c r="KYJ174" s="566" t="s">
        <v>1283</v>
      </c>
      <c r="KYK174" s="566" t="s">
        <v>15</v>
      </c>
      <c r="KYL174" s="579">
        <v>45871</v>
      </c>
      <c r="KYM174" s="579">
        <v>45876</v>
      </c>
      <c r="KYN174" s="566" t="s">
        <v>485</v>
      </c>
      <c r="KYO174" s="566" t="s">
        <v>486</v>
      </c>
      <c r="KYP174" s="566">
        <v>53</v>
      </c>
      <c r="KYQ174" s="566" t="s">
        <v>500</v>
      </c>
      <c r="KYR174" s="566">
        <v>2500</v>
      </c>
      <c r="KYS174" s="566">
        <v>15</v>
      </c>
      <c r="KYT174" s="566">
        <v>0</v>
      </c>
      <c r="KYU174" s="566">
        <v>0</v>
      </c>
      <c r="KYV174" s="566">
        <v>0</v>
      </c>
      <c r="KYW174" s="566">
        <v>0</v>
      </c>
      <c r="KYX174" s="566">
        <f t="shared" ref="KYX174" si="1133">SUM(KYR174:KYW174)</f>
        <v>2515</v>
      </c>
      <c r="KYY174" s="561">
        <f t="shared" ref="KYY174" si="1134">KYX174/KYP174</f>
        <v>47.452830188679243</v>
      </c>
      <c r="KYZ174" s="566" t="s">
        <v>1283</v>
      </c>
      <c r="KZA174" s="566" t="s">
        <v>15</v>
      </c>
      <c r="KZB174" s="579">
        <v>45871</v>
      </c>
      <c r="KZC174" s="579">
        <v>45876</v>
      </c>
      <c r="KZD174" s="566" t="s">
        <v>485</v>
      </c>
      <c r="KZE174" s="566" t="s">
        <v>486</v>
      </c>
      <c r="KZF174" s="566">
        <v>53</v>
      </c>
      <c r="KZG174" s="566" t="s">
        <v>500</v>
      </c>
      <c r="KZH174" s="566">
        <v>2500</v>
      </c>
      <c r="KZI174" s="566">
        <v>15</v>
      </c>
      <c r="KZJ174" s="566">
        <v>0</v>
      </c>
      <c r="KZK174" s="566">
        <v>0</v>
      </c>
      <c r="KZL174" s="566">
        <v>0</v>
      </c>
      <c r="KZM174" s="566">
        <v>0</v>
      </c>
      <c r="KZN174" s="566">
        <f t="shared" ref="KZN174" si="1135">SUM(KZH174:KZM174)</f>
        <v>2515</v>
      </c>
      <c r="KZO174" s="561">
        <f t="shared" ref="KZO174" si="1136">KZN174/KZF174</f>
        <v>47.452830188679243</v>
      </c>
      <c r="KZP174" s="566" t="s">
        <v>1283</v>
      </c>
      <c r="KZQ174" s="566" t="s">
        <v>15</v>
      </c>
      <c r="KZR174" s="579">
        <v>45871</v>
      </c>
      <c r="KZS174" s="579">
        <v>45876</v>
      </c>
      <c r="KZT174" s="566" t="s">
        <v>485</v>
      </c>
      <c r="KZU174" s="566" t="s">
        <v>486</v>
      </c>
      <c r="KZV174" s="566">
        <v>53</v>
      </c>
      <c r="KZW174" s="566" t="s">
        <v>500</v>
      </c>
      <c r="KZX174" s="566">
        <v>2500</v>
      </c>
      <c r="KZY174" s="566">
        <v>15</v>
      </c>
      <c r="KZZ174" s="566">
        <v>0</v>
      </c>
      <c r="LAA174" s="566">
        <v>0</v>
      </c>
      <c r="LAB174" s="566">
        <v>0</v>
      </c>
      <c r="LAC174" s="566">
        <v>0</v>
      </c>
      <c r="LAD174" s="566">
        <f t="shared" ref="LAD174" si="1137">SUM(KZX174:LAC174)</f>
        <v>2515</v>
      </c>
      <c r="LAE174" s="561">
        <f t="shared" ref="LAE174" si="1138">LAD174/KZV174</f>
        <v>47.452830188679243</v>
      </c>
      <c r="LAF174" s="566" t="s">
        <v>1283</v>
      </c>
      <c r="LAG174" s="566" t="s">
        <v>15</v>
      </c>
      <c r="LAH174" s="579">
        <v>45871</v>
      </c>
      <c r="LAI174" s="579">
        <v>45876</v>
      </c>
      <c r="LAJ174" s="566" t="s">
        <v>485</v>
      </c>
      <c r="LAK174" s="566" t="s">
        <v>486</v>
      </c>
      <c r="LAL174" s="566">
        <v>53</v>
      </c>
      <c r="LAM174" s="566" t="s">
        <v>500</v>
      </c>
      <c r="LAN174" s="566">
        <v>2500</v>
      </c>
      <c r="LAO174" s="566">
        <v>15</v>
      </c>
      <c r="LAP174" s="566">
        <v>0</v>
      </c>
      <c r="LAQ174" s="566">
        <v>0</v>
      </c>
      <c r="LAR174" s="566">
        <v>0</v>
      </c>
      <c r="LAS174" s="566">
        <v>0</v>
      </c>
      <c r="LAT174" s="566">
        <f t="shared" ref="LAT174" si="1139">SUM(LAN174:LAS174)</f>
        <v>2515</v>
      </c>
      <c r="LAU174" s="561">
        <f t="shared" ref="LAU174" si="1140">LAT174/LAL174</f>
        <v>47.452830188679243</v>
      </c>
      <c r="LAV174" s="566" t="s">
        <v>1283</v>
      </c>
      <c r="LAW174" s="566" t="s">
        <v>15</v>
      </c>
      <c r="LAX174" s="579">
        <v>45871</v>
      </c>
      <c r="LAY174" s="579">
        <v>45876</v>
      </c>
      <c r="LAZ174" s="566" t="s">
        <v>485</v>
      </c>
      <c r="LBA174" s="566" t="s">
        <v>486</v>
      </c>
      <c r="LBB174" s="566">
        <v>53</v>
      </c>
      <c r="LBC174" s="566" t="s">
        <v>500</v>
      </c>
      <c r="LBD174" s="566">
        <v>2500</v>
      </c>
      <c r="LBE174" s="566">
        <v>15</v>
      </c>
      <c r="LBF174" s="566">
        <v>0</v>
      </c>
      <c r="LBG174" s="566">
        <v>0</v>
      </c>
      <c r="LBH174" s="566">
        <v>0</v>
      </c>
      <c r="LBI174" s="566">
        <v>0</v>
      </c>
      <c r="LBJ174" s="566">
        <f t="shared" ref="LBJ174" si="1141">SUM(LBD174:LBI174)</f>
        <v>2515</v>
      </c>
      <c r="LBK174" s="561">
        <f t="shared" ref="LBK174" si="1142">LBJ174/LBB174</f>
        <v>47.452830188679243</v>
      </c>
      <c r="LBL174" s="566" t="s">
        <v>1283</v>
      </c>
      <c r="LBM174" s="566" t="s">
        <v>15</v>
      </c>
      <c r="LBN174" s="579">
        <v>45871</v>
      </c>
      <c r="LBO174" s="579">
        <v>45876</v>
      </c>
      <c r="LBP174" s="566" t="s">
        <v>485</v>
      </c>
      <c r="LBQ174" s="566" t="s">
        <v>486</v>
      </c>
      <c r="LBR174" s="566">
        <v>53</v>
      </c>
      <c r="LBS174" s="566" t="s">
        <v>500</v>
      </c>
      <c r="LBT174" s="566">
        <v>2500</v>
      </c>
      <c r="LBU174" s="566">
        <v>15</v>
      </c>
      <c r="LBV174" s="566">
        <v>0</v>
      </c>
      <c r="LBW174" s="566">
        <v>0</v>
      </c>
      <c r="LBX174" s="566">
        <v>0</v>
      </c>
      <c r="LBY174" s="566">
        <v>0</v>
      </c>
      <c r="LBZ174" s="566">
        <f t="shared" ref="LBZ174" si="1143">SUM(LBT174:LBY174)</f>
        <v>2515</v>
      </c>
      <c r="LCA174" s="561">
        <f t="shared" ref="LCA174" si="1144">LBZ174/LBR174</f>
        <v>47.452830188679243</v>
      </c>
      <c r="LCB174" s="566" t="s">
        <v>1283</v>
      </c>
      <c r="LCC174" s="566" t="s">
        <v>15</v>
      </c>
      <c r="LCD174" s="579">
        <v>45871</v>
      </c>
      <c r="LCE174" s="579">
        <v>45876</v>
      </c>
      <c r="LCF174" s="566" t="s">
        <v>485</v>
      </c>
      <c r="LCG174" s="566" t="s">
        <v>486</v>
      </c>
      <c r="LCH174" s="566">
        <v>53</v>
      </c>
      <c r="LCI174" s="566" t="s">
        <v>500</v>
      </c>
      <c r="LCJ174" s="566">
        <v>2500</v>
      </c>
      <c r="LCK174" s="566">
        <v>15</v>
      </c>
      <c r="LCL174" s="566">
        <v>0</v>
      </c>
      <c r="LCM174" s="566">
        <v>0</v>
      </c>
      <c r="LCN174" s="566">
        <v>0</v>
      </c>
      <c r="LCO174" s="566">
        <v>0</v>
      </c>
      <c r="LCP174" s="566">
        <f t="shared" ref="LCP174" si="1145">SUM(LCJ174:LCO174)</f>
        <v>2515</v>
      </c>
      <c r="LCQ174" s="561">
        <f t="shared" ref="LCQ174" si="1146">LCP174/LCH174</f>
        <v>47.452830188679243</v>
      </c>
      <c r="LCR174" s="566" t="s">
        <v>1283</v>
      </c>
      <c r="LCS174" s="566" t="s">
        <v>15</v>
      </c>
      <c r="LCT174" s="579">
        <v>45871</v>
      </c>
      <c r="LCU174" s="579">
        <v>45876</v>
      </c>
      <c r="LCV174" s="566" t="s">
        <v>485</v>
      </c>
      <c r="LCW174" s="566" t="s">
        <v>486</v>
      </c>
      <c r="LCX174" s="566">
        <v>53</v>
      </c>
      <c r="LCY174" s="566" t="s">
        <v>500</v>
      </c>
      <c r="LCZ174" s="566">
        <v>2500</v>
      </c>
      <c r="LDA174" s="566">
        <v>15</v>
      </c>
      <c r="LDB174" s="566">
        <v>0</v>
      </c>
      <c r="LDC174" s="566">
        <v>0</v>
      </c>
      <c r="LDD174" s="566">
        <v>0</v>
      </c>
      <c r="LDE174" s="566">
        <v>0</v>
      </c>
      <c r="LDF174" s="566">
        <f t="shared" ref="LDF174" si="1147">SUM(LCZ174:LDE174)</f>
        <v>2515</v>
      </c>
      <c r="LDG174" s="561">
        <f t="shared" ref="LDG174" si="1148">LDF174/LCX174</f>
        <v>47.452830188679243</v>
      </c>
      <c r="LDH174" s="566" t="s">
        <v>1283</v>
      </c>
      <c r="LDI174" s="566" t="s">
        <v>15</v>
      </c>
      <c r="LDJ174" s="579">
        <v>45871</v>
      </c>
      <c r="LDK174" s="579">
        <v>45876</v>
      </c>
      <c r="LDL174" s="566" t="s">
        <v>485</v>
      </c>
      <c r="LDM174" s="566" t="s">
        <v>486</v>
      </c>
      <c r="LDN174" s="566">
        <v>53</v>
      </c>
      <c r="LDO174" s="566" t="s">
        <v>500</v>
      </c>
      <c r="LDP174" s="566">
        <v>2500</v>
      </c>
      <c r="LDQ174" s="566">
        <v>15</v>
      </c>
      <c r="LDR174" s="566">
        <v>0</v>
      </c>
      <c r="LDS174" s="566">
        <v>0</v>
      </c>
      <c r="LDT174" s="566">
        <v>0</v>
      </c>
      <c r="LDU174" s="566">
        <v>0</v>
      </c>
      <c r="LDV174" s="566">
        <f t="shared" ref="LDV174" si="1149">SUM(LDP174:LDU174)</f>
        <v>2515</v>
      </c>
      <c r="LDW174" s="561">
        <f t="shared" ref="LDW174" si="1150">LDV174/LDN174</f>
        <v>47.452830188679243</v>
      </c>
      <c r="LDX174" s="566" t="s">
        <v>1283</v>
      </c>
      <c r="LDY174" s="566" t="s">
        <v>15</v>
      </c>
      <c r="LDZ174" s="579">
        <v>45871</v>
      </c>
      <c r="LEA174" s="579">
        <v>45876</v>
      </c>
      <c r="LEB174" s="566" t="s">
        <v>485</v>
      </c>
      <c r="LEC174" s="566" t="s">
        <v>486</v>
      </c>
      <c r="LED174" s="566">
        <v>53</v>
      </c>
      <c r="LEE174" s="566" t="s">
        <v>500</v>
      </c>
      <c r="LEF174" s="566">
        <v>2500</v>
      </c>
      <c r="LEG174" s="566">
        <v>15</v>
      </c>
      <c r="LEH174" s="566">
        <v>0</v>
      </c>
      <c r="LEI174" s="566">
        <v>0</v>
      </c>
      <c r="LEJ174" s="566">
        <v>0</v>
      </c>
      <c r="LEK174" s="566">
        <v>0</v>
      </c>
      <c r="LEL174" s="566">
        <f t="shared" ref="LEL174" si="1151">SUM(LEF174:LEK174)</f>
        <v>2515</v>
      </c>
      <c r="LEM174" s="561">
        <f t="shared" ref="LEM174" si="1152">LEL174/LED174</f>
        <v>47.452830188679243</v>
      </c>
      <c r="LEN174" s="566" t="s">
        <v>1283</v>
      </c>
      <c r="LEO174" s="566" t="s">
        <v>15</v>
      </c>
      <c r="LEP174" s="579">
        <v>45871</v>
      </c>
      <c r="LEQ174" s="579">
        <v>45876</v>
      </c>
      <c r="LER174" s="566" t="s">
        <v>485</v>
      </c>
      <c r="LES174" s="566" t="s">
        <v>486</v>
      </c>
      <c r="LET174" s="566">
        <v>53</v>
      </c>
      <c r="LEU174" s="566" t="s">
        <v>500</v>
      </c>
      <c r="LEV174" s="566">
        <v>2500</v>
      </c>
      <c r="LEW174" s="566">
        <v>15</v>
      </c>
      <c r="LEX174" s="566">
        <v>0</v>
      </c>
      <c r="LEY174" s="566">
        <v>0</v>
      </c>
      <c r="LEZ174" s="566">
        <v>0</v>
      </c>
      <c r="LFA174" s="566">
        <v>0</v>
      </c>
      <c r="LFB174" s="566">
        <f t="shared" ref="LFB174" si="1153">SUM(LEV174:LFA174)</f>
        <v>2515</v>
      </c>
      <c r="LFC174" s="561">
        <f t="shared" ref="LFC174" si="1154">LFB174/LET174</f>
        <v>47.452830188679243</v>
      </c>
      <c r="LFD174" s="566" t="s">
        <v>1283</v>
      </c>
      <c r="LFE174" s="566" t="s">
        <v>15</v>
      </c>
      <c r="LFF174" s="579">
        <v>45871</v>
      </c>
      <c r="LFG174" s="579">
        <v>45876</v>
      </c>
      <c r="LFH174" s="566" t="s">
        <v>485</v>
      </c>
      <c r="LFI174" s="566" t="s">
        <v>486</v>
      </c>
      <c r="LFJ174" s="566">
        <v>53</v>
      </c>
      <c r="LFK174" s="566" t="s">
        <v>500</v>
      </c>
      <c r="LFL174" s="566">
        <v>2500</v>
      </c>
      <c r="LFM174" s="566">
        <v>15</v>
      </c>
      <c r="LFN174" s="566">
        <v>0</v>
      </c>
      <c r="LFO174" s="566">
        <v>0</v>
      </c>
      <c r="LFP174" s="566">
        <v>0</v>
      </c>
      <c r="LFQ174" s="566">
        <v>0</v>
      </c>
      <c r="LFR174" s="566">
        <f t="shared" ref="LFR174" si="1155">SUM(LFL174:LFQ174)</f>
        <v>2515</v>
      </c>
      <c r="LFS174" s="561">
        <f t="shared" ref="LFS174" si="1156">LFR174/LFJ174</f>
        <v>47.452830188679243</v>
      </c>
      <c r="LFT174" s="566" t="s">
        <v>1283</v>
      </c>
      <c r="LFU174" s="566" t="s">
        <v>15</v>
      </c>
      <c r="LFV174" s="579">
        <v>45871</v>
      </c>
      <c r="LFW174" s="579">
        <v>45876</v>
      </c>
      <c r="LFX174" s="566" t="s">
        <v>485</v>
      </c>
      <c r="LFY174" s="566" t="s">
        <v>486</v>
      </c>
      <c r="LFZ174" s="566">
        <v>53</v>
      </c>
      <c r="LGA174" s="566" t="s">
        <v>500</v>
      </c>
      <c r="LGB174" s="566">
        <v>2500</v>
      </c>
      <c r="LGC174" s="566">
        <v>15</v>
      </c>
      <c r="LGD174" s="566">
        <v>0</v>
      </c>
      <c r="LGE174" s="566">
        <v>0</v>
      </c>
      <c r="LGF174" s="566">
        <v>0</v>
      </c>
      <c r="LGG174" s="566">
        <v>0</v>
      </c>
      <c r="LGH174" s="566">
        <f t="shared" ref="LGH174" si="1157">SUM(LGB174:LGG174)</f>
        <v>2515</v>
      </c>
      <c r="LGI174" s="561">
        <f t="shared" ref="LGI174" si="1158">LGH174/LFZ174</f>
        <v>47.452830188679243</v>
      </c>
      <c r="LGJ174" s="566" t="s">
        <v>1283</v>
      </c>
      <c r="LGK174" s="566" t="s">
        <v>15</v>
      </c>
      <c r="LGL174" s="579">
        <v>45871</v>
      </c>
      <c r="LGM174" s="579">
        <v>45876</v>
      </c>
      <c r="LGN174" s="566" t="s">
        <v>485</v>
      </c>
      <c r="LGO174" s="566" t="s">
        <v>486</v>
      </c>
      <c r="LGP174" s="566">
        <v>53</v>
      </c>
      <c r="LGQ174" s="566" t="s">
        <v>500</v>
      </c>
      <c r="LGR174" s="566">
        <v>2500</v>
      </c>
      <c r="LGS174" s="566">
        <v>15</v>
      </c>
      <c r="LGT174" s="566">
        <v>0</v>
      </c>
      <c r="LGU174" s="566">
        <v>0</v>
      </c>
      <c r="LGV174" s="566">
        <v>0</v>
      </c>
      <c r="LGW174" s="566">
        <v>0</v>
      </c>
      <c r="LGX174" s="566">
        <f t="shared" ref="LGX174" si="1159">SUM(LGR174:LGW174)</f>
        <v>2515</v>
      </c>
      <c r="LGY174" s="561">
        <f t="shared" ref="LGY174" si="1160">LGX174/LGP174</f>
        <v>47.452830188679243</v>
      </c>
      <c r="LGZ174" s="566" t="s">
        <v>1283</v>
      </c>
      <c r="LHA174" s="566" t="s">
        <v>15</v>
      </c>
      <c r="LHB174" s="579">
        <v>45871</v>
      </c>
      <c r="LHC174" s="579">
        <v>45876</v>
      </c>
      <c r="LHD174" s="566" t="s">
        <v>485</v>
      </c>
      <c r="LHE174" s="566" t="s">
        <v>486</v>
      </c>
      <c r="LHF174" s="566">
        <v>53</v>
      </c>
      <c r="LHG174" s="566" t="s">
        <v>500</v>
      </c>
      <c r="LHH174" s="566">
        <v>2500</v>
      </c>
      <c r="LHI174" s="566">
        <v>15</v>
      </c>
      <c r="LHJ174" s="566">
        <v>0</v>
      </c>
      <c r="LHK174" s="566">
        <v>0</v>
      </c>
      <c r="LHL174" s="566">
        <v>0</v>
      </c>
      <c r="LHM174" s="566">
        <v>0</v>
      </c>
      <c r="LHN174" s="566">
        <f t="shared" ref="LHN174" si="1161">SUM(LHH174:LHM174)</f>
        <v>2515</v>
      </c>
      <c r="LHO174" s="561">
        <f t="shared" ref="LHO174" si="1162">LHN174/LHF174</f>
        <v>47.452830188679243</v>
      </c>
      <c r="LHP174" s="566" t="s">
        <v>1283</v>
      </c>
      <c r="LHQ174" s="566" t="s">
        <v>15</v>
      </c>
      <c r="LHR174" s="579">
        <v>45871</v>
      </c>
      <c r="LHS174" s="579">
        <v>45876</v>
      </c>
      <c r="LHT174" s="566" t="s">
        <v>485</v>
      </c>
      <c r="LHU174" s="566" t="s">
        <v>486</v>
      </c>
      <c r="LHV174" s="566">
        <v>53</v>
      </c>
      <c r="LHW174" s="566" t="s">
        <v>500</v>
      </c>
      <c r="LHX174" s="566">
        <v>2500</v>
      </c>
      <c r="LHY174" s="566">
        <v>15</v>
      </c>
      <c r="LHZ174" s="566">
        <v>0</v>
      </c>
      <c r="LIA174" s="566">
        <v>0</v>
      </c>
      <c r="LIB174" s="566">
        <v>0</v>
      </c>
      <c r="LIC174" s="566">
        <v>0</v>
      </c>
      <c r="LID174" s="566">
        <f t="shared" ref="LID174" si="1163">SUM(LHX174:LIC174)</f>
        <v>2515</v>
      </c>
      <c r="LIE174" s="561">
        <f t="shared" ref="LIE174" si="1164">LID174/LHV174</f>
        <v>47.452830188679243</v>
      </c>
      <c r="LIF174" s="566" t="s">
        <v>1283</v>
      </c>
      <c r="LIG174" s="566" t="s">
        <v>15</v>
      </c>
      <c r="LIH174" s="579">
        <v>45871</v>
      </c>
      <c r="LII174" s="579">
        <v>45876</v>
      </c>
      <c r="LIJ174" s="566" t="s">
        <v>485</v>
      </c>
      <c r="LIK174" s="566" t="s">
        <v>486</v>
      </c>
      <c r="LIL174" s="566">
        <v>53</v>
      </c>
      <c r="LIM174" s="566" t="s">
        <v>500</v>
      </c>
      <c r="LIN174" s="566">
        <v>2500</v>
      </c>
      <c r="LIO174" s="566">
        <v>15</v>
      </c>
      <c r="LIP174" s="566">
        <v>0</v>
      </c>
      <c r="LIQ174" s="566">
        <v>0</v>
      </c>
      <c r="LIR174" s="566">
        <v>0</v>
      </c>
      <c r="LIS174" s="566">
        <v>0</v>
      </c>
      <c r="LIT174" s="566">
        <f t="shared" ref="LIT174" si="1165">SUM(LIN174:LIS174)</f>
        <v>2515</v>
      </c>
      <c r="LIU174" s="561">
        <f t="shared" ref="LIU174" si="1166">LIT174/LIL174</f>
        <v>47.452830188679243</v>
      </c>
      <c r="LIV174" s="566" t="s">
        <v>1283</v>
      </c>
      <c r="LIW174" s="566" t="s">
        <v>15</v>
      </c>
      <c r="LIX174" s="579">
        <v>45871</v>
      </c>
      <c r="LIY174" s="579">
        <v>45876</v>
      </c>
      <c r="LIZ174" s="566" t="s">
        <v>485</v>
      </c>
      <c r="LJA174" s="566" t="s">
        <v>486</v>
      </c>
      <c r="LJB174" s="566">
        <v>53</v>
      </c>
      <c r="LJC174" s="566" t="s">
        <v>500</v>
      </c>
      <c r="LJD174" s="566">
        <v>2500</v>
      </c>
      <c r="LJE174" s="566">
        <v>15</v>
      </c>
      <c r="LJF174" s="566">
        <v>0</v>
      </c>
      <c r="LJG174" s="566">
        <v>0</v>
      </c>
      <c r="LJH174" s="566">
        <v>0</v>
      </c>
      <c r="LJI174" s="566">
        <v>0</v>
      </c>
      <c r="LJJ174" s="566">
        <f t="shared" ref="LJJ174" si="1167">SUM(LJD174:LJI174)</f>
        <v>2515</v>
      </c>
      <c r="LJK174" s="561">
        <f t="shared" ref="LJK174" si="1168">LJJ174/LJB174</f>
        <v>47.452830188679243</v>
      </c>
      <c r="LJL174" s="566" t="s">
        <v>1283</v>
      </c>
      <c r="LJM174" s="566" t="s">
        <v>15</v>
      </c>
      <c r="LJN174" s="579">
        <v>45871</v>
      </c>
      <c r="LJO174" s="579">
        <v>45876</v>
      </c>
      <c r="LJP174" s="566" t="s">
        <v>485</v>
      </c>
      <c r="LJQ174" s="566" t="s">
        <v>486</v>
      </c>
      <c r="LJR174" s="566">
        <v>53</v>
      </c>
      <c r="LJS174" s="566" t="s">
        <v>500</v>
      </c>
      <c r="LJT174" s="566">
        <v>2500</v>
      </c>
      <c r="LJU174" s="566">
        <v>15</v>
      </c>
      <c r="LJV174" s="566">
        <v>0</v>
      </c>
      <c r="LJW174" s="566">
        <v>0</v>
      </c>
      <c r="LJX174" s="566">
        <v>0</v>
      </c>
      <c r="LJY174" s="566">
        <v>0</v>
      </c>
      <c r="LJZ174" s="566">
        <f t="shared" ref="LJZ174" si="1169">SUM(LJT174:LJY174)</f>
        <v>2515</v>
      </c>
      <c r="LKA174" s="561">
        <f t="shared" ref="LKA174" si="1170">LJZ174/LJR174</f>
        <v>47.452830188679243</v>
      </c>
      <c r="LKB174" s="566" t="s">
        <v>1283</v>
      </c>
      <c r="LKC174" s="566" t="s">
        <v>15</v>
      </c>
      <c r="LKD174" s="579">
        <v>45871</v>
      </c>
      <c r="LKE174" s="579">
        <v>45876</v>
      </c>
      <c r="LKF174" s="566" t="s">
        <v>485</v>
      </c>
      <c r="LKG174" s="566" t="s">
        <v>486</v>
      </c>
      <c r="LKH174" s="566">
        <v>53</v>
      </c>
      <c r="LKI174" s="566" t="s">
        <v>500</v>
      </c>
      <c r="LKJ174" s="566">
        <v>2500</v>
      </c>
      <c r="LKK174" s="566">
        <v>15</v>
      </c>
      <c r="LKL174" s="566">
        <v>0</v>
      </c>
      <c r="LKM174" s="566">
        <v>0</v>
      </c>
      <c r="LKN174" s="566">
        <v>0</v>
      </c>
      <c r="LKO174" s="566">
        <v>0</v>
      </c>
      <c r="LKP174" s="566">
        <f t="shared" ref="LKP174" si="1171">SUM(LKJ174:LKO174)</f>
        <v>2515</v>
      </c>
      <c r="LKQ174" s="561">
        <f t="shared" ref="LKQ174" si="1172">LKP174/LKH174</f>
        <v>47.452830188679243</v>
      </c>
      <c r="LKR174" s="566" t="s">
        <v>1283</v>
      </c>
      <c r="LKS174" s="566" t="s">
        <v>15</v>
      </c>
      <c r="LKT174" s="579">
        <v>45871</v>
      </c>
      <c r="LKU174" s="579">
        <v>45876</v>
      </c>
      <c r="LKV174" s="566" t="s">
        <v>485</v>
      </c>
      <c r="LKW174" s="566" t="s">
        <v>486</v>
      </c>
      <c r="LKX174" s="566">
        <v>53</v>
      </c>
      <c r="LKY174" s="566" t="s">
        <v>500</v>
      </c>
      <c r="LKZ174" s="566">
        <v>2500</v>
      </c>
      <c r="LLA174" s="566">
        <v>15</v>
      </c>
      <c r="LLB174" s="566">
        <v>0</v>
      </c>
      <c r="LLC174" s="566">
        <v>0</v>
      </c>
      <c r="LLD174" s="566">
        <v>0</v>
      </c>
      <c r="LLE174" s="566">
        <v>0</v>
      </c>
      <c r="LLF174" s="566">
        <f t="shared" ref="LLF174" si="1173">SUM(LKZ174:LLE174)</f>
        <v>2515</v>
      </c>
      <c r="LLG174" s="561">
        <f t="shared" ref="LLG174" si="1174">LLF174/LKX174</f>
        <v>47.452830188679243</v>
      </c>
      <c r="LLH174" s="566" t="s">
        <v>1283</v>
      </c>
      <c r="LLI174" s="566" t="s">
        <v>15</v>
      </c>
      <c r="LLJ174" s="579">
        <v>45871</v>
      </c>
      <c r="LLK174" s="579">
        <v>45876</v>
      </c>
      <c r="LLL174" s="566" t="s">
        <v>485</v>
      </c>
      <c r="LLM174" s="566" t="s">
        <v>486</v>
      </c>
      <c r="LLN174" s="566">
        <v>53</v>
      </c>
      <c r="LLO174" s="566" t="s">
        <v>500</v>
      </c>
      <c r="LLP174" s="566">
        <v>2500</v>
      </c>
      <c r="LLQ174" s="566">
        <v>15</v>
      </c>
      <c r="LLR174" s="566">
        <v>0</v>
      </c>
      <c r="LLS174" s="566">
        <v>0</v>
      </c>
      <c r="LLT174" s="566">
        <v>0</v>
      </c>
      <c r="LLU174" s="566">
        <v>0</v>
      </c>
      <c r="LLV174" s="566">
        <f t="shared" ref="LLV174" si="1175">SUM(LLP174:LLU174)</f>
        <v>2515</v>
      </c>
      <c r="LLW174" s="561">
        <f t="shared" ref="LLW174" si="1176">LLV174/LLN174</f>
        <v>47.452830188679243</v>
      </c>
      <c r="LLX174" s="566" t="s">
        <v>1283</v>
      </c>
      <c r="LLY174" s="566" t="s">
        <v>15</v>
      </c>
      <c r="LLZ174" s="579">
        <v>45871</v>
      </c>
      <c r="LMA174" s="579">
        <v>45876</v>
      </c>
      <c r="LMB174" s="566" t="s">
        <v>485</v>
      </c>
      <c r="LMC174" s="566" t="s">
        <v>486</v>
      </c>
      <c r="LMD174" s="566">
        <v>53</v>
      </c>
      <c r="LME174" s="566" t="s">
        <v>500</v>
      </c>
      <c r="LMF174" s="566">
        <v>2500</v>
      </c>
      <c r="LMG174" s="566">
        <v>15</v>
      </c>
      <c r="LMH174" s="566">
        <v>0</v>
      </c>
      <c r="LMI174" s="566">
        <v>0</v>
      </c>
      <c r="LMJ174" s="566">
        <v>0</v>
      </c>
      <c r="LMK174" s="566">
        <v>0</v>
      </c>
      <c r="LML174" s="566">
        <f t="shared" ref="LML174" si="1177">SUM(LMF174:LMK174)</f>
        <v>2515</v>
      </c>
      <c r="LMM174" s="561">
        <f t="shared" ref="LMM174" si="1178">LML174/LMD174</f>
        <v>47.452830188679243</v>
      </c>
      <c r="LMN174" s="566" t="s">
        <v>1283</v>
      </c>
      <c r="LMO174" s="566" t="s">
        <v>15</v>
      </c>
      <c r="LMP174" s="579">
        <v>45871</v>
      </c>
      <c r="LMQ174" s="579">
        <v>45876</v>
      </c>
      <c r="LMR174" s="566" t="s">
        <v>485</v>
      </c>
      <c r="LMS174" s="566" t="s">
        <v>486</v>
      </c>
      <c r="LMT174" s="566">
        <v>53</v>
      </c>
      <c r="LMU174" s="566" t="s">
        <v>500</v>
      </c>
      <c r="LMV174" s="566">
        <v>2500</v>
      </c>
      <c r="LMW174" s="566">
        <v>15</v>
      </c>
      <c r="LMX174" s="566">
        <v>0</v>
      </c>
      <c r="LMY174" s="566">
        <v>0</v>
      </c>
      <c r="LMZ174" s="566">
        <v>0</v>
      </c>
      <c r="LNA174" s="566">
        <v>0</v>
      </c>
      <c r="LNB174" s="566">
        <f t="shared" ref="LNB174" si="1179">SUM(LMV174:LNA174)</f>
        <v>2515</v>
      </c>
      <c r="LNC174" s="561">
        <f t="shared" ref="LNC174" si="1180">LNB174/LMT174</f>
        <v>47.452830188679243</v>
      </c>
      <c r="LND174" s="566" t="s">
        <v>1283</v>
      </c>
      <c r="LNE174" s="566" t="s">
        <v>15</v>
      </c>
      <c r="LNF174" s="579">
        <v>45871</v>
      </c>
      <c r="LNG174" s="579">
        <v>45876</v>
      </c>
      <c r="LNH174" s="566" t="s">
        <v>485</v>
      </c>
      <c r="LNI174" s="566" t="s">
        <v>486</v>
      </c>
      <c r="LNJ174" s="566">
        <v>53</v>
      </c>
      <c r="LNK174" s="566" t="s">
        <v>500</v>
      </c>
      <c r="LNL174" s="566">
        <v>2500</v>
      </c>
      <c r="LNM174" s="566">
        <v>15</v>
      </c>
      <c r="LNN174" s="566">
        <v>0</v>
      </c>
      <c r="LNO174" s="566">
        <v>0</v>
      </c>
      <c r="LNP174" s="566">
        <v>0</v>
      </c>
      <c r="LNQ174" s="566">
        <v>0</v>
      </c>
      <c r="LNR174" s="566">
        <f t="shared" ref="LNR174" si="1181">SUM(LNL174:LNQ174)</f>
        <v>2515</v>
      </c>
      <c r="LNS174" s="561">
        <f t="shared" ref="LNS174" si="1182">LNR174/LNJ174</f>
        <v>47.452830188679243</v>
      </c>
      <c r="LNT174" s="566" t="s">
        <v>1283</v>
      </c>
      <c r="LNU174" s="566" t="s">
        <v>15</v>
      </c>
      <c r="LNV174" s="579">
        <v>45871</v>
      </c>
      <c r="LNW174" s="579">
        <v>45876</v>
      </c>
      <c r="LNX174" s="566" t="s">
        <v>485</v>
      </c>
      <c r="LNY174" s="566" t="s">
        <v>486</v>
      </c>
      <c r="LNZ174" s="566">
        <v>53</v>
      </c>
      <c r="LOA174" s="566" t="s">
        <v>500</v>
      </c>
      <c r="LOB174" s="566">
        <v>2500</v>
      </c>
      <c r="LOC174" s="566">
        <v>15</v>
      </c>
      <c r="LOD174" s="566">
        <v>0</v>
      </c>
      <c r="LOE174" s="566">
        <v>0</v>
      </c>
      <c r="LOF174" s="566">
        <v>0</v>
      </c>
      <c r="LOG174" s="566">
        <v>0</v>
      </c>
      <c r="LOH174" s="566">
        <f t="shared" ref="LOH174" si="1183">SUM(LOB174:LOG174)</f>
        <v>2515</v>
      </c>
      <c r="LOI174" s="561">
        <f t="shared" ref="LOI174" si="1184">LOH174/LNZ174</f>
        <v>47.452830188679243</v>
      </c>
      <c r="LOJ174" s="566" t="s">
        <v>1283</v>
      </c>
      <c r="LOK174" s="566" t="s">
        <v>15</v>
      </c>
      <c r="LOL174" s="579">
        <v>45871</v>
      </c>
      <c r="LOM174" s="579">
        <v>45876</v>
      </c>
      <c r="LON174" s="566" t="s">
        <v>485</v>
      </c>
      <c r="LOO174" s="566" t="s">
        <v>486</v>
      </c>
      <c r="LOP174" s="566">
        <v>53</v>
      </c>
      <c r="LOQ174" s="566" t="s">
        <v>500</v>
      </c>
      <c r="LOR174" s="566">
        <v>2500</v>
      </c>
      <c r="LOS174" s="566">
        <v>15</v>
      </c>
      <c r="LOT174" s="566">
        <v>0</v>
      </c>
      <c r="LOU174" s="566">
        <v>0</v>
      </c>
      <c r="LOV174" s="566">
        <v>0</v>
      </c>
      <c r="LOW174" s="566">
        <v>0</v>
      </c>
      <c r="LOX174" s="566">
        <f t="shared" ref="LOX174" si="1185">SUM(LOR174:LOW174)</f>
        <v>2515</v>
      </c>
      <c r="LOY174" s="561">
        <f t="shared" ref="LOY174" si="1186">LOX174/LOP174</f>
        <v>47.452830188679243</v>
      </c>
      <c r="LOZ174" s="566" t="s">
        <v>1283</v>
      </c>
      <c r="LPA174" s="566" t="s">
        <v>15</v>
      </c>
      <c r="LPB174" s="579">
        <v>45871</v>
      </c>
      <c r="LPC174" s="579">
        <v>45876</v>
      </c>
      <c r="LPD174" s="566" t="s">
        <v>485</v>
      </c>
      <c r="LPE174" s="566" t="s">
        <v>486</v>
      </c>
      <c r="LPF174" s="566">
        <v>53</v>
      </c>
      <c r="LPG174" s="566" t="s">
        <v>500</v>
      </c>
      <c r="LPH174" s="566">
        <v>2500</v>
      </c>
      <c r="LPI174" s="566">
        <v>15</v>
      </c>
      <c r="LPJ174" s="566">
        <v>0</v>
      </c>
      <c r="LPK174" s="566">
        <v>0</v>
      </c>
      <c r="LPL174" s="566">
        <v>0</v>
      </c>
      <c r="LPM174" s="566">
        <v>0</v>
      </c>
      <c r="LPN174" s="566">
        <f t="shared" ref="LPN174" si="1187">SUM(LPH174:LPM174)</f>
        <v>2515</v>
      </c>
      <c r="LPO174" s="561">
        <f t="shared" ref="LPO174" si="1188">LPN174/LPF174</f>
        <v>47.452830188679243</v>
      </c>
      <c r="LPP174" s="566" t="s">
        <v>1283</v>
      </c>
      <c r="LPQ174" s="566" t="s">
        <v>15</v>
      </c>
      <c r="LPR174" s="579">
        <v>45871</v>
      </c>
      <c r="LPS174" s="579">
        <v>45876</v>
      </c>
      <c r="LPT174" s="566" t="s">
        <v>485</v>
      </c>
      <c r="LPU174" s="566" t="s">
        <v>486</v>
      </c>
      <c r="LPV174" s="566">
        <v>53</v>
      </c>
      <c r="LPW174" s="566" t="s">
        <v>500</v>
      </c>
      <c r="LPX174" s="566">
        <v>2500</v>
      </c>
      <c r="LPY174" s="566">
        <v>15</v>
      </c>
      <c r="LPZ174" s="566">
        <v>0</v>
      </c>
      <c r="LQA174" s="566">
        <v>0</v>
      </c>
      <c r="LQB174" s="566">
        <v>0</v>
      </c>
      <c r="LQC174" s="566">
        <v>0</v>
      </c>
      <c r="LQD174" s="566">
        <f t="shared" ref="LQD174" si="1189">SUM(LPX174:LQC174)</f>
        <v>2515</v>
      </c>
      <c r="LQE174" s="561">
        <f t="shared" ref="LQE174" si="1190">LQD174/LPV174</f>
        <v>47.452830188679243</v>
      </c>
      <c r="LQF174" s="566" t="s">
        <v>1283</v>
      </c>
      <c r="LQG174" s="566" t="s">
        <v>15</v>
      </c>
      <c r="LQH174" s="579">
        <v>45871</v>
      </c>
      <c r="LQI174" s="579">
        <v>45876</v>
      </c>
      <c r="LQJ174" s="566" t="s">
        <v>485</v>
      </c>
      <c r="LQK174" s="566" t="s">
        <v>486</v>
      </c>
      <c r="LQL174" s="566">
        <v>53</v>
      </c>
      <c r="LQM174" s="566" t="s">
        <v>500</v>
      </c>
      <c r="LQN174" s="566">
        <v>2500</v>
      </c>
      <c r="LQO174" s="566">
        <v>15</v>
      </c>
      <c r="LQP174" s="566">
        <v>0</v>
      </c>
      <c r="LQQ174" s="566">
        <v>0</v>
      </c>
      <c r="LQR174" s="566">
        <v>0</v>
      </c>
      <c r="LQS174" s="566">
        <v>0</v>
      </c>
      <c r="LQT174" s="566">
        <f t="shared" ref="LQT174" si="1191">SUM(LQN174:LQS174)</f>
        <v>2515</v>
      </c>
      <c r="LQU174" s="561">
        <f t="shared" ref="LQU174" si="1192">LQT174/LQL174</f>
        <v>47.452830188679243</v>
      </c>
      <c r="LQV174" s="566" t="s">
        <v>1283</v>
      </c>
      <c r="LQW174" s="566" t="s">
        <v>15</v>
      </c>
      <c r="LQX174" s="579">
        <v>45871</v>
      </c>
      <c r="LQY174" s="579">
        <v>45876</v>
      </c>
      <c r="LQZ174" s="566" t="s">
        <v>485</v>
      </c>
      <c r="LRA174" s="566" t="s">
        <v>486</v>
      </c>
      <c r="LRB174" s="566">
        <v>53</v>
      </c>
      <c r="LRC174" s="566" t="s">
        <v>500</v>
      </c>
      <c r="LRD174" s="566">
        <v>2500</v>
      </c>
      <c r="LRE174" s="566">
        <v>15</v>
      </c>
      <c r="LRF174" s="566">
        <v>0</v>
      </c>
      <c r="LRG174" s="566">
        <v>0</v>
      </c>
      <c r="LRH174" s="566">
        <v>0</v>
      </c>
      <c r="LRI174" s="566">
        <v>0</v>
      </c>
      <c r="LRJ174" s="566">
        <f t="shared" ref="LRJ174" si="1193">SUM(LRD174:LRI174)</f>
        <v>2515</v>
      </c>
      <c r="LRK174" s="561">
        <f t="shared" ref="LRK174" si="1194">LRJ174/LRB174</f>
        <v>47.452830188679243</v>
      </c>
      <c r="LRL174" s="566" t="s">
        <v>1283</v>
      </c>
      <c r="LRM174" s="566" t="s">
        <v>15</v>
      </c>
      <c r="LRN174" s="579">
        <v>45871</v>
      </c>
      <c r="LRO174" s="579">
        <v>45876</v>
      </c>
      <c r="LRP174" s="566" t="s">
        <v>485</v>
      </c>
      <c r="LRQ174" s="566" t="s">
        <v>486</v>
      </c>
      <c r="LRR174" s="566">
        <v>53</v>
      </c>
      <c r="LRS174" s="566" t="s">
        <v>500</v>
      </c>
      <c r="LRT174" s="566">
        <v>2500</v>
      </c>
      <c r="LRU174" s="566">
        <v>15</v>
      </c>
      <c r="LRV174" s="566">
        <v>0</v>
      </c>
      <c r="LRW174" s="566">
        <v>0</v>
      </c>
      <c r="LRX174" s="566">
        <v>0</v>
      </c>
      <c r="LRY174" s="566">
        <v>0</v>
      </c>
      <c r="LRZ174" s="566">
        <f t="shared" ref="LRZ174" si="1195">SUM(LRT174:LRY174)</f>
        <v>2515</v>
      </c>
      <c r="LSA174" s="561">
        <f t="shared" ref="LSA174" si="1196">LRZ174/LRR174</f>
        <v>47.452830188679243</v>
      </c>
      <c r="LSB174" s="566" t="s">
        <v>1283</v>
      </c>
      <c r="LSC174" s="566" t="s">
        <v>15</v>
      </c>
      <c r="LSD174" s="579">
        <v>45871</v>
      </c>
      <c r="LSE174" s="579">
        <v>45876</v>
      </c>
      <c r="LSF174" s="566" t="s">
        <v>485</v>
      </c>
      <c r="LSG174" s="566" t="s">
        <v>486</v>
      </c>
      <c r="LSH174" s="566">
        <v>53</v>
      </c>
      <c r="LSI174" s="566" t="s">
        <v>500</v>
      </c>
      <c r="LSJ174" s="566">
        <v>2500</v>
      </c>
      <c r="LSK174" s="566">
        <v>15</v>
      </c>
      <c r="LSL174" s="566">
        <v>0</v>
      </c>
      <c r="LSM174" s="566">
        <v>0</v>
      </c>
      <c r="LSN174" s="566">
        <v>0</v>
      </c>
      <c r="LSO174" s="566">
        <v>0</v>
      </c>
      <c r="LSP174" s="566">
        <f t="shared" ref="LSP174" si="1197">SUM(LSJ174:LSO174)</f>
        <v>2515</v>
      </c>
      <c r="LSQ174" s="561">
        <f t="shared" ref="LSQ174" si="1198">LSP174/LSH174</f>
        <v>47.452830188679243</v>
      </c>
      <c r="LSR174" s="566" t="s">
        <v>1283</v>
      </c>
      <c r="LSS174" s="566" t="s">
        <v>15</v>
      </c>
      <c r="LST174" s="579">
        <v>45871</v>
      </c>
      <c r="LSU174" s="579">
        <v>45876</v>
      </c>
      <c r="LSV174" s="566" t="s">
        <v>485</v>
      </c>
      <c r="LSW174" s="566" t="s">
        <v>486</v>
      </c>
      <c r="LSX174" s="566">
        <v>53</v>
      </c>
      <c r="LSY174" s="566" t="s">
        <v>500</v>
      </c>
      <c r="LSZ174" s="566">
        <v>2500</v>
      </c>
      <c r="LTA174" s="566">
        <v>15</v>
      </c>
      <c r="LTB174" s="566">
        <v>0</v>
      </c>
      <c r="LTC174" s="566">
        <v>0</v>
      </c>
      <c r="LTD174" s="566">
        <v>0</v>
      </c>
      <c r="LTE174" s="566">
        <v>0</v>
      </c>
      <c r="LTF174" s="566">
        <f t="shared" ref="LTF174" si="1199">SUM(LSZ174:LTE174)</f>
        <v>2515</v>
      </c>
      <c r="LTG174" s="561">
        <f t="shared" ref="LTG174" si="1200">LTF174/LSX174</f>
        <v>47.452830188679243</v>
      </c>
      <c r="LTH174" s="566" t="s">
        <v>1283</v>
      </c>
      <c r="LTI174" s="566" t="s">
        <v>15</v>
      </c>
      <c r="LTJ174" s="579">
        <v>45871</v>
      </c>
      <c r="LTK174" s="579">
        <v>45876</v>
      </c>
      <c r="LTL174" s="566" t="s">
        <v>485</v>
      </c>
      <c r="LTM174" s="566" t="s">
        <v>486</v>
      </c>
      <c r="LTN174" s="566">
        <v>53</v>
      </c>
      <c r="LTO174" s="566" t="s">
        <v>500</v>
      </c>
      <c r="LTP174" s="566">
        <v>2500</v>
      </c>
      <c r="LTQ174" s="566">
        <v>15</v>
      </c>
      <c r="LTR174" s="566">
        <v>0</v>
      </c>
      <c r="LTS174" s="566">
        <v>0</v>
      </c>
      <c r="LTT174" s="566">
        <v>0</v>
      </c>
      <c r="LTU174" s="566">
        <v>0</v>
      </c>
      <c r="LTV174" s="566">
        <f t="shared" ref="LTV174" si="1201">SUM(LTP174:LTU174)</f>
        <v>2515</v>
      </c>
      <c r="LTW174" s="561">
        <f t="shared" ref="LTW174" si="1202">LTV174/LTN174</f>
        <v>47.452830188679243</v>
      </c>
      <c r="LTX174" s="566" t="s">
        <v>1283</v>
      </c>
      <c r="LTY174" s="566" t="s">
        <v>15</v>
      </c>
      <c r="LTZ174" s="579">
        <v>45871</v>
      </c>
      <c r="LUA174" s="579">
        <v>45876</v>
      </c>
      <c r="LUB174" s="566" t="s">
        <v>485</v>
      </c>
      <c r="LUC174" s="566" t="s">
        <v>486</v>
      </c>
      <c r="LUD174" s="566">
        <v>53</v>
      </c>
      <c r="LUE174" s="566" t="s">
        <v>500</v>
      </c>
      <c r="LUF174" s="566">
        <v>2500</v>
      </c>
      <c r="LUG174" s="566">
        <v>15</v>
      </c>
      <c r="LUH174" s="566">
        <v>0</v>
      </c>
      <c r="LUI174" s="566">
        <v>0</v>
      </c>
      <c r="LUJ174" s="566">
        <v>0</v>
      </c>
      <c r="LUK174" s="566">
        <v>0</v>
      </c>
      <c r="LUL174" s="566">
        <f t="shared" ref="LUL174" si="1203">SUM(LUF174:LUK174)</f>
        <v>2515</v>
      </c>
      <c r="LUM174" s="561">
        <f t="shared" ref="LUM174" si="1204">LUL174/LUD174</f>
        <v>47.452830188679243</v>
      </c>
      <c r="LUN174" s="566" t="s">
        <v>1283</v>
      </c>
      <c r="LUO174" s="566" t="s">
        <v>15</v>
      </c>
      <c r="LUP174" s="579">
        <v>45871</v>
      </c>
      <c r="LUQ174" s="579">
        <v>45876</v>
      </c>
      <c r="LUR174" s="566" t="s">
        <v>485</v>
      </c>
      <c r="LUS174" s="566" t="s">
        <v>486</v>
      </c>
      <c r="LUT174" s="566">
        <v>53</v>
      </c>
      <c r="LUU174" s="566" t="s">
        <v>500</v>
      </c>
      <c r="LUV174" s="566">
        <v>2500</v>
      </c>
      <c r="LUW174" s="566">
        <v>15</v>
      </c>
      <c r="LUX174" s="566">
        <v>0</v>
      </c>
      <c r="LUY174" s="566">
        <v>0</v>
      </c>
      <c r="LUZ174" s="566">
        <v>0</v>
      </c>
      <c r="LVA174" s="566">
        <v>0</v>
      </c>
      <c r="LVB174" s="566">
        <f t="shared" ref="LVB174" si="1205">SUM(LUV174:LVA174)</f>
        <v>2515</v>
      </c>
      <c r="LVC174" s="561">
        <f t="shared" ref="LVC174" si="1206">LVB174/LUT174</f>
        <v>47.452830188679243</v>
      </c>
      <c r="LVD174" s="566" t="s">
        <v>1283</v>
      </c>
      <c r="LVE174" s="566" t="s">
        <v>15</v>
      </c>
      <c r="LVF174" s="579">
        <v>45871</v>
      </c>
      <c r="LVG174" s="579">
        <v>45876</v>
      </c>
      <c r="LVH174" s="566" t="s">
        <v>485</v>
      </c>
      <c r="LVI174" s="566" t="s">
        <v>486</v>
      </c>
      <c r="LVJ174" s="566">
        <v>53</v>
      </c>
      <c r="LVK174" s="566" t="s">
        <v>500</v>
      </c>
      <c r="LVL174" s="566">
        <v>2500</v>
      </c>
      <c r="LVM174" s="566">
        <v>15</v>
      </c>
      <c r="LVN174" s="566">
        <v>0</v>
      </c>
      <c r="LVO174" s="566">
        <v>0</v>
      </c>
      <c r="LVP174" s="566">
        <v>0</v>
      </c>
      <c r="LVQ174" s="566">
        <v>0</v>
      </c>
      <c r="LVR174" s="566">
        <f t="shared" ref="LVR174" si="1207">SUM(LVL174:LVQ174)</f>
        <v>2515</v>
      </c>
      <c r="LVS174" s="561">
        <f t="shared" ref="LVS174" si="1208">LVR174/LVJ174</f>
        <v>47.452830188679243</v>
      </c>
      <c r="LVT174" s="566" t="s">
        <v>1283</v>
      </c>
      <c r="LVU174" s="566" t="s">
        <v>15</v>
      </c>
      <c r="LVV174" s="579">
        <v>45871</v>
      </c>
      <c r="LVW174" s="579">
        <v>45876</v>
      </c>
      <c r="LVX174" s="566" t="s">
        <v>485</v>
      </c>
      <c r="LVY174" s="566" t="s">
        <v>486</v>
      </c>
      <c r="LVZ174" s="566">
        <v>53</v>
      </c>
      <c r="LWA174" s="566" t="s">
        <v>500</v>
      </c>
      <c r="LWB174" s="566">
        <v>2500</v>
      </c>
      <c r="LWC174" s="566">
        <v>15</v>
      </c>
      <c r="LWD174" s="566">
        <v>0</v>
      </c>
      <c r="LWE174" s="566">
        <v>0</v>
      </c>
      <c r="LWF174" s="566">
        <v>0</v>
      </c>
      <c r="LWG174" s="566">
        <v>0</v>
      </c>
      <c r="LWH174" s="566">
        <f t="shared" ref="LWH174" si="1209">SUM(LWB174:LWG174)</f>
        <v>2515</v>
      </c>
      <c r="LWI174" s="561">
        <f t="shared" ref="LWI174" si="1210">LWH174/LVZ174</f>
        <v>47.452830188679243</v>
      </c>
      <c r="LWJ174" s="566" t="s">
        <v>1283</v>
      </c>
      <c r="LWK174" s="566" t="s">
        <v>15</v>
      </c>
      <c r="LWL174" s="579">
        <v>45871</v>
      </c>
      <c r="LWM174" s="579">
        <v>45876</v>
      </c>
      <c r="LWN174" s="566" t="s">
        <v>485</v>
      </c>
      <c r="LWO174" s="566" t="s">
        <v>486</v>
      </c>
      <c r="LWP174" s="566">
        <v>53</v>
      </c>
      <c r="LWQ174" s="566" t="s">
        <v>500</v>
      </c>
      <c r="LWR174" s="566">
        <v>2500</v>
      </c>
      <c r="LWS174" s="566">
        <v>15</v>
      </c>
      <c r="LWT174" s="566">
        <v>0</v>
      </c>
      <c r="LWU174" s="566">
        <v>0</v>
      </c>
      <c r="LWV174" s="566">
        <v>0</v>
      </c>
      <c r="LWW174" s="566">
        <v>0</v>
      </c>
      <c r="LWX174" s="566">
        <f t="shared" ref="LWX174" si="1211">SUM(LWR174:LWW174)</f>
        <v>2515</v>
      </c>
      <c r="LWY174" s="561">
        <f t="shared" ref="LWY174" si="1212">LWX174/LWP174</f>
        <v>47.452830188679243</v>
      </c>
      <c r="LWZ174" s="566" t="s">
        <v>1283</v>
      </c>
      <c r="LXA174" s="566" t="s">
        <v>15</v>
      </c>
      <c r="LXB174" s="579">
        <v>45871</v>
      </c>
      <c r="LXC174" s="579">
        <v>45876</v>
      </c>
      <c r="LXD174" s="566" t="s">
        <v>485</v>
      </c>
      <c r="LXE174" s="566" t="s">
        <v>486</v>
      </c>
      <c r="LXF174" s="566">
        <v>53</v>
      </c>
      <c r="LXG174" s="566" t="s">
        <v>500</v>
      </c>
      <c r="LXH174" s="566">
        <v>2500</v>
      </c>
      <c r="LXI174" s="566">
        <v>15</v>
      </c>
      <c r="LXJ174" s="566">
        <v>0</v>
      </c>
      <c r="LXK174" s="566">
        <v>0</v>
      </c>
      <c r="LXL174" s="566">
        <v>0</v>
      </c>
      <c r="LXM174" s="566">
        <v>0</v>
      </c>
      <c r="LXN174" s="566">
        <f t="shared" ref="LXN174" si="1213">SUM(LXH174:LXM174)</f>
        <v>2515</v>
      </c>
      <c r="LXO174" s="561">
        <f t="shared" ref="LXO174" si="1214">LXN174/LXF174</f>
        <v>47.452830188679243</v>
      </c>
      <c r="LXP174" s="566" t="s">
        <v>1283</v>
      </c>
      <c r="LXQ174" s="566" t="s">
        <v>15</v>
      </c>
      <c r="LXR174" s="579">
        <v>45871</v>
      </c>
      <c r="LXS174" s="579">
        <v>45876</v>
      </c>
      <c r="LXT174" s="566" t="s">
        <v>485</v>
      </c>
      <c r="LXU174" s="566" t="s">
        <v>486</v>
      </c>
      <c r="LXV174" s="566">
        <v>53</v>
      </c>
      <c r="LXW174" s="566" t="s">
        <v>500</v>
      </c>
      <c r="LXX174" s="566">
        <v>2500</v>
      </c>
      <c r="LXY174" s="566">
        <v>15</v>
      </c>
      <c r="LXZ174" s="566">
        <v>0</v>
      </c>
      <c r="LYA174" s="566">
        <v>0</v>
      </c>
      <c r="LYB174" s="566">
        <v>0</v>
      </c>
      <c r="LYC174" s="566">
        <v>0</v>
      </c>
      <c r="LYD174" s="566">
        <f t="shared" ref="LYD174" si="1215">SUM(LXX174:LYC174)</f>
        <v>2515</v>
      </c>
      <c r="LYE174" s="561">
        <f t="shared" ref="LYE174" si="1216">LYD174/LXV174</f>
        <v>47.452830188679243</v>
      </c>
      <c r="LYF174" s="566" t="s">
        <v>1283</v>
      </c>
      <c r="LYG174" s="566" t="s">
        <v>15</v>
      </c>
      <c r="LYH174" s="579">
        <v>45871</v>
      </c>
      <c r="LYI174" s="579">
        <v>45876</v>
      </c>
      <c r="LYJ174" s="566" t="s">
        <v>485</v>
      </c>
      <c r="LYK174" s="566" t="s">
        <v>486</v>
      </c>
      <c r="LYL174" s="566">
        <v>53</v>
      </c>
      <c r="LYM174" s="566" t="s">
        <v>500</v>
      </c>
      <c r="LYN174" s="566">
        <v>2500</v>
      </c>
      <c r="LYO174" s="566">
        <v>15</v>
      </c>
      <c r="LYP174" s="566">
        <v>0</v>
      </c>
      <c r="LYQ174" s="566">
        <v>0</v>
      </c>
      <c r="LYR174" s="566">
        <v>0</v>
      </c>
      <c r="LYS174" s="566">
        <v>0</v>
      </c>
      <c r="LYT174" s="566">
        <f t="shared" ref="LYT174" si="1217">SUM(LYN174:LYS174)</f>
        <v>2515</v>
      </c>
      <c r="LYU174" s="561">
        <f t="shared" ref="LYU174" si="1218">LYT174/LYL174</f>
        <v>47.452830188679243</v>
      </c>
      <c r="LYV174" s="566" t="s">
        <v>1283</v>
      </c>
      <c r="LYW174" s="566" t="s">
        <v>15</v>
      </c>
      <c r="LYX174" s="579">
        <v>45871</v>
      </c>
      <c r="LYY174" s="579">
        <v>45876</v>
      </c>
      <c r="LYZ174" s="566" t="s">
        <v>485</v>
      </c>
      <c r="LZA174" s="566" t="s">
        <v>486</v>
      </c>
      <c r="LZB174" s="566">
        <v>53</v>
      </c>
      <c r="LZC174" s="566" t="s">
        <v>500</v>
      </c>
      <c r="LZD174" s="566">
        <v>2500</v>
      </c>
      <c r="LZE174" s="566">
        <v>15</v>
      </c>
      <c r="LZF174" s="566">
        <v>0</v>
      </c>
      <c r="LZG174" s="566">
        <v>0</v>
      </c>
      <c r="LZH174" s="566">
        <v>0</v>
      </c>
      <c r="LZI174" s="566">
        <v>0</v>
      </c>
      <c r="LZJ174" s="566">
        <f t="shared" ref="LZJ174" si="1219">SUM(LZD174:LZI174)</f>
        <v>2515</v>
      </c>
      <c r="LZK174" s="561">
        <f t="shared" ref="LZK174" si="1220">LZJ174/LZB174</f>
        <v>47.452830188679243</v>
      </c>
      <c r="LZL174" s="566" t="s">
        <v>1283</v>
      </c>
      <c r="LZM174" s="566" t="s">
        <v>15</v>
      </c>
      <c r="LZN174" s="579">
        <v>45871</v>
      </c>
      <c r="LZO174" s="579">
        <v>45876</v>
      </c>
      <c r="LZP174" s="566" t="s">
        <v>485</v>
      </c>
      <c r="LZQ174" s="566" t="s">
        <v>486</v>
      </c>
      <c r="LZR174" s="566">
        <v>53</v>
      </c>
      <c r="LZS174" s="566" t="s">
        <v>500</v>
      </c>
      <c r="LZT174" s="566">
        <v>2500</v>
      </c>
      <c r="LZU174" s="566">
        <v>15</v>
      </c>
      <c r="LZV174" s="566">
        <v>0</v>
      </c>
      <c r="LZW174" s="566">
        <v>0</v>
      </c>
      <c r="LZX174" s="566">
        <v>0</v>
      </c>
      <c r="LZY174" s="566">
        <v>0</v>
      </c>
      <c r="LZZ174" s="566">
        <f t="shared" ref="LZZ174" si="1221">SUM(LZT174:LZY174)</f>
        <v>2515</v>
      </c>
      <c r="MAA174" s="561">
        <f t="shared" ref="MAA174" si="1222">LZZ174/LZR174</f>
        <v>47.452830188679243</v>
      </c>
      <c r="MAB174" s="566" t="s">
        <v>1283</v>
      </c>
      <c r="MAC174" s="566" t="s">
        <v>15</v>
      </c>
      <c r="MAD174" s="579">
        <v>45871</v>
      </c>
      <c r="MAE174" s="579">
        <v>45876</v>
      </c>
      <c r="MAF174" s="566" t="s">
        <v>485</v>
      </c>
      <c r="MAG174" s="566" t="s">
        <v>486</v>
      </c>
      <c r="MAH174" s="566">
        <v>53</v>
      </c>
      <c r="MAI174" s="566" t="s">
        <v>500</v>
      </c>
      <c r="MAJ174" s="566">
        <v>2500</v>
      </c>
      <c r="MAK174" s="566">
        <v>15</v>
      </c>
      <c r="MAL174" s="566">
        <v>0</v>
      </c>
      <c r="MAM174" s="566">
        <v>0</v>
      </c>
      <c r="MAN174" s="566">
        <v>0</v>
      </c>
      <c r="MAO174" s="566">
        <v>0</v>
      </c>
      <c r="MAP174" s="566">
        <f t="shared" ref="MAP174" si="1223">SUM(MAJ174:MAO174)</f>
        <v>2515</v>
      </c>
      <c r="MAQ174" s="561">
        <f t="shared" ref="MAQ174" si="1224">MAP174/MAH174</f>
        <v>47.452830188679243</v>
      </c>
      <c r="MAR174" s="566" t="s">
        <v>1283</v>
      </c>
      <c r="MAS174" s="566" t="s">
        <v>15</v>
      </c>
      <c r="MAT174" s="579">
        <v>45871</v>
      </c>
      <c r="MAU174" s="579">
        <v>45876</v>
      </c>
      <c r="MAV174" s="566" t="s">
        <v>485</v>
      </c>
      <c r="MAW174" s="566" t="s">
        <v>486</v>
      </c>
      <c r="MAX174" s="566">
        <v>53</v>
      </c>
      <c r="MAY174" s="566" t="s">
        <v>500</v>
      </c>
      <c r="MAZ174" s="566">
        <v>2500</v>
      </c>
      <c r="MBA174" s="566">
        <v>15</v>
      </c>
      <c r="MBB174" s="566">
        <v>0</v>
      </c>
      <c r="MBC174" s="566">
        <v>0</v>
      </c>
      <c r="MBD174" s="566">
        <v>0</v>
      </c>
      <c r="MBE174" s="566">
        <v>0</v>
      </c>
      <c r="MBF174" s="566">
        <f t="shared" ref="MBF174" si="1225">SUM(MAZ174:MBE174)</f>
        <v>2515</v>
      </c>
      <c r="MBG174" s="561">
        <f t="shared" ref="MBG174" si="1226">MBF174/MAX174</f>
        <v>47.452830188679243</v>
      </c>
      <c r="MBH174" s="566" t="s">
        <v>1283</v>
      </c>
      <c r="MBI174" s="566" t="s">
        <v>15</v>
      </c>
      <c r="MBJ174" s="579">
        <v>45871</v>
      </c>
      <c r="MBK174" s="579">
        <v>45876</v>
      </c>
      <c r="MBL174" s="566" t="s">
        <v>485</v>
      </c>
      <c r="MBM174" s="566" t="s">
        <v>486</v>
      </c>
      <c r="MBN174" s="566">
        <v>53</v>
      </c>
      <c r="MBO174" s="566" t="s">
        <v>500</v>
      </c>
      <c r="MBP174" s="566">
        <v>2500</v>
      </c>
      <c r="MBQ174" s="566">
        <v>15</v>
      </c>
      <c r="MBR174" s="566">
        <v>0</v>
      </c>
      <c r="MBS174" s="566">
        <v>0</v>
      </c>
      <c r="MBT174" s="566">
        <v>0</v>
      </c>
      <c r="MBU174" s="566">
        <v>0</v>
      </c>
      <c r="MBV174" s="566">
        <f t="shared" ref="MBV174" si="1227">SUM(MBP174:MBU174)</f>
        <v>2515</v>
      </c>
      <c r="MBW174" s="561">
        <f t="shared" ref="MBW174" si="1228">MBV174/MBN174</f>
        <v>47.452830188679243</v>
      </c>
      <c r="MBX174" s="566" t="s">
        <v>1283</v>
      </c>
      <c r="MBY174" s="566" t="s">
        <v>15</v>
      </c>
      <c r="MBZ174" s="579">
        <v>45871</v>
      </c>
      <c r="MCA174" s="579">
        <v>45876</v>
      </c>
      <c r="MCB174" s="566" t="s">
        <v>485</v>
      </c>
      <c r="MCC174" s="566" t="s">
        <v>486</v>
      </c>
      <c r="MCD174" s="566">
        <v>53</v>
      </c>
      <c r="MCE174" s="566" t="s">
        <v>500</v>
      </c>
      <c r="MCF174" s="566">
        <v>2500</v>
      </c>
      <c r="MCG174" s="566">
        <v>15</v>
      </c>
      <c r="MCH174" s="566">
        <v>0</v>
      </c>
      <c r="MCI174" s="566">
        <v>0</v>
      </c>
      <c r="MCJ174" s="566">
        <v>0</v>
      </c>
      <c r="MCK174" s="566">
        <v>0</v>
      </c>
      <c r="MCL174" s="566">
        <f t="shared" ref="MCL174" si="1229">SUM(MCF174:MCK174)</f>
        <v>2515</v>
      </c>
      <c r="MCM174" s="561">
        <f t="shared" ref="MCM174" si="1230">MCL174/MCD174</f>
        <v>47.452830188679243</v>
      </c>
      <c r="MCN174" s="566" t="s">
        <v>1283</v>
      </c>
      <c r="MCO174" s="566" t="s">
        <v>15</v>
      </c>
      <c r="MCP174" s="579">
        <v>45871</v>
      </c>
      <c r="MCQ174" s="579">
        <v>45876</v>
      </c>
      <c r="MCR174" s="566" t="s">
        <v>485</v>
      </c>
      <c r="MCS174" s="566" t="s">
        <v>486</v>
      </c>
      <c r="MCT174" s="566">
        <v>53</v>
      </c>
      <c r="MCU174" s="566" t="s">
        <v>500</v>
      </c>
      <c r="MCV174" s="566">
        <v>2500</v>
      </c>
      <c r="MCW174" s="566">
        <v>15</v>
      </c>
      <c r="MCX174" s="566">
        <v>0</v>
      </c>
      <c r="MCY174" s="566">
        <v>0</v>
      </c>
      <c r="MCZ174" s="566">
        <v>0</v>
      </c>
      <c r="MDA174" s="566">
        <v>0</v>
      </c>
      <c r="MDB174" s="566">
        <f t="shared" ref="MDB174" si="1231">SUM(MCV174:MDA174)</f>
        <v>2515</v>
      </c>
      <c r="MDC174" s="561">
        <f t="shared" ref="MDC174" si="1232">MDB174/MCT174</f>
        <v>47.452830188679243</v>
      </c>
      <c r="MDD174" s="566" t="s">
        <v>1283</v>
      </c>
      <c r="MDE174" s="566" t="s">
        <v>15</v>
      </c>
      <c r="MDF174" s="579">
        <v>45871</v>
      </c>
      <c r="MDG174" s="579">
        <v>45876</v>
      </c>
      <c r="MDH174" s="566" t="s">
        <v>485</v>
      </c>
      <c r="MDI174" s="566" t="s">
        <v>486</v>
      </c>
      <c r="MDJ174" s="566">
        <v>53</v>
      </c>
      <c r="MDK174" s="566" t="s">
        <v>500</v>
      </c>
      <c r="MDL174" s="566">
        <v>2500</v>
      </c>
      <c r="MDM174" s="566">
        <v>15</v>
      </c>
      <c r="MDN174" s="566">
        <v>0</v>
      </c>
      <c r="MDO174" s="566">
        <v>0</v>
      </c>
      <c r="MDP174" s="566">
        <v>0</v>
      </c>
      <c r="MDQ174" s="566">
        <v>0</v>
      </c>
      <c r="MDR174" s="566">
        <f t="shared" ref="MDR174" si="1233">SUM(MDL174:MDQ174)</f>
        <v>2515</v>
      </c>
      <c r="MDS174" s="561">
        <f t="shared" ref="MDS174" si="1234">MDR174/MDJ174</f>
        <v>47.452830188679243</v>
      </c>
      <c r="MDT174" s="566" t="s">
        <v>1283</v>
      </c>
      <c r="MDU174" s="566" t="s">
        <v>15</v>
      </c>
      <c r="MDV174" s="579">
        <v>45871</v>
      </c>
      <c r="MDW174" s="579">
        <v>45876</v>
      </c>
      <c r="MDX174" s="566" t="s">
        <v>485</v>
      </c>
      <c r="MDY174" s="566" t="s">
        <v>486</v>
      </c>
      <c r="MDZ174" s="566">
        <v>53</v>
      </c>
      <c r="MEA174" s="566" t="s">
        <v>500</v>
      </c>
      <c r="MEB174" s="566">
        <v>2500</v>
      </c>
      <c r="MEC174" s="566">
        <v>15</v>
      </c>
      <c r="MED174" s="566">
        <v>0</v>
      </c>
      <c r="MEE174" s="566">
        <v>0</v>
      </c>
      <c r="MEF174" s="566">
        <v>0</v>
      </c>
      <c r="MEG174" s="566">
        <v>0</v>
      </c>
      <c r="MEH174" s="566">
        <f t="shared" ref="MEH174" si="1235">SUM(MEB174:MEG174)</f>
        <v>2515</v>
      </c>
      <c r="MEI174" s="561">
        <f t="shared" ref="MEI174" si="1236">MEH174/MDZ174</f>
        <v>47.452830188679243</v>
      </c>
      <c r="MEJ174" s="566" t="s">
        <v>1283</v>
      </c>
      <c r="MEK174" s="566" t="s">
        <v>15</v>
      </c>
      <c r="MEL174" s="579">
        <v>45871</v>
      </c>
      <c r="MEM174" s="579">
        <v>45876</v>
      </c>
      <c r="MEN174" s="566" t="s">
        <v>485</v>
      </c>
      <c r="MEO174" s="566" t="s">
        <v>486</v>
      </c>
      <c r="MEP174" s="566">
        <v>53</v>
      </c>
      <c r="MEQ174" s="566" t="s">
        <v>500</v>
      </c>
      <c r="MER174" s="566">
        <v>2500</v>
      </c>
      <c r="MES174" s="566">
        <v>15</v>
      </c>
      <c r="MET174" s="566">
        <v>0</v>
      </c>
      <c r="MEU174" s="566">
        <v>0</v>
      </c>
      <c r="MEV174" s="566">
        <v>0</v>
      </c>
      <c r="MEW174" s="566">
        <v>0</v>
      </c>
      <c r="MEX174" s="566">
        <f t="shared" ref="MEX174" si="1237">SUM(MER174:MEW174)</f>
        <v>2515</v>
      </c>
      <c r="MEY174" s="561">
        <f t="shared" ref="MEY174" si="1238">MEX174/MEP174</f>
        <v>47.452830188679243</v>
      </c>
      <c r="MEZ174" s="566" t="s">
        <v>1283</v>
      </c>
      <c r="MFA174" s="566" t="s">
        <v>15</v>
      </c>
      <c r="MFB174" s="579">
        <v>45871</v>
      </c>
      <c r="MFC174" s="579">
        <v>45876</v>
      </c>
      <c r="MFD174" s="566" t="s">
        <v>485</v>
      </c>
      <c r="MFE174" s="566" t="s">
        <v>486</v>
      </c>
      <c r="MFF174" s="566">
        <v>53</v>
      </c>
      <c r="MFG174" s="566" t="s">
        <v>500</v>
      </c>
      <c r="MFH174" s="566">
        <v>2500</v>
      </c>
      <c r="MFI174" s="566">
        <v>15</v>
      </c>
      <c r="MFJ174" s="566">
        <v>0</v>
      </c>
      <c r="MFK174" s="566">
        <v>0</v>
      </c>
      <c r="MFL174" s="566">
        <v>0</v>
      </c>
      <c r="MFM174" s="566">
        <v>0</v>
      </c>
      <c r="MFN174" s="566">
        <f t="shared" ref="MFN174" si="1239">SUM(MFH174:MFM174)</f>
        <v>2515</v>
      </c>
      <c r="MFO174" s="561">
        <f t="shared" ref="MFO174" si="1240">MFN174/MFF174</f>
        <v>47.452830188679243</v>
      </c>
      <c r="MFP174" s="566" t="s">
        <v>1283</v>
      </c>
      <c r="MFQ174" s="566" t="s">
        <v>15</v>
      </c>
      <c r="MFR174" s="579">
        <v>45871</v>
      </c>
      <c r="MFS174" s="579">
        <v>45876</v>
      </c>
      <c r="MFT174" s="566" t="s">
        <v>485</v>
      </c>
      <c r="MFU174" s="566" t="s">
        <v>486</v>
      </c>
      <c r="MFV174" s="566">
        <v>53</v>
      </c>
      <c r="MFW174" s="566" t="s">
        <v>500</v>
      </c>
      <c r="MFX174" s="566">
        <v>2500</v>
      </c>
      <c r="MFY174" s="566">
        <v>15</v>
      </c>
      <c r="MFZ174" s="566">
        <v>0</v>
      </c>
      <c r="MGA174" s="566">
        <v>0</v>
      </c>
      <c r="MGB174" s="566">
        <v>0</v>
      </c>
      <c r="MGC174" s="566">
        <v>0</v>
      </c>
      <c r="MGD174" s="566">
        <f t="shared" ref="MGD174" si="1241">SUM(MFX174:MGC174)</f>
        <v>2515</v>
      </c>
      <c r="MGE174" s="561">
        <f t="shared" ref="MGE174" si="1242">MGD174/MFV174</f>
        <v>47.452830188679243</v>
      </c>
      <c r="MGF174" s="566" t="s">
        <v>1283</v>
      </c>
      <c r="MGG174" s="566" t="s">
        <v>15</v>
      </c>
      <c r="MGH174" s="579">
        <v>45871</v>
      </c>
      <c r="MGI174" s="579">
        <v>45876</v>
      </c>
      <c r="MGJ174" s="566" t="s">
        <v>485</v>
      </c>
      <c r="MGK174" s="566" t="s">
        <v>486</v>
      </c>
      <c r="MGL174" s="566">
        <v>53</v>
      </c>
      <c r="MGM174" s="566" t="s">
        <v>500</v>
      </c>
      <c r="MGN174" s="566">
        <v>2500</v>
      </c>
      <c r="MGO174" s="566">
        <v>15</v>
      </c>
      <c r="MGP174" s="566">
        <v>0</v>
      </c>
      <c r="MGQ174" s="566">
        <v>0</v>
      </c>
      <c r="MGR174" s="566">
        <v>0</v>
      </c>
      <c r="MGS174" s="566">
        <v>0</v>
      </c>
      <c r="MGT174" s="566">
        <f t="shared" ref="MGT174" si="1243">SUM(MGN174:MGS174)</f>
        <v>2515</v>
      </c>
      <c r="MGU174" s="561">
        <f t="shared" ref="MGU174" si="1244">MGT174/MGL174</f>
        <v>47.452830188679243</v>
      </c>
      <c r="MGV174" s="566" t="s">
        <v>1283</v>
      </c>
      <c r="MGW174" s="566" t="s">
        <v>15</v>
      </c>
      <c r="MGX174" s="579">
        <v>45871</v>
      </c>
      <c r="MGY174" s="579">
        <v>45876</v>
      </c>
      <c r="MGZ174" s="566" t="s">
        <v>485</v>
      </c>
      <c r="MHA174" s="566" t="s">
        <v>486</v>
      </c>
      <c r="MHB174" s="566">
        <v>53</v>
      </c>
      <c r="MHC174" s="566" t="s">
        <v>500</v>
      </c>
      <c r="MHD174" s="566">
        <v>2500</v>
      </c>
      <c r="MHE174" s="566">
        <v>15</v>
      </c>
      <c r="MHF174" s="566">
        <v>0</v>
      </c>
      <c r="MHG174" s="566">
        <v>0</v>
      </c>
      <c r="MHH174" s="566">
        <v>0</v>
      </c>
      <c r="MHI174" s="566">
        <v>0</v>
      </c>
      <c r="MHJ174" s="566">
        <f t="shared" ref="MHJ174" si="1245">SUM(MHD174:MHI174)</f>
        <v>2515</v>
      </c>
      <c r="MHK174" s="561">
        <f t="shared" ref="MHK174" si="1246">MHJ174/MHB174</f>
        <v>47.452830188679243</v>
      </c>
      <c r="MHL174" s="566" t="s">
        <v>1283</v>
      </c>
      <c r="MHM174" s="566" t="s">
        <v>15</v>
      </c>
      <c r="MHN174" s="579">
        <v>45871</v>
      </c>
      <c r="MHO174" s="579">
        <v>45876</v>
      </c>
      <c r="MHP174" s="566" t="s">
        <v>485</v>
      </c>
      <c r="MHQ174" s="566" t="s">
        <v>486</v>
      </c>
      <c r="MHR174" s="566">
        <v>53</v>
      </c>
      <c r="MHS174" s="566" t="s">
        <v>500</v>
      </c>
      <c r="MHT174" s="566">
        <v>2500</v>
      </c>
      <c r="MHU174" s="566">
        <v>15</v>
      </c>
      <c r="MHV174" s="566">
        <v>0</v>
      </c>
      <c r="MHW174" s="566">
        <v>0</v>
      </c>
      <c r="MHX174" s="566">
        <v>0</v>
      </c>
      <c r="MHY174" s="566">
        <v>0</v>
      </c>
      <c r="MHZ174" s="566">
        <f t="shared" ref="MHZ174" si="1247">SUM(MHT174:MHY174)</f>
        <v>2515</v>
      </c>
      <c r="MIA174" s="561">
        <f t="shared" ref="MIA174" si="1248">MHZ174/MHR174</f>
        <v>47.452830188679243</v>
      </c>
      <c r="MIB174" s="566" t="s">
        <v>1283</v>
      </c>
      <c r="MIC174" s="566" t="s">
        <v>15</v>
      </c>
      <c r="MID174" s="579">
        <v>45871</v>
      </c>
      <c r="MIE174" s="579">
        <v>45876</v>
      </c>
      <c r="MIF174" s="566" t="s">
        <v>485</v>
      </c>
      <c r="MIG174" s="566" t="s">
        <v>486</v>
      </c>
      <c r="MIH174" s="566">
        <v>53</v>
      </c>
      <c r="MII174" s="566" t="s">
        <v>500</v>
      </c>
      <c r="MIJ174" s="566">
        <v>2500</v>
      </c>
      <c r="MIK174" s="566">
        <v>15</v>
      </c>
      <c r="MIL174" s="566">
        <v>0</v>
      </c>
      <c r="MIM174" s="566">
        <v>0</v>
      </c>
      <c r="MIN174" s="566">
        <v>0</v>
      </c>
      <c r="MIO174" s="566">
        <v>0</v>
      </c>
      <c r="MIP174" s="566">
        <f t="shared" ref="MIP174" si="1249">SUM(MIJ174:MIO174)</f>
        <v>2515</v>
      </c>
      <c r="MIQ174" s="561">
        <f t="shared" ref="MIQ174" si="1250">MIP174/MIH174</f>
        <v>47.452830188679243</v>
      </c>
      <c r="MIR174" s="566" t="s">
        <v>1283</v>
      </c>
      <c r="MIS174" s="566" t="s">
        <v>15</v>
      </c>
      <c r="MIT174" s="579">
        <v>45871</v>
      </c>
      <c r="MIU174" s="579">
        <v>45876</v>
      </c>
      <c r="MIV174" s="566" t="s">
        <v>485</v>
      </c>
      <c r="MIW174" s="566" t="s">
        <v>486</v>
      </c>
      <c r="MIX174" s="566">
        <v>53</v>
      </c>
      <c r="MIY174" s="566" t="s">
        <v>500</v>
      </c>
      <c r="MIZ174" s="566">
        <v>2500</v>
      </c>
      <c r="MJA174" s="566">
        <v>15</v>
      </c>
      <c r="MJB174" s="566">
        <v>0</v>
      </c>
      <c r="MJC174" s="566">
        <v>0</v>
      </c>
      <c r="MJD174" s="566">
        <v>0</v>
      </c>
      <c r="MJE174" s="566">
        <v>0</v>
      </c>
      <c r="MJF174" s="566">
        <f t="shared" ref="MJF174" si="1251">SUM(MIZ174:MJE174)</f>
        <v>2515</v>
      </c>
      <c r="MJG174" s="561">
        <f t="shared" ref="MJG174" si="1252">MJF174/MIX174</f>
        <v>47.452830188679243</v>
      </c>
      <c r="MJH174" s="566" t="s">
        <v>1283</v>
      </c>
      <c r="MJI174" s="566" t="s">
        <v>15</v>
      </c>
      <c r="MJJ174" s="579">
        <v>45871</v>
      </c>
      <c r="MJK174" s="579">
        <v>45876</v>
      </c>
      <c r="MJL174" s="566" t="s">
        <v>485</v>
      </c>
      <c r="MJM174" s="566" t="s">
        <v>486</v>
      </c>
      <c r="MJN174" s="566">
        <v>53</v>
      </c>
      <c r="MJO174" s="566" t="s">
        <v>500</v>
      </c>
      <c r="MJP174" s="566">
        <v>2500</v>
      </c>
      <c r="MJQ174" s="566">
        <v>15</v>
      </c>
      <c r="MJR174" s="566">
        <v>0</v>
      </c>
      <c r="MJS174" s="566">
        <v>0</v>
      </c>
      <c r="MJT174" s="566">
        <v>0</v>
      </c>
      <c r="MJU174" s="566">
        <v>0</v>
      </c>
      <c r="MJV174" s="566">
        <f t="shared" ref="MJV174" si="1253">SUM(MJP174:MJU174)</f>
        <v>2515</v>
      </c>
      <c r="MJW174" s="561">
        <f t="shared" ref="MJW174" si="1254">MJV174/MJN174</f>
        <v>47.452830188679243</v>
      </c>
      <c r="MJX174" s="566" t="s">
        <v>1283</v>
      </c>
      <c r="MJY174" s="566" t="s">
        <v>15</v>
      </c>
      <c r="MJZ174" s="579">
        <v>45871</v>
      </c>
      <c r="MKA174" s="579">
        <v>45876</v>
      </c>
      <c r="MKB174" s="566" t="s">
        <v>485</v>
      </c>
      <c r="MKC174" s="566" t="s">
        <v>486</v>
      </c>
      <c r="MKD174" s="566">
        <v>53</v>
      </c>
      <c r="MKE174" s="566" t="s">
        <v>500</v>
      </c>
      <c r="MKF174" s="566">
        <v>2500</v>
      </c>
      <c r="MKG174" s="566">
        <v>15</v>
      </c>
      <c r="MKH174" s="566">
        <v>0</v>
      </c>
      <c r="MKI174" s="566">
        <v>0</v>
      </c>
      <c r="MKJ174" s="566">
        <v>0</v>
      </c>
      <c r="MKK174" s="566">
        <v>0</v>
      </c>
      <c r="MKL174" s="566">
        <f t="shared" ref="MKL174" si="1255">SUM(MKF174:MKK174)</f>
        <v>2515</v>
      </c>
      <c r="MKM174" s="561">
        <f t="shared" ref="MKM174" si="1256">MKL174/MKD174</f>
        <v>47.452830188679243</v>
      </c>
      <c r="MKN174" s="566" t="s">
        <v>1283</v>
      </c>
      <c r="MKO174" s="566" t="s">
        <v>15</v>
      </c>
      <c r="MKP174" s="579">
        <v>45871</v>
      </c>
      <c r="MKQ174" s="579">
        <v>45876</v>
      </c>
      <c r="MKR174" s="566" t="s">
        <v>485</v>
      </c>
      <c r="MKS174" s="566" t="s">
        <v>486</v>
      </c>
      <c r="MKT174" s="566">
        <v>53</v>
      </c>
      <c r="MKU174" s="566" t="s">
        <v>500</v>
      </c>
      <c r="MKV174" s="566">
        <v>2500</v>
      </c>
      <c r="MKW174" s="566">
        <v>15</v>
      </c>
      <c r="MKX174" s="566">
        <v>0</v>
      </c>
      <c r="MKY174" s="566">
        <v>0</v>
      </c>
      <c r="MKZ174" s="566">
        <v>0</v>
      </c>
      <c r="MLA174" s="566">
        <v>0</v>
      </c>
      <c r="MLB174" s="566">
        <f t="shared" ref="MLB174" si="1257">SUM(MKV174:MLA174)</f>
        <v>2515</v>
      </c>
      <c r="MLC174" s="561">
        <f t="shared" ref="MLC174" si="1258">MLB174/MKT174</f>
        <v>47.452830188679243</v>
      </c>
      <c r="MLD174" s="566" t="s">
        <v>1283</v>
      </c>
      <c r="MLE174" s="566" t="s">
        <v>15</v>
      </c>
      <c r="MLF174" s="579">
        <v>45871</v>
      </c>
      <c r="MLG174" s="579">
        <v>45876</v>
      </c>
      <c r="MLH174" s="566" t="s">
        <v>485</v>
      </c>
      <c r="MLI174" s="566" t="s">
        <v>486</v>
      </c>
      <c r="MLJ174" s="566">
        <v>53</v>
      </c>
      <c r="MLK174" s="566" t="s">
        <v>500</v>
      </c>
      <c r="MLL174" s="566">
        <v>2500</v>
      </c>
      <c r="MLM174" s="566">
        <v>15</v>
      </c>
      <c r="MLN174" s="566">
        <v>0</v>
      </c>
      <c r="MLO174" s="566">
        <v>0</v>
      </c>
      <c r="MLP174" s="566">
        <v>0</v>
      </c>
      <c r="MLQ174" s="566">
        <v>0</v>
      </c>
      <c r="MLR174" s="566">
        <f t="shared" ref="MLR174" si="1259">SUM(MLL174:MLQ174)</f>
        <v>2515</v>
      </c>
      <c r="MLS174" s="561">
        <f t="shared" ref="MLS174" si="1260">MLR174/MLJ174</f>
        <v>47.452830188679243</v>
      </c>
      <c r="MLT174" s="566" t="s">
        <v>1283</v>
      </c>
      <c r="MLU174" s="566" t="s">
        <v>15</v>
      </c>
      <c r="MLV174" s="579">
        <v>45871</v>
      </c>
      <c r="MLW174" s="579">
        <v>45876</v>
      </c>
      <c r="MLX174" s="566" t="s">
        <v>485</v>
      </c>
      <c r="MLY174" s="566" t="s">
        <v>486</v>
      </c>
      <c r="MLZ174" s="566">
        <v>53</v>
      </c>
      <c r="MMA174" s="566" t="s">
        <v>500</v>
      </c>
      <c r="MMB174" s="566">
        <v>2500</v>
      </c>
      <c r="MMC174" s="566">
        <v>15</v>
      </c>
      <c r="MMD174" s="566">
        <v>0</v>
      </c>
      <c r="MME174" s="566">
        <v>0</v>
      </c>
      <c r="MMF174" s="566">
        <v>0</v>
      </c>
      <c r="MMG174" s="566">
        <v>0</v>
      </c>
      <c r="MMH174" s="566">
        <f t="shared" ref="MMH174" si="1261">SUM(MMB174:MMG174)</f>
        <v>2515</v>
      </c>
      <c r="MMI174" s="561">
        <f t="shared" ref="MMI174" si="1262">MMH174/MLZ174</f>
        <v>47.452830188679243</v>
      </c>
      <c r="MMJ174" s="566" t="s">
        <v>1283</v>
      </c>
      <c r="MMK174" s="566" t="s">
        <v>15</v>
      </c>
      <c r="MML174" s="579">
        <v>45871</v>
      </c>
      <c r="MMM174" s="579">
        <v>45876</v>
      </c>
      <c r="MMN174" s="566" t="s">
        <v>485</v>
      </c>
      <c r="MMO174" s="566" t="s">
        <v>486</v>
      </c>
      <c r="MMP174" s="566">
        <v>53</v>
      </c>
      <c r="MMQ174" s="566" t="s">
        <v>500</v>
      </c>
      <c r="MMR174" s="566">
        <v>2500</v>
      </c>
      <c r="MMS174" s="566">
        <v>15</v>
      </c>
      <c r="MMT174" s="566">
        <v>0</v>
      </c>
      <c r="MMU174" s="566">
        <v>0</v>
      </c>
      <c r="MMV174" s="566">
        <v>0</v>
      </c>
      <c r="MMW174" s="566">
        <v>0</v>
      </c>
      <c r="MMX174" s="566">
        <f t="shared" ref="MMX174" si="1263">SUM(MMR174:MMW174)</f>
        <v>2515</v>
      </c>
      <c r="MMY174" s="561">
        <f t="shared" ref="MMY174" si="1264">MMX174/MMP174</f>
        <v>47.452830188679243</v>
      </c>
      <c r="MMZ174" s="566" t="s">
        <v>1283</v>
      </c>
      <c r="MNA174" s="566" t="s">
        <v>15</v>
      </c>
      <c r="MNB174" s="579">
        <v>45871</v>
      </c>
      <c r="MNC174" s="579">
        <v>45876</v>
      </c>
      <c r="MND174" s="566" t="s">
        <v>485</v>
      </c>
      <c r="MNE174" s="566" t="s">
        <v>486</v>
      </c>
      <c r="MNF174" s="566">
        <v>53</v>
      </c>
      <c r="MNG174" s="566" t="s">
        <v>500</v>
      </c>
      <c r="MNH174" s="566">
        <v>2500</v>
      </c>
      <c r="MNI174" s="566">
        <v>15</v>
      </c>
      <c r="MNJ174" s="566">
        <v>0</v>
      </c>
      <c r="MNK174" s="566">
        <v>0</v>
      </c>
      <c r="MNL174" s="566">
        <v>0</v>
      </c>
      <c r="MNM174" s="566">
        <v>0</v>
      </c>
      <c r="MNN174" s="566">
        <f t="shared" ref="MNN174" si="1265">SUM(MNH174:MNM174)</f>
        <v>2515</v>
      </c>
      <c r="MNO174" s="561">
        <f t="shared" ref="MNO174" si="1266">MNN174/MNF174</f>
        <v>47.452830188679243</v>
      </c>
      <c r="MNP174" s="566" t="s">
        <v>1283</v>
      </c>
      <c r="MNQ174" s="566" t="s">
        <v>15</v>
      </c>
      <c r="MNR174" s="579">
        <v>45871</v>
      </c>
      <c r="MNS174" s="579">
        <v>45876</v>
      </c>
      <c r="MNT174" s="566" t="s">
        <v>485</v>
      </c>
      <c r="MNU174" s="566" t="s">
        <v>486</v>
      </c>
      <c r="MNV174" s="566">
        <v>53</v>
      </c>
      <c r="MNW174" s="566" t="s">
        <v>500</v>
      </c>
      <c r="MNX174" s="566">
        <v>2500</v>
      </c>
      <c r="MNY174" s="566">
        <v>15</v>
      </c>
      <c r="MNZ174" s="566">
        <v>0</v>
      </c>
      <c r="MOA174" s="566">
        <v>0</v>
      </c>
      <c r="MOB174" s="566">
        <v>0</v>
      </c>
      <c r="MOC174" s="566">
        <v>0</v>
      </c>
      <c r="MOD174" s="566">
        <f t="shared" ref="MOD174" si="1267">SUM(MNX174:MOC174)</f>
        <v>2515</v>
      </c>
      <c r="MOE174" s="561">
        <f t="shared" ref="MOE174" si="1268">MOD174/MNV174</f>
        <v>47.452830188679243</v>
      </c>
      <c r="MOF174" s="566" t="s">
        <v>1283</v>
      </c>
      <c r="MOG174" s="566" t="s">
        <v>15</v>
      </c>
      <c r="MOH174" s="579">
        <v>45871</v>
      </c>
      <c r="MOI174" s="579">
        <v>45876</v>
      </c>
      <c r="MOJ174" s="566" t="s">
        <v>485</v>
      </c>
      <c r="MOK174" s="566" t="s">
        <v>486</v>
      </c>
      <c r="MOL174" s="566">
        <v>53</v>
      </c>
      <c r="MOM174" s="566" t="s">
        <v>500</v>
      </c>
      <c r="MON174" s="566">
        <v>2500</v>
      </c>
      <c r="MOO174" s="566">
        <v>15</v>
      </c>
      <c r="MOP174" s="566">
        <v>0</v>
      </c>
      <c r="MOQ174" s="566">
        <v>0</v>
      </c>
      <c r="MOR174" s="566">
        <v>0</v>
      </c>
      <c r="MOS174" s="566">
        <v>0</v>
      </c>
      <c r="MOT174" s="566">
        <f t="shared" ref="MOT174" si="1269">SUM(MON174:MOS174)</f>
        <v>2515</v>
      </c>
      <c r="MOU174" s="561">
        <f t="shared" ref="MOU174" si="1270">MOT174/MOL174</f>
        <v>47.452830188679243</v>
      </c>
      <c r="MOV174" s="566" t="s">
        <v>1283</v>
      </c>
      <c r="MOW174" s="566" t="s">
        <v>15</v>
      </c>
      <c r="MOX174" s="579">
        <v>45871</v>
      </c>
      <c r="MOY174" s="579">
        <v>45876</v>
      </c>
      <c r="MOZ174" s="566" t="s">
        <v>485</v>
      </c>
      <c r="MPA174" s="566" t="s">
        <v>486</v>
      </c>
      <c r="MPB174" s="566">
        <v>53</v>
      </c>
      <c r="MPC174" s="566" t="s">
        <v>500</v>
      </c>
      <c r="MPD174" s="566">
        <v>2500</v>
      </c>
      <c r="MPE174" s="566">
        <v>15</v>
      </c>
      <c r="MPF174" s="566">
        <v>0</v>
      </c>
      <c r="MPG174" s="566">
        <v>0</v>
      </c>
      <c r="MPH174" s="566">
        <v>0</v>
      </c>
      <c r="MPI174" s="566">
        <v>0</v>
      </c>
      <c r="MPJ174" s="566">
        <f t="shared" ref="MPJ174" si="1271">SUM(MPD174:MPI174)</f>
        <v>2515</v>
      </c>
      <c r="MPK174" s="561">
        <f t="shared" ref="MPK174" si="1272">MPJ174/MPB174</f>
        <v>47.452830188679243</v>
      </c>
      <c r="MPL174" s="566" t="s">
        <v>1283</v>
      </c>
      <c r="MPM174" s="566" t="s">
        <v>15</v>
      </c>
      <c r="MPN174" s="579">
        <v>45871</v>
      </c>
      <c r="MPO174" s="579">
        <v>45876</v>
      </c>
      <c r="MPP174" s="566" t="s">
        <v>485</v>
      </c>
      <c r="MPQ174" s="566" t="s">
        <v>486</v>
      </c>
      <c r="MPR174" s="566">
        <v>53</v>
      </c>
      <c r="MPS174" s="566" t="s">
        <v>500</v>
      </c>
      <c r="MPT174" s="566">
        <v>2500</v>
      </c>
      <c r="MPU174" s="566">
        <v>15</v>
      </c>
      <c r="MPV174" s="566">
        <v>0</v>
      </c>
      <c r="MPW174" s="566">
        <v>0</v>
      </c>
      <c r="MPX174" s="566">
        <v>0</v>
      </c>
      <c r="MPY174" s="566">
        <v>0</v>
      </c>
      <c r="MPZ174" s="566">
        <f t="shared" ref="MPZ174" si="1273">SUM(MPT174:MPY174)</f>
        <v>2515</v>
      </c>
      <c r="MQA174" s="561">
        <f t="shared" ref="MQA174" si="1274">MPZ174/MPR174</f>
        <v>47.452830188679243</v>
      </c>
      <c r="MQB174" s="566" t="s">
        <v>1283</v>
      </c>
      <c r="MQC174" s="566" t="s">
        <v>15</v>
      </c>
      <c r="MQD174" s="579">
        <v>45871</v>
      </c>
      <c r="MQE174" s="579">
        <v>45876</v>
      </c>
      <c r="MQF174" s="566" t="s">
        <v>485</v>
      </c>
      <c r="MQG174" s="566" t="s">
        <v>486</v>
      </c>
      <c r="MQH174" s="566">
        <v>53</v>
      </c>
      <c r="MQI174" s="566" t="s">
        <v>500</v>
      </c>
      <c r="MQJ174" s="566">
        <v>2500</v>
      </c>
      <c r="MQK174" s="566">
        <v>15</v>
      </c>
      <c r="MQL174" s="566">
        <v>0</v>
      </c>
      <c r="MQM174" s="566">
        <v>0</v>
      </c>
      <c r="MQN174" s="566">
        <v>0</v>
      </c>
      <c r="MQO174" s="566">
        <v>0</v>
      </c>
      <c r="MQP174" s="566">
        <f t="shared" ref="MQP174" si="1275">SUM(MQJ174:MQO174)</f>
        <v>2515</v>
      </c>
      <c r="MQQ174" s="561">
        <f t="shared" ref="MQQ174" si="1276">MQP174/MQH174</f>
        <v>47.452830188679243</v>
      </c>
      <c r="MQR174" s="566" t="s">
        <v>1283</v>
      </c>
      <c r="MQS174" s="566" t="s">
        <v>15</v>
      </c>
      <c r="MQT174" s="579">
        <v>45871</v>
      </c>
      <c r="MQU174" s="579">
        <v>45876</v>
      </c>
      <c r="MQV174" s="566" t="s">
        <v>485</v>
      </c>
      <c r="MQW174" s="566" t="s">
        <v>486</v>
      </c>
      <c r="MQX174" s="566">
        <v>53</v>
      </c>
      <c r="MQY174" s="566" t="s">
        <v>500</v>
      </c>
      <c r="MQZ174" s="566">
        <v>2500</v>
      </c>
      <c r="MRA174" s="566">
        <v>15</v>
      </c>
      <c r="MRB174" s="566">
        <v>0</v>
      </c>
      <c r="MRC174" s="566">
        <v>0</v>
      </c>
      <c r="MRD174" s="566">
        <v>0</v>
      </c>
      <c r="MRE174" s="566">
        <v>0</v>
      </c>
      <c r="MRF174" s="566">
        <f t="shared" ref="MRF174" si="1277">SUM(MQZ174:MRE174)</f>
        <v>2515</v>
      </c>
      <c r="MRG174" s="561">
        <f t="shared" ref="MRG174" si="1278">MRF174/MQX174</f>
        <v>47.452830188679243</v>
      </c>
      <c r="MRH174" s="566" t="s">
        <v>1283</v>
      </c>
      <c r="MRI174" s="566" t="s">
        <v>15</v>
      </c>
      <c r="MRJ174" s="579">
        <v>45871</v>
      </c>
      <c r="MRK174" s="579">
        <v>45876</v>
      </c>
      <c r="MRL174" s="566" t="s">
        <v>485</v>
      </c>
      <c r="MRM174" s="566" t="s">
        <v>486</v>
      </c>
      <c r="MRN174" s="566">
        <v>53</v>
      </c>
      <c r="MRO174" s="566" t="s">
        <v>500</v>
      </c>
      <c r="MRP174" s="566">
        <v>2500</v>
      </c>
      <c r="MRQ174" s="566">
        <v>15</v>
      </c>
      <c r="MRR174" s="566">
        <v>0</v>
      </c>
      <c r="MRS174" s="566">
        <v>0</v>
      </c>
      <c r="MRT174" s="566">
        <v>0</v>
      </c>
      <c r="MRU174" s="566">
        <v>0</v>
      </c>
      <c r="MRV174" s="566">
        <f t="shared" ref="MRV174" si="1279">SUM(MRP174:MRU174)</f>
        <v>2515</v>
      </c>
      <c r="MRW174" s="561">
        <f t="shared" ref="MRW174" si="1280">MRV174/MRN174</f>
        <v>47.452830188679243</v>
      </c>
      <c r="MRX174" s="566" t="s">
        <v>1283</v>
      </c>
      <c r="MRY174" s="566" t="s">
        <v>15</v>
      </c>
      <c r="MRZ174" s="579">
        <v>45871</v>
      </c>
      <c r="MSA174" s="579">
        <v>45876</v>
      </c>
      <c r="MSB174" s="566" t="s">
        <v>485</v>
      </c>
      <c r="MSC174" s="566" t="s">
        <v>486</v>
      </c>
      <c r="MSD174" s="566">
        <v>53</v>
      </c>
      <c r="MSE174" s="566" t="s">
        <v>500</v>
      </c>
      <c r="MSF174" s="566">
        <v>2500</v>
      </c>
      <c r="MSG174" s="566">
        <v>15</v>
      </c>
      <c r="MSH174" s="566">
        <v>0</v>
      </c>
      <c r="MSI174" s="566">
        <v>0</v>
      </c>
      <c r="MSJ174" s="566">
        <v>0</v>
      </c>
      <c r="MSK174" s="566">
        <v>0</v>
      </c>
      <c r="MSL174" s="566">
        <f t="shared" ref="MSL174" si="1281">SUM(MSF174:MSK174)</f>
        <v>2515</v>
      </c>
      <c r="MSM174" s="561">
        <f t="shared" ref="MSM174" si="1282">MSL174/MSD174</f>
        <v>47.452830188679243</v>
      </c>
      <c r="MSN174" s="566" t="s">
        <v>1283</v>
      </c>
      <c r="MSO174" s="566" t="s">
        <v>15</v>
      </c>
      <c r="MSP174" s="579">
        <v>45871</v>
      </c>
      <c r="MSQ174" s="579">
        <v>45876</v>
      </c>
      <c r="MSR174" s="566" t="s">
        <v>485</v>
      </c>
      <c r="MSS174" s="566" t="s">
        <v>486</v>
      </c>
      <c r="MST174" s="566">
        <v>53</v>
      </c>
      <c r="MSU174" s="566" t="s">
        <v>500</v>
      </c>
      <c r="MSV174" s="566">
        <v>2500</v>
      </c>
      <c r="MSW174" s="566">
        <v>15</v>
      </c>
      <c r="MSX174" s="566">
        <v>0</v>
      </c>
      <c r="MSY174" s="566">
        <v>0</v>
      </c>
      <c r="MSZ174" s="566">
        <v>0</v>
      </c>
      <c r="MTA174" s="566">
        <v>0</v>
      </c>
      <c r="MTB174" s="566">
        <f t="shared" ref="MTB174" si="1283">SUM(MSV174:MTA174)</f>
        <v>2515</v>
      </c>
      <c r="MTC174" s="561">
        <f t="shared" ref="MTC174" si="1284">MTB174/MST174</f>
        <v>47.452830188679243</v>
      </c>
      <c r="MTD174" s="566" t="s">
        <v>1283</v>
      </c>
      <c r="MTE174" s="566" t="s">
        <v>15</v>
      </c>
      <c r="MTF174" s="579">
        <v>45871</v>
      </c>
      <c r="MTG174" s="579">
        <v>45876</v>
      </c>
      <c r="MTH174" s="566" t="s">
        <v>485</v>
      </c>
      <c r="MTI174" s="566" t="s">
        <v>486</v>
      </c>
      <c r="MTJ174" s="566">
        <v>53</v>
      </c>
      <c r="MTK174" s="566" t="s">
        <v>500</v>
      </c>
      <c r="MTL174" s="566">
        <v>2500</v>
      </c>
      <c r="MTM174" s="566">
        <v>15</v>
      </c>
      <c r="MTN174" s="566">
        <v>0</v>
      </c>
      <c r="MTO174" s="566">
        <v>0</v>
      </c>
      <c r="MTP174" s="566">
        <v>0</v>
      </c>
      <c r="MTQ174" s="566">
        <v>0</v>
      </c>
      <c r="MTR174" s="566">
        <f t="shared" ref="MTR174" si="1285">SUM(MTL174:MTQ174)</f>
        <v>2515</v>
      </c>
      <c r="MTS174" s="561">
        <f t="shared" ref="MTS174" si="1286">MTR174/MTJ174</f>
        <v>47.452830188679243</v>
      </c>
      <c r="MTT174" s="566" t="s">
        <v>1283</v>
      </c>
      <c r="MTU174" s="566" t="s">
        <v>15</v>
      </c>
      <c r="MTV174" s="579">
        <v>45871</v>
      </c>
      <c r="MTW174" s="579">
        <v>45876</v>
      </c>
      <c r="MTX174" s="566" t="s">
        <v>485</v>
      </c>
      <c r="MTY174" s="566" t="s">
        <v>486</v>
      </c>
      <c r="MTZ174" s="566">
        <v>53</v>
      </c>
      <c r="MUA174" s="566" t="s">
        <v>500</v>
      </c>
      <c r="MUB174" s="566">
        <v>2500</v>
      </c>
      <c r="MUC174" s="566">
        <v>15</v>
      </c>
      <c r="MUD174" s="566">
        <v>0</v>
      </c>
      <c r="MUE174" s="566">
        <v>0</v>
      </c>
      <c r="MUF174" s="566">
        <v>0</v>
      </c>
      <c r="MUG174" s="566">
        <v>0</v>
      </c>
      <c r="MUH174" s="566">
        <f t="shared" ref="MUH174" si="1287">SUM(MUB174:MUG174)</f>
        <v>2515</v>
      </c>
      <c r="MUI174" s="561">
        <f t="shared" ref="MUI174" si="1288">MUH174/MTZ174</f>
        <v>47.452830188679243</v>
      </c>
      <c r="MUJ174" s="566" t="s">
        <v>1283</v>
      </c>
      <c r="MUK174" s="566" t="s">
        <v>15</v>
      </c>
      <c r="MUL174" s="579">
        <v>45871</v>
      </c>
      <c r="MUM174" s="579">
        <v>45876</v>
      </c>
      <c r="MUN174" s="566" t="s">
        <v>485</v>
      </c>
      <c r="MUO174" s="566" t="s">
        <v>486</v>
      </c>
      <c r="MUP174" s="566">
        <v>53</v>
      </c>
      <c r="MUQ174" s="566" t="s">
        <v>500</v>
      </c>
      <c r="MUR174" s="566">
        <v>2500</v>
      </c>
      <c r="MUS174" s="566">
        <v>15</v>
      </c>
      <c r="MUT174" s="566">
        <v>0</v>
      </c>
      <c r="MUU174" s="566">
        <v>0</v>
      </c>
      <c r="MUV174" s="566">
        <v>0</v>
      </c>
      <c r="MUW174" s="566">
        <v>0</v>
      </c>
      <c r="MUX174" s="566">
        <f t="shared" ref="MUX174" si="1289">SUM(MUR174:MUW174)</f>
        <v>2515</v>
      </c>
      <c r="MUY174" s="561">
        <f t="shared" ref="MUY174" si="1290">MUX174/MUP174</f>
        <v>47.452830188679243</v>
      </c>
      <c r="MUZ174" s="566" t="s">
        <v>1283</v>
      </c>
      <c r="MVA174" s="566" t="s">
        <v>15</v>
      </c>
      <c r="MVB174" s="579">
        <v>45871</v>
      </c>
      <c r="MVC174" s="579">
        <v>45876</v>
      </c>
      <c r="MVD174" s="566" t="s">
        <v>485</v>
      </c>
      <c r="MVE174" s="566" t="s">
        <v>486</v>
      </c>
      <c r="MVF174" s="566">
        <v>53</v>
      </c>
      <c r="MVG174" s="566" t="s">
        <v>500</v>
      </c>
      <c r="MVH174" s="566">
        <v>2500</v>
      </c>
      <c r="MVI174" s="566">
        <v>15</v>
      </c>
      <c r="MVJ174" s="566">
        <v>0</v>
      </c>
      <c r="MVK174" s="566">
        <v>0</v>
      </c>
      <c r="MVL174" s="566">
        <v>0</v>
      </c>
      <c r="MVM174" s="566">
        <v>0</v>
      </c>
      <c r="MVN174" s="566">
        <f t="shared" ref="MVN174" si="1291">SUM(MVH174:MVM174)</f>
        <v>2515</v>
      </c>
      <c r="MVO174" s="561">
        <f t="shared" ref="MVO174" si="1292">MVN174/MVF174</f>
        <v>47.452830188679243</v>
      </c>
      <c r="MVP174" s="566" t="s">
        <v>1283</v>
      </c>
      <c r="MVQ174" s="566" t="s">
        <v>15</v>
      </c>
      <c r="MVR174" s="579">
        <v>45871</v>
      </c>
      <c r="MVS174" s="579">
        <v>45876</v>
      </c>
      <c r="MVT174" s="566" t="s">
        <v>485</v>
      </c>
      <c r="MVU174" s="566" t="s">
        <v>486</v>
      </c>
      <c r="MVV174" s="566">
        <v>53</v>
      </c>
      <c r="MVW174" s="566" t="s">
        <v>500</v>
      </c>
      <c r="MVX174" s="566">
        <v>2500</v>
      </c>
      <c r="MVY174" s="566">
        <v>15</v>
      </c>
      <c r="MVZ174" s="566">
        <v>0</v>
      </c>
      <c r="MWA174" s="566">
        <v>0</v>
      </c>
      <c r="MWB174" s="566">
        <v>0</v>
      </c>
      <c r="MWC174" s="566">
        <v>0</v>
      </c>
      <c r="MWD174" s="566">
        <f t="shared" ref="MWD174" si="1293">SUM(MVX174:MWC174)</f>
        <v>2515</v>
      </c>
      <c r="MWE174" s="561">
        <f t="shared" ref="MWE174" si="1294">MWD174/MVV174</f>
        <v>47.452830188679243</v>
      </c>
      <c r="MWF174" s="566" t="s">
        <v>1283</v>
      </c>
      <c r="MWG174" s="566" t="s">
        <v>15</v>
      </c>
      <c r="MWH174" s="579">
        <v>45871</v>
      </c>
      <c r="MWI174" s="579">
        <v>45876</v>
      </c>
      <c r="MWJ174" s="566" t="s">
        <v>485</v>
      </c>
      <c r="MWK174" s="566" t="s">
        <v>486</v>
      </c>
      <c r="MWL174" s="566">
        <v>53</v>
      </c>
      <c r="MWM174" s="566" t="s">
        <v>500</v>
      </c>
      <c r="MWN174" s="566">
        <v>2500</v>
      </c>
      <c r="MWO174" s="566">
        <v>15</v>
      </c>
      <c r="MWP174" s="566">
        <v>0</v>
      </c>
      <c r="MWQ174" s="566">
        <v>0</v>
      </c>
      <c r="MWR174" s="566">
        <v>0</v>
      </c>
      <c r="MWS174" s="566">
        <v>0</v>
      </c>
      <c r="MWT174" s="566">
        <f t="shared" ref="MWT174" si="1295">SUM(MWN174:MWS174)</f>
        <v>2515</v>
      </c>
      <c r="MWU174" s="561">
        <f t="shared" ref="MWU174" si="1296">MWT174/MWL174</f>
        <v>47.452830188679243</v>
      </c>
      <c r="MWV174" s="566" t="s">
        <v>1283</v>
      </c>
      <c r="MWW174" s="566" t="s">
        <v>15</v>
      </c>
      <c r="MWX174" s="579">
        <v>45871</v>
      </c>
      <c r="MWY174" s="579">
        <v>45876</v>
      </c>
      <c r="MWZ174" s="566" t="s">
        <v>485</v>
      </c>
      <c r="MXA174" s="566" t="s">
        <v>486</v>
      </c>
      <c r="MXB174" s="566">
        <v>53</v>
      </c>
      <c r="MXC174" s="566" t="s">
        <v>500</v>
      </c>
      <c r="MXD174" s="566">
        <v>2500</v>
      </c>
      <c r="MXE174" s="566">
        <v>15</v>
      </c>
      <c r="MXF174" s="566">
        <v>0</v>
      </c>
      <c r="MXG174" s="566">
        <v>0</v>
      </c>
      <c r="MXH174" s="566">
        <v>0</v>
      </c>
      <c r="MXI174" s="566">
        <v>0</v>
      </c>
      <c r="MXJ174" s="566">
        <f t="shared" ref="MXJ174" si="1297">SUM(MXD174:MXI174)</f>
        <v>2515</v>
      </c>
      <c r="MXK174" s="561">
        <f t="shared" ref="MXK174" si="1298">MXJ174/MXB174</f>
        <v>47.452830188679243</v>
      </c>
      <c r="MXL174" s="566" t="s">
        <v>1283</v>
      </c>
      <c r="MXM174" s="566" t="s">
        <v>15</v>
      </c>
      <c r="MXN174" s="579">
        <v>45871</v>
      </c>
      <c r="MXO174" s="579">
        <v>45876</v>
      </c>
      <c r="MXP174" s="566" t="s">
        <v>485</v>
      </c>
      <c r="MXQ174" s="566" t="s">
        <v>486</v>
      </c>
      <c r="MXR174" s="566">
        <v>53</v>
      </c>
      <c r="MXS174" s="566" t="s">
        <v>500</v>
      </c>
      <c r="MXT174" s="566">
        <v>2500</v>
      </c>
      <c r="MXU174" s="566">
        <v>15</v>
      </c>
      <c r="MXV174" s="566">
        <v>0</v>
      </c>
      <c r="MXW174" s="566">
        <v>0</v>
      </c>
      <c r="MXX174" s="566">
        <v>0</v>
      </c>
      <c r="MXY174" s="566">
        <v>0</v>
      </c>
      <c r="MXZ174" s="566">
        <f t="shared" ref="MXZ174" si="1299">SUM(MXT174:MXY174)</f>
        <v>2515</v>
      </c>
      <c r="MYA174" s="561">
        <f t="shared" ref="MYA174" si="1300">MXZ174/MXR174</f>
        <v>47.452830188679243</v>
      </c>
      <c r="MYB174" s="566" t="s">
        <v>1283</v>
      </c>
      <c r="MYC174" s="566" t="s">
        <v>15</v>
      </c>
      <c r="MYD174" s="579">
        <v>45871</v>
      </c>
      <c r="MYE174" s="579">
        <v>45876</v>
      </c>
      <c r="MYF174" s="566" t="s">
        <v>485</v>
      </c>
      <c r="MYG174" s="566" t="s">
        <v>486</v>
      </c>
      <c r="MYH174" s="566">
        <v>53</v>
      </c>
      <c r="MYI174" s="566" t="s">
        <v>500</v>
      </c>
      <c r="MYJ174" s="566">
        <v>2500</v>
      </c>
      <c r="MYK174" s="566">
        <v>15</v>
      </c>
      <c r="MYL174" s="566">
        <v>0</v>
      </c>
      <c r="MYM174" s="566">
        <v>0</v>
      </c>
      <c r="MYN174" s="566">
        <v>0</v>
      </c>
      <c r="MYO174" s="566">
        <v>0</v>
      </c>
      <c r="MYP174" s="566">
        <f t="shared" ref="MYP174" si="1301">SUM(MYJ174:MYO174)</f>
        <v>2515</v>
      </c>
      <c r="MYQ174" s="561">
        <f t="shared" ref="MYQ174" si="1302">MYP174/MYH174</f>
        <v>47.452830188679243</v>
      </c>
      <c r="MYR174" s="566" t="s">
        <v>1283</v>
      </c>
      <c r="MYS174" s="566" t="s">
        <v>15</v>
      </c>
      <c r="MYT174" s="579">
        <v>45871</v>
      </c>
      <c r="MYU174" s="579">
        <v>45876</v>
      </c>
      <c r="MYV174" s="566" t="s">
        <v>485</v>
      </c>
      <c r="MYW174" s="566" t="s">
        <v>486</v>
      </c>
      <c r="MYX174" s="566">
        <v>53</v>
      </c>
      <c r="MYY174" s="566" t="s">
        <v>500</v>
      </c>
      <c r="MYZ174" s="566">
        <v>2500</v>
      </c>
      <c r="MZA174" s="566">
        <v>15</v>
      </c>
      <c r="MZB174" s="566">
        <v>0</v>
      </c>
      <c r="MZC174" s="566">
        <v>0</v>
      </c>
      <c r="MZD174" s="566">
        <v>0</v>
      </c>
      <c r="MZE174" s="566">
        <v>0</v>
      </c>
      <c r="MZF174" s="566">
        <f t="shared" ref="MZF174" si="1303">SUM(MYZ174:MZE174)</f>
        <v>2515</v>
      </c>
      <c r="MZG174" s="561">
        <f t="shared" ref="MZG174" si="1304">MZF174/MYX174</f>
        <v>47.452830188679243</v>
      </c>
      <c r="MZH174" s="566" t="s">
        <v>1283</v>
      </c>
      <c r="MZI174" s="566" t="s">
        <v>15</v>
      </c>
      <c r="MZJ174" s="579">
        <v>45871</v>
      </c>
      <c r="MZK174" s="579">
        <v>45876</v>
      </c>
      <c r="MZL174" s="566" t="s">
        <v>485</v>
      </c>
      <c r="MZM174" s="566" t="s">
        <v>486</v>
      </c>
      <c r="MZN174" s="566">
        <v>53</v>
      </c>
      <c r="MZO174" s="566" t="s">
        <v>500</v>
      </c>
      <c r="MZP174" s="566">
        <v>2500</v>
      </c>
      <c r="MZQ174" s="566">
        <v>15</v>
      </c>
      <c r="MZR174" s="566">
        <v>0</v>
      </c>
      <c r="MZS174" s="566">
        <v>0</v>
      </c>
      <c r="MZT174" s="566">
        <v>0</v>
      </c>
      <c r="MZU174" s="566">
        <v>0</v>
      </c>
      <c r="MZV174" s="566">
        <f t="shared" ref="MZV174" si="1305">SUM(MZP174:MZU174)</f>
        <v>2515</v>
      </c>
      <c r="MZW174" s="561">
        <f t="shared" ref="MZW174" si="1306">MZV174/MZN174</f>
        <v>47.452830188679243</v>
      </c>
      <c r="MZX174" s="566" t="s">
        <v>1283</v>
      </c>
      <c r="MZY174" s="566" t="s">
        <v>15</v>
      </c>
      <c r="MZZ174" s="579">
        <v>45871</v>
      </c>
      <c r="NAA174" s="579">
        <v>45876</v>
      </c>
      <c r="NAB174" s="566" t="s">
        <v>485</v>
      </c>
      <c r="NAC174" s="566" t="s">
        <v>486</v>
      </c>
      <c r="NAD174" s="566">
        <v>53</v>
      </c>
      <c r="NAE174" s="566" t="s">
        <v>500</v>
      </c>
      <c r="NAF174" s="566">
        <v>2500</v>
      </c>
      <c r="NAG174" s="566">
        <v>15</v>
      </c>
      <c r="NAH174" s="566">
        <v>0</v>
      </c>
      <c r="NAI174" s="566">
        <v>0</v>
      </c>
      <c r="NAJ174" s="566">
        <v>0</v>
      </c>
      <c r="NAK174" s="566">
        <v>0</v>
      </c>
      <c r="NAL174" s="566">
        <f t="shared" ref="NAL174" si="1307">SUM(NAF174:NAK174)</f>
        <v>2515</v>
      </c>
      <c r="NAM174" s="561">
        <f t="shared" ref="NAM174" si="1308">NAL174/NAD174</f>
        <v>47.452830188679243</v>
      </c>
      <c r="NAN174" s="566" t="s">
        <v>1283</v>
      </c>
      <c r="NAO174" s="566" t="s">
        <v>15</v>
      </c>
      <c r="NAP174" s="579">
        <v>45871</v>
      </c>
      <c r="NAQ174" s="579">
        <v>45876</v>
      </c>
      <c r="NAR174" s="566" t="s">
        <v>485</v>
      </c>
      <c r="NAS174" s="566" t="s">
        <v>486</v>
      </c>
      <c r="NAT174" s="566">
        <v>53</v>
      </c>
      <c r="NAU174" s="566" t="s">
        <v>500</v>
      </c>
      <c r="NAV174" s="566">
        <v>2500</v>
      </c>
      <c r="NAW174" s="566">
        <v>15</v>
      </c>
      <c r="NAX174" s="566">
        <v>0</v>
      </c>
      <c r="NAY174" s="566">
        <v>0</v>
      </c>
      <c r="NAZ174" s="566">
        <v>0</v>
      </c>
      <c r="NBA174" s="566">
        <v>0</v>
      </c>
      <c r="NBB174" s="566">
        <f t="shared" ref="NBB174" si="1309">SUM(NAV174:NBA174)</f>
        <v>2515</v>
      </c>
      <c r="NBC174" s="561">
        <f t="shared" ref="NBC174" si="1310">NBB174/NAT174</f>
        <v>47.452830188679243</v>
      </c>
      <c r="NBD174" s="566" t="s">
        <v>1283</v>
      </c>
      <c r="NBE174" s="566" t="s">
        <v>15</v>
      </c>
      <c r="NBF174" s="579">
        <v>45871</v>
      </c>
      <c r="NBG174" s="579">
        <v>45876</v>
      </c>
      <c r="NBH174" s="566" t="s">
        <v>485</v>
      </c>
      <c r="NBI174" s="566" t="s">
        <v>486</v>
      </c>
      <c r="NBJ174" s="566">
        <v>53</v>
      </c>
      <c r="NBK174" s="566" t="s">
        <v>500</v>
      </c>
      <c r="NBL174" s="566">
        <v>2500</v>
      </c>
      <c r="NBM174" s="566">
        <v>15</v>
      </c>
      <c r="NBN174" s="566">
        <v>0</v>
      </c>
      <c r="NBO174" s="566">
        <v>0</v>
      </c>
      <c r="NBP174" s="566">
        <v>0</v>
      </c>
      <c r="NBQ174" s="566">
        <v>0</v>
      </c>
      <c r="NBR174" s="566">
        <f t="shared" ref="NBR174" si="1311">SUM(NBL174:NBQ174)</f>
        <v>2515</v>
      </c>
      <c r="NBS174" s="561">
        <f t="shared" ref="NBS174" si="1312">NBR174/NBJ174</f>
        <v>47.452830188679243</v>
      </c>
      <c r="NBT174" s="566" t="s">
        <v>1283</v>
      </c>
      <c r="NBU174" s="566" t="s">
        <v>15</v>
      </c>
      <c r="NBV174" s="579">
        <v>45871</v>
      </c>
      <c r="NBW174" s="579">
        <v>45876</v>
      </c>
      <c r="NBX174" s="566" t="s">
        <v>485</v>
      </c>
      <c r="NBY174" s="566" t="s">
        <v>486</v>
      </c>
      <c r="NBZ174" s="566">
        <v>53</v>
      </c>
      <c r="NCA174" s="566" t="s">
        <v>500</v>
      </c>
      <c r="NCB174" s="566">
        <v>2500</v>
      </c>
      <c r="NCC174" s="566">
        <v>15</v>
      </c>
      <c r="NCD174" s="566">
        <v>0</v>
      </c>
      <c r="NCE174" s="566">
        <v>0</v>
      </c>
      <c r="NCF174" s="566">
        <v>0</v>
      </c>
      <c r="NCG174" s="566">
        <v>0</v>
      </c>
      <c r="NCH174" s="566">
        <f t="shared" ref="NCH174" si="1313">SUM(NCB174:NCG174)</f>
        <v>2515</v>
      </c>
      <c r="NCI174" s="561">
        <f t="shared" ref="NCI174" si="1314">NCH174/NBZ174</f>
        <v>47.452830188679243</v>
      </c>
      <c r="NCJ174" s="566" t="s">
        <v>1283</v>
      </c>
      <c r="NCK174" s="566" t="s">
        <v>15</v>
      </c>
      <c r="NCL174" s="579">
        <v>45871</v>
      </c>
      <c r="NCM174" s="579">
        <v>45876</v>
      </c>
      <c r="NCN174" s="566" t="s">
        <v>485</v>
      </c>
      <c r="NCO174" s="566" t="s">
        <v>486</v>
      </c>
      <c r="NCP174" s="566">
        <v>53</v>
      </c>
      <c r="NCQ174" s="566" t="s">
        <v>500</v>
      </c>
      <c r="NCR174" s="566">
        <v>2500</v>
      </c>
      <c r="NCS174" s="566">
        <v>15</v>
      </c>
      <c r="NCT174" s="566">
        <v>0</v>
      </c>
      <c r="NCU174" s="566">
        <v>0</v>
      </c>
      <c r="NCV174" s="566">
        <v>0</v>
      </c>
      <c r="NCW174" s="566">
        <v>0</v>
      </c>
      <c r="NCX174" s="566">
        <f t="shared" ref="NCX174" si="1315">SUM(NCR174:NCW174)</f>
        <v>2515</v>
      </c>
      <c r="NCY174" s="561">
        <f t="shared" ref="NCY174" si="1316">NCX174/NCP174</f>
        <v>47.452830188679243</v>
      </c>
      <c r="NCZ174" s="566" t="s">
        <v>1283</v>
      </c>
      <c r="NDA174" s="566" t="s">
        <v>15</v>
      </c>
      <c r="NDB174" s="579">
        <v>45871</v>
      </c>
      <c r="NDC174" s="579">
        <v>45876</v>
      </c>
      <c r="NDD174" s="566" t="s">
        <v>485</v>
      </c>
      <c r="NDE174" s="566" t="s">
        <v>486</v>
      </c>
      <c r="NDF174" s="566">
        <v>53</v>
      </c>
      <c r="NDG174" s="566" t="s">
        <v>500</v>
      </c>
      <c r="NDH174" s="566">
        <v>2500</v>
      </c>
      <c r="NDI174" s="566">
        <v>15</v>
      </c>
      <c r="NDJ174" s="566">
        <v>0</v>
      </c>
      <c r="NDK174" s="566">
        <v>0</v>
      </c>
      <c r="NDL174" s="566">
        <v>0</v>
      </c>
      <c r="NDM174" s="566">
        <v>0</v>
      </c>
      <c r="NDN174" s="566">
        <f t="shared" ref="NDN174" si="1317">SUM(NDH174:NDM174)</f>
        <v>2515</v>
      </c>
      <c r="NDO174" s="561">
        <f t="shared" ref="NDO174" si="1318">NDN174/NDF174</f>
        <v>47.452830188679243</v>
      </c>
      <c r="NDP174" s="566" t="s">
        <v>1283</v>
      </c>
      <c r="NDQ174" s="566" t="s">
        <v>15</v>
      </c>
      <c r="NDR174" s="579">
        <v>45871</v>
      </c>
      <c r="NDS174" s="579">
        <v>45876</v>
      </c>
      <c r="NDT174" s="566" t="s">
        <v>485</v>
      </c>
      <c r="NDU174" s="566" t="s">
        <v>486</v>
      </c>
      <c r="NDV174" s="566">
        <v>53</v>
      </c>
      <c r="NDW174" s="566" t="s">
        <v>500</v>
      </c>
      <c r="NDX174" s="566">
        <v>2500</v>
      </c>
      <c r="NDY174" s="566">
        <v>15</v>
      </c>
      <c r="NDZ174" s="566">
        <v>0</v>
      </c>
      <c r="NEA174" s="566">
        <v>0</v>
      </c>
      <c r="NEB174" s="566">
        <v>0</v>
      </c>
      <c r="NEC174" s="566">
        <v>0</v>
      </c>
      <c r="NED174" s="566">
        <f t="shared" ref="NED174" si="1319">SUM(NDX174:NEC174)</f>
        <v>2515</v>
      </c>
      <c r="NEE174" s="561">
        <f t="shared" ref="NEE174" si="1320">NED174/NDV174</f>
        <v>47.452830188679243</v>
      </c>
      <c r="NEF174" s="566" t="s">
        <v>1283</v>
      </c>
      <c r="NEG174" s="566" t="s">
        <v>15</v>
      </c>
      <c r="NEH174" s="579">
        <v>45871</v>
      </c>
      <c r="NEI174" s="579">
        <v>45876</v>
      </c>
      <c r="NEJ174" s="566" t="s">
        <v>485</v>
      </c>
      <c r="NEK174" s="566" t="s">
        <v>486</v>
      </c>
      <c r="NEL174" s="566">
        <v>53</v>
      </c>
      <c r="NEM174" s="566" t="s">
        <v>500</v>
      </c>
      <c r="NEN174" s="566">
        <v>2500</v>
      </c>
      <c r="NEO174" s="566">
        <v>15</v>
      </c>
      <c r="NEP174" s="566">
        <v>0</v>
      </c>
      <c r="NEQ174" s="566">
        <v>0</v>
      </c>
      <c r="NER174" s="566">
        <v>0</v>
      </c>
      <c r="NES174" s="566">
        <v>0</v>
      </c>
      <c r="NET174" s="566">
        <f t="shared" ref="NET174" si="1321">SUM(NEN174:NES174)</f>
        <v>2515</v>
      </c>
      <c r="NEU174" s="561">
        <f t="shared" ref="NEU174" si="1322">NET174/NEL174</f>
        <v>47.452830188679243</v>
      </c>
      <c r="NEV174" s="566" t="s">
        <v>1283</v>
      </c>
      <c r="NEW174" s="566" t="s">
        <v>15</v>
      </c>
      <c r="NEX174" s="579">
        <v>45871</v>
      </c>
      <c r="NEY174" s="579">
        <v>45876</v>
      </c>
      <c r="NEZ174" s="566" t="s">
        <v>485</v>
      </c>
      <c r="NFA174" s="566" t="s">
        <v>486</v>
      </c>
      <c r="NFB174" s="566">
        <v>53</v>
      </c>
      <c r="NFC174" s="566" t="s">
        <v>500</v>
      </c>
      <c r="NFD174" s="566">
        <v>2500</v>
      </c>
      <c r="NFE174" s="566">
        <v>15</v>
      </c>
      <c r="NFF174" s="566">
        <v>0</v>
      </c>
      <c r="NFG174" s="566">
        <v>0</v>
      </c>
      <c r="NFH174" s="566">
        <v>0</v>
      </c>
      <c r="NFI174" s="566">
        <v>0</v>
      </c>
      <c r="NFJ174" s="566">
        <f t="shared" ref="NFJ174" si="1323">SUM(NFD174:NFI174)</f>
        <v>2515</v>
      </c>
      <c r="NFK174" s="561">
        <f t="shared" ref="NFK174" si="1324">NFJ174/NFB174</f>
        <v>47.452830188679243</v>
      </c>
      <c r="NFL174" s="566" t="s">
        <v>1283</v>
      </c>
      <c r="NFM174" s="566" t="s">
        <v>15</v>
      </c>
      <c r="NFN174" s="579">
        <v>45871</v>
      </c>
      <c r="NFO174" s="579">
        <v>45876</v>
      </c>
      <c r="NFP174" s="566" t="s">
        <v>485</v>
      </c>
      <c r="NFQ174" s="566" t="s">
        <v>486</v>
      </c>
      <c r="NFR174" s="566">
        <v>53</v>
      </c>
      <c r="NFS174" s="566" t="s">
        <v>500</v>
      </c>
      <c r="NFT174" s="566">
        <v>2500</v>
      </c>
      <c r="NFU174" s="566">
        <v>15</v>
      </c>
      <c r="NFV174" s="566">
        <v>0</v>
      </c>
      <c r="NFW174" s="566">
        <v>0</v>
      </c>
      <c r="NFX174" s="566">
        <v>0</v>
      </c>
      <c r="NFY174" s="566">
        <v>0</v>
      </c>
      <c r="NFZ174" s="566">
        <f t="shared" ref="NFZ174" si="1325">SUM(NFT174:NFY174)</f>
        <v>2515</v>
      </c>
      <c r="NGA174" s="561">
        <f t="shared" ref="NGA174" si="1326">NFZ174/NFR174</f>
        <v>47.452830188679243</v>
      </c>
      <c r="NGB174" s="566" t="s">
        <v>1283</v>
      </c>
      <c r="NGC174" s="566" t="s">
        <v>15</v>
      </c>
      <c r="NGD174" s="579">
        <v>45871</v>
      </c>
      <c r="NGE174" s="579">
        <v>45876</v>
      </c>
      <c r="NGF174" s="566" t="s">
        <v>485</v>
      </c>
      <c r="NGG174" s="566" t="s">
        <v>486</v>
      </c>
      <c r="NGH174" s="566">
        <v>53</v>
      </c>
      <c r="NGI174" s="566" t="s">
        <v>500</v>
      </c>
      <c r="NGJ174" s="566">
        <v>2500</v>
      </c>
      <c r="NGK174" s="566">
        <v>15</v>
      </c>
      <c r="NGL174" s="566">
        <v>0</v>
      </c>
      <c r="NGM174" s="566">
        <v>0</v>
      </c>
      <c r="NGN174" s="566">
        <v>0</v>
      </c>
      <c r="NGO174" s="566">
        <v>0</v>
      </c>
      <c r="NGP174" s="566">
        <f t="shared" ref="NGP174" si="1327">SUM(NGJ174:NGO174)</f>
        <v>2515</v>
      </c>
      <c r="NGQ174" s="561">
        <f t="shared" ref="NGQ174" si="1328">NGP174/NGH174</f>
        <v>47.452830188679243</v>
      </c>
      <c r="NGR174" s="566" t="s">
        <v>1283</v>
      </c>
      <c r="NGS174" s="566" t="s">
        <v>15</v>
      </c>
      <c r="NGT174" s="579">
        <v>45871</v>
      </c>
      <c r="NGU174" s="579">
        <v>45876</v>
      </c>
      <c r="NGV174" s="566" t="s">
        <v>485</v>
      </c>
      <c r="NGW174" s="566" t="s">
        <v>486</v>
      </c>
      <c r="NGX174" s="566">
        <v>53</v>
      </c>
      <c r="NGY174" s="566" t="s">
        <v>500</v>
      </c>
      <c r="NGZ174" s="566">
        <v>2500</v>
      </c>
      <c r="NHA174" s="566">
        <v>15</v>
      </c>
      <c r="NHB174" s="566">
        <v>0</v>
      </c>
      <c r="NHC174" s="566">
        <v>0</v>
      </c>
      <c r="NHD174" s="566">
        <v>0</v>
      </c>
      <c r="NHE174" s="566">
        <v>0</v>
      </c>
      <c r="NHF174" s="566">
        <f t="shared" ref="NHF174" si="1329">SUM(NGZ174:NHE174)</f>
        <v>2515</v>
      </c>
      <c r="NHG174" s="561">
        <f t="shared" ref="NHG174" si="1330">NHF174/NGX174</f>
        <v>47.452830188679243</v>
      </c>
      <c r="NHH174" s="566" t="s">
        <v>1283</v>
      </c>
      <c r="NHI174" s="566" t="s">
        <v>15</v>
      </c>
      <c r="NHJ174" s="579">
        <v>45871</v>
      </c>
      <c r="NHK174" s="579">
        <v>45876</v>
      </c>
      <c r="NHL174" s="566" t="s">
        <v>485</v>
      </c>
      <c r="NHM174" s="566" t="s">
        <v>486</v>
      </c>
      <c r="NHN174" s="566">
        <v>53</v>
      </c>
      <c r="NHO174" s="566" t="s">
        <v>500</v>
      </c>
      <c r="NHP174" s="566">
        <v>2500</v>
      </c>
      <c r="NHQ174" s="566">
        <v>15</v>
      </c>
      <c r="NHR174" s="566">
        <v>0</v>
      </c>
      <c r="NHS174" s="566">
        <v>0</v>
      </c>
      <c r="NHT174" s="566">
        <v>0</v>
      </c>
      <c r="NHU174" s="566">
        <v>0</v>
      </c>
      <c r="NHV174" s="566">
        <f t="shared" ref="NHV174" si="1331">SUM(NHP174:NHU174)</f>
        <v>2515</v>
      </c>
      <c r="NHW174" s="561">
        <f t="shared" ref="NHW174" si="1332">NHV174/NHN174</f>
        <v>47.452830188679243</v>
      </c>
      <c r="NHX174" s="566" t="s">
        <v>1283</v>
      </c>
      <c r="NHY174" s="566" t="s">
        <v>15</v>
      </c>
      <c r="NHZ174" s="579">
        <v>45871</v>
      </c>
      <c r="NIA174" s="579">
        <v>45876</v>
      </c>
      <c r="NIB174" s="566" t="s">
        <v>485</v>
      </c>
      <c r="NIC174" s="566" t="s">
        <v>486</v>
      </c>
      <c r="NID174" s="566">
        <v>53</v>
      </c>
      <c r="NIE174" s="566" t="s">
        <v>500</v>
      </c>
      <c r="NIF174" s="566">
        <v>2500</v>
      </c>
      <c r="NIG174" s="566">
        <v>15</v>
      </c>
      <c r="NIH174" s="566">
        <v>0</v>
      </c>
      <c r="NII174" s="566">
        <v>0</v>
      </c>
      <c r="NIJ174" s="566">
        <v>0</v>
      </c>
      <c r="NIK174" s="566">
        <v>0</v>
      </c>
      <c r="NIL174" s="566">
        <f t="shared" ref="NIL174" si="1333">SUM(NIF174:NIK174)</f>
        <v>2515</v>
      </c>
      <c r="NIM174" s="561">
        <f t="shared" ref="NIM174" si="1334">NIL174/NID174</f>
        <v>47.452830188679243</v>
      </c>
      <c r="NIN174" s="566" t="s">
        <v>1283</v>
      </c>
      <c r="NIO174" s="566" t="s">
        <v>15</v>
      </c>
      <c r="NIP174" s="579">
        <v>45871</v>
      </c>
      <c r="NIQ174" s="579">
        <v>45876</v>
      </c>
      <c r="NIR174" s="566" t="s">
        <v>485</v>
      </c>
      <c r="NIS174" s="566" t="s">
        <v>486</v>
      </c>
      <c r="NIT174" s="566">
        <v>53</v>
      </c>
      <c r="NIU174" s="566" t="s">
        <v>500</v>
      </c>
      <c r="NIV174" s="566">
        <v>2500</v>
      </c>
      <c r="NIW174" s="566">
        <v>15</v>
      </c>
      <c r="NIX174" s="566">
        <v>0</v>
      </c>
      <c r="NIY174" s="566">
        <v>0</v>
      </c>
      <c r="NIZ174" s="566">
        <v>0</v>
      </c>
      <c r="NJA174" s="566">
        <v>0</v>
      </c>
      <c r="NJB174" s="566">
        <f t="shared" ref="NJB174" si="1335">SUM(NIV174:NJA174)</f>
        <v>2515</v>
      </c>
      <c r="NJC174" s="561">
        <f t="shared" ref="NJC174" si="1336">NJB174/NIT174</f>
        <v>47.452830188679243</v>
      </c>
      <c r="NJD174" s="566" t="s">
        <v>1283</v>
      </c>
      <c r="NJE174" s="566" t="s">
        <v>15</v>
      </c>
      <c r="NJF174" s="579">
        <v>45871</v>
      </c>
      <c r="NJG174" s="579">
        <v>45876</v>
      </c>
      <c r="NJH174" s="566" t="s">
        <v>485</v>
      </c>
      <c r="NJI174" s="566" t="s">
        <v>486</v>
      </c>
      <c r="NJJ174" s="566">
        <v>53</v>
      </c>
      <c r="NJK174" s="566" t="s">
        <v>500</v>
      </c>
      <c r="NJL174" s="566">
        <v>2500</v>
      </c>
      <c r="NJM174" s="566">
        <v>15</v>
      </c>
      <c r="NJN174" s="566">
        <v>0</v>
      </c>
      <c r="NJO174" s="566">
        <v>0</v>
      </c>
      <c r="NJP174" s="566">
        <v>0</v>
      </c>
      <c r="NJQ174" s="566">
        <v>0</v>
      </c>
      <c r="NJR174" s="566">
        <f t="shared" ref="NJR174" si="1337">SUM(NJL174:NJQ174)</f>
        <v>2515</v>
      </c>
      <c r="NJS174" s="561">
        <f t="shared" ref="NJS174" si="1338">NJR174/NJJ174</f>
        <v>47.452830188679243</v>
      </c>
      <c r="NJT174" s="566" t="s">
        <v>1283</v>
      </c>
      <c r="NJU174" s="566" t="s">
        <v>15</v>
      </c>
      <c r="NJV174" s="579">
        <v>45871</v>
      </c>
      <c r="NJW174" s="579">
        <v>45876</v>
      </c>
      <c r="NJX174" s="566" t="s">
        <v>485</v>
      </c>
      <c r="NJY174" s="566" t="s">
        <v>486</v>
      </c>
      <c r="NJZ174" s="566">
        <v>53</v>
      </c>
      <c r="NKA174" s="566" t="s">
        <v>500</v>
      </c>
      <c r="NKB174" s="566">
        <v>2500</v>
      </c>
      <c r="NKC174" s="566">
        <v>15</v>
      </c>
      <c r="NKD174" s="566">
        <v>0</v>
      </c>
      <c r="NKE174" s="566">
        <v>0</v>
      </c>
      <c r="NKF174" s="566">
        <v>0</v>
      </c>
      <c r="NKG174" s="566">
        <v>0</v>
      </c>
      <c r="NKH174" s="566">
        <f t="shared" ref="NKH174" si="1339">SUM(NKB174:NKG174)</f>
        <v>2515</v>
      </c>
      <c r="NKI174" s="561">
        <f t="shared" ref="NKI174" si="1340">NKH174/NJZ174</f>
        <v>47.452830188679243</v>
      </c>
      <c r="NKJ174" s="566" t="s">
        <v>1283</v>
      </c>
      <c r="NKK174" s="566" t="s">
        <v>15</v>
      </c>
      <c r="NKL174" s="579">
        <v>45871</v>
      </c>
      <c r="NKM174" s="579">
        <v>45876</v>
      </c>
      <c r="NKN174" s="566" t="s">
        <v>485</v>
      </c>
      <c r="NKO174" s="566" t="s">
        <v>486</v>
      </c>
      <c r="NKP174" s="566">
        <v>53</v>
      </c>
      <c r="NKQ174" s="566" t="s">
        <v>500</v>
      </c>
      <c r="NKR174" s="566">
        <v>2500</v>
      </c>
      <c r="NKS174" s="566">
        <v>15</v>
      </c>
      <c r="NKT174" s="566">
        <v>0</v>
      </c>
      <c r="NKU174" s="566">
        <v>0</v>
      </c>
      <c r="NKV174" s="566">
        <v>0</v>
      </c>
      <c r="NKW174" s="566">
        <v>0</v>
      </c>
      <c r="NKX174" s="566">
        <f t="shared" ref="NKX174" si="1341">SUM(NKR174:NKW174)</f>
        <v>2515</v>
      </c>
      <c r="NKY174" s="561">
        <f t="shared" ref="NKY174" si="1342">NKX174/NKP174</f>
        <v>47.452830188679243</v>
      </c>
      <c r="NKZ174" s="566" t="s">
        <v>1283</v>
      </c>
      <c r="NLA174" s="566" t="s">
        <v>15</v>
      </c>
      <c r="NLB174" s="579">
        <v>45871</v>
      </c>
      <c r="NLC174" s="579">
        <v>45876</v>
      </c>
      <c r="NLD174" s="566" t="s">
        <v>485</v>
      </c>
      <c r="NLE174" s="566" t="s">
        <v>486</v>
      </c>
      <c r="NLF174" s="566">
        <v>53</v>
      </c>
      <c r="NLG174" s="566" t="s">
        <v>500</v>
      </c>
      <c r="NLH174" s="566">
        <v>2500</v>
      </c>
      <c r="NLI174" s="566">
        <v>15</v>
      </c>
      <c r="NLJ174" s="566">
        <v>0</v>
      </c>
      <c r="NLK174" s="566">
        <v>0</v>
      </c>
      <c r="NLL174" s="566">
        <v>0</v>
      </c>
      <c r="NLM174" s="566">
        <v>0</v>
      </c>
      <c r="NLN174" s="566">
        <f t="shared" ref="NLN174" si="1343">SUM(NLH174:NLM174)</f>
        <v>2515</v>
      </c>
      <c r="NLO174" s="561">
        <f t="shared" ref="NLO174" si="1344">NLN174/NLF174</f>
        <v>47.452830188679243</v>
      </c>
      <c r="NLP174" s="566" t="s">
        <v>1283</v>
      </c>
      <c r="NLQ174" s="566" t="s">
        <v>15</v>
      </c>
      <c r="NLR174" s="579">
        <v>45871</v>
      </c>
      <c r="NLS174" s="579">
        <v>45876</v>
      </c>
      <c r="NLT174" s="566" t="s">
        <v>485</v>
      </c>
      <c r="NLU174" s="566" t="s">
        <v>486</v>
      </c>
      <c r="NLV174" s="566">
        <v>53</v>
      </c>
      <c r="NLW174" s="566" t="s">
        <v>500</v>
      </c>
      <c r="NLX174" s="566">
        <v>2500</v>
      </c>
      <c r="NLY174" s="566">
        <v>15</v>
      </c>
      <c r="NLZ174" s="566">
        <v>0</v>
      </c>
      <c r="NMA174" s="566">
        <v>0</v>
      </c>
      <c r="NMB174" s="566">
        <v>0</v>
      </c>
      <c r="NMC174" s="566">
        <v>0</v>
      </c>
      <c r="NMD174" s="566">
        <f t="shared" ref="NMD174" si="1345">SUM(NLX174:NMC174)</f>
        <v>2515</v>
      </c>
      <c r="NME174" s="561">
        <f t="shared" ref="NME174" si="1346">NMD174/NLV174</f>
        <v>47.452830188679243</v>
      </c>
      <c r="NMF174" s="566" t="s">
        <v>1283</v>
      </c>
      <c r="NMG174" s="566" t="s">
        <v>15</v>
      </c>
      <c r="NMH174" s="579">
        <v>45871</v>
      </c>
      <c r="NMI174" s="579">
        <v>45876</v>
      </c>
      <c r="NMJ174" s="566" t="s">
        <v>485</v>
      </c>
      <c r="NMK174" s="566" t="s">
        <v>486</v>
      </c>
      <c r="NML174" s="566">
        <v>53</v>
      </c>
      <c r="NMM174" s="566" t="s">
        <v>500</v>
      </c>
      <c r="NMN174" s="566">
        <v>2500</v>
      </c>
      <c r="NMO174" s="566">
        <v>15</v>
      </c>
      <c r="NMP174" s="566">
        <v>0</v>
      </c>
      <c r="NMQ174" s="566">
        <v>0</v>
      </c>
      <c r="NMR174" s="566">
        <v>0</v>
      </c>
      <c r="NMS174" s="566">
        <v>0</v>
      </c>
      <c r="NMT174" s="566">
        <f t="shared" ref="NMT174" si="1347">SUM(NMN174:NMS174)</f>
        <v>2515</v>
      </c>
      <c r="NMU174" s="561">
        <f t="shared" ref="NMU174" si="1348">NMT174/NML174</f>
        <v>47.452830188679243</v>
      </c>
      <c r="NMV174" s="566" t="s">
        <v>1283</v>
      </c>
      <c r="NMW174" s="566" t="s">
        <v>15</v>
      </c>
      <c r="NMX174" s="579">
        <v>45871</v>
      </c>
      <c r="NMY174" s="579">
        <v>45876</v>
      </c>
      <c r="NMZ174" s="566" t="s">
        <v>485</v>
      </c>
      <c r="NNA174" s="566" t="s">
        <v>486</v>
      </c>
      <c r="NNB174" s="566">
        <v>53</v>
      </c>
      <c r="NNC174" s="566" t="s">
        <v>500</v>
      </c>
      <c r="NND174" s="566">
        <v>2500</v>
      </c>
      <c r="NNE174" s="566">
        <v>15</v>
      </c>
      <c r="NNF174" s="566">
        <v>0</v>
      </c>
      <c r="NNG174" s="566">
        <v>0</v>
      </c>
      <c r="NNH174" s="566">
        <v>0</v>
      </c>
      <c r="NNI174" s="566">
        <v>0</v>
      </c>
      <c r="NNJ174" s="566">
        <f t="shared" ref="NNJ174" si="1349">SUM(NND174:NNI174)</f>
        <v>2515</v>
      </c>
      <c r="NNK174" s="561">
        <f t="shared" ref="NNK174" si="1350">NNJ174/NNB174</f>
        <v>47.452830188679243</v>
      </c>
      <c r="NNL174" s="566" t="s">
        <v>1283</v>
      </c>
      <c r="NNM174" s="566" t="s">
        <v>15</v>
      </c>
      <c r="NNN174" s="579">
        <v>45871</v>
      </c>
      <c r="NNO174" s="579">
        <v>45876</v>
      </c>
      <c r="NNP174" s="566" t="s">
        <v>485</v>
      </c>
      <c r="NNQ174" s="566" t="s">
        <v>486</v>
      </c>
      <c r="NNR174" s="566">
        <v>53</v>
      </c>
      <c r="NNS174" s="566" t="s">
        <v>500</v>
      </c>
      <c r="NNT174" s="566">
        <v>2500</v>
      </c>
      <c r="NNU174" s="566">
        <v>15</v>
      </c>
      <c r="NNV174" s="566">
        <v>0</v>
      </c>
      <c r="NNW174" s="566">
        <v>0</v>
      </c>
      <c r="NNX174" s="566">
        <v>0</v>
      </c>
      <c r="NNY174" s="566">
        <v>0</v>
      </c>
      <c r="NNZ174" s="566">
        <f t="shared" ref="NNZ174" si="1351">SUM(NNT174:NNY174)</f>
        <v>2515</v>
      </c>
      <c r="NOA174" s="561">
        <f t="shared" ref="NOA174" si="1352">NNZ174/NNR174</f>
        <v>47.452830188679243</v>
      </c>
      <c r="NOB174" s="566" t="s">
        <v>1283</v>
      </c>
      <c r="NOC174" s="566" t="s">
        <v>15</v>
      </c>
      <c r="NOD174" s="579">
        <v>45871</v>
      </c>
      <c r="NOE174" s="579">
        <v>45876</v>
      </c>
      <c r="NOF174" s="566" t="s">
        <v>485</v>
      </c>
      <c r="NOG174" s="566" t="s">
        <v>486</v>
      </c>
      <c r="NOH174" s="566">
        <v>53</v>
      </c>
      <c r="NOI174" s="566" t="s">
        <v>500</v>
      </c>
      <c r="NOJ174" s="566">
        <v>2500</v>
      </c>
      <c r="NOK174" s="566">
        <v>15</v>
      </c>
      <c r="NOL174" s="566">
        <v>0</v>
      </c>
      <c r="NOM174" s="566">
        <v>0</v>
      </c>
      <c r="NON174" s="566">
        <v>0</v>
      </c>
      <c r="NOO174" s="566">
        <v>0</v>
      </c>
      <c r="NOP174" s="566">
        <f t="shared" ref="NOP174" si="1353">SUM(NOJ174:NOO174)</f>
        <v>2515</v>
      </c>
      <c r="NOQ174" s="561">
        <f t="shared" ref="NOQ174" si="1354">NOP174/NOH174</f>
        <v>47.452830188679243</v>
      </c>
      <c r="NOR174" s="566" t="s">
        <v>1283</v>
      </c>
      <c r="NOS174" s="566" t="s">
        <v>15</v>
      </c>
      <c r="NOT174" s="579">
        <v>45871</v>
      </c>
      <c r="NOU174" s="579">
        <v>45876</v>
      </c>
      <c r="NOV174" s="566" t="s">
        <v>485</v>
      </c>
      <c r="NOW174" s="566" t="s">
        <v>486</v>
      </c>
      <c r="NOX174" s="566">
        <v>53</v>
      </c>
      <c r="NOY174" s="566" t="s">
        <v>500</v>
      </c>
      <c r="NOZ174" s="566">
        <v>2500</v>
      </c>
      <c r="NPA174" s="566">
        <v>15</v>
      </c>
      <c r="NPB174" s="566">
        <v>0</v>
      </c>
      <c r="NPC174" s="566">
        <v>0</v>
      </c>
      <c r="NPD174" s="566">
        <v>0</v>
      </c>
      <c r="NPE174" s="566">
        <v>0</v>
      </c>
      <c r="NPF174" s="566">
        <f t="shared" ref="NPF174" si="1355">SUM(NOZ174:NPE174)</f>
        <v>2515</v>
      </c>
      <c r="NPG174" s="561">
        <f t="shared" ref="NPG174" si="1356">NPF174/NOX174</f>
        <v>47.452830188679243</v>
      </c>
      <c r="NPH174" s="566" t="s">
        <v>1283</v>
      </c>
      <c r="NPI174" s="566" t="s">
        <v>15</v>
      </c>
      <c r="NPJ174" s="579">
        <v>45871</v>
      </c>
      <c r="NPK174" s="579">
        <v>45876</v>
      </c>
      <c r="NPL174" s="566" t="s">
        <v>485</v>
      </c>
      <c r="NPM174" s="566" t="s">
        <v>486</v>
      </c>
      <c r="NPN174" s="566">
        <v>53</v>
      </c>
      <c r="NPO174" s="566" t="s">
        <v>500</v>
      </c>
      <c r="NPP174" s="566">
        <v>2500</v>
      </c>
      <c r="NPQ174" s="566">
        <v>15</v>
      </c>
      <c r="NPR174" s="566">
        <v>0</v>
      </c>
      <c r="NPS174" s="566">
        <v>0</v>
      </c>
      <c r="NPT174" s="566">
        <v>0</v>
      </c>
      <c r="NPU174" s="566">
        <v>0</v>
      </c>
      <c r="NPV174" s="566">
        <f t="shared" ref="NPV174" si="1357">SUM(NPP174:NPU174)</f>
        <v>2515</v>
      </c>
      <c r="NPW174" s="561">
        <f t="shared" ref="NPW174" si="1358">NPV174/NPN174</f>
        <v>47.452830188679243</v>
      </c>
      <c r="NPX174" s="566" t="s">
        <v>1283</v>
      </c>
      <c r="NPY174" s="566" t="s">
        <v>15</v>
      </c>
      <c r="NPZ174" s="579">
        <v>45871</v>
      </c>
      <c r="NQA174" s="579">
        <v>45876</v>
      </c>
      <c r="NQB174" s="566" t="s">
        <v>485</v>
      </c>
      <c r="NQC174" s="566" t="s">
        <v>486</v>
      </c>
      <c r="NQD174" s="566">
        <v>53</v>
      </c>
      <c r="NQE174" s="566" t="s">
        <v>500</v>
      </c>
      <c r="NQF174" s="566">
        <v>2500</v>
      </c>
      <c r="NQG174" s="566">
        <v>15</v>
      </c>
      <c r="NQH174" s="566">
        <v>0</v>
      </c>
      <c r="NQI174" s="566">
        <v>0</v>
      </c>
      <c r="NQJ174" s="566">
        <v>0</v>
      </c>
      <c r="NQK174" s="566">
        <v>0</v>
      </c>
      <c r="NQL174" s="566">
        <f t="shared" ref="NQL174" si="1359">SUM(NQF174:NQK174)</f>
        <v>2515</v>
      </c>
      <c r="NQM174" s="561">
        <f t="shared" ref="NQM174" si="1360">NQL174/NQD174</f>
        <v>47.452830188679243</v>
      </c>
      <c r="NQN174" s="566" t="s">
        <v>1283</v>
      </c>
      <c r="NQO174" s="566" t="s">
        <v>15</v>
      </c>
      <c r="NQP174" s="579">
        <v>45871</v>
      </c>
      <c r="NQQ174" s="579">
        <v>45876</v>
      </c>
      <c r="NQR174" s="566" t="s">
        <v>485</v>
      </c>
      <c r="NQS174" s="566" t="s">
        <v>486</v>
      </c>
      <c r="NQT174" s="566">
        <v>53</v>
      </c>
      <c r="NQU174" s="566" t="s">
        <v>500</v>
      </c>
      <c r="NQV174" s="566">
        <v>2500</v>
      </c>
      <c r="NQW174" s="566">
        <v>15</v>
      </c>
      <c r="NQX174" s="566">
        <v>0</v>
      </c>
      <c r="NQY174" s="566">
        <v>0</v>
      </c>
      <c r="NQZ174" s="566">
        <v>0</v>
      </c>
      <c r="NRA174" s="566">
        <v>0</v>
      </c>
      <c r="NRB174" s="566">
        <f t="shared" ref="NRB174" si="1361">SUM(NQV174:NRA174)</f>
        <v>2515</v>
      </c>
      <c r="NRC174" s="561">
        <f t="shared" ref="NRC174" si="1362">NRB174/NQT174</f>
        <v>47.452830188679243</v>
      </c>
      <c r="NRD174" s="566" t="s">
        <v>1283</v>
      </c>
      <c r="NRE174" s="566" t="s">
        <v>15</v>
      </c>
      <c r="NRF174" s="579">
        <v>45871</v>
      </c>
      <c r="NRG174" s="579">
        <v>45876</v>
      </c>
      <c r="NRH174" s="566" t="s">
        <v>485</v>
      </c>
      <c r="NRI174" s="566" t="s">
        <v>486</v>
      </c>
      <c r="NRJ174" s="566">
        <v>53</v>
      </c>
      <c r="NRK174" s="566" t="s">
        <v>500</v>
      </c>
      <c r="NRL174" s="566">
        <v>2500</v>
      </c>
      <c r="NRM174" s="566">
        <v>15</v>
      </c>
      <c r="NRN174" s="566">
        <v>0</v>
      </c>
      <c r="NRO174" s="566">
        <v>0</v>
      </c>
      <c r="NRP174" s="566">
        <v>0</v>
      </c>
      <c r="NRQ174" s="566">
        <v>0</v>
      </c>
      <c r="NRR174" s="566">
        <f t="shared" ref="NRR174" si="1363">SUM(NRL174:NRQ174)</f>
        <v>2515</v>
      </c>
      <c r="NRS174" s="561">
        <f t="shared" ref="NRS174" si="1364">NRR174/NRJ174</f>
        <v>47.452830188679243</v>
      </c>
      <c r="NRT174" s="566" t="s">
        <v>1283</v>
      </c>
      <c r="NRU174" s="566" t="s">
        <v>15</v>
      </c>
      <c r="NRV174" s="579">
        <v>45871</v>
      </c>
      <c r="NRW174" s="579">
        <v>45876</v>
      </c>
      <c r="NRX174" s="566" t="s">
        <v>485</v>
      </c>
      <c r="NRY174" s="566" t="s">
        <v>486</v>
      </c>
      <c r="NRZ174" s="566">
        <v>53</v>
      </c>
      <c r="NSA174" s="566" t="s">
        <v>500</v>
      </c>
      <c r="NSB174" s="566">
        <v>2500</v>
      </c>
      <c r="NSC174" s="566">
        <v>15</v>
      </c>
      <c r="NSD174" s="566">
        <v>0</v>
      </c>
      <c r="NSE174" s="566">
        <v>0</v>
      </c>
      <c r="NSF174" s="566">
        <v>0</v>
      </c>
      <c r="NSG174" s="566">
        <v>0</v>
      </c>
      <c r="NSH174" s="566">
        <f t="shared" ref="NSH174" si="1365">SUM(NSB174:NSG174)</f>
        <v>2515</v>
      </c>
      <c r="NSI174" s="561">
        <f t="shared" ref="NSI174" si="1366">NSH174/NRZ174</f>
        <v>47.452830188679243</v>
      </c>
      <c r="NSJ174" s="566" t="s">
        <v>1283</v>
      </c>
      <c r="NSK174" s="566" t="s">
        <v>15</v>
      </c>
      <c r="NSL174" s="579">
        <v>45871</v>
      </c>
      <c r="NSM174" s="579">
        <v>45876</v>
      </c>
      <c r="NSN174" s="566" t="s">
        <v>485</v>
      </c>
      <c r="NSO174" s="566" t="s">
        <v>486</v>
      </c>
      <c r="NSP174" s="566">
        <v>53</v>
      </c>
      <c r="NSQ174" s="566" t="s">
        <v>500</v>
      </c>
      <c r="NSR174" s="566">
        <v>2500</v>
      </c>
      <c r="NSS174" s="566">
        <v>15</v>
      </c>
      <c r="NST174" s="566">
        <v>0</v>
      </c>
      <c r="NSU174" s="566">
        <v>0</v>
      </c>
      <c r="NSV174" s="566">
        <v>0</v>
      </c>
      <c r="NSW174" s="566">
        <v>0</v>
      </c>
      <c r="NSX174" s="566">
        <f t="shared" ref="NSX174" si="1367">SUM(NSR174:NSW174)</f>
        <v>2515</v>
      </c>
      <c r="NSY174" s="561">
        <f t="shared" ref="NSY174" si="1368">NSX174/NSP174</f>
        <v>47.452830188679243</v>
      </c>
      <c r="NSZ174" s="566" t="s">
        <v>1283</v>
      </c>
      <c r="NTA174" s="566" t="s">
        <v>15</v>
      </c>
      <c r="NTB174" s="579">
        <v>45871</v>
      </c>
      <c r="NTC174" s="579">
        <v>45876</v>
      </c>
      <c r="NTD174" s="566" t="s">
        <v>485</v>
      </c>
      <c r="NTE174" s="566" t="s">
        <v>486</v>
      </c>
      <c r="NTF174" s="566">
        <v>53</v>
      </c>
      <c r="NTG174" s="566" t="s">
        <v>500</v>
      </c>
      <c r="NTH174" s="566">
        <v>2500</v>
      </c>
      <c r="NTI174" s="566">
        <v>15</v>
      </c>
      <c r="NTJ174" s="566">
        <v>0</v>
      </c>
      <c r="NTK174" s="566">
        <v>0</v>
      </c>
      <c r="NTL174" s="566">
        <v>0</v>
      </c>
      <c r="NTM174" s="566">
        <v>0</v>
      </c>
      <c r="NTN174" s="566">
        <f t="shared" ref="NTN174" si="1369">SUM(NTH174:NTM174)</f>
        <v>2515</v>
      </c>
      <c r="NTO174" s="561">
        <f t="shared" ref="NTO174" si="1370">NTN174/NTF174</f>
        <v>47.452830188679243</v>
      </c>
      <c r="NTP174" s="566" t="s">
        <v>1283</v>
      </c>
      <c r="NTQ174" s="566" t="s">
        <v>15</v>
      </c>
      <c r="NTR174" s="579">
        <v>45871</v>
      </c>
      <c r="NTS174" s="579">
        <v>45876</v>
      </c>
      <c r="NTT174" s="566" t="s">
        <v>485</v>
      </c>
      <c r="NTU174" s="566" t="s">
        <v>486</v>
      </c>
      <c r="NTV174" s="566">
        <v>53</v>
      </c>
      <c r="NTW174" s="566" t="s">
        <v>500</v>
      </c>
      <c r="NTX174" s="566">
        <v>2500</v>
      </c>
      <c r="NTY174" s="566">
        <v>15</v>
      </c>
      <c r="NTZ174" s="566">
        <v>0</v>
      </c>
      <c r="NUA174" s="566">
        <v>0</v>
      </c>
      <c r="NUB174" s="566">
        <v>0</v>
      </c>
      <c r="NUC174" s="566">
        <v>0</v>
      </c>
      <c r="NUD174" s="566">
        <f t="shared" ref="NUD174" si="1371">SUM(NTX174:NUC174)</f>
        <v>2515</v>
      </c>
      <c r="NUE174" s="561">
        <f t="shared" ref="NUE174" si="1372">NUD174/NTV174</f>
        <v>47.452830188679243</v>
      </c>
      <c r="NUF174" s="566" t="s">
        <v>1283</v>
      </c>
      <c r="NUG174" s="566" t="s">
        <v>15</v>
      </c>
      <c r="NUH174" s="579">
        <v>45871</v>
      </c>
      <c r="NUI174" s="579">
        <v>45876</v>
      </c>
      <c r="NUJ174" s="566" t="s">
        <v>485</v>
      </c>
      <c r="NUK174" s="566" t="s">
        <v>486</v>
      </c>
      <c r="NUL174" s="566">
        <v>53</v>
      </c>
      <c r="NUM174" s="566" t="s">
        <v>500</v>
      </c>
      <c r="NUN174" s="566">
        <v>2500</v>
      </c>
      <c r="NUO174" s="566">
        <v>15</v>
      </c>
      <c r="NUP174" s="566">
        <v>0</v>
      </c>
      <c r="NUQ174" s="566">
        <v>0</v>
      </c>
      <c r="NUR174" s="566">
        <v>0</v>
      </c>
      <c r="NUS174" s="566">
        <v>0</v>
      </c>
      <c r="NUT174" s="566">
        <f t="shared" ref="NUT174" si="1373">SUM(NUN174:NUS174)</f>
        <v>2515</v>
      </c>
      <c r="NUU174" s="561">
        <f t="shared" ref="NUU174" si="1374">NUT174/NUL174</f>
        <v>47.452830188679243</v>
      </c>
      <c r="NUV174" s="566" t="s">
        <v>1283</v>
      </c>
      <c r="NUW174" s="566" t="s">
        <v>15</v>
      </c>
      <c r="NUX174" s="579">
        <v>45871</v>
      </c>
      <c r="NUY174" s="579">
        <v>45876</v>
      </c>
      <c r="NUZ174" s="566" t="s">
        <v>485</v>
      </c>
      <c r="NVA174" s="566" t="s">
        <v>486</v>
      </c>
      <c r="NVB174" s="566">
        <v>53</v>
      </c>
      <c r="NVC174" s="566" t="s">
        <v>500</v>
      </c>
      <c r="NVD174" s="566">
        <v>2500</v>
      </c>
      <c r="NVE174" s="566">
        <v>15</v>
      </c>
      <c r="NVF174" s="566">
        <v>0</v>
      </c>
      <c r="NVG174" s="566">
        <v>0</v>
      </c>
      <c r="NVH174" s="566">
        <v>0</v>
      </c>
      <c r="NVI174" s="566">
        <v>0</v>
      </c>
      <c r="NVJ174" s="566">
        <f t="shared" ref="NVJ174" si="1375">SUM(NVD174:NVI174)</f>
        <v>2515</v>
      </c>
      <c r="NVK174" s="561">
        <f t="shared" ref="NVK174" si="1376">NVJ174/NVB174</f>
        <v>47.452830188679243</v>
      </c>
      <c r="NVL174" s="566" t="s">
        <v>1283</v>
      </c>
      <c r="NVM174" s="566" t="s">
        <v>15</v>
      </c>
      <c r="NVN174" s="579">
        <v>45871</v>
      </c>
      <c r="NVO174" s="579">
        <v>45876</v>
      </c>
      <c r="NVP174" s="566" t="s">
        <v>485</v>
      </c>
      <c r="NVQ174" s="566" t="s">
        <v>486</v>
      </c>
      <c r="NVR174" s="566">
        <v>53</v>
      </c>
      <c r="NVS174" s="566" t="s">
        <v>500</v>
      </c>
      <c r="NVT174" s="566">
        <v>2500</v>
      </c>
      <c r="NVU174" s="566">
        <v>15</v>
      </c>
      <c r="NVV174" s="566">
        <v>0</v>
      </c>
      <c r="NVW174" s="566">
        <v>0</v>
      </c>
      <c r="NVX174" s="566">
        <v>0</v>
      </c>
      <c r="NVY174" s="566">
        <v>0</v>
      </c>
      <c r="NVZ174" s="566">
        <f t="shared" ref="NVZ174" si="1377">SUM(NVT174:NVY174)</f>
        <v>2515</v>
      </c>
      <c r="NWA174" s="561">
        <f t="shared" ref="NWA174" si="1378">NVZ174/NVR174</f>
        <v>47.452830188679243</v>
      </c>
      <c r="NWB174" s="566" t="s">
        <v>1283</v>
      </c>
      <c r="NWC174" s="566" t="s">
        <v>15</v>
      </c>
      <c r="NWD174" s="579">
        <v>45871</v>
      </c>
      <c r="NWE174" s="579">
        <v>45876</v>
      </c>
      <c r="NWF174" s="566" t="s">
        <v>485</v>
      </c>
      <c r="NWG174" s="566" t="s">
        <v>486</v>
      </c>
      <c r="NWH174" s="566">
        <v>53</v>
      </c>
      <c r="NWI174" s="566" t="s">
        <v>500</v>
      </c>
      <c r="NWJ174" s="566">
        <v>2500</v>
      </c>
      <c r="NWK174" s="566">
        <v>15</v>
      </c>
      <c r="NWL174" s="566">
        <v>0</v>
      </c>
      <c r="NWM174" s="566">
        <v>0</v>
      </c>
      <c r="NWN174" s="566">
        <v>0</v>
      </c>
      <c r="NWO174" s="566">
        <v>0</v>
      </c>
      <c r="NWP174" s="566">
        <f t="shared" ref="NWP174" si="1379">SUM(NWJ174:NWO174)</f>
        <v>2515</v>
      </c>
      <c r="NWQ174" s="561">
        <f t="shared" ref="NWQ174" si="1380">NWP174/NWH174</f>
        <v>47.452830188679243</v>
      </c>
      <c r="NWR174" s="566" t="s">
        <v>1283</v>
      </c>
      <c r="NWS174" s="566" t="s">
        <v>15</v>
      </c>
      <c r="NWT174" s="579">
        <v>45871</v>
      </c>
      <c r="NWU174" s="579">
        <v>45876</v>
      </c>
      <c r="NWV174" s="566" t="s">
        <v>485</v>
      </c>
      <c r="NWW174" s="566" t="s">
        <v>486</v>
      </c>
      <c r="NWX174" s="566">
        <v>53</v>
      </c>
      <c r="NWY174" s="566" t="s">
        <v>500</v>
      </c>
      <c r="NWZ174" s="566">
        <v>2500</v>
      </c>
      <c r="NXA174" s="566">
        <v>15</v>
      </c>
      <c r="NXB174" s="566">
        <v>0</v>
      </c>
      <c r="NXC174" s="566">
        <v>0</v>
      </c>
      <c r="NXD174" s="566">
        <v>0</v>
      </c>
      <c r="NXE174" s="566">
        <v>0</v>
      </c>
      <c r="NXF174" s="566">
        <f t="shared" ref="NXF174" si="1381">SUM(NWZ174:NXE174)</f>
        <v>2515</v>
      </c>
      <c r="NXG174" s="561">
        <f t="shared" ref="NXG174" si="1382">NXF174/NWX174</f>
        <v>47.452830188679243</v>
      </c>
      <c r="NXH174" s="566" t="s">
        <v>1283</v>
      </c>
      <c r="NXI174" s="566" t="s">
        <v>15</v>
      </c>
      <c r="NXJ174" s="579">
        <v>45871</v>
      </c>
      <c r="NXK174" s="579">
        <v>45876</v>
      </c>
      <c r="NXL174" s="566" t="s">
        <v>485</v>
      </c>
      <c r="NXM174" s="566" t="s">
        <v>486</v>
      </c>
      <c r="NXN174" s="566">
        <v>53</v>
      </c>
      <c r="NXO174" s="566" t="s">
        <v>500</v>
      </c>
      <c r="NXP174" s="566">
        <v>2500</v>
      </c>
      <c r="NXQ174" s="566">
        <v>15</v>
      </c>
      <c r="NXR174" s="566">
        <v>0</v>
      </c>
      <c r="NXS174" s="566">
        <v>0</v>
      </c>
      <c r="NXT174" s="566">
        <v>0</v>
      </c>
      <c r="NXU174" s="566">
        <v>0</v>
      </c>
      <c r="NXV174" s="566">
        <f t="shared" ref="NXV174" si="1383">SUM(NXP174:NXU174)</f>
        <v>2515</v>
      </c>
      <c r="NXW174" s="561">
        <f t="shared" ref="NXW174" si="1384">NXV174/NXN174</f>
        <v>47.452830188679243</v>
      </c>
      <c r="NXX174" s="566" t="s">
        <v>1283</v>
      </c>
      <c r="NXY174" s="566" t="s">
        <v>15</v>
      </c>
      <c r="NXZ174" s="579">
        <v>45871</v>
      </c>
      <c r="NYA174" s="579">
        <v>45876</v>
      </c>
      <c r="NYB174" s="566" t="s">
        <v>485</v>
      </c>
      <c r="NYC174" s="566" t="s">
        <v>486</v>
      </c>
      <c r="NYD174" s="566">
        <v>53</v>
      </c>
      <c r="NYE174" s="566" t="s">
        <v>500</v>
      </c>
      <c r="NYF174" s="566">
        <v>2500</v>
      </c>
      <c r="NYG174" s="566">
        <v>15</v>
      </c>
      <c r="NYH174" s="566">
        <v>0</v>
      </c>
      <c r="NYI174" s="566">
        <v>0</v>
      </c>
      <c r="NYJ174" s="566">
        <v>0</v>
      </c>
      <c r="NYK174" s="566">
        <v>0</v>
      </c>
      <c r="NYL174" s="566">
        <f t="shared" ref="NYL174" si="1385">SUM(NYF174:NYK174)</f>
        <v>2515</v>
      </c>
      <c r="NYM174" s="561">
        <f t="shared" ref="NYM174" si="1386">NYL174/NYD174</f>
        <v>47.452830188679243</v>
      </c>
      <c r="NYN174" s="566" t="s">
        <v>1283</v>
      </c>
      <c r="NYO174" s="566" t="s">
        <v>15</v>
      </c>
      <c r="NYP174" s="579">
        <v>45871</v>
      </c>
      <c r="NYQ174" s="579">
        <v>45876</v>
      </c>
      <c r="NYR174" s="566" t="s">
        <v>485</v>
      </c>
      <c r="NYS174" s="566" t="s">
        <v>486</v>
      </c>
      <c r="NYT174" s="566">
        <v>53</v>
      </c>
      <c r="NYU174" s="566" t="s">
        <v>500</v>
      </c>
      <c r="NYV174" s="566">
        <v>2500</v>
      </c>
      <c r="NYW174" s="566">
        <v>15</v>
      </c>
      <c r="NYX174" s="566">
        <v>0</v>
      </c>
      <c r="NYY174" s="566">
        <v>0</v>
      </c>
      <c r="NYZ174" s="566">
        <v>0</v>
      </c>
      <c r="NZA174" s="566">
        <v>0</v>
      </c>
      <c r="NZB174" s="566">
        <f t="shared" ref="NZB174" si="1387">SUM(NYV174:NZA174)</f>
        <v>2515</v>
      </c>
      <c r="NZC174" s="561">
        <f t="shared" ref="NZC174" si="1388">NZB174/NYT174</f>
        <v>47.452830188679243</v>
      </c>
      <c r="NZD174" s="566" t="s">
        <v>1283</v>
      </c>
      <c r="NZE174" s="566" t="s">
        <v>15</v>
      </c>
      <c r="NZF174" s="579">
        <v>45871</v>
      </c>
      <c r="NZG174" s="579">
        <v>45876</v>
      </c>
      <c r="NZH174" s="566" t="s">
        <v>485</v>
      </c>
      <c r="NZI174" s="566" t="s">
        <v>486</v>
      </c>
      <c r="NZJ174" s="566">
        <v>53</v>
      </c>
      <c r="NZK174" s="566" t="s">
        <v>500</v>
      </c>
      <c r="NZL174" s="566">
        <v>2500</v>
      </c>
      <c r="NZM174" s="566">
        <v>15</v>
      </c>
      <c r="NZN174" s="566">
        <v>0</v>
      </c>
      <c r="NZO174" s="566">
        <v>0</v>
      </c>
      <c r="NZP174" s="566">
        <v>0</v>
      </c>
      <c r="NZQ174" s="566">
        <v>0</v>
      </c>
      <c r="NZR174" s="566">
        <f t="shared" ref="NZR174" si="1389">SUM(NZL174:NZQ174)</f>
        <v>2515</v>
      </c>
      <c r="NZS174" s="561">
        <f t="shared" ref="NZS174" si="1390">NZR174/NZJ174</f>
        <v>47.452830188679243</v>
      </c>
      <c r="NZT174" s="566" t="s">
        <v>1283</v>
      </c>
      <c r="NZU174" s="566" t="s">
        <v>15</v>
      </c>
      <c r="NZV174" s="579">
        <v>45871</v>
      </c>
      <c r="NZW174" s="579">
        <v>45876</v>
      </c>
      <c r="NZX174" s="566" t="s">
        <v>485</v>
      </c>
      <c r="NZY174" s="566" t="s">
        <v>486</v>
      </c>
      <c r="NZZ174" s="566">
        <v>53</v>
      </c>
      <c r="OAA174" s="566" t="s">
        <v>500</v>
      </c>
      <c r="OAB174" s="566">
        <v>2500</v>
      </c>
      <c r="OAC174" s="566">
        <v>15</v>
      </c>
      <c r="OAD174" s="566">
        <v>0</v>
      </c>
      <c r="OAE174" s="566">
        <v>0</v>
      </c>
      <c r="OAF174" s="566">
        <v>0</v>
      </c>
      <c r="OAG174" s="566">
        <v>0</v>
      </c>
      <c r="OAH174" s="566">
        <f t="shared" ref="OAH174" si="1391">SUM(OAB174:OAG174)</f>
        <v>2515</v>
      </c>
      <c r="OAI174" s="561">
        <f t="shared" ref="OAI174" si="1392">OAH174/NZZ174</f>
        <v>47.452830188679243</v>
      </c>
      <c r="OAJ174" s="566" t="s">
        <v>1283</v>
      </c>
      <c r="OAK174" s="566" t="s">
        <v>15</v>
      </c>
      <c r="OAL174" s="579">
        <v>45871</v>
      </c>
      <c r="OAM174" s="579">
        <v>45876</v>
      </c>
      <c r="OAN174" s="566" t="s">
        <v>485</v>
      </c>
      <c r="OAO174" s="566" t="s">
        <v>486</v>
      </c>
      <c r="OAP174" s="566">
        <v>53</v>
      </c>
      <c r="OAQ174" s="566" t="s">
        <v>500</v>
      </c>
      <c r="OAR174" s="566">
        <v>2500</v>
      </c>
      <c r="OAS174" s="566">
        <v>15</v>
      </c>
      <c r="OAT174" s="566">
        <v>0</v>
      </c>
      <c r="OAU174" s="566">
        <v>0</v>
      </c>
      <c r="OAV174" s="566">
        <v>0</v>
      </c>
      <c r="OAW174" s="566">
        <v>0</v>
      </c>
      <c r="OAX174" s="566">
        <f t="shared" ref="OAX174" si="1393">SUM(OAR174:OAW174)</f>
        <v>2515</v>
      </c>
      <c r="OAY174" s="561">
        <f t="shared" ref="OAY174" si="1394">OAX174/OAP174</f>
        <v>47.452830188679243</v>
      </c>
      <c r="OAZ174" s="566" t="s">
        <v>1283</v>
      </c>
      <c r="OBA174" s="566" t="s">
        <v>15</v>
      </c>
      <c r="OBB174" s="579">
        <v>45871</v>
      </c>
      <c r="OBC174" s="579">
        <v>45876</v>
      </c>
      <c r="OBD174" s="566" t="s">
        <v>485</v>
      </c>
      <c r="OBE174" s="566" t="s">
        <v>486</v>
      </c>
      <c r="OBF174" s="566">
        <v>53</v>
      </c>
      <c r="OBG174" s="566" t="s">
        <v>500</v>
      </c>
      <c r="OBH174" s="566">
        <v>2500</v>
      </c>
      <c r="OBI174" s="566">
        <v>15</v>
      </c>
      <c r="OBJ174" s="566">
        <v>0</v>
      </c>
      <c r="OBK174" s="566">
        <v>0</v>
      </c>
      <c r="OBL174" s="566">
        <v>0</v>
      </c>
      <c r="OBM174" s="566">
        <v>0</v>
      </c>
      <c r="OBN174" s="566">
        <f t="shared" ref="OBN174" si="1395">SUM(OBH174:OBM174)</f>
        <v>2515</v>
      </c>
      <c r="OBO174" s="561">
        <f t="shared" ref="OBO174" si="1396">OBN174/OBF174</f>
        <v>47.452830188679243</v>
      </c>
      <c r="OBP174" s="566" t="s">
        <v>1283</v>
      </c>
      <c r="OBQ174" s="566" t="s">
        <v>15</v>
      </c>
      <c r="OBR174" s="579">
        <v>45871</v>
      </c>
      <c r="OBS174" s="579">
        <v>45876</v>
      </c>
      <c r="OBT174" s="566" t="s">
        <v>485</v>
      </c>
      <c r="OBU174" s="566" t="s">
        <v>486</v>
      </c>
      <c r="OBV174" s="566">
        <v>53</v>
      </c>
      <c r="OBW174" s="566" t="s">
        <v>500</v>
      </c>
      <c r="OBX174" s="566">
        <v>2500</v>
      </c>
      <c r="OBY174" s="566">
        <v>15</v>
      </c>
      <c r="OBZ174" s="566">
        <v>0</v>
      </c>
      <c r="OCA174" s="566">
        <v>0</v>
      </c>
      <c r="OCB174" s="566">
        <v>0</v>
      </c>
      <c r="OCC174" s="566">
        <v>0</v>
      </c>
      <c r="OCD174" s="566">
        <f t="shared" ref="OCD174" si="1397">SUM(OBX174:OCC174)</f>
        <v>2515</v>
      </c>
      <c r="OCE174" s="561">
        <f t="shared" ref="OCE174" si="1398">OCD174/OBV174</f>
        <v>47.452830188679243</v>
      </c>
      <c r="OCF174" s="566" t="s">
        <v>1283</v>
      </c>
      <c r="OCG174" s="566" t="s">
        <v>15</v>
      </c>
      <c r="OCH174" s="579">
        <v>45871</v>
      </c>
      <c r="OCI174" s="579">
        <v>45876</v>
      </c>
      <c r="OCJ174" s="566" t="s">
        <v>485</v>
      </c>
      <c r="OCK174" s="566" t="s">
        <v>486</v>
      </c>
      <c r="OCL174" s="566">
        <v>53</v>
      </c>
      <c r="OCM174" s="566" t="s">
        <v>500</v>
      </c>
      <c r="OCN174" s="566">
        <v>2500</v>
      </c>
      <c r="OCO174" s="566">
        <v>15</v>
      </c>
      <c r="OCP174" s="566">
        <v>0</v>
      </c>
      <c r="OCQ174" s="566">
        <v>0</v>
      </c>
      <c r="OCR174" s="566">
        <v>0</v>
      </c>
      <c r="OCS174" s="566">
        <v>0</v>
      </c>
      <c r="OCT174" s="566">
        <f t="shared" ref="OCT174" si="1399">SUM(OCN174:OCS174)</f>
        <v>2515</v>
      </c>
      <c r="OCU174" s="561">
        <f t="shared" ref="OCU174" si="1400">OCT174/OCL174</f>
        <v>47.452830188679243</v>
      </c>
      <c r="OCV174" s="566" t="s">
        <v>1283</v>
      </c>
      <c r="OCW174" s="566" t="s">
        <v>15</v>
      </c>
      <c r="OCX174" s="579">
        <v>45871</v>
      </c>
      <c r="OCY174" s="579">
        <v>45876</v>
      </c>
      <c r="OCZ174" s="566" t="s">
        <v>485</v>
      </c>
      <c r="ODA174" s="566" t="s">
        <v>486</v>
      </c>
      <c r="ODB174" s="566">
        <v>53</v>
      </c>
      <c r="ODC174" s="566" t="s">
        <v>500</v>
      </c>
      <c r="ODD174" s="566">
        <v>2500</v>
      </c>
      <c r="ODE174" s="566">
        <v>15</v>
      </c>
      <c r="ODF174" s="566">
        <v>0</v>
      </c>
      <c r="ODG174" s="566">
        <v>0</v>
      </c>
      <c r="ODH174" s="566">
        <v>0</v>
      </c>
      <c r="ODI174" s="566">
        <v>0</v>
      </c>
      <c r="ODJ174" s="566">
        <f t="shared" ref="ODJ174" si="1401">SUM(ODD174:ODI174)</f>
        <v>2515</v>
      </c>
      <c r="ODK174" s="561">
        <f t="shared" ref="ODK174" si="1402">ODJ174/ODB174</f>
        <v>47.452830188679243</v>
      </c>
      <c r="ODL174" s="566" t="s">
        <v>1283</v>
      </c>
      <c r="ODM174" s="566" t="s">
        <v>15</v>
      </c>
      <c r="ODN174" s="579">
        <v>45871</v>
      </c>
      <c r="ODO174" s="579">
        <v>45876</v>
      </c>
      <c r="ODP174" s="566" t="s">
        <v>485</v>
      </c>
      <c r="ODQ174" s="566" t="s">
        <v>486</v>
      </c>
      <c r="ODR174" s="566">
        <v>53</v>
      </c>
      <c r="ODS174" s="566" t="s">
        <v>500</v>
      </c>
      <c r="ODT174" s="566">
        <v>2500</v>
      </c>
      <c r="ODU174" s="566">
        <v>15</v>
      </c>
      <c r="ODV174" s="566">
        <v>0</v>
      </c>
      <c r="ODW174" s="566">
        <v>0</v>
      </c>
      <c r="ODX174" s="566">
        <v>0</v>
      </c>
      <c r="ODY174" s="566">
        <v>0</v>
      </c>
      <c r="ODZ174" s="566">
        <f t="shared" ref="ODZ174" si="1403">SUM(ODT174:ODY174)</f>
        <v>2515</v>
      </c>
      <c r="OEA174" s="561">
        <f t="shared" ref="OEA174" si="1404">ODZ174/ODR174</f>
        <v>47.452830188679243</v>
      </c>
      <c r="OEB174" s="566" t="s">
        <v>1283</v>
      </c>
      <c r="OEC174" s="566" t="s">
        <v>15</v>
      </c>
      <c r="OED174" s="579">
        <v>45871</v>
      </c>
      <c r="OEE174" s="579">
        <v>45876</v>
      </c>
      <c r="OEF174" s="566" t="s">
        <v>485</v>
      </c>
      <c r="OEG174" s="566" t="s">
        <v>486</v>
      </c>
      <c r="OEH174" s="566">
        <v>53</v>
      </c>
      <c r="OEI174" s="566" t="s">
        <v>500</v>
      </c>
      <c r="OEJ174" s="566">
        <v>2500</v>
      </c>
      <c r="OEK174" s="566">
        <v>15</v>
      </c>
      <c r="OEL174" s="566">
        <v>0</v>
      </c>
      <c r="OEM174" s="566">
        <v>0</v>
      </c>
      <c r="OEN174" s="566">
        <v>0</v>
      </c>
      <c r="OEO174" s="566">
        <v>0</v>
      </c>
      <c r="OEP174" s="566">
        <f t="shared" ref="OEP174" si="1405">SUM(OEJ174:OEO174)</f>
        <v>2515</v>
      </c>
      <c r="OEQ174" s="561">
        <f t="shared" ref="OEQ174" si="1406">OEP174/OEH174</f>
        <v>47.452830188679243</v>
      </c>
      <c r="OER174" s="566" t="s">
        <v>1283</v>
      </c>
      <c r="OES174" s="566" t="s">
        <v>15</v>
      </c>
      <c r="OET174" s="579">
        <v>45871</v>
      </c>
      <c r="OEU174" s="579">
        <v>45876</v>
      </c>
      <c r="OEV174" s="566" t="s">
        <v>485</v>
      </c>
      <c r="OEW174" s="566" t="s">
        <v>486</v>
      </c>
      <c r="OEX174" s="566">
        <v>53</v>
      </c>
      <c r="OEY174" s="566" t="s">
        <v>500</v>
      </c>
      <c r="OEZ174" s="566">
        <v>2500</v>
      </c>
      <c r="OFA174" s="566">
        <v>15</v>
      </c>
      <c r="OFB174" s="566">
        <v>0</v>
      </c>
      <c r="OFC174" s="566">
        <v>0</v>
      </c>
      <c r="OFD174" s="566">
        <v>0</v>
      </c>
      <c r="OFE174" s="566">
        <v>0</v>
      </c>
      <c r="OFF174" s="566">
        <f t="shared" ref="OFF174" si="1407">SUM(OEZ174:OFE174)</f>
        <v>2515</v>
      </c>
      <c r="OFG174" s="561">
        <f t="shared" ref="OFG174" si="1408">OFF174/OEX174</f>
        <v>47.452830188679243</v>
      </c>
      <c r="OFH174" s="566" t="s">
        <v>1283</v>
      </c>
      <c r="OFI174" s="566" t="s">
        <v>15</v>
      </c>
      <c r="OFJ174" s="579">
        <v>45871</v>
      </c>
      <c r="OFK174" s="579">
        <v>45876</v>
      </c>
      <c r="OFL174" s="566" t="s">
        <v>485</v>
      </c>
      <c r="OFM174" s="566" t="s">
        <v>486</v>
      </c>
      <c r="OFN174" s="566">
        <v>53</v>
      </c>
      <c r="OFO174" s="566" t="s">
        <v>500</v>
      </c>
      <c r="OFP174" s="566">
        <v>2500</v>
      </c>
      <c r="OFQ174" s="566">
        <v>15</v>
      </c>
      <c r="OFR174" s="566">
        <v>0</v>
      </c>
      <c r="OFS174" s="566">
        <v>0</v>
      </c>
      <c r="OFT174" s="566">
        <v>0</v>
      </c>
      <c r="OFU174" s="566">
        <v>0</v>
      </c>
      <c r="OFV174" s="566">
        <f t="shared" ref="OFV174" si="1409">SUM(OFP174:OFU174)</f>
        <v>2515</v>
      </c>
      <c r="OFW174" s="561">
        <f t="shared" ref="OFW174" si="1410">OFV174/OFN174</f>
        <v>47.452830188679243</v>
      </c>
      <c r="OFX174" s="566" t="s">
        <v>1283</v>
      </c>
      <c r="OFY174" s="566" t="s">
        <v>15</v>
      </c>
      <c r="OFZ174" s="579">
        <v>45871</v>
      </c>
      <c r="OGA174" s="579">
        <v>45876</v>
      </c>
      <c r="OGB174" s="566" t="s">
        <v>485</v>
      </c>
      <c r="OGC174" s="566" t="s">
        <v>486</v>
      </c>
      <c r="OGD174" s="566">
        <v>53</v>
      </c>
      <c r="OGE174" s="566" t="s">
        <v>500</v>
      </c>
      <c r="OGF174" s="566">
        <v>2500</v>
      </c>
      <c r="OGG174" s="566">
        <v>15</v>
      </c>
      <c r="OGH174" s="566">
        <v>0</v>
      </c>
      <c r="OGI174" s="566">
        <v>0</v>
      </c>
      <c r="OGJ174" s="566">
        <v>0</v>
      </c>
      <c r="OGK174" s="566">
        <v>0</v>
      </c>
      <c r="OGL174" s="566">
        <f t="shared" ref="OGL174" si="1411">SUM(OGF174:OGK174)</f>
        <v>2515</v>
      </c>
      <c r="OGM174" s="561">
        <f t="shared" ref="OGM174" si="1412">OGL174/OGD174</f>
        <v>47.452830188679243</v>
      </c>
      <c r="OGN174" s="566" t="s">
        <v>1283</v>
      </c>
      <c r="OGO174" s="566" t="s">
        <v>15</v>
      </c>
      <c r="OGP174" s="579">
        <v>45871</v>
      </c>
      <c r="OGQ174" s="579">
        <v>45876</v>
      </c>
      <c r="OGR174" s="566" t="s">
        <v>485</v>
      </c>
      <c r="OGS174" s="566" t="s">
        <v>486</v>
      </c>
      <c r="OGT174" s="566">
        <v>53</v>
      </c>
      <c r="OGU174" s="566" t="s">
        <v>500</v>
      </c>
      <c r="OGV174" s="566">
        <v>2500</v>
      </c>
      <c r="OGW174" s="566">
        <v>15</v>
      </c>
      <c r="OGX174" s="566">
        <v>0</v>
      </c>
      <c r="OGY174" s="566">
        <v>0</v>
      </c>
      <c r="OGZ174" s="566">
        <v>0</v>
      </c>
      <c r="OHA174" s="566">
        <v>0</v>
      </c>
      <c r="OHB174" s="566">
        <f t="shared" ref="OHB174" si="1413">SUM(OGV174:OHA174)</f>
        <v>2515</v>
      </c>
      <c r="OHC174" s="561">
        <f t="shared" ref="OHC174" si="1414">OHB174/OGT174</f>
        <v>47.452830188679243</v>
      </c>
      <c r="OHD174" s="566" t="s">
        <v>1283</v>
      </c>
      <c r="OHE174" s="566" t="s">
        <v>15</v>
      </c>
      <c r="OHF174" s="579">
        <v>45871</v>
      </c>
      <c r="OHG174" s="579">
        <v>45876</v>
      </c>
      <c r="OHH174" s="566" t="s">
        <v>485</v>
      </c>
      <c r="OHI174" s="566" t="s">
        <v>486</v>
      </c>
      <c r="OHJ174" s="566">
        <v>53</v>
      </c>
      <c r="OHK174" s="566" t="s">
        <v>500</v>
      </c>
      <c r="OHL174" s="566">
        <v>2500</v>
      </c>
      <c r="OHM174" s="566">
        <v>15</v>
      </c>
      <c r="OHN174" s="566">
        <v>0</v>
      </c>
      <c r="OHO174" s="566">
        <v>0</v>
      </c>
      <c r="OHP174" s="566">
        <v>0</v>
      </c>
      <c r="OHQ174" s="566">
        <v>0</v>
      </c>
      <c r="OHR174" s="566">
        <f t="shared" ref="OHR174" si="1415">SUM(OHL174:OHQ174)</f>
        <v>2515</v>
      </c>
      <c r="OHS174" s="561">
        <f t="shared" ref="OHS174" si="1416">OHR174/OHJ174</f>
        <v>47.452830188679243</v>
      </c>
      <c r="OHT174" s="566" t="s">
        <v>1283</v>
      </c>
      <c r="OHU174" s="566" t="s">
        <v>15</v>
      </c>
      <c r="OHV174" s="579">
        <v>45871</v>
      </c>
      <c r="OHW174" s="579">
        <v>45876</v>
      </c>
      <c r="OHX174" s="566" t="s">
        <v>485</v>
      </c>
      <c r="OHY174" s="566" t="s">
        <v>486</v>
      </c>
      <c r="OHZ174" s="566">
        <v>53</v>
      </c>
      <c r="OIA174" s="566" t="s">
        <v>500</v>
      </c>
      <c r="OIB174" s="566">
        <v>2500</v>
      </c>
      <c r="OIC174" s="566">
        <v>15</v>
      </c>
      <c r="OID174" s="566">
        <v>0</v>
      </c>
      <c r="OIE174" s="566">
        <v>0</v>
      </c>
      <c r="OIF174" s="566">
        <v>0</v>
      </c>
      <c r="OIG174" s="566">
        <v>0</v>
      </c>
      <c r="OIH174" s="566">
        <f t="shared" ref="OIH174" si="1417">SUM(OIB174:OIG174)</f>
        <v>2515</v>
      </c>
      <c r="OII174" s="561">
        <f t="shared" ref="OII174" si="1418">OIH174/OHZ174</f>
        <v>47.452830188679243</v>
      </c>
      <c r="OIJ174" s="566" t="s">
        <v>1283</v>
      </c>
      <c r="OIK174" s="566" t="s">
        <v>15</v>
      </c>
      <c r="OIL174" s="579">
        <v>45871</v>
      </c>
      <c r="OIM174" s="579">
        <v>45876</v>
      </c>
      <c r="OIN174" s="566" t="s">
        <v>485</v>
      </c>
      <c r="OIO174" s="566" t="s">
        <v>486</v>
      </c>
      <c r="OIP174" s="566">
        <v>53</v>
      </c>
      <c r="OIQ174" s="566" t="s">
        <v>500</v>
      </c>
      <c r="OIR174" s="566">
        <v>2500</v>
      </c>
      <c r="OIS174" s="566">
        <v>15</v>
      </c>
      <c r="OIT174" s="566">
        <v>0</v>
      </c>
      <c r="OIU174" s="566">
        <v>0</v>
      </c>
      <c r="OIV174" s="566">
        <v>0</v>
      </c>
      <c r="OIW174" s="566">
        <v>0</v>
      </c>
      <c r="OIX174" s="566">
        <f t="shared" ref="OIX174" si="1419">SUM(OIR174:OIW174)</f>
        <v>2515</v>
      </c>
      <c r="OIY174" s="561">
        <f t="shared" ref="OIY174" si="1420">OIX174/OIP174</f>
        <v>47.452830188679243</v>
      </c>
      <c r="OIZ174" s="566" t="s">
        <v>1283</v>
      </c>
      <c r="OJA174" s="566" t="s">
        <v>15</v>
      </c>
      <c r="OJB174" s="579">
        <v>45871</v>
      </c>
      <c r="OJC174" s="579">
        <v>45876</v>
      </c>
      <c r="OJD174" s="566" t="s">
        <v>485</v>
      </c>
      <c r="OJE174" s="566" t="s">
        <v>486</v>
      </c>
      <c r="OJF174" s="566">
        <v>53</v>
      </c>
      <c r="OJG174" s="566" t="s">
        <v>500</v>
      </c>
      <c r="OJH174" s="566">
        <v>2500</v>
      </c>
      <c r="OJI174" s="566">
        <v>15</v>
      </c>
      <c r="OJJ174" s="566">
        <v>0</v>
      </c>
      <c r="OJK174" s="566">
        <v>0</v>
      </c>
      <c r="OJL174" s="566">
        <v>0</v>
      </c>
      <c r="OJM174" s="566">
        <v>0</v>
      </c>
      <c r="OJN174" s="566">
        <f t="shared" ref="OJN174" si="1421">SUM(OJH174:OJM174)</f>
        <v>2515</v>
      </c>
      <c r="OJO174" s="561">
        <f t="shared" ref="OJO174" si="1422">OJN174/OJF174</f>
        <v>47.452830188679243</v>
      </c>
      <c r="OJP174" s="566" t="s">
        <v>1283</v>
      </c>
      <c r="OJQ174" s="566" t="s">
        <v>15</v>
      </c>
      <c r="OJR174" s="579">
        <v>45871</v>
      </c>
      <c r="OJS174" s="579">
        <v>45876</v>
      </c>
      <c r="OJT174" s="566" t="s">
        <v>485</v>
      </c>
      <c r="OJU174" s="566" t="s">
        <v>486</v>
      </c>
      <c r="OJV174" s="566">
        <v>53</v>
      </c>
      <c r="OJW174" s="566" t="s">
        <v>500</v>
      </c>
      <c r="OJX174" s="566">
        <v>2500</v>
      </c>
      <c r="OJY174" s="566">
        <v>15</v>
      </c>
      <c r="OJZ174" s="566">
        <v>0</v>
      </c>
      <c r="OKA174" s="566">
        <v>0</v>
      </c>
      <c r="OKB174" s="566">
        <v>0</v>
      </c>
      <c r="OKC174" s="566">
        <v>0</v>
      </c>
      <c r="OKD174" s="566">
        <f t="shared" ref="OKD174" si="1423">SUM(OJX174:OKC174)</f>
        <v>2515</v>
      </c>
      <c r="OKE174" s="561">
        <f t="shared" ref="OKE174" si="1424">OKD174/OJV174</f>
        <v>47.452830188679243</v>
      </c>
      <c r="OKF174" s="566" t="s">
        <v>1283</v>
      </c>
      <c r="OKG174" s="566" t="s">
        <v>15</v>
      </c>
      <c r="OKH174" s="579">
        <v>45871</v>
      </c>
      <c r="OKI174" s="579">
        <v>45876</v>
      </c>
      <c r="OKJ174" s="566" t="s">
        <v>485</v>
      </c>
      <c r="OKK174" s="566" t="s">
        <v>486</v>
      </c>
      <c r="OKL174" s="566">
        <v>53</v>
      </c>
      <c r="OKM174" s="566" t="s">
        <v>500</v>
      </c>
      <c r="OKN174" s="566">
        <v>2500</v>
      </c>
      <c r="OKO174" s="566">
        <v>15</v>
      </c>
      <c r="OKP174" s="566">
        <v>0</v>
      </c>
      <c r="OKQ174" s="566">
        <v>0</v>
      </c>
      <c r="OKR174" s="566">
        <v>0</v>
      </c>
      <c r="OKS174" s="566">
        <v>0</v>
      </c>
      <c r="OKT174" s="566">
        <f t="shared" ref="OKT174" si="1425">SUM(OKN174:OKS174)</f>
        <v>2515</v>
      </c>
      <c r="OKU174" s="561">
        <f t="shared" ref="OKU174" si="1426">OKT174/OKL174</f>
        <v>47.452830188679243</v>
      </c>
      <c r="OKV174" s="566" t="s">
        <v>1283</v>
      </c>
      <c r="OKW174" s="566" t="s">
        <v>15</v>
      </c>
      <c r="OKX174" s="579">
        <v>45871</v>
      </c>
      <c r="OKY174" s="579">
        <v>45876</v>
      </c>
      <c r="OKZ174" s="566" t="s">
        <v>485</v>
      </c>
      <c r="OLA174" s="566" t="s">
        <v>486</v>
      </c>
      <c r="OLB174" s="566">
        <v>53</v>
      </c>
      <c r="OLC174" s="566" t="s">
        <v>500</v>
      </c>
      <c r="OLD174" s="566">
        <v>2500</v>
      </c>
      <c r="OLE174" s="566">
        <v>15</v>
      </c>
      <c r="OLF174" s="566">
        <v>0</v>
      </c>
      <c r="OLG174" s="566">
        <v>0</v>
      </c>
      <c r="OLH174" s="566">
        <v>0</v>
      </c>
      <c r="OLI174" s="566">
        <v>0</v>
      </c>
      <c r="OLJ174" s="566">
        <f t="shared" ref="OLJ174" si="1427">SUM(OLD174:OLI174)</f>
        <v>2515</v>
      </c>
      <c r="OLK174" s="561">
        <f t="shared" ref="OLK174" si="1428">OLJ174/OLB174</f>
        <v>47.452830188679243</v>
      </c>
      <c r="OLL174" s="566" t="s">
        <v>1283</v>
      </c>
      <c r="OLM174" s="566" t="s">
        <v>15</v>
      </c>
      <c r="OLN174" s="579">
        <v>45871</v>
      </c>
      <c r="OLO174" s="579">
        <v>45876</v>
      </c>
      <c r="OLP174" s="566" t="s">
        <v>485</v>
      </c>
      <c r="OLQ174" s="566" t="s">
        <v>486</v>
      </c>
      <c r="OLR174" s="566">
        <v>53</v>
      </c>
      <c r="OLS174" s="566" t="s">
        <v>500</v>
      </c>
      <c r="OLT174" s="566">
        <v>2500</v>
      </c>
      <c r="OLU174" s="566">
        <v>15</v>
      </c>
      <c r="OLV174" s="566">
        <v>0</v>
      </c>
      <c r="OLW174" s="566">
        <v>0</v>
      </c>
      <c r="OLX174" s="566">
        <v>0</v>
      </c>
      <c r="OLY174" s="566">
        <v>0</v>
      </c>
      <c r="OLZ174" s="566">
        <f t="shared" ref="OLZ174" si="1429">SUM(OLT174:OLY174)</f>
        <v>2515</v>
      </c>
      <c r="OMA174" s="561">
        <f t="shared" ref="OMA174" si="1430">OLZ174/OLR174</f>
        <v>47.452830188679243</v>
      </c>
      <c r="OMB174" s="566" t="s">
        <v>1283</v>
      </c>
      <c r="OMC174" s="566" t="s">
        <v>15</v>
      </c>
      <c r="OMD174" s="579">
        <v>45871</v>
      </c>
      <c r="OME174" s="579">
        <v>45876</v>
      </c>
      <c r="OMF174" s="566" t="s">
        <v>485</v>
      </c>
      <c r="OMG174" s="566" t="s">
        <v>486</v>
      </c>
      <c r="OMH174" s="566">
        <v>53</v>
      </c>
      <c r="OMI174" s="566" t="s">
        <v>500</v>
      </c>
      <c r="OMJ174" s="566">
        <v>2500</v>
      </c>
      <c r="OMK174" s="566">
        <v>15</v>
      </c>
      <c r="OML174" s="566">
        <v>0</v>
      </c>
      <c r="OMM174" s="566">
        <v>0</v>
      </c>
      <c r="OMN174" s="566">
        <v>0</v>
      </c>
      <c r="OMO174" s="566">
        <v>0</v>
      </c>
      <c r="OMP174" s="566">
        <f t="shared" ref="OMP174" si="1431">SUM(OMJ174:OMO174)</f>
        <v>2515</v>
      </c>
      <c r="OMQ174" s="561">
        <f t="shared" ref="OMQ174" si="1432">OMP174/OMH174</f>
        <v>47.452830188679243</v>
      </c>
      <c r="OMR174" s="566" t="s">
        <v>1283</v>
      </c>
      <c r="OMS174" s="566" t="s">
        <v>15</v>
      </c>
      <c r="OMT174" s="579">
        <v>45871</v>
      </c>
      <c r="OMU174" s="579">
        <v>45876</v>
      </c>
      <c r="OMV174" s="566" t="s">
        <v>485</v>
      </c>
      <c r="OMW174" s="566" t="s">
        <v>486</v>
      </c>
      <c r="OMX174" s="566">
        <v>53</v>
      </c>
      <c r="OMY174" s="566" t="s">
        <v>500</v>
      </c>
      <c r="OMZ174" s="566">
        <v>2500</v>
      </c>
      <c r="ONA174" s="566">
        <v>15</v>
      </c>
      <c r="ONB174" s="566">
        <v>0</v>
      </c>
      <c r="ONC174" s="566">
        <v>0</v>
      </c>
      <c r="OND174" s="566">
        <v>0</v>
      </c>
      <c r="ONE174" s="566">
        <v>0</v>
      </c>
      <c r="ONF174" s="566">
        <f t="shared" ref="ONF174" si="1433">SUM(OMZ174:ONE174)</f>
        <v>2515</v>
      </c>
      <c r="ONG174" s="561">
        <f t="shared" ref="ONG174" si="1434">ONF174/OMX174</f>
        <v>47.452830188679243</v>
      </c>
      <c r="ONH174" s="566" t="s">
        <v>1283</v>
      </c>
      <c r="ONI174" s="566" t="s">
        <v>15</v>
      </c>
      <c r="ONJ174" s="579">
        <v>45871</v>
      </c>
      <c r="ONK174" s="579">
        <v>45876</v>
      </c>
      <c r="ONL174" s="566" t="s">
        <v>485</v>
      </c>
      <c r="ONM174" s="566" t="s">
        <v>486</v>
      </c>
      <c r="ONN174" s="566">
        <v>53</v>
      </c>
      <c r="ONO174" s="566" t="s">
        <v>500</v>
      </c>
      <c r="ONP174" s="566">
        <v>2500</v>
      </c>
      <c r="ONQ174" s="566">
        <v>15</v>
      </c>
      <c r="ONR174" s="566">
        <v>0</v>
      </c>
      <c r="ONS174" s="566">
        <v>0</v>
      </c>
      <c r="ONT174" s="566">
        <v>0</v>
      </c>
      <c r="ONU174" s="566">
        <v>0</v>
      </c>
      <c r="ONV174" s="566">
        <f t="shared" ref="ONV174" si="1435">SUM(ONP174:ONU174)</f>
        <v>2515</v>
      </c>
      <c r="ONW174" s="561">
        <f t="shared" ref="ONW174" si="1436">ONV174/ONN174</f>
        <v>47.452830188679243</v>
      </c>
      <c r="ONX174" s="566" t="s">
        <v>1283</v>
      </c>
      <c r="ONY174" s="566" t="s">
        <v>15</v>
      </c>
      <c r="ONZ174" s="579">
        <v>45871</v>
      </c>
      <c r="OOA174" s="579">
        <v>45876</v>
      </c>
      <c r="OOB174" s="566" t="s">
        <v>485</v>
      </c>
      <c r="OOC174" s="566" t="s">
        <v>486</v>
      </c>
      <c r="OOD174" s="566">
        <v>53</v>
      </c>
      <c r="OOE174" s="566" t="s">
        <v>500</v>
      </c>
      <c r="OOF174" s="566">
        <v>2500</v>
      </c>
      <c r="OOG174" s="566">
        <v>15</v>
      </c>
      <c r="OOH174" s="566">
        <v>0</v>
      </c>
      <c r="OOI174" s="566">
        <v>0</v>
      </c>
      <c r="OOJ174" s="566">
        <v>0</v>
      </c>
      <c r="OOK174" s="566">
        <v>0</v>
      </c>
      <c r="OOL174" s="566">
        <f t="shared" ref="OOL174" si="1437">SUM(OOF174:OOK174)</f>
        <v>2515</v>
      </c>
      <c r="OOM174" s="561">
        <f t="shared" ref="OOM174" si="1438">OOL174/OOD174</f>
        <v>47.452830188679243</v>
      </c>
      <c r="OON174" s="566" t="s">
        <v>1283</v>
      </c>
      <c r="OOO174" s="566" t="s">
        <v>15</v>
      </c>
      <c r="OOP174" s="579">
        <v>45871</v>
      </c>
      <c r="OOQ174" s="579">
        <v>45876</v>
      </c>
      <c r="OOR174" s="566" t="s">
        <v>485</v>
      </c>
      <c r="OOS174" s="566" t="s">
        <v>486</v>
      </c>
      <c r="OOT174" s="566">
        <v>53</v>
      </c>
      <c r="OOU174" s="566" t="s">
        <v>500</v>
      </c>
      <c r="OOV174" s="566">
        <v>2500</v>
      </c>
      <c r="OOW174" s="566">
        <v>15</v>
      </c>
      <c r="OOX174" s="566">
        <v>0</v>
      </c>
      <c r="OOY174" s="566">
        <v>0</v>
      </c>
      <c r="OOZ174" s="566">
        <v>0</v>
      </c>
      <c r="OPA174" s="566">
        <v>0</v>
      </c>
      <c r="OPB174" s="566">
        <f t="shared" ref="OPB174" si="1439">SUM(OOV174:OPA174)</f>
        <v>2515</v>
      </c>
      <c r="OPC174" s="561">
        <f t="shared" ref="OPC174" si="1440">OPB174/OOT174</f>
        <v>47.452830188679243</v>
      </c>
      <c r="OPD174" s="566" t="s">
        <v>1283</v>
      </c>
      <c r="OPE174" s="566" t="s">
        <v>15</v>
      </c>
      <c r="OPF174" s="579">
        <v>45871</v>
      </c>
      <c r="OPG174" s="579">
        <v>45876</v>
      </c>
      <c r="OPH174" s="566" t="s">
        <v>485</v>
      </c>
      <c r="OPI174" s="566" t="s">
        <v>486</v>
      </c>
      <c r="OPJ174" s="566">
        <v>53</v>
      </c>
      <c r="OPK174" s="566" t="s">
        <v>500</v>
      </c>
      <c r="OPL174" s="566">
        <v>2500</v>
      </c>
      <c r="OPM174" s="566">
        <v>15</v>
      </c>
      <c r="OPN174" s="566">
        <v>0</v>
      </c>
      <c r="OPO174" s="566">
        <v>0</v>
      </c>
      <c r="OPP174" s="566">
        <v>0</v>
      </c>
      <c r="OPQ174" s="566">
        <v>0</v>
      </c>
      <c r="OPR174" s="566">
        <f t="shared" ref="OPR174" si="1441">SUM(OPL174:OPQ174)</f>
        <v>2515</v>
      </c>
      <c r="OPS174" s="561">
        <f t="shared" ref="OPS174" si="1442">OPR174/OPJ174</f>
        <v>47.452830188679243</v>
      </c>
      <c r="OPT174" s="566" t="s">
        <v>1283</v>
      </c>
      <c r="OPU174" s="566" t="s">
        <v>15</v>
      </c>
      <c r="OPV174" s="579">
        <v>45871</v>
      </c>
      <c r="OPW174" s="579">
        <v>45876</v>
      </c>
      <c r="OPX174" s="566" t="s">
        <v>485</v>
      </c>
      <c r="OPY174" s="566" t="s">
        <v>486</v>
      </c>
      <c r="OPZ174" s="566">
        <v>53</v>
      </c>
      <c r="OQA174" s="566" t="s">
        <v>500</v>
      </c>
      <c r="OQB174" s="566">
        <v>2500</v>
      </c>
      <c r="OQC174" s="566">
        <v>15</v>
      </c>
      <c r="OQD174" s="566">
        <v>0</v>
      </c>
      <c r="OQE174" s="566">
        <v>0</v>
      </c>
      <c r="OQF174" s="566">
        <v>0</v>
      </c>
      <c r="OQG174" s="566">
        <v>0</v>
      </c>
      <c r="OQH174" s="566">
        <f t="shared" ref="OQH174" si="1443">SUM(OQB174:OQG174)</f>
        <v>2515</v>
      </c>
      <c r="OQI174" s="561">
        <f t="shared" ref="OQI174" si="1444">OQH174/OPZ174</f>
        <v>47.452830188679243</v>
      </c>
      <c r="OQJ174" s="566" t="s">
        <v>1283</v>
      </c>
      <c r="OQK174" s="566" t="s">
        <v>15</v>
      </c>
      <c r="OQL174" s="579">
        <v>45871</v>
      </c>
      <c r="OQM174" s="579">
        <v>45876</v>
      </c>
      <c r="OQN174" s="566" t="s">
        <v>485</v>
      </c>
      <c r="OQO174" s="566" t="s">
        <v>486</v>
      </c>
      <c r="OQP174" s="566">
        <v>53</v>
      </c>
      <c r="OQQ174" s="566" t="s">
        <v>500</v>
      </c>
      <c r="OQR174" s="566">
        <v>2500</v>
      </c>
      <c r="OQS174" s="566">
        <v>15</v>
      </c>
      <c r="OQT174" s="566">
        <v>0</v>
      </c>
      <c r="OQU174" s="566">
        <v>0</v>
      </c>
      <c r="OQV174" s="566">
        <v>0</v>
      </c>
      <c r="OQW174" s="566">
        <v>0</v>
      </c>
      <c r="OQX174" s="566">
        <f t="shared" ref="OQX174" si="1445">SUM(OQR174:OQW174)</f>
        <v>2515</v>
      </c>
      <c r="OQY174" s="561">
        <f t="shared" ref="OQY174" si="1446">OQX174/OQP174</f>
        <v>47.452830188679243</v>
      </c>
      <c r="OQZ174" s="566" t="s">
        <v>1283</v>
      </c>
      <c r="ORA174" s="566" t="s">
        <v>15</v>
      </c>
      <c r="ORB174" s="579">
        <v>45871</v>
      </c>
      <c r="ORC174" s="579">
        <v>45876</v>
      </c>
      <c r="ORD174" s="566" t="s">
        <v>485</v>
      </c>
      <c r="ORE174" s="566" t="s">
        <v>486</v>
      </c>
      <c r="ORF174" s="566">
        <v>53</v>
      </c>
      <c r="ORG174" s="566" t="s">
        <v>500</v>
      </c>
      <c r="ORH174" s="566">
        <v>2500</v>
      </c>
      <c r="ORI174" s="566">
        <v>15</v>
      </c>
      <c r="ORJ174" s="566">
        <v>0</v>
      </c>
      <c r="ORK174" s="566">
        <v>0</v>
      </c>
      <c r="ORL174" s="566">
        <v>0</v>
      </c>
      <c r="ORM174" s="566">
        <v>0</v>
      </c>
      <c r="ORN174" s="566">
        <f t="shared" ref="ORN174" si="1447">SUM(ORH174:ORM174)</f>
        <v>2515</v>
      </c>
      <c r="ORO174" s="561">
        <f t="shared" ref="ORO174" si="1448">ORN174/ORF174</f>
        <v>47.452830188679243</v>
      </c>
      <c r="ORP174" s="566" t="s">
        <v>1283</v>
      </c>
      <c r="ORQ174" s="566" t="s">
        <v>15</v>
      </c>
      <c r="ORR174" s="579">
        <v>45871</v>
      </c>
      <c r="ORS174" s="579">
        <v>45876</v>
      </c>
      <c r="ORT174" s="566" t="s">
        <v>485</v>
      </c>
      <c r="ORU174" s="566" t="s">
        <v>486</v>
      </c>
      <c r="ORV174" s="566">
        <v>53</v>
      </c>
      <c r="ORW174" s="566" t="s">
        <v>500</v>
      </c>
      <c r="ORX174" s="566">
        <v>2500</v>
      </c>
      <c r="ORY174" s="566">
        <v>15</v>
      </c>
      <c r="ORZ174" s="566">
        <v>0</v>
      </c>
      <c r="OSA174" s="566">
        <v>0</v>
      </c>
      <c r="OSB174" s="566">
        <v>0</v>
      </c>
      <c r="OSC174" s="566">
        <v>0</v>
      </c>
      <c r="OSD174" s="566">
        <f t="shared" ref="OSD174" si="1449">SUM(ORX174:OSC174)</f>
        <v>2515</v>
      </c>
      <c r="OSE174" s="561">
        <f t="shared" ref="OSE174" si="1450">OSD174/ORV174</f>
        <v>47.452830188679243</v>
      </c>
      <c r="OSF174" s="566" t="s">
        <v>1283</v>
      </c>
      <c r="OSG174" s="566" t="s">
        <v>15</v>
      </c>
      <c r="OSH174" s="579">
        <v>45871</v>
      </c>
      <c r="OSI174" s="579">
        <v>45876</v>
      </c>
      <c r="OSJ174" s="566" t="s">
        <v>485</v>
      </c>
      <c r="OSK174" s="566" t="s">
        <v>486</v>
      </c>
      <c r="OSL174" s="566">
        <v>53</v>
      </c>
      <c r="OSM174" s="566" t="s">
        <v>500</v>
      </c>
      <c r="OSN174" s="566">
        <v>2500</v>
      </c>
      <c r="OSO174" s="566">
        <v>15</v>
      </c>
      <c r="OSP174" s="566">
        <v>0</v>
      </c>
      <c r="OSQ174" s="566">
        <v>0</v>
      </c>
      <c r="OSR174" s="566">
        <v>0</v>
      </c>
      <c r="OSS174" s="566">
        <v>0</v>
      </c>
      <c r="OST174" s="566">
        <f t="shared" ref="OST174" si="1451">SUM(OSN174:OSS174)</f>
        <v>2515</v>
      </c>
      <c r="OSU174" s="561">
        <f t="shared" ref="OSU174" si="1452">OST174/OSL174</f>
        <v>47.452830188679243</v>
      </c>
      <c r="OSV174" s="566" t="s">
        <v>1283</v>
      </c>
      <c r="OSW174" s="566" t="s">
        <v>15</v>
      </c>
      <c r="OSX174" s="579">
        <v>45871</v>
      </c>
      <c r="OSY174" s="579">
        <v>45876</v>
      </c>
      <c r="OSZ174" s="566" t="s">
        <v>485</v>
      </c>
      <c r="OTA174" s="566" t="s">
        <v>486</v>
      </c>
      <c r="OTB174" s="566">
        <v>53</v>
      </c>
      <c r="OTC174" s="566" t="s">
        <v>500</v>
      </c>
      <c r="OTD174" s="566">
        <v>2500</v>
      </c>
      <c r="OTE174" s="566">
        <v>15</v>
      </c>
      <c r="OTF174" s="566">
        <v>0</v>
      </c>
      <c r="OTG174" s="566">
        <v>0</v>
      </c>
      <c r="OTH174" s="566">
        <v>0</v>
      </c>
      <c r="OTI174" s="566">
        <v>0</v>
      </c>
      <c r="OTJ174" s="566">
        <f t="shared" ref="OTJ174" si="1453">SUM(OTD174:OTI174)</f>
        <v>2515</v>
      </c>
      <c r="OTK174" s="561">
        <f t="shared" ref="OTK174" si="1454">OTJ174/OTB174</f>
        <v>47.452830188679243</v>
      </c>
      <c r="OTL174" s="566" t="s">
        <v>1283</v>
      </c>
      <c r="OTM174" s="566" t="s">
        <v>15</v>
      </c>
      <c r="OTN174" s="579">
        <v>45871</v>
      </c>
      <c r="OTO174" s="579">
        <v>45876</v>
      </c>
      <c r="OTP174" s="566" t="s">
        <v>485</v>
      </c>
      <c r="OTQ174" s="566" t="s">
        <v>486</v>
      </c>
      <c r="OTR174" s="566">
        <v>53</v>
      </c>
      <c r="OTS174" s="566" t="s">
        <v>500</v>
      </c>
      <c r="OTT174" s="566">
        <v>2500</v>
      </c>
      <c r="OTU174" s="566">
        <v>15</v>
      </c>
      <c r="OTV174" s="566">
        <v>0</v>
      </c>
      <c r="OTW174" s="566">
        <v>0</v>
      </c>
      <c r="OTX174" s="566">
        <v>0</v>
      </c>
      <c r="OTY174" s="566">
        <v>0</v>
      </c>
      <c r="OTZ174" s="566">
        <f t="shared" ref="OTZ174" si="1455">SUM(OTT174:OTY174)</f>
        <v>2515</v>
      </c>
      <c r="OUA174" s="561">
        <f t="shared" ref="OUA174" si="1456">OTZ174/OTR174</f>
        <v>47.452830188679243</v>
      </c>
      <c r="OUB174" s="566" t="s">
        <v>1283</v>
      </c>
      <c r="OUC174" s="566" t="s">
        <v>15</v>
      </c>
      <c r="OUD174" s="579">
        <v>45871</v>
      </c>
      <c r="OUE174" s="579">
        <v>45876</v>
      </c>
      <c r="OUF174" s="566" t="s">
        <v>485</v>
      </c>
      <c r="OUG174" s="566" t="s">
        <v>486</v>
      </c>
      <c r="OUH174" s="566">
        <v>53</v>
      </c>
      <c r="OUI174" s="566" t="s">
        <v>500</v>
      </c>
      <c r="OUJ174" s="566">
        <v>2500</v>
      </c>
      <c r="OUK174" s="566">
        <v>15</v>
      </c>
      <c r="OUL174" s="566">
        <v>0</v>
      </c>
      <c r="OUM174" s="566">
        <v>0</v>
      </c>
      <c r="OUN174" s="566">
        <v>0</v>
      </c>
      <c r="OUO174" s="566">
        <v>0</v>
      </c>
      <c r="OUP174" s="566">
        <f t="shared" ref="OUP174" si="1457">SUM(OUJ174:OUO174)</f>
        <v>2515</v>
      </c>
      <c r="OUQ174" s="561">
        <f t="shared" ref="OUQ174" si="1458">OUP174/OUH174</f>
        <v>47.452830188679243</v>
      </c>
      <c r="OUR174" s="566" t="s">
        <v>1283</v>
      </c>
      <c r="OUS174" s="566" t="s">
        <v>15</v>
      </c>
      <c r="OUT174" s="579">
        <v>45871</v>
      </c>
      <c r="OUU174" s="579">
        <v>45876</v>
      </c>
      <c r="OUV174" s="566" t="s">
        <v>485</v>
      </c>
      <c r="OUW174" s="566" t="s">
        <v>486</v>
      </c>
      <c r="OUX174" s="566">
        <v>53</v>
      </c>
      <c r="OUY174" s="566" t="s">
        <v>500</v>
      </c>
      <c r="OUZ174" s="566">
        <v>2500</v>
      </c>
      <c r="OVA174" s="566">
        <v>15</v>
      </c>
      <c r="OVB174" s="566">
        <v>0</v>
      </c>
      <c r="OVC174" s="566">
        <v>0</v>
      </c>
      <c r="OVD174" s="566">
        <v>0</v>
      </c>
      <c r="OVE174" s="566">
        <v>0</v>
      </c>
      <c r="OVF174" s="566">
        <f t="shared" ref="OVF174" si="1459">SUM(OUZ174:OVE174)</f>
        <v>2515</v>
      </c>
      <c r="OVG174" s="561">
        <f t="shared" ref="OVG174" si="1460">OVF174/OUX174</f>
        <v>47.452830188679243</v>
      </c>
      <c r="OVH174" s="566" t="s">
        <v>1283</v>
      </c>
      <c r="OVI174" s="566" t="s">
        <v>15</v>
      </c>
      <c r="OVJ174" s="579">
        <v>45871</v>
      </c>
      <c r="OVK174" s="579">
        <v>45876</v>
      </c>
      <c r="OVL174" s="566" t="s">
        <v>485</v>
      </c>
      <c r="OVM174" s="566" t="s">
        <v>486</v>
      </c>
      <c r="OVN174" s="566">
        <v>53</v>
      </c>
      <c r="OVO174" s="566" t="s">
        <v>500</v>
      </c>
      <c r="OVP174" s="566">
        <v>2500</v>
      </c>
      <c r="OVQ174" s="566">
        <v>15</v>
      </c>
      <c r="OVR174" s="566">
        <v>0</v>
      </c>
      <c r="OVS174" s="566">
        <v>0</v>
      </c>
      <c r="OVT174" s="566">
        <v>0</v>
      </c>
      <c r="OVU174" s="566">
        <v>0</v>
      </c>
      <c r="OVV174" s="566">
        <f t="shared" ref="OVV174" si="1461">SUM(OVP174:OVU174)</f>
        <v>2515</v>
      </c>
      <c r="OVW174" s="561">
        <f t="shared" ref="OVW174" si="1462">OVV174/OVN174</f>
        <v>47.452830188679243</v>
      </c>
      <c r="OVX174" s="566" t="s">
        <v>1283</v>
      </c>
      <c r="OVY174" s="566" t="s">
        <v>15</v>
      </c>
      <c r="OVZ174" s="579">
        <v>45871</v>
      </c>
      <c r="OWA174" s="579">
        <v>45876</v>
      </c>
      <c r="OWB174" s="566" t="s">
        <v>485</v>
      </c>
      <c r="OWC174" s="566" t="s">
        <v>486</v>
      </c>
      <c r="OWD174" s="566">
        <v>53</v>
      </c>
      <c r="OWE174" s="566" t="s">
        <v>500</v>
      </c>
      <c r="OWF174" s="566">
        <v>2500</v>
      </c>
      <c r="OWG174" s="566">
        <v>15</v>
      </c>
      <c r="OWH174" s="566">
        <v>0</v>
      </c>
      <c r="OWI174" s="566">
        <v>0</v>
      </c>
      <c r="OWJ174" s="566">
        <v>0</v>
      </c>
      <c r="OWK174" s="566">
        <v>0</v>
      </c>
      <c r="OWL174" s="566">
        <f t="shared" ref="OWL174" si="1463">SUM(OWF174:OWK174)</f>
        <v>2515</v>
      </c>
      <c r="OWM174" s="561">
        <f t="shared" ref="OWM174" si="1464">OWL174/OWD174</f>
        <v>47.452830188679243</v>
      </c>
      <c r="OWN174" s="566" t="s">
        <v>1283</v>
      </c>
      <c r="OWO174" s="566" t="s">
        <v>15</v>
      </c>
      <c r="OWP174" s="579">
        <v>45871</v>
      </c>
      <c r="OWQ174" s="579">
        <v>45876</v>
      </c>
      <c r="OWR174" s="566" t="s">
        <v>485</v>
      </c>
      <c r="OWS174" s="566" t="s">
        <v>486</v>
      </c>
      <c r="OWT174" s="566">
        <v>53</v>
      </c>
      <c r="OWU174" s="566" t="s">
        <v>500</v>
      </c>
      <c r="OWV174" s="566">
        <v>2500</v>
      </c>
      <c r="OWW174" s="566">
        <v>15</v>
      </c>
      <c r="OWX174" s="566">
        <v>0</v>
      </c>
      <c r="OWY174" s="566">
        <v>0</v>
      </c>
      <c r="OWZ174" s="566">
        <v>0</v>
      </c>
      <c r="OXA174" s="566">
        <v>0</v>
      </c>
      <c r="OXB174" s="566">
        <f t="shared" ref="OXB174" si="1465">SUM(OWV174:OXA174)</f>
        <v>2515</v>
      </c>
      <c r="OXC174" s="561">
        <f t="shared" ref="OXC174" si="1466">OXB174/OWT174</f>
        <v>47.452830188679243</v>
      </c>
      <c r="OXD174" s="566" t="s">
        <v>1283</v>
      </c>
      <c r="OXE174" s="566" t="s">
        <v>15</v>
      </c>
      <c r="OXF174" s="579">
        <v>45871</v>
      </c>
      <c r="OXG174" s="579">
        <v>45876</v>
      </c>
      <c r="OXH174" s="566" t="s">
        <v>485</v>
      </c>
      <c r="OXI174" s="566" t="s">
        <v>486</v>
      </c>
      <c r="OXJ174" s="566">
        <v>53</v>
      </c>
      <c r="OXK174" s="566" t="s">
        <v>500</v>
      </c>
      <c r="OXL174" s="566">
        <v>2500</v>
      </c>
      <c r="OXM174" s="566">
        <v>15</v>
      </c>
      <c r="OXN174" s="566">
        <v>0</v>
      </c>
      <c r="OXO174" s="566">
        <v>0</v>
      </c>
      <c r="OXP174" s="566">
        <v>0</v>
      </c>
      <c r="OXQ174" s="566">
        <v>0</v>
      </c>
      <c r="OXR174" s="566">
        <f t="shared" ref="OXR174" si="1467">SUM(OXL174:OXQ174)</f>
        <v>2515</v>
      </c>
      <c r="OXS174" s="561">
        <f t="shared" ref="OXS174" si="1468">OXR174/OXJ174</f>
        <v>47.452830188679243</v>
      </c>
      <c r="OXT174" s="566" t="s">
        <v>1283</v>
      </c>
      <c r="OXU174" s="566" t="s">
        <v>15</v>
      </c>
      <c r="OXV174" s="579">
        <v>45871</v>
      </c>
      <c r="OXW174" s="579">
        <v>45876</v>
      </c>
      <c r="OXX174" s="566" t="s">
        <v>485</v>
      </c>
      <c r="OXY174" s="566" t="s">
        <v>486</v>
      </c>
      <c r="OXZ174" s="566">
        <v>53</v>
      </c>
      <c r="OYA174" s="566" t="s">
        <v>500</v>
      </c>
      <c r="OYB174" s="566">
        <v>2500</v>
      </c>
      <c r="OYC174" s="566">
        <v>15</v>
      </c>
      <c r="OYD174" s="566">
        <v>0</v>
      </c>
      <c r="OYE174" s="566">
        <v>0</v>
      </c>
      <c r="OYF174" s="566">
        <v>0</v>
      </c>
      <c r="OYG174" s="566">
        <v>0</v>
      </c>
      <c r="OYH174" s="566">
        <f t="shared" ref="OYH174" si="1469">SUM(OYB174:OYG174)</f>
        <v>2515</v>
      </c>
      <c r="OYI174" s="561">
        <f t="shared" ref="OYI174" si="1470">OYH174/OXZ174</f>
        <v>47.452830188679243</v>
      </c>
      <c r="OYJ174" s="566" t="s">
        <v>1283</v>
      </c>
      <c r="OYK174" s="566" t="s">
        <v>15</v>
      </c>
      <c r="OYL174" s="579">
        <v>45871</v>
      </c>
      <c r="OYM174" s="579">
        <v>45876</v>
      </c>
      <c r="OYN174" s="566" t="s">
        <v>485</v>
      </c>
      <c r="OYO174" s="566" t="s">
        <v>486</v>
      </c>
      <c r="OYP174" s="566">
        <v>53</v>
      </c>
      <c r="OYQ174" s="566" t="s">
        <v>500</v>
      </c>
      <c r="OYR174" s="566">
        <v>2500</v>
      </c>
      <c r="OYS174" s="566">
        <v>15</v>
      </c>
      <c r="OYT174" s="566">
        <v>0</v>
      </c>
      <c r="OYU174" s="566">
        <v>0</v>
      </c>
      <c r="OYV174" s="566">
        <v>0</v>
      </c>
      <c r="OYW174" s="566">
        <v>0</v>
      </c>
      <c r="OYX174" s="566">
        <f t="shared" ref="OYX174" si="1471">SUM(OYR174:OYW174)</f>
        <v>2515</v>
      </c>
      <c r="OYY174" s="561">
        <f t="shared" ref="OYY174" si="1472">OYX174/OYP174</f>
        <v>47.452830188679243</v>
      </c>
      <c r="OYZ174" s="566" t="s">
        <v>1283</v>
      </c>
      <c r="OZA174" s="566" t="s">
        <v>15</v>
      </c>
      <c r="OZB174" s="579">
        <v>45871</v>
      </c>
      <c r="OZC174" s="579">
        <v>45876</v>
      </c>
      <c r="OZD174" s="566" t="s">
        <v>485</v>
      </c>
      <c r="OZE174" s="566" t="s">
        <v>486</v>
      </c>
      <c r="OZF174" s="566">
        <v>53</v>
      </c>
      <c r="OZG174" s="566" t="s">
        <v>500</v>
      </c>
      <c r="OZH174" s="566">
        <v>2500</v>
      </c>
      <c r="OZI174" s="566">
        <v>15</v>
      </c>
      <c r="OZJ174" s="566">
        <v>0</v>
      </c>
      <c r="OZK174" s="566">
        <v>0</v>
      </c>
      <c r="OZL174" s="566">
        <v>0</v>
      </c>
      <c r="OZM174" s="566">
        <v>0</v>
      </c>
      <c r="OZN174" s="566">
        <f t="shared" ref="OZN174" si="1473">SUM(OZH174:OZM174)</f>
        <v>2515</v>
      </c>
      <c r="OZO174" s="561">
        <f t="shared" ref="OZO174" si="1474">OZN174/OZF174</f>
        <v>47.452830188679243</v>
      </c>
      <c r="OZP174" s="566" t="s">
        <v>1283</v>
      </c>
      <c r="OZQ174" s="566" t="s">
        <v>15</v>
      </c>
      <c r="OZR174" s="579">
        <v>45871</v>
      </c>
      <c r="OZS174" s="579">
        <v>45876</v>
      </c>
      <c r="OZT174" s="566" t="s">
        <v>485</v>
      </c>
      <c r="OZU174" s="566" t="s">
        <v>486</v>
      </c>
      <c r="OZV174" s="566">
        <v>53</v>
      </c>
      <c r="OZW174" s="566" t="s">
        <v>500</v>
      </c>
      <c r="OZX174" s="566">
        <v>2500</v>
      </c>
      <c r="OZY174" s="566">
        <v>15</v>
      </c>
      <c r="OZZ174" s="566">
        <v>0</v>
      </c>
      <c r="PAA174" s="566">
        <v>0</v>
      </c>
      <c r="PAB174" s="566">
        <v>0</v>
      </c>
      <c r="PAC174" s="566">
        <v>0</v>
      </c>
      <c r="PAD174" s="566">
        <f t="shared" ref="PAD174" si="1475">SUM(OZX174:PAC174)</f>
        <v>2515</v>
      </c>
      <c r="PAE174" s="561">
        <f t="shared" ref="PAE174" si="1476">PAD174/OZV174</f>
        <v>47.452830188679243</v>
      </c>
      <c r="PAF174" s="566" t="s">
        <v>1283</v>
      </c>
      <c r="PAG174" s="566" t="s">
        <v>15</v>
      </c>
      <c r="PAH174" s="579">
        <v>45871</v>
      </c>
      <c r="PAI174" s="579">
        <v>45876</v>
      </c>
      <c r="PAJ174" s="566" t="s">
        <v>485</v>
      </c>
      <c r="PAK174" s="566" t="s">
        <v>486</v>
      </c>
      <c r="PAL174" s="566">
        <v>53</v>
      </c>
      <c r="PAM174" s="566" t="s">
        <v>500</v>
      </c>
      <c r="PAN174" s="566">
        <v>2500</v>
      </c>
      <c r="PAO174" s="566">
        <v>15</v>
      </c>
      <c r="PAP174" s="566">
        <v>0</v>
      </c>
      <c r="PAQ174" s="566">
        <v>0</v>
      </c>
      <c r="PAR174" s="566">
        <v>0</v>
      </c>
      <c r="PAS174" s="566">
        <v>0</v>
      </c>
      <c r="PAT174" s="566">
        <f t="shared" ref="PAT174" si="1477">SUM(PAN174:PAS174)</f>
        <v>2515</v>
      </c>
      <c r="PAU174" s="561">
        <f t="shared" ref="PAU174" si="1478">PAT174/PAL174</f>
        <v>47.452830188679243</v>
      </c>
      <c r="PAV174" s="566" t="s">
        <v>1283</v>
      </c>
      <c r="PAW174" s="566" t="s">
        <v>15</v>
      </c>
      <c r="PAX174" s="579">
        <v>45871</v>
      </c>
      <c r="PAY174" s="579">
        <v>45876</v>
      </c>
      <c r="PAZ174" s="566" t="s">
        <v>485</v>
      </c>
      <c r="PBA174" s="566" t="s">
        <v>486</v>
      </c>
      <c r="PBB174" s="566">
        <v>53</v>
      </c>
      <c r="PBC174" s="566" t="s">
        <v>500</v>
      </c>
      <c r="PBD174" s="566">
        <v>2500</v>
      </c>
      <c r="PBE174" s="566">
        <v>15</v>
      </c>
      <c r="PBF174" s="566">
        <v>0</v>
      </c>
      <c r="PBG174" s="566">
        <v>0</v>
      </c>
      <c r="PBH174" s="566">
        <v>0</v>
      </c>
      <c r="PBI174" s="566">
        <v>0</v>
      </c>
      <c r="PBJ174" s="566">
        <f t="shared" ref="PBJ174" si="1479">SUM(PBD174:PBI174)</f>
        <v>2515</v>
      </c>
      <c r="PBK174" s="561">
        <f t="shared" ref="PBK174" si="1480">PBJ174/PBB174</f>
        <v>47.452830188679243</v>
      </c>
      <c r="PBL174" s="566" t="s">
        <v>1283</v>
      </c>
      <c r="PBM174" s="566" t="s">
        <v>15</v>
      </c>
      <c r="PBN174" s="579">
        <v>45871</v>
      </c>
      <c r="PBO174" s="579">
        <v>45876</v>
      </c>
      <c r="PBP174" s="566" t="s">
        <v>485</v>
      </c>
      <c r="PBQ174" s="566" t="s">
        <v>486</v>
      </c>
      <c r="PBR174" s="566">
        <v>53</v>
      </c>
      <c r="PBS174" s="566" t="s">
        <v>500</v>
      </c>
      <c r="PBT174" s="566">
        <v>2500</v>
      </c>
      <c r="PBU174" s="566">
        <v>15</v>
      </c>
      <c r="PBV174" s="566">
        <v>0</v>
      </c>
      <c r="PBW174" s="566">
        <v>0</v>
      </c>
      <c r="PBX174" s="566">
        <v>0</v>
      </c>
      <c r="PBY174" s="566">
        <v>0</v>
      </c>
      <c r="PBZ174" s="566">
        <f t="shared" ref="PBZ174" si="1481">SUM(PBT174:PBY174)</f>
        <v>2515</v>
      </c>
      <c r="PCA174" s="561">
        <f t="shared" ref="PCA174" si="1482">PBZ174/PBR174</f>
        <v>47.452830188679243</v>
      </c>
      <c r="PCB174" s="566" t="s">
        <v>1283</v>
      </c>
      <c r="PCC174" s="566" t="s">
        <v>15</v>
      </c>
      <c r="PCD174" s="579">
        <v>45871</v>
      </c>
      <c r="PCE174" s="579">
        <v>45876</v>
      </c>
      <c r="PCF174" s="566" t="s">
        <v>485</v>
      </c>
      <c r="PCG174" s="566" t="s">
        <v>486</v>
      </c>
      <c r="PCH174" s="566">
        <v>53</v>
      </c>
      <c r="PCI174" s="566" t="s">
        <v>500</v>
      </c>
      <c r="PCJ174" s="566">
        <v>2500</v>
      </c>
      <c r="PCK174" s="566">
        <v>15</v>
      </c>
      <c r="PCL174" s="566">
        <v>0</v>
      </c>
      <c r="PCM174" s="566">
        <v>0</v>
      </c>
      <c r="PCN174" s="566">
        <v>0</v>
      </c>
      <c r="PCO174" s="566">
        <v>0</v>
      </c>
      <c r="PCP174" s="566">
        <f t="shared" ref="PCP174" si="1483">SUM(PCJ174:PCO174)</f>
        <v>2515</v>
      </c>
      <c r="PCQ174" s="561">
        <f t="shared" ref="PCQ174" si="1484">PCP174/PCH174</f>
        <v>47.452830188679243</v>
      </c>
      <c r="PCR174" s="566" t="s">
        <v>1283</v>
      </c>
      <c r="PCS174" s="566" t="s">
        <v>15</v>
      </c>
      <c r="PCT174" s="579">
        <v>45871</v>
      </c>
      <c r="PCU174" s="579">
        <v>45876</v>
      </c>
      <c r="PCV174" s="566" t="s">
        <v>485</v>
      </c>
      <c r="PCW174" s="566" t="s">
        <v>486</v>
      </c>
      <c r="PCX174" s="566">
        <v>53</v>
      </c>
      <c r="PCY174" s="566" t="s">
        <v>500</v>
      </c>
      <c r="PCZ174" s="566">
        <v>2500</v>
      </c>
      <c r="PDA174" s="566">
        <v>15</v>
      </c>
      <c r="PDB174" s="566">
        <v>0</v>
      </c>
      <c r="PDC174" s="566">
        <v>0</v>
      </c>
      <c r="PDD174" s="566">
        <v>0</v>
      </c>
      <c r="PDE174" s="566">
        <v>0</v>
      </c>
      <c r="PDF174" s="566">
        <f t="shared" ref="PDF174" si="1485">SUM(PCZ174:PDE174)</f>
        <v>2515</v>
      </c>
      <c r="PDG174" s="561">
        <f t="shared" ref="PDG174" si="1486">PDF174/PCX174</f>
        <v>47.452830188679243</v>
      </c>
      <c r="PDH174" s="566" t="s">
        <v>1283</v>
      </c>
      <c r="PDI174" s="566" t="s">
        <v>15</v>
      </c>
      <c r="PDJ174" s="579">
        <v>45871</v>
      </c>
      <c r="PDK174" s="579">
        <v>45876</v>
      </c>
      <c r="PDL174" s="566" t="s">
        <v>485</v>
      </c>
      <c r="PDM174" s="566" t="s">
        <v>486</v>
      </c>
      <c r="PDN174" s="566">
        <v>53</v>
      </c>
      <c r="PDO174" s="566" t="s">
        <v>500</v>
      </c>
      <c r="PDP174" s="566">
        <v>2500</v>
      </c>
      <c r="PDQ174" s="566">
        <v>15</v>
      </c>
      <c r="PDR174" s="566">
        <v>0</v>
      </c>
      <c r="PDS174" s="566">
        <v>0</v>
      </c>
      <c r="PDT174" s="566">
        <v>0</v>
      </c>
      <c r="PDU174" s="566">
        <v>0</v>
      </c>
      <c r="PDV174" s="566">
        <f t="shared" ref="PDV174" si="1487">SUM(PDP174:PDU174)</f>
        <v>2515</v>
      </c>
      <c r="PDW174" s="561">
        <f t="shared" ref="PDW174" si="1488">PDV174/PDN174</f>
        <v>47.452830188679243</v>
      </c>
      <c r="PDX174" s="566" t="s">
        <v>1283</v>
      </c>
      <c r="PDY174" s="566" t="s">
        <v>15</v>
      </c>
      <c r="PDZ174" s="579">
        <v>45871</v>
      </c>
      <c r="PEA174" s="579">
        <v>45876</v>
      </c>
      <c r="PEB174" s="566" t="s">
        <v>485</v>
      </c>
      <c r="PEC174" s="566" t="s">
        <v>486</v>
      </c>
      <c r="PED174" s="566">
        <v>53</v>
      </c>
      <c r="PEE174" s="566" t="s">
        <v>500</v>
      </c>
      <c r="PEF174" s="566">
        <v>2500</v>
      </c>
      <c r="PEG174" s="566">
        <v>15</v>
      </c>
      <c r="PEH174" s="566">
        <v>0</v>
      </c>
      <c r="PEI174" s="566">
        <v>0</v>
      </c>
      <c r="PEJ174" s="566">
        <v>0</v>
      </c>
      <c r="PEK174" s="566">
        <v>0</v>
      </c>
      <c r="PEL174" s="566">
        <f t="shared" ref="PEL174" si="1489">SUM(PEF174:PEK174)</f>
        <v>2515</v>
      </c>
      <c r="PEM174" s="561">
        <f t="shared" ref="PEM174" si="1490">PEL174/PED174</f>
        <v>47.452830188679243</v>
      </c>
      <c r="PEN174" s="566" t="s">
        <v>1283</v>
      </c>
      <c r="PEO174" s="566" t="s">
        <v>15</v>
      </c>
      <c r="PEP174" s="579">
        <v>45871</v>
      </c>
      <c r="PEQ174" s="579">
        <v>45876</v>
      </c>
      <c r="PER174" s="566" t="s">
        <v>485</v>
      </c>
      <c r="PES174" s="566" t="s">
        <v>486</v>
      </c>
      <c r="PET174" s="566">
        <v>53</v>
      </c>
      <c r="PEU174" s="566" t="s">
        <v>500</v>
      </c>
      <c r="PEV174" s="566">
        <v>2500</v>
      </c>
      <c r="PEW174" s="566">
        <v>15</v>
      </c>
      <c r="PEX174" s="566">
        <v>0</v>
      </c>
      <c r="PEY174" s="566">
        <v>0</v>
      </c>
      <c r="PEZ174" s="566">
        <v>0</v>
      </c>
      <c r="PFA174" s="566">
        <v>0</v>
      </c>
      <c r="PFB174" s="566">
        <f t="shared" ref="PFB174" si="1491">SUM(PEV174:PFA174)</f>
        <v>2515</v>
      </c>
      <c r="PFC174" s="561">
        <f t="shared" ref="PFC174" si="1492">PFB174/PET174</f>
        <v>47.452830188679243</v>
      </c>
      <c r="PFD174" s="566" t="s">
        <v>1283</v>
      </c>
      <c r="PFE174" s="566" t="s">
        <v>15</v>
      </c>
      <c r="PFF174" s="579">
        <v>45871</v>
      </c>
      <c r="PFG174" s="579">
        <v>45876</v>
      </c>
      <c r="PFH174" s="566" t="s">
        <v>485</v>
      </c>
      <c r="PFI174" s="566" t="s">
        <v>486</v>
      </c>
      <c r="PFJ174" s="566">
        <v>53</v>
      </c>
      <c r="PFK174" s="566" t="s">
        <v>500</v>
      </c>
      <c r="PFL174" s="566">
        <v>2500</v>
      </c>
      <c r="PFM174" s="566">
        <v>15</v>
      </c>
      <c r="PFN174" s="566">
        <v>0</v>
      </c>
      <c r="PFO174" s="566">
        <v>0</v>
      </c>
      <c r="PFP174" s="566">
        <v>0</v>
      </c>
      <c r="PFQ174" s="566">
        <v>0</v>
      </c>
      <c r="PFR174" s="566">
        <f t="shared" ref="PFR174" si="1493">SUM(PFL174:PFQ174)</f>
        <v>2515</v>
      </c>
      <c r="PFS174" s="561">
        <f t="shared" ref="PFS174" si="1494">PFR174/PFJ174</f>
        <v>47.452830188679243</v>
      </c>
      <c r="PFT174" s="566" t="s">
        <v>1283</v>
      </c>
      <c r="PFU174" s="566" t="s">
        <v>15</v>
      </c>
      <c r="PFV174" s="579">
        <v>45871</v>
      </c>
      <c r="PFW174" s="579">
        <v>45876</v>
      </c>
      <c r="PFX174" s="566" t="s">
        <v>485</v>
      </c>
      <c r="PFY174" s="566" t="s">
        <v>486</v>
      </c>
      <c r="PFZ174" s="566">
        <v>53</v>
      </c>
      <c r="PGA174" s="566" t="s">
        <v>500</v>
      </c>
      <c r="PGB174" s="566">
        <v>2500</v>
      </c>
      <c r="PGC174" s="566">
        <v>15</v>
      </c>
      <c r="PGD174" s="566">
        <v>0</v>
      </c>
      <c r="PGE174" s="566">
        <v>0</v>
      </c>
      <c r="PGF174" s="566">
        <v>0</v>
      </c>
      <c r="PGG174" s="566">
        <v>0</v>
      </c>
      <c r="PGH174" s="566">
        <f t="shared" ref="PGH174" si="1495">SUM(PGB174:PGG174)</f>
        <v>2515</v>
      </c>
      <c r="PGI174" s="561">
        <f t="shared" ref="PGI174" si="1496">PGH174/PFZ174</f>
        <v>47.452830188679243</v>
      </c>
      <c r="PGJ174" s="566" t="s">
        <v>1283</v>
      </c>
      <c r="PGK174" s="566" t="s">
        <v>15</v>
      </c>
      <c r="PGL174" s="579">
        <v>45871</v>
      </c>
      <c r="PGM174" s="579">
        <v>45876</v>
      </c>
      <c r="PGN174" s="566" t="s">
        <v>485</v>
      </c>
      <c r="PGO174" s="566" t="s">
        <v>486</v>
      </c>
      <c r="PGP174" s="566">
        <v>53</v>
      </c>
      <c r="PGQ174" s="566" t="s">
        <v>500</v>
      </c>
      <c r="PGR174" s="566">
        <v>2500</v>
      </c>
      <c r="PGS174" s="566">
        <v>15</v>
      </c>
      <c r="PGT174" s="566">
        <v>0</v>
      </c>
      <c r="PGU174" s="566">
        <v>0</v>
      </c>
      <c r="PGV174" s="566">
        <v>0</v>
      </c>
      <c r="PGW174" s="566">
        <v>0</v>
      </c>
      <c r="PGX174" s="566">
        <f t="shared" ref="PGX174" si="1497">SUM(PGR174:PGW174)</f>
        <v>2515</v>
      </c>
      <c r="PGY174" s="561">
        <f t="shared" ref="PGY174" si="1498">PGX174/PGP174</f>
        <v>47.452830188679243</v>
      </c>
      <c r="PGZ174" s="566" t="s">
        <v>1283</v>
      </c>
      <c r="PHA174" s="566" t="s">
        <v>15</v>
      </c>
      <c r="PHB174" s="579">
        <v>45871</v>
      </c>
      <c r="PHC174" s="579">
        <v>45876</v>
      </c>
      <c r="PHD174" s="566" t="s">
        <v>485</v>
      </c>
      <c r="PHE174" s="566" t="s">
        <v>486</v>
      </c>
      <c r="PHF174" s="566">
        <v>53</v>
      </c>
      <c r="PHG174" s="566" t="s">
        <v>500</v>
      </c>
      <c r="PHH174" s="566">
        <v>2500</v>
      </c>
      <c r="PHI174" s="566">
        <v>15</v>
      </c>
      <c r="PHJ174" s="566">
        <v>0</v>
      </c>
      <c r="PHK174" s="566">
        <v>0</v>
      </c>
      <c r="PHL174" s="566">
        <v>0</v>
      </c>
      <c r="PHM174" s="566">
        <v>0</v>
      </c>
      <c r="PHN174" s="566">
        <f t="shared" ref="PHN174" si="1499">SUM(PHH174:PHM174)</f>
        <v>2515</v>
      </c>
      <c r="PHO174" s="561">
        <f t="shared" ref="PHO174" si="1500">PHN174/PHF174</f>
        <v>47.452830188679243</v>
      </c>
      <c r="PHP174" s="566" t="s">
        <v>1283</v>
      </c>
      <c r="PHQ174" s="566" t="s">
        <v>15</v>
      </c>
      <c r="PHR174" s="579">
        <v>45871</v>
      </c>
      <c r="PHS174" s="579">
        <v>45876</v>
      </c>
      <c r="PHT174" s="566" t="s">
        <v>485</v>
      </c>
      <c r="PHU174" s="566" t="s">
        <v>486</v>
      </c>
      <c r="PHV174" s="566">
        <v>53</v>
      </c>
      <c r="PHW174" s="566" t="s">
        <v>500</v>
      </c>
      <c r="PHX174" s="566">
        <v>2500</v>
      </c>
      <c r="PHY174" s="566">
        <v>15</v>
      </c>
      <c r="PHZ174" s="566">
        <v>0</v>
      </c>
      <c r="PIA174" s="566">
        <v>0</v>
      </c>
      <c r="PIB174" s="566">
        <v>0</v>
      </c>
      <c r="PIC174" s="566">
        <v>0</v>
      </c>
      <c r="PID174" s="566">
        <f t="shared" ref="PID174" si="1501">SUM(PHX174:PIC174)</f>
        <v>2515</v>
      </c>
      <c r="PIE174" s="561">
        <f t="shared" ref="PIE174" si="1502">PID174/PHV174</f>
        <v>47.452830188679243</v>
      </c>
      <c r="PIF174" s="566" t="s">
        <v>1283</v>
      </c>
      <c r="PIG174" s="566" t="s">
        <v>15</v>
      </c>
      <c r="PIH174" s="579">
        <v>45871</v>
      </c>
      <c r="PII174" s="579">
        <v>45876</v>
      </c>
      <c r="PIJ174" s="566" t="s">
        <v>485</v>
      </c>
      <c r="PIK174" s="566" t="s">
        <v>486</v>
      </c>
      <c r="PIL174" s="566">
        <v>53</v>
      </c>
      <c r="PIM174" s="566" t="s">
        <v>500</v>
      </c>
      <c r="PIN174" s="566">
        <v>2500</v>
      </c>
      <c r="PIO174" s="566">
        <v>15</v>
      </c>
      <c r="PIP174" s="566">
        <v>0</v>
      </c>
      <c r="PIQ174" s="566">
        <v>0</v>
      </c>
      <c r="PIR174" s="566">
        <v>0</v>
      </c>
      <c r="PIS174" s="566">
        <v>0</v>
      </c>
      <c r="PIT174" s="566">
        <f t="shared" ref="PIT174" si="1503">SUM(PIN174:PIS174)</f>
        <v>2515</v>
      </c>
      <c r="PIU174" s="561">
        <f t="shared" ref="PIU174" si="1504">PIT174/PIL174</f>
        <v>47.452830188679243</v>
      </c>
      <c r="PIV174" s="566" t="s">
        <v>1283</v>
      </c>
      <c r="PIW174" s="566" t="s">
        <v>15</v>
      </c>
      <c r="PIX174" s="579">
        <v>45871</v>
      </c>
      <c r="PIY174" s="579">
        <v>45876</v>
      </c>
      <c r="PIZ174" s="566" t="s">
        <v>485</v>
      </c>
      <c r="PJA174" s="566" t="s">
        <v>486</v>
      </c>
      <c r="PJB174" s="566">
        <v>53</v>
      </c>
      <c r="PJC174" s="566" t="s">
        <v>500</v>
      </c>
      <c r="PJD174" s="566">
        <v>2500</v>
      </c>
      <c r="PJE174" s="566">
        <v>15</v>
      </c>
      <c r="PJF174" s="566">
        <v>0</v>
      </c>
      <c r="PJG174" s="566">
        <v>0</v>
      </c>
      <c r="PJH174" s="566">
        <v>0</v>
      </c>
      <c r="PJI174" s="566">
        <v>0</v>
      </c>
      <c r="PJJ174" s="566">
        <f t="shared" ref="PJJ174" si="1505">SUM(PJD174:PJI174)</f>
        <v>2515</v>
      </c>
      <c r="PJK174" s="561">
        <f t="shared" ref="PJK174" si="1506">PJJ174/PJB174</f>
        <v>47.452830188679243</v>
      </c>
      <c r="PJL174" s="566" t="s">
        <v>1283</v>
      </c>
      <c r="PJM174" s="566" t="s">
        <v>15</v>
      </c>
      <c r="PJN174" s="579">
        <v>45871</v>
      </c>
      <c r="PJO174" s="579">
        <v>45876</v>
      </c>
      <c r="PJP174" s="566" t="s">
        <v>485</v>
      </c>
      <c r="PJQ174" s="566" t="s">
        <v>486</v>
      </c>
      <c r="PJR174" s="566">
        <v>53</v>
      </c>
      <c r="PJS174" s="566" t="s">
        <v>500</v>
      </c>
      <c r="PJT174" s="566">
        <v>2500</v>
      </c>
      <c r="PJU174" s="566">
        <v>15</v>
      </c>
      <c r="PJV174" s="566">
        <v>0</v>
      </c>
      <c r="PJW174" s="566">
        <v>0</v>
      </c>
      <c r="PJX174" s="566">
        <v>0</v>
      </c>
      <c r="PJY174" s="566">
        <v>0</v>
      </c>
      <c r="PJZ174" s="566">
        <f t="shared" ref="PJZ174" si="1507">SUM(PJT174:PJY174)</f>
        <v>2515</v>
      </c>
      <c r="PKA174" s="561">
        <f t="shared" ref="PKA174" si="1508">PJZ174/PJR174</f>
        <v>47.452830188679243</v>
      </c>
      <c r="PKB174" s="566" t="s">
        <v>1283</v>
      </c>
      <c r="PKC174" s="566" t="s">
        <v>15</v>
      </c>
      <c r="PKD174" s="579">
        <v>45871</v>
      </c>
      <c r="PKE174" s="579">
        <v>45876</v>
      </c>
      <c r="PKF174" s="566" t="s">
        <v>485</v>
      </c>
      <c r="PKG174" s="566" t="s">
        <v>486</v>
      </c>
      <c r="PKH174" s="566">
        <v>53</v>
      </c>
      <c r="PKI174" s="566" t="s">
        <v>500</v>
      </c>
      <c r="PKJ174" s="566">
        <v>2500</v>
      </c>
      <c r="PKK174" s="566">
        <v>15</v>
      </c>
      <c r="PKL174" s="566">
        <v>0</v>
      </c>
      <c r="PKM174" s="566">
        <v>0</v>
      </c>
      <c r="PKN174" s="566">
        <v>0</v>
      </c>
      <c r="PKO174" s="566">
        <v>0</v>
      </c>
      <c r="PKP174" s="566">
        <f t="shared" ref="PKP174" si="1509">SUM(PKJ174:PKO174)</f>
        <v>2515</v>
      </c>
      <c r="PKQ174" s="561">
        <f t="shared" ref="PKQ174" si="1510">PKP174/PKH174</f>
        <v>47.452830188679243</v>
      </c>
      <c r="PKR174" s="566" t="s">
        <v>1283</v>
      </c>
      <c r="PKS174" s="566" t="s">
        <v>15</v>
      </c>
      <c r="PKT174" s="579">
        <v>45871</v>
      </c>
      <c r="PKU174" s="579">
        <v>45876</v>
      </c>
      <c r="PKV174" s="566" t="s">
        <v>485</v>
      </c>
      <c r="PKW174" s="566" t="s">
        <v>486</v>
      </c>
      <c r="PKX174" s="566">
        <v>53</v>
      </c>
      <c r="PKY174" s="566" t="s">
        <v>500</v>
      </c>
      <c r="PKZ174" s="566">
        <v>2500</v>
      </c>
      <c r="PLA174" s="566">
        <v>15</v>
      </c>
      <c r="PLB174" s="566">
        <v>0</v>
      </c>
      <c r="PLC174" s="566">
        <v>0</v>
      </c>
      <c r="PLD174" s="566">
        <v>0</v>
      </c>
      <c r="PLE174" s="566">
        <v>0</v>
      </c>
      <c r="PLF174" s="566">
        <f t="shared" ref="PLF174" si="1511">SUM(PKZ174:PLE174)</f>
        <v>2515</v>
      </c>
      <c r="PLG174" s="561">
        <f t="shared" ref="PLG174" si="1512">PLF174/PKX174</f>
        <v>47.452830188679243</v>
      </c>
      <c r="PLH174" s="566" t="s">
        <v>1283</v>
      </c>
      <c r="PLI174" s="566" t="s">
        <v>15</v>
      </c>
      <c r="PLJ174" s="579">
        <v>45871</v>
      </c>
      <c r="PLK174" s="579">
        <v>45876</v>
      </c>
      <c r="PLL174" s="566" t="s">
        <v>485</v>
      </c>
      <c r="PLM174" s="566" t="s">
        <v>486</v>
      </c>
      <c r="PLN174" s="566">
        <v>53</v>
      </c>
      <c r="PLO174" s="566" t="s">
        <v>500</v>
      </c>
      <c r="PLP174" s="566">
        <v>2500</v>
      </c>
      <c r="PLQ174" s="566">
        <v>15</v>
      </c>
      <c r="PLR174" s="566">
        <v>0</v>
      </c>
      <c r="PLS174" s="566">
        <v>0</v>
      </c>
      <c r="PLT174" s="566">
        <v>0</v>
      </c>
      <c r="PLU174" s="566">
        <v>0</v>
      </c>
      <c r="PLV174" s="566">
        <f t="shared" ref="PLV174" si="1513">SUM(PLP174:PLU174)</f>
        <v>2515</v>
      </c>
      <c r="PLW174" s="561">
        <f t="shared" ref="PLW174" si="1514">PLV174/PLN174</f>
        <v>47.452830188679243</v>
      </c>
      <c r="PLX174" s="566" t="s">
        <v>1283</v>
      </c>
      <c r="PLY174" s="566" t="s">
        <v>15</v>
      </c>
      <c r="PLZ174" s="579">
        <v>45871</v>
      </c>
      <c r="PMA174" s="579">
        <v>45876</v>
      </c>
      <c r="PMB174" s="566" t="s">
        <v>485</v>
      </c>
      <c r="PMC174" s="566" t="s">
        <v>486</v>
      </c>
      <c r="PMD174" s="566">
        <v>53</v>
      </c>
      <c r="PME174" s="566" t="s">
        <v>500</v>
      </c>
      <c r="PMF174" s="566">
        <v>2500</v>
      </c>
      <c r="PMG174" s="566">
        <v>15</v>
      </c>
      <c r="PMH174" s="566">
        <v>0</v>
      </c>
      <c r="PMI174" s="566">
        <v>0</v>
      </c>
      <c r="PMJ174" s="566">
        <v>0</v>
      </c>
      <c r="PMK174" s="566">
        <v>0</v>
      </c>
      <c r="PML174" s="566">
        <f t="shared" ref="PML174" si="1515">SUM(PMF174:PMK174)</f>
        <v>2515</v>
      </c>
      <c r="PMM174" s="561">
        <f t="shared" ref="PMM174" si="1516">PML174/PMD174</f>
        <v>47.452830188679243</v>
      </c>
      <c r="PMN174" s="566" t="s">
        <v>1283</v>
      </c>
      <c r="PMO174" s="566" t="s">
        <v>15</v>
      </c>
      <c r="PMP174" s="579">
        <v>45871</v>
      </c>
      <c r="PMQ174" s="579">
        <v>45876</v>
      </c>
      <c r="PMR174" s="566" t="s">
        <v>485</v>
      </c>
      <c r="PMS174" s="566" t="s">
        <v>486</v>
      </c>
      <c r="PMT174" s="566">
        <v>53</v>
      </c>
      <c r="PMU174" s="566" t="s">
        <v>500</v>
      </c>
      <c r="PMV174" s="566">
        <v>2500</v>
      </c>
      <c r="PMW174" s="566">
        <v>15</v>
      </c>
      <c r="PMX174" s="566">
        <v>0</v>
      </c>
      <c r="PMY174" s="566">
        <v>0</v>
      </c>
      <c r="PMZ174" s="566">
        <v>0</v>
      </c>
      <c r="PNA174" s="566">
        <v>0</v>
      </c>
      <c r="PNB174" s="566">
        <f t="shared" ref="PNB174" si="1517">SUM(PMV174:PNA174)</f>
        <v>2515</v>
      </c>
      <c r="PNC174" s="561">
        <f t="shared" ref="PNC174" si="1518">PNB174/PMT174</f>
        <v>47.452830188679243</v>
      </c>
      <c r="PND174" s="566" t="s">
        <v>1283</v>
      </c>
      <c r="PNE174" s="566" t="s">
        <v>15</v>
      </c>
      <c r="PNF174" s="579">
        <v>45871</v>
      </c>
      <c r="PNG174" s="579">
        <v>45876</v>
      </c>
      <c r="PNH174" s="566" t="s">
        <v>485</v>
      </c>
      <c r="PNI174" s="566" t="s">
        <v>486</v>
      </c>
      <c r="PNJ174" s="566">
        <v>53</v>
      </c>
      <c r="PNK174" s="566" t="s">
        <v>500</v>
      </c>
      <c r="PNL174" s="566">
        <v>2500</v>
      </c>
      <c r="PNM174" s="566">
        <v>15</v>
      </c>
      <c r="PNN174" s="566">
        <v>0</v>
      </c>
      <c r="PNO174" s="566">
        <v>0</v>
      </c>
      <c r="PNP174" s="566">
        <v>0</v>
      </c>
      <c r="PNQ174" s="566">
        <v>0</v>
      </c>
      <c r="PNR174" s="566">
        <f t="shared" ref="PNR174" si="1519">SUM(PNL174:PNQ174)</f>
        <v>2515</v>
      </c>
      <c r="PNS174" s="561">
        <f t="shared" ref="PNS174" si="1520">PNR174/PNJ174</f>
        <v>47.452830188679243</v>
      </c>
      <c r="PNT174" s="566" t="s">
        <v>1283</v>
      </c>
      <c r="PNU174" s="566" t="s">
        <v>15</v>
      </c>
      <c r="PNV174" s="579">
        <v>45871</v>
      </c>
      <c r="PNW174" s="579">
        <v>45876</v>
      </c>
      <c r="PNX174" s="566" t="s">
        <v>485</v>
      </c>
      <c r="PNY174" s="566" t="s">
        <v>486</v>
      </c>
      <c r="PNZ174" s="566">
        <v>53</v>
      </c>
      <c r="POA174" s="566" t="s">
        <v>500</v>
      </c>
      <c r="POB174" s="566">
        <v>2500</v>
      </c>
      <c r="POC174" s="566">
        <v>15</v>
      </c>
      <c r="POD174" s="566">
        <v>0</v>
      </c>
      <c r="POE174" s="566">
        <v>0</v>
      </c>
      <c r="POF174" s="566">
        <v>0</v>
      </c>
      <c r="POG174" s="566">
        <v>0</v>
      </c>
      <c r="POH174" s="566">
        <f t="shared" ref="POH174" si="1521">SUM(POB174:POG174)</f>
        <v>2515</v>
      </c>
      <c r="POI174" s="561">
        <f t="shared" ref="POI174" si="1522">POH174/PNZ174</f>
        <v>47.452830188679243</v>
      </c>
      <c r="POJ174" s="566" t="s">
        <v>1283</v>
      </c>
      <c r="POK174" s="566" t="s">
        <v>15</v>
      </c>
      <c r="POL174" s="579">
        <v>45871</v>
      </c>
      <c r="POM174" s="579">
        <v>45876</v>
      </c>
      <c r="PON174" s="566" t="s">
        <v>485</v>
      </c>
      <c r="POO174" s="566" t="s">
        <v>486</v>
      </c>
      <c r="POP174" s="566">
        <v>53</v>
      </c>
      <c r="POQ174" s="566" t="s">
        <v>500</v>
      </c>
      <c r="POR174" s="566">
        <v>2500</v>
      </c>
      <c r="POS174" s="566">
        <v>15</v>
      </c>
      <c r="POT174" s="566">
        <v>0</v>
      </c>
      <c r="POU174" s="566">
        <v>0</v>
      </c>
      <c r="POV174" s="566">
        <v>0</v>
      </c>
      <c r="POW174" s="566">
        <v>0</v>
      </c>
      <c r="POX174" s="566">
        <f t="shared" ref="POX174" si="1523">SUM(POR174:POW174)</f>
        <v>2515</v>
      </c>
      <c r="POY174" s="561">
        <f t="shared" ref="POY174" si="1524">POX174/POP174</f>
        <v>47.452830188679243</v>
      </c>
      <c r="POZ174" s="566" t="s">
        <v>1283</v>
      </c>
      <c r="PPA174" s="566" t="s">
        <v>15</v>
      </c>
      <c r="PPB174" s="579">
        <v>45871</v>
      </c>
      <c r="PPC174" s="579">
        <v>45876</v>
      </c>
      <c r="PPD174" s="566" t="s">
        <v>485</v>
      </c>
      <c r="PPE174" s="566" t="s">
        <v>486</v>
      </c>
      <c r="PPF174" s="566">
        <v>53</v>
      </c>
      <c r="PPG174" s="566" t="s">
        <v>500</v>
      </c>
      <c r="PPH174" s="566">
        <v>2500</v>
      </c>
      <c r="PPI174" s="566">
        <v>15</v>
      </c>
      <c r="PPJ174" s="566">
        <v>0</v>
      </c>
      <c r="PPK174" s="566">
        <v>0</v>
      </c>
      <c r="PPL174" s="566">
        <v>0</v>
      </c>
      <c r="PPM174" s="566">
        <v>0</v>
      </c>
      <c r="PPN174" s="566">
        <f t="shared" ref="PPN174" si="1525">SUM(PPH174:PPM174)</f>
        <v>2515</v>
      </c>
      <c r="PPO174" s="561">
        <f t="shared" ref="PPO174" si="1526">PPN174/PPF174</f>
        <v>47.452830188679243</v>
      </c>
      <c r="PPP174" s="566" t="s">
        <v>1283</v>
      </c>
      <c r="PPQ174" s="566" t="s">
        <v>15</v>
      </c>
      <c r="PPR174" s="579">
        <v>45871</v>
      </c>
      <c r="PPS174" s="579">
        <v>45876</v>
      </c>
      <c r="PPT174" s="566" t="s">
        <v>485</v>
      </c>
      <c r="PPU174" s="566" t="s">
        <v>486</v>
      </c>
      <c r="PPV174" s="566">
        <v>53</v>
      </c>
      <c r="PPW174" s="566" t="s">
        <v>500</v>
      </c>
      <c r="PPX174" s="566">
        <v>2500</v>
      </c>
      <c r="PPY174" s="566">
        <v>15</v>
      </c>
      <c r="PPZ174" s="566">
        <v>0</v>
      </c>
      <c r="PQA174" s="566">
        <v>0</v>
      </c>
      <c r="PQB174" s="566">
        <v>0</v>
      </c>
      <c r="PQC174" s="566">
        <v>0</v>
      </c>
      <c r="PQD174" s="566">
        <f t="shared" ref="PQD174" si="1527">SUM(PPX174:PQC174)</f>
        <v>2515</v>
      </c>
      <c r="PQE174" s="561">
        <f t="shared" ref="PQE174" si="1528">PQD174/PPV174</f>
        <v>47.452830188679243</v>
      </c>
      <c r="PQF174" s="566" t="s">
        <v>1283</v>
      </c>
      <c r="PQG174" s="566" t="s">
        <v>15</v>
      </c>
      <c r="PQH174" s="579">
        <v>45871</v>
      </c>
      <c r="PQI174" s="579">
        <v>45876</v>
      </c>
      <c r="PQJ174" s="566" t="s">
        <v>485</v>
      </c>
      <c r="PQK174" s="566" t="s">
        <v>486</v>
      </c>
      <c r="PQL174" s="566">
        <v>53</v>
      </c>
      <c r="PQM174" s="566" t="s">
        <v>500</v>
      </c>
      <c r="PQN174" s="566">
        <v>2500</v>
      </c>
      <c r="PQO174" s="566">
        <v>15</v>
      </c>
      <c r="PQP174" s="566">
        <v>0</v>
      </c>
      <c r="PQQ174" s="566">
        <v>0</v>
      </c>
      <c r="PQR174" s="566">
        <v>0</v>
      </c>
      <c r="PQS174" s="566">
        <v>0</v>
      </c>
      <c r="PQT174" s="566">
        <f t="shared" ref="PQT174" si="1529">SUM(PQN174:PQS174)</f>
        <v>2515</v>
      </c>
      <c r="PQU174" s="561">
        <f t="shared" ref="PQU174" si="1530">PQT174/PQL174</f>
        <v>47.452830188679243</v>
      </c>
      <c r="PQV174" s="566" t="s">
        <v>1283</v>
      </c>
      <c r="PQW174" s="566" t="s">
        <v>15</v>
      </c>
      <c r="PQX174" s="579">
        <v>45871</v>
      </c>
      <c r="PQY174" s="579">
        <v>45876</v>
      </c>
      <c r="PQZ174" s="566" t="s">
        <v>485</v>
      </c>
      <c r="PRA174" s="566" t="s">
        <v>486</v>
      </c>
      <c r="PRB174" s="566">
        <v>53</v>
      </c>
      <c r="PRC174" s="566" t="s">
        <v>500</v>
      </c>
      <c r="PRD174" s="566">
        <v>2500</v>
      </c>
      <c r="PRE174" s="566">
        <v>15</v>
      </c>
      <c r="PRF174" s="566">
        <v>0</v>
      </c>
      <c r="PRG174" s="566">
        <v>0</v>
      </c>
      <c r="PRH174" s="566">
        <v>0</v>
      </c>
      <c r="PRI174" s="566">
        <v>0</v>
      </c>
      <c r="PRJ174" s="566">
        <f t="shared" ref="PRJ174" si="1531">SUM(PRD174:PRI174)</f>
        <v>2515</v>
      </c>
      <c r="PRK174" s="561">
        <f t="shared" ref="PRK174" si="1532">PRJ174/PRB174</f>
        <v>47.452830188679243</v>
      </c>
      <c r="PRL174" s="566" t="s">
        <v>1283</v>
      </c>
      <c r="PRM174" s="566" t="s">
        <v>15</v>
      </c>
      <c r="PRN174" s="579">
        <v>45871</v>
      </c>
      <c r="PRO174" s="579">
        <v>45876</v>
      </c>
      <c r="PRP174" s="566" t="s">
        <v>485</v>
      </c>
      <c r="PRQ174" s="566" t="s">
        <v>486</v>
      </c>
      <c r="PRR174" s="566">
        <v>53</v>
      </c>
      <c r="PRS174" s="566" t="s">
        <v>500</v>
      </c>
      <c r="PRT174" s="566">
        <v>2500</v>
      </c>
      <c r="PRU174" s="566">
        <v>15</v>
      </c>
      <c r="PRV174" s="566">
        <v>0</v>
      </c>
      <c r="PRW174" s="566">
        <v>0</v>
      </c>
      <c r="PRX174" s="566">
        <v>0</v>
      </c>
      <c r="PRY174" s="566">
        <v>0</v>
      </c>
      <c r="PRZ174" s="566">
        <f t="shared" ref="PRZ174" si="1533">SUM(PRT174:PRY174)</f>
        <v>2515</v>
      </c>
      <c r="PSA174" s="561">
        <f t="shared" ref="PSA174" si="1534">PRZ174/PRR174</f>
        <v>47.452830188679243</v>
      </c>
      <c r="PSB174" s="566" t="s">
        <v>1283</v>
      </c>
      <c r="PSC174" s="566" t="s">
        <v>15</v>
      </c>
      <c r="PSD174" s="579">
        <v>45871</v>
      </c>
      <c r="PSE174" s="579">
        <v>45876</v>
      </c>
      <c r="PSF174" s="566" t="s">
        <v>485</v>
      </c>
      <c r="PSG174" s="566" t="s">
        <v>486</v>
      </c>
      <c r="PSH174" s="566">
        <v>53</v>
      </c>
      <c r="PSI174" s="566" t="s">
        <v>500</v>
      </c>
      <c r="PSJ174" s="566">
        <v>2500</v>
      </c>
      <c r="PSK174" s="566">
        <v>15</v>
      </c>
      <c r="PSL174" s="566">
        <v>0</v>
      </c>
      <c r="PSM174" s="566">
        <v>0</v>
      </c>
      <c r="PSN174" s="566">
        <v>0</v>
      </c>
      <c r="PSO174" s="566">
        <v>0</v>
      </c>
      <c r="PSP174" s="566">
        <f t="shared" ref="PSP174" si="1535">SUM(PSJ174:PSO174)</f>
        <v>2515</v>
      </c>
      <c r="PSQ174" s="561">
        <f t="shared" ref="PSQ174" si="1536">PSP174/PSH174</f>
        <v>47.452830188679243</v>
      </c>
      <c r="PSR174" s="566" t="s">
        <v>1283</v>
      </c>
      <c r="PSS174" s="566" t="s">
        <v>15</v>
      </c>
      <c r="PST174" s="579">
        <v>45871</v>
      </c>
      <c r="PSU174" s="579">
        <v>45876</v>
      </c>
      <c r="PSV174" s="566" t="s">
        <v>485</v>
      </c>
      <c r="PSW174" s="566" t="s">
        <v>486</v>
      </c>
      <c r="PSX174" s="566">
        <v>53</v>
      </c>
      <c r="PSY174" s="566" t="s">
        <v>500</v>
      </c>
      <c r="PSZ174" s="566">
        <v>2500</v>
      </c>
      <c r="PTA174" s="566">
        <v>15</v>
      </c>
      <c r="PTB174" s="566">
        <v>0</v>
      </c>
      <c r="PTC174" s="566">
        <v>0</v>
      </c>
      <c r="PTD174" s="566">
        <v>0</v>
      </c>
      <c r="PTE174" s="566">
        <v>0</v>
      </c>
      <c r="PTF174" s="566">
        <f t="shared" ref="PTF174" si="1537">SUM(PSZ174:PTE174)</f>
        <v>2515</v>
      </c>
      <c r="PTG174" s="561">
        <f t="shared" ref="PTG174" si="1538">PTF174/PSX174</f>
        <v>47.452830188679243</v>
      </c>
      <c r="PTH174" s="566" t="s">
        <v>1283</v>
      </c>
      <c r="PTI174" s="566" t="s">
        <v>15</v>
      </c>
      <c r="PTJ174" s="579">
        <v>45871</v>
      </c>
      <c r="PTK174" s="579">
        <v>45876</v>
      </c>
      <c r="PTL174" s="566" t="s">
        <v>485</v>
      </c>
      <c r="PTM174" s="566" t="s">
        <v>486</v>
      </c>
      <c r="PTN174" s="566">
        <v>53</v>
      </c>
      <c r="PTO174" s="566" t="s">
        <v>500</v>
      </c>
      <c r="PTP174" s="566">
        <v>2500</v>
      </c>
      <c r="PTQ174" s="566">
        <v>15</v>
      </c>
      <c r="PTR174" s="566">
        <v>0</v>
      </c>
      <c r="PTS174" s="566">
        <v>0</v>
      </c>
      <c r="PTT174" s="566">
        <v>0</v>
      </c>
      <c r="PTU174" s="566">
        <v>0</v>
      </c>
      <c r="PTV174" s="566">
        <f t="shared" ref="PTV174" si="1539">SUM(PTP174:PTU174)</f>
        <v>2515</v>
      </c>
      <c r="PTW174" s="561">
        <f t="shared" ref="PTW174" si="1540">PTV174/PTN174</f>
        <v>47.452830188679243</v>
      </c>
      <c r="PTX174" s="566" t="s">
        <v>1283</v>
      </c>
      <c r="PTY174" s="566" t="s">
        <v>15</v>
      </c>
      <c r="PTZ174" s="579">
        <v>45871</v>
      </c>
      <c r="PUA174" s="579">
        <v>45876</v>
      </c>
      <c r="PUB174" s="566" t="s">
        <v>485</v>
      </c>
      <c r="PUC174" s="566" t="s">
        <v>486</v>
      </c>
      <c r="PUD174" s="566">
        <v>53</v>
      </c>
      <c r="PUE174" s="566" t="s">
        <v>500</v>
      </c>
      <c r="PUF174" s="566">
        <v>2500</v>
      </c>
      <c r="PUG174" s="566">
        <v>15</v>
      </c>
      <c r="PUH174" s="566">
        <v>0</v>
      </c>
      <c r="PUI174" s="566">
        <v>0</v>
      </c>
      <c r="PUJ174" s="566">
        <v>0</v>
      </c>
      <c r="PUK174" s="566">
        <v>0</v>
      </c>
      <c r="PUL174" s="566">
        <f t="shared" ref="PUL174" si="1541">SUM(PUF174:PUK174)</f>
        <v>2515</v>
      </c>
      <c r="PUM174" s="561">
        <f t="shared" ref="PUM174" si="1542">PUL174/PUD174</f>
        <v>47.452830188679243</v>
      </c>
      <c r="PUN174" s="566" t="s">
        <v>1283</v>
      </c>
      <c r="PUO174" s="566" t="s">
        <v>15</v>
      </c>
      <c r="PUP174" s="579">
        <v>45871</v>
      </c>
      <c r="PUQ174" s="579">
        <v>45876</v>
      </c>
      <c r="PUR174" s="566" t="s">
        <v>485</v>
      </c>
      <c r="PUS174" s="566" t="s">
        <v>486</v>
      </c>
      <c r="PUT174" s="566">
        <v>53</v>
      </c>
      <c r="PUU174" s="566" t="s">
        <v>500</v>
      </c>
      <c r="PUV174" s="566">
        <v>2500</v>
      </c>
      <c r="PUW174" s="566">
        <v>15</v>
      </c>
      <c r="PUX174" s="566">
        <v>0</v>
      </c>
      <c r="PUY174" s="566">
        <v>0</v>
      </c>
      <c r="PUZ174" s="566">
        <v>0</v>
      </c>
      <c r="PVA174" s="566">
        <v>0</v>
      </c>
      <c r="PVB174" s="566">
        <f t="shared" ref="PVB174" si="1543">SUM(PUV174:PVA174)</f>
        <v>2515</v>
      </c>
      <c r="PVC174" s="561">
        <f t="shared" ref="PVC174" si="1544">PVB174/PUT174</f>
        <v>47.452830188679243</v>
      </c>
      <c r="PVD174" s="566" t="s">
        <v>1283</v>
      </c>
      <c r="PVE174" s="566" t="s">
        <v>15</v>
      </c>
      <c r="PVF174" s="579">
        <v>45871</v>
      </c>
      <c r="PVG174" s="579">
        <v>45876</v>
      </c>
      <c r="PVH174" s="566" t="s">
        <v>485</v>
      </c>
      <c r="PVI174" s="566" t="s">
        <v>486</v>
      </c>
      <c r="PVJ174" s="566">
        <v>53</v>
      </c>
      <c r="PVK174" s="566" t="s">
        <v>500</v>
      </c>
      <c r="PVL174" s="566">
        <v>2500</v>
      </c>
      <c r="PVM174" s="566">
        <v>15</v>
      </c>
      <c r="PVN174" s="566">
        <v>0</v>
      </c>
      <c r="PVO174" s="566">
        <v>0</v>
      </c>
      <c r="PVP174" s="566">
        <v>0</v>
      </c>
      <c r="PVQ174" s="566">
        <v>0</v>
      </c>
      <c r="PVR174" s="566">
        <f t="shared" ref="PVR174" si="1545">SUM(PVL174:PVQ174)</f>
        <v>2515</v>
      </c>
      <c r="PVS174" s="561">
        <f t="shared" ref="PVS174" si="1546">PVR174/PVJ174</f>
        <v>47.452830188679243</v>
      </c>
      <c r="PVT174" s="566" t="s">
        <v>1283</v>
      </c>
      <c r="PVU174" s="566" t="s">
        <v>15</v>
      </c>
      <c r="PVV174" s="579">
        <v>45871</v>
      </c>
      <c r="PVW174" s="579">
        <v>45876</v>
      </c>
      <c r="PVX174" s="566" t="s">
        <v>485</v>
      </c>
      <c r="PVY174" s="566" t="s">
        <v>486</v>
      </c>
      <c r="PVZ174" s="566">
        <v>53</v>
      </c>
      <c r="PWA174" s="566" t="s">
        <v>500</v>
      </c>
      <c r="PWB174" s="566">
        <v>2500</v>
      </c>
      <c r="PWC174" s="566">
        <v>15</v>
      </c>
      <c r="PWD174" s="566">
        <v>0</v>
      </c>
      <c r="PWE174" s="566">
        <v>0</v>
      </c>
      <c r="PWF174" s="566">
        <v>0</v>
      </c>
      <c r="PWG174" s="566">
        <v>0</v>
      </c>
      <c r="PWH174" s="566">
        <f t="shared" ref="PWH174" si="1547">SUM(PWB174:PWG174)</f>
        <v>2515</v>
      </c>
      <c r="PWI174" s="561">
        <f t="shared" ref="PWI174" si="1548">PWH174/PVZ174</f>
        <v>47.452830188679243</v>
      </c>
      <c r="PWJ174" s="566" t="s">
        <v>1283</v>
      </c>
      <c r="PWK174" s="566" t="s">
        <v>15</v>
      </c>
      <c r="PWL174" s="579">
        <v>45871</v>
      </c>
      <c r="PWM174" s="579">
        <v>45876</v>
      </c>
      <c r="PWN174" s="566" t="s">
        <v>485</v>
      </c>
      <c r="PWO174" s="566" t="s">
        <v>486</v>
      </c>
      <c r="PWP174" s="566">
        <v>53</v>
      </c>
      <c r="PWQ174" s="566" t="s">
        <v>500</v>
      </c>
      <c r="PWR174" s="566">
        <v>2500</v>
      </c>
      <c r="PWS174" s="566">
        <v>15</v>
      </c>
      <c r="PWT174" s="566">
        <v>0</v>
      </c>
      <c r="PWU174" s="566">
        <v>0</v>
      </c>
      <c r="PWV174" s="566">
        <v>0</v>
      </c>
      <c r="PWW174" s="566">
        <v>0</v>
      </c>
      <c r="PWX174" s="566">
        <f t="shared" ref="PWX174" si="1549">SUM(PWR174:PWW174)</f>
        <v>2515</v>
      </c>
      <c r="PWY174" s="561">
        <f t="shared" ref="PWY174" si="1550">PWX174/PWP174</f>
        <v>47.452830188679243</v>
      </c>
      <c r="PWZ174" s="566" t="s">
        <v>1283</v>
      </c>
      <c r="PXA174" s="566" t="s">
        <v>15</v>
      </c>
      <c r="PXB174" s="579">
        <v>45871</v>
      </c>
      <c r="PXC174" s="579">
        <v>45876</v>
      </c>
      <c r="PXD174" s="566" t="s">
        <v>485</v>
      </c>
      <c r="PXE174" s="566" t="s">
        <v>486</v>
      </c>
      <c r="PXF174" s="566">
        <v>53</v>
      </c>
      <c r="PXG174" s="566" t="s">
        <v>500</v>
      </c>
      <c r="PXH174" s="566">
        <v>2500</v>
      </c>
      <c r="PXI174" s="566">
        <v>15</v>
      </c>
      <c r="PXJ174" s="566">
        <v>0</v>
      </c>
      <c r="PXK174" s="566">
        <v>0</v>
      </c>
      <c r="PXL174" s="566">
        <v>0</v>
      </c>
      <c r="PXM174" s="566">
        <v>0</v>
      </c>
      <c r="PXN174" s="566">
        <f t="shared" ref="PXN174" si="1551">SUM(PXH174:PXM174)</f>
        <v>2515</v>
      </c>
      <c r="PXO174" s="561">
        <f t="shared" ref="PXO174" si="1552">PXN174/PXF174</f>
        <v>47.452830188679243</v>
      </c>
      <c r="PXP174" s="566" t="s">
        <v>1283</v>
      </c>
      <c r="PXQ174" s="566" t="s">
        <v>15</v>
      </c>
      <c r="PXR174" s="579">
        <v>45871</v>
      </c>
      <c r="PXS174" s="579">
        <v>45876</v>
      </c>
      <c r="PXT174" s="566" t="s">
        <v>485</v>
      </c>
      <c r="PXU174" s="566" t="s">
        <v>486</v>
      </c>
      <c r="PXV174" s="566">
        <v>53</v>
      </c>
      <c r="PXW174" s="566" t="s">
        <v>500</v>
      </c>
      <c r="PXX174" s="566">
        <v>2500</v>
      </c>
      <c r="PXY174" s="566">
        <v>15</v>
      </c>
      <c r="PXZ174" s="566">
        <v>0</v>
      </c>
      <c r="PYA174" s="566">
        <v>0</v>
      </c>
      <c r="PYB174" s="566">
        <v>0</v>
      </c>
      <c r="PYC174" s="566">
        <v>0</v>
      </c>
      <c r="PYD174" s="566">
        <f t="shared" ref="PYD174" si="1553">SUM(PXX174:PYC174)</f>
        <v>2515</v>
      </c>
      <c r="PYE174" s="561">
        <f t="shared" ref="PYE174" si="1554">PYD174/PXV174</f>
        <v>47.452830188679243</v>
      </c>
      <c r="PYF174" s="566" t="s">
        <v>1283</v>
      </c>
      <c r="PYG174" s="566" t="s">
        <v>15</v>
      </c>
      <c r="PYH174" s="579">
        <v>45871</v>
      </c>
      <c r="PYI174" s="579">
        <v>45876</v>
      </c>
      <c r="PYJ174" s="566" t="s">
        <v>485</v>
      </c>
      <c r="PYK174" s="566" t="s">
        <v>486</v>
      </c>
      <c r="PYL174" s="566">
        <v>53</v>
      </c>
      <c r="PYM174" s="566" t="s">
        <v>500</v>
      </c>
      <c r="PYN174" s="566">
        <v>2500</v>
      </c>
      <c r="PYO174" s="566">
        <v>15</v>
      </c>
      <c r="PYP174" s="566">
        <v>0</v>
      </c>
      <c r="PYQ174" s="566">
        <v>0</v>
      </c>
      <c r="PYR174" s="566">
        <v>0</v>
      </c>
      <c r="PYS174" s="566">
        <v>0</v>
      </c>
      <c r="PYT174" s="566">
        <f t="shared" ref="PYT174" si="1555">SUM(PYN174:PYS174)</f>
        <v>2515</v>
      </c>
      <c r="PYU174" s="561">
        <f t="shared" ref="PYU174" si="1556">PYT174/PYL174</f>
        <v>47.452830188679243</v>
      </c>
      <c r="PYV174" s="566" t="s">
        <v>1283</v>
      </c>
      <c r="PYW174" s="566" t="s">
        <v>15</v>
      </c>
      <c r="PYX174" s="579">
        <v>45871</v>
      </c>
      <c r="PYY174" s="579">
        <v>45876</v>
      </c>
      <c r="PYZ174" s="566" t="s">
        <v>485</v>
      </c>
      <c r="PZA174" s="566" t="s">
        <v>486</v>
      </c>
      <c r="PZB174" s="566">
        <v>53</v>
      </c>
      <c r="PZC174" s="566" t="s">
        <v>500</v>
      </c>
      <c r="PZD174" s="566">
        <v>2500</v>
      </c>
      <c r="PZE174" s="566">
        <v>15</v>
      </c>
      <c r="PZF174" s="566">
        <v>0</v>
      </c>
      <c r="PZG174" s="566">
        <v>0</v>
      </c>
      <c r="PZH174" s="566">
        <v>0</v>
      </c>
      <c r="PZI174" s="566">
        <v>0</v>
      </c>
      <c r="PZJ174" s="566">
        <f t="shared" ref="PZJ174" si="1557">SUM(PZD174:PZI174)</f>
        <v>2515</v>
      </c>
      <c r="PZK174" s="561">
        <f t="shared" ref="PZK174" si="1558">PZJ174/PZB174</f>
        <v>47.452830188679243</v>
      </c>
      <c r="PZL174" s="566" t="s">
        <v>1283</v>
      </c>
      <c r="PZM174" s="566" t="s">
        <v>15</v>
      </c>
      <c r="PZN174" s="579">
        <v>45871</v>
      </c>
      <c r="PZO174" s="579">
        <v>45876</v>
      </c>
      <c r="PZP174" s="566" t="s">
        <v>485</v>
      </c>
      <c r="PZQ174" s="566" t="s">
        <v>486</v>
      </c>
      <c r="PZR174" s="566">
        <v>53</v>
      </c>
      <c r="PZS174" s="566" t="s">
        <v>500</v>
      </c>
      <c r="PZT174" s="566">
        <v>2500</v>
      </c>
      <c r="PZU174" s="566">
        <v>15</v>
      </c>
      <c r="PZV174" s="566">
        <v>0</v>
      </c>
      <c r="PZW174" s="566">
        <v>0</v>
      </c>
      <c r="PZX174" s="566">
        <v>0</v>
      </c>
      <c r="PZY174" s="566">
        <v>0</v>
      </c>
      <c r="PZZ174" s="566">
        <f t="shared" ref="PZZ174" si="1559">SUM(PZT174:PZY174)</f>
        <v>2515</v>
      </c>
      <c r="QAA174" s="561">
        <f t="shared" ref="QAA174" si="1560">PZZ174/PZR174</f>
        <v>47.452830188679243</v>
      </c>
      <c r="QAB174" s="566" t="s">
        <v>1283</v>
      </c>
      <c r="QAC174" s="566" t="s">
        <v>15</v>
      </c>
      <c r="QAD174" s="579">
        <v>45871</v>
      </c>
      <c r="QAE174" s="579">
        <v>45876</v>
      </c>
      <c r="QAF174" s="566" t="s">
        <v>485</v>
      </c>
      <c r="QAG174" s="566" t="s">
        <v>486</v>
      </c>
      <c r="QAH174" s="566">
        <v>53</v>
      </c>
      <c r="QAI174" s="566" t="s">
        <v>500</v>
      </c>
      <c r="QAJ174" s="566">
        <v>2500</v>
      </c>
      <c r="QAK174" s="566">
        <v>15</v>
      </c>
      <c r="QAL174" s="566">
        <v>0</v>
      </c>
      <c r="QAM174" s="566">
        <v>0</v>
      </c>
      <c r="QAN174" s="566">
        <v>0</v>
      </c>
      <c r="QAO174" s="566">
        <v>0</v>
      </c>
      <c r="QAP174" s="566">
        <f t="shared" ref="QAP174" si="1561">SUM(QAJ174:QAO174)</f>
        <v>2515</v>
      </c>
      <c r="QAQ174" s="561">
        <f t="shared" ref="QAQ174" si="1562">QAP174/QAH174</f>
        <v>47.452830188679243</v>
      </c>
      <c r="QAR174" s="566" t="s">
        <v>1283</v>
      </c>
      <c r="QAS174" s="566" t="s">
        <v>15</v>
      </c>
      <c r="QAT174" s="579">
        <v>45871</v>
      </c>
      <c r="QAU174" s="579">
        <v>45876</v>
      </c>
      <c r="QAV174" s="566" t="s">
        <v>485</v>
      </c>
      <c r="QAW174" s="566" t="s">
        <v>486</v>
      </c>
      <c r="QAX174" s="566">
        <v>53</v>
      </c>
      <c r="QAY174" s="566" t="s">
        <v>500</v>
      </c>
      <c r="QAZ174" s="566">
        <v>2500</v>
      </c>
      <c r="QBA174" s="566">
        <v>15</v>
      </c>
      <c r="QBB174" s="566">
        <v>0</v>
      </c>
      <c r="QBC174" s="566">
        <v>0</v>
      </c>
      <c r="QBD174" s="566">
        <v>0</v>
      </c>
      <c r="QBE174" s="566">
        <v>0</v>
      </c>
      <c r="QBF174" s="566">
        <f t="shared" ref="QBF174" si="1563">SUM(QAZ174:QBE174)</f>
        <v>2515</v>
      </c>
      <c r="QBG174" s="561">
        <f t="shared" ref="QBG174" si="1564">QBF174/QAX174</f>
        <v>47.452830188679243</v>
      </c>
      <c r="QBH174" s="566" t="s">
        <v>1283</v>
      </c>
      <c r="QBI174" s="566" t="s">
        <v>15</v>
      </c>
      <c r="QBJ174" s="579">
        <v>45871</v>
      </c>
      <c r="QBK174" s="579">
        <v>45876</v>
      </c>
      <c r="QBL174" s="566" t="s">
        <v>485</v>
      </c>
      <c r="QBM174" s="566" t="s">
        <v>486</v>
      </c>
      <c r="QBN174" s="566">
        <v>53</v>
      </c>
      <c r="QBO174" s="566" t="s">
        <v>500</v>
      </c>
      <c r="QBP174" s="566">
        <v>2500</v>
      </c>
      <c r="QBQ174" s="566">
        <v>15</v>
      </c>
      <c r="QBR174" s="566">
        <v>0</v>
      </c>
      <c r="QBS174" s="566">
        <v>0</v>
      </c>
      <c r="QBT174" s="566">
        <v>0</v>
      </c>
      <c r="QBU174" s="566">
        <v>0</v>
      </c>
      <c r="QBV174" s="566">
        <f t="shared" ref="QBV174" si="1565">SUM(QBP174:QBU174)</f>
        <v>2515</v>
      </c>
      <c r="QBW174" s="561">
        <f t="shared" ref="QBW174" si="1566">QBV174/QBN174</f>
        <v>47.452830188679243</v>
      </c>
      <c r="QBX174" s="566" t="s">
        <v>1283</v>
      </c>
      <c r="QBY174" s="566" t="s">
        <v>15</v>
      </c>
      <c r="QBZ174" s="579">
        <v>45871</v>
      </c>
      <c r="QCA174" s="579">
        <v>45876</v>
      </c>
      <c r="QCB174" s="566" t="s">
        <v>485</v>
      </c>
      <c r="QCC174" s="566" t="s">
        <v>486</v>
      </c>
      <c r="QCD174" s="566">
        <v>53</v>
      </c>
      <c r="QCE174" s="566" t="s">
        <v>500</v>
      </c>
      <c r="QCF174" s="566">
        <v>2500</v>
      </c>
      <c r="QCG174" s="566">
        <v>15</v>
      </c>
      <c r="QCH174" s="566">
        <v>0</v>
      </c>
      <c r="QCI174" s="566">
        <v>0</v>
      </c>
      <c r="QCJ174" s="566">
        <v>0</v>
      </c>
      <c r="QCK174" s="566">
        <v>0</v>
      </c>
      <c r="QCL174" s="566">
        <f t="shared" ref="QCL174" si="1567">SUM(QCF174:QCK174)</f>
        <v>2515</v>
      </c>
      <c r="QCM174" s="561">
        <f t="shared" ref="QCM174" si="1568">QCL174/QCD174</f>
        <v>47.452830188679243</v>
      </c>
      <c r="QCN174" s="566" t="s">
        <v>1283</v>
      </c>
      <c r="QCO174" s="566" t="s">
        <v>15</v>
      </c>
      <c r="QCP174" s="579">
        <v>45871</v>
      </c>
      <c r="QCQ174" s="579">
        <v>45876</v>
      </c>
      <c r="QCR174" s="566" t="s">
        <v>485</v>
      </c>
      <c r="QCS174" s="566" t="s">
        <v>486</v>
      </c>
      <c r="QCT174" s="566">
        <v>53</v>
      </c>
      <c r="QCU174" s="566" t="s">
        <v>500</v>
      </c>
      <c r="QCV174" s="566">
        <v>2500</v>
      </c>
      <c r="QCW174" s="566">
        <v>15</v>
      </c>
      <c r="QCX174" s="566">
        <v>0</v>
      </c>
      <c r="QCY174" s="566">
        <v>0</v>
      </c>
      <c r="QCZ174" s="566">
        <v>0</v>
      </c>
      <c r="QDA174" s="566">
        <v>0</v>
      </c>
      <c r="QDB174" s="566">
        <f t="shared" ref="QDB174" si="1569">SUM(QCV174:QDA174)</f>
        <v>2515</v>
      </c>
      <c r="QDC174" s="561">
        <f t="shared" ref="QDC174" si="1570">QDB174/QCT174</f>
        <v>47.452830188679243</v>
      </c>
      <c r="QDD174" s="566" t="s">
        <v>1283</v>
      </c>
      <c r="QDE174" s="566" t="s">
        <v>15</v>
      </c>
      <c r="QDF174" s="579">
        <v>45871</v>
      </c>
      <c r="QDG174" s="579">
        <v>45876</v>
      </c>
      <c r="QDH174" s="566" t="s">
        <v>485</v>
      </c>
      <c r="QDI174" s="566" t="s">
        <v>486</v>
      </c>
      <c r="QDJ174" s="566">
        <v>53</v>
      </c>
      <c r="QDK174" s="566" t="s">
        <v>500</v>
      </c>
      <c r="QDL174" s="566">
        <v>2500</v>
      </c>
      <c r="QDM174" s="566">
        <v>15</v>
      </c>
      <c r="QDN174" s="566">
        <v>0</v>
      </c>
      <c r="QDO174" s="566">
        <v>0</v>
      </c>
      <c r="QDP174" s="566">
        <v>0</v>
      </c>
      <c r="QDQ174" s="566">
        <v>0</v>
      </c>
      <c r="QDR174" s="566">
        <f t="shared" ref="QDR174" si="1571">SUM(QDL174:QDQ174)</f>
        <v>2515</v>
      </c>
      <c r="QDS174" s="561">
        <f t="shared" ref="QDS174" si="1572">QDR174/QDJ174</f>
        <v>47.452830188679243</v>
      </c>
      <c r="QDT174" s="566" t="s">
        <v>1283</v>
      </c>
      <c r="QDU174" s="566" t="s">
        <v>15</v>
      </c>
      <c r="QDV174" s="579">
        <v>45871</v>
      </c>
      <c r="QDW174" s="579">
        <v>45876</v>
      </c>
      <c r="QDX174" s="566" t="s">
        <v>485</v>
      </c>
      <c r="QDY174" s="566" t="s">
        <v>486</v>
      </c>
      <c r="QDZ174" s="566">
        <v>53</v>
      </c>
      <c r="QEA174" s="566" t="s">
        <v>500</v>
      </c>
      <c r="QEB174" s="566">
        <v>2500</v>
      </c>
      <c r="QEC174" s="566">
        <v>15</v>
      </c>
      <c r="QED174" s="566">
        <v>0</v>
      </c>
      <c r="QEE174" s="566">
        <v>0</v>
      </c>
      <c r="QEF174" s="566">
        <v>0</v>
      </c>
      <c r="QEG174" s="566">
        <v>0</v>
      </c>
      <c r="QEH174" s="566">
        <f t="shared" ref="QEH174" si="1573">SUM(QEB174:QEG174)</f>
        <v>2515</v>
      </c>
      <c r="QEI174" s="561">
        <f t="shared" ref="QEI174" si="1574">QEH174/QDZ174</f>
        <v>47.452830188679243</v>
      </c>
      <c r="QEJ174" s="566" t="s">
        <v>1283</v>
      </c>
      <c r="QEK174" s="566" t="s">
        <v>15</v>
      </c>
      <c r="QEL174" s="579">
        <v>45871</v>
      </c>
      <c r="QEM174" s="579">
        <v>45876</v>
      </c>
      <c r="QEN174" s="566" t="s">
        <v>485</v>
      </c>
      <c r="QEO174" s="566" t="s">
        <v>486</v>
      </c>
      <c r="QEP174" s="566">
        <v>53</v>
      </c>
      <c r="QEQ174" s="566" t="s">
        <v>500</v>
      </c>
      <c r="QER174" s="566">
        <v>2500</v>
      </c>
      <c r="QES174" s="566">
        <v>15</v>
      </c>
      <c r="QET174" s="566">
        <v>0</v>
      </c>
      <c r="QEU174" s="566">
        <v>0</v>
      </c>
      <c r="QEV174" s="566">
        <v>0</v>
      </c>
      <c r="QEW174" s="566">
        <v>0</v>
      </c>
      <c r="QEX174" s="566">
        <f t="shared" ref="QEX174" si="1575">SUM(QER174:QEW174)</f>
        <v>2515</v>
      </c>
      <c r="QEY174" s="561">
        <f t="shared" ref="QEY174" si="1576">QEX174/QEP174</f>
        <v>47.452830188679243</v>
      </c>
      <c r="QEZ174" s="566" t="s">
        <v>1283</v>
      </c>
      <c r="QFA174" s="566" t="s">
        <v>15</v>
      </c>
      <c r="QFB174" s="579">
        <v>45871</v>
      </c>
      <c r="QFC174" s="579">
        <v>45876</v>
      </c>
      <c r="QFD174" s="566" t="s">
        <v>485</v>
      </c>
      <c r="QFE174" s="566" t="s">
        <v>486</v>
      </c>
      <c r="QFF174" s="566">
        <v>53</v>
      </c>
      <c r="QFG174" s="566" t="s">
        <v>500</v>
      </c>
      <c r="QFH174" s="566">
        <v>2500</v>
      </c>
      <c r="QFI174" s="566">
        <v>15</v>
      </c>
      <c r="QFJ174" s="566">
        <v>0</v>
      </c>
      <c r="QFK174" s="566">
        <v>0</v>
      </c>
      <c r="QFL174" s="566">
        <v>0</v>
      </c>
      <c r="QFM174" s="566">
        <v>0</v>
      </c>
      <c r="QFN174" s="566">
        <f t="shared" ref="QFN174" si="1577">SUM(QFH174:QFM174)</f>
        <v>2515</v>
      </c>
      <c r="QFO174" s="561">
        <f t="shared" ref="QFO174" si="1578">QFN174/QFF174</f>
        <v>47.452830188679243</v>
      </c>
      <c r="QFP174" s="566" t="s">
        <v>1283</v>
      </c>
      <c r="QFQ174" s="566" t="s">
        <v>15</v>
      </c>
      <c r="QFR174" s="579">
        <v>45871</v>
      </c>
      <c r="QFS174" s="579">
        <v>45876</v>
      </c>
      <c r="QFT174" s="566" t="s">
        <v>485</v>
      </c>
      <c r="QFU174" s="566" t="s">
        <v>486</v>
      </c>
      <c r="QFV174" s="566">
        <v>53</v>
      </c>
      <c r="QFW174" s="566" t="s">
        <v>500</v>
      </c>
      <c r="QFX174" s="566">
        <v>2500</v>
      </c>
      <c r="QFY174" s="566">
        <v>15</v>
      </c>
      <c r="QFZ174" s="566">
        <v>0</v>
      </c>
      <c r="QGA174" s="566">
        <v>0</v>
      </c>
      <c r="QGB174" s="566">
        <v>0</v>
      </c>
      <c r="QGC174" s="566">
        <v>0</v>
      </c>
      <c r="QGD174" s="566">
        <f t="shared" ref="QGD174" si="1579">SUM(QFX174:QGC174)</f>
        <v>2515</v>
      </c>
      <c r="QGE174" s="561">
        <f t="shared" ref="QGE174" si="1580">QGD174/QFV174</f>
        <v>47.452830188679243</v>
      </c>
      <c r="QGF174" s="566" t="s">
        <v>1283</v>
      </c>
      <c r="QGG174" s="566" t="s">
        <v>15</v>
      </c>
      <c r="QGH174" s="579">
        <v>45871</v>
      </c>
      <c r="QGI174" s="579">
        <v>45876</v>
      </c>
      <c r="QGJ174" s="566" t="s">
        <v>485</v>
      </c>
      <c r="QGK174" s="566" t="s">
        <v>486</v>
      </c>
      <c r="QGL174" s="566">
        <v>53</v>
      </c>
      <c r="QGM174" s="566" t="s">
        <v>500</v>
      </c>
      <c r="QGN174" s="566">
        <v>2500</v>
      </c>
      <c r="QGO174" s="566">
        <v>15</v>
      </c>
      <c r="QGP174" s="566">
        <v>0</v>
      </c>
      <c r="QGQ174" s="566">
        <v>0</v>
      </c>
      <c r="QGR174" s="566">
        <v>0</v>
      </c>
      <c r="QGS174" s="566">
        <v>0</v>
      </c>
      <c r="QGT174" s="566">
        <f t="shared" ref="QGT174" si="1581">SUM(QGN174:QGS174)</f>
        <v>2515</v>
      </c>
      <c r="QGU174" s="561">
        <f t="shared" ref="QGU174" si="1582">QGT174/QGL174</f>
        <v>47.452830188679243</v>
      </c>
      <c r="QGV174" s="566" t="s">
        <v>1283</v>
      </c>
      <c r="QGW174" s="566" t="s">
        <v>15</v>
      </c>
      <c r="QGX174" s="579">
        <v>45871</v>
      </c>
      <c r="QGY174" s="579">
        <v>45876</v>
      </c>
      <c r="QGZ174" s="566" t="s">
        <v>485</v>
      </c>
      <c r="QHA174" s="566" t="s">
        <v>486</v>
      </c>
      <c r="QHB174" s="566">
        <v>53</v>
      </c>
      <c r="QHC174" s="566" t="s">
        <v>500</v>
      </c>
      <c r="QHD174" s="566">
        <v>2500</v>
      </c>
      <c r="QHE174" s="566">
        <v>15</v>
      </c>
      <c r="QHF174" s="566">
        <v>0</v>
      </c>
      <c r="QHG174" s="566">
        <v>0</v>
      </c>
      <c r="QHH174" s="566">
        <v>0</v>
      </c>
      <c r="QHI174" s="566">
        <v>0</v>
      </c>
      <c r="QHJ174" s="566">
        <f t="shared" ref="QHJ174" si="1583">SUM(QHD174:QHI174)</f>
        <v>2515</v>
      </c>
      <c r="QHK174" s="561">
        <f t="shared" ref="QHK174" si="1584">QHJ174/QHB174</f>
        <v>47.452830188679243</v>
      </c>
      <c r="QHL174" s="566" t="s">
        <v>1283</v>
      </c>
      <c r="QHM174" s="566" t="s">
        <v>15</v>
      </c>
      <c r="QHN174" s="579">
        <v>45871</v>
      </c>
      <c r="QHO174" s="579">
        <v>45876</v>
      </c>
      <c r="QHP174" s="566" t="s">
        <v>485</v>
      </c>
      <c r="QHQ174" s="566" t="s">
        <v>486</v>
      </c>
      <c r="QHR174" s="566">
        <v>53</v>
      </c>
      <c r="QHS174" s="566" t="s">
        <v>500</v>
      </c>
      <c r="QHT174" s="566">
        <v>2500</v>
      </c>
      <c r="QHU174" s="566">
        <v>15</v>
      </c>
      <c r="QHV174" s="566">
        <v>0</v>
      </c>
      <c r="QHW174" s="566">
        <v>0</v>
      </c>
      <c r="QHX174" s="566">
        <v>0</v>
      </c>
      <c r="QHY174" s="566">
        <v>0</v>
      </c>
      <c r="QHZ174" s="566">
        <f t="shared" ref="QHZ174" si="1585">SUM(QHT174:QHY174)</f>
        <v>2515</v>
      </c>
      <c r="QIA174" s="561">
        <f t="shared" ref="QIA174" si="1586">QHZ174/QHR174</f>
        <v>47.452830188679243</v>
      </c>
      <c r="QIB174" s="566" t="s">
        <v>1283</v>
      </c>
      <c r="QIC174" s="566" t="s">
        <v>15</v>
      </c>
      <c r="QID174" s="579">
        <v>45871</v>
      </c>
      <c r="QIE174" s="579">
        <v>45876</v>
      </c>
      <c r="QIF174" s="566" t="s">
        <v>485</v>
      </c>
      <c r="QIG174" s="566" t="s">
        <v>486</v>
      </c>
      <c r="QIH174" s="566">
        <v>53</v>
      </c>
      <c r="QII174" s="566" t="s">
        <v>500</v>
      </c>
      <c r="QIJ174" s="566">
        <v>2500</v>
      </c>
      <c r="QIK174" s="566">
        <v>15</v>
      </c>
      <c r="QIL174" s="566">
        <v>0</v>
      </c>
      <c r="QIM174" s="566">
        <v>0</v>
      </c>
      <c r="QIN174" s="566">
        <v>0</v>
      </c>
      <c r="QIO174" s="566">
        <v>0</v>
      </c>
      <c r="QIP174" s="566">
        <f t="shared" ref="QIP174" si="1587">SUM(QIJ174:QIO174)</f>
        <v>2515</v>
      </c>
      <c r="QIQ174" s="561">
        <f t="shared" ref="QIQ174" si="1588">QIP174/QIH174</f>
        <v>47.452830188679243</v>
      </c>
      <c r="QIR174" s="566" t="s">
        <v>1283</v>
      </c>
      <c r="QIS174" s="566" t="s">
        <v>15</v>
      </c>
      <c r="QIT174" s="579">
        <v>45871</v>
      </c>
      <c r="QIU174" s="579">
        <v>45876</v>
      </c>
      <c r="QIV174" s="566" t="s">
        <v>485</v>
      </c>
      <c r="QIW174" s="566" t="s">
        <v>486</v>
      </c>
      <c r="QIX174" s="566">
        <v>53</v>
      </c>
      <c r="QIY174" s="566" t="s">
        <v>500</v>
      </c>
      <c r="QIZ174" s="566">
        <v>2500</v>
      </c>
      <c r="QJA174" s="566">
        <v>15</v>
      </c>
      <c r="QJB174" s="566">
        <v>0</v>
      </c>
      <c r="QJC174" s="566">
        <v>0</v>
      </c>
      <c r="QJD174" s="566">
        <v>0</v>
      </c>
      <c r="QJE174" s="566">
        <v>0</v>
      </c>
      <c r="QJF174" s="566">
        <f t="shared" ref="QJF174" si="1589">SUM(QIZ174:QJE174)</f>
        <v>2515</v>
      </c>
      <c r="QJG174" s="561">
        <f t="shared" ref="QJG174" si="1590">QJF174/QIX174</f>
        <v>47.452830188679243</v>
      </c>
      <c r="QJH174" s="566" t="s">
        <v>1283</v>
      </c>
      <c r="QJI174" s="566" t="s">
        <v>15</v>
      </c>
      <c r="QJJ174" s="579">
        <v>45871</v>
      </c>
      <c r="QJK174" s="579">
        <v>45876</v>
      </c>
      <c r="QJL174" s="566" t="s">
        <v>485</v>
      </c>
      <c r="QJM174" s="566" t="s">
        <v>486</v>
      </c>
      <c r="QJN174" s="566">
        <v>53</v>
      </c>
      <c r="QJO174" s="566" t="s">
        <v>500</v>
      </c>
      <c r="QJP174" s="566">
        <v>2500</v>
      </c>
      <c r="QJQ174" s="566">
        <v>15</v>
      </c>
      <c r="QJR174" s="566">
        <v>0</v>
      </c>
      <c r="QJS174" s="566">
        <v>0</v>
      </c>
      <c r="QJT174" s="566">
        <v>0</v>
      </c>
      <c r="QJU174" s="566">
        <v>0</v>
      </c>
      <c r="QJV174" s="566">
        <f t="shared" ref="QJV174" si="1591">SUM(QJP174:QJU174)</f>
        <v>2515</v>
      </c>
      <c r="QJW174" s="561">
        <f t="shared" ref="QJW174" si="1592">QJV174/QJN174</f>
        <v>47.452830188679243</v>
      </c>
      <c r="QJX174" s="566" t="s">
        <v>1283</v>
      </c>
      <c r="QJY174" s="566" t="s">
        <v>15</v>
      </c>
      <c r="QJZ174" s="579">
        <v>45871</v>
      </c>
      <c r="QKA174" s="579">
        <v>45876</v>
      </c>
      <c r="QKB174" s="566" t="s">
        <v>485</v>
      </c>
      <c r="QKC174" s="566" t="s">
        <v>486</v>
      </c>
      <c r="QKD174" s="566">
        <v>53</v>
      </c>
      <c r="QKE174" s="566" t="s">
        <v>500</v>
      </c>
      <c r="QKF174" s="566">
        <v>2500</v>
      </c>
      <c r="QKG174" s="566">
        <v>15</v>
      </c>
      <c r="QKH174" s="566">
        <v>0</v>
      </c>
      <c r="QKI174" s="566">
        <v>0</v>
      </c>
      <c r="QKJ174" s="566">
        <v>0</v>
      </c>
      <c r="QKK174" s="566">
        <v>0</v>
      </c>
      <c r="QKL174" s="566">
        <f t="shared" ref="QKL174" si="1593">SUM(QKF174:QKK174)</f>
        <v>2515</v>
      </c>
      <c r="QKM174" s="561">
        <f t="shared" ref="QKM174" si="1594">QKL174/QKD174</f>
        <v>47.452830188679243</v>
      </c>
      <c r="QKN174" s="566" t="s">
        <v>1283</v>
      </c>
      <c r="QKO174" s="566" t="s">
        <v>15</v>
      </c>
      <c r="QKP174" s="579">
        <v>45871</v>
      </c>
      <c r="QKQ174" s="579">
        <v>45876</v>
      </c>
      <c r="QKR174" s="566" t="s">
        <v>485</v>
      </c>
      <c r="QKS174" s="566" t="s">
        <v>486</v>
      </c>
      <c r="QKT174" s="566">
        <v>53</v>
      </c>
      <c r="QKU174" s="566" t="s">
        <v>500</v>
      </c>
      <c r="QKV174" s="566">
        <v>2500</v>
      </c>
      <c r="QKW174" s="566">
        <v>15</v>
      </c>
      <c r="QKX174" s="566">
        <v>0</v>
      </c>
      <c r="QKY174" s="566">
        <v>0</v>
      </c>
      <c r="QKZ174" s="566">
        <v>0</v>
      </c>
      <c r="QLA174" s="566">
        <v>0</v>
      </c>
      <c r="QLB174" s="566">
        <f t="shared" ref="QLB174" si="1595">SUM(QKV174:QLA174)</f>
        <v>2515</v>
      </c>
      <c r="QLC174" s="561">
        <f t="shared" ref="QLC174" si="1596">QLB174/QKT174</f>
        <v>47.452830188679243</v>
      </c>
      <c r="QLD174" s="566" t="s">
        <v>1283</v>
      </c>
      <c r="QLE174" s="566" t="s">
        <v>15</v>
      </c>
      <c r="QLF174" s="579">
        <v>45871</v>
      </c>
      <c r="QLG174" s="579">
        <v>45876</v>
      </c>
      <c r="QLH174" s="566" t="s">
        <v>485</v>
      </c>
      <c r="QLI174" s="566" t="s">
        <v>486</v>
      </c>
      <c r="QLJ174" s="566">
        <v>53</v>
      </c>
      <c r="QLK174" s="566" t="s">
        <v>500</v>
      </c>
      <c r="QLL174" s="566">
        <v>2500</v>
      </c>
      <c r="QLM174" s="566">
        <v>15</v>
      </c>
      <c r="QLN174" s="566">
        <v>0</v>
      </c>
      <c r="QLO174" s="566">
        <v>0</v>
      </c>
      <c r="QLP174" s="566">
        <v>0</v>
      </c>
      <c r="QLQ174" s="566">
        <v>0</v>
      </c>
      <c r="QLR174" s="566">
        <f t="shared" ref="QLR174" si="1597">SUM(QLL174:QLQ174)</f>
        <v>2515</v>
      </c>
      <c r="QLS174" s="561">
        <f t="shared" ref="QLS174" si="1598">QLR174/QLJ174</f>
        <v>47.452830188679243</v>
      </c>
      <c r="QLT174" s="566" t="s">
        <v>1283</v>
      </c>
      <c r="QLU174" s="566" t="s">
        <v>15</v>
      </c>
      <c r="QLV174" s="579">
        <v>45871</v>
      </c>
      <c r="QLW174" s="579">
        <v>45876</v>
      </c>
      <c r="QLX174" s="566" t="s">
        <v>485</v>
      </c>
      <c r="QLY174" s="566" t="s">
        <v>486</v>
      </c>
      <c r="QLZ174" s="566">
        <v>53</v>
      </c>
      <c r="QMA174" s="566" t="s">
        <v>500</v>
      </c>
      <c r="QMB174" s="566">
        <v>2500</v>
      </c>
      <c r="QMC174" s="566">
        <v>15</v>
      </c>
      <c r="QMD174" s="566">
        <v>0</v>
      </c>
      <c r="QME174" s="566">
        <v>0</v>
      </c>
      <c r="QMF174" s="566">
        <v>0</v>
      </c>
      <c r="QMG174" s="566">
        <v>0</v>
      </c>
      <c r="QMH174" s="566">
        <f t="shared" ref="QMH174" si="1599">SUM(QMB174:QMG174)</f>
        <v>2515</v>
      </c>
      <c r="QMI174" s="561">
        <f t="shared" ref="QMI174" si="1600">QMH174/QLZ174</f>
        <v>47.452830188679243</v>
      </c>
      <c r="QMJ174" s="566" t="s">
        <v>1283</v>
      </c>
      <c r="QMK174" s="566" t="s">
        <v>15</v>
      </c>
      <c r="QML174" s="579">
        <v>45871</v>
      </c>
      <c r="QMM174" s="579">
        <v>45876</v>
      </c>
      <c r="QMN174" s="566" t="s">
        <v>485</v>
      </c>
      <c r="QMO174" s="566" t="s">
        <v>486</v>
      </c>
      <c r="QMP174" s="566">
        <v>53</v>
      </c>
      <c r="QMQ174" s="566" t="s">
        <v>500</v>
      </c>
      <c r="QMR174" s="566">
        <v>2500</v>
      </c>
      <c r="QMS174" s="566">
        <v>15</v>
      </c>
      <c r="QMT174" s="566">
        <v>0</v>
      </c>
      <c r="QMU174" s="566">
        <v>0</v>
      </c>
      <c r="QMV174" s="566">
        <v>0</v>
      </c>
      <c r="QMW174" s="566">
        <v>0</v>
      </c>
      <c r="QMX174" s="566">
        <f t="shared" ref="QMX174" si="1601">SUM(QMR174:QMW174)</f>
        <v>2515</v>
      </c>
      <c r="QMY174" s="561">
        <f t="shared" ref="QMY174" si="1602">QMX174/QMP174</f>
        <v>47.452830188679243</v>
      </c>
      <c r="QMZ174" s="566" t="s">
        <v>1283</v>
      </c>
      <c r="QNA174" s="566" t="s">
        <v>15</v>
      </c>
      <c r="QNB174" s="579">
        <v>45871</v>
      </c>
      <c r="QNC174" s="579">
        <v>45876</v>
      </c>
      <c r="QND174" s="566" t="s">
        <v>485</v>
      </c>
      <c r="QNE174" s="566" t="s">
        <v>486</v>
      </c>
      <c r="QNF174" s="566">
        <v>53</v>
      </c>
      <c r="QNG174" s="566" t="s">
        <v>500</v>
      </c>
      <c r="QNH174" s="566">
        <v>2500</v>
      </c>
      <c r="QNI174" s="566">
        <v>15</v>
      </c>
      <c r="QNJ174" s="566">
        <v>0</v>
      </c>
      <c r="QNK174" s="566">
        <v>0</v>
      </c>
      <c r="QNL174" s="566">
        <v>0</v>
      </c>
      <c r="QNM174" s="566">
        <v>0</v>
      </c>
      <c r="QNN174" s="566">
        <f t="shared" ref="QNN174" si="1603">SUM(QNH174:QNM174)</f>
        <v>2515</v>
      </c>
      <c r="QNO174" s="561">
        <f t="shared" ref="QNO174" si="1604">QNN174/QNF174</f>
        <v>47.452830188679243</v>
      </c>
      <c r="QNP174" s="566" t="s">
        <v>1283</v>
      </c>
      <c r="QNQ174" s="566" t="s">
        <v>15</v>
      </c>
      <c r="QNR174" s="579">
        <v>45871</v>
      </c>
      <c r="QNS174" s="579">
        <v>45876</v>
      </c>
      <c r="QNT174" s="566" t="s">
        <v>485</v>
      </c>
      <c r="QNU174" s="566" t="s">
        <v>486</v>
      </c>
      <c r="QNV174" s="566">
        <v>53</v>
      </c>
      <c r="QNW174" s="566" t="s">
        <v>500</v>
      </c>
      <c r="QNX174" s="566">
        <v>2500</v>
      </c>
      <c r="QNY174" s="566">
        <v>15</v>
      </c>
      <c r="QNZ174" s="566">
        <v>0</v>
      </c>
      <c r="QOA174" s="566">
        <v>0</v>
      </c>
      <c r="QOB174" s="566">
        <v>0</v>
      </c>
      <c r="QOC174" s="566">
        <v>0</v>
      </c>
      <c r="QOD174" s="566">
        <f t="shared" ref="QOD174" si="1605">SUM(QNX174:QOC174)</f>
        <v>2515</v>
      </c>
      <c r="QOE174" s="561">
        <f t="shared" ref="QOE174" si="1606">QOD174/QNV174</f>
        <v>47.452830188679243</v>
      </c>
      <c r="QOF174" s="566" t="s">
        <v>1283</v>
      </c>
      <c r="QOG174" s="566" t="s">
        <v>15</v>
      </c>
      <c r="QOH174" s="579">
        <v>45871</v>
      </c>
      <c r="QOI174" s="579">
        <v>45876</v>
      </c>
      <c r="QOJ174" s="566" t="s">
        <v>485</v>
      </c>
      <c r="QOK174" s="566" t="s">
        <v>486</v>
      </c>
      <c r="QOL174" s="566">
        <v>53</v>
      </c>
      <c r="QOM174" s="566" t="s">
        <v>500</v>
      </c>
      <c r="QON174" s="566">
        <v>2500</v>
      </c>
      <c r="QOO174" s="566">
        <v>15</v>
      </c>
      <c r="QOP174" s="566">
        <v>0</v>
      </c>
      <c r="QOQ174" s="566">
        <v>0</v>
      </c>
      <c r="QOR174" s="566">
        <v>0</v>
      </c>
      <c r="QOS174" s="566">
        <v>0</v>
      </c>
      <c r="QOT174" s="566">
        <f t="shared" ref="QOT174" si="1607">SUM(QON174:QOS174)</f>
        <v>2515</v>
      </c>
      <c r="QOU174" s="561">
        <f t="shared" ref="QOU174" si="1608">QOT174/QOL174</f>
        <v>47.452830188679243</v>
      </c>
      <c r="QOV174" s="566" t="s">
        <v>1283</v>
      </c>
      <c r="QOW174" s="566" t="s">
        <v>15</v>
      </c>
      <c r="QOX174" s="579">
        <v>45871</v>
      </c>
      <c r="QOY174" s="579">
        <v>45876</v>
      </c>
      <c r="QOZ174" s="566" t="s">
        <v>485</v>
      </c>
      <c r="QPA174" s="566" t="s">
        <v>486</v>
      </c>
      <c r="QPB174" s="566">
        <v>53</v>
      </c>
      <c r="QPC174" s="566" t="s">
        <v>500</v>
      </c>
      <c r="QPD174" s="566">
        <v>2500</v>
      </c>
      <c r="QPE174" s="566">
        <v>15</v>
      </c>
      <c r="QPF174" s="566">
        <v>0</v>
      </c>
      <c r="QPG174" s="566">
        <v>0</v>
      </c>
      <c r="QPH174" s="566">
        <v>0</v>
      </c>
      <c r="QPI174" s="566">
        <v>0</v>
      </c>
      <c r="QPJ174" s="566">
        <f t="shared" ref="QPJ174" si="1609">SUM(QPD174:QPI174)</f>
        <v>2515</v>
      </c>
      <c r="QPK174" s="561">
        <f t="shared" ref="QPK174" si="1610">QPJ174/QPB174</f>
        <v>47.452830188679243</v>
      </c>
      <c r="QPL174" s="566" t="s">
        <v>1283</v>
      </c>
      <c r="QPM174" s="566" t="s">
        <v>15</v>
      </c>
      <c r="QPN174" s="579">
        <v>45871</v>
      </c>
      <c r="QPO174" s="579">
        <v>45876</v>
      </c>
      <c r="QPP174" s="566" t="s">
        <v>485</v>
      </c>
      <c r="QPQ174" s="566" t="s">
        <v>486</v>
      </c>
      <c r="QPR174" s="566">
        <v>53</v>
      </c>
      <c r="QPS174" s="566" t="s">
        <v>500</v>
      </c>
      <c r="QPT174" s="566">
        <v>2500</v>
      </c>
      <c r="QPU174" s="566">
        <v>15</v>
      </c>
      <c r="QPV174" s="566">
        <v>0</v>
      </c>
      <c r="QPW174" s="566">
        <v>0</v>
      </c>
      <c r="QPX174" s="566">
        <v>0</v>
      </c>
      <c r="QPY174" s="566">
        <v>0</v>
      </c>
      <c r="QPZ174" s="566">
        <f t="shared" ref="QPZ174" si="1611">SUM(QPT174:QPY174)</f>
        <v>2515</v>
      </c>
      <c r="QQA174" s="561">
        <f t="shared" ref="QQA174" si="1612">QPZ174/QPR174</f>
        <v>47.452830188679243</v>
      </c>
      <c r="QQB174" s="566" t="s">
        <v>1283</v>
      </c>
      <c r="QQC174" s="566" t="s">
        <v>15</v>
      </c>
      <c r="QQD174" s="579">
        <v>45871</v>
      </c>
      <c r="QQE174" s="579">
        <v>45876</v>
      </c>
      <c r="QQF174" s="566" t="s">
        <v>485</v>
      </c>
      <c r="QQG174" s="566" t="s">
        <v>486</v>
      </c>
      <c r="QQH174" s="566">
        <v>53</v>
      </c>
      <c r="QQI174" s="566" t="s">
        <v>500</v>
      </c>
      <c r="QQJ174" s="566">
        <v>2500</v>
      </c>
      <c r="QQK174" s="566">
        <v>15</v>
      </c>
      <c r="QQL174" s="566">
        <v>0</v>
      </c>
      <c r="QQM174" s="566">
        <v>0</v>
      </c>
      <c r="QQN174" s="566">
        <v>0</v>
      </c>
      <c r="QQO174" s="566">
        <v>0</v>
      </c>
      <c r="QQP174" s="566">
        <f t="shared" ref="QQP174" si="1613">SUM(QQJ174:QQO174)</f>
        <v>2515</v>
      </c>
      <c r="QQQ174" s="561">
        <f t="shared" ref="QQQ174" si="1614">QQP174/QQH174</f>
        <v>47.452830188679243</v>
      </c>
      <c r="QQR174" s="566" t="s">
        <v>1283</v>
      </c>
      <c r="QQS174" s="566" t="s">
        <v>15</v>
      </c>
      <c r="QQT174" s="579">
        <v>45871</v>
      </c>
      <c r="QQU174" s="579">
        <v>45876</v>
      </c>
      <c r="QQV174" s="566" t="s">
        <v>485</v>
      </c>
      <c r="QQW174" s="566" t="s">
        <v>486</v>
      </c>
      <c r="QQX174" s="566">
        <v>53</v>
      </c>
      <c r="QQY174" s="566" t="s">
        <v>500</v>
      </c>
      <c r="QQZ174" s="566">
        <v>2500</v>
      </c>
      <c r="QRA174" s="566">
        <v>15</v>
      </c>
      <c r="QRB174" s="566">
        <v>0</v>
      </c>
      <c r="QRC174" s="566">
        <v>0</v>
      </c>
      <c r="QRD174" s="566">
        <v>0</v>
      </c>
      <c r="QRE174" s="566">
        <v>0</v>
      </c>
      <c r="QRF174" s="566">
        <f t="shared" ref="QRF174" si="1615">SUM(QQZ174:QRE174)</f>
        <v>2515</v>
      </c>
      <c r="QRG174" s="561">
        <f t="shared" ref="QRG174" si="1616">QRF174/QQX174</f>
        <v>47.452830188679243</v>
      </c>
      <c r="QRH174" s="566" t="s">
        <v>1283</v>
      </c>
      <c r="QRI174" s="566" t="s">
        <v>15</v>
      </c>
      <c r="QRJ174" s="579">
        <v>45871</v>
      </c>
      <c r="QRK174" s="579">
        <v>45876</v>
      </c>
      <c r="QRL174" s="566" t="s">
        <v>485</v>
      </c>
      <c r="QRM174" s="566" t="s">
        <v>486</v>
      </c>
      <c r="QRN174" s="566">
        <v>53</v>
      </c>
      <c r="QRO174" s="566" t="s">
        <v>500</v>
      </c>
      <c r="QRP174" s="566">
        <v>2500</v>
      </c>
      <c r="QRQ174" s="566">
        <v>15</v>
      </c>
      <c r="QRR174" s="566">
        <v>0</v>
      </c>
      <c r="QRS174" s="566">
        <v>0</v>
      </c>
      <c r="QRT174" s="566">
        <v>0</v>
      </c>
      <c r="QRU174" s="566">
        <v>0</v>
      </c>
      <c r="QRV174" s="566">
        <f t="shared" ref="QRV174" si="1617">SUM(QRP174:QRU174)</f>
        <v>2515</v>
      </c>
      <c r="QRW174" s="561">
        <f t="shared" ref="QRW174" si="1618">QRV174/QRN174</f>
        <v>47.452830188679243</v>
      </c>
      <c r="QRX174" s="566" t="s">
        <v>1283</v>
      </c>
      <c r="QRY174" s="566" t="s">
        <v>15</v>
      </c>
      <c r="QRZ174" s="579">
        <v>45871</v>
      </c>
      <c r="QSA174" s="579">
        <v>45876</v>
      </c>
      <c r="QSB174" s="566" t="s">
        <v>485</v>
      </c>
      <c r="QSC174" s="566" t="s">
        <v>486</v>
      </c>
      <c r="QSD174" s="566">
        <v>53</v>
      </c>
      <c r="QSE174" s="566" t="s">
        <v>500</v>
      </c>
      <c r="QSF174" s="566">
        <v>2500</v>
      </c>
      <c r="QSG174" s="566">
        <v>15</v>
      </c>
      <c r="QSH174" s="566">
        <v>0</v>
      </c>
      <c r="QSI174" s="566">
        <v>0</v>
      </c>
      <c r="QSJ174" s="566">
        <v>0</v>
      </c>
      <c r="QSK174" s="566">
        <v>0</v>
      </c>
      <c r="QSL174" s="566">
        <f t="shared" ref="QSL174" si="1619">SUM(QSF174:QSK174)</f>
        <v>2515</v>
      </c>
      <c r="QSM174" s="561">
        <f t="shared" ref="QSM174" si="1620">QSL174/QSD174</f>
        <v>47.452830188679243</v>
      </c>
      <c r="QSN174" s="566" t="s">
        <v>1283</v>
      </c>
      <c r="QSO174" s="566" t="s">
        <v>15</v>
      </c>
      <c r="QSP174" s="579">
        <v>45871</v>
      </c>
      <c r="QSQ174" s="579">
        <v>45876</v>
      </c>
      <c r="QSR174" s="566" t="s">
        <v>485</v>
      </c>
      <c r="QSS174" s="566" t="s">
        <v>486</v>
      </c>
      <c r="QST174" s="566">
        <v>53</v>
      </c>
      <c r="QSU174" s="566" t="s">
        <v>500</v>
      </c>
      <c r="QSV174" s="566">
        <v>2500</v>
      </c>
      <c r="QSW174" s="566">
        <v>15</v>
      </c>
      <c r="QSX174" s="566">
        <v>0</v>
      </c>
      <c r="QSY174" s="566">
        <v>0</v>
      </c>
      <c r="QSZ174" s="566">
        <v>0</v>
      </c>
      <c r="QTA174" s="566">
        <v>0</v>
      </c>
      <c r="QTB174" s="566">
        <f t="shared" ref="QTB174" si="1621">SUM(QSV174:QTA174)</f>
        <v>2515</v>
      </c>
      <c r="QTC174" s="561">
        <f t="shared" ref="QTC174" si="1622">QTB174/QST174</f>
        <v>47.452830188679243</v>
      </c>
      <c r="QTD174" s="566" t="s">
        <v>1283</v>
      </c>
      <c r="QTE174" s="566" t="s">
        <v>15</v>
      </c>
      <c r="QTF174" s="579">
        <v>45871</v>
      </c>
      <c r="QTG174" s="579">
        <v>45876</v>
      </c>
      <c r="QTH174" s="566" t="s">
        <v>485</v>
      </c>
      <c r="QTI174" s="566" t="s">
        <v>486</v>
      </c>
      <c r="QTJ174" s="566">
        <v>53</v>
      </c>
      <c r="QTK174" s="566" t="s">
        <v>500</v>
      </c>
      <c r="QTL174" s="566">
        <v>2500</v>
      </c>
      <c r="QTM174" s="566">
        <v>15</v>
      </c>
      <c r="QTN174" s="566">
        <v>0</v>
      </c>
      <c r="QTO174" s="566">
        <v>0</v>
      </c>
      <c r="QTP174" s="566">
        <v>0</v>
      </c>
      <c r="QTQ174" s="566">
        <v>0</v>
      </c>
      <c r="QTR174" s="566">
        <f t="shared" ref="QTR174" si="1623">SUM(QTL174:QTQ174)</f>
        <v>2515</v>
      </c>
      <c r="QTS174" s="561">
        <f t="shared" ref="QTS174" si="1624">QTR174/QTJ174</f>
        <v>47.452830188679243</v>
      </c>
      <c r="QTT174" s="566" t="s">
        <v>1283</v>
      </c>
      <c r="QTU174" s="566" t="s">
        <v>15</v>
      </c>
      <c r="QTV174" s="579">
        <v>45871</v>
      </c>
      <c r="QTW174" s="579">
        <v>45876</v>
      </c>
      <c r="QTX174" s="566" t="s">
        <v>485</v>
      </c>
      <c r="QTY174" s="566" t="s">
        <v>486</v>
      </c>
      <c r="QTZ174" s="566">
        <v>53</v>
      </c>
      <c r="QUA174" s="566" t="s">
        <v>500</v>
      </c>
      <c r="QUB174" s="566">
        <v>2500</v>
      </c>
      <c r="QUC174" s="566">
        <v>15</v>
      </c>
      <c r="QUD174" s="566">
        <v>0</v>
      </c>
      <c r="QUE174" s="566">
        <v>0</v>
      </c>
      <c r="QUF174" s="566">
        <v>0</v>
      </c>
      <c r="QUG174" s="566">
        <v>0</v>
      </c>
      <c r="QUH174" s="566">
        <f t="shared" ref="QUH174" si="1625">SUM(QUB174:QUG174)</f>
        <v>2515</v>
      </c>
      <c r="QUI174" s="561">
        <f t="shared" ref="QUI174" si="1626">QUH174/QTZ174</f>
        <v>47.452830188679243</v>
      </c>
      <c r="QUJ174" s="566" t="s">
        <v>1283</v>
      </c>
      <c r="QUK174" s="566" t="s">
        <v>15</v>
      </c>
      <c r="QUL174" s="579">
        <v>45871</v>
      </c>
      <c r="QUM174" s="579">
        <v>45876</v>
      </c>
      <c r="QUN174" s="566" t="s">
        <v>485</v>
      </c>
      <c r="QUO174" s="566" t="s">
        <v>486</v>
      </c>
      <c r="QUP174" s="566">
        <v>53</v>
      </c>
      <c r="QUQ174" s="566" t="s">
        <v>500</v>
      </c>
      <c r="QUR174" s="566">
        <v>2500</v>
      </c>
      <c r="QUS174" s="566">
        <v>15</v>
      </c>
      <c r="QUT174" s="566">
        <v>0</v>
      </c>
      <c r="QUU174" s="566">
        <v>0</v>
      </c>
      <c r="QUV174" s="566">
        <v>0</v>
      </c>
      <c r="QUW174" s="566">
        <v>0</v>
      </c>
      <c r="QUX174" s="566">
        <f t="shared" ref="QUX174" si="1627">SUM(QUR174:QUW174)</f>
        <v>2515</v>
      </c>
      <c r="QUY174" s="561">
        <f t="shared" ref="QUY174" si="1628">QUX174/QUP174</f>
        <v>47.452830188679243</v>
      </c>
      <c r="QUZ174" s="566" t="s">
        <v>1283</v>
      </c>
      <c r="QVA174" s="566" t="s">
        <v>15</v>
      </c>
      <c r="QVB174" s="579">
        <v>45871</v>
      </c>
      <c r="QVC174" s="579">
        <v>45876</v>
      </c>
      <c r="QVD174" s="566" t="s">
        <v>485</v>
      </c>
      <c r="QVE174" s="566" t="s">
        <v>486</v>
      </c>
      <c r="QVF174" s="566">
        <v>53</v>
      </c>
      <c r="QVG174" s="566" t="s">
        <v>500</v>
      </c>
      <c r="QVH174" s="566">
        <v>2500</v>
      </c>
      <c r="QVI174" s="566">
        <v>15</v>
      </c>
      <c r="QVJ174" s="566">
        <v>0</v>
      </c>
      <c r="QVK174" s="566">
        <v>0</v>
      </c>
      <c r="QVL174" s="566">
        <v>0</v>
      </c>
      <c r="QVM174" s="566">
        <v>0</v>
      </c>
      <c r="QVN174" s="566">
        <f t="shared" ref="QVN174" si="1629">SUM(QVH174:QVM174)</f>
        <v>2515</v>
      </c>
      <c r="QVO174" s="561">
        <f t="shared" ref="QVO174" si="1630">QVN174/QVF174</f>
        <v>47.452830188679243</v>
      </c>
      <c r="QVP174" s="566" t="s">
        <v>1283</v>
      </c>
      <c r="QVQ174" s="566" t="s">
        <v>15</v>
      </c>
      <c r="QVR174" s="579">
        <v>45871</v>
      </c>
      <c r="QVS174" s="579">
        <v>45876</v>
      </c>
      <c r="QVT174" s="566" t="s">
        <v>485</v>
      </c>
      <c r="QVU174" s="566" t="s">
        <v>486</v>
      </c>
      <c r="QVV174" s="566">
        <v>53</v>
      </c>
      <c r="QVW174" s="566" t="s">
        <v>500</v>
      </c>
      <c r="QVX174" s="566">
        <v>2500</v>
      </c>
      <c r="QVY174" s="566">
        <v>15</v>
      </c>
      <c r="QVZ174" s="566">
        <v>0</v>
      </c>
      <c r="QWA174" s="566">
        <v>0</v>
      </c>
      <c r="QWB174" s="566">
        <v>0</v>
      </c>
      <c r="QWC174" s="566">
        <v>0</v>
      </c>
      <c r="QWD174" s="566">
        <f t="shared" ref="QWD174" si="1631">SUM(QVX174:QWC174)</f>
        <v>2515</v>
      </c>
      <c r="QWE174" s="561">
        <f t="shared" ref="QWE174" si="1632">QWD174/QVV174</f>
        <v>47.452830188679243</v>
      </c>
      <c r="QWF174" s="566" t="s">
        <v>1283</v>
      </c>
      <c r="QWG174" s="566" t="s">
        <v>15</v>
      </c>
      <c r="QWH174" s="579">
        <v>45871</v>
      </c>
      <c r="QWI174" s="579">
        <v>45876</v>
      </c>
      <c r="QWJ174" s="566" t="s">
        <v>485</v>
      </c>
      <c r="QWK174" s="566" t="s">
        <v>486</v>
      </c>
      <c r="QWL174" s="566">
        <v>53</v>
      </c>
      <c r="QWM174" s="566" t="s">
        <v>500</v>
      </c>
      <c r="QWN174" s="566">
        <v>2500</v>
      </c>
      <c r="QWO174" s="566">
        <v>15</v>
      </c>
      <c r="QWP174" s="566">
        <v>0</v>
      </c>
      <c r="QWQ174" s="566">
        <v>0</v>
      </c>
      <c r="QWR174" s="566">
        <v>0</v>
      </c>
      <c r="QWS174" s="566">
        <v>0</v>
      </c>
      <c r="QWT174" s="566">
        <f t="shared" ref="QWT174" si="1633">SUM(QWN174:QWS174)</f>
        <v>2515</v>
      </c>
      <c r="QWU174" s="561">
        <f t="shared" ref="QWU174" si="1634">QWT174/QWL174</f>
        <v>47.452830188679243</v>
      </c>
      <c r="QWV174" s="566" t="s">
        <v>1283</v>
      </c>
      <c r="QWW174" s="566" t="s">
        <v>15</v>
      </c>
      <c r="QWX174" s="579">
        <v>45871</v>
      </c>
      <c r="QWY174" s="579">
        <v>45876</v>
      </c>
      <c r="QWZ174" s="566" t="s">
        <v>485</v>
      </c>
      <c r="QXA174" s="566" t="s">
        <v>486</v>
      </c>
      <c r="QXB174" s="566">
        <v>53</v>
      </c>
      <c r="QXC174" s="566" t="s">
        <v>500</v>
      </c>
      <c r="QXD174" s="566">
        <v>2500</v>
      </c>
      <c r="QXE174" s="566">
        <v>15</v>
      </c>
      <c r="QXF174" s="566">
        <v>0</v>
      </c>
      <c r="QXG174" s="566">
        <v>0</v>
      </c>
      <c r="QXH174" s="566">
        <v>0</v>
      </c>
      <c r="QXI174" s="566">
        <v>0</v>
      </c>
      <c r="QXJ174" s="566">
        <f t="shared" ref="QXJ174" si="1635">SUM(QXD174:QXI174)</f>
        <v>2515</v>
      </c>
      <c r="QXK174" s="561">
        <f t="shared" ref="QXK174" si="1636">QXJ174/QXB174</f>
        <v>47.452830188679243</v>
      </c>
      <c r="QXL174" s="566" t="s">
        <v>1283</v>
      </c>
      <c r="QXM174" s="566" t="s">
        <v>15</v>
      </c>
      <c r="QXN174" s="579">
        <v>45871</v>
      </c>
      <c r="QXO174" s="579">
        <v>45876</v>
      </c>
      <c r="QXP174" s="566" t="s">
        <v>485</v>
      </c>
      <c r="QXQ174" s="566" t="s">
        <v>486</v>
      </c>
      <c r="QXR174" s="566">
        <v>53</v>
      </c>
      <c r="QXS174" s="566" t="s">
        <v>500</v>
      </c>
      <c r="QXT174" s="566">
        <v>2500</v>
      </c>
      <c r="QXU174" s="566">
        <v>15</v>
      </c>
      <c r="QXV174" s="566">
        <v>0</v>
      </c>
      <c r="QXW174" s="566">
        <v>0</v>
      </c>
      <c r="QXX174" s="566">
        <v>0</v>
      </c>
      <c r="QXY174" s="566">
        <v>0</v>
      </c>
      <c r="QXZ174" s="566">
        <f t="shared" ref="QXZ174" si="1637">SUM(QXT174:QXY174)</f>
        <v>2515</v>
      </c>
      <c r="QYA174" s="561">
        <f t="shared" ref="QYA174" si="1638">QXZ174/QXR174</f>
        <v>47.452830188679243</v>
      </c>
      <c r="QYB174" s="566" t="s">
        <v>1283</v>
      </c>
      <c r="QYC174" s="566" t="s">
        <v>15</v>
      </c>
      <c r="QYD174" s="579">
        <v>45871</v>
      </c>
      <c r="QYE174" s="579">
        <v>45876</v>
      </c>
      <c r="QYF174" s="566" t="s">
        <v>485</v>
      </c>
      <c r="QYG174" s="566" t="s">
        <v>486</v>
      </c>
      <c r="QYH174" s="566">
        <v>53</v>
      </c>
      <c r="QYI174" s="566" t="s">
        <v>500</v>
      </c>
      <c r="QYJ174" s="566">
        <v>2500</v>
      </c>
      <c r="QYK174" s="566">
        <v>15</v>
      </c>
      <c r="QYL174" s="566">
        <v>0</v>
      </c>
      <c r="QYM174" s="566">
        <v>0</v>
      </c>
      <c r="QYN174" s="566">
        <v>0</v>
      </c>
      <c r="QYO174" s="566">
        <v>0</v>
      </c>
      <c r="QYP174" s="566">
        <f t="shared" ref="QYP174" si="1639">SUM(QYJ174:QYO174)</f>
        <v>2515</v>
      </c>
      <c r="QYQ174" s="561">
        <f t="shared" ref="QYQ174" si="1640">QYP174/QYH174</f>
        <v>47.452830188679243</v>
      </c>
      <c r="QYR174" s="566" t="s">
        <v>1283</v>
      </c>
      <c r="QYS174" s="566" t="s">
        <v>15</v>
      </c>
      <c r="QYT174" s="579">
        <v>45871</v>
      </c>
      <c r="QYU174" s="579">
        <v>45876</v>
      </c>
      <c r="QYV174" s="566" t="s">
        <v>485</v>
      </c>
      <c r="QYW174" s="566" t="s">
        <v>486</v>
      </c>
      <c r="QYX174" s="566">
        <v>53</v>
      </c>
      <c r="QYY174" s="566" t="s">
        <v>500</v>
      </c>
      <c r="QYZ174" s="566">
        <v>2500</v>
      </c>
      <c r="QZA174" s="566">
        <v>15</v>
      </c>
      <c r="QZB174" s="566">
        <v>0</v>
      </c>
      <c r="QZC174" s="566">
        <v>0</v>
      </c>
      <c r="QZD174" s="566">
        <v>0</v>
      </c>
      <c r="QZE174" s="566">
        <v>0</v>
      </c>
      <c r="QZF174" s="566">
        <f t="shared" ref="QZF174" si="1641">SUM(QYZ174:QZE174)</f>
        <v>2515</v>
      </c>
      <c r="QZG174" s="561">
        <f t="shared" ref="QZG174" si="1642">QZF174/QYX174</f>
        <v>47.452830188679243</v>
      </c>
      <c r="QZH174" s="566" t="s">
        <v>1283</v>
      </c>
      <c r="QZI174" s="566" t="s">
        <v>15</v>
      </c>
      <c r="QZJ174" s="579">
        <v>45871</v>
      </c>
      <c r="QZK174" s="579">
        <v>45876</v>
      </c>
      <c r="QZL174" s="566" t="s">
        <v>485</v>
      </c>
      <c r="QZM174" s="566" t="s">
        <v>486</v>
      </c>
      <c r="QZN174" s="566">
        <v>53</v>
      </c>
      <c r="QZO174" s="566" t="s">
        <v>500</v>
      </c>
      <c r="QZP174" s="566">
        <v>2500</v>
      </c>
      <c r="QZQ174" s="566">
        <v>15</v>
      </c>
      <c r="QZR174" s="566">
        <v>0</v>
      </c>
      <c r="QZS174" s="566">
        <v>0</v>
      </c>
      <c r="QZT174" s="566">
        <v>0</v>
      </c>
      <c r="QZU174" s="566">
        <v>0</v>
      </c>
      <c r="QZV174" s="566">
        <f t="shared" ref="QZV174" si="1643">SUM(QZP174:QZU174)</f>
        <v>2515</v>
      </c>
      <c r="QZW174" s="561">
        <f t="shared" ref="QZW174" si="1644">QZV174/QZN174</f>
        <v>47.452830188679243</v>
      </c>
      <c r="QZX174" s="566" t="s">
        <v>1283</v>
      </c>
      <c r="QZY174" s="566" t="s">
        <v>15</v>
      </c>
      <c r="QZZ174" s="579">
        <v>45871</v>
      </c>
      <c r="RAA174" s="579">
        <v>45876</v>
      </c>
      <c r="RAB174" s="566" t="s">
        <v>485</v>
      </c>
      <c r="RAC174" s="566" t="s">
        <v>486</v>
      </c>
      <c r="RAD174" s="566">
        <v>53</v>
      </c>
      <c r="RAE174" s="566" t="s">
        <v>500</v>
      </c>
      <c r="RAF174" s="566">
        <v>2500</v>
      </c>
      <c r="RAG174" s="566">
        <v>15</v>
      </c>
      <c r="RAH174" s="566">
        <v>0</v>
      </c>
      <c r="RAI174" s="566">
        <v>0</v>
      </c>
      <c r="RAJ174" s="566">
        <v>0</v>
      </c>
      <c r="RAK174" s="566">
        <v>0</v>
      </c>
      <c r="RAL174" s="566">
        <f t="shared" ref="RAL174" si="1645">SUM(RAF174:RAK174)</f>
        <v>2515</v>
      </c>
      <c r="RAM174" s="561">
        <f t="shared" ref="RAM174" si="1646">RAL174/RAD174</f>
        <v>47.452830188679243</v>
      </c>
      <c r="RAN174" s="566" t="s">
        <v>1283</v>
      </c>
      <c r="RAO174" s="566" t="s">
        <v>15</v>
      </c>
      <c r="RAP174" s="579">
        <v>45871</v>
      </c>
      <c r="RAQ174" s="579">
        <v>45876</v>
      </c>
      <c r="RAR174" s="566" t="s">
        <v>485</v>
      </c>
      <c r="RAS174" s="566" t="s">
        <v>486</v>
      </c>
      <c r="RAT174" s="566">
        <v>53</v>
      </c>
      <c r="RAU174" s="566" t="s">
        <v>500</v>
      </c>
      <c r="RAV174" s="566">
        <v>2500</v>
      </c>
      <c r="RAW174" s="566">
        <v>15</v>
      </c>
      <c r="RAX174" s="566">
        <v>0</v>
      </c>
      <c r="RAY174" s="566">
        <v>0</v>
      </c>
      <c r="RAZ174" s="566">
        <v>0</v>
      </c>
      <c r="RBA174" s="566">
        <v>0</v>
      </c>
      <c r="RBB174" s="566">
        <f t="shared" ref="RBB174" si="1647">SUM(RAV174:RBA174)</f>
        <v>2515</v>
      </c>
      <c r="RBC174" s="561">
        <f t="shared" ref="RBC174" si="1648">RBB174/RAT174</f>
        <v>47.452830188679243</v>
      </c>
      <c r="RBD174" s="566" t="s">
        <v>1283</v>
      </c>
      <c r="RBE174" s="566" t="s">
        <v>15</v>
      </c>
      <c r="RBF174" s="579">
        <v>45871</v>
      </c>
      <c r="RBG174" s="579">
        <v>45876</v>
      </c>
      <c r="RBH174" s="566" t="s">
        <v>485</v>
      </c>
      <c r="RBI174" s="566" t="s">
        <v>486</v>
      </c>
      <c r="RBJ174" s="566">
        <v>53</v>
      </c>
      <c r="RBK174" s="566" t="s">
        <v>500</v>
      </c>
      <c r="RBL174" s="566">
        <v>2500</v>
      </c>
      <c r="RBM174" s="566">
        <v>15</v>
      </c>
      <c r="RBN174" s="566">
        <v>0</v>
      </c>
      <c r="RBO174" s="566">
        <v>0</v>
      </c>
      <c r="RBP174" s="566">
        <v>0</v>
      </c>
      <c r="RBQ174" s="566">
        <v>0</v>
      </c>
      <c r="RBR174" s="566">
        <f t="shared" ref="RBR174" si="1649">SUM(RBL174:RBQ174)</f>
        <v>2515</v>
      </c>
      <c r="RBS174" s="561">
        <f t="shared" ref="RBS174" si="1650">RBR174/RBJ174</f>
        <v>47.452830188679243</v>
      </c>
      <c r="RBT174" s="566" t="s">
        <v>1283</v>
      </c>
      <c r="RBU174" s="566" t="s">
        <v>15</v>
      </c>
      <c r="RBV174" s="579">
        <v>45871</v>
      </c>
      <c r="RBW174" s="579">
        <v>45876</v>
      </c>
      <c r="RBX174" s="566" t="s">
        <v>485</v>
      </c>
      <c r="RBY174" s="566" t="s">
        <v>486</v>
      </c>
      <c r="RBZ174" s="566">
        <v>53</v>
      </c>
      <c r="RCA174" s="566" t="s">
        <v>500</v>
      </c>
      <c r="RCB174" s="566">
        <v>2500</v>
      </c>
      <c r="RCC174" s="566">
        <v>15</v>
      </c>
      <c r="RCD174" s="566">
        <v>0</v>
      </c>
      <c r="RCE174" s="566">
        <v>0</v>
      </c>
      <c r="RCF174" s="566">
        <v>0</v>
      </c>
      <c r="RCG174" s="566">
        <v>0</v>
      </c>
      <c r="RCH174" s="566">
        <f t="shared" ref="RCH174" si="1651">SUM(RCB174:RCG174)</f>
        <v>2515</v>
      </c>
      <c r="RCI174" s="561">
        <f t="shared" ref="RCI174" si="1652">RCH174/RBZ174</f>
        <v>47.452830188679243</v>
      </c>
      <c r="RCJ174" s="566" t="s">
        <v>1283</v>
      </c>
      <c r="RCK174" s="566" t="s">
        <v>15</v>
      </c>
      <c r="RCL174" s="579">
        <v>45871</v>
      </c>
      <c r="RCM174" s="579">
        <v>45876</v>
      </c>
      <c r="RCN174" s="566" t="s">
        <v>485</v>
      </c>
      <c r="RCO174" s="566" t="s">
        <v>486</v>
      </c>
      <c r="RCP174" s="566">
        <v>53</v>
      </c>
      <c r="RCQ174" s="566" t="s">
        <v>500</v>
      </c>
      <c r="RCR174" s="566">
        <v>2500</v>
      </c>
      <c r="RCS174" s="566">
        <v>15</v>
      </c>
      <c r="RCT174" s="566">
        <v>0</v>
      </c>
      <c r="RCU174" s="566">
        <v>0</v>
      </c>
      <c r="RCV174" s="566">
        <v>0</v>
      </c>
      <c r="RCW174" s="566">
        <v>0</v>
      </c>
      <c r="RCX174" s="566">
        <f t="shared" ref="RCX174" si="1653">SUM(RCR174:RCW174)</f>
        <v>2515</v>
      </c>
      <c r="RCY174" s="561">
        <f t="shared" ref="RCY174" si="1654">RCX174/RCP174</f>
        <v>47.452830188679243</v>
      </c>
      <c r="RCZ174" s="566" t="s">
        <v>1283</v>
      </c>
      <c r="RDA174" s="566" t="s">
        <v>15</v>
      </c>
      <c r="RDB174" s="579">
        <v>45871</v>
      </c>
      <c r="RDC174" s="579">
        <v>45876</v>
      </c>
      <c r="RDD174" s="566" t="s">
        <v>485</v>
      </c>
      <c r="RDE174" s="566" t="s">
        <v>486</v>
      </c>
      <c r="RDF174" s="566">
        <v>53</v>
      </c>
      <c r="RDG174" s="566" t="s">
        <v>500</v>
      </c>
      <c r="RDH174" s="566">
        <v>2500</v>
      </c>
      <c r="RDI174" s="566">
        <v>15</v>
      </c>
      <c r="RDJ174" s="566">
        <v>0</v>
      </c>
      <c r="RDK174" s="566">
        <v>0</v>
      </c>
      <c r="RDL174" s="566">
        <v>0</v>
      </c>
      <c r="RDM174" s="566">
        <v>0</v>
      </c>
      <c r="RDN174" s="566">
        <f t="shared" ref="RDN174" si="1655">SUM(RDH174:RDM174)</f>
        <v>2515</v>
      </c>
      <c r="RDO174" s="561">
        <f t="shared" ref="RDO174" si="1656">RDN174/RDF174</f>
        <v>47.452830188679243</v>
      </c>
      <c r="RDP174" s="566" t="s">
        <v>1283</v>
      </c>
      <c r="RDQ174" s="566" t="s">
        <v>15</v>
      </c>
      <c r="RDR174" s="579">
        <v>45871</v>
      </c>
      <c r="RDS174" s="579">
        <v>45876</v>
      </c>
      <c r="RDT174" s="566" t="s">
        <v>485</v>
      </c>
      <c r="RDU174" s="566" t="s">
        <v>486</v>
      </c>
      <c r="RDV174" s="566">
        <v>53</v>
      </c>
      <c r="RDW174" s="566" t="s">
        <v>500</v>
      </c>
      <c r="RDX174" s="566">
        <v>2500</v>
      </c>
      <c r="RDY174" s="566">
        <v>15</v>
      </c>
      <c r="RDZ174" s="566">
        <v>0</v>
      </c>
      <c r="REA174" s="566">
        <v>0</v>
      </c>
      <c r="REB174" s="566">
        <v>0</v>
      </c>
      <c r="REC174" s="566">
        <v>0</v>
      </c>
      <c r="RED174" s="566">
        <f t="shared" ref="RED174" si="1657">SUM(RDX174:REC174)</f>
        <v>2515</v>
      </c>
      <c r="REE174" s="561">
        <f t="shared" ref="REE174" si="1658">RED174/RDV174</f>
        <v>47.452830188679243</v>
      </c>
      <c r="REF174" s="566" t="s">
        <v>1283</v>
      </c>
      <c r="REG174" s="566" t="s">
        <v>15</v>
      </c>
      <c r="REH174" s="579">
        <v>45871</v>
      </c>
      <c r="REI174" s="579">
        <v>45876</v>
      </c>
      <c r="REJ174" s="566" t="s">
        <v>485</v>
      </c>
      <c r="REK174" s="566" t="s">
        <v>486</v>
      </c>
      <c r="REL174" s="566">
        <v>53</v>
      </c>
      <c r="REM174" s="566" t="s">
        <v>500</v>
      </c>
      <c r="REN174" s="566">
        <v>2500</v>
      </c>
      <c r="REO174" s="566">
        <v>15</v>
      </c>
      <c r="REP174" s="566">
        <v>0</v>
      </c>
      <c r="REQ174" s="566">
        <v>0</v>
      </c>
      <c r="RER174" s="566">
        <v>0</v>
      </c>
      <c r="RES174" s="566">
        <v>0</v>
      </c>
      <c r="RET174" s="566">
        <f t="shared" ref="RET174" si="1659">SUM(REN174:RES174)</f>
        <v>2515</v>
      </c>
      <c r="REU174" s="561">
        <f t="shared" ref="REU174" si="1660">RET174/REL174</f>
        <v>47.452830188679243</v>
      </c>
      <c r="REV174" s="566" t="s">
        <v>1283</v>
      </c>
      <c r="REW174" s="566" t="s">
        <v>15</v>
      </c>
      <c r="REX174" s="579">
        <v>45871</v>
      </c>
      <c r="REY174" s="579">
        <v>45876</v>
      </c>
      <c r="REZ174" s="566" t="s">
        <v>485</v>
      </c>
      <c r="RFA174" s="566" t="s">
        <v>486</v>
      </c>
      <c r="RFB174" s="566">
        <v>53</v>
      </c>
      <c r="RFC174" s="566" t="s">
        <v>500</v>
      </c>
      <c r="RFD174" s="566">
        <v>2500</v>
      </c>
      <c r="RFE174" s="566">
        <v>15</v>
      </c>
      <c r="RFF174" s="566">
        <v>0</v>
      </c>
      <c r="RFG174" s="566">
        <v>0</v>
      </c>
      <c r="RFH174" s="566">
        <v>0</v>
      </c>
      <c r="RFI174" s="566">
        <v>0</v>
      </c>
      <c r="RFJ174" s="566">
        <f t="shared" ref="RFJ174" si="1661">SUM(RFD174:RFI174)</f>
        <v>2515</v>
      </c>
      <c r="RFK174" s="561">
        <f t="shared" ref="RFK174" si="1662">RFJ174/RFB174</f>
        <v>47.452830188679243</v>
      </c>
      <c r="RFL174" s="566" t="s">
        <v>1283</v>
      </c>
      <c r="RFM174" s="566" t="s">
        <v>15</v>
      </c>
      <c r="RFN174" s="579">
        <v>45871</v>
      </c>
      <c r="RFO174" s="579">
        <v>45876</v>
      </c>
      <c r="RFP174" s="566" t="s">
        <v>485</v>
      </c>
      <c r="RFQ174" s="566" t="s">
        <v>486</v>
      </c>
      <c r="RFR174" s="566">
        <v>53</v>
      </c>
      <c r="RFS174" s="566" t="s">
        <v>500</v>
      </c>
      <c r="RFT174" s="566">
        <v>2500</v>
      </c>
      <c r="RFU174" s="566">
        <v>15</v>
      </c>
      <c r="RFV174" s="566">
        <v>0</v>
      </c>
      <c r="RFW174" s="566">
        <v>0</v>
      </c>
      <c r="RFX174" s="566">
        <v>0</v>
      </c>
      <c r="RFY174" s="566">
        <v>0</v>
      </c>
      <c r="RFZ174" s="566">
        <f t="shared" ref="RFZ174" si="1663">SUM(RFT174:RFY174)</f>
        <v>2515</v>
      </c>
      <c r="RGA174" s="561">
        <f t="shared" ref="RGA174" si="1664">RFZ174/RFR174</f>
        <v>47.452830188679243</v>
      </c>
      <c r="RGB174" s="566" t="s">
        <v>1283</v>
      </c>
      <c r="RGC174" s="566" t="s">
        <v>15</v>
      </c>
      <c r="RGD174" s="579">
        <v>45871</v>
      </c>
      <c r="RGE174" s="579">
        <v>45876</v>
      </c>
      <c r="RGF174" s="566" t="s">
        <v>485</v>
      </c>
      <c r="RGG174" s="566" t="s">
        <v>486</v>
      </c>
      <c r="RGH174" s="566">
        <v>53</v>
      </c>
      <c r="RGI174" s="566" t="s">
        <v>500</v>
      </c>
      <c r="RGJ174" s="566">
        <v>2500</v>
      </c>
      <c r="RGK174" s="566">
        <v>15</v>
      </c>
      <c r="RGL174" s="566">
        <v>0</v>
      </c>
      <c r="RGM174" s="566">
        <v>0</v>
      </c>
      <c r="RGN174" s="566">
        <v>0</v>
      </c>
      <c r="RGO174" s="566">
        <v>0</v>
      </c>
      <c r="RGP174" s="566">
        <f t="shared" ref="RGP174" si="1665">SUM(RGJ174:RGO174)</f>
        <v>2515</v>
      </c>
      <c r="RGQ174" s="561">
        <f t="shared" ref="RGQ174" si="1666">RGP174/RGH174</f>
        <v>47.452830188679243</v>
      </c>
      <c r="RGR174" s="566" t="s">
        <v>1283</v>
      </c>
      <c r="RGS174" s="566" t="s">
        <v>15</v>
      </c>
      <c r="RGT174" s="579">
        <v>45871</v>
      </c>
      <c r="RGU174" s="579">
        <v>45876</v>
      </c>
      <c r="RGV174" s="566" t="s">
        <v>485</v>
      </c>
      <c r="RGW174" s="566" t="s">
        <v>486</v>
      </c>
      <c r="RGX174" s="566">
        <v>53</v>
      </c>
      <c r="RGY174" s="566" t="s">
        <v>500</v>
      </c>
      <c r="RGZ174" s="566">
        <v>2500</v>
      </c>
      <c r="RHA174" s="566">
        <v>15</v>
      </c>
      <c r="RHB174" s="566">
        <v>0</v>
      </c>
      <c r="RHC174" s="566">
        <v>0</v>
      </c>
      <c r="RHD174" s="566">
        <v>0</v>
      </c>
      <c r="RHE174" s="566">
        <v>0</v>
      </c>
      <c r="RHF174" s="566">
        <f t="shared" ref="RHF174" si="1667">SUM(RGZ174:RHE174)</f>
        <v>2515</v>
      </c>
      <c r="RHG174" s="561">
        <f t="shared" ref="RHG174" si="1668">RHF174/RGX174</f>
        <v>47.452830188679243</v>
      </c>
      <c r="RHH174" s="566" t="s">
        <v>1283</v>
      </c>
      <c r="RHI174" s="566" t="s">
        <v>15</v>
      </c>
      <c r="RHJ174" s="579">
        <v>45871</v>
      </c>
      <c r="RHK174" s="579">
        <v>45876</v>
      </c>
      <c r="RHL174" s="566" t="s">
        <v>485</v>
      </c>
      <c r="RHM174" s="566" t="s">
        <v>486</v>
      </c>
      <c r="RHN174" s="566">
        <v>53</v>
      </c>
      <c r="RHO174" s="566" t="s">
        <v>500</v>
      </c>
      <c r="RHP174" s="566">
        <v>2500</v>
      </c>
      <c r="RHQ174" s="566">
        <v>15</v>
      </c>
      <c r="RHR174" s="566">
        <v>0</v>
      </c>
      <c r="RHS174" s="566">
        <v>0</v>
      </c>
      <c r="RHT174" s="566">
        <v>0</v>
      </c>
      <c r="RHU174" s="566">
        <v>0</v>
      </c>
      <c r="RHV174" s="566">
        <f t="shared" ref="RHV174" si="1669">SUM(RHP174:RHU174)</f>
        <v>2515</v>
      </c>
      <c r="RHW174" s="561">
        <f t="shared" ref="RHW174" si="1670">RHV174/RHN174</f>
        <v>47.452830188679243</v>
      </c>
      <c r="RHX174" s="566" t="s">
        <v>1283</v>
      </c>
      <c r="RHY174" s="566" t="s">
        <v>15</v>
      </c>
      <c r="RHZ174" s="579">
        <v>45871</v>
      </c>
      <c r="RIA174" s="579">
        <v>45876</v>
      </c>
      <c r="RIB174" s="566" t="s">
        <v>485</v>
      </c>
      <c r="RIC174" s="566" t="s">
        <v>486</v>
      </c>
      <c r="RID174" s="566">
        <v>53</v>
      </c>
      <c r="RIE174" s="566" t="s">
        <v>500</v>
      </c>
      <c r="RIF174" s="566">
        <v>2500</v>
      </c>
      <c r="RIG174" s="566">
        <v>15</v>
      </c>
      <c r="RIH174" s="566">
        <v>0</v>
      </c>
      <c r="RII174" s="566">
        <v>0</v>
      </c>
      <c r="RIJ174" s="566">
        <v>0</v>
      </c>
      <c r="RIK174" s="566">
        <v>0</v>
      </c>
      <c r="RIL174" s="566">
        <f t="shared" ref="RIL174" si="1671">SUM(RIF174:RIK174)</f>
        <v>2515</v>
      </c>
      <c r="RIM174" s="561">
        <f t="shared" ref="RIM174" si="1672">RIL174/RID174</f>
        <v>47.452830188679243</v>
      </c>
      <c r="RIN174" s="566" t="s">
        <v>1283</v>
      </c>
      <c r="RIO174" s="566" t="s">
        <v>15</v>
      </c>
      <c r="RIP174" s="579">
        <v>45871</v>
      </c>
      <c r="RIQ174" s="579">
        <v>45876</v>
      </c>
      <c r="RIR174" s="566" t="s">
        <v>485</v>
      </c>
      <c r="RIS174" s="566" t="s">
        <v>486</v>
      </c>
      <c r="RIT174" s="566">
        <v>53</v>
      </c>
      <c r="RIU174" s="566" t="s">
        <v>500</v>
      </c>
      <c r="RIV174" s="566">
        <v>2500</v>
      </c>
      <c r="RIW174" s="566">
        <v>15</v>
      </c>
      <c r="RIX174" s="566">
        <v>0</v>
      </c>
      <c r="RIY174" s="566">
        <v>0</v>
      </c>
      <c r="RIZ174" s="566">
        <v>0</v>
      </c>
      <c r="RJA174" s="566">
        <v>0</v>
      </c>
      <c r="RJB174" s="566">
        <f t="shared" ref="RJB174" si="1673">SUM(RIV174:RJA174)</f>
        <v>2515</v>
      </c>
      <c r="RJC174" s="561">
        <f t="shared" ref="RJC174" si="1674">RJB174/RIT174</f>
        <v>47.452830188679243</v>
      </c>
      <c r="RJD174" s="566" t="s">
        <v>1283</v>
      </c>
      <c r="RJE174" s="566" t="s">
        <v>15</v>
      </c>
      <c r="RJF174" s="579">
        <v>45871</v>
      </c>
      <c r="RJG174" s="579">
        <v>45876</v>
      </c>
      <c r="RJH174" s="566" t="s">
        <v>485</v>
      </c>
      <c r="RJI174" s="566" t="s">
        <v>486</v>
      </c>
      <c r="RJJ174" s="566">
        <v>53</v>
      </c>
      <c r="RJK174" s="566" t="s">
        <v>500</v>
      </c>
      <c r="RJL174" s="566">
        <v>2500</v>
      </c>
      <c r="RJM174" s="566">
        <v>15</v>
      </c>
      <c r="RJN174" s="566">
        <v>0</v>
      </c>
      <c r="RJO174" s="566">
        <v>0</v>
      </c>
      <c r="RJP174" s="566">
        <v>0</v>
      </c>
      <c r="RJQ174" s="566">
        <v>0</v>
      </c>
      <c r="RJR174" s="566">
        <f t="shared" ref="RJR174" si="1675">SUM(RJL174:RJQ174)</f>
        <v>2515</v>
      </c>
      <c r="RJS174" s="561">
        <f t="shared" ref="RJS174" si="1676">RJR174/RJJ174</f>
        <v>47.452830188679243</v>
      </c>
      <c r="RJT174" s="566" t="s">
        <v>1283</v>
      </c>
      <c r="RJU174" s="566" t="s">
        <v>15</v>
      </c>
      <c r="RJV174" s="579">
        <v>45871</v>
      </c>
      <c r="RJW174" s="579">
        <v>45876</v>
      </c>
      <c r="RJX174" s="566" t="s">
        <v>485</v>
      </c>
      <c r="RJY174" s="566" t="s">
        <v>486</v>
      </c>
      <c r="RJZ174" s="566">
        <v>53</v>
      </c>
      <c r="RKA174" s="566" t="s">
        <v>500</v>
      </c>
      <c r="RKB174" s="566">
        <v>2500</v>
      </c>
      <c r="RKC174" s="566">
        <v>15</v>
      </c>
      <c r="RKD174" s="566">
        <v>0</v>
      </c>
      <c r="RKE174" s="566">
        <v>0</v>
      </c>
      <c r="RKF174" s="566">
        <v>0</v>
      </c>
      <c r="RKG174" s="566">
        <v>0</v>
      </c>
      <c r="RKH174" s="566">
        <f t="shared" ref="RKH174" si="1677">SUM(RKB174:RKG174)</f>
        <v>2515</v>
      </c>
      <c r="RKI174" s="561">
        <f t="shared" ref="RKI174" si="1678">RKH174/RJZ174</f>
        <v>47.452830188679243</v>
      </c>
      <c r="RKJ174" s="566" t="s">
        <v>1283</v>
      </c>
      <c r="RKK174" s="566" t="s">
        <v>15</v>
      </c>
      <c r="RKL174" s="579">
        <v>45871</v>
      </c>
      <c r="RKM174" s="579">
        <v>45876</v>
      </c>
      <c r="RKN174" s="566" t="s">
        <v>485</v>
      </c>
      <c r="RKO174" s="566" t="s">
        <v>486</v>
      </c>
      <c r="RKP174" s="566">
        <v>53</v>
      </c>
      <c r="RKQ174" s="566" t="s">
        <v>500</v>
      </c>
      <c r="RKR174" s="566">
        <v>2500</v>
      </c>
      <c r="RKS174" s="566">
        <v>15</v>
      </c>
      <c r="RKT174" s="566">
        <v>0</v>
      </c>
      <c r="RKU174" s="566">
        <v>0</v>
      </c>
      <c r="RKV174" s="566">
        <v>0</v>
      </c>
      <c r="RKW174" s="566">
        <v>0</v>
      </c>
      <c r="RKX174" s="566">
        <f t="shared" ref="RKX174" si="1679">SUM(RKR174:RKW174)</f>
        <v>2515</v>
      </c>
      <c r="RKY174" s="561">
        <f t="shared" ref="RKY174" si="1680">RKX174/RKP174</f>
        <v>47.452830188679243</v>
      </c>
      <c r="RKZ174" s="566" t="s">
        <v>1283</v>
      </c>
      <c r="RLA174" s="566" t="s">
        <v>15</v>
      </c>
      <c r="RLB174" s="579">
        <v>45871</v>
      </c>
      <c r="RLC174" s="579">
        <v>45876</v>
      </c>
      <c r="RLD174" s="566" t="s">
        <v>485</v>
      </c>
      <c r="RLE174" s="566" t="s">
        <v>486</v>
      </c>
      <c r="RLF174" s="566">
        <v>53</v>
      </c>
      <c r="RLG174" s="566" t="s">
        <v>500</v>
      </c>
      <c r="RLH174" s="566">
        <v>2500</v>
      </c>
      <c r="RLI174" s="566">
        <v>15</v>
      </c>
      <c r="RLJ174" s="566">
        <v>0</v>
      </c>
      <c r="RLK174" s="566">
        <v>0</v>
      </c>
      <c r="RLL174" s="566">
        <v>0</v>
      </c>
      <c r="RLM174" s="566">
        <v>0</v>
      </c>
      <c r="RLN174" s="566">
        <f t="shared" ref="RLN174" si="1681">SUM(RLH174:RLM174)</f>
        <v>2515</v>
      </c>
      <c r="RLO174" s="561">
        <f t="shared" ref="RLO174" si="1682">RLN174/RLF174</f>
        <v>47.452830188679243</v>
      </c>
      <c r="RLP174" s="566" t="s">
        <v>1283</v>
      </c>
      <c r="RLQ174" s="566" t="s">
        <v>15</v>
      </c>
      <c r="RLR174" s="579">
        <v>45871</v>
      </c>
      <c r="RLS174" s="579">
        <v>45876</v>
      </c>
      <c r="RLT174" s="566" t="s">
        <v>485</v>
      </c>
      <c r="RLU174" s="566" t="s">
        <v>486</v>
      </c>
      <c r="RLV174" s="566">
        <v>53</v>
      </c>
      <c r="RLW174" s="566" t="s">
        <v>500</v>
      </c>
      <c r="RLX174" s="566">
        <v>2500</v>
      </c>
      <c r="RLY174" s="566">
        <v>15</v>
      </c>
      <c r="RLZ174" s="566">
        <v>0</v>
      </c>
      <c r="RMA174" s="566">
        <v>0</v>
      </c>
      <c r="RMB174" s="566">
        <v>0</v>
      </c>
      <c r="RMC174" s="566">
        <v>0</v>
      </c>
      <c r="RMD174" s="566">
        <f t="shared" ref="RMD174" si="1683">SUM(RLX174:RMC174)</f>
        <v>2515</v>
      </c>
      <c r="RME174" s="561">
        <f t="shared" ref="RME174" si="1684">RMD174/RLV174</f>
        <v>47.452830188679243</v>
      </c>
      <c r="RMF174" s="566" t="s">
        <v>1283</v>
      </c>
      <c r="RMG174" s="566" t="s">
        <v>15</v>
      </c>
      <c r="RMH174" s="579">
        <v>45871</v>
      </c>
      <c r="RMI174" s="579">
        <v>45876</v>
      </c>
      <c r="RMJ174" s="566" t="s">
        <v>485</v>
      </c>
      <c r="RMK174" s="566" t="s">
        <v>486</v>
      </c>
      <c r="RML174" s="566">
        <v>53</v>
      </c>
      <c r="RMM174" s="566" t="s">
        <v>500</v>
      </c>
      <c r="RMN174" s="566">
        <v>2500</v>
      </c>
      <c r="RMO174" s="566">
        <v>15</v>
      </c>
      <c r="RMP174" s="566">
        <v>0</v>
      </c>
      <c r="RMQ174" s="566">
        <v>0</v>
      </c>
      <c r="RMR174" s="566">
        <v>0</v>
      </c>
      <c r="RMS174" s="566">
        <v>0</v>
      </c>
      <c r="RMT174" s="566">
        <f t="shared" ref="RMT174" si="1685">SUM(RMN174:RMS174)</f>
        <v>2515</v>
      </c>
      <c r="RMU174" s="561">
        <f t="shared" ref="RMU174" si="1686">RMT174/RML174</f>
        <v>47.452830188679243</v>
      </c>
      <c r="RMV174" s="566" t="s">
        <v>1283</v>
      </c>
      <c r="RMW174" s="566" t="s">
        <v>15</v>
      </c>
      <c r="RMX174" s="579">
        <v>45871</v>
      </c>
      <c r="RMY174" s="579">
        <v>45876</v>
      </c>
      <c r="RMZ174" s="566" t="s">
        <v>485</v>
      </c>
      <c r="RNA174" s="566" t="s">
        <v>486</v>
      </c>
      <c r="RNB174" s="566">
        <v>53</v>
      </c>
      <c r="RNC174" s="566" t="s">
        <v>500</v>
      </c>
      <c r="RND174" s="566">
        <v>2500</v>
      </c>
      <c r="RNE174" s="566">
        <v>15</v>
      </c>
      <c r="RNF174" s="566">
        <v>0</v>
      </c>
      <c r="RNG174" s="566">
        <v>0</v>
      </c>
      <c r="RNH174" s="566">
        <v>0</v>
      </c>
      <c r="RNI174" s="566">
        <v>0</v>
      </c>
      <c r="RNJ174" s="566">
        <f t="shared" ref="RNJ174" si="1687">SUM(RND174:RNI174)</f>
        <v>2515</v>
      </c>
      <c r="RNK174" s="561">
        <f t="shared" ref="RNK174" si="1688">RNJ174/RNB174</f>
        <v>47.452830188679243</v>
      </c>
      <c r="RNL174" s="566" t="s">
        <v>1283</v>
      </c>
      <c r="RNM174" s="566" t="s">
        <v>15</v>
      </c>
      <c r="RNN174" s="579">
        <v>45871</v>
      </c>
      <c r="RNO174" s="579">
        <v>45876</v>
      </c>
      <c r="RNP174" s="566" t="s">
        <v>485</v>
      </c>
      <c r="RNQ174" s="566" t="s">
        <v>486</v>
      </c>
      <c r="RNR174" s="566">
        <v>53</v>
      </c>
      <c r="RNS174" s="566" t="s">
        <v>500</v>
      </c>
      <c r="RNT174" s="566">
        <v>2500</v>
      </c>
      <c r="RNU174" s="566">
        <v>15</v>
      </c>
      <c r="RNV174" s="566">
        <v>0</v>
      </c>
      <c r="RNW174" s="566">
        <v>0</v>
      </c>
      <c r="RNX174" s="566">
        <v>0</v>
      </c>
      <c r="RNY174" s="566">
        <v>0</v>
      </c>
      <c r="RNZ174" s="566">
        <f t="shared" ref="RNZ174" si="1689">SUM(RNT174:RNY174)</f>
        <v>2515</v>
      </c>
      <c r="ROA174" s="561">
        <f t="shared" ref="ROA174" si="1690">RNZ174/RNR174</f>
        <v>47.452830188679243</v>
      </c>
      <c r="ROB174" s="566" t="s">
        <v>1283</v>
      </c>
      <c r="ROC174" s="566" t="s">
        <v>15</v>
      </c>
      <c r="ROD174" s="579">
        <v>45871</v>
      </c>
      <c r="ROE174" s="579">
        <v>45876</v>
      </c>
      <c r="ROF174" s="566" t="s">
        <v>485</v>
      </c>
      <c r="ROG174" s="566" t="s">
        <v>486</v>
      </c>
      <c r="ROH174" s="566">
        <v>53</v>
      </c>
      <c r="ROI174" s="566" t="s">
        <v>500</v>
      </c>
      <c r="ROJ174" s="566">
        <v>2500</v>
      </c>
      <c r="ROK174" s="566">
        <v>15</v>
      </c>
      <c r="ROL174" s="566">
        <v>0</v>
      </c>
      <c r="ROM174" s="566">
        <v>0</v>
      </c>
      <c r="RON174" s="566">
        <v>0</v>
      </c>
      <c r="ROO174" s="566">
        <v>0</v>
      </c>
      <c r="ROP174" s="566">
        <f t="shared" ref="ROP174" si="1691">SUM(ROJ174:ROO174)</f>
        <v>2515</v>
      </c>
      <c r="ROQ174" s="561">
        <f t="shared" ref="ROQ174" si="1692">ROP174/ROH174</f>
        <v>47.452830188679243</v>
      </c>
      <c r="ROR174" s="566" t="s">
        <v>1283</v>
      </c>
      <c r="ROS174" s="566" t="s">
        <v>15</v>
      </c>
      <c r="ROT174" s="579">
        <v>45871</v>
      </c>
      <c r="ROU174" s="579">
        <v>45876</v>
      </c>
      <c r="ROV174" s="566" t="s">
        <v>485</v>
      </c>
      <c r="ROW174" s="566" t="s">
        <v>486</v>
      </c>
      <c r="ROX174" s="566">
        <v>53</v>
      </c>
      <c r="ROY174" s="566" t="s">
        <v>500</v>
      </c>
      <c r="ROZ174" s="566">
        <v>2500</v>
      </c>
      <c r="RPA174" s="566">
        <v>15</v>
      </c>
      <c r="RPB174" s="566">
        <v>0</v>
      </c>
      <c r="RPC174" s="566">
        <v>0</v>
      </c>
      <c r="RPD174" s="566">
        <v>0</v>
      </c>
      <c r="RPE174" s="566">
        <v>0</v>
      </c>
      <c r="RPF174" s="566">
        <f t="shared" ref="RPF174" si="1693">SUM(ROZ174:RPE174)</f>
        <v>2515</v>
      </c>
      <c r="RPG174" s="561">
        <f t="shared" ref="RPG174" si="1694">RPF174/ROX174</f>
        <v>47.452830188679243</v>
      </c>
      <c r="RPH174" s="566" t="s">
        <v>1283</v>
      </c>
      <c r="RPI174" s="566" t="s">
        <v>15</v>
      </c>
      <c r="RPJ174" s="579">
        <v>45871</v>
      </c>
      <c r="RPK174" s="579">
        <v>45876</v>
      </c>
      <c r="RPL174" s="566" t="s">
        <v>485</v>
      </c>
      <c r="RPM174" s="566" t="s">
        <v>486</v>
      </c>
      <c r="RPN174" s="566">
        <v>53</v>
      </c>
      <c r="RPO174" s="566" t="s">
        <v>500</v>
      </c>
      <c r="RPP174" s="566">
        <v>2500</v>
      </c>
      <c r="RPQ174" s="566">
        <v>15</v>
      </c>
      <c r="RPR174" s="566">
        <v>0</v>
      </c>
      <c r="RPS174" s="566">
        <v>0</v>
      </c>
      <c r="RPT174" s="566">
        <v>0</v>
      </c>
      <c r="RPU174" s="566">
        <v>0</v>
      </c>
      <c r="RPV174" s="566">
        <f t="shared" ref="RPV174" si="1695">SUM(RPP174:RPU174)</f>
        <v>2515</v>
      </c>
      <c r="RPW174" s="561">
        <f t="shared" ref="RPW174" si="1696">RPV174/RPN174</f>
        <v>47.452830188679243</v>
      </c>
      <c r="RPX174" s="566" t="s">
        <v>1283</v>
      </c>
      <c r="RPY174" s="566" t="s">
        <v>15</v>
      </c>
      <c r="RPZ174" s="579">
        <v>45871</v>
      </c>
      <c r="RQA174" s="579">
        <v>45876</v>
      </c>
      <c r="RQB174" s="566" t="s">
        <v>485</v>
      </c>
      <c r="RQC174" s="566" t="s">
        <v>486</v>
      </c>
      <c r="RQD174" s="566">
        <v>53</v>
      </c>
      <c r="RQE174" s="566" t="s">
        <v>500</v>
      </c>
      <c r="RQF174" s="566">
        <v>2500</v>
      </c>
      <c r="RQG174" s="566">
        <v>15</v>
      </c>
      <c r="RQH174" s="566">
        <v>0</v>
      </c>
      <c r="RQI174" s="566">
        <v>0</v>
      </c>
      <c r="RQJ174" s="566">
        <v>0</v>
      </c>
      <c r="RQK174" s="566">
        <v>0</v>
      </c>
      <c r="RQL174" s="566">
        <f t="shared" ref="RQL174" si="1697">SUM(RQF174:RQK174)</f>
        <v>2515</v>
      </c>
      <c r="RQM174" s="561">
        <f t="shared" ref="RQM174" si="1698">RQL174/RQD174</f>
        <v>47.452830188679243</v>
      </c>
      <c r="RQN174" s="566" t="s">
        <v>1283</v>
      </c>
      <c r="RQO174" s="566" t="s">
        <v>15</v>
      </c>
      <c r="RQP174" s="579">
        <v>45871</v>
      </c>
      <c r="RQQ174" s="579">
        <v>45876</v>
      </c>
      <c r="RQR174" s="566" t="s">
        <v>485</v>
      </c>
      <c r="RQS174" s="566" t="s">
        <v>486</v>
      </c>
      <c r="RQT174" s="566">
        <v>53</v>
      </c>
      <c r="RQU174" s="566" t="s">
        <v>500</v>
      </c>
      <c r="RQV174" s="566">
        <v>2500</v>
      </c>
      <c r="RQW174" s="566">
        <v>15</v>
      </c>
      <c r="RQX174" s="566">
        <v>0</v>
      </c>
      <c r="RQY174" s="566">
        <v>0</v>
      </c>
      <c r="RQZ174" s="566">
        <v>0</v>
      </c>
      <c r="RRA174" s="566">
        <v>0</v>
      </c>
      <c r="RRB174" s="566">
        <f t="shared" ref="RRB174" si="1699">SUM(RQV174:RRA174)</f>
        <v>2515</v>
      </c>
      <c r="RRC174" s="561">
        <f t="shared" ref="RRC174" si="1700">RRB174/RQT174</f>
        <v>47.452830188679243</v>
      </c>
      <c r="RRD174" s="566" t="s">
        <v>1283</v>
      </c>
      <c r="RRE174" s="566" t="s">
        <v>15</v>
      </c>
      <c r="RRF174" s="579">
        <v>45871</v>
      </c>
      <c r="RRG174" s="579">
        <v>45876</v>
      </c>
      <c r="RRH174" s="566" t="s">
        <v>485</v>
      </c>
      <c r="RRI174" s="566" t="s">
        <v>486</v>
      </c>
      <c r="RRJ174" s="566">
        <v>53</v>
      </c>
      <c r="RRK174" s="566" t="s">
        <v>500</v>
      </c>
      <c r="RRL174" s="566">
        <v>2500</v>
      </c>
      <c r="RRM174" s="566">
        <v>15</v>
      </c>
      <c r="RRN174" s="566">
        <v>0</v>
      </c>
      <c r="RRO174" s="566">
        <v>0</v>
      </c>
      <c r="RRP174" s="566">
        <v>0</v>
      </c>
      <c r="RRQ174" s="566">
        <v>0</v>
      </c>
      <c r="RRR174" s="566">
        <f t="shared" ref="RRR174" si="1701">SUM(RRL174:RRQ174)</f>
        <v>2515</v>
      </c>
      <c r="RRS174" s="561">
        <f t="shared" ref="RRS174" si="1702">RRR174/RRJ174</f>
        <v>47.452830188679243</v>
      </c>
      <c r="RRT174" s="566" t="s">
        <v>1283</v>
      </c>
      <c r="RRU174" s="566" t="s">
        <v>15</v>
      </c>
      <c r="RRV174" s="579">
        <v>45871</v>
      </c>
      <c r="RRW174" s="579">
        <v>45876</v>
      </c>
      <c r="RRX174" s="566" t="s">
        <v>485</v>
      </c>
      <c r="RRY174" s="566" t="s">
        <v>486</v>
      </c>
      <c r="RRZ174" s="566">
        <v>53</v>
      </c>
      <c r="RSA174" s="566" t="s">
        <v>500</v>
      </c>
      <c r="RSB174" s="566">
        <v>2500</v>
      </c>
      <c r="RSC174" s="566">
        <v>15</v>
      </c>
      <c r="RSD174" s="566">
        <v>0</v>
      </c>
      <c r="RSE174" s="566">
        <v>0</v>
      </c>
      <c r="RSF174" s="566">
        <v>0</v>
      </c>
      <c r="RSG174" s="566">
        <v>0</v>
      </c>
      <c r="RSH174" s="566">
        <f t="shared" ref="RSH174" si="1703">SUM(RSB174:RSG174)</f>
        <v>2515</v>
      </c>
      <c r="RSI174" s="561">
        <f t="shared" ref="RSI174" si="1704">RSH174/RRZ174</f>
        <v>47.452830188679243</v>
      </c>
      <c r="RSJ174" s="566" t="s">
        <v>1283</v>
      </c>
      <c r="RSK174" s="566" t="s">
        <v>15</v>
      </c>
      <c r="RSL174" s="579">
        <v>45871</v>
      </c>
      <c r="RSM174" s="579">
        <v>45876</v>
      </c>
      <c r="RSN174" s="566" t="s">
        <v>485</v>
      </c>
      <c r="RSO174" s="566" t="s">
        <v>486</v>
      </c>
      <c r="RSP174" s="566">
        <v>53</v>
      </c>
      <c r="RSQ174" s="566" t="s">
        <v>500</v>
      </c>
      <c r="RSR174" s="566">
        <v>2500</v>
      </c>
      <c r="RSS174" s="566">
        <v>15</v>
      </c>
      <c r="RST174" s="566">
        <v>0</v>
      </c>
      <c r="RSU174" s="566">
        <v>0</v>
      </c>
      <c r="RSV174" s="566">
        <v>0</v>
      </c>
      <c r="RSW174" s="566">
        <v>0</v>
      </c>
      <c r="RSX174" s="566">
        <f t="shared" ref="RSX174" si="1705">SUM(RSR174:RSW174)</f>
        <v>2515</v>
      </c>
      <c r="RSY174" s="561">
        <f t="shared" ref="RSY174" si="1706">RSX174/RSP174</f>
        <v>47.452830188679243</v>
      </c>
      <c r="RSZ174" s="566" t="s">
        <v>1283</v>
      </c>
      <c r="RTA174" s="566" t="s">
        <v>15</v>
      </c>
      <c r="RTB174" s="579">
        <v>45871</v>
      </c>
      <c r="RTC174" s="579">
        <v>45876</v>
      </c>
      <c r="RTD174" s="566" t="s">
        <v>485</v>
      </c>
      <c r="RTE174" s="566" t="s">
        <v>486</v>
      </c>
      <c r="RTF174" s="566">
        <v>53</v>
      </c>
      <c r="RTG174" s="566" t="s">
        <v>500</v>
      </c>
      <c r="RTH174" s="566">
        <v>2500</v>
      </c>
      <c r="RTI174" s="566">
        <v>15</v>
      </c>
      <c r="RTJ174" s="566">
        <v>0</v>
      </c>
      <c r="RTK174" s="566">
        <v>0</v>
      </c>
      <c r="RTL174" s="566">
        <v>0</v>
      </c>
      <c r="RTM174" s="566">
        <v>0</v>
      </c>
      <c r="RTN174" s="566">
        <f t="shared" ref="RTN174" si="1707">SUM(RTH174:RTM174)</f>
        <v>2515</v>
      </c>
      <c r="RTO174" s="561">
        <f t="shared" ref="RTO174" si="1708">RTN174/RTF174</f>
        <v>47.452830188679243</v>
      </c>
      <c r="RTP174" s="566" t="s">
        <v>1283</v>
      </c>
      <c r="RTQ174" s="566" t="s">
        <v>15</v>
      </c>
      <c r="RTR174" s="579">
        <v>45871</v>
      </c>
      <c r="RTS174" s="579">
        <v>45876</v>
      </c>
      <c r="RTT174" s="566" t="s">
        <v>485</v>
      </c>
      <c r="RTU174" s="566" t="s">
        <v>486</v>
      </c>
      <c r="RTV174" s="566">
        <v>53</v>
      </c>
      <c r="RTW174" s="566" t="s">
        <v>500</v>
      </c>
      <c r="RTX174" s="566">
        <v>2500</v>
      </c>
      <c r="RTY174" s="566">
        <v>15</v>
      </c>
      <c r="RTZ174" s="566">
        <v>0</v>
      </c>
      <c r="RUA174" s="566">
        <v>0</v>
      </c>
      <c r="RUB174" s="566">
        <v>0</v>
      </c>
      <c r="RUC174" s="566">
        <v>0</v>
      </c>
      <c r="RUD174" s="566">
        <f t="shared" ref="RUD174" si="1709">SUM(RTX174:RUC174)</f>
        <v>2515</v>
      </c>
      <c r="RUE174" s="561">
        <f t="shared" ref="RUE174" si="1710">RUD174/RTV174</f>
        <v>47.452830188679243</v>
      </c>
      <c r="RUF174" s="566" t="s">
        <v>1283</v>
      </c>
      <c r="RUG174" s="566" t="s">
        <v>15</v>
      </c>
      <c r="RUH174" s="579">
        <v>45871</v>
      </c>
      <c r="RUI174" s="579">
        <v>45876</v>
      </c>
      <c r="RUJ174" s="566" t="s">
        <v>485</v>
      </c>
      <c r="RUK174" s="566" t="s">
        <v>486</v>
      </c>
      <c r="RUL174" s="566">
        <v>53</v>
      </c>
      <c r="RUM174" s="566" t="s">
        <v>500</v>
      </c>
      <c r="RUN174" s="566">
        <v>2500</v>
      </c>
      <c r="RUO174" s="566">
        <v>15</v>
      </c>
      <c r="RUP174" s="566">
        <v>0</v>
      </c>
      <c r="RUQ174" s="566">
        <v>0</v>
      </c>
      <c r="RUR174" s="566">
        <v>0</v>
      </c>
      <c r="RUS174" s="566">
        <v>0</v>
      </c>
      <c r="RUT174" s="566">
        <f t="shared" ref="RUT174" si="1711">SUM(RUN174:RUS174)</f>
        <v>2515</v>
      </c>
      <c r="RUU174" s="561">
        <f t="shared" ref="RUU174" si="1712">RUT174/RUL174</f>
        <v>47.452830188679243</v>
      </c>
      <c r="RUV174" s="566" t="s">
        <v>1283</v>
      </c>
      <c r="RUW174" s="566" t="s">
        <v>15</v>
      </c>
      <c r="RUX174" s="579">
        <v>45871</v>
      </c>
      <c r="RUY174" s="579">
        <v>45876</v>
      </c>
      <c r="RUZ174" s="566" t="s">
        <v>485</v>
      </c>
      <c r="RVA174" s="566" t="s">
        <v>486</v>
      </c>
      <c r="RVB174" s="566">
        <v>53</v>
      </c>
      <c r="RVC174" s="566" t="s">
        <v>500</v>
      </c>
      <c r="RVD174" s="566">
        <v>2500</v>
      </c>
      <c r="RVE174" s="566">
        <v>15</v>
      </c>
      <c r="RVF174" s="566">
        <v>0</v>
      </c>
      <c r="RVG174" s="566">
        <v>0</v>
      </c>
      <c r="RVH174" s="566">
        <v>0</v>
      </c>
      <c r="RVI174" s="566">
        <v>0</v>
      </c>
      <c r="RVJ174" s="566">
        <f t="shared" ref="RVJ174" si="1713">SUM(RVD174:RVI174)</f>
        <v>2515</v>
      </c>
      <c r="RVK174" s="561">
        <f t="shared" ref="RVK174" si="1714">RVJ174/RVB174</f>
        <v>47.452830188679243</v>
      </c>
      <c r="RVL174" s="566" t="s">
        <v>1283</v>
      </c>
      <c r="RVM174" s="566" t="s">
        <v>15</v>
      </c>
      <c r="RVN174" s="579">
        <v>45871</v>
      </c>
      <c r="RVO174" s="579">
        <v>45876</v>
      </c>
      <c r="RVP174" s="566" t="s">
        <v>485</v>
      </c>
      <c r="RVQ174" s="566" t="s">
        <v>486</v>
      </c>
      <c r="RVR174" s="566">
        <v>53</v>
      </c>
      <c r="RVS174" s="566" t="s">
        <v>500</v>
      </c>
      <c r="RVT174" s="566">
        <v>2500</v>
      </c>
      <c r="RVU174" s="566">
        <v>15</v>
      </c>
      <c r="RVV174" s="566">
        <v>0</v>
      </c>
      <c r="RVW174" s="566">
        <v>0</v>
      </c>
      <c r="RVX174" s="566">
        <v>0</v>
      </c>
      <c r="RVY174" s="566">
        <v>0</v>
      </c>
      <c r="RVZ174" s="566">
        <f t="shared" ref="RVZ174" si="1715">SUM(RVT174:RVY174)</f>
        <v>2515</v>
      </c>
      <c r="RWA174" s="561">
        <f t="shared" ref="RWA174" si="1716">RVZ174/RVR174</f>
        <v>47.452830188679243</v>
      </c>
      <c r="RWB174" s="566" t="s">
        <v>1283</v>
      </c>
      <c r="RWC174" s="566" t="s">
        <v>15</v>
      </c>
      <c r="RWD174" s="579">
        <v>45871</v>
      </c>
      <c r="RWE174" s="579">
        <v>45876</v>
      </c>
      <c r="RWF174" s="566" t="s">
        <v>485</v>
      </c>
      <c r="RWG174" s="566" t="s">
        <v>486</v>
      </c>
      <c r="RWH174" s="566">
        <v>53</v>
      </c>
      <c r="RWI174" s="566" t="s">
        <v>500</v>
      </c>
      <c r="RWJ174" s="566">
        <v>2500</v>
      </c>
      <c r="RWK174" s="566">
        <v>15</v>
      </c>
      <c r="RWL174" s="566">
        <v>0</v>
      </c>
      <c r="RWM174" s="566">
        <v>0</v>
      </c>
      <c r="RWN174" s="566">
        <v>0</v>
      </c>
      <c r="RWO174" s="566">
        <v>0</v>
      </c>
      <c r="RWP174" s="566">
        <f t="shared" ref="RWP174" si="1717">SUM(RWJ174:RWO174)</f>
        <v>2515</v>
      </c>
      <c r="RWQ174" s="561">
        <f t="shared" ref="RWQ174" si="1718">RWP174/RWH174</f>
        <v>47.452830188679243</v>
      </c>
      <c r="RWR174" s="566" t="s">
        <v>1283</v>
      </c>
      <c r="RWS174" s="566" t="s">
        <v>15</v>
      </c>
      <c r="RWT174" s="579">
        <v>45871</v>
      </c>
      <c r="RWU174" s="579">
        <v>45876</v>
      </c>
      <c r="RWV174" s="566" t="s">
        <v>485</v>
      </c>
      <c r="RWW174" s="566" t="s">
        <v>486</v>
      </c>
      <c r="RWX174" s="566">
        <v>53</v>
      </c>
      <c r="RWY174" s="566" t="s">
        <v>500</v>
      </c>
      <c r="RWZ174" s="566">
        <v>2500</v>
      </c>
      <c r="RXA174" s="566">
        <v>15</v>
      </c>
      <c r="RXB174" s="566">
        <v>0</v>
      </c>
      <c r="RXC174" s="566">
        <v>0</v>
      </c>
      <c r="RXD174" s="566">
        <v>0</v>
      </c>
      <c r="RXE174" s="566">
        <v>0</v>
      </c>
      <c r="RXF174" s="566">
        <f t="shared" ref="RXF174" si="1719">SUM(RWZ174:RXE174)</f>
        <v>2515</v>
      </c>
      <c r="RXG174" s="561">
        <f t="shared" ref="RXG174" si="1720">RXF174/RWX174</f>
        <v>47.452830188679243</v>
      </c>
      <c r="RXH174" s="566" t="s">
        <v>1283</v>
      </c>
      <c r="RXI174" s="566" t="s">
        <v>15</v>
      </c>
      <c r="RXJ174" s="579">
        <v>45871</v>
      </c>
      <c r="RXK174" s="579">
        <v>45876</v>
      </c>
      <c r="RXL174" s="566" t="s">
        <v>485</v>
      </c>
      <c r="RXM174" s="566" t="s">
        <v>486</v>
      </c>
      <c r="RXN174" s="566">
        <v>53</v>
      </c>
      <c r="RXO174" s="566" t="s">
        <v>500</v>
      </c>
      <c r="RXP174" s="566">
        <v>2500</v>
      </c>
      <c r="RXQ174" s="566">
        <v>15</v>
      </c>
      <c r="RXR174" s="566">
        <v>0</v>
      </c>
      <c r="RXS174" s="566">
        <v>0</v>
      </c>
      <c r="RXT174" s="566">
        <v>0</v>
      </c>
      <c r="RXU174" s="566">
        <v>0</v>
      </c>
      <c r="RXV174" s="566">
        <f t="shared" ref="RXV174" si="1721">SUM(RXP174:RXU174)</f>
        <v>2515</v>
      </c>
      <c r="RXW174" s="561">
        <f t="shared" ref="RXW174" si="1722">RXV174/RXN174</f>
        <v>47.452830188679243</v>
      </c>
      <c r="RXX174" s="566" t="s">
        <v>1283</v>
      </c>
      <c r="RXY174" s="566" t="s">
        <v>15</v>
      </c>
      <c r="RXZ174" s="579">
        <v>45871</v>
      </c>
      <c r="RYA174" s="579">
        <v>45876</v>
      </c>
      <c r="RYB174" s="566" t="s">
        <v>485</v>
      </c>
      <c r="RYC174" s="566" t="s">
        <v>486</v>
      </c>
      <c r="RYD174" s="566">
        <v>53</v>
      </c>
      <c r="RYE174" s="566" t="s">
        <v>500</v>
      </c>
      <c r="RYF174" s="566">
        <v>2500</v>
      </c>
      <c r="RYG174" s="566">
        <v>15</v>
      </c>
      <c r="RYH174" s="566">
        <v>0</v>
      </c>
      <c r="RYI174" s="566">
        <v>0</v>
      </c>
      <c r="RYJ174" s="566">
        <v>0</v>
      </c>
      <c r="RYK174" s="566">
        <v>0</v>
      </c>
      <c r="RYL174" s="566">
        <f t="shared" ref="RYL174" si="1723">SUM(RYF174:RYK174)</f>
        <v>2515</v>
      </c>
      <c r="RYM174" s="561">
        <f t="shared" ref="RYM174" si="1724">RYL174/RYD174</f>
        <v>47.452830188679243</v>
      </c>
      <c r="RYN174" s="566" t="s">
        <v>1283</v>
      </c>
      <c r="RYO174" s="566" t="s">
        <v>15</v>
      </c>
      <c r="RYP174" s="579">
        <v>45871</v>
      </c>
      <c r="RYQ174" s="579">
        <v>45876</v>
      </c>
      <c r="RYR174" s="566" t="s">
        <v>485</v>
      </c>
      <c r="RYS174" s="566" t="s">
        <v>486</v>
      </c>
      <c r="RYT174" s="566">
        <v>53</v>
      </c>
      <c r="RYU174" s="566" t="s">
        <v>500</v>
      </c>
      <c r="RYV174" s="566">
        <v>2500</v>
      </c>
      <c r="RYW174" s="566">
        <v>15</v>
      </c>
      <c r="RYX174" s="566">
        <v>0</v>
      </c>
      <c r="RYY174" s="566">
        <v>0</v>
      </c>
      <c r="RYZ174" s="566">
        <v>0</v>
      </c>
      <c r="RZA174" s="566">
        <v>0</v>
      </c>
      <c r="RZB174" s="566">
        <f t="shared" ref="RZB174" si="1725">SUM(RYV174:RZA174)</f>
        <v>2515</v>
      </c>
      <c r="RZC174" s="561">
        <f t="shared" ref="RZC174" si="1726">RZB174/RYT174</f>
        <v>47.452830188679243</v>
      </c>
      <c r="RZD174" s="566" t="s">
        <v>1283</v>
      </c>
      <c r="RZE174" s="566" t="s">
        <v>15</v>
      </c>
      <c r="RZF174" s="579">
        <v>45871</v>
      </c>
      <c r="RZG174" s="579">
        <v>45876</v>
      </c>
      <c r="RZH174" s="566" t="s">
        <v>485</v>
      </c>
      <c r="RZI174" s="566" t="s">
        <v>486</v>
      </c>
      <c r="RZJ174" s="566">
        <v>53</v>
      </c>
      <c r="RZK174" s="566" t="s">
        <v>500</v>
      </c>
      <c r="RZL174" s="566">
        <v>2500</v>
      </c>
      <c r="RZM174" s="566">
        <v>15</v>
      </c>
      <c r="RZN174" s="566">
        <v>0</v>
      </c>
      <c r="RZO174" s="566">
        <v>0</v>
      </c>
      <c r="RZP174" s="566">
        <v>0</v>
      </c>
      <c r="RZQ174" s="566">
        <v>0</v>
      </c>
      <c r="RZR174" s="566">
        <f t="shared" ref="RZR174" si="1727">SUM(RZL174:RZQ174)</f>
        <v>2515</v>
      </c>
      <c r="RZS174" s="561">
        <f t="shared" ref="RZS174" si="1728">RZR174/RZJ174</f>
        <v>47.452830188679243</v>
      </c>
      <c r="RZT174" s="566" t="s">
        <v>1283</v>
      </c>
      <c r="RZU174" s="566" t="s">
        <v>15</v>
      </c>
      <c r="RZV174" s="579">
        <v>45871</v>
      </c>
      <c r="RZW174" s="579">
        <v>45876</v>
      </c>
      <c r="RZX174" s="566" t="s">
        <v>485</v>
      </c>
      <c r="RZY174" s="566" t="s">
        <v>486</v>
      </c>
      <c r="RZZ174" s="566">
        <v>53</v>
      </c>
      <c r="SAA174" s="566" t="s">
        <v>500</v>
      </c>
      <c r="SAB174" s="566">
        <v>2500</v>
      </c>
      <c r="SAC174" s="566">
        <v>15</v>
      </c>
      <c r="SAD174" s="566">
        <v>0</v>
      </c>
      <c r="SAE174" s="566">
        <v>0</v>
      </c>
      <c r="SAF174" s="566">
        <v>0</v>
      </c>
      <c r="SAG174" s="566">
        <v>0</v>
      </c>
      <c r="SAH174" s="566">
        <f t="shared" ref="SAH174" si="1729">SUM(SAB174:SAG174)</f>
        <v>2515</v>
      </c>
      <c r="SAI174" s="561">
        <f t="shared" ref="SAI174" si="1730">SAH174/RZZ174</f>
        <v>47.452830188679243</v>
      </c>
      <c r="SAJ174" s="566" t="s">
        <v>1283</v>
      </c>
      <c r="SAK174" s="566" t="s">
        <v>15</v>
      </c>
      <c r="SAL174" s="579">
        <v>45871</v>
      </c>
      <c r="SAM174" s="579">
        <v>45876</v>
      </c>
      <c r="SAN174" s="566" t="s">
        <v>485</v>
      </c>
      <c r="SAO174" s="566" t="s">
        <v>486</v>
      </c>
      <c r="SAP174" s="566">
        <v>53</v>
      </c>
      <c r="SAQ174" s="566" t="s">
        <v>500</v>
      </c>
      <c r="SAR174" s="566">
        <v>2500</v>
      </c>
      <c r="SAS174" s="566">
        <v>15</v>
      </c>
      <c r="SAT174" s="566">
        <v>0</v>
      </c>
      <c r="SAU174" s="566">
        <v>0</v>
      </c>
      <c r="SAV174" s="566">
        <v>0</v>
      </c>
      <c r="SAW174" s="566">
        <v>0</v>
      </c>
      <c r="SAX174" s="566">
        <f t="shared" ref="SAX174" si="1731">SUM(SAR174:SAW174)</f>
        <v>2515</v>
      </c>
      <c r="SAY174" s="561">
        <f t="shared" ref="SAY174" si="1732">SAX174/SAP174</f>
        <v>47.452830188679243</v>
      </c>
      <c r="SAZ174" s="566" t="s">
        <v>1283</v>
      </c>
      <c r="SBA174" s="566" t="s">
        <v>15</v>
      </c>
      <c r="SBB174" s="579">
        <v>45871</v>
      </c>
      <c r="SBC174" s="579">
        <v>45876</v>
      </c>
      <c r="SBD174" s="566" t="s">
        <v>485</v>
      </c>
      <c r="SBE174" s="566" t="s">
        <v>486</v>
      </c>
      <c r="SBF174" s="566">
        <v>53</v>
      </c>
      <c r="SBG174" s="566" t="s">
        <v>500</v>
      </c>
      <c r="SBH174" s="566">
        <v>2500</v>
      </c>
      <c r="SBI174" s="566">
        <v>15</v>
      </c>
      <c r="SBJ174" s="566">
        <v>0</v>
      </c>
      <c r="SBK174" s="566">
        <v>0</v>
      </c>
      <c r="SBL174" s="566">
        <v>0</v>
      </c>
      <c r="SBM174" s="566">
        <v>0</v>
      </c>
      <c r="SBN174" s="566">
        <f t="shared" ref="SBN174" si="1733">SUM(SBH174:SBM174)</f>
        <v>2515</v>
      </c>
      <c r="SBO174" s="561">
        <f t="shared" ref="SBO174" si="1734">SBN174/SBF174</f>
        <v>47.452830188679243</v>
      </c>
      <c r="SBP174" s="566" t="s">
        <v>1283</v>
      </c>
      <c r="SBQ174" s="566" t="s">
        <v>15</v>
      </c>
      <c r="SBR174" s="579">
        <v>45871</v>
      </c>
      <c r="SBS174" s="579">
        <v>45876</v>
      </c>
      <c r="SBT174" s="566" t="s">
        <v>485</v>
      </c>
      <c r="SBU174" s="566" t="s">
        <v>486</v>
      </c>
      <c r="SBV174" s="566">
        <v>53</v>
      </c>
      <c r="SBW174" s="566" t="s">
        <v>500</v>
      </c>
      <c r="SBX174" s="566">
        <v>2500</v>
      </c>
      <c r="SBY174" s="566">
        <v>15</v>
      </c>
      <c r="SBZ174" s="566">
        <v>0</v>
      </c>
      <c r="SCA174" s="566">
        <v>0</v>
      </c>
      <c r="SCB174" s="566">
        <v>0</v>
      </c>
      <c r="SCC174" s="566">
        <v>0</v>
      </c>
      <c r="SCD174" s="566">
        <f t="shared" ref="SCD174" si="1735">SUM(SBX174:SCC174)</f>
        <v>2515</v>
      </c>
      <c r="SCE174" s="561">
        <f t="shared" ref="SCE174" si="1736">SCD174/SBV174</f>
        <v>47.452830188679243</v>
      </c>
      <c r="SCF174" s="566" t="s">
        <v>1283</v>
      </c>
      <c r="SCG174" s="566" t="s">
        <v>15</v>
      </c>
      <c r="SCH174" s="579">
        <v>45871</v>
      </c>
      <c r="SCI174" s="579">
        <v>45876</v>
      </c>
      <c r="SCJ174" s="566" t="s">
        <v>485</v>
      </c>
      <c r="SCK174" s="566" t="s">
        <v>486</v>
      </c>
      <c r="SCL174" s="566">
        <v>53</v>
      </c>
      <c r="SCM174" s="566" t="s">
        <v>500</v>
      </c>
      <c r="SCN174" s="566">
        <v>2500</v>
      </c>
      <c r="SCO174" s="566">
        <v>15</v>
      </c>
      <c r="SCP174" s="566">
        <v>0</v>
      </c>
      <c r="SCQ174" s="566">
        <v>0</v>
      </c>
      <c r="SCR174" s="566">
        <v>0</v>
      </c>
      <c r="SCS174" s="566">
        <v>0</v>
      </c>
      <c r="SCT174" s="566">
        <f t="shared" ref="SCT174" si="1737">SUM(SCN174:SCS174)</f>
        <v>2515</v>
      </c>
      <c r="SCU174" s="561">
        <f t="shared" ref="SCU174" si="1738">SCT174/SCL174</f>
        <v>47.452830188679243</v>
      </c>
      <c r="SCV174" s="566" t="s">
        <v>1283</v>
      </c>
      <c r="SCW174" s="566" t="s">
        <v>15</v>
      </c>
      <c r="SCX174" s="579">
        <v>45871</v>
      </c>
      <c r="SCY174" s="579">
        <v>45876</v>
      </c>
      <c r="SCZ174" s="566" t="s">
        <v>485</v>
      </c>
      <c r="SDA174" s="566" t="s">
        <v>486</v>
      </c>
      <c r="SDB174" s="566">
        <v>53</v>
      </c>
      <c r="SDC174" s="566" t="s">
        <v>500</v>
      </c>
      <c r="SDD174" s="566">
        <v>2500</v>
      </c>
      <c r="SDE174" s="566">
        <v>15</v>
      </c>
      <c r="SDF174" s="566">
        <v>0</v>
      </c>
      <c r="SDG174" s="566">
        <v>0</v>
      </c>
      <c r="SDH174" s="566">
        <v>0</v>
      </c>
      <c r="SDI174" s="566">
        <v>0</v>
      </c>
      <c r="SDJ174" s="566">
        <f t="shared" ref="SDJ174" si="1739">SUM(SDD174:SDI174)</f>
        <v>2515</v>
      </c>
      <c r="SDK174" s="561">
        <f t="shared" ref="SDK174" si="1740">SDJ174/SDB174</f>
        <v>47.452830188679243</v>
      </c>
      <c r="SDL174" s="566" t="s">
        <v>1283</v>
      </c>
      <c r="SDM174" s="566" t="s">
        <v>15</v>
      </c>
      <c r="SDN174" s="579">
        <v>45871</v>
      </c>
      <c r="SDO174" s="579">
        <v>45876</v>
      </c>
      <c r="SDP174" s="566" t="s">
        <v>485</v>
      </c>
      <c r="SDQ174" s="566" t="s">
        <v>486</v>
      </c>
      <c r="SDR174" s="566">
        <v>53</v>
      </c>
      <c r="SDS174" s="566" t="s">
        <v>500</v>
      </c>
      <c r="SDT174" s="566">
        <v>2500</v>
      </c>
      <c r="SDU174" s="566">
        <v>15</v>
      </c>
      <c r="SDV174" s="566">
        <v>0</v>
      </c>
      <c r="SDW174" s="566">
        <v>0</v>
      </c>
      <c r="SDX174" s="566">
        <v>0</v>
      </c>
      <c r="SDY174" s="566">
        <v>0</v>
      </c>
      <c r="SDZ174" s="566">
        <f t="shared" ref="SDZ174" si="1741">SUM(SDT174:SDY174)</f>
        <v>2515</v>
      </c>
      <c r="SEA174" s="561">
        <f t="shared" ref="SEA174" si="1742">SDZ174/SDR174</f>
        <v>47.452830188679243</v>
      </c>
      <c r="SEB174" s="566" t="s">
        <v>1283</v>
      </c>
      <c r="SEC174" s="566" t="s">
        <v>15</v>
      </c>
      <c r="SED174" s="579">
        <v>45871</v>
      </c>
      <c r="SEE174" s="579">
        <v>45876</v>
      </c>
      <c r="SEF174" s="566" t="s">
        <v>485</v>
      </c>
      <c r="SEG174" s="566" t="s">
        <v>486</v>
      </c>
      <c r="SEH174" s="566">
        <v>53</v>
      </c>
      <c r="SEI174" s="566" t="s">
        <v>500</v>
      </c>
      <c r="SEJ174" s="566">
        <v>2500</v>
      </c>
      <c r="SEK174" s="566">
        <v>15</v>
      </c>
      <c r="SEL174" s="566">
        <v>0</v>
      </c>
      <c r="SEM174" s="566">
        <v>0</v>
      </c>
      <c r="SEN174" s="566">
        <v>0</v>
      </c>
      <c r="SEO174" s="566">
        <v>0</v>
      </c>
      <c r="SEP174" s="566">
        <f t="shared" ref="SEP174" si="1743">SUM(SEJ174:SEO174)</f>
        <v>2515</v>
      </c>
      <c r="SEQ174" s="561">
        <f t="shared" ref="SEQ174" si="1744">SEP174/SEH174</f>
        <v>47.452830188679243</v>
      </c>
      <c r="SER174" s="566" t="s">
        <v>1283</v>
      </c>
      <c r="SES174" s="566" t="s">
        <v>15</v>
      </c>
      <c r="SET174" s="579">
        <v>45871</v>
      </c>
      <c r="SEU174" s="579">
        <v>45876</v>
      </c>
      <c r="SEV174" s="566" t="s">
        <v>485</v>
      </c>
      <c r="SEW174" s="566" t="s">
        <v>486</v>
      </c>
      <c r="SEX174" s="566">
        <v>53</v>
      </c>
      <c r="SEY174" s="566" t="s">
        <v>500</v>
      </c>
      <c r="SEZ174" s="566">
        <v>2500</v>
      </c>
      <c r="SFA174" s="566">
        <v>15</v>
      </c>
      <c r="SFB174" s="566">
        <v>0</v>
      </c>
      <c r="SFC174" s="566">
        <v>0</v>
      </c>
      <c r="SFD174" s="566">
        <v>0</v>
      </c>
      <c r="SFE174" s="566">
        <v>0</v>
      </c>
      <c r="SFF174" s="566">
        <f t="shared" ref="SFF174" si="1745">SUM(SEZ174:SFE174)</f>
        <v>2515</v>
      </c>
      <c r="SFG174" s="561">
        <f t="shared" ref="SFG174" si="1746">SFF174/SEX174</f>
        <v>47.452830188679243</v>
      </c>
      <c r="SFH174" s="566" t="s">
        <v>1283</v>
      </c>
      <c r="SFI174" s="566" t="s">
        <v>15</v>
      </c>
      <c r="SFJ174" s="579">
        <v>45871</v>
      </c>
      <c r="SFK174" s="579">
        <v>45876</v>
      </c>
      <c r="SFL174" s="566" t="s">
        <v>485</v>
      </c>
      <c r="SFM174" s="566" t="s">
        <v>486</v>
      </c>
      <c r="SFN174" s="566">
        <v>53</v>
      </c>
      <c r="SFO174" s="566" t="s">
        <v>500</v>
      </c>
      <c r="SFP174" s="566">
        <v>2500</v>
      </c>
      <c r="SFQ174" s="566">
        <v>15</v>
      </c>
      <c r="SFR174" s="566">
        <v>0</v>
      </c>
      <c r="SFS174" s="566">
        <v>0</v>
      </c>
      <c r="SFT174" s="566">
        <v>0</v>
      </c>
      <c r="SFU174" s="566">
        <v>0</v>
      </c>
      <c r="SFV174" s="566">
        <f t="shared" ref="SFV174" si="1747">SUM(SFP174:SFU174)</f>
        <v>2515</v>
      </c>
      <c r="SFW174" s="561">
        <f t="shared" ref="SFW174" si="1748">SFV174/SFN174</f>
        <v>47.452830188679243</v>
      </c>
      <c r="SFX174" s="566" t="s">
        <v>1283</v>
      </c>
      <c r="SFY174" s="566" t="s">
        <v>15</v>
      </c>
      <c r="SFZ174" s="579">
        <v>45871</v>
      </c>
      <c r="SGA174" s="579">
        <v>45876</v>
      </c>
      <c r="SGB174" s="566" t="s">
        <v>485</v>
      </c>
      <c r="SGC174" s="566" t="s">
        <v>486</v>
      </c>
      <c r="SGD174" s="566">
        <v>53</v>
      </c>
      <c r="SGE174" s="566" t="s">
        <v>500</v>
      </c>
      <c r="SGF174" s="566">
        <v>2500</v>
      </c>
      <c r="SGG174" s="566">
        <v>15</v>
      </c>
      <c r="SGH174" s="566">
        <v>0</v>
      </c>
      <c r="SGI174" s="566">
        <v>0</v>
      </c>
      <c r="SGJ174" s="566">
        <v>0</v>
      </c>
      <c r="SGK174" s="566">
        <v>0</v>
      </c>
      <c r="SGL174" s="566">
        <f t="shared" ref="SGL174" si="1749">SUM(SGF174:SGK174)</f>
        <v>2515</v>
      </c>
      <c r="SGM174" s="561">
        <f t="shared" ref="SGM174" si="1750">SGL174/SGD174</f>
        <v>47.452830188679243</v>
      </c>
      <c r="SGN174" s="566" t="s">
        <v>1283</v>
      </c>
      <c r="SGO174" s="566" t="s">
        <v>15</v>
      </c>
      <c r="SGP174" s="579">
        <v>45871</v>
      </c>
      <c r="SGQ174" s="579">
        <v>45876</v>
      </c>
      <c r="SGR174" s="566" t="s">
        <v>485</v>
      </c>
      <c r="SGS174" s="566" t="s">
        <v>486</v>
      </c>
      <c r="SGT174" s="566">
        <v>53</v>
      </c>
      <c r="SGU174" s="566" t="s">
        <v>500</v>
      </c>
      <c r="SGV174" s="566">
        <v>2500</v>
      </c>
      <c r="SGW174" s="566">
        <v>15</v>
      </c>
      <c r="SGX174" s="566">
        <v>0</v>
      </c>
      <c r="SGY174" s="566">
        <v>0</v>
      </c>
      <c r="SGZ174" s="566">
        <v>0</v>
      </c>
      <c r="SHA174" s="566">
        <v>0</v>
      </c>
      <c r="SHB174" s="566">
        <f t="shared" ref="SHB174" si="1751">SUM(SGV174:SHA174)</f>
        <v>2515</v>
      </c>
      <c r="SHC174" s="561">
        <f t="shared" ref="SHC174" si="1752">SHB174/SGT174</f>
        <v>47.452830188679243</v>
      </c>
      <c r="SHD174" s="566" t="s">
        <v>1283</v>
      </c>
      <c r="SHE174" s="566" t="s">
        <v>15</v>
      </c>
      <c r="SHF174" s="579">
        <v>45871</v>
      </c>
      <c r="SHG174" s="579">
        <v>45876</v>
      </c>
      <c r="SHH174" s="566" t="s">
        <v>485</v>
      </c>
      <c r="SHI174" s="566" t="s">
        <v>486</v>
      </c>
      <c r="SHJ174" s="566">
        <v>53</v>
      </c>
      <c r="SHK174" s="566" t="s">
        <v>500</v>
      </c>
      <c r="SHL174" s="566">
        <v>2500</v>
      </c>
      <c r="SHM174" s="566">
        <v>15</v>
      </c>
      <c r="SHN174" s="566">
        <v>0</v>
      </c>
      <c r="SHO174" s="566">
        <v>0</v>
      </c>
      <c r="SHP174" s="566">
        <v>0</v>
      </c>
      <c r="SHQ174" s="566">
        <v>0</v>
      </c>
      <c r="SHR174" s="566">
        <f t="shared" ref="SHR174" si="1753">SUM(SHL174:SHQ174)</f>
        <v>2515</v>
      </c>
      <c r="SHS174" s="561">
        <f t="shared" ref="SHS174" si="1754">SHR174/SHJ174</f>
        <v>47.452830188679243</v>
      </c>
      <c r="SHT174" s="566" t="s">
        <v>1283</v>
      </c>
      <c r="SHU174" s="566" t="s">
        <v>15</v>
      </c>
      <c r="SHV174" s="579">
        <v>45871</v>
      </c>
      <c r="SHW174" s="579">
        <v>45876</v>
      </c>
      <c r="SHX174" s="566" t="s">
        <v>485</v>
      </c>
      <c r="SHY174" s="566" t="s">
        <v>486</v>
      </c>
      <c r="SHZ174" s="566">
        <v>53</v>
      </c>
      <c r="SIA174" s="566" t="s">
        <v>500</v>
      </c>
      <c r="SIB174" s="566">
        <v>2500</v>
      </c>
      <c r="SIC174" s="566">
        <v>15</v>
      </c>
      <c r="SID174" s="566">
        <v>0</v>
      </c>
      <c r="SIE174" s="566">
        <v>0</v>
      </c>
      <c r="SIF174" s="566">
        <v>0</v>
      </c>
      <c r="SIG174" s="566">
        <v>0</v>
      </c>
      <c r="SIH174" s="566">
        <f t="shared" ref="SIH174" si="1755">SUM(SIB174:SIG174)</f>
        <v>2515</v>
      </c>
      <c r="SII174" s="561">
        <f t="shared" ref="SII174" si="1756">SIH174/SHZ174</f>
        <v>47.452830188679243</v>
      </c>
      <c r="SIJ174" s="566" t="s">
        <v>1283</v>
      </c>
      <c r="SIK174" s="566" t="s">
        <v>15</v>
      </c>
      <c r="SIL174" s="579">
        <v>45871</v>
      </c>
      <c r="SIM174" s="579">
        <v>45876</v>
      </c>
      <c r="SIN174" s="566" t="s">
        <v>485</v>
      </c>
      <c r="SIO174" s="566" t="s">
        <v>486</v>
      </c>
      <c r="SIP174" s="566">
        <v>53</v>
      </c>
      <c r="SIQ174" s="566" t="s">
        <v>500</v>
      </c>
      <c r="SIR174" s="566">
        <v>2500</v>
      </c>
      <c r="SIS174" s="566">
        <v>15</v>
      </c>
      <c r="SIT174" s="566">
        <v>0</v>
      </c>
      <c r="SIU174" s="566">
        <v>0</v>
      </c>
      <c r="SIV174" s="566">
        <v>0</v>
      </c>
      <c r="SIW174" s="566">
        <v>0</v>
      </c>
      <c r="SIX174" s="566">
        <f t="shared" ref="SIX174" si="1757">SUM(SIR174:SIW174)</f>
        <v>2515</v>
      </c>
      <c r="SIY174" s="561">
        <f t="shared" ref="SIY174" si="1758">SIX174/SIP174</f>
        <v>47.452830188679243</v>
      </c>
      <c r="SIZ174" s="566" t="s">
        <v>1283</v>
      </c>
      <c r="SJA174" s="566" t="s">
        <v>15</v>
      </c>
      <c r="SJB174" s="579">
        <v>45871</v>
      </c>
      <c r="SJC174" s="579">
        <v>45876</v>
      </c>
      <c r="SJD174" s="566" t="s">
        <v>485</v>
      </c>
      <c r="SJE174" s="566" t="s">
        <v>486</v>
      </c>
      <c r="SJF174" s="566">
        <v>53</v>
      </c>
      <c r="SJG174" s="566" t="s">
        <v>500</v>
      </c>
      <c r="SJH174" s="566">
        <v>2500</v>
      </c>
      <c r="SJI174" s="566">
        <v>15</v>
      </c>
      <c r="SJJ174" s="566">
        <v>0</v>
      </c>
      <c r="SJK174" s="566">
        <v>0</v>
      </c>
      <c r="SJL174" s="566">
        <v>0</v>
      </c>
      <c r="SJM174" s="566">
        <v>0</v>
      </c>
      <c r="SJN174" s="566">
        <f t="shared" ref="SJN174" si="1759">SUM(SJH174:SJM174)</f>
        <v>2515</v>
      </c>
      <c r="SJO174" s="561">
        <f t="shared" ref="SJO174" si="1760">SJN174/SJF174</f>
        <v>47.452830188679243</v>
      </c>
      <c r="SJP174" s="566" t="s">
        <v>1283</v>
      </c>
      <c r="SJQ174" s="566" t="s">
        <v>15</v>
      </c>
      <c r="SJR174" s="579">
        <v>45871</v>
      </c>
      <c r="SJS174" s="579">
        <v>45876</v>
      </c>
      <c r="SJT174" s="566" t="s">
        <v>485</v>
      </c>
      <c r="SJU174" s="566" t="s">
        <v>486</v>
      </c>
      <c r="SJV174" s="566">
        <v>53</v>
      </c>
      <c r="SJW174" s="566" t="s">
        <v>500</v>
      </c>
      <c r="SJX174" s="566">
        <v>2500</v>
      </c>
      <c r="SJY174" s="566">
        <v>15</v>
      </c>
      <c r="SJZ174" s="566">
        <v>0</v>
      </c>
      <c r="SKA174" s="566">
        <v>0</v>
      </c>
      <c r="SKB174" s="566">
        <v>0</v>
      </c>
      <c r="SKC174" s="566">
        <v>0</v>
      </c>
      <c r="SKD174" s="566">
        <f t="shared" ref="SKD174" si="1761">SUM(SJX174:SKC174)</f>
        <v>2515</v>
      </c>
      <c r="SKE174" s="561">
        <f t="shared" ref="SKE174" si="1762">SKD174/SJV174</f>
        <v>47.452830188679243</v>
      </c>
      <c r="SKF174" s="566" t="s">
        <v>1283</v>
      </c>
      <c r="SKG174" s="566" t="s">
        <v>15</v>
      </c>
      <c r="SKH174" s="579">
        <v>45871</v>
      </c>
      <c r="SKI174" s="579">
        <v>45876</v>
      </c>
      <c r="SKJ174" s="566" t="s">
        <v>485</v>
      </c>
      <c r="SKK174" s="566" t="s">
        <v>486</v>
      </c>
      <c r="SKL174" s="566">
        <v>53</v>
      </c>
      <c r="SKM174" s="566" t="s">
        <v>500</v>
      </c>
      <c r="SKN174" s="566">
        <v>2500</v>
      </c>
      <c r="SKO174" s="566">
        <v>15</v>
      </c>
      <c r="SKP174" s="566">
        <v>0</v>
      </c>
      <c r="SKQ174" s="566">
        <v>0</v>
      </c>
      <c r="SKR174" s="566">
        <v>0</v>
      </c>
      <c r="SKS174" s="566">
        <v>0</v>
      </c>
      <c r="SKT174" s="566">
        <f t="shared" ref="SKT174" si="1763">SUM(SKN174:SKS174)</f>
        <v>2515</v>
      </c>
      <c r="SKU174" s="561">
        <f t="shared" ref="SKU174" si="1764">SKT174/SKL174</f>
        <v>47.452830188679243</v>
      </c>
      <c r="SKV174" s="566" t="s">
        <v>1283</v>
      </c>
      <c r="SKW174" s="566" t="s">
        <v>15</v>
      </c>
      <c r="SKX174" s="579">
        <v>45871</v>
      </c>
      <c r="SKY174" s="579">
        <v>45876</v>
      </c>
      <c r="SKZ174" s="566" t="s">
        <v>485</v>
      </c>
      <c r="SLA174" s="566" t="s">
        <v>486</v>
      </c>
      <c r="SLB174" s="566">
        <v>53</v>
      </c>
      <c r="SLC174" s="566" t="s">
        <v>500</v>
      </c>
      <c r="SLD174" s="566">
        <v>2500</v>
      </c>
      <c r="SLE174" s="566">
        <v>15</v>
      </c>
      <c r="SLF174" s="566">
        <v>0</v>
      </c>
      <c r="SLG174" s="566">
        <v>0</v>
      </c>
      <c r="SLH174" s="566">
        <v>0</v>
      </c>
      <c r="SLI174" s="566">
        <v>0</v>
      </c>
      <c r="SLJ174" s="566">
        <f t="shared" ref="SLJ174" si="1765">SUM(SLD174:SLI174)</f>
        <v>2515</v>
      </c>
      <c r="SLK174" s="561">
        <f t="shared" ref="SLK174" si="1766">SLJ174/SLB174</f>
        <v>47.452830188679243</v>
      </c>
      <c r="SLL174" s="566" t="s">
        <v>1283</v>
      </c>
      <c r="SLM174" s="566" t="s">
        <v>15</v>
      </c>
      <c r="SLN174" s="579">
        <v>45871</v>
      </c>
      <c r="SLO174" s="579">
        <v>45876</v>
      </c>
      <c r="SLP174" s="566" t="s">
        <v>485</v>
      </c>
      <c r="SLQ174" s="566" t="s">
        <v>486</v>
      </c>
      <c r="SLR174" s="566">
        <v>53</v>
      </c>
      <c r="SLS174" s="566" t="s">
        <v>500</v>
      </c>
      <c r="SLT174" s="566">
        <v>2500</v>
      </c>
      <c r="SLU174" s="566">
        <v>15</v>
      </c>
      <c r="SLV174" s="566">
        <v>0</v>
      </c>
      <c r="SLW174" s="566">
        <v>0</v>
      </c>
      <c r="SLX174" s="566">
        <v>0</v>
      </c>
      <c r="SLY174" s="566">
        <v>0</v>
      </c>
      <c r="SLZ174" s="566">
        <f t="shared" ref="SLZ174" si="1767">SUM(SLT174:SLY174)</f>
        <v>2515</v>
      </c>
      <c r="SMA174" s="561">
        <f t="shared" ref="SMA174" si="1768">SLZ174/SLR174</f>
        <v>47.452830188679243</v>
      </c>
      <c r="SMB174" s="566" t="s">
        <v>1283</v>
      </c>
      <c r="SMC174" s="566" t="s">
        <v>15</v>
      </c>
      <c r="SMD174" s="579">
        <v>45871</v>
      </c>
      <c r="SME174" s="579">
        <v>45876</v>
      </c>
      <c r="SMF174" s="566" t="s">
        <v>485</v>
      </c>
      <c r="SMG174" s="566" t="s">
        <v>486</v>
      </c>
      <c r="SMH174" s="566">
        <v>53</v>
      </c>
      <c r="SMI174" s="566" t="s">
        <v>500</v>
      </c>
      <c r="SMJ174" s="566">
        <v>2500</v>
      </c>
      <c r="SMK174" s="566">
        <v>15</v>
      </c>
      <c r="SML174" s="566">
        <v>0</v>
      </c>
      <c r="SMM174" s="566">
        <v>0</v>
      </c>
      <c r="SMN174" s="566">
        <v>0</v>
      </c>
      <c r="SMO174" s="566">
        <v>0</v>
      </c>
      <c r="SMP174" s="566">
        <f t="shared" ref="SMP174" si="1769">SUM(SMJ174:SMO174)</f>
        <v>2515</v>
      </c>
      <c r="SMQ174" s="561">
        <f t="shared" ref="SMQ174" si="1770">SMP174/SMH174</f>
        <v>47.452830188679243</v>
      </c>
      <c r="SMR174" s="566" t="s">
        <v>1283</v>
      </c>
      <c r="SMS174" s="566" t="s">
        <v>15</v>
      </c>
      <c r="SMT174" s="579">
        <v>45871</v>
      </c>
      <c r="SMU174" s="579">
        <v>45876</v>
      </c>
      <c r="SMV174" s="566" t="s">
        <v>485</v>
      </c>
      <c r="SMW174" s="566" t="s">
        <v>486</v>
      </c>
      <c r="SMX174" s="566">
        <v>53</v>
      </c>
      <c r="SMY174" s="566" t="s">
        <v>500</v>
      </c>
      <c r="SMZ174" s="566">
        <v>2500</v>
      </c>
      <c r="SNA174" s="566">
        <v>15</v>
      </c>
      <c r="SNB174" s="566">
        <v>0</v>
      </c>
      <c r="SNC174" s="566">
        <v>0</v>
      </c>
      <c r="SND174" s="566">
        <v>0</v>
      </c>
      <c r="SNE174" s="566">
        <v>0</v>
      </c>
      <c r="SNF174" s="566">
        <f t="shared" ref="SNF174" si="1771">SUM(SMZ174:SNE174)</f>
        <v>2515</v>
      </c>
      <c r="SNG174" s="561">
        <f t="shared" ref="SNG174" si="1772">SNF174/SMX174</f>
        <v>47.452830188679243</v>
      </c>
      <c r="SNH174" s="566" t="s">
        <v>1283</v>
      </c>
      <c r="SNI174" s="566" t="s">
        <v>15</v>
      </c>
      <c r="SNJ174" s="579">
        <v>45871</v>
      </c>
      <c r="SNK174" s="579">
        <v>45876</v>
      </c>
      <c r="SNL174" s="566" t="s">
        <v>485</v>
      </c>
      <c r="SNM174" s="566" t="s">
        <v>486</v>
      </c>
      <c r="SNN174" s="566">
        <v>53</v>
      </c>
      <c r="SNO174" s="566" t="s">
        <v>500</v>
      </c>
      <c r="SNP174" s="566">
        <v>2500</v>
      </c>
      <c r="SNQ174" s="566">
        <v>15</v>
      </c>
      <c r="SNR174" s="566">
        <v>0</v>
      </c>
      <c r="SNS174" s="566">
        <v>0</v>
      </c>
      <c r="SNT174" s="566">
        <v>0</v>
      </c>
      <c r="SNU174" s="566">
        <v>0</v>
      </c>
      <c r="SNV174" s="566">
        <f t="shared" ref="SNV174" si="1773">SUM(SNP174:SNU174)</f>
        <v>2515</v>
      </c>
      <c r="SNW174" s="561">
        <f t="shared" ref="SNW174" si="1774">SNV174/SNN174</f>
        <v>47.452830188679243</v>
      </c>
      <c r="SNX174" s="566" t="s">
        <v>1283</v>
      </c>
      <c r="SNY174" s="566" t="s">
        <v>15</v>
      </c>
      <c r="SNZ174" s="579">
        <v>45871</v>
      </c>
      <c r="SOA174" s="579">
        <v>45876</v>
      </c>
      <c r="SOB174" s="566" t="s">
        <v>485</v>
      </c>
      <c r="SOC174" s="566" t="s">
        <v>486</v>
      </c>
      <c r="SOD174" s="566">
        <v>53</v>
      </c>
      <c r="SOE174" s="566" t="s">
        <v>500</v>
      </c>
      <c r="SOF174" s="566">
        <v>2500</v>
      </c>
      <c r="SOG174" s="566">
        <v>15</v>
      </c>
      <c r="SOH174" s="566">
        <v>0</v>
      </c>
      <c r="SOI174" s="566">
        <v>0</v>
      </c>
      <c r="SOJ174" s="566">
        <v>0</v>
      </c>
      <c r="SOK174" s="566">
        <v>0</v>
      </c>
      <c r="SOL174" s="566">
        <f t="shared" ref="SOL174" si="1775">SUM(SOF174:SOK174)</f>
        <v>2515</v>
      </c>
      <c r="SOM174" s="561">
        <f t="shared" ref="SOM174" si="1776">SOL174/SOD174</f>
        <v>47.452830188679243</v>
      </c>
      <c r="SON174" s="566" t="s">
        <v>1283</v>
      </c>
      <c r="SOO174" s="566" t="s">
        <v>15</v>
      </c>
      <c r="SOP174" s="579">
        <v>45871</v>
      </c>
      <c r="SOQ174" s="579">
        <v>45876</v>
      </c>
      <c r="SOR174" s="566" t="s">
        <v>485</v>
      </c>
      <c r="SOS174" s="566" t="s">
        <v>486</v>
      </c>
      <c r="SOT174" s="566">
        <v>53</v>
      </c>
      <c r="SOU174" s="566" t="s">
        <v>500</v>
      </c>
      <c r="SOV174" s="566">
        <v>2500</v>
      </c>
      <c r="SOW174" s="566">
        <v>15</v>
      </c>
      <c r="SOX174" s="566">
        <v>0</v>
      </c>
      <c r="SOY174" s="566">
        <v>0</v>
      </c>
      <c r="SOZ174" s="566">
        <v>0</v>
      </c>
      <c r="SPA174" s="566">
        <v>0</v>
      </c>
      <c r="SPB174" s="566">
        <f t="shared" ref="SPB174" si="1777">SUM(SOV174:SPA174)</f>
        <v>2515</v>
      </c>
      <c r="SPC174" s="561">
        <f t="shared" ref="SPC174" si="1778">SPB174/SOT174</f>
        <v>47.452830188679243</v>
      </c>
      <c r="SPD174" s="566" t="s">
        <v>1283</v>
      </c>
      <c r="SPE174" s="566" t="s">
        <v>15</v>
      </c>
      <c r="SPF174" s="579">
        <v>45871</v>
      </c>
      <c r="SPG174" s="579">
        <v>45876</v>
      </c>
      <c r="SPH174" s="566" t="s">
        <v>485</v>
      </c>
      <c r="SPI174" s="566" t="s">
        <v>486</v>
      </c>
      <c r="SPJ174" s="566">
        <v>53</v>
      </c>
      <c r="SPK174" s="566" t="s">
        <v>500</v>
      </c>
      <c r="SPL174" s="566">
        <v>2500</v>
      </c>
      <c r="SPM174" s="566">
        <v>15</v>
      </c>
      <c r="SPN174" s="566">
        <v>0</v>
      </c>
      <c r="SPO174" s="566">
        <v>0</v>
      </c>
      <c r="SPP174" s="566">
        <v>0</v>
      </c>
      <c r="SPQ174" s="566">
        <v>0</v>
      </c>
      <c r="SPR174" s="566">
        <f t="shared" ref="SPR174" si="1779">SUM(SPL174:SPQ174)</f>
        <v>2515</v>
      </c>
      <c r="SPS174" s="561">
        <f t="shared" ref="SPS174" si="1780">SPR174/SPJ174</f>
        <v>47.452830188679243</v>
      </c>
      <c r="SPT174" s="566" t="s">
        <v>1283</v>
      </c>
      <c r="SPU174" s="566" t="s">
        <v>15</v>
      </c>
      <c r="SPV174" s="579">
        <v>45871</v>
      </c>
      <c r="SPW174" s="579">
        <v>45876</v>
      </c>
      <c r="SPX174" s="566" t="s">
        <v>485</v>
      </c>
      <c r="SPY174" s="566" t="s">
        <v>486</v>
      </c>
      <c r="SPZ174" s="566">
        <v>53</v>
      </c>
      <c r="SQA174" s="566" t="s">
        <v>500</v>
      </c>
      <c r="SQB174" s="566">
        <v>2500</v>
      </c>
      <c r="SQC174" s="566">
        <v>15</v>
      </c>
      <c r="SQD174" s="566">
        <v>0</v>
      </c>
      <c r="SQE174" s="566">
        <v>0</v>
      </c>
      <c r="SQF174" s="566">
        <v>0</v>
      </c>
      <c r="SQG174" s="566">
        <v>0</v>
      </c>
      <c r="SQH174" s="566">
        <f t="shared" ref="SQH174" si="1781">SUM(SQB174:SQG174)</f>
        <v>2515</v>
      </c>
      <c r="SQI174" s="561">
        <f t="shared" ref="SQI174" si="1782">SQH174/SPZ174</f>
        <v>47.452830188679243</v>
      </c>
      <c r="SQJ174" s="566" t="s">
        <v>1283</v>
      </c>
      <c r="SQK174" s="566" t="s">
        <v>15</v>
      </c>
      <c r="SQL174" s="579">
        <v>45871</v>
      </c>
      <c r="SQM174" s="579">
        <v>45876</v>
      </c>
      <c r="SQN174" s="566" t="s">
        <v>485</v>
      </c>
      <c r="SQO174" s="566" t="s">
        <v>486</v>
      </c>
      <c r="SQP174" s="566">
        <v>53</v>
      </c>
      <c r="SQQ174" s="566" t="s">
        <v>500</v>
      </c>
      <c r="SQR174" s="566">
        <v>2500</v>
      </c>
      <c r="SQS174" s="566">
        <v>15</v>
      </c>
      <c r="SQT174" s="566">
        <v>0</v>
      </c>
      <c r="SQU174" s="566">
        <v>0</v>
      </c>
      <c r="SQV174" s="566">
        <v>0</v>
      </c>
      <c r="SQW174" s="566">
        <v>0</v>
      </c>
      <c r="SQX174" s="566">
        <f t="shared" ref="SQX174" si="1783">SUM(SQR174:SQW174)</f>
        <v>2515</v>
      </c>
      <c r="SQY174" s="561">
        <f t="shared" ref="SQY174" si="1784">SQX174/SQP174</f>
        <v>47.452830188679243</v>
      </c>
      <c r="SQZ174" s="566" t="s">
        <v>1283</v>
      </c>
      <c r="SRA174" s="566" t="s">
        <v>15</v>
      </c>
      <c r="SRB174" s="579">
        <v>45871</v>
      </c>
      <c r="SRC174" s="579">
        <v>45876</v>
      </c>
      <c r="SRD174" s="566" t="s">
        <v>485</v>
      </c>
      <c r="SRE174" s="566" t="s">
        <v>486</v>
      </c>
      <c r="SRF174" s="566">
        <v>53</v>
      </c>
      <c r="SRG174" s="566" t="s">
        <v>500</v>
      </c>
      <c r="SRH174" s="566">
        <v>2500</v>
      </c>
      <c r="SRI174" s="566">
        <v>15</v>
      </c>
      <c r="SRJ174" s="566">
        <v>0</v>
      </c>
      <c r="SRK174" s="566">
        <v>0</v>
      </c>
      <c r="SRL174" s="566">
        <v>0</v>
      </c>
      <c r="SRM174" s="566">
        <v>0</v>
      </c>
      <c r="SRN174" s="566">
        <f t="shared" ref="SRN174" si="1785">SUM(SRH174:SRM174)</f>
        <v>2515</v>
      </c>
      <c r="SRO174" s="561">
        <f t="shared" ref="SRO174" si="1786">SRN174/SRF174</f>
        <v>47.452830188679243</v>
      </c>
      <c r="SRP174" s="566" t="s">
        <v>1283</v>
      </c>
      <c r="SRQ174" s="566" t="s">
        <v>15</v>
      </c>
      <c r="SRR174" s="579">
        <v>45871</v>
      </c>
      <c r="SRS174" s="579">
        <v>45876</v>
      </c>
      <c r="SRT174" s="566" t="s">
        <v>485</v>
      </c>
      <c r="SRU174" s="566" t="s">
        <v>486</v>
      </c>
      <c r="SRV174" s="566">
        <v>53</v>
      </c>
      <c r="SRW174" s="566" t="s">
        <v>500</v>
      </c>
      <c r="SRX174" s="566">
        <v>2500</v>
      </c>
      <c r="SRY174" s="566">
        <v>15</v>
      </c>
      <c r="SRZ174" s="566">
        <v>0</v>
      </c>
      <c r="SSA174" s="566">
        <v>0</v>
      </c>
      <c r="SSB174" s="566">
        <v>0</v>
      </c>
      <c r="SSC174" s="566">
        <v>0</v>
      </c>
      <c r="SSD174" s="566">
        <f t="shared" ref="SSD174" si="1787">SUM(SRX174:SSC174)</f>
        <v>2515</v>
      </c>
      <c r="SSE174" s="561">
        <f t="shared" ref="SSE174" si="1788">SSD174/SRV174</f>
        <v>47.452830188679243</v>
      </c>
      <c r="SSF174" s="566" t="s">
        <v>1283</v>
      </c>
      <c r="SSG174" s="566" t="s">
        <v>15</v>
      </c>
      <c r="SSH174" s="579">
        <v>45871</v>
      </c>
      <c r="SSI174" s="579">
        <v>45876</v>
      </c>
      <c r="SSJ174" s="566" t="s">
        <v>485</v>
      </c>
      <c r="SSK174" s="566" t="s">
        <v>486</v>
      </c>
      <c r="SSL174" s="566">
        <v>53</v>
      </c>
      <c r="SSM174" s="566" t="s">
        <v>500</v>
      </c>
      <c r="SSN174" s="566">
        <v>2500</v>
      </c>
      <c r="SSO174" s="566">
        <v>15</v>
      </c>
      <c r="SSP174" s="566">
        <v>0</v>
      </c>
      <c r="SSQ174" s="566">
        <v>0</v>
      </c>
      <c r="SSR174" s="566">
        <v>0</v>
      </c>
      <c r="SSS174" s="566">
        <v>0</v>
      </c>
      <c r="SST174" s="566">
        <f t="shared" ref="SST174" si="1789">SUM(SSN174:SSS174)</f>
        <v>2515</v>
      </c>
      <c r="SSU174" s="561">
        <f t="shared" ref="SSU174" si="1790">SST174/SSL174</f>
        <v>47.452830188679243</v>
      </c>
      <c r="SSV174" s="566" t="s">
        <v>1283</v>
      </c>
      <c r="SSW174" s="566" t="s">
        <v>15</v>
      </c>
      <c r="SSX174" s="579">
        <v>45871</v>
      </c>
      <c r="SSY174" s="579">
        <v>45876</v>
      </c>
      <c r="SSZ174" s="566" t="s">
        <v>485</v>
      </c>
      <c r="STA174" s="566" t="s">
        <v>486</v>
      </c>
      <c r="STB174" s="566">
        <v>53</v>
      </c>
      <c r="STC174" s="566" t="s">
        <v>500</v>
      </c>
      <c r="STD174" s="566">
        <v>2500</v>
      </c>
      <c r="STE174" s="566">
        <v>15</v>
      </c>
      <c r="STF174" s="566">
        <v>0</v>
      </c>
      <c r="STG174" s="566">
        <v>0</v>
      </c>
      <c r="STH174" s="566">
        <v>0</v>
      </c>
      <c r="STI174" s="566">
        <v>0</v>
      </c>
      <c r="STJ174" s="566">
        <f t="shared" ref="STJ174" si="1791">SUM(STD174:STI174)</f>
        <v>2515</v>
      </c>
      <c r="STK174" s="561">
        <f t="shared" ref="STK174" si="1792">STJ174/STB174</f>
        <v>47.452830188679243</v>
      </c>
      <c r="STL174" s="566" t="s">
        <v>1283</v>
      </c>
      <c r="STM174" s="566" t="s">
        <v>15</v>
      </c>
      <c r="STN174" s="579">
        <v>45871</v>
      </c>
      <c r="STO174" s="579">
        <v>45876</v>
      </c>
      <c r="STP174" s="566" t="s">
        <v>485</v>
      </c>
      <c r="STQ174" s="566" t="s">
        <v>486</v>
      </c>
      <c r="STR174" s="566">
        <v>53</v>
      </c>
      <c r="STS174" s="566" t="s">
        <v>500</v>
      </c>
      <c r="STT174" s="566">
        <v>2500</v>
      </c>
      <c r="STU174" s="566">
        <v>15</v>
      </c>
      <c r="STV174" s="566">
        <v>0</v>
      </c>
      <c r="STW174" s="566">
        <v>0</v>
      </c>
      <c r="STX174" s="566">
        <v>0</v>
      </c>
      <c r="STY174" s="566">
        <v>0</v>
      </c>
      <c r="STZ174" s="566">
        <f t="shared" ref="STZ174" si="1793">SUM(STT174:STY174)</f>
        <v>2515</v>
      </c>
      <c r="SUA174" s="561">
        <f t="shared" ref="SUA174" si="1794">STZ174/STR174</f>
        <v>47.452830188679243</v>
      </c>
      <c r="SUB174" s="566" t="s">
        <v>1283</v>
      </c>
      <c r="SUC174" s="566" t="s">
        <v>15</v>
      </c>
      <c r="SUD174" s="579">
        <v>45871</v>
      </c>
      <c r="SUE174" s="579">
        <v>45876</v>
      </c>
      <c r="SUF174" s="566" t="s">
        <v>485</v>
      </c>
      <c r="SUG174" s="566" t="s">
        <v>486</v>
      </c>
      <c r="SUH174" s="566">
        <v>53</v>
      </c>
      <c r="SUI174" s="566" t="s">
        <v>500</v>
      </c>
      <c r="SUJ174" s="566">
        <v>2500</v>
      </c>
      <c r="SUK174" s="566">
        <v>15</v>
      </c>
      <c r="SUL174" s="566">
        <v>0</v>
      </c>
      <c r="SUM174" s="566">
        <v>0</v>
      </c>
      <c r="SUN174" s="566">
        <v>0</v>
      </c>
      <c r="SUO174" s="566">
        <v>0</v>
      </c>
      <c r="SUP174" s="566">
        <f t="shared" ref="SUP174" si="1795">SUM(SUJ174:SUO174)</f>
        <v>2515</v>
      </c>
      <c r="SUQ174" s="561">
        <f t="shared" ref="SUQ174" si="1796">SUP174/SUH174</f>
        <v>47.452830188679243</v>
      </c>
      <c r="SUR174" s="566" t="s">
        <v>1283</v>
      </c>
      <c r="SUS174" s="566" t="s">
        <v>15</v>
      </c>
      <c r="SUT174" s="579">
        <v>45871</v>
      </c>
      <c r="SUU174" s="579">
        <v>45876</v>
      </c>
      <c r="SUV174" s="566" t="s">
        <v>485</v>
      </c>
      <c r="SUW174" s="566" t="s">
        <v>486</v>
      </c>
      <c r="SUX174" s="566">
        <v>53</v>
      </c>
      <c r="SUY174" s="566" t="s">
        <v>500</v>
      </c>
      <c r="SUZ174" s="566">
        <v>2500</v>
      </c>
      <c r="SVA174" s="566">
        <v>15</v>
      </c>
      <c r="SVB174" s="566">
        <v>0</v>
      </c>
      <c r="SVC174" s="566">
        <v>0</v>
      </c>
      <c r="SVD174" s="566">
        <v>0</v>
      </c>
      <c r="SVE174" s="566">
        <v>0</v>
      </c>
      <c r="SVF174" s="566">
        <f t="shared" ref="SVF174" si="1797">SUM(SUZ174:SVE174)</f>
        <v>2515</v>
      </c>
      <c r="SVG174" s="561">
        <f t="shared" ref="SVG174" si="1798">SVF174/SUX174</f>
        <v>47.452830188679243</v>
      </c>
      <c r="SVH174" s="566" t="s">
        <v>1283</v>
      </c>
      <c r="SVI174" s="566" t="s">
        <v>15</v>
      </c>
      <c r="SVJ174" s="579">
        <v>45871</v>
      </c>
      <c r="SVK174" s="579">
        <v>45876</v>
      </c>
      <c r="SVL174" s="566" t="s">
        <v>485</v>
      </c>
      <c r="SVM174" s="566" t="s">
        <v>486</v>
      </c>
      <c r="SVN174" s="566">
        <v>53</v>
      </c>
      <c r="SVO174" s="566" t="s">
        <v>500</v>
      </c>
      <c r="SVP174" s="566">
        <v>2500</v>
      </c>
      <c r="SVQ174" s="566">
        <v>15</v>
      </c>
      <c r="SVR174" s="566">
        <v>0</v>
      </c>
      <c r="SVS174" s="566">
        <v>0</v>
      </c>
      <c r="SVT174" s="566">
        <v>0</v>
      </c>
      <c r="SVU174" s="566">
        <v>0</v>
      </c>
      <c r="SVV174" s="566">
        <f t="shared" ref="SVV174" si="1799">SUM(SVP174:SVU174)</f>
        <v>2515</v>
      </c>
      <c r="SVW174" s="561">
        <f t="shared" ref="SVW174" si="1800">SVV174/SVN174</f>
        <v>47.452830188679243</v>
      </c>
      <c r="SVX174" s="566" t="s">
        <v>1283</v>
      </c>
      <c r="SVY174" s="566" t="s">
        <v>15</v>
      </c>
      <c r="SVZ174" s="579">
        <v>45871</v>
      </c>
      <c r="SWA174" s="579">
        <v>45876</v>
      </c>
      <c r="SWB174" s="566" t="s">
        <v>485</v>
      </c>
      <c r="SWC174" s="566" t="s">
        <v>486</v>
      </c>
      <c r="SWD174" s="566">
        <v>53</v>
      </c>
      <c r="SWE174" s="566" t="s">
        <v>500</v>
      </c>
      <c r="SWF174" s="566">
        <v>2500</v>
      </c>
      <c r="SWG174" s="566">
        <v>15</v>
      </c>
      <c r="SWH174" s="566">
        <v>0</v>
      </c>
      <c r="SWI174" s="566">
        <v>0</v>
      </c>
      <c r="SWJ174" s="566">
        <v>0</v>
      </c>
      <c r="SWK174" s="566">
        <v>0</v>
      </c>
      <c r="SWL174" s="566">
        <f t="shared" ref="SWL174" si="1801">SUM(SWF174:SWK174)</f>
        <v>2515</v>
      </c>
      <c r="SWM174" s="561">
        <f t="shared" ref="SWM174" si="1802">SWL174/SWD174</f>
        <v>47.452830188679243</v>
      </c>
      <c r="SWN174" s="566" t="s">
        <v>1283</v>
      </c>
      <c r="SWO174" s="566" t="s">
        <v>15</v>
      </c>
      <c r="SWP174" s="579">
        <v>45871</v>
      </c>
      <c r="SWQ174" s="579">
        <v>45876</v>
      </c>
      <c r="SWR174" s="566" t="s">
        <v>485</v>
      </c>
      <c r="SWS174" s="566" t="s">
        <v>486</v>
      </c>
      <c r="SWT174" s="566">
        <v>53</v>
      </c>
      <c r="SWU174" s="566" t="s">
        <v>500</v>
      </c>
      <c r="SWV174" s="566">
        <v>2500</v>
      </c>
      <c r="SWW174" s="566">
        <v>15</v>
      </c>
      <c r="SWX174" s="566">
        <v>0</v>
      </c>
      <c r="SWY174" s="566">
        <v>0</v>
      </c>
      <c r="SWZ174" s="566">
        <v>0</v>
      </c>
      <c r="SXA174" s="566">
        <v>0</v>
      </c>
      <c r="SXB174" s="566">
        <f t="shared" ref="SXB174" si="1803">SUM(SWV174:SXA174)</f>
        <v>2515</v>
      </c>
      <c r="SXC174" s="561">
        <f t="shared" ref="SXC174" si="1804">SXB174/SWT174</f>
        <v>47.452830188679243</v>
      </c>
      <c r="SXD174" s="566" t="s">
        <v>1283</v>
      </c>
      <c r="SXE174" s="566" t="s">
        <v>15</v>
      </c>
      <c r="SXF174" s="579">
        <v>45871</v>
      </c>
      <c r="SXG174" s="579">
        <v>45876</v>
      </c>
      <c r="SXH174" s="566" t="s">
        <v>485</v>
      </c>
      <c r="SXI174" s="566" t="s">
        <v>486</v>
      </c>
      <c r="SXJ174" s="566">
        <v>53</v>
      </c>
      <c r="SXK174" s="566" t="s">
        <v>500</v>
      </c>
      <c r="SXL174" s="566">
        <v>2500</v>
      </c>
      <c r="SXM174" s="566">
        <v>15</v>
      </c>
      <c r="SXN174" s="566">
        <v>0</v>
      </c>
      <c r="SXO174" s="566">
        <v>0</v>
      </c>
      <c r="SXP174" s="566">
        <v>0</v>
      </c>
      <c r="SXQ174" s="566">
        <v>0</v>
      </c>
      <c r="SXR174" s="566">
        <f t="shared" ref="SXR174" si="1805">SUM(SXL174:SXQ174)</f>
        <v>2515</v>
      </c>
      <c r="SXS174" s="561">
        <f t="shared" ref="SXS174" si="1806">SXR174/SXJ174</f>
        <v>47.452830188679243</v>
      </c>
      <c r="SXT174" s="566" t="s">
        <v>1283</v>
      </c>
      <c r="SXU174" s="566" t="s">
        <v>15</v>
      </c>
      <c r="SXV174" s="579">
        <v>45871</v>
      </c>
      <c r="SXW174" s="579">
        <v>45876</v>
      </c>
      <c r="SXX174" s="566" t="s">
        <v>485</v>
      </c>
      <c r="SXY174" s="566" t="s">
        <v>486</v>
      </c>
      <c r="SXZ174" s="566">
        <v>53</v>
      </c>
      <c r="SYA174" s="566" t="s">
        <v>500</v>
      </c>
      <c r="SYB174" s="566">
        <v>2500</v>
      </c>
      <c r="SYC174" s="566">
        <v>15</v>
      </c>
      <c r="SYD174" s="566">
        <v>0</v>
      </c>
      <c r="SYE174" s="566">
        <v>0</v>
      </c>
      <c r="SYF174" s="566">
        <v>0</v>
      </c>
      <c r="SYG174" s="566">
        <v>0</v>
      </c>
      <c r="SYH174" s="566">
        <f t="shared" ref="SYH174" si="1807">SUM(SYB174:SYG174)</f>
        <v>2515</v>
      </c>
      <c r="SYI174" s="561">
        <f t="shared" ref="SYI174" si="1808">SYH174/SXZ174</f>
        <v>47.452830188679243</v>
      </c>
      <c r="SYJ174" s="566" t="s">
        <v>1283</v>
      </c>
      <c r="SYK174" s="566" t="s">
        <v>15</v>
      </c>
      <c r="SYL174" s="579">
        <v>45871</v>
      </c>
      <c r="SYM174" s="579">
        <v>45876</v>
      </c>
      <c r="SYN174" s="566" t="s">
        <v>485</v>
      </c>
      <c r="SYO174" s="566" t="s">
        <v>486</v>
      </c>
      <c r="SYP174" s="566">
        <v>53</v>
      </c>
      <c r="SYQ174" s="566" t="s">
        <v>500</v>
      </c>
      <c r="SYR174" s="566">
        <v>2500</v>
      </c>
      <c r="SYS174" s="566">
        <v>15</v>
      </c>
      <c r="SYT174" s="566">
        <v>0</v>
      </c>
      <c r="SYU174" s="566">
        <v>0</v>
      </c>
      <c r="SYV174" s="566">
        <v>0</v>
      </c>
      <c r="SYW174" s="566">
        <v>0</v>
      </c>
      <c r="SYX174" s="566">
        <f t="shared" ref="SYX174" si="1809">SUM(SYR174:SYW174)</f>
        <v>2515</v>
      </c>
      <c r="SYY174" s="561">
        <f t="shared" ref="SYY174" si="1810">SYX174/SYP174</f>
        <v>47.452830188679243</v>
      </c>
      <c r="SYZ174" s="566" t="s">
        <v>1283</v>
      </c>
      <c r="SZA174" s="566" t="s">
        <v>15</v>
      </c>
      <c r="SZB174" s="579">
        <v>45871</v>
      </c>
      <c r="SZC174" s="579">
        <v>45876</v>
      </c>
      <c r="SZD174" s="566" t="s">
        <v>485</v>
      </c>
      <c r="SZE174" s="566" t="s">
        <v>486</v>
      </c>
      <c r="SZF174" s="566">
        <v>53</v>
      </c>
      <c r="SZG174" s="566" t="s">
        <v>500</v>
      </c>
      <c r="SZH174" s="566">
        <v>2500</v>
      </c>
      <c r="SZI174" s="566">
        <v>15</v>
      </c>
      <c r="SZJ174" s="566">
        <v>0</v>
      </c>
      <c r="SZK174" s="566">
        <v>0</v>
      </c>
      <c r="SZL174" s="566">
        <v>0</v>
      </c>
      <c r="SZM174" s="566">
        <v>0</v>
      </c>
      <c r="SZN174" s="566">
        <f t="shared" ref="SZN174" si="1811">SUM(SZH174:SZM174)</f>
        <v>2515</v>
      </c>
      <c r="SZO174" s="561">
        <f t="shared" ref="SZO174" si="1812">SZN174/SZF174</f>
        <v>47.452830188679243</v>
      </c>
      <c r="SZP174" s="566" t="s">
        <v>1283</v>
      </c>
      <c r="SZQ174" s="566" t="s">
        <v>15</v>
      </c>
      <c r="SZR174" s="579">
        <v>45871</v>
      </c>
      <c r="SZS174" s="579">
        <v>45876</v>
      </c>
      <c r="SZT174" s="566" t="s">
        <v>485</v>
      </c>
      <c r="SZU174" s="566" t="s">
        <v>486</v>
      </c>
      <c r="SZV174" s="566">
        <v>53</v>
      </c>
      <c r="SZW174" s="566" t="s">
        <v>500</v>
      </c>
      <c r="SZX174" s="566">
        <v>2500</v>
      </c>
      <c r="SZY174" s="566">
        <v>15</v>
      </c>
      <c r="SZZ174" s="566">
        <v>0</v>
      </c>
      <c r="TAA174" s="566">
        <v>0</v>
      </c>
      <c r="TAB174" s="566">
        <v>0</v>
      </c>
      <c r="TAC174" s="566">
        <v>0</v>
      </c>
      <c r="TAD174" s="566">
        <f t="shared" ref="TAD174" si="1813">SUM(SZX174:TAC174)</f>
        <v>2515</v>
      </c>
      <c r="TAE174" s="561">
        <f t="shared" ref="TAE174" si="1814">TAD174/SZV174</f>
        <v>47.452830188679243</v>
      </c>
      <c r="TAF174" s="566" t="s">
        <v>1283</v>
      </c>
      <c r="TAG174" s="566" t="s">
        <v>15</v>
      </c>
      <c r="TAH174" s="579">
        <v>45871</v>
      </c>
      <c r="TAI174" s="579">
        <v>45876</v>
      </c>
      <c r="TAJ174" s="566" t="s">
        <v>485</v>
      </c>
      <c r="TAK174" s="566" t="s">
        <v>486</v>
      </c>
      <c r="TAL174" s="566">
        <v>53</v>
      </c>
      <c r="TAM174" s="566" t="s">
        <v>500</v>
      </c>
      <c r="TAN174" s="566">
        <v>2500</v>
      </c>
      <c r="TAO174" s="566">
        <v>15</v>
      </c>
      <c r="TAP174" s="566">
        <v>0</v>
      </c>
      <c r="TAQ174" s="566">
        <v>0</v>
      </c>
      <c r="TAR174" s="566">
        <v>0</v>
      </c>
      <c r="TAS174" s="566">
        <v>0</v>
      </c>
      <c r="TAT174" s="566">
        <f t="shared" ref="TAT174" si="1815">SUM(TAN174:TAS174)</f>
        <v>2515</v>
      </c>
      <c r="TAU174" s="561">
        <f t="shared" ref="TAU174" si="1816">TAT174/TAL174</f>
        <v>47.452830188679243</v>
      </c>
      <c r="TAV174" s="566" t="s">
        <v>1283</v>
      </c>
      <c r="TAW174" s="566" t="s">
        <v>15</v>
      </c>
      <c r="TAX174" s="579">
        <v>45871</v>
      </c>
      <c r="TAY174" s="579">
        <v>45876</v>
      </c>
      <c r="TAZ174" s="566" t="s">
        <v>485</v>
      </c>
      <c r="TBA174" s="566" t="s">
        <v>486</v>
      </c>
      <c r="TBB174" s="566">
        <v>53</v>
      </c>
      <c r="TBC174" s="566" t="s">
        <v>500</v>
      </c>
      <c r="TBD174" s="566">
        <v>2500</v>
      </c>
      <c r="TBE174" s="566">
        <v>15</v>
      </c>
      <c r="TBF174" s="566">
        <v>0</v>
      </c>
      <c r="TBG174" s="566">
        <v>0</v>
      </c>
      <c r="TBH174" s="566">
        <v>0</v>
      </c>
      <c r="TBI174" s="566">
        <v>0</v>
      </c>
      <c r="TBJ174" s="566">
        <f t="shared" ref="TBJ174" si="1817">SUM(TBD174:TBI174)</f>
        <v>2515</v>
      </c>
      <c r="TBK174" s="561">
        <f t="shared" ref="TBK174" si="1818">TBJ174/TBB174</f>
        <v>47.452830188679243</v>
      </c>
      <c r="TBL174" s="566" t="s">
        <v>1283</v>
      </c>
      <c r="TBM174" s="566" t="s">
        <v>15</v>
      </c>
      <c r="TBN174" s="579">
        <v>45871</v>
      </c>
      <c r="TBO174" s="579">
        <v>45876</v>
      </c>
      <c r="TBP174" s="566" t="s">
        <v>485</v>
      </c>
      <c r="TBQ174" s="566" t="s">
        <v>486</v>
      </c>
      <c r="TBR174" s="566">
        <v>53</v>
      </c>
      <c r="TBS174" s="566" t="s">
        <v>500</v>
      </c>
      <c r="TBT174" s="566">
        <v>2500</v>
      </c>
      <c r="TBU174" s="566">
        <v>15</v>
      </c>
      <c r="TBV174" s="566">
        <v>0</v>
      </c>
      <c r="TBW174" s="566">
        <v>0</v>
      </c>
      <c r="TBX174" s="566">
        <v>0</v>
      </c>
      <c r="TBY174" s="566">
        <v>0</v>
      </c>
      <c r="TBZ174" s="566">
        <f t="shared" ref="TBZ174" si="1819">SUM(TBT174:TBY174)</f>
        <v>2515</v>
      </c>
      <c r="TCA174" s="561">
        <f t="shared" ref="TCA174" si="1820">TBZ174/TBR174</f>
        <v>47.452830188679243</v>
      </c>
      <c r="TCB174" s="566" t="s">
        <v>1283</v>
      </c>
      <c r="TCC174" s="566" t="s">
        <v>15</v>
      </c>
      <c r="TCD174" s="579">
        <v>45871</v>
      </c>
      <c r="TCE174" s="579">
        <v>45876</v>
      </c>
      <c r="TCF174" s="566" t="s">
        <v>485</v>
      </c>
      <c r="TCG174" s="566" t="s">
        <v>486</v>
      </c>
      <c r="TCH174" s="566">
        <v>53</v>
      </c>
      <c r="TCI174" s="566" t="s">
        <v>500</v>
      </c>
      <c r="TCJ174" s="566">
        <v>2500</v>
      </c>
      <c r="TCK174" s="566">
        <v>15</v>
      </c>
      <c r="TCL174" s="566">
        <v>0</v>
      </c>
      <c r="TCM174" s="566">
        <v>0</v>
      </c>
      <c r="TCN174" s="566">
        <v>0</v>
      </c>
      <c r="TCO174" s="566">
        <v>0</v>
      </c>
      <c r="TCP174" s="566">
        <f t="shared" ref="TCP174" si="1821">SUM(TCJ174:TCO174)</f>
        <v>2515</v>
      </c>
      <c r="TCQ174" s="561">
        <f t="shared" ref="TCQ174" si="1822">TCP174/TCH174</f>
        <v>47.452830188679243</v>
      </c>
      <c r="TCR174" s="566" t="s">
        <v>1283</v>
      </c>
      <c r="TCS174" s="566" t="s">
        <v>15</v>
      </c>
      <c r="TCT174" s="579">
        <v>45871</v>
      </c>
      <c r="TCU174" s="579">
        <v>45876</v>
      </c>
      <c r="TCV174" s="566" t="s">
        <v>485</v>
      </c>
      <c r="TCW174" s="566" t="s">
        <v>486</v>
      </c>
      <c r="TCX174" s="566">
        <v>53</v>
      </c>
      <c r="TCY174" s="566" t="s">
        <v>500</v>
      </c>
      <c r="TCZ174" s="566">
        <v>2500</v>
      </c>
      <c r="TDA174" s="566">
        <v>15</v>
      </c>
      <c r="TDB174" s="566">
        <v>0</v>
      </c>
      <c r="TDC174" s="566">
        <v>0</v>
      </c>
      <c r="TDD174" s="566">
        <v>0</v>
      </c>
      <c r="TDE174" s="566">
        <v>0</v>
      </c>
      <c r="TDF174" s="566">
        <f t="shared" ref="TDF174" si="1823">SUM(TCZ174:TDE174)</f>
        <v>2515</v>
      </c>
      <c r="TDG174" s="561">
        <f t="shared" ref="TDG174" si="1824">TDF174/TCX174</f>
        <v>47.452830188679243</v>
      </c>
      <c r="TDH174" s="566" t="s">
        <v>1283</v>
      </c>
      <c r="TDI174" s="566" t="s">
        <v>15</v>
      </c>
      <c r="TDJ174" s="579">
        <v>45871</v>
      </c>
      <c r="TDK174" s="579">
        <v>45876</v>
      </c>
      <c r="TDL174" s="566" t="s">
        <v>485</v>
      </c>
      <c r="TDM174" s="566" t="s">
        <v>486</v>
      </c>
      <c r="TDN174" s="566">
        <v>53</v>
      </c>
      <c r="TDO174" s="566" t="s">
        <v>500</v>
      </c>
      <c r="TDP174" s="566">
        <v>2500</v>
      </c>
      <c r="TDQ174" s="566">
        <v>15</v>
      </c>
      <c r="TDR174" s="566">
        <v>0</v>
      </c>
      <c r="TDS174" s="566">
        <v>0</v>
      </c>
      <c r="TDT174" s="566">
        <v>0</v>
      </c>
      <c r="TDU174" s="566">
        <v>0</v>
      </c>
      <c r="TDV174" s="566">
        <f t="shared" ref="TDV174" si="1825">SUM(TDP174:TDU174)</f>
        <v>2515</v>
      </c>
      <c r="TDW174" s="561">
        <f t="shared" ref="TDW174" si="1826">TDV174/TDN174</f>
        <v>47.452830188679243</v>
      </c>
      <c r="TDX174" s="566" t="s">
        <v>1283</v>
      </c>
      <c r="TDY174" s="566" t="s">
        <v>15</v>
      </c>
      <c r="TDZ174" s="579">
        <v>45871</v>
      </c>
      <c r="TEA174" s="579">
        <v>45876</v>
      </c>
      <c r="TEB174" s="566" t="s">
        <v>485</v>
      </c>
      <c r="TEC174" s="566" t="s">
        <v>486</v>
      </c>
      <c r="TED174" s="566">
        <v>53</v>
      </c>
      <c r="TEE174" s="566" t="s">
        <v>500</v>
      </c>
      <c r="TEF174" s="566">
        <v>2500</v>
      </c>
      <c r="TEG174" s="566">
        <v>15</v>
      </c>
      <c r="TEH174" s="566">
        <v>0</v>
      </c>
      <c r="TEI174" s="566">
        <v>0</v>
      </c>
      <c r="TEJ174" s="566">
        <v>0</v>
      </c>
      <c r="TEK174" s="566">
        <v>0</v>
      </c>
      <c r="TEL174" s="566">
        <f t="shared" ref="TEL174" si="1827">SUM(TEF174:TEK174)</f>
        <v>2515</v>
      </c>
      <c r="TEM174" s="561">
        <f t="shared" ref="TEM174" si="1828">TEL174/TED174</f>
        <v>47.452830188679243</v>
      </c>
      <c r="TEN174" s="566" t="s">
        <v>1283</v>
      </c>
      <c r="TEO174" s="566" t="s">
        <v>15</v>
      </c>
      <c r="TEP174" s="579">
        <v>45871</v>
      </c>
      <c r="TEQ174" s="579">
        <v>45876</v>
      </c>
      <c r="TER174" s="566" t="s">
        <v>485</v>
      </c>
      <c r="TES174" s="566" t="s">
        <v>486</v>
      </c>
      <c r="TET174" s="566">
        <v>53</v>
      </c>
      <c r="TEU174" s="566" t="s">
        <v>500</v>
      </c>
      <c r="TEV174" s="566">
        <v>2500</v>
      </c>
      <c r="TEW174" s="566">
        <v>15</v>
      </c>
      <c r="TEX174" s="566">
        <v>0</v>
      </c>
      <c r="TEY174" s="566">
        <v>0</v>
      </c>
      <c r="TEZ174" s="566">
        <v>0</v>
      </c>
      <c r="TFA174" s="566">
        <v>0</v>
      </c>
      <c r="TFB174" s="566">
        <f t="shared" ref="TFB174" si="1829">SUM(TEV174:TFA174)</f>
        <v>2515</v>
      </c>
      <c r="TFC174" s="561">
        <f t="shared" ref="TFC174" si="1830">TFB174/TET174</f>
        <v>47.452830188679243</v>
      </c>
      <c r="TFD174" s="566" t="s">
        <v>1283</v>
      </c>
      <c r="TFE174" s="566" t="s">
        <v>15</v>
      </c>
      <c r="TFF174" s="579">
        <v>45871</v>
      </c>
      <c r="TFG174" s="579">
        <v>45876</v>
      </c>
      <c r="TFH174" s="566" t="s">
        <v>485</v>
      </c>
      <c r="TFI174" s="566" t="s">
        <v>486</v>
      </c>
      <c r="TFJ174" s="566">
        <v>53</v>
      </c>
      <c r="TFK174" s="566" t="s">
        <v>500</v>
      </c>
      <c r="TFL174" s="566">
        <v>2500</v>
      </c>
      <c r="TFM174" s="566">
        <v>15</v>
      </c>
      <c r="TFN174" s="566">
        <v>0</v>
      </c>
      <c r="TFO174" s="566">
        <v>0</v>
      </c>
      <c r="TFP174" s="566">
        <v>0</v>
      </c>
      <c r="TFQ174" s="566">
        <v>0</v>
      </c>
      <c r="TFR174" s="566">
        <f t="shared" ref="TFR174" si="1831">SUM(TFL174:TFQ174)</f>
        <v>2515</v>
      </c>
      <c r="TFS174" s="561">
        <f t="shared" ref="TFS174" si="1832">TFR174/TFJ174</f>
        <v>47.452830188679243</v>
      </c>
      <c r="TFT174" s="566" t="s">
        <v>1283</v>
      </c>
      <c r="TFU174" s="566" t="s">
        <v>15</v>
      </c>
      <c r="TFV174" s="579">
        <v>45871</v>
      </c>
      <c r="TFW174" s="579">
        <v>45876</v>
      </c>
      <c r="TFX174" s="566" t="s">
        <v>485</v>
      </c>
      <c r="TFY174" s="566" t="s">
        <v>486</v>
      </c>
      <c r="TFZ174" s="566">
        <v>53</v>
      </c>
      <c r="TGA174" s="566" t="s">
        <v>500</v>
      </c>
      <c r="TGB174" s="566">
        <v>2500</v>
      </c>
      <c r="TGC174" s="566">
        <v>15</v>
      </c>
      <c r="TGD174" s="566">
        <v>0</v>
      </c>
      <c r="TGE174" s="566">
        <v>0</v>
      </c>
      <c r="TGF174" s="566">
        <v>0</v>
      </c>
      <c r="TGG174" s="566">
        <v>0</v>
      </c>
      <c r="TGH174" s="566">
        <f t="shared" ref="TGH174" si="1833">SUM(TGB174:TGG174)</f>
        <v>2515</v>
      </c>
      <c r="TGI174" s="561">
        <f t="shared" ref="TGI174" si="1834">TGH174/TFZ174</f>
        <v>47.452830188679243</v>
      </c>
      <c r="TGJ174" s="566" t="s">
        <v>1283</v>
      </c>
      <c r="TGK174" s="566" t="s">
        <v>15</v>
      </c>
      <c r="TGL174" s="579">
        <v>45871</v>
      </c>
      <c r="TGM174" s="579">
        <v>45876</v>
      </c>
      <c r="TGN174" s="566" t="s">
        <v>485</v>
      </c>
      <c r="TGO174" s="566" t="s">
        <v>486</v>
      </c>
      <c r="TGP174" s="566">
        <v>53</v>
      </c>
      <c r="TGQ174" s="566" t="s">
        <v>500</v>
      </c>
      <c r="TGR174" s="566">
        <v>2500</v>
      </c>
      <c r="TGS174" s="566">
        <v>15</v>
      </c>
      <c r="TGT174" s="566">
        <v>0</v>
      </c>
      <c r="TGU174" s="566">
        <v>0</v>
      </c>
      <c r="TGV174" s="566">
        <v>0</v>
      </c>
      <c r="TGW174" s="566">
        <v>0</v>
      </c>
      <c r="TGX174" s="566">
        <f t="shared" ref="TGX174" si="1835">SUM(TGR174:TGW174)</f>
        <v>2515</v>
      </c>
      <c r="TGY174" s="561">
        <f t="shared" ref="TGY174" si="1836">TGX174/TGP174</f>
        <v>47.452830188679243</v>
      </c>
      <c r="TGZ174" s="566" t="s">
        <v>1283</v>
      </c>
      <c r="THA174" s="566" t="s">
        <v>15</v>
      </c>
      <c r="THB174" s="579">
        <v>45871</v>
      </c>
      <c r="THC174" s="579">
        <v>45876</v>
      </c>
      <c r="THD174" s="566" t="s">
        <v>485</v>
      </c>
      <c r="THE174" s="566" t="s">
        <v>486</v>
      </c>
      <c r="THF174" s="566">
        <v>53</v>
      </c>
      <c r="THG174" s="566" t="s">
        <v>500</v>
      </c>
      <c r="THH174" s="566">
        <v>2500</v>
      </c>
      <c r="THI174" s="566">
        <v>15</v>
      </c>
      <c r="THJ174" s="566">
        <v>0</v>
      </c>
      <c r="THK174" s="566">
        <v>0</v>
      </c>
      <c r="THL174" s="566">
        <v>0</v>
      </c>
      <c r="THM174" s="566">
        <v>0</v>
      </c>
      <c r="THN174" s="566">
        <f t="shared" ref="THN174" si="1837">SUM(THH174:THM174)</f>
        <v>2515</v>
      </c>
      <c r="THO174" s="561">
        <f t="shared" ref="THO174" si="1838">THN174/THF174</f>
        <v>47.452830188679243</v>
      </c>
      <c r="THP174" s="566" t="s">
        <v>1283</v>
      </c>
      <c r="THQ174" s="566" t="s">
        <v>15</v>
      </c>
      <c r="THR174" s="579">
        <v>45871</v>
      </c>
      <c r="THS174" s="579">
        <v>45876</v>
      </c>
      <c r="THT174" s="566" t="s">
        <v>485</v>
      </c>
      <c r="THU174" s="566" t="s">
        <v>486</v>
      </c>
      <c r="THV174" s="566">
        <v>53</v>
      </c>
      <c r="THW174" s="566" t="s">
        <v>500</v>
      </c>
      <c r="THX174" s="566">
        <v>2500</v>
      </c>
      <c r="THY174" s="566">
        <v>15</v>
      </c>
      <c r="THZ174" s="566">
        <v>0</v>
      </c>
      <c r="TIA174" s="566">
        <v>0</v>
      </c>
      <c r="TIB174" s="566">
        <v>0</v>
      </c>
      <c r="TIC174" s="566">
        <v>0</v>
      </c>
      <c r="TID174" s="566">
        <f t="shared" ref="TID174" si="1839">SUM(THX174:TIC174)</f>
        <v>2515</v>
      </c>
      <c r="TIE174" s="561">
        <f t="shared" ref="TIE174" si="1840">TID174/THV174</f>
        <v>47.452830188679243</v>
      </c>
      <c r="TIF174" s="566" t="s">
        <v>1283</v>
      </c>
      <c r="TIG174" s="566" t="s">
        <v>15</v>
      </c>
      <c r="TIH174" s="579">
        <v>45871</v>
      </c>
      <c r="TII174" s="579">
        <v>45876</v>
      </c>
      <c r="TIJ174" s="566" t="s">
        <v>485</v>
      </c>
      <c r="TIK174" s="566" t="s">
        <v>486</v>
      </c>
      <c r="TIL174" s="566">
        <v>53</v>
      </c>
      <c r="TIM174" s="566" t="s">
        <v>500</v>
      </c>
      <c r="TIN174" s="566">
        <v>2500</v>
      </c>
      <c r="TIO174" s="566">
        <v>15</v>
      </c>
      <c r="TIP174" s="566">
        <v>0</v>
      </c>
      <c r="TIQ174" s="566">
        <v>0</v>
      </c>
      <c r="TIR174" s="566">
        <v>0</v>
      </c>
      <c r="TIS174" s="566">
        <v>0</v>
      </c>
      <c r="TIT174" s="566">
        <f t="shared" ref="TIT174" si="1841">SUM(TIN174:TIS174)</f>
        <v>2515</v>
      </c>
      <c r="TIU174" s="561">
        <f t="shared" ref="TIU174" si="1842">TIT174/TIL174</f>
        <v>47.452830188679243</v>
      </c>
      <c r="TIV174" s="566" t="s">
        <v>1283</v>
      </c>
      <c r="TIW174" s="566" t="s">
        <v>15</v>
      </c>
      <c r="TIX174" s="579">
        <v>45871</v>
      </c>
      <c r="TIY174" s="579">
        <v>45876</v>
      </c>
      <c r="TIZ174" s="566" t="s">
        <v>485</v>
      </c>
      <c r="TJA174" s="566" t="s">
        <v>486</v>
      </c>
      <c r="TJB174" s="566">
        <v>53</v>
      </c>
      <c r="TJC174" s="566" t="s">
        <v>500</v>
      </c>
      <c r="TJD174" s="566">
        <v>2500</v>
      </c>
      <c r="TJE174" s="566">
        <v>15</v>
      </c>
      <c r="TJF174" s="566">
        <v>0</v>
      </c>
      <c r="TJG174" s="566">
        <v>0</v>
      </c>
      <c r="TJH174" s="566">
        <v>0</v>
      </c>
      <c r="TJI174" s="566">
        <v>0</v>
      </c>
      <c r="TJJ174" s="566">
        <f t="shared" ref="TJJ174" si="1843">SUM(TJD174:TJI174)</f>
        <v>2515</v>
      </c>
      <c r="TJK174" s="561">
        <f t="shared" ref="TJK174" si="1844">TJJ174/TJB174</f>
        <v>47.452830188679243</v>
      </c>
      <c r="TJL174" s="566" t="s">
        <v>1283</v>
      </c>
      <c r="TJM174" s="566" t="s">
        <v>15</v>
      </c>
      <c r="TJN174" s="579">
        <v>45871</v>
      </c>
      <c r="TJO174" s="579">
        <v>45876</v>
      </c>
      <c r="TJP174" s="566" t="s">
        <v>485</v>
      </c>
      <c r="TJQ174" s="566" t="s">
        <v>486</v>
      </c>
      <c r="TJR174" s="566">
        <v>53</v>
      </c>
      <c r="TJS174" s="566" t="s">
        <v>500</v>
      </c>
      <c r="TJT174" s="566">
        <v>2500</v>
      </c>
      <c r="TJU174" s="566">
        <v>15</v>
      </c>
      <c r="TJV174" s="566">
        <v>0</v>
      </c>
      <c r="TJW174" s="566">
        <v>0</v>
      </c>
      <c r="TJX174" s="566">
        <v>0</v>
      </c>
      <c r="TJY174" s="566">
        <v>0</v>
      </c>
      <c r="TJZ174" s="566">
        <f t="shared" ref="TJZ174" si="1845">SUM(TJT174:TJY174)</f>
        <v>2515</v>
      </c>
      <c r="TKA174" s="561">
        <f t="shared" ref="TKA174" si="1846">TJZ174/TJR174</f>
        <v>47.452830188679243</v>
      </c>
      <c r="TKB174" s="566" t="s">
        <v>1283</v>
      </c>
      <c r="TKC174" s="566" t="s">
        <v>15</v>
      </c>
      <c r="TKD174" s="579">
        <v>45871</v>
      </c>
      <c r="TKE174" s="579">
        <v>45876</v>
      </c>
      <c r="TKF174" s="566" t="s">
        <v>485</v>
      </c>
      <c r="TKG174" s="566" t="s">
        <v>486</v>
      </c>
      <c r="TKH174" s="566">
        <v>53</v>
      </c>
      <c r="TKI174" s="566" t="s">
        <v>500</v>
      </c>
      <c r="TKJ174" s="566">
        <v>2500</v>
      </c>
      <c r="TKK174" s="566">
        <v>15</v>
      </c>
      <c r="TKL174" s="566">
        <v>0</v>
      </c>
      <c r="TKM174" s="566">
        <v>0</v>
      </c>
      <c r="TKN174" s="566">
        <v>0</v>
      </c>
      <c r="TKO174" s="566">
        <v>0</v>
      </c>
      <c r="TKP174" s="566">
        <f t="shared" ref="TKP174" si="1847">SUM(TKJ174:TKO174)</f>
        <v>2515</v>
      </c>
      <c r="TKQ174" s="561">
        <f t="shared" ref="TKQ174" si="1848">TKP174/TKH174</f>
        <v>47.452830188679243</v>
      </c>
      <c r="TKR174" s="566" t="s">
        <v>1283</v>
      </c>
      <c r="TKS174" s="566" t="s">
        <v>15</v>
      </c>
      <c r="TKT174" s="579">
        <v>45871</v>
      </c>
      <c r="TKU174" s="579">
        <v>45876</v>
      </c>
      <c r="TKV174" s="566" t="s">
        <v>485</v>
      </c>
      <c r="TKW174" s="566" t="s">
        <v>486</v>
      </c>
      <c r="TKX174" s="566">
        <v>53</v>
      </c>
      <c r="TKY174" s="566" t="s">
        <v>500</v>
      </c>
      <c r="TKZ174" s="566">
        <v>2500</v>
      </c>
      <c r="TLA174" s="566">
        <v>15</v>
      </c>
      <c r="TLB174" s="566">
        <v>0</v>
      </c>
      <c r="TLC174" s="566">
        <v>0</v>
      </c>
      <c r="TLD174" s="566">
        <v>0</v>
      </c>
      <c r="TLE174" s="566">
        <v>0</v>
      </c>
      <c r="TLF174" s="566">
        <f t="shared" ref="TLF174" si="1849">SUM(TKZ174:TLE174)</f>
        <v>2515</v>
      </c>
      <c r="TLG174" s="561">
        <f t="shared" ref="TLG174" si="1850">TLF174/TKX174</f>
        <v>47.452830188679243</v>
      </c>
      <c r="TLH174" s="566" t="s">
        <v>1283</v>
      </c>
      <c r="TLI174" s="566" t="s">
        <v>15</v>
      </c>
      <c r="TLJ174" s="579">
        <v>45871</v>
      </c>
      <c r="TLK174" s="579">
        <v>45876</v>
      </c>
      <c r="TLL174" s="566" t="s">
        <v>485</v>
      </c>
      <c r="TLM174" s="566" t="s">
        <v>486</v>
      </c>
      <c r="TLN174" s="566">
        <v>53</v>
      </c>
      <c r="TLO174" s="566" t="s">
        <v>500</v>
      </c>
      <c r="TLP174" s="566">
        <v>2500</v>
      </c>
      <c r="TLQ174" s="566">
        <v>15</v>
      </c>
      <c r="TLR174" s="566">
        <v>0</v>
      </c>
      <c r="TLS174" s="566">
        <v>0</v>
      </c>
      <c r="TLT174" s="566">
        <v>0</v>
      </c>
      <c r="TLU174" s="566">
        <v>0</v>
      </c>
      <c r="TLV174" s="566">
        <f t="shared" ref="TLV174" si="1851">SUM(TLP174:TLU174)</f>
        <v>2515</v>
      </c>
      <c r="TLW174" s="561">
        <f t="shared" ref="TLW174" si="1852">TLV174/TLN174</f>
        <v>47.452830188679243</v>
      </c>
      <c r="TLX174" s="566" t="s">
        <v>1283</v>
      </c>
      <c r="TLY174" s="566" t="s">
        <v>15</v>
      </c>
      <c r="TLZ174" s="579">
        <v>45871</v>
      </c>
      <c r="TMA174" s="579">
        <v>45876</v>
      </c>
      <c r="TMB174" s="566" t="s">
        <v>485</v>
      </c>
      <c r="TMC174" s="566" t="s">
        <v>486</v>
      </c>
      <c r="TMD174" s="566">
        <v>53</v>
      </c>
      <c r="TME174" s="566" t="s">
        <v>500</v>
      </c>
      <c r="TMF174" s="566">
        <v>2500</v>
      </c>
      <c r="TMG174" s="566">
        <v>15</v>
      </c>
      <c r="TMH174" s="566">
        <v>0</v>
      </c>
      <c r="TMI174" s="566">
        <v>0</v>
      </c>
      <c r="TMJ174" s="566">
        <v>0</v>
      </c>
      <c r="TMK174" s="566">
        <v>0</v>
      </c>
      <c r="TML174" s="566">
        <f t="shared" ref="TML174" si="1853">SUM(TMF174:TMK174)</f>
        <v>2515</v>
      </c>
      <c r="TMM174" s="561">
        <f t="shared" ref="TMM174" si="1854">TML174/TMD174</f>
        <v>47.452830188679243</v>
      </c>
      <c r="TMN174" s="566" t="s">
        <v>1283</v>
      </c>
      <c r="TMO174" s="566" t="s">
        <v>15</v>
      </c>
      <c r="TMP174" s="579">
        <v>45871</v>
      </c>
      <c r="TMQ174" s="579">
        <v>45876</v>
      </c>
      <c r="TMR174" s="566" t="s">
        <v>485</v>
      </c>
      <c r="TMS174" s="566" t="s">
        <v>486</v>
      </c>
      <c r="TMT174" s="566">
        <v>53</v>
      </c>
      <c r="TMU174" s="566" t="s">
        <v>500</v>
      </c>
      <c r="TMV174" s="566">
        <v>2500</v>
      </c>
      <c r="TMW174" s="566">
        <v>15</v>
      </c>
      <c r="TMX174" s="566">
        <v>0</v>
      </c>
      <c r="TMY174" s="566">
        <v>0</v>
      </c>
      <c r="TMZ174" s="566">
        <v>0</v>
      </c>
      <c r="TNA174" s="566">
        <v>0</v>
      </c>
      <c r="TNB174" s="566">
        <f t="shared" ref="TNB174" si="1855">SUM(TMV174:TNA174)</f>
        <v>2515</v>
      </c>
      <c r="TNC174" s="561">
        <f t="shared" ref="TNC174" si="1856">TNB174/TMT174</f>
        <v>47.452830188679243</v>
      </c>
      <c r="TND174" s="566" t="s">
        <v>1283</v>
      </c>
      <c r="TNE174" s="566" t="s">
        <v>15</v>
      </c>
      <c r="TNF174" s="579">
        <v>45871</v>
      </c>
      <c r="TNG174" s="579">
        <v>45876</v>
      </c>
      <c r="TNH174" s="566" t="s">
        <v>485</v>
      </c>
      <c r="TNI174" s="566" t="s">
        <v>486</v>
      </c>
      <c r="TNJ174" s="566">
        <v>53</v>
      </c>
      <c r="TNK174" s="566" t="s">
        <v>500</v>
      </c>
      <c r="TNL174" s="566">
        <v>2500</v>
      </c>
      <c r="TNM174" s="566">
        <v>15</v>
      </c>
      <c r="TNN174" s="566">
        <v>0</v>
      </c>
      <c r="TNO174" s="566">
        <v>0</v>
      </c>
      <c r="TNP174" s="566">
        <v>0</v>
      </c>
      <c r="TNQ174" s="566">
        <v>0</v>
      </c>
      <c r="TNR174" s="566">
        <f t="shared" ref="TNR174" si="1857">SUM(TNL174:TNQ174)</f>
        <v>2515</v>
      </c>
      <c r="TNS174" s="561">
        <f t="shared" ref="TNS174" si="1858">TNR174/TNJ174</f>
        <v>47.452830188679243</v>
      </c>
      <c r="TNT174" s="566" t="s">
        <v>1283</v>
      </c>
      <c r="TNU174" s="566" t="s">
        <v>15</v>
      </c>
      <c r="TNV174" s="579">
        <v>45871</v>
      </c>
      <c r="TNW174" s="579">
        <v>45876</v>
      </c>
      <c r="TNX174" s="566" t="s">
        <v>485</v>
      </c>
      <c r="TNY174" s="566" t="s">
        <v>486</v>
      </c>
      <c r="TNZ174" s="566">
        <v>53</v>
      </c>
      <c r="TOA174" s="566" t="s">
        <v>500</v>
      </c>
      <c r="TOB174" s="566">
        <v>2500</v>
      </c>
      <c r="TOC174" s="566">
        <v>15</v>
      </c>
      <c r="TOD174" s="566">
        <v>0</v>
      </c>
      <c r="TOE174" s="566">
        <v>0</v>
      </c>
      <c r="TOF174" s="566">
        <v>0</v>
      </c>
      <c r="TOG174" s="566">
        <v>0</v>
      </c>
      <c r="TOH174" s="566">
        <f t="shared" ref="TOH174" si="1859">SUM(TOB174:TOG174)</f>
        <v>2515</v>
      </c>
      <c r="TOI174" s="561">
        <f t="shared" ref="TOI174" si="1860">TOH174/TNZ174</f>
        <v>47.452830188679243</v>
      </c>
      <c r="TOJ174" s="566" t="s">
        <v>1283</v>
      </c>
      <c r="TOK174" s="566" t="s">
        <v>15</v>
      </c>
      <c r="TOL174" s="579">
        <v>45871</v>
      </c>
      <c r="TOM174" s="579">
        <v>45876</v>
      </c>
      <c r="TON174" s="566" t="s">
        <v>485</v>
      </c>
      <c r="TOO174" s="566" t="s">
        <v>486</v>
      </c>
      <c r="TOP174" s="566">
        <v>53</v>
      </c>
      <c r="TOQ174" s="566" t="s">
        <v>500</v>
      </c>
      <c r="TOR174" s="566">
        <v>2500</v>
      </c>
      <c r="TOS174" s="566">
        <v>15</v>
      </c>
      <c r="TOT174" s="566">
        <v>0</v>
      </c>
      <c r="TOU174" s="566">
        <v>0</v>
      </c>
      <c r="TOV174" s="566">
        <v>0</v>
      </c>
      <c r="TOW174" s="566">
        <v>0</v>
      </c>
      <c r="TOX174" s="566">
        <f t="shared" ref="TOX174" si="1861">SUM(TOR174:TOW174)</f>
        <v>2515</v>
      </c>
      <c r="TOY174" s="561">
        <f t="shared" ref="TOY174" si="1862">TOX174/TOP174</f>
        <v>47.452830188679243</v>
      </c>
      <c r="TOZ174" s="566" t="s">
        <v>1283</v>
      </c>
      <c r="TPA174" s="566" t="s">
        <v>15</v>
      </c>
      <c r="TPB174" s="579">
        <v>45871</v>
      </c>
      <c r="TPC174" s="579">
        <v>45876</v>
      </c>
      <c r="TPD174" s="566" t="s">
        <v>485</v>
      </c>
      <c r="TPE174" s="566" t="s">
        <v>486</v>
      </c>
      <c r="TPF174" s="566">
        <v>53</v>
      </c>
      <c r="TPG174" s="566" t="s">
        <v>500</v>
      </c>
      <c r="TPH174" s="566">
        <v>2500</v>
      </c>
      <c r="TPI174" s="566">
        <v>15</v>
      </c>
      <c r="TPJ174" s="566">
        <v>0</v>
      </c>
      <c r="TPK174" s="566">
        <v>0</v>
      </c>
      <c r="TPL174" s="566">
        <v>0</v>
      </c>
      <c r="TPM174" s="566">
        <v>0</v>
      </c>
      <c r="TPN174" s="566">
        <f t="shared" ref="TPN174" si="1863">SUM(TPH174:TPM174)</f>
        <v>2515</v>
      </c>
      <c r="TPO174" s="561">
        <f t="shared" ref="TPO174" si="1864">TPN174/TPF174</f>
        <v>47.452830188679243</v>
      </c>
      <c r="TPP174" s="566" t="s">
        <v>1283</v>
      </c>
      <c r="TPQ174" s="566" t="s">
        <v>15</v>
      </c>
      <c r="TPR174" s="579">
        <v>45871</v>
      </c>
      <c r="TPS174" s="579">
        <v>45876</v>
      </c>
      <c r="TPT174" s="566" t="s">
        <v>485</v>
      </c>
      <c r="TPU174" s="566" t="s">
        <v>486</v>
      </c>
      <c r="TPV174" s="566">
        <v>53</v>
      </c>
      <c r="TPW174" s="566" t="s">
        <v>500</v>
      </c>
      <c r="TPX174" s="566">
        <v>2500</v>
      </c>
      <c r="TPY174" s="566">
        <v>15</v>
      </c>
      <c r="TPZ174" s="566">
        <v>0</v>
      </c>
      <c r="TQA174" s="566">
        <v>0</v>
      </c>
      <c r="TQB174" s="566">
        <v>0</v>
      </c>
      <c r="TQC174" s="566">
        <v>0</v>
      </c>
      <c r="TQD174" s="566">
        <f t="shared" ref="TQD174" si="1865">SUM(TPX174:TQC174)</f>
        <v>2515</v>
      </c>
      <c r="TQE174" s="561">
        <f t="shared" ref="TQE174" si="1866">TQD174/TPV174</f>
        <v>47.452830188679243</v>
      </c>
      <c r="TQF174" s="566" t="s">
        <v>1283</v>
      </c>
      <c r="TQG174" s="566" t="s">
        <v>15</v>
      </c>
      <c r="TQH174" s="579">
        <v>45871</v>
      </c>
      <c r="TQI174" s="579">
        <v>45876</v>
      </c>
      <c r="TQJ174" s="566" t="s">
        <v>485</v>
      </c>
      <c r="TQK174" s="566" t="s">
        <v>486</v>
      </c>
      <c r="TQL174" s="566">
        <v>53</v>
      </c>
      <c r="TQM174" s="566" t="s">
        <v>500</v>
      </c>
      <c r="TQN174" s="566">
        <v>2500</v>
      </c>
      <c r="TQO174" s="566">
        <v>15</v>
      </c>
      <c r="TQP174" s="566">
        <v>0</v>
      </c>
      <c r="TQQ174" s="566">
        <v>0</v>
      </c>
      <c r="TQR174" s="566">
        <v>0</v>
      </c>
      <c r="TQS174" s="566">
        <v>0</v>
      </c>
      <c r="TQT174" s="566">
        <f t="shared" ref="TQT174" si="1867">SUM(TQN174:TQS174)</f>
        <v>2515</v>
      </c>
      <c r="TQU174" s="561">
        <f t="shared" ref="TQU174" si="1868">TQT174/TQL174</f>
        <v>47.452830188679243</v>
      </c>
      <c r="TQV174" s="566" t="s">
        <v>1283</v>
      </c>
      <c r="TQW174" s="566" t="s">
        <v>15</v>
      </c>
      <c r="TQX174" s="579">
        <v>45871</v>
      </c>
      <c r="TQY174" s="579">
        <v>45876</v>
      </c>
      <c r="TQZ174" s="566" t="s">
        <v>485</v>
      </c>
      <c r="TRA174" s="566" t="s">
        <v>486</v>
      </c>
      <c r="TRB174" s="566">
        <v>53</v>
      </c>
      <c r="TRC174" s="566" t="s">
        <v>500</v>
      </c>
      <c r="TRD174" s="566">
        <v>2500</v>
      </c>
      <c r="TRE174" s="566">
        <v>15</v>
      </c>
      <c r="TRF174" s="566">
        <v>0</v>
      </c>
      <c r="TRG174" s="566">
        <v>0</v>
      </c>
      <c r="TRH174" s="566">
        <v>0</v>
      </c>
      <c r="TRI174" s="566">
        <v>0</v>
      </c>
      <c r="TRJ174" s="566">
        <f t="shared" ref="TRJ174" si="1869">SUM(TRD174:TRI174)</f>
        <v>2515</v>
      </c>
      <c r="TRK174" s="561">
        <f t="shared" ref="TRK174" si="1870">TRJ174/TRB174</f>
        <v>47.452830188679243</v>
      </c>
      <c r="TRL174" s="566" t="s">
        <v>1283</v>
      </c>
      <c r="TRM174" s="566" t="s">
        <v>15</v>
      </c>
      <c r="TRN174" s="579">
        <v>45871</v>
      </c>
      <c r="TRO174" s="579">
        <v>45876</v>
      </c>
      <c r="TRP174" s="566" t="s">
        <v>485</v>
      </c>
      <c r="TRQ174" s="566" t="s">
        <v>486</v>
      </c>
      <c r="TRR174" s="566">
        <v>53</v>
      </c>
      <c r="TRS174" s="566" t="s">
        <v>500</v>
      </c>
      <c r="TRT174" s="566">
        <v>2500</v>
      </c>
      <c r="TRU174" s="566">
        <v>15</v>
      </c>
      <c r="TRV174" s="566">
        <v>0</v>
      </c>
      <c r="TRW174" s="566">
        <v>0</v>
      </c>
      <c r="TRX174" s="566">
        <v>0</v>
      </c>
      <c r="TRY174" s="566">
        <v>0</v>
      </c>
      <c r="TRZ174" s="566">
        <f t="shared" ref="TRZ174" si="1871">SUM(TRT174:TRY174)</f>
        <v>2515</v>
      </c>
      <c r="TSA174" s="561">
        <f t="shared" ref="TSA174" si="1872">TRZ174/TRR174</f>
        <v>47.452830188679243</v>
      </c>
      <c r="TSB174" s="566" t="s">
        <v>1283</v>
      </c>
      <c r="TSC174" s="566" t="s">
        <v>15</v>
      </c>
      <c r="TSD174" s="579">
        <v>45871</v>
      </c>
      <c r="TSE174" s="579">
        <v>45876</v>
      </c>
      <c r="TSF174" s="566" t="s">
        <v>485</v>
      </c>
      <c r="TSG174" s="566" t="s">
        <v>486</v>
      </c>
      <c r="TSH174" s="566">
        <v>53</v>
      </c>
      <c r="TSI174" s="566" t="s">
        <v>500</v>
      </c>
      <c r="TSJ174" s="566">
        <v>2500</v>
      </c>
      <c r="TSK174" s="566">
        <v>15</v>
      </c>
      <c r="TSL174" s="566">
        <v>0</v>
      </c>
      <c r="TSM174" s="566">
        <v>0</v>
      </c>
      <c r="TSN174" s="566">
        <v>0</v>
      </c>
      <c r="TSO174" s="566">
        <v>0</v>
      </c>
      <c r="TSP174" s="566">
        <f t="shared" ref="TSP174" si="1873">SUM(TSJ174:TSO174)</f>
        <v>2515</v>
      </c>
      <c r="TSQ174" s="561">
        <f t="shared" ref="TSQ174" si="1874">TSP174/TSH174</f>
        <v>47.452830188679243</v>
      </c>
      <c r="TSR174" s="566" t="s">
        <v>1283</v>
      </c>
      <c r="TSS174" s="566" t="s">
        <v>15</v>
      </c>
      <c r="TST174" s="579">
        <v>45871</v>
      </c>
      <c r="TSU174" s="579">
        <v>45876</v>
      </c>
      <c r="TSV174" s="566" t="s">
        <v>485</v>
      </c>
      <c r="TSW174" s="566" t="s">
        <v>486</v>
      </c>
      <c r="TSX174" s="566">
        <v>53</v>
      </c>
      <c r="TSY174" s="566" t="s">
        <v>500</v>
      </c>
      <c r="TSZ174" s="566">
        <v>2500</v>
      </c>
      <c r="TTA174" s="566">
        <v>15</v>
      </c>
      <c r="TTB174" s="566">
        <v>0</v>
      </c>
      <c r="TTC174" s="566">
        <v>0</v>
      </c>
      <c r="TTD174" s="566">
        <v>0</v>
      </c>
      <c r="TTE174" s="566">
        <v>0</v>
      </c>
      <c r="TTF174" s="566">
        <f t="shared" ref="TTF174" si="1875">SUM(TSZ174:TTE174)</f>
        <v>2515</v>
      </c>
      <c r="TTG174" s="561">
        <f t="shared" ref="TTG174" si="1876">TTF174/TSX174</f>
        <v>47.452830188679243</v>
      </c>
      <c r="TTH174" s="566" t="s">
        <v>1283</v>
      </c>
      <c r="TTI174" s="566" t="s">
        <v>15</v>
      </c>
      <c r="TTJ174" s="579">
        <v>45871</v>
      </c>
      <c r="TTK174" s="579">
        <v>45876</v>
      </c>
      <c r="TTL174" s="566" t="s">
        <v>485</v>
      </c>
      <c r="TTM174" s="566" t="s">
        <v>486</v>
      </c>
      <c r="TTN174" s="566">
        <v>53</v>
      </c>
      <c r="TTO174" s="566" t="s">
        <v>500</v>
      </c>
      <c r="TTP174" s="566">
        <v>2500</v>
      </c>
      <c r="TTQ174" s="566">
        <v>15</v>
      </c>
      <c r="TTR174" s="566">
        <v>0</v>
      </c>
      <c r="TTS174" s="566">
        <v>0</v>
      </c>
      <c r="TTT174" s="566">
        <v>0</v>
      </c>
      <c r="TTU174" s="566">
        <v>0</v>
      </c>
      <c r="TTV174" s="566">
        <f t="shared" ref="TTV174" si="1877">SUM(TTP174:TTU174)</f>
        <v>2515</v>
      </c>
      <c r="TTW174" s="561">
        <f t="shared" ref="TTW174" si="1878">TTV174/TTN174</f>
        <v>47.452830188679243</v>
      </c>
      <c r="TTX174" s="566" t="s">
        <v>1283</v>
      </c>
      <c r="TTY174" s="566" t="s">
        <v>15</v>
      </c>
      <c r="TTZ174" s="579">
        <v>45871</v>
      </c>
      <c r="TUA174" s="579">
        <v>45876</v>
      </c>
      <c r="TUB174" s="566" t="s">
        <v>485</v>
      </c>
      <c r="TUC174" s="566" t="s">
        <v>486</v>
      </c>
      <c r="TUD174" s="566">
        <v>53</v>
      </c>
      <c r="TUE174" s="566" t="s">
        <v>500</v>
      </c>
      <c r="TUF174" s="566">
        <v>2500</v>
      </c>
      <c r="TUG174" s="566">
        <v>15</v>
      </c>
      <c r="TUH174" s="566">
        <v>0</v>
      </c>
      <c r="TUI174" s="566">
        <v>0</v>
      </c>
      <c r="TUJ174" s="566">
        <v>0</v>
      </c>
      <c r="TUK174" s="566">
        <v>0</v>
      </c>
      <c r="TUL174" s="566">
        <f t="shared" ref="TUL174" si="1879">SUM(TUF174:TUK174)</f>
        <v>2515</v>
      </c>
      <c r="TUM174" s="561">
        <f t="shared" ref="TUM174" si="1880">TUL174/TUD174</f>
        <v>47.452830188679243</v>
      </c>
      <c r="TUN174" s="566" t="s">
        <v>1283</v>
      </c>
      <c r="TUO174" s="566" t="s">
        <v>15</v>
      </c>
      <c r="TUP174" s="579">
        <v>45871</v>
      </c>
      <c r="TUQ174" s="579">
        <v>45876</v>
      </c>
      <c r="TUR174" s="566" t="s">
        <v>485</v>
      </c>
      <c r="TUS174" s="566" t="s">
        <v>486</v>
      </c>
      <c r="TUT174" s="566">
        <v>53</v>
      </c>
      <c r="TUU174" s="566" t="s">
        <v>500</v>
      </c>
      <c r="TUV174" s="566">
        <v>2500</v>
      </c>
      <c r="TUW174" s="566">
        <v>15</v>
      </c>
      <c r="TUX174" s="566">
        <v>0</v>
      </c>
      <c r="TUY174" s="566">
        <v>0</v>
      </c>
      <c r="TUZ174" s="566">
        <v>0</v>
      </c>
      <c r="TVA174" s="566">
        <v>0</v>
      </c>
      <c r="TVB174" s="566">
        <f t="shared" ref="TVB174" si="1881">SUM(TUV174:TVA174)</f>
        <v>2515</v>
      </c>
      <c r="TVC174" s="561">
        <f t="shared" ref="TVC174" si="1882">TVB174/TUT174</f>
        <v>47.452830188679243</v>
      </c>
      <c r="TVD174" s="566" t="s">
        <v>1283</v>
      </c>
      <c r="TVE174" s="566" t="s">
        <v>15</v>
      </c>
      <c r="TVF174" s="579">
        <v>45871</v>
      </c>
      <c r="TVG174" s="579">
        <v>45876</v>
      </c>
      <c r="TVH174" s="566" t="s">
        <v>485</v>
      </c>
      <c r="TVI174" s="566" t="s">
        <v>486</v>
      </c>
      <c r="TVJ174" s="566">
        <v>53</v>
      </c>
      <c r="TVK174" s="566" t="s">
        <v>500</v>
      </c>
      <c r="TVL174" s="566">
        <v>2500</v>
      </c>
      <c r="TVM174" s="566">
        <v>15</v>
      </c>
      <c r="TVN174" s="566">
        <v>0</v>
      </c>
      <c r="TVO174" s="566">
        <v>0</v>
      </c>
      <c r="TVP174" s="566">
        <v>0</v>
      </c>
      <c r="TVQ174" s="566">
        <v>0</v>
      </c>
      <c r="TVR174" s="566">
        <f t="shared" ref="TVR174" si="1883">SUM(TVL174:TVQ174)</f>
        <v>2515</v>
      </c>
      <c r="TVS174" s="561">
        <f t="shared" ref="TVS174" si="1884">TVR174/TVJ174</f>
        <v>47.452830188679243</v>
      </c>
      <c r="TVT174" s="566" t="s">
        <v>1283</v>
      </c>
      <c r="TVU174" s="566" t="s">
        <v>15</v>
      </c>
      <c r="TVV174" s="579">
        <v>45871</v>
      </c>
      <c r="TVW174" s="579">
        <v>45876</v>
      </c>
      <c r="TVX174" s="566" t="s">
        <v>485</v>
      </c>
      <c r="TVY174" s="566" t="s">
        <v>486</v>
      </c>
      <c r="TVZ174" s="566">
        <v>53</v>
      </c>
      <c r="TWA174" s="566" t="s">
        <v>500</v>
      </c>
      <c r="TWB174" s="566">
        <v>2500</v>
      </c>
      <c r="TWC174" s="566">
        <v>15</v>
      </c>
      <c r="TWD174" s="566">
        <v>0</v>
      </c>
      <c r="TWE174" s="566">
        <v>0</v>
      </c>
      <c r="TWF174" s="566">
        <v>0</v>
      </c>
      <c r="TWG174" s="566">
        <v>0</v>
      </c>
      <c r="TWH174" s="566">
        <f t="shared" ref="TWH174" si="1885">SUM(TWB174:TWG174)</f>
        <v>2515</v>
      </c>
      <c r="TWI174" s="561">
        <f t="shared" ref="TWI174" si="1886">TWH174/TVZ174</f>
        <v>47.452830188679243</v>
      </c>
      <c r="TWJ174" s="566" t="s">
        <v>1283</v>
      </c>
      <c r="TWK174" s="566" t="s">
        <v>15</v>
      </c>
      <c r="TWL174" s="579">
        <v>45871</v>
      </c>
      <c r="TWM174" s="579">
        <v>45876</v>
      </c>
      <c r="TWN174" s="566" t="s">
        <v>485</v>
      </c>
      <c r="TWO174" s="566" t="s">
        <v>486</v>
      </c>
      <c r="TWP174" s="566">
        <v>53</v>
      </c>
      <c r="TWQ174" s="566" t="s">
        <v>500</v>
      </c>
      <c r="TWR174" s="566">
        <v>2500</v>
      </c>
      <c r="TWS174" s="566">
        <v>15</v>
      </c>
      <c r="TWT174" s="566">
        <v>0</v>
      </c>
      <c r="TWU174" s="566">
        <v>0</v>
      </c>
      <c r="TWV174" s="566">
        <v>0</v>
      </c>
      <c r="TWW174" s="566">
        <v>0</v>
      </c>
      <c r="TWX174" s="566">
        <f t="shared" ref="TWX174" si="1887">SUM(TWR174:TWW174)</f>
        <v>2515</v>
      </c>
      <c r="TWY174" s="561">
        <f t="shared" ref="TWY174" si="1888">TWX174/TWP174</f>
        <v>47.452830188679243</v>
      </c>
      <c r="TWZ174" s="566" t="s">
        <v>1283</v>
      </c>
      <c r="TXA174" s="566" t="s">
        <v>15</v>
      </c>
      <c r="TXB174" s="579">
        <v>45871</v>
      </c>
      <c r="TXC174" s="579">
        <v>45876</v>
      </c>
      <c r="TXD174" s="566" t="s">
        <v>485</v>
      </c>
      <c r="TXE174" s="566" t="s">
        <v>486</v>
      </c>
      <c r="TXF174" s="566">
        <v>53</v>
      </c>
      <c r="TXG174" s="566" t="s">
        <v>500</v>
      </c>
      <c r="TXH174" s="566">
        <v>2500</v>
      </c>
      <c r="TXI174" s="566">
        <v>15</v>
      </c>
      <c r="TXJ174" s="566">
        <v>0</v>
      </c>
      <c r="TXK174" s="566">
        <v>0</v>
      </c>
      <c r="TXL174" s="566">
        <v>0</v>
      </c>
      <c r="TXM174" s="566">
        <v>0</v>
      </c>
      <c r="TXN174" s="566">
        <f t="shared" ref="TXN174" si="1889">SUM(TXH174:TXM174)</f>
        <v>2515</v>
      </c>
      <c r="TXO174" s="561">
        <f t="shared" ref="TXO174" si="1890">TXN174/TXF174</f>
        <v>47.452830188679243</v>
      </c>
      <c r="TXP174" s="566" t="s">
        <v>1283</v>
      </c>
      <c r="TXQ174" s="566" t="s">
        <v>15</v>
      </c>
      <c r="TXR174" s="579">
        <v>45871</v>
      </c>
      <c r="TXS174" s="579">
        <v>45876</v>
      </c>
      <c r="TXT174" s="566" t="s">
        <v>485</v>
      </c>
      <c r="TXU174" s="566" t="s">
        <v>486</v>
      </c>
      <c r="TXV174" s="566">
        <v>53</v>
      </c>
      <c r="TXW174" s="566" t="s">
        <v>500</v>
      </c>
      <c r="TXX174" s="566">
        <v>2500</v>
      </c>
      <c r="TXY174" s="566">
        <v>15</v>
      </c>
      <c r="TXZ174" s="566">
        <v>0</v>
      </c>
      <c r="TYA174" s="566">
        <v>0</v>
      </c>
      <c r="TYB174" s="566">
        <v>0</v>
      </c>
      <c r="TYC174" s="566">
        <v>0</v>
      </c>
      <c r="TYD174" s="566">
        <f t="shared" ref="TYD174" si="1891">SUM(TXX174:TYC174)</f>
        <v>2515</v>
      </c>
      <c r="TYE174" s="561">
        <f t="shared" ref="TYE174" si="1892">TYD174/TXV174</f>
        <v>47.452830188679243</v>
      </c>
      <c r="TYF174" s="566" t="s">
        <v>1283</v>
      </c>
      <c r="TYG174" s="566" t="s">
        <v>15</v>
      </c>
      <c r="TYH174" s="579">
        <v>45871</v>
      </c>
      <c r="TYI174" s="579">
        <v>45876</v>
      </c>
      <c r="TYJ174" s="566" t="s">
        <v>485</v>
      </c>
      <c r="TYK174" s="566" t="s">
        <v>486</v>
      </c>
      <c r="TYL174" s="566">
        <v>53</v>
      </c>
      <c r="TYM174" s="566" t="s">
        <v>500</v>
      </c>
      <c r="TYN174" s="566">
        <v>2500</v>
      </c>
      <c r="TYO174" s="566">
        <v>15</v>
      </c>
      <c r="TYP174" s="566">
        <v>0</v>
      </c>
      <c r="TYQ174" s="566">
        <v>0</v>
      </c>
      <c r="TYR174" s="566">
        <v>0</v>
      </c>
      <c r="TYS174" s="566">
        <v>0</v>
      </c>
      <c r="TYT174" s="566">
        <f t="shared" ref="TYT174" si="1893">SUM(TYN174:TYS174)</f>
        <v>2515</v>
      </c>
      <c r="TYU174" s="561">
        <f t="shared" ref="TYU174" si="1894">TYT174/TYL174</f>
        <v>47.452830188679243</v>
      </c>
      <c r="TYV174" s="566" t="s">
        <v>1283</v>
      </c>
      <c r="TYW174" s="566" t="s">
        <v>15</v>
      </c>
      <c r="TYX174" s="579">
        <v>45871</v>
      </c>
      <c r="TYY174" s="579">
        <v>45876</v>
      </c>
      <c r="TYZ174" s="566" t="s">
        <v>485</v>
      </c>
      <c r="TZA174" s="566" t="s">
        <v>486</v>
      </c>
      <c r="TZB174" s="566">
        <v>53</v>
      </c>
      <c r="TZC174" s="566" t="s">
        <v>500</v>
      </c>
      <c r="TZD174" s="566">
        <v>2500</v>
      </c>
      <c r="TZE174" s="566">
        <v>15</v>
      </c>
      <c r="TZF174" s="566">
        <v>0</v>
      </c>
      <c r="TZG174" s="566">
        <v>0</v>
      </c>
      <c r="TZH174" s="566">
        <v>0</v>
      </c>
      <c r="TZI174" s="566">
        <v>0</v>
      </c>
      <c r="TZJ174" s="566">
        <f t="shared" ref="TZJ174" si="1895">SUM(TZD174:TZI174)</f>
        <v>2515</v>
      </c>
      <c r="TZK174" s="561">
        <f t="shared" ref="TZK174" si="1896">TZJ174/TZB174</f>
        <v>47.452830188679243</v>
      </c>
      <c r="TZL174" s="566" t="s">
        <v>1283</v>
      </c>
      <c r="TZM174" s="566" t="s">
        <v>15</v>
      </c>
      <c r="TZN174" s="579">
        <v>45871</v>
      </c>
      <c r="TZO174" s="579">
        <v>45876</v>
      </c>
      <c r="TZP174" s="566" t="s">
        <v>485</v>
      </c>
      <c r="TZQ174" s="566" t="s">
        <v>486</v>
      </c>
      <c r="TZR174" s="566">
        <v>53</v>
      </c>
      <c r="TZS174" s="566" t="s">
        <v>500</v>
      </c>
      <c r="TZT174" s="566">
        <v>2500</v>
      </c>
      <c r="TZU174" s="566">
        <v>15</v>
      </c>
      <c r="TZV174" s="566">
        <v>0</v>
      </c>
      <c r="TZW174" s="566">
        <v>0</v>
      </c>
      <c r="TZX174" s="566">
        <v>0</v>
      </c>
      <c r="TZY174" s="566">
        <v>0</v>
      </c>
      <c r="TZZ174" s="566">
        <f t="shared" ref="TZZ174" si="1897">SUM(TZT174:TZY174)</f>
        <v>2515</v>
      </c>
      <c r="UAA174" s="561">
        <f t="shared" ref="UAA174" si="1898">TZZ174/TZR174</f>
        <v>47.452830188679243</v>
      </c>
      <c r="UAB174" s="566" t="s">
        <v>1283</v>
      </c>
      <c r="UAC174" s="566" t="s">
        <v>15</v>
      </c>
      <c r="UAD174" s="579">
        <v>45871</v>
      </c>
      <c r="UAE174" s="579">
        <v>45876</v>
      </c>
      <c r="UAF174" s="566" t="s">
        <v>485</v>
      </c>
      <c r="UAG174" s="566" t="s">
        <v>486</v>
      </c>
      <c r="UAH174" s="566">
        <v>53</v>
      </c>
      <c r="UAI174" s="566" t="s">
        <v>500</v>
      </c>
      <c r="UAJ174" s="566">
        <v>2500</v>
      </c>
      <c r="UAK174" s="566">
        <v>15</v>
      </c>
      <c r="UAL174" s="566">
        <v>0</v>
      </c>
      <c r="UAM174" s="566">
        <v>0</v>
      </c>
      <c r="UAN174" s="566">
        <v>0</v>
      </c>
      <c r="UAO174" s="566">
        <v>0</v>
      </c>
      <c r="UAP174" s="566">
        <f t="shared" ref="UAP174" si="1899">SUM(UAJ174:UAO174)</f>
        <v>2515</v>
      </c>
      <c r="UAQ174" s="561">
        <f t="shared" ref="UAQ174" si="1900">UAP174/UAH174</f>
        <v>47.452830188679243</v>
      </c>
      <c r="UAR174" s="566" t="s">
        <v>1283</v>
      </c>
      <c r="UAS174" s="566" t="s">
        <v>15</v>
      </c>
      <c r="UAT174" s="579">
        <v>45871</v>
      </c>
      <c r="UAU174" s="579">
        <v>45876</v>
      </c>
      <c r="UAV174" s="566" t="s">
        <v>485</v>
      </c>
      <c r="UAW174" s="566" t="s">
        <v>486</v>
      </c>
      <c r="UAX174" s="566">
        <v>53</v>
      </c>
      <c r="UAY174" s="566" t="s">
        <v>500</v>
      </c>
      <c r="UAZ174" s="566">
        <v>2500</v>
      </c>
      <c r="UBA174" s="566">
        <v>15</v>
      </c>
      <c r="UBB174" s="566">
        <v>0</v>
      </c>
      <c r="UBC174" s="566">
        <v>0</v>
      </c>
      <c r="UBD174" s="566">
        <v>0</v>
      </c>
      <c r="UBE174" s="566">
        <v>0</v>
      </c>
      <c r="UBF174" s="566">
        <f t="shared" ref="UBF174" si="1901">SUM(UAZ174:UBE174)</f>
        <v>2515</v>
      </c>
      <c r="UBG174" s="561">
        <f t="shared" ref="UBG174" si="1902">UBF174/UAX174</f>
        <v>47.452830188679243</v>
      </c>
      <c r="UBH174" s="566" t="s">
        <v>1283</v>
      </c>
      <c r="UBI174" s="566" t="s">
        <v>15</v>
      </c>
      <c r="UBJ174" s="579">
        <v>45871</v>
      </c>
      <c r="UBK174" s="579">
        <v>45876</v>
      </c>
      <c r="UBL174" s="566" t="s">
        <v>485</v>
      </c>
      <c r="UBM174" s="566" t="s">
        <v>486</v>
      </c>
      <c r="UBN174" s="566">
        <v>53</v>
      </c>
      <c r="UBO174" s="566" t="s">
        <v>500</v>
      </c>
      <c r="UBP174" s="566">
        <v>2500</v>
      </c>
      <c r="UBQ174" s="566">
        <v>15</v>
      </c>
      <c r="UBR174" s="566">
        <v>0</v>
      </c>
      <c r="UBS174" s="566">
        <v>0</v>
      </c>
      <c r="UBT174" s="566">
        <v>0</v>
      </c>
      <c r="UBU174" s="566">
        <v>0</v>
      </c>
      <c r="UBV174" s="566">
        <f t="shared" ref="UBV174" si="1903">SUM(UBP174:UBU174)</f>
        <v>2515</v>
      </c>
      <c r="UBW174" s="561">
        <f t="shared" ref="UBW174" si="1904">UBV174/UBN174</f>
        <v>47.452830188679243</v>
      </c>
      <c r="UBX174" s="566" t="s">
        <v>1283</v>
      </c>
      <c r="UBY174" s="566" t="s">
        <v>15</v>
      </c>
      <c r="UBZ174" s="579">
        <v>45871</v>
      </c>
      <c r="UCA174" s="579">
        <v>45876</v>
      </c>
      <c r="UCB174" s="566" t="s">
        <v>485</v>
      </c>
      <c r="UCC174" s="566" t="s">
        <v>486</v>
      </c>
      <c r="UCD174" s="566">
        <v>53</v>
      </c>
      <c r="UCE174" s="566" t="s">
        <v>500</v>
      </c>
      <c r="UCF174" s="566">
        <v>2500</v>
      </c>
      <c r="UCG174" s="566">
        <v>15</v>
      </c>
      <c r="UCH174" s="566">
        <v>0</v>
      </c>
      <c r="UCI174" s="566">
        <v>0</v>
      </c>
      <c r="UCJ174" s="566">
        <v>0</v>
      </c>
      <c r="UCK174" s="566">
        <v>0</v>
      </c>
      <c r="UCL174" s="566">
        <f t="shared" ref="UCL174" si="1905">SUM(UCF174:UCK174)</f>
        <v>2515</v>
      </c>
      <c r="UCM174" s="561">
        <f t="shared" ref="UCM174" si="1906">UCL174/UCD174</f>
        <v>47.452830188679243</v>
      </c>
      <c r="UCN174" s="566" t="s">
        <v>1283</v>
      </c>
      <c r="UCO174" s="566" t="s">
        <v>15</v>
      </c>
      <c r="UCP174" s="579">
        <v>45871</v>
      </c>
      <c r="UCQ174" s="579">
        <v>45876</v>
      </c>
      <c r="UCR174" s="566" t="s">
        <v>485</v>
      </c>
      <c r="UCS174" s="566" t="s">
        <v>486</v>
      </c>
      <c r="UCT174" s="566">
        <v>53</v>
      </c>
      <c r="UCU174" s="566" t="s">
        <v>500</v>
      </c>
      <c r="UCV174" s="566">
        <v>2500</v>
      </c>
      <c r="UCW174" s="566">
        <v>15</v>
      </c>
      <c r="UCX174" s="566">
        <v>0</v>
      </c>
      <c r="UCY174" s="566">
        <v>0</v>
      </c>
      <c r="UCZ174" s="566">
        <v>0</v>
      </c>
      <c r="UDA174" s="566">
        <v>0</v>
      </c>
      <c r="UDB174" s="566">
        <f t="shared" ref="UDB174" si="1907">SUM(UCV174:UDA174)</f>
        <v>2515</v>
      </c>
      <c r="UDC174" s="561">
        <f t="shared" ref="UDC174" si="1908">UDB174/UCT174</f>
        <v>47.452830188679243</v>
      </c>
      <c r="UDD174" s="566" t="s">
        <v>1283</v>
      </c>
      <c r="UDE174" s="566" t="s">
        <v>15</v>
      </c>
      <c r="UDF174" s="579">
        <v>45871</v>
      </c>
      <c r="UDG174" s="579">
        <v>45876</v>
      </c>
      <c r="UDH174" s="566" t="s">
        <v>485</v>
      </c>
      <c r="UDI174" s="566" t="s">
        <v>486</v>
      </c>
      <c r="UDJ174" s="566">
        <v>53</v>
      </c>
      <c r="UDK174" s="566" t="s">
        <v>500</v>
      </c>
      <c r="UDL174" s="566">
        <v>2500</v>
      </c>
      <c r="UDM174" s="566">
        <v>15</v>
      </c>
      <c r="UDN174" s="566">
        <v>0</v>
      </c>
      <c r="UDO174" s="566">
        <v>0</v>
      </c>
      <c r="UDP174" s="566">
        <v>0</v>
      </c>
      <c r="UDQ174" s="566">
        <v>0</v>
      </c>
      <c r="UDR174" s="566">
        <f t="shared" ref="UDR174" si="1909">SUM(UDL174:UDQ174)</f>
        <v>2515</v>
      </c>
      <c r="UDS174" s="561">
        <f t="shared" ref="UDS174" si="1910">UDR174/UDJ174</f>
        <v>47.452830188679243</v>
      </c>
      <c r="UDT174" s="566" t="s">
        <v>1283</v>
      </c>
      <c r="UDU174" s="566" t="s">
        <v>15</v>
      </c>
      <c r="UDV174" s="579">
        <v>45871</v>
      </c>
      <c r="UDW174" s="579">
        <v>45876</v>
      </c>
      <c r="UDX174" s="566" t="s">
        <v>485</v>
      </c>
      <c r="UDY174" s="566" t="s">
        <v>486</v>
      </c>
      <c r="UDZ174" s="566">
        <v>53</v>
      </c>
      <c r="UEA174" s="566" t="s">
        <v>500</v>
      </c>
      <c r="UEB174" s="566">
        <v>2500</v>
      </c>
      <c r="UEC174" s="566">
        <v>15</v>
      </c>
      <c r="UED174" s="566">
        <v>0</v>
      </c>
      <c r="UEE174" s="566">
        <v>0</v>
      </c>
      <c r="UEF174" s="566">
        <v>0</v>
      </c>
      <c r="UEG174" s="566">
        <v>0</v>
      </c>
      <c r="UEH174" s="566">
        <f t="shared" ref="UEH174" si="1911">SUM(UEB174:UEG174)</f>
        <v>2515</v>
      </c>
      <c r="UEI174" s="561">
        <f t="shared" ref="UEI174" si="1912">UEH174/UDZ174</f>
        <v>47.452830188679243</v>
      </c>
      <c r="UEJ174" s="566" t="s">
        <v>1283</v>
      </c>
      <c r="UEK174" s="566" t="s">
        <v>15</v>
      </c>
      <c r="UEL174" s="579">
        <v>45871</v>
      </c>
      <c r="UEM174" s="579">
        <v>45876</v>
      </c>
      <c r="UEN174" s="566" t="s">
        <v>485</v>
      </c>
      <c r="UEO174" s="566" t="s">
        <v>486</v>
      </c>
      <c r="UEP174" s="566">
        <v>53</v>
      </c>
      <c r="UEQ174" s="566" t="s">
        <v>500</v>
      </c>
      <c r="UER174" s="566">
        <v>2500</v>
      </c>
      <c r="UES174" s="566">
        <v>15</v>
      </c>
      <c r="UET174" s="566">
        <v>0</v>
      </c>
      <c r="UEU174" s="566">
        <v>0</v>
      </c>
      <c r="UEV174" s="566">
        <v>0</v>
      </c>
      <c r="UEW174" s="566">
        <v>0</v>
      </c>
      <c r="UEX174" s="566">
        <f t="shared" ref="UEX174" si="1913">SUM(UER174:UEW174)</f>
        <v>2515</v>
      </c>
      <c r="UEY174" s="561">
        <f t="shared" ref="UEY174" si="1914">UEX174/UEP174</f>
        <v>47.452830188679243</v>
      </c>
      <c r="UEZ174" s="566" t="s">
        <v>1283</v>
      </c>
      <c r="UFA174" s="566" t="s">
        <v>15</v>
      </c>
      <c r="UFB174" s="579">
        <v>45871</v>
      </c>
      <c r="UFC174" s="579">
        <v>45876</v>
      </c>
      <c r="UFD174" s="566" t="s">
        <v>485</v>
      </c>
      <c r="UFE174" s="566" t="s">
        <v>486</v>
      </c>
      <c r="UFF174" s="566">
        <v>53</v>
      </c>
      <c r="UFG174" s="566" t="s">
        <v>500</v>
      </c>
      <c r="UFH174" s="566">
        <v>2500</v>
      </c>
      <c r="UFI174" s="566">
        <v>15</v>
      </c>
      <c r="UFJ174" s="566">
        <v>0</v>
      </c>
      <c r="UFK174" s="566">
        <v>0</v>
      </c>
      <c r="UFL174" s="566">
        <v>0</v>
      </c>
      <c r="UFM174" s="566">
        <v>0</v>
      </c>
      <c r="UFN174" s="566">
        <f t="shared" ref="UFN174" si="1915">SUM(UFH174:UFM174)</f>
        <v>2515</v>
      </c>
      <c r="UFO174" s="561">
        <f t="shared" ref="UFO174" si="1916">UFN174/UFF174</f>
        <v>47.452830188679243</v>
      </c>
      <c r="UFP174" s="566" t="s">
        <v>1283</v>
      </c>
      <c r="UFQ174" s="566" t="s">
        <v>15</v>
      </c>
      <c r="UFR174" s="579">
        <v>45871</v>
      </c>
      <c r="UFS174" s="579">
        <v>45876</v>
      </c>
      <c r="UFT174" s="566" t="s">
        <v>485</v>
      </c>
      <c r="UFU174" s="566" t="s">
        <v>486</v>
      </c>
      <c r="UFV174" s="566">
        <v>53</v>
      </c>
      <c r="UFW174" s="566" t="s">
        <v>500</v>
      </c>
      <c r="UFX174" s="566">
        <v>2500</v>
      </c>
      <c r="UFY174" s="566">
        <v>15</v>
      </c>
      <c r="UFZ174" s="566">
        <v>0</v>
      </c>
      <c r="UGA174" s="566">
        <v>0</v>
      </c>
      <c r="UGB174" s="566">
        <v>0</v>
      </c>
      <c r="UGC174" s="566">
        <v>0</v>
      </c>
      <c r="UGD174" s="566">
        <f t="shared" ref="UGD174" si="1917">SUM(UFX174:UGC174)</f>
        <v>2515</v>
      </c>
      <c r="UGE174" s="561">
        <f t="shared" ref="UGE174" si="1918">UGD174/UFV174</f>
        <v>47.452830188679243</v>
      </c>
      <c r="UGF174" s="566" t="s">
        <v>1283</v>
      </c>
      <c r="UGG174" s="566" t="s">
        <v>15</v>
      </c>
      <c r="UGH174" s="579">
        <v>45871</v>
      </c>
      <c r="UGI174" s="579">
        <v>45876</v>
      </c>
      <c r="UGJ174" s="566" t="s">
        <v>485</v>
      </c>
      <c r="UGK174" s="566" t="s">
        <v>486</v>
      </c>
      <c r="UGL174" s="566">
        <v>53</v>
      </c>
      <c r="UGM174" s="566" t="s">
        <v>500</v>
      </c>
      <c r="UGN174" s="566">
        <v>2500</v>
      </c>
      <c r="UGO174" s="566">
        <v>15</v>
      </c>
      <c r="UGP174" s="566">
        <v>0</v>
      </c>
      <c r="UGQ174" s="566">
        <v>0</v>
      </c>
      <c r="UGR174" s="566">
        <v>0</v>
      </c>
      <c r="UGS174" s="566">
        <v>0</v>
      </c>
      <c r="UGT174" s="566">
        <f t="shared" ref="UGT174" si="1919">SUM(UGN174:UGS174)</f>
        <v>2515</v>
      </c>
      <c r="UGU174" s="561">
        <f t="shared" ref="UGU174" si="1920">UGT174/UGL174</f>
        <v>47.452830188679243</v>
      </c>
      <c r="UGV174" s="566" t="s">
        <v>1283</v>
      </c>
      <c r="UGW174" s="566" t="s">
        <v>15</v>
      </c>
      <c r="UGX174" s="579">
        <v>45871</v>
      </c>
      <c r="UGY174" s="579">
        <v>45876</v>
      </c>
      <c r="UGZ174" s="566" t="s">
        <v>485</v>
      </c>
      <c r="UHA174" s="566" t="s">
        <v>486</v>
      </c>
      <c r="UHB174" s="566">
        <v>53</v>
      </c>
      <c r="UHC174" s="566" t="s">
        <v>500</v>
      </c>
      <c r="UHD174" s="566">
        <v>2500</v>
      </c>
      <c r="UHE174" s="566">
        <v>15</v>
      </c>
      <c r="UHF174" s="566">
        <v>0</v>
      </c>
      <c r="UHG174" s="566">
        <v>0</v>
      </c>
      <c r="UHH174" s="566">
        <v>0</v>
      </c>
      <c r="UHI174" s="566">
        <v>0</v>
      </c>
      <c r="UHJ174" s="566">
        <f t="shared" ref="UHJ174" si="1921">SUM(UHD174:UHI174)</f>
        <v>2515</v>
      </c>
      <c r="UHK174" s="561">
        <f t="shared" ref="UHK174" si="1922">UHJ174/UHB174</f>
        <v>47.452830188679243</v>
      </c>
      <c r="UHL174" s="566" t="s">
        <v>1283</v>
      </c>
      <c r="UHM174" s="566" t="s">
        <v>15</v>
      </c>
      <c r="UHN174" s="579">
        <v>45871</v>
      </c>
      <c r="UHO174" s="579">
        <v>45876</v>
      </c>
      <c r="UHP174" s="566" t="s">
        <v>485</v>
      </c>
      <c r="UHQ174" s="566" t="s">
        <v>486</v>
      </c>
      <c r="UHR174" s="566">
        <v>53</v>
      </c>
      <c r="UHS174" s="566" t="s">
        <v>500</v>
      </c>
      <c r="UHT174" s="566">
        <v>2500</v>
      </c>
      <c r="UHU174" s="566">
        <v>15</v>
      </c>
      <c r="UHV174" s="566">
        <v>0</v>
      </c>
      <c r="UHW174" s="566">
        <v>0</v>
      </c>
      <c r="UHX174" s="566">
        <v>0</v>
      </c>
      <c r="UHY174" s="566">
        <v>0</v>
      </c>
      <c r="UHZ174" s="566">
        <f t="shared" ref="UHZ174" si="1923">SUM(UHT174:UHY174)</f>
        <v>2515</v>
      </c>
      <c r="UIA174" s="561">
        <f t="shared" ref="UIA174" si="1924">UHZ174/UHR174</f>
        <v>47.452830188679243</v>
      </c>
      <c r="UIB174" s="566" t="s">
        <v>1283</v>
      </c>
      <c r="UIC174" s="566" t="s">
        <v>15</v>
      </c>
      <c r="UID174" s="579">
        <v>45871</v>
      </c>
      <c r="UIE174" s="579">
        <v>45876</v>
      </c>
      <c r="UIF174" s="566" t="s">
        <v>485</v>
      </c>
      <c r="UIG174" s="566" t="s">
        <v>486</v>
      </c>
      <c r="UIH174" s="566">
        <v>53</v>
      </c>
      <c r="UII174" s="566" t="s">
        <v>500</v>
      </c>
      <c r="UIJ174" s="566">
        <v>2500</v>
      </c>
      <c r="UIK174" s="566">
        <v>15</v>
      </c>
      <c r="UIL174" s="566">
        <v>0</v>
      </c>
      <c r="UIM174" s="566">
        <v>0</v>
      </c>
      <c r="UIN174" s="566">
        <v>0</v>
      </c>
      <c r="UIO174" s="566">
        <v>0</v>
      </c>
      <c r="UIP174" s="566">
        <f t="shared" ref="UIP174" si="1925">SUM(UIJ174:UIO174)</f>
        <v>2515</v>
      </c>
      <c r="UIQ174" s="561">
        <f t="shared" ref="UIQ174" si="1926">UIP174/UIH174</f>
        <v>47.452830188679243</v>
      </c>
      <c r="UIR174" s="566" t="s">
        <v>1283</v>
      </c>
      <c r="UIS174" s="566" t="s">
        <v>15</v>
      </c>
      <c r="UIT174" s="579">
        <v>45871</v>
      </c>
      <c r="UIU174" s="579">
        <v>45876</v>
      </c>
      <c r="UIV174" s="566" t="s">
        <v>485</v>
      </c>
      <c r="UIW174" s="566" t="s">
        <v>486</v>
      </c>
      <c r="UIX174" s="566">
        <v>53</v>
      </c>
      <c r="UIY174" s="566" t="s">
        <v>500</v>
      </c>
      <c r="UIZ174" s="566">
        <v>2500</v>
      </c>
      <c r="UJA174" s="566">
        <v>15</v>
      </c>
      <c r="UJB174" s="566">
        <v>0</v>
      </c>
      <c r="UJC174" s="566">
        <v>0</v>
      </c>
      <c r="UJD174" s="566">
        <v>0</v>
      </c>
      <c r="UJE174" s="566">
        <v>0</v>
      </c>
      <c r="UJF174" s="566">
        <f t="shared" ref="UJF174" si="1927">SUM(UIZ174:UJE174)</f>
        <v>2515</v>
      </c>
      <c r="UJG174" s="561">
        <f t="shared" ref="UJG174" si="1928">UJF174/UIX174</f>
        <v>47.452830188679243</v>
      </c>
      <c r="UJH174" s="566" t="s">
        <v>1283</v>
      </c>
      <c r="UJI174" s="566" t="s">
        <v>15</v>
      </c>
      <c r="UJJ174" s="579">
        <v>45871</v>
      </c>
      <c r="UJK174" s="579">
        <v>45876</v>
      </c>
      <c r="UJL174" s="566" t="s">
        <v>485</v>
      </c>
      <c r="UJM174" s="566" t="s">
        <v>486</v>
      </c>
      <c r="UJN174" s="566">
        <v>53</v>
      </c>
      <c r="UJO174" s="566" t="s">
        <v>500</v>
      </c>
      <c r="UJP174" s="566">
        <v>2500</v>
      </c>
      <c r="UJQ174" s="566">
        <v>15</v>
      </c>
      <c r="UJR174" s="566">
        <v>0</v>
      </c>
      <c r="UJS174" s="566">
        <v>0</v>
      </c>
      <c r="UJT174" s="566">
        <v>0</v>
      </c>
      <c r="UJU174" s="566">
        <v>0</v>
      </c>
      <c r="UJV174" s="566">
        <f t="shared" ref="UJV174" si="1929">SUM(UJP174:UJU174)</f>
        <v>2515</v>
      </c>
      <c r="UJW174" s="561">
        <f t="shared" ref="UJW174" si="1930">UJV174/UJN174</f>
        <v>47.452830188679243</v>
      </c>
      <c r="UJX174" s="566" t="s">
        <v>1283</v>
      </c>
      <c r="UJY174" s="566" t="s">
        <v>15</v>
      </c>
      <c r="UJZ174" s="579">
        <v>45871</v>
      </c>
      <c r="UKA174" s="579">
        <v>45876</v>
      </c>
      <c r="UKB174" s="566" t="s">
        <v>485</v>
      </c>
      <c r="UKC174" s="566" t="s">
        <v>486</v>
      </c>
      <c r="UKD174" s="566">
        <v>53</v>
      </c>
      <c r="UKE174" s="566" t="s">
        <v>500</v>
      </c>
      <c r="UKF174" s="566">
        <v>2500</v>
      </c>
      <c r="UKG174" s="566">
        <v>15</v>
      </c>
      <c r="UKH174" s="566">
        <v>0</v>
      </c>
      <c r="UKI174" s="566">
        <v>0</v>
      </c>
      <c r="UKJ174" s="566">
        <v>0</v>
      </c>
      <c r="UKK174" s="566">
        <v>0</v>
      </c>
      <c r="UKL174" s="566">
        <f t="shared" ref="UKL174" si="1931">SUM(UKF174:UKK174)</f>
        <v>2515</v>
      </c>
      <c r="UKM174" s="561">
        <f t="shared" ref="UKM174" si="1932">UKL174/UKD174</f>
        <v>47.452830188679243</v>
      </c>
      <c r="UKN174" s="566" t="s">
        <v>1283</v>
      </c>
      <c r="UKO174" s="566" t="s">
        <v>15</v>
      </c>
      <c r="UKP174" s="579">
        <v>45871</v>
      </c>
      <c r="UKQ174" s="579">
        <v>45876</v>
      </c>
      <c r="UKR174" s="566" t="s">
        <v>485</v>
      </c>
      <c r="UKS174" s="566" t="s">
        <v>486</v>
      </c>
      <c r="UKT174" s="566">
        <v>53</v>
      </c>
      <c r="UKU174" s="566" t="s">
        <v>500</v>
      </c>
      <c r="UKV174" s="566">
        <v>2500</v>
      </c>
      <c r="UKW174" s="566">
        <v>15</v>
      </c>
      <c r="UKX174" s="566">
        <v>0</v>
      </c>
      <c r="UKY174" s="566">
        <v>0</v>
      </c>
      <c r="UKZ174" s="566">
        <v>0</v>
      </c>
      <c r="ULA174" s="566">
        <v>0</v>
      </c>
      <c r="ULB174" s="566">
        <f t="shared" ref="ULB174" si="1933">SUM(UKV174:ULA174)</f>
        <v>2515</v>
      </c>
      <c r="ULC174" s="561">
        <f t="shared" ref="ULC174" si="1934">ULB174/UKT174</f>
        <v>47.452830188679243</v>
      </c>
      <c r="ULD174" s="566" t="s">
        <v>1283</v>
      </c>
      <c r="ULE174" s="566" t="s">
        <v>15</v>
      </c>
      <c r="ULF174" s="579">
        <v>45871</v>
      </c>
      <c r="ULG174" s="579">
        <v>45876</v>
      </c>
      <c r="ULH174" s="566" t="s">
        <v>485</v>
      </c>
      <c r="ULI174" s="566" t="s">
        <v>486</v>
      </c>
      <c r="ULJ174" s="566">
        <v>53</v>
      </c>
      <c r="ULK174" s="566" t="s">
        <v>500</v>
      </c>
      <c r="ULL174" s="566">
        <v>2500</v>
      </c>
      <c r="ULM174" s="566">
        <v>15</v>
      </c>
      <c r="ULN174" s="566">
        <v>0</v>
      </c>
      <c r="ULO174" s="566">
        <v>0</v>
      </c>
      <c r="ULP174" s="566">
        <v>0</v>
      </c>
      <c r="ULQ174" s="566">
        <v>0</v>
      </c>
      <c r="ULR174" s="566">
        <f t="shared" ref="ULR174" si="1935">SUM(ULL174:ULQ174)</f>
        <v>2515</v>
      </c>
      <c r="ULS174" s="561">
        <f t="shared" ref="ULS174" si="1936">ULR174/ULJ174</f>
        <v>47.452830188679243</v>
      </c>
      <c r="ULT174" s="566" t="s">
        <v>1283</v>
      </c>
      <c r="ULU174" s="566" t="s">
        <v>15</v>
      </c>
      <c r="ULV174" s="579">
        <v>45871</v>
      </c>
      <c r="ULW174" s="579">
        <v>45876</v>
      </c>
      <c r="ULX174" s="566" t="s">
        <v>485</v>
      </c>
      <c r="ULY174" s="566" t="s">
        <v>486</v>
      </c>
      <c r="ULZ174" s="566">
        <v>53</v>
      </c>
      <c r="UMA174" s="566" t="s">
        <v>500</v>
      </c>
      <c r="UMB174" s="566">
        <v>2500</v>
      </c>
      <c r="UMC174" s="566">
        <v>15</v>
      </c>
      <c r="UMD174" s="566">
        <v>0</v>
      </c>
      <c r="UME174" s="566">
        <v>0</v>
      </c>
      <c r="UMF174" s="566">
        <v>0</v>
      </c>
      <c r="UMG174" s="566">
        <v>0</v>
      </c>
      <c r="UMH174" s="566">
        <f t="shared" ref="UMH174" si="1937">SUM(UMB174:UMG174)</f>
        <v>2515</v>
      </c>
      <c r="UMI174" s="561">
        <f t="shared" ref="UMI174" si="1938">UMH174/ULZ174</f>
        <v>47.452830188679243</v>
      </c>
      <c r="UMJ174" s="566" t="s">
        <v>1283</v>
      </c>
      <c r="UMK174" s="566" t="s">
        <v>15</v>
      </c>
      <c r="UML174" s="579">
        <v>45871</v>
      </c>
      <c r="UMM174" s="579">
        <v>45876</v>
      </c>
      <c r="UMN174" s="566" t="s">
        <v>485</v>
      </c>
      <c r="UMO174" s="566" t="s">
        <v>486</v>
      </c>
      <c r="UMP174" s="566">
        <v>53</v>
      </c>
      <c r="UMQ174" s="566" t="s">
        <v>500</v>
      </c>
      <c r="UMR174" s="566">
        <v>2500</v>
      </c>
      <c r="UMS174" s="566">
        <v>15</v>
      </c>
      <c r="UMT174" s="566">
        <v>0</v>
      </c>
      <c r="UMU174" s="566">
        <v>0</v>
      </c>
      <c r="UMV174" s="566">
        <v>0</v>
      </c>
      <c r="UMW174" s="566">
        <v>0</v>
      </c>
      <c r="UMX174" s="566">
        <f t="shared" ref="UMX174" si="1939">SUM(UMR174:UMW174)</f>
        <v>2515</v>
      </c>
      <c r="UMY174" s="561">
        <f t="shared" ref="UMY174" si="1940">UMX174/UMP174</f>
        <v>47.452830188679243</v>
      </c>
      <c r="UMZ174" s="566" t="s">
        <v>1283</v>
      </c>
      <c r="UNA174" s="566" t="s">
        <v>15</v>
      </c>
      <c r="UNB174" s="579">
        <v>45871</v>
      </c>
      <c r="UNC174" s="579">
        <v>45876</v>
      </c>
      <c r="UND174" s="566" t="s">
        <v>485</v>
      </c>
      <c r="UNE174" s="566" t="s">
        <v>486</v>
      </c>
      <c r="UNF174" s="566">
        <v>53</v>
      </c>
      <c r="UNG174" s="566" t="s">
        <v>500</v>
      </c>
      <c r="UNH174" s="566">
        <v>2500</v>
      </c>
      <c r="UNI174" s="566">
        <v>15</v>
      </c>
      <c r="UNJ174" s="566">
        <v>0</v>
      </c>
      <c r="UNK174" s="566">
        <v>0</v>
      </c>
      <c r="UNL174" s="566">
        <v>0</v>
      </c>
      <c r="UNM174" s="566">
        <v>0</v>
      </c>
      <c r="UNN174" s="566">
        <f t="shared" ref="UNN174" si="1941">SUM(UNH174:UNM174)</f>
        <v>2515</v>
      </c>
      <c r="UNO174" s="561">
        <f t="shared" ref="UNO174" si="1942">UNN174/UNF174</f>
        <v>47.452830188679243</v>
      </c>
      <c r="UNP174" s="566" t="s">
        <v>1283</v>
      </c>
      <c r="UNQ174" s="566" t="s">
        <v>15</v>
      </c>
      <c r="UNR174" s="579">
        <v>45871</v>
      </c>
      <c r="UNS174" s="579">
        <v>45876</v>
      </c>
      <c r="UNT174" s="566" t="s">
        <v>485</v>
      </c>
      <c r="UNU174" s="566" t="s">
        <v>486</v>
      </c>
      <c r="UNV174" s="566">
        <v>53</v>
      </c>
      <c r="UNW174" s="566" t="s">
        <v>500</v>
      </c>
      <c r="UNX174" s="566">
        <v>2500</v>
      </c>
      <c r="UNY174" s="566">
        <v>15</v>
      </c>
      <c r="UNZ174" s="566">
        <v>0</v>
      </c>
      <c r="UOA174" s="566">
        <v>0</v>
      </c>
      <c r="UOB174" s="566">
        <v>0</v>
      </c>
      <c r="UOC174" s="566">
        <v>0</v>
      </c>
      <c r="UOD174" s="566">
        <f t="shared" ref="UOD174" si="1943">SUM(UNX174:UOC174)</f>
        <v>2515</v>
      </c>
      <c r="UOE174" s="561">
        <f t="shared" ref="UOE174" si="1944">UOD174/UNV174</f>
        <v>47.452830188679243</v>
      </c>
      <c r="UOF174" s="566" t="s">
        <v>1283</v>
      </c>
      <c r="UOG174" s="566" t="s">
        <v>15</v>
      </c>
      <c r="UOH174" s="579">
        <v>45871</v>
      </c>
      <c r="UOI174" s="579">
        <v>45876</v>
      </c>
      <c r="UOJ174" s="566" t="s">
        <v>485</v>
      </c>
      <c r="UOK174" s="566" t="s">
        <v>486</v>
      </c>
      <c r="UOL174" s="566">
        <v>53</v>
      </c>
      <c r="UOM174" s="566" t="s">
        <v>500</v>
      </c>
      <c r="UON174" s="566">
        <v>2500</v>
      </c>
      <c r="UOO174" s="566">
        <v>15</v>
      </c>
      <c r="UOP174" s="566">
        <v>0</v>
      </c>
      <c r="UOQ174" s="566">
        <v>0</v>
      </c>
      <c r="UOR174" s="566">
        <v>0</v>
      </c>
      <c r="UOS174" s="566">
        <v>0</v>
      </c>
      <c r="UOT174" s="566">
        <f t="shared" ref="UOT174" si="1945">SUM(UON174:UOS174)</f>
        <v>2515</v>
      </c>
      <c r="UOU174" s="561">
        <f t="shared" ref="UOU174" si="1946">UOT174/UOL174</f>
        <v>47.452830188679243</v>
      </c>
      <c r="UOV174" s="566" t="s">
        <v>1283</v>
      </c>
      <c r="UOW174" s="566" t="s">
        <v>15</v>
      </c>
      <c r="UOX174" s="579">
        <v>45871</v>
      </c>
      <c r="UOY174" s="579">
        <v>45876</v>
      </c>
      <c r="UOZ174" s="566" t="s">
        <v>485</v>
      </c>
      <c r="UPA174" s="566" t="s">
        <v>486</v>
      </c>
      <c r="UPB174" s="566">
        <v>53</v>
      </c>
      <c r="UPC174" s="566" t="s">
        <v>500</v>
      </c>
      <c r="UPD174" s="566">
        <v>2500</v>
      </c>
      <c r="UPE174" s="566">
        <v>15</v>
      </c>
      <c r="UPF174" s="566">
        <v>0</v>
      </c>
      <c r="UPG174" s="566">
        <v>0</v>
      </c>
      <c r="UPH174" s="566">
        <v>0</v>
      </c>
      <c r="UPI174" s="566">
        <v>0</v>
      </c>
      <c r="UPJ174" s="566">
        <f t="shared" ref="UPJ174" si="1947">SUM(UPD174:UPI174)</f>
        <v>2515</v>
      </c>
      <c r="UPK174" s="561">
        <f t="shared" ref="UPK174" si="1948">UPJ174/UPB174</f>
        <v>47.452830188679243</v>
      </c>
      <c r="UPL174" s="566" t="s">
        <v>1283</v>
      </c>
      <c r="UPM174" s="566" t="s">
        <v>15</v>
      </c>
      <c r="UPN174" s="579">
        <v>45871</v>
      </c>
      <c r="UPO174" s="579">
        <v>45876</v>
      </c>
      <c r="UPP174" s="566" t="s">
        <v>485</v>
      </c>
      <c r="UPQ174" s="566" t="s">
        <v>486</v>
      </c>
      <c r="UPR174" s="566">
        <v>53</v>
      </c>
      <c r="UPS174" s="566" t="s">
        <v>500</v>
      </c>
      <c r="UPT174" s="566">
        <v>2500</v>
      </c>
      <c r="UPU174" s="566">
        <v>15</v>
      </c>
      <c r="UPV174" s="566">
        <v>0</v>
      </c>
      <c r="UPW174" s="566">
        <v>0</v>
      </c>
      <c r="UPX174" s="566">
        <v>0</v>
      </c>
      <c r="UPY174" s="566">
        <v>0</v>
      </c>
      <c r="UPZ174" s="566">
        <f t="shared" ref="UPZ174" si="1949">SUM(UPT174:UPY174)</f>
        <v>2515</v>
      </c>
      <c r="UQA174" s="561">
        <f t="shared" ref="UQA174" si="1950">UPZ174/UPR174</f>
        <v>47.452830188679243</v>
      </c>
      <c r="UQB174" s="566" t="s">
        <v>1283</v>
      </c>
      <c r="UQC174" s="566" t="s">
        <v>15</v>
      </c>
      <c r="UQD174" s="579">
        <v>45871</v>
      </c>
      <c r="UQE174" s="579">
        <v>45876</v>
      </c>
      <c r="UQF174" s="566" t="s">
        <v>485</v>
      </c>
      <c r="UQG174" s="566" t="s">
        <v>486</v>
      </c>
      <c r="UQH174" s="566">
        <v>53</v>
      </c>
      <c r="UQI174" s="566" t="s">
        <v>500</v>
      </c>
      <c r="UQJ174" s="566">
        <v>2500</v>
      </c>
      <c r="UQK174" s="566">
        <v>15</v>
      </c>
      <c r="UQL174" s="566">
        <v>0</v>
      </c>
      <c r="UQM174" s="566">
        <v>0</v>
      </c>
      <c r="UQN174" s="566">
        <v>0</v>
      </c>
      <c r="UQO174" s="566">
        <v>0</v>
      </c>
      <c r="UQP174" s="566">
        <f t="shared" ref="UQP174" si="1951">SUM(UQJ174:UQO174)</f>
        <v>2515</v>
      </c>
      <c r="UQQ174" s="561">
        <f t="shared" ref="UQQ174" si="1952">UQP174/UQH174</f>
        <v>47.452830188679243</v>
      </c>
      <c r="UQR174" s="566" t="s">
        <v>1283</v>
      </c>
      <c r="UQS174" s="566" t="s">
        <v>15</v>
      </c>
      <c r="UQT174" s="579">
        <v>45871</v>
      </c>
      <c r="UQU174" s="579">
        <v>45876</v>
      </c>
      <c r="UQV174" s="566" t="s">
        <v>485</v>
      </c>
      <c r="UQW174" s="566" t="s">
        <v>486</v>
      </c>
      <c r="UQX174" s="566">
        <v>53</v>
      </c>
      <c r="UQY174" s="566" t="s">
        <v>500</v>
      </c>
      <c r="UQZ174" s="566">
        <v>2500</v>
      </c>
      <c r="URA174" s="566">
        <v>15</v>
      </c>
      <c r="URB174" s="566">
        <v>0</v>
      </c>
      <c r="URC174" s="566">
        <v>0</v>
      </c>
      <c r="URD174" s="566">
        <v>0</v>
      </c>
      <c r="URE174" s="566">
        <v>0</v>
      </c>
      <c r="URF174" s="566">
        <f t="shared" ref="URF174" si="1953">SUM(UQZ174:URE174)</f>
        <v>2515</v>
      </c>
      <c r="URG174" s="561">
        <f t="shared" ref="URG174" si="1954">URF174/UQX174</f>
        <v>47.452830188679243</v>
      </c>
      <c r="URH174" s="566" t="s">
        <v>1283</v>
      </c>
      <c r="URI174" s="566" t="s">
        <v>15</v>
      </c>
      <c r="URJ174" s="579">
        <v>45871</v>
      </c>
      <c r="URK174" s="579">
        <v>45876</v>
      </c>
      <c r="URL174" s="566" t="s">
        <v>485</v>
      </c>
      <c r="URM174" s="566" t="s">
        <v>486</v>
      </c>
      <c r="URN174" s="566">
        <v>53</v>
      </c>
      <c r="URO174" s="566" t="s">
        <v>500</v>
      </c>
      <c r="URP174" s="566">
        <v>2500</v>
      </c>
      <c r="URQ174" s="566">
        <v>15</v>
      </c>
      <c r="URR174" s="566">
        <v>0</v>
      </c>
      <c r="URS174" s="566">
        <v>0</v>
      </c>
      <c r="URT174" s="566">
        <v>0</v>
      </c>
      <c r="URU174" s="566">
        <v>0</v>
      </c>
      <c r="URV174" s="566">
        <f t="shared" ref="URV174" si="1955">SUM(URP174:URU174)</f>
        <v>2515</v>
      </c>
      <c r="URW174" s="561">
        <f t="shared" ref="URW174" si="1956">URV174/URN174</f>
        <v>47.452830188679243</v>
      </c>
      <c r="URX174" s="566" t="s">
        <v>1283</v>
      </c>
      <c r="URY174" s="566" t="s">
        <v>15</v>
      </c>
      <c r="URZ174" s="579">
        <v>45871</v>
      </c>
      <c r="USA174" s="579">
        <v>45876</v>
      </c>
      <c r="USB174" s="566" t="s">
        <v>485</v>
      </c>
      <c r="USC174" s="566" t="s">
        <v>486</v>
      </c>
      <c r="USD174" s="566">
        <v>53</v>
      </c>
      <c r="USE174" s="566" t="s">
        <v>500</v>
      </c>
      <c r="USF174" s="566">
        <v>2500</v>
      </c>
      <c r="USG174" s="566">
        <v>15</v>
      </c>
      <c r="USH174" s="566">
        <v>0</v>
      </c>
      <c r="USI174" s="566">
        <v>0</v>
      </c>
      <c r="USJ174" s="566">
        <v>0</v>
      </c>
      <c r="USK174" s="566">
        <v>0</v>
      </c>
      <c r="USL174" s="566">
        <f t="shared" ref="USL174" si="1957">SUM(USF174:USK174)</f>
        <v>2515</v>
      </c>
      <c r="USM174" s="561">
        <f t="shared" ref="USM174" si="1958">USL174/USD174</f>
        <v>47.452830188679243</v>
      </c>
      <c r="USN174" s="566" t="s">
        <v>1283</v>
      </c>
      <c r="USO174" s="566" t="s">
        <v>15</v>
      </c>
      <c r="USP174" s="579">
        <v>45871</v>
      </c>
      <c r="USQ174" s="579">
        <v>45876</v>
      </c>
      <c r="USR174" s="566" t="s">
        <v>485</v>
      </c>
      <c r="USS174" s="566" t="s">
        <v>486</v>
      </c>
      <c r="UST174" s="566">
        <v>53</v>
      </c>
      <c r="USU174" s="566" t="s">
        <v>500</v>
      </c>
      <c r="USV174" s="566">
        <v>2500</v>
      </c>
      <c r="USW174" s="566">
        <v>15</v>
      </c>
      <c r="USX174" s="566">
        <v>0</v>
      </c>
      <c r="USY174" s="566">
        <v>0</v>
      </c>
      <c r="USZ174" s="566">
        <v>0</v>
      </c>
      <c r="UTA174" s="566">
        <v>0</v>
      </c>
      <c r="UTB174" s="566">
        <f t="shared" ref="UTB174" si="1959">SUM(USV174:UTA174)</f>
        <v>2515</v>
      </c>
      <c r="UTC174" s="561">
        <f t="shared" ref="UTC174" si="1960">UTB174/UST174</f>
        <v>47.452830188679243</v>
      </c>
      <c r="UTD174" s="566" t="s">
        <v>1283</v>
      </c>
      <c r="UTE174" s="566" t="s">
        <v>15</v>
      </c>
      <c r="UTF174" s="579">
        <v>45871</v>
      </c>
      <c r="UTG174" s="579">
        <v>45876</v>
      </c>
      <c r="UTH174" s="566" t="s">
        <v>485</v>
      </c>
      <c r="UTI174" s="566" t="s">
        <v>486</v>
      </c>
      <c r="UTJ174" s="566">
        <v>53</v>
      </c>
      <c r="UTK174" s="566" t="s">
        <v>500</v>
      </c>
      <c r="UTL174" s="566">
        <v>2500</v>
      </c>
      <c r="UTM174" s="566">
        <v>15</v>
      </c>
      <c r="UTN174" s="566">
        <v>0</v>
      </c>
      <c r="UTO174" s="566">
        <v>0</v>
      </c>
      <c r="UTP174" s="566">
        <v>0</v>
      </c>
      <c r="UTQ174" s="566">
        <v>0</v>
      </c>
      <c r="UTR174" s="566">
        <f t="shared" ref="UTR174" si="1961">SUM(UTL174:UTQ174)</f>
        <v>2515</v>
      </c>
      <c r="UTS174" s="561">
        <f t="shared" ref="UTS174" si="1962">UTR174/UTJ174</f>
        <v>47.452830188679243</v>
      </c>
      <c r="UTT174" s="566" t="s">
        <v>1283</v>
      </c>
      <c r="UTU174" s="566" t="s">
        <v>15</v>
      </c>
      <c r="UTV174" s="579">
        <v>45871</v>
      </c>
      <c r="UTW174" s="579">
        <v>45876</v>
      </c>
      <c r="UTX174" s="566" t="s">
        <v>485</v>
      </c>
      <c r="UTY174" s="566" t="s">
        <v>486</v>
      </c>
      <c r="UTZ174" s="566">
        <v>53</v>
      </c>
      <c r="UUA174" s="566" t="s">
        <v>500</v>
      </c>
      <c r="UUB174" s="566">
        <v>2500</v>
      </c>
      <c r="UUC174" s="566">
        <v>15</v>
      </c>
      <c r="UUD174" s="566">
        <v>0</v>
      </c>
      <c r="UUE174" s="566">
        <v>0</v>
      </c>
      <c r="UUF174" s="566">
        <v>0</v>
      </c>
      <c r="UUG174" s="566">
        <v>0</v>
      </c>
      <c r="UUH174" s="566">
        <f t="shared" ref="UUH174" si="1963">SUM(UUB174:UUG174)</f>
        <v>2515</v>
      </c>
      <c r="UUI174" s="561">
        <f t="shared" ref="UUI174" si="1964">UUH174/UTZ174</f>
        <v>47.452830188679243</v>
      </c>
      <c r="UUJ174" s="566" t="s">
        <v>1283</v>
      </c>
      <c r="UUK174" s="566" t="s">
        <v>15</v>
      </c>
      <c r="UUL174" s="579">
        <v>45871</v>
      </c>
      <c r="UUM174" s="579">
        <v>45876</v>
      </c>
      <c r="UUN174" s="566" t="s">
        <v>485</v>
      </c>
      <c r="UUO174" s="566" t="s">
        <v>486</v>
      </c>
      <c r="UUP174" s="566">
        <v>53</v>
      </c>
      <c r="UUQ174" s="566" t="s">
        <v>500</v>
      </c>
      <c r="UUR174" s="566">
        <v>2500</v>
      </c>
      <c r="UUS174" s="566">
        <v>15</v>
      </c>
      <c r="UUT174" s="566">
        <v>0</v>
      </c>
      <c r="UUU174" s="566">
        <v>0</v>
      </c>
      <c r="UUV174" s="566">
        <v>0</v>
      </c>
      <c r="UUW174" s="566">
        <v>0</v>
      </c>
      <c r="UUX174" s="566">
        <f t="shared" ref="UUX174" si="1965">SUM(UUR174:UUW174)</f>
        <v>2515</v>
      </c>
      <c r="UUY174" s="561">
        <f t="shared" ref="UUY174" si="1966">UUX174/UUP174</f>
        <v>47.452830188679243</v>
      </c>
      <c r="UUZ174" s="566" t="s">
        <v>1283</v>
      </c>
      <c r="UVA174" s="566" t="s">
        <v>15</v>
      </c>
      <c r="UVB174" s="579">
        <v>45871</v>
      </c>
      <c r="UVC174" s="579">
        <v>45876</v>
      </c>
      <c r="UVD174" s="566" t="s">
        <v>485</v>
      </c>
      <c r="UVE174" s="566" t="s">
        <v>486</v>
      </c>
      <c r="UVF174" s="566">
        <v>53</v>
      </c>
      <c r="UVG174" s="566" t="s">
        <v>500</v>
      </c>
      <c r="UVH174" s="566">
        <v>2500</v>
      </c>
      <c r="UVI174" s="566">
        <v>15</v>
      </c>
      <c r="UVJ174" s="566">
        <v>0</v>
      </c>
      <c r="UVK174" s="566">
        <v>0</v>
      </c>
      <c r="UVL174" s="566">
        <v>0</v>
      </c>
      <c r="UVM174" s="566">
        <v>0</v>
      </c>
      <c r="UVN174" s="566">
        <f t="shared" ref="UVN174" si="1967">SUM(UVH174:UVM174)</f>
        <v>2515</v>
      </c>
      <c r="UVO174" s="561">
        <f t="shared" ref="UVO174" si="1968">UVN174/UVF174</f>
        <v>47.452830188679243</v>
      </c>
      <c r="UVP174" s="566" t="s">
        <v>1283</v>
      </c>
      <c r="UVQ174" s="566" t="s">
        <v>15</v>
      </c>
      <c r="UVR174" s="579">
        <v>45871</v>
      </c>
      <c r="UVS174" s="579">
        <v>45876</v>
      </c>
      <c r="UVT174" s="566" t="s">
        <v>485</v>
      </c>
      <c r="UVU174" s="566" t="s">
        <v>486</v>
      </c>
      <c r="UVV174" s="566">
        <v>53</v>
      </c>
      <c r="UVW174" s="566" t="s">
        <v>500</v>
      </c>
      <c r="UVX174" s="566">
        <v>2500</v>
      </c>
      <c r="UVY174" s="566">
        <v>15</v>
      </c>
      <c r="UVZ174" s="566">
        <v>0</v>
      </c>
      <c r="UWA174" s="566">
        <v>0</v>
      </c>
      <c r="UWB174" s="566">
        <v>0</v>
      </c>
      <c r="UWC174" s="566">
        <v>0</v>
      </c>
      <c r="UWD174" s="566">
        <f t="shared" ref="UWD174" si="1969">SUM(UVX174:UWC174)</f>
        <v>2515</v>
      </c>
      <c r="UWE174" s="561">
        <f t="shared" ref="UWE174" si="1970">UWD174/UVV174</f>
        <v>47.452830188679243</v>
      </c>
      <c r="UWF174" s="566" t="s">
        <v>1283</v>
      </c>
      <c r="UWG174" s="566" t="s">
        <v>15</v>
      </c>
      <c r="UWH174" s="579">
        <v>45871</v>
      </c>
      <c r="UWI174" s="579">
        <v>45876</v>
      </c>
      <c r="UWJ174" s="566" t="s">
        <v>485</v>
      </c>
      <c r="UWK174" s="566" t="s">
        <v>486</v>
      </c>
      <c r="UWL174" s="566">
        <v>53</v>
      </c>
      <c r="UWM174" s="566" t="s">
        <v>500</v>
      </c>
      <c r="UWN174" s="566">
        <v>2500</v>
      </c>
      <c r="UWO174" s="566">
        <v>15</v>
      </c>
      <c r="UWP174" s="566">
        <v>0</v>
      </c>
      <c r="UWQ174" s="566">
        <v>0</v>
      </c>
      <c r="UWR174" s="566">
        <v>0</v>
      </c>
      <c r="UWS174" s="566">
        <v>0</v>
      </c>
      <c r="UWT174" s="566">
        <f t="shared" ref="UWT174" si="1971">SUM(UWN174:UWS174)</f>
        <v>2515</v>
      </c>
      <c r="UWU174" s="561">
        <f t="shared" ref="UWU174" si="1972">UWT174/UWL174</f>
        <v>47.452830188679243</v>
      </c>
      <c r="UWV174" s="566" t="s">
        <v>1283</v>
      </c>
      <c r="UWW174" s="566" t="s">
        <v>15</v>
      </c>
      <c r="UWX174" s="579">
        <v>45871</v>
      </c>
      <c r="UWY174" s="579">
        <v>45876</v>
      </c>
      <c r="UWZ174" s="566" t="s">
        <v>485</v>
      </c>
      <c r="UXA174" s="566" t="s">
        <v>486</v>
      </c>
      <c r="UXB174" s="566">
        <v>53</v>
      </c>
      <c r="UXC174" s="566" t="s">
        <v>500</v>
      </c>
      <c r="UXD174" s="566">
        <v>2500</v>
      </c>
      <c r="UXE174" s="566">
        <v>15</v>
      </c>
      <c r="UXF174" s="566">
        <v>0</v>
      </c>
      <c r="UXG174" s="566">
        <v>0</v>
      </c>
      <c r="UXH174" s="566">
        <v>0</v>
      </c>
      <c r="UXI174" s="566">
        <v>0</v>
      </c>
      <c r="UXJ174" s="566">
        <f t="shared" ref="UXJ174" si="1973">SUM(UXD174:UXI174)</f>
        <v>2515</v>
      </c>
      <c r="UXK174" s="561">
        <f t="shared" ref="UXK174" si="1974">UXJ174/UXB174</f>
        <v>47.452830188679243</v>
      </c>
      <c r="UXL174" s="566" t="s">
        <v>1283</v>
      </c>
      <c r="UXM174" s="566" t="s">
        <v>15</v>
      </c>
      <c r="UXN174" s="579">
        <v>45871</v>
      </c>
      <c r="UXO174" s="579">
        <v>45876</v>
      </c>
      <c r="UXP174" s="566" t="s">
        <v>485</v>
      </c>
      <c r="UXQ174" s="566" t="s">
        <v>486</v>
      </c>
      <c r="UXR174" s="566">
        <v>53</v>
      </c>
      <c r="UXS174" s="566" t="s">
        <v>500</v>
      </c>
      <c r="UXT174" s="566">
        <v>2500</v>
      </c>
      <c r="UXU174" s="566">
        <v>15</v>
      </c>
      <c r="UXV174" s="566">
        <v>0</v>
      </c>
      <c r="UXW174" s="566">
        <v>0</v>
      </c>
      <c r="UXX174" s="566">
        <v>0</v>
      </c>
      <c r="UXY174" s="566">
        <v>0</v>
      </c>
      <c r="UXZ174" s="566">
        <f t="shared" ref="UXZ174" si="1975">SUM(UXT174:UXY174)</f>
        <v>2515</v>
      </c>
      <c r="UYA174" s="561">
        <f t="shared" ref="UYA174" si="1976">UXZ174/UXR174</f>
        <v>47.452830188679243</v>
      </c>
      <c r="UYB174" s="566" t="s">
        <v>1283</v>
      </c>
      <c r="UYC174" s="566" t="s">
        <v>15</v>
      </c>
      <c r="UYD174" s="579">
        <v>45871</v>
      </c>
      <c r="UYE174" s="579">
        <v>45876</v>
      </c>
      <c r="UYF174" s="566" t="s">
        <v>485</v>
      </c>
      <c r="UYG174" s="566" t="s">
        <v>486</v>
      </c>
      <c r="UYH174" s="566">
        <v>53</v>
      </c>
      <c r="UYI174" s="566" t="s">
        <v>500</v>
      </c>
      <c r="UYJ174" s="566">
        <v>2500</v>
      </c>
      <c r="UYK174" s="566">
        <v>15</v>
      </c>
      <c r="UYL174" s="566">
        <v>0</v>
      </c>
      <c r="UYM174" s="566">
        <v>0</v>
      </c>
      <c r="UYN174" s="566">
        <v>0</v>
      </c>
      <c r="UYO174" s="566">
        <v>0</v>
      </c>
      <c r="UYP174" s="566">
        <f t="shared" ref="UYP174" si="1977">SUM(UYJ174:UYO174)</f>
        <v>2515</v>
      </c>
      <c r="UYQ174" s="561">
        <f t="shared" ref="UYQ174" si="1978">UYP174/UYH174</f>
        <v>47.452830188679243</v>
      </c>
      <c r="UYR174" s="566" t="s">
        <v>1283</v>
      </c>
      <c r="UYS174" s="566" t="s">
        <v>15</v>
      </c>
      <c r="UYT174" s="579">
        <v>45871</v>
      </c>
      <c r="UYU174" s="579">
        <v>45876</v>
      </c>
      <c r="UYV174" s="566" t="s">
        <v>485</v>
      </c>
      <c r="UYW174" s="566" t="s">
        <v>486</v>
      </c>
      <c r="UYX174" s="566">
        <v>53</v>
      </c>
      <c r="UYY174" s="566" t="s">
        <v>500</v>
      </c>
      <c r="UYZ174" s="566">
        <v>2500</v>
      </c>
      <c r="UZA174" s="566">
        <v>15</v>
      </c>
      <c r="UZB174" s="566">
        <v>0</v>
      </c>
      <c r="UZC174" s="566">
        <v>0</v>
      </c>
      <c r="UZD174" s="566">
        <v>0</v>
      </c>
      <c r="UZE174" s="566">
        <v>0</v>
      </c>
      <c r="UZF174" s="566">
        <f t="shared" ref="UZF174" si="1979">SUM(UYZ174:UZE174)</f>
        <v>2515</v>
      </c>
      <c r="UZG174" s="561">
        <f t="shared" ref="UZG174" si="1980">UZF174/UYX174</f>
        <v>47.452830188679243</v>
      </c>
      <c r="UZH174" s="566" t="s">
        <v>1283</v>
      </c>
      <c r="UZI174" s="566" t="s">
        <v>15</v>
      </c>
      <c r="UZJ174" s="579">
        <v>45871</v>
      </c>
      <c r="UZK174" s="579">
        <v>45876</v>
      </c>
      <c r="UZL174" s="566" t="s">
        <v>485</v>
      </c>
      <c r="UZM174" s="566" t="s">
        <v>486</v>
      </c>
      <c r="UZN174" s="566">
        <v>53</v>
      </c>
      <c r="UZO174" s="566" t="s">
        <v>500</v>
      </c>
      <c r="UZP174" s="566">
        <v>2500</v>
      </c>
      <c r="UZQ174" s="566">
        <v>15</v>
      </c>
      <c r="UZR174" s="566">
        <v>0</v>
      </c>
      <c r="UZS174" s="566">
        <v>0</v>
      </c>
      <c r="UZT174" s="566">
        <v>0</v>
      </c>
      <c r="UZU174" s="566">
        <v>0</v>
      </c>
      <c r="UZV174" s="566">
        <f t="shared" ref="UZV174" si="1981">SUM(UZP174:UZU174)</f>
        <v>2515</v>
      </c>
      <c r="UZW174" s="561">
        <f t="shared" ref="UZW174" si="1982">UZV174/UZN174</f>
        <v>47.452830188679243</v>
      </c>
      <c r="UZX174" s="566" t="s">
        <v>1283</v>
      </c>
      <c r="UZY174" s="566" t="s">
        <v>15</v>
      </c>
      <c r="UZZ174" s="579">
        <v>45871</v>
      </c>
      <c r="VAA174" s="579">
        <v>45876</v>
      </c>
      <c r="VAB174" s="566" t="s">
        <v>485</v>
      </c>
      <c r="VAC174" s="566" t="s">
        <v>486</v>
      </c>
      <c r="VAD174" s="566">
        <v>53</v>
      </c>
      <c r="VAE174" s="566" t="s">
        <v>500</v>
      </c>
      <c r="VAF174" s="566">
        <v>2500</v>
      </c>
      <c r="VAG174" s="566">
        <v>15</v>
      </c>
      <c r="VAH174" s="566">
        <v>0</v>
      </c>
      <c r="VAI174" s="566">
        <v>0</v>
      </c>
      <c r="VAJ174" s="566">
        <v>0</v>
      </c>
      <c r="VAK174" s="566">
        <v>0</v>
      </c>
      <c r="VAL174" s="566">
        <f t="shared" ref="VAL174" si="1983">SUM(VAF174:VAK174)</f>
        <v>2515</v>
      </c>
      <c r="VAM174" s="561">
        <f t="shared" ref="VAM174" si="1984">VAL174/VAD174</f>
        <v>47.452830188679243</v>
      </c>
      <c r="VAN174" s="566" t="s">
        <v>1283</v>
      </c>
      <c r="VAO174" s="566" t="s">
        <v>15</v>
      </c>
      <c r="VAP174" s="579">
        <v>45871</v>
      </c>
      <c r="VAQ174" s="579">
        <v>45876</v>
      </c>
      <c r="VAR174" s="566" t="s">
        <v>485</v>
      </c>
      <c r="VAS174" s="566" t="s">
        <v>486</v>
      </c>
      <c r="VAT174" s="566">
        <v>53</v>
      </c>
      <c r="VAU174" s="566" t="s">
        <v>500</v>
      </c>
      <c r="VAV174" s="566">
        <v>2500</v>
      </c>
      <c r="VAW174" s="566">
        <v>15</v>
      </c>
      <c r="VAX174" s="566">
        <v>0</v>
      </c>
      <c r="VAY174" s="566">
        <v>0</v>
      </c>
      <c r="VAZ174" s="566">
        <v>0</v>
      </c>
      <c r="VBA174" s="566">
        <v>0</v>
      </c>
      <c r="VBB174" s="566">
        <f t="shared" ref="VBB174" si="1985">SUM(VAV174:VBA174)</f>
        <v>2515</v>
      </c>
      <c r="VBC174" s="561">
        <f t="shared" ref="VBC174" si="1986">VBB174/VAT174</f>
        <v>47.452830188679243</v>
      </c>
      <c r="VBD174" s="566" t="s">
        <v>1283</v>
      </c>
      <c r="VBE174" s="566" t="s">
        <v>15</v>
      </c>
      <c r="VBF174" s="579">
        <v>45871</v>
      </c>
      <c r="VBG174" s="579">
        <v>45876</v>
      </c>
      <c r="VBH174" s="566" t="s">
        <v>485</v>
      </c>
      <c r="VBI174" s="566" t="s">
        <v>486</v>
      </c>
      <c r="VBJ174" s="566">
        <v>53</v>
      </c>
      <c r="VBK174" s="566" t="s">
        <v>500</v>
      </c>
      <c r="VBL174" s="566">
        <v>2500</v>
      </c>
      <c r="VBM174" s="566">
        <v>15</v>
      </c>
      <c r="VBN174" s="566">
        <v>0</v>
      </c>
      <c r="VBO174" s="566">
        <v>0</v>
      </c>
      <c r="VBP174" s="566">
        <v>0</v>
      </c>
      <c r="VBQ174" s="566">
        <v>0</v>
      </c>
      <c r="VBR174" s="566">
        <f t="shared" ref="VBR174" si="1987">SUM(VBL174:VBQ174)</f>
        <v>2515</v>
      </c>
      <c r="VBS174" s="561">
        <f t="shared" ref="VBS174" si="1988">VBR174/VBJ174</f>
        <v>47.452830188679243</v>
      </c>
      <c r="VBT174" s="566" t="s">
        <v>1283</v>
      </c>
      <c r="VBU174" s="566" t="s">
        <v>15</v>
      </c>
      <c r="VBV174" s="579">
        <v>45871</v>
      </c>
      <c r="VBW174" s="579">
        <v>45876</v>
      </c>
      <c r="VBX174" s="566" t="s">
        <v>485</v>
      </c>
      <c r="VBY174" s="566" t="s">
        <v>486</v>
      </c>
      <c r="VBZ174" s="566">
        <v>53</v>
      </c>
      <c r="VCA174" s="566" t="s">
        <v>500</v>
      </c>
      <c r="VCB174" s="566">
        <v>2500</v>
      </c>
      <c r="VCC174" s="566">
        <v>15</v>
      </c>
      <c r="VCD174" s="566">
        <v>0</v>
      </c>
      <c r="VCE174" s="566">
        <v>0</v>
      </c>
      <c r="VCF174" s="566">
        <v>0</v>
      </c>
      <c r="VCG174" s="566">
        <v>0</v>
      </c>
      <c r="VCH174" s="566">
        <f t="shared" ref="VCH174" si="1989">SUM(VCB174:VCG174)</f>
        <v>2515</v>
      </c>
      <c r="VCI174" s="561">
        <f t="shared" ref="VCI174" si="1990">VCH174/VBZ174</f>
        <v>47.452830188679243</v>
      </c>
      <c r="VCJ174" s="566" t="s">
        <v>1283</v>
      </c>
      <c r="VCK174" s="566" t="s">
        <v>15</v>
      </c>
      <c r="VCL174" s="579">
        <v>45871</v>
      </c>
      <c r="VCM174" s="579">
        <v>45876</v>
      </c>
      <c r="VCN174" s="566" t="s">
        <v>485</v>
      </c>
      <c r="VCO174" s="566" t="s">
        <v>486</v>
      </c>
      <c r="VCP174" s="566">
        <v>53</v>
      </c>
      <c r="VCQ174" s="566" t="s">
        <v>500</v>
      </c>
      <c r="VCR174" s="566">
        <v>2500</v>
      </c>
      <c r="VCS174" s="566">
        <v>15</v>
      </c>
      <c r="VCT174" s="566">
        <v>0</v>
      </c>
      <c r="VCU174" s="566">
        <v>0</v>
      </c>
      <c r="VCV174" s="566">
        <v>0</v>
      </c>
      <c r="VCW174" s="566">
        <v>0</v>
      </c>
      <c r="VCX174" s="566">
        <f t="shared" ref="VCX174" si="1991">SUM(VCR174:VCW174)</f>
        <v>2515</v>
      </c>
      <c r="VCY174" s="561">
        <f t="shared" ref="VCY174" si="1992">VCX174/VCP174</f>
        <v>47.452830188679243</v>
      </c>
      <c r="VCZ174" s="566" t="s">
        <v>1283</v>
      </c>
      <c r="VDA174" s="566" t="s">
        <v>15</v>
      </c>
      <c r="VDB174" s="579">
        <v>45871</v>
      </c>
      <c r="VDC174" s="579">
        <v>45876</v>
      </c>
      <c r="VDD174" s="566" t="s">
        <v>485</v>
      </c>
      <c r="VDE174" s="566" t="s">
        <v>486</v>
      </c>
      <c r="VDF174" s="566">
        <v>53</v>
      </c>
      <c r="VDG174" s="566" t="s">
        <v>500</v>
      </c>
      <c r="VDH174" s="566">
        <v>2500</v>
      </c>
      <c r="VDI174" s="566">
        <v>15</v>
      </c>
      <c r="VDJ174" s="566">
        <v>0</v>
      </c>
      <c r="VDK174" s="566">
        <v>0</v>
      </c>
      <c r="VDL174" s="566">
        <v>0</v>
      </c>
      <c r="VDM174" s="566">
        <v>0</v>
      </c>
      <c r="VDN174" s="566">
        <f t="shared" ref="VDN174" si="1993">SUM(VDH174:VDM174)</f>
        <v>2515</v>
      </c>
      <c r="VDO174" s="561">
        <f t="shared" ref="VDO174" si="1994">VDN174/VDF174</f>
        <v>47.452830188679243</v>
      </c>
      <c r="VDP174" s="566" t="s">
        <v>1283</v>
      </c>
      <c r="VDQ174" s="566" t="s">
        <v>15</v>
      </c>
      <c r="VDR174" s="579">
        <v>45871</v>
      </c>
      <c r="VDS174" s="579">
        <v>45876</v>
      </c>
      <c r="VDT174" s="566" t="s">
        <v>485</v>
      </c>
      <c r="VDU174" s="566" t="s">
        <v>486</v>
      </c>
      <c r="VDV174" s="566">
        <v>53</v>
      </c>
      <c r="VDW174" s="566" t="s">
        <v>500</v>
      </c>
      <c r="VDX174" s="566">
        <v>2500</v>
      </c>
      <c r="VDY174" s="566">
        <v>15</v>
      </c>
      <c r="VDZ174" s="566">
        <v>0</v>
      </c>
      <c r="VEA174" s="566">
        <v>0</v>
      </c>
      <c r="VEB174" s="566">
        <v>0</v>
      </c>
      <c r="VEC174" s="566">
        <v>0</v>
      </c>
      <c r="VED174" s="566">
        <f t="shared" ref="VED174" si="1995">SUM(VDX174:VEC174)</f>
        <v>2515</v>
      </c>
      <c r="VEE174" s="561">
        <f t="shared" ref="VEE174" si="1996">VED174/VDV174</f>
        <v>47.452830188679243</v>
      </c>
      <c r="VEF174" s="566" t="s">
        <v>1283</v>
      </c>
      <c r="VEG174" s="566" t="s">
        <v>15</v>
      </c>
      <c r="VEH174" s="579">
        <v>45871</v>
      </c>
      <c r="VEI174" s="579">
        <v>45876</v>
      </c>
      <c r="VEJ174" s="566" t="s">
        <v>485</v>
      </c>
      <c r="VEK174" s="566" t="s">
        <v>486</v>
      </c>
      <c r="VEL174" s="566">
        <v>53</v>
      </c>
      <c r="VEM174" s="566" t="s">
        <v>500</v>
      </c>
      <c r="VEN174" s="566">
        <v>2500</v>
      </c>
      <c r="VEO174" s="566">
        <v>15</v>
      </c>
      <c r="VEP174" s="566">
        <v>0</v>
      </c>
      <c r="VEQ174" s="566">
        <v>0</v>
      </c>
      <c r="VER174" s="566">
        <v>0</v>
      </c>
      <c r="VES174" s="566">
        <v>0</v>
      </c>
      <c r="VET174" s="566">
        <f t="shared" ref="VET174" si="1997">SUM(VEN174:VES174)</f>
        <v>2515</v>
      </c>
      <c r="VEU174" s="561">
        <f t="shared" ref="VEU174" si="1998">VET174/VEL174</f>
        <v>47.452830188679243</v>
      </c>
      <c r="VEV174" s="566" t="s">
        <v>1283</v>
      </c>
      <c r="VEW174" s="566" t="s">
        <v>15</v>
      </c>
      <c r="VEX174" s="579">
        <v>45871</v>
      </c>
      <c r="VEY174" s="579">
        <v>45876</v>
      </c>
      <c r="VEZ174" s="566" t="s">
        <v>485</v>
      </c>
      <c r="VFA174" s="566" t="s">
        <v>486</v>
      </c>
      <c r="VFB174" s="566">
        <v>53</v>
      </c>
      <c r="VFC174" s="566" t="s">
        <v>500</v>
      </c>
      <c r="VFD174" s="566">
        <v>2500</v>
      </c>
      <c r="VFE174" s="566">
        <v>15</v>
      </c>
      <c r="VFF174" s="566">
        <v>0</v>
      </c>
      <c r="VFG174" s="566">
        <v>0</v>
      </c>
      <c r="VFH174" s="566">
        <v>0</v>
      </c>
      <c r="VFI174" s="566">
        <v>0</v>
      </c>
      <c r="VFJ174" s="566">
        <f t="shared" ref="VFJ174" si="1999">SUM(VFD174:VFI174)</f>
        <v>2515</v>
      </c>
      <c r="VFK174" s="561">
        <f t="shared" ref="VFK174" si="2000">VFJ174/VFB174</f>
        <v>47.452830188679243</v>
      </c>
      <c r="VFL174" s="566" t="s">
        <v>1283</v>
      </c>
      <c r="VFM174" s="566" t="s">
        <v>15</v>
      </c>
      <c r="VFN174" s="579">
        <v>45871</v>
      </c>
      <c r="VFO174" s="579">
        <v>45876</v>
      </c>
      <c r="VFP174" s="566" t="s">
        <v>485</v>
      </c>
      <c r="VFQ174" s="566" t="s">
        <v>486</v>
      </c>
      <c r="VFR174" s="566">
        <v>53</v>
      </c>
      <c r="VFS174" s="566" t="s">
        <v>500</v>
      </c>
      <c r="VFT174" s="566">
        <v>2500</v>
      </c>
      <c r="VFU174" s="566">
        <v>15</v>
      </c>
      <c r="VFV174" s="566">
        <v>0</v>
      </c>
      <c r="VFW174" s="566">
        <v>0</v>
      </c>
      <c r="VFX174" s="566">
        <v>0</v>
      </c>
      <c r="VFY174" s="566">
        <v>0</v>
      </c>
      <c r="VFZ174" s="566">
        <f t="shared" ref="VFZ174" si="2001">SUM(VFT174:VFY174)</f>
        <v>2515</v>
      </c>
      <c r="VGA174" s="561">
        <f t="shared" ref="VGA174" si="2002">VFZ174/VFR174</f>
        <v>47.452830188679243</v>
      </c>
      <c r="VGB174" s="566" t="s">
        <v>1283</v>
      </c>
      <c r="VGC174" s="566" t="s">
        <v>15</v>
      </c>
      <c r="VGD174" s="579">
        <v>45871</v>
      </c>
      <c r="VGE174" s="579">
        <v>45876</v>
      </c>
      <c r="VGF174" s="566" t="s">
        <v>485</v>
      </c>
      <c r="VGG174" s="566" t="s">
        <v>486</v>
      </c>
      <c r="VGH174" s="566">
        <v>53</v>
      </c>
      <c r="VGI174" s="566" t="s">
        <v>500</v>
      </c>
      <c r="VGJ174" s="566">
        <v>2500</v>
      </c>
      <c r="VGK174" s="566">
        <v>15</v>
      </c>
      <c r="VGL174" s="566">
        <v>0</v>
      </c>
      <c r="VGM174" s="566">
        <v>0</v>
      </c>
      <c r="VGN174" s="566">
        <v>0</v>
      </c>
      <c r="VGO174" s="566">
        <v>0</v>
      </c>
      <c r="VGP174" s="566">
        <f t="shared" ref="VGP174" si="2003">SUM(VGJ174:VGO174)</f>
        <v>2515</v>
      </c>
      <c r="VGQ174" s="561">
        <f t="shared" ref="VGQ174" si="2004">VGP174/VGH174</f>
        <v>47.452830188679243</v>
      </c>
      <c r="VGR174" s="566" t="s">
        <v>1283</v>
      </c>
      <c r="VGS174" s="566" t="s">
        <v>15</v>
      </c>
      <c r="VGT174" s="579">
        <v>45871</v>
      </c>
      <c r="VGU174" s="579">
        <v>45876</v>
      </c>
      <c r="VGV174" s="566" t="s">
        <v>485</v>
      </c>
      <c r="VGW174" s="566" t="s">
        <v>486</v>
      </c>
      <c r="VGX174" s="566">
        <v>53</v>
      </c>
      <c r="VGY174" s="566" t="s">
        <v>500</v>
      </c>
      <c r="VGZ174" s="566">
        <v>2500</v>
      </c>
      <c r="VHA174" s="566">
        <v>15</v>
      </c>
      <c r="VHB174" s="566">
        <v>0</v>
      </c>
      <c r="VHC174" s="566">
        <v>0</v>
      </c>
      <c r="VHD174" s="566">
        <v>0</v>
      </c>
      <c r="VHE174" s="566">
        <v>0</v>
      </c>
      <c r="VHF174" s="566">
        <f t="shared" ref="VHF174" si="2005">SUM(VGZ174:VHE174)</f>
        <v>2515</v>
      </c>
      <c r="VHG174" s="561">
        <f t="shared" ref="VHG174" si="2006">VHF174/VGX174</f>
        <v>47.452830188679243</v>
      </c>
      <c r="VHH174" s="566" t="s">
        <v>1283</v>
      </c>
      <c r="VHI174" s="566" t="s">
        <v>15</v>
      </c>
      <c r="VHJ174" s="579">
        <v>45871</v>
      </c>
      <c r="VHK174" s="579">
        <v>45876</v>
      </c>
      <c r="VHL174" s="566" t="s">
        <v>485</v>
      </c>
      <c r="VHM174" s="566" t="s">
        <v>486</v>
      </c>
      <c r="VHN174" s="566">
        <v>53</v>
      </c>
      <c r="VHO174" s="566" t="s">
        <v>500</v>
      </c>
      <c r="VHP174" s="566">
        <v>2500</v>
      </c>
      <c r="VHQ174" s="566">
        <v>15</v>
      </c>
      <c r="VHR174" s="566">
        <v>0</v>
      </c>
      <c r="VHS174" s="566">
        <v>0</v>
      </c>
      <c r="VHT174" s="566">
        <v>0</v>
      </c>
      <c r="VHU174" s="566">
        <v>0</v>
      </c>
      <c r="VHV174" s="566">
        <f t="shared" ref="VHV174" si="2007">SUM(VHP174:VHU174)</f>
        <v>2515</v>
      </c>
      <c r="VHW174" s="561">
        <f t="shared" ref="VHW174" si="2008">VHV174/VHN174</f>
        <v>47.452830188679243</v>
      </c>
      <c r="VHX174" s="566" t="s">
        <v>1283</v>
      </c>
      <c r="VHY174" s="566" t="s">
        <v>15</v>
      </c>
      <c r="VHZ174" s="579">
        <v>45871</v>
      </c>
      <c r="VIA174" s="579">
        <v>45876</v>
      </c>
      <c r="VIB174" s="566" t="s">
        <v>485</v>
      </c>
      <c r="VIC174" s="566" t="s">
        <v>486</v>
      </c>
      <c r="VID174" s="566">
        <v>53</v>
      </c>
      <c r="VIE174" s="566" t="s">
        <v>500</v>
      </c>
      <c r="VIF174" s="566">
        <v>2500</v>
      </c>
      <c r="VIG174" s="566">
        <v>15</v>
      </c>
      <c r="VIH174" s="566">
        <v>0</v>
      </c>
      <c r="VII174" s="566">
        <v>0</v>
      </c>
      <c r="VIJ174" s="566">
        <v>0</v>
      </c>
      <c r="VIK174" s="566">
        <v>0</v>
      </c>
      <c r="VIL174" s="566">
        <f t="shared" ref="VIL174" si="2009">SUM(VIF174:VIK174)</f>
        <v>2515</v>
      </c>
      <c r="VIM174" s="561">
        <f t="shared" ref="VIM174" si="2010">VIL174/VID174</f>
        <v>47.452830188679243</v>
      </c>
      <c r="VIN174" s="566" t="s">
        <v>1283</v>
      </c>
      <c r="VIO174" s="566" t="s">
        <v>15</v>
      </c>
      <c r="VIP174" s="579">
        <v>45871</v>
      </c>
      <c r="VIQ174" s="579">
        <v>45876</v>
      </c>
      <c r="VIR174" s="566" t="s">
        <v>485</v>
      </c>
      <c r="VIS174" s="566" t="s">
        <v>486</v>
      </c>
      <c r="VIT174" s="566">
        <v>53</v>
      </c>
      <c r="VIU174" s="566" t="s">
        <v>500</v>
      </c>
      <c r="VIV174" s="566">
        <v>2500</v>
      </c>
      <c r="VIW174" s="566">
        <v>15</v>
      </c>
      <c r="VIX174" s="566">
        <v>0</v>
      </c>
      <c r="VIY174" s="566">
        <v>0</v>
      </c>
      <c r="VIZ174" s="566">
        <v>0</v>
      </c>
      <c r="VJA174" s="566">
        <v>0</v>
      </c>
      <c r="VJB174" s="566">
        <f t="shared" ref="VJB174" si="2011">SUM(VIV174:VJA174)</f>
        <v>2515</v>
      </c>
      <c r="VJC174" s="561">
        <f t="shared" ref="VJC174" si="2012">VJB174/VIT174</f>
        <v>47.452830188679243</v>
      </c>
      <c r="VJD174" s="566" t="s">
        <v>1283</v>
      </c>
      <c r="VJE174" s="566" t="s">
        <v>15</v>
      </c>
      <c r="VJF174" s="579">
        <v>45871</v>
      </c>
      <c r="VJG174" s="579">
        <v>45876</v>
      </c>
      <c r="VJH174" s="566" t="s">
        <v>485</v>
      </c>
      <c r="VJI174" s="566" t="s">
        <v>486</v>
      </c>
      <c r="VJJ174" s="566">
        <v>53</v>
      </c>
      <c r="VJK174" s="566" t="s">
        <v>500</v>
      </c>
      <c r="VJL174" s="566">
        <v>2500</v>
      </c>
      <c r="VJM174" s="566">
        <v>15</v>
      </c>
      <c r="VJN174" s="566">
        <v>0</v>
      </c>
      <c r="VJO174" s="566">
        <v>0</v>
      </c>
      <c r="VJP174" s="566">
        <v>0</v>
      </c>
      <c r="VJQ174" s="566">
        <v>0</v>
      </c>
      <c r="VJR174" s="566">
        <f t="shared" ref="VJR174" si="2013">SUM(VJL174:VJQ174)</f>
        <v>2515</v>
      </c>
      <c r="VJS174" s="561">
        <f t="shared" ref="VJS174" si="2014">VJR174/VJJ174</f>
        <v>47.452830188679243</v>
      </c>
      <c r="VJT174" s="566" t="s">
        <v>1283</v>
      </c>
      <c r="VJU174" s="566" t="s">
        <v>15</v>
      </c>
      <c r="VJV174" s="579">
        <v>45871</v>
      </c>
      <c r="VJW174" s="579">
        <v>45876</v>
      </c>
      <c r="VJX174" s="566" t="s">
        <v>485</v>
      </c>
      <c r="VJY174" s="566" t="s">
        <v>486</v>
      </c>
      <c r="VJZ174" s="566">
        <v>53</v>
      </c>
      <c r="VKA174" s="566" t="s">
        <v>500</v>
      </c>
      <c r="VKB174" s="566">
        <v>2500</v>
      </c>
      <c r="VKC174" s="566">
        <v>15</v>
      </c>
      <c r="VKD174" s="566">
        <v>0</v>
      </c>
      <c r="VKE174" s="566">
        <v>0</v>
      </c>
      <c r="VKF174" s="566">
        <v>0</v>
      </c>
      <c r="VKG174" s="566">
        <v>0</v>
      </c>
      <c r="VKH174" s="566">
        <f t="shared" ref="VKH174" si="2015">SUM(VKB174:VKG174)</f>
        <v>2515</v>
      </c>
      <c r="VKI174" s="561">
        <f t="shared" ref="VKI174" si="2016">VKH174/VJZ174</f>
        <v>47.452830188679243</v>
      </c>
      <c r="VKJ174" s="566" t="s">
        <v>1283</v>
      </c>
      <c r="VKK174" s="566" t="s">
        <v>15</v>
      </c>
      <c r="VKL174" s="579">
        <v>45871</v>
      </c>
      <c r="VKM174" s="579">
        <v>45876</v>
      </c>
      <c r="VKN174" s="566" t="s">
        <v>485</v>
      </c>
      <c r="VKO174" s="566" t="s">
        <v>486</v>
      </c>
      <c r="VKP174" s="566">
        <v>53</v>
      </c>
      <c r="VKQ174" s="566" t="s">
        <v>500</v>
      </c>
      <c r="VKR174" s="566">
        <v>2500</v>
      </c>
      <c r="VKS174" s="566">
        <v>15</v>
      </c>
      <c r="VKT174" s="566">
        <v>0</v>
      </c>
      <c r="VKU174" s="566">
        <v>0</v>
      </c>
      <c r="VKV174" s="566">
        <v>0</v>
      </c>
      <c r="VKW174" s="566">
        <v>0</v>
      </c>
      <c r="VKX174" s="566">
        <f t="shared" ref="VKX174" si="2017">SUM(VKR174:VKW174)</f>
        <v>2515</v>
      </c>
      <c r="VKY174" s="561">
        <f t="shared" ref="VKY174" si="2018">VKX174/VKP174</f>
        <v>47.452830188679243</v>
      </c>
      <c r="VKZ174" s="566" t="s">
        <v>1283</v>
      </c>
      <c r="VLA174" s="566" t="s">
        <v>15</v>
      </c>
      <c r="VLB174" s="579">
        <v>45871</v>
      </c>
      <c r="VLC174" s="579">
        <v>45876</v>
      </c>
      <c r="VLD174" s="566" t="s">
        <v>485</v>
      </c>
      <c r="VLE174" s="566" t="s">
        <v>486</v>
      </c>
      <c r="VLF174" s="566">
        <v>53</v>
      </c>
      <c r="VLG174" s="566" t="s">
        <v>500</v>
      </c>
      <c r="VLH174" s="566">
        <v>2500</v>
      </c>
      <c r="VLI174" s="566">
        <v>15</v>
      </c>
      <c r="VLJ174" s="566">
        <v>0</v>
      </c>
      <c r="VLK174" s="566">
        <v>0</v>
      </c>
      <c r="VLL174" s="566">
        <v>0</v>
      </c>
      <c r="VLM174" s="566">
        <v>0</v>
      </c>
      <c r="VLN174" s="566">
        <f t="shared" ref="VLN174" si="2019">SUM(VLH174:VLM174)</f>
        <v>2515</v>
      </c>
      <c r="VLO174" s="561">
        <f t="shared" ref="VLO174" si="2020">VLN174/VLF174</f>
        <v>47.452830188679243</v>
      </c>
      <c r="VLP174" s="566" t="s">
        <v>1283</v>
      </c>
      <c r="VLQ174" s="566" t="s">
        <v>15</v>
      </c>
      <c r="VLR174" s="579">
        <v>45871</v>
      </c>
      <c r="VLS174" s="579">
        <v>45876</v>
      </c>
      <c r="VLT174" s="566" t="s">
        <v>485</v>
      </c>
      <c r="VLU174" s="566" t="s">
        <v>486</v>
      </c>
      <c r="VLV174" s="566">
        <v>53</v>
      </c>
      <c r="VLW174" s="566" t="s">
        <v>500</v>
      </c>
      <c r="VLX174" s="566">
        <v>2500</v>
      </c>
      <c r="VLY174" s="566">
        <v>15</v>
      </c>
      <c r="VLZ174" s="566">
        <v>0</v>
      </c>
      <c r="VMA174" s="566">
        <v>0</v>
      </c>
      <c r="VMB174" s="566">
        <v>0</v>
      </c>
      <c r="VMC174" s="566">
        <v>0</v>
      </c>
      <c r="VMD174" s="566">
        <f t="shared" ref="VMD174" si="2021">SUM(VLX174:VMC174)</f>
        <v>2515</v>
      </c>
      <c r="VME174" s="561">
        <f t="shared" ref="VME174" si="2022">VMD174/VLV174</f>
        <v>47.452830188679243</v>
      </c>
      <c r="VMF174" s="566" t="s">
        <v>1283</v>
      </c>
      <c r="VMG174" s="566" t="s">
        <v>15</v>
      </c>
      <c r="VMH174" s="579">
        <v>45871</v>
      </c>
      <c r="VMI174" s="579">
        <v>45876</v>
      </c>
      <c r="VMJ174" s="566" t="s">
        <v>485</v>
      </c>
      <c r="VMK174" s="566" t="s">
        <v>486</v>
      </c>
      <c r="VML174" s="566">
        <v>53</v>
      </c>
      <c r="VMM174" s="566" t="s">
        <v>500</v>
      </c>
      <c r="VMN174" s="566">
        <v>2500</v>
      </c>
      <c r="VMO174" s="566">
        <v>15</v>
      </c>
      <c r="VMP174" s="566">
        <v>0</v>
      </c>
      <c r="VMQ174" s="566">
        <v>0</v>
      </c>
      <c r="VMR174" s="566">
        <v>0</v>
      </c>
      <c r="VMS174" s="566">
        <v>0</v>
      </c>
      <c r="VMT174" s="566">
        <f t="shared" ref="VMT174" si="2023">SUM(VMN174:VMS174)</f>
        <v>2515</v>
      </c>
      <c r="VMU174" s="561">
        <f t="shared" ref="VMU174" si="2024">VMT174/VML174</f>
        <v>47.452830188679243</v>
      </c>
      <c r="VMV174" s="566" t="s">
        <v>1283</v>
      </c>
      <c r="VMW174" s="566" t="s">
        <v>15</v>
      </c>
      <c r="VMX174" s="579">
        <v>45871</v>
      </c>
      <c r="VMY174" s="579">
        <v>45876</v>
      </c>
      <c r="VMZ174" s="566" t="s">
        <v>485</v>
      </c>
      <c r="VNA174" s="566" t="s">
        <v>486</v>
      </c>
      <c r="VNB174" s="566">
        <v>53</v>
      </c>
      <c r="VNC174" s="566" t="s">
        <v>500</v>
      </c>
      <c r="VND174" s="566">
        <v>2500</v>
      </c>
      <c r="VNE174" s="566">
        <v>15</v>
      </c>
      <c r="VNF174" s="566">
        <v>0</v>
      </c>
      <c r="VNG174" s="566">
        <v>0</v>
      </c>
      <c r="VNH174" s="566">
        <v>0</v>
      </c>
      <c r="VNI174" s="566">
        <v>0</v>
      </c>
      <c r="VNJ174" s="566">
        <f t="shared" ref="VNJ174" si="2025">SUM(VND174:VNI174)</f>
        <v>2515</v>
      </c>
      <c r="VNK174" s="561">
        <f t="shared" ref="VNK174" si="2026">VNJ174/VNB174</f>
        <v>47.452830188679243</v>
      </c>
      <c r="VNL174" s="566" t="s">
        <v>1283</v>
      </c>
      <c r="VNM174" s="566" t="s">
        <v>15</v>
      </c>
      <c r="VNN174" s="579">
        <v>45871</v>
      </c>
      <c r="VNO174" s="579">
        <v>45876</v>
      </c>
      <c r="VNP174" s="566" t="s">
        <v>485</v>
      </c>
      <c r="VNQ174" s="566" t="s">
        <v>486</v>
      </c>
      <c r="VNR174" s="566">
        <v>53</v>
      </c>
      <c r="VNS174" s="566" t="s">
        <v>500</v>
      </c>
      <c r="VNT174" s="566">
        <v>2500</v>
      </c>
      <c r="VNU174" s="566">
        <v>15</v>
      </c>
      <c r="VNV174" s="566">
        <v>0</v>
      </c>
      <c r="VNW174" s="566">
        <v>0</v>
      </c>
      <c r="VNX174" s="566">
        <v>0</v>
      </c>
      <c r="VNY174" s="566">
        <v>0</v>
      </c>
      <c r="VNZ174" s="566">
        <f t="shared" ref="VNZ174" si="2027">SUM(VNT174:VNY174)</f>
        <v>2515</v>
      </c>
      <c r="VOA174" s="561">
        <f t="shared" ref="VOA174" si="2028">VNZ174/VNR174</f>
        <v>47.452830188679243</v>
      </c>
      <c r="VOB174" s="566" t="s">
        <v>1283</v>
      </c>
      <c r="VOC174" s="566" t="s">
        <v>15</v>
      </c>
      <c r="VOD174" s="579">
        <v>45871</v>
      </c>
      <c r="VOE174" s="579">
        <v>45876</v>
      </c>
      <c r="VOF174" s="566" t="s">
        <v>485</v>
      </c>
      <c r="VOG174" s="566" t="s">
        <v>486</v>
      </c>
      <c r="VOH174" s="566">
        <v>53</v>
      </c>
      <c r="VOI174" s="566" t="s">
        <v>500</v>
      </c>
      <c r="VOJ174" s="566">
        <v>2500</v>
      </c>
      <c r="VOK174" s="566">
        <v>15</v>
      </c>
      <c r="VOL174" s="566">
        <v>0</v>
      </c>
      <c r="VOM174" s="566">
        <v>0</v>
      </c>
      <c r="VON174" s="566">
        <v>0</v>
      </c>
      <c r="VOO174" s="566">
        <v>0</v>
      </c>
      <c r="VOP174" s="566">
        <f t="shared" ref="VOP174" si="2029">SUM(VOJ174:VOO174)</f>
        <v>2515</v>
      </c>
      <c r="VOQ174" s="561">
        <f t="shared" ref="VOQ174" si="2030">VOP174/VOH174</f>
        <v>47.452830188679243</v>
      </c>
      <c r="VOR174" s="566" t="s">
        <v>1283</v>
      </c>
      <c r="VOS174" s="566" t="s">
        <v>15</v>
      </c>
      <c r="VOT174" s="579">
        <v>45871</v>
      </c>
      <c r="VOU174" s="579">
        <v>45876</v>
      </c>
      <c r="VOV174" s="566" t="s">
        <v>485</v>
      </c>
      <c r="VOW174" s="566" t="s">
        <v>486</v>
      </c>
      <c r="VOX174" s="566">
        <v>53</v>
      </c>
      <c r="VOY174" s="566" t="s">
        <v>500</v>
      </c>
      <c r="VOZ174" s="566">
        <v>2500</v>
      </c>
      <c r="VPA174" s="566">
        <v>15</v>
      </c>
      <c r="VPB174" s="566">
        <v>0</v>
      </c>
      <c r="VPC174" s="566">
        <v>0</v>
      </c>
      <c r="VPD174" s="566">
        <v>0</v>
      </c>
      <c r="VPE174" s="566">
        <v>0</v>
      </c>
      <c r="VPF174" s="566">
        <f t="shared" ref="VPF174" si="2031">SUM(VOZ174:VPE174)</f>
        <v>2515</v>
      </c>
      <c r="VPG174" s="561">
        <f t="shared" ref="VPG174" si="2032">VPF174/VOX174</f>
        <v>47.452830188679243</v>
      </c>
      <c r="VPH174" s="566" t="s">
        <v>1283</v>
      </c>
      <c r="VPI174" s="566" t="s">
        <v>15</v>
      </c>
      <c r="VPJ174" s="579">
        <v>45871</v>
      </c>
      <c r="VPK174" s="579">
        <v>45876</v>
      </c>
      <c r="VPL174" s="566" t="s">
        <v>485</v>
      </c>
      <c r="VPM174" s="566" t="s">
        <v>486</v>
      </c>
      <c r="VPN174" s="566">
        <v>53</v>
      </c>
      <c r="VPO174" s="566" t="s">
        <v>500</v>
      </c>
      <c r="VPP174" s="566">
        <v>2500</v>
      </c>
      <c r="VPQ174" s="566">
        <v>15</v>
      </c>
      <c r="VPR174" s="566">
        <v>0</v>
      </c>
      <c r="VPS174" s="566">
        <v>0</v>
      </c>
      <c r="VPT174" s="566">
        <v>0</v>
      </c>
      <c r="VPU174" s="566">
        <v>0</v>
      </c>
      <c r="VPV174" s="566">
        <f t="shared" ref="VPV174" si="2033">SUM(VPP174:VPU174)</f>
        <v>2515</v>
      </c>
      <c r="VPW174" s="561">
        <f t="shared" ref="VPW174" si="2034">VPV174/VPN174</f>
        <v>47.452830188679243</v>
      </c>
      <c r="VPX174" s="566" t="s">
        <v>1283</v>
      </c>
      <c r="VPY174" s="566" t="s">
        <v>15</v>
      </c>
      <c r="VPZ174" s="579">
        <v>45871</v>
      </c>
      <c r="VQA174" s="579">
        <v>45876</v>
      </c>
      <c r="VQB174" s="566" t="s">
        <v>485</v>
      </c>
      <c r="VQC174" s="566" t="s">
        <v>486</v>
      </c>
      <c r="VQD174" s="566">
        <v>53</v>
      </c>
      <c r="VQE174" s="566" t="s">
        <v>500</v>
      </c>
      <c r="VQF174" s="566">
        <v>2500</v>
      </c>
      <c r="VQG174" s="566">
        <v>15</v>
      </c>
      <c r="VQH174" s="566">
        <v>0</v>
      </c>
      <c r="VQI174" s="566">
        <v>0</v>
      </c>
      <c r="VQJ174" s="566">
        <v>0</v>
      </c>
      <c r="VQK174" s="566">
        <v>0</v>
      </c>
      <c r="VQL174" s="566">
        <f t="shared" ref="VQL174" si="2035">SUM(VQF174:VQK174)</f>
        <v>2515</v>
      </c>
      <c r="VQM174" s="561">
        <f t="shared" ref="VQM174" si="2036">VQL174/VQD174</f>
        <v>47.452830188679243</v>
      </c>
      <c r="VQN174" s="566" t="s">
        <v>1283</v>
      </c>
      <c r="VQO174" s="566" t="s">
        <v>15</v>
      </c>
      <c r="VQP174" s="579">
        <v>45871</v>
      </c>
      <c r="VQQ174" s="579">
        <v>45876</v>
      </c>
      <c r="VQR174" s="566" t="s">
        <v>485</v>
      </c>
      <c r="VQS174" s="566" t="s">
        <v>486</v>
      </c>
      <c r="VQT174" s="566">
        <v>53</v>
      </c>
      <c r="VQU174" s="566" t="s">
        <v>500</v>
      </c>
      <c r="VQV174" s="566">
        <v>2500</v>
      </c>
      <c r="VQW174" s="566">
        <v>15</v>
      </c>
      <c r="VQX174" s="566">
        <v>0</v>
      </c>
      <c r="VQY174" s="566">
        <v>0</v>
      </c>
      <c r="VQZ174" s="566">
        <v>0</v>
      </c>
      <c r="VRA174" s="566">
        <v>0</v>
      </c>
      <c r="VRB174" s="566">
        <f t="shared" ref="VRB174" si="2037">SUM(VQV174:VRA174)</f>
        <v>2515</v>
      </c>
      <c r="VRC174" s="561">
        <f t="shared" ref="VRC174" si="2038">VRB174/VQT174</f>
        <v>47.452830188679243</v>
      </c>
      <c r="VRD174" s="566" t="s">
        <v>1283</v>
      </c>
      <c r="VRE174" s="566" t="s">
        <v>15</v>
      </c>
      <c r="VRF174" s="579">
        <v>45871</v>
      </c>
      <c r="VRG174" s="579">
        <v>45876</v>
      </c>
      <c r="VRH174" s="566" t="s">
        <v>485</v>
      </c>
      <c r="VRI174" s="566" t="s">
        <v>486</v>
      </c>
      <c r="VRJ174" s="566">
        <v>53</v>
      </c>
      <c r="VRK174" s="566" t="s">
        <v>500</v>
      </c>
      <c r="VRL174" s="566">
        <v>2500</v>
      </c>
      <c r="VRM174" s="566">
        <v>15</v>
      </c>
      <c r="VRN174" s="566">
        <v>0</v>
      </c>
      <c r="VRO174" s="566">
        <v>0</v>
      </c>
      <c r="VRP174" s="566">
        <v>0</v>
      </c>
      <c r="VRQ174" s="566">
        <v>0</v>
      </c>
      <c r="VRR174" s="566">
        <f t="shared" ref="VRR174" si="2039">SUM(VRL174:VRQ174)</f>
        <v>2515</v>
      </c>
      <c r="VRS174" s="561">
        <f t="shared" ref="VRS174" si="2040">VRR174/VRJ174</f>
        <v>47.452830188679243</v>
      </c>
      <c r="VRT174" s="566" t="s">
        <v>1283</v>
      </c>
      <c r="VRU174" s="566" t="s">
        <v>15</v>
      </c>
      <c r="VRV174" s="579">
        <v>45871</v>
      </c>
      <c r="VRW174" s="579">
        <v>45876</v>
      </c>
      <c r="VRX174" s="566" t="s">
        <v>485</v>
      </c>
      <c r="VRY174" s="566" t="s">
        <v>486</v>
      </c>
      <c r="VRZ174" s="566">
        <v>53</v>
      </c>
      <c r="VSA174" s="566" t="s">
        <v>500</v>
      </c>
      <c r="VSB174" s="566">
        <v>2500</v>
      </c>
      <c r="VSC174" s="566">
        <v>15</v>
      </c>
      <c r="VSD174" s="566">
        <v>0</v>
      </c>
      <c r="VSE174" s="566">
        <v>0</v>
      </c>
      <c r="VSF174" s="566">
        <v>0</v>
      </c>
      <c r="VSG174" s="566">
        <v>0</v>
      </c>
      <c r="VSH174" s="566">
        <f t="shared" ref="VSH174" si="2041">SUM(VSB174:VSG174)</f>
        <v>2515</v>
      </c>
      <c r="VSI174" s="561">
        <f t="shared" ref="VSI174" si="2042">VSH174/VRZ174</f>
        <v>47.452830188679243</v>
      </c>
      <c r="VSJ174" s="566" t="s">
        <v>1283</v>
      </c>
      <c r="VSK174" s="566" t="s">
        <v>15</v>
      </c>
      <c r="VSL174" s="579">
        <v>45871</v>
      </c>
      <c r="VSM174" s="579">
        <v>45876</v>
      </c>
      <c r="VSN174" s="566" t="s">
        <v>485</v>
      </c>
      <c r="VSO174" s="566" t="s">
        <v>486</v>
      </c>
      <c r="VSP174" s="566">
        <v>53</v>
      </c>
      <c r="VSQ174" s="566" t="s">
        <v>500</v>
      </c>
      <c r="VSR174" s="566">
        <v>2500</v>
      </c>
      <c r="VSS174" s="566">
        <v>15</v>
      </c>
      <c r="VST174" s="566">
        <v>0</v>
      </c>
      <c r="VSU174" s="566">
        <v>0</v>
      </c>
      <c r="VSV174" s="566">
        <v>0</v>
      </c>
      <c r="VSW174" s="566">
        <v>0</v>
      </c>
      <c r="VSX174" s="566">
        <f t="shared" ref="VSX174" si="2043">SUM(VSR174:VSW174)</f>
        <v>2515</v>
      </c>
      <c r="VSY174" s="561">
        <f t="shared" ref="VSY174" si="2044">VSX174/VSP174</f>
        <v>47.452830188679243</v>
      </c>
      <c r="VSZ174" s="566" t="s">
        <v>1283</v>
      </c>
      <c r="VTA174" s="566" t="s">
        <v>15</v>
      </c>
      <c r="VTB174" s="579">
        <v>45871</v>
      </c>
      <c r="VTC174" s="579">
        <v>45876</v>
      </c>
      <c r="VTD174" s="566" t="s">
        <v>485</v>
      </c>
      <c r="VTE174" s="566" t="s">
        <v>486</v>
      </c>
      <c r="VTF174" s="566">
        <v>53</v>
      </c>
      <c r="VTG174" s="566" t="s">
        <v>500</v>
      </c>
      <c r="VTH174" s="566">
        <v>2500</v>
      </c>
      <c r="VTI174" s="566">
        <v>15</v>
      </c>
      <c r="VTJ174" s="566">
        <v>0</v>
      </c>
      <c r="VTK174" s="566">
        <v>0</v>
      </c>
      <c r="VTL174" s="566">
        <v>0</v>
      </c>
      <c r="VTM174" s="566">
        <v>0</v>
      </c>
      <c r="VTN174" s="566">
        <f t="shared" ref="VTN174" si="2045">SUM(VTH174:VTM174)</f>
        <v>2515</v>
      </c>
      <c r="VTO174" s="561">
        <f t="shared" ref="VTO174" si="2046">VTN174/VTF174</f>
        <v>47.452830188679243</v>
      </c>
      <c r="VTP174" s="566" t="s">
        <v>1283</v>
      </c>
      <c r="VTQ174" s="566" t="s">
        <v>15</v>
      </c>
      <c r="VTR174" s="579">
        <v>45871</v>
      </c>
      <c r="VTS174" s="579">
        <v>45876</v>
      </c>
      <c r="VTT174" s="566" t="s">
        <v>485</v>
      </c>
      <c r="VTU174" s="566" t="s">
        <v>486</v>
      </c>
      <c r="VTV174" s="566">
        <v>53</v>
      </c>
      <c r="VTW174" s="566" t="s">
        <v>500</v>
      </c>
      <c r="VTX174" s="566">
        <v>2500</v>
      </c>
      <c r="VTY174" s="566">
        <v>15</v>
      </c>
      <c r="VTZ174" s="566">
        <v>0</v>
      </c>
      <c r="VUA174" s="566">
        <v>0</v>
      </c>
      <c r="VUB174" s="566">
        <v>0</v>
      </c>
      <c r="VUC174" s="566">
        <v>0</v>
      </c>
      <c r="VUD174" s="566">
        <f t="shared" ref="VUD174" si="2047">SUM(VTX174:VUC174)</f>
        <v>2515</v>
      </c>
      <c r="VUE174" s="561">
        <f t="shared" ref="VUE174" si="2048">VUD174/VTV174</f>
        <v>47.452830188679243</v>
      </c>
      <c r="VUF174" s="566" t="s">
        <v>1283</v>
      </c>
      <c r="VUG174" s="566" t="s">
        <v>15</v>
      </c>
      <c r="VUH174" s="579">
        <v>45871</v>
      </c>
      <c r="VUI174" s="579">
        <v>45876</v>
      </c>
      <c r="VUJ174" s="566" t="s">
        <v>485</v>
      </c>
      <c r="VUK174" s="566" t="s">
        <v>486</v>
      </c>
      <c r="VUL174" s="566">
        <v>53</v>
      </c>
      <c r="VUM174" s="566" t="s">
        <v>500</v>
      </c>
      <c r="VUN174" s="566">
        <v>2500</v>
      </c>
      <c r="VUO174" s="566">
        <v>15</v>
      </c>
      <c r="VUP174" s="566">
        <v>0</v>
      </c>
      <c r="VUQ174" s="566">
        <v>0</v>
      </c>
      <c r="VUR174" s="566">
        <v>0</v>
      </c>
      <c r="VUS174" s="566">
        <v>0</v>
      </c>
      <c r="VUT174" s="566">
        <f t="shared" ref="VUT174" si="2049">SUM(VUN174:VUS174)</f>
        <v>2515</v>
      </c>
      <c r="VUU174" s="561">
        <f t="shared" ref="VUU174" si="2050">VUT174/VUL174</f>
        <v>47.452830188679243</v>
      </c>
      <c r="VUV174" s="566" t="s">
        <v>1283</v>
      </c>
      <c r="VUW174" s="566" t="s">
        <v>15</v>
      </c>
      <c r="VUX174" s="579">
        <v>45871</v>
      </c>
      <c r="VUY174" s="579">
        <v>45876</v>
      </c>
      <c r="VUZ174" s="566" t="s">
        <v>485</v>
      </c>
      <c r="VVA174" s="566" t="s">
        <v>486</v>
      </c>
      <c r="VVB174" s="566">
        <v>53</v>
      </c>
      <c r="VVC174" s="566" t="s">
        <v>500</v>
      </c>
      <c r="VVD174" s="566">
        <v>2500</v>
      </c>
      <c r="VVE174" s="566">
        <v>15</v>
      </c>
      <c r="VVF174" s="566">
        <v>0</v>
      </c>
      <c r="VVG174" s="566">
        <v>0</v>
      </c>
      <c r="VVH174" s="566">
        <v>0</v>
      </c>
      <c r="VVI174" s="566">
        <v>0</v>
      </c>
      <c r="VVJ174" s="566">
        <f t="shared" ref="VVJ174" si="2051">SUM(VVD174:VVI174)</f>
        <v>2515</v>
      </c>
      <c r="VVK174" s="561">
        <f t="shared" ref="VVK174" si="2052">VVJ174/VVB174</f>
        <v>47.452830188679243</v>
      </c>
      <c r="VVL174" s="566" t="s">
        <v>1283</v>
      </c>
      <c r="VVM174" s="566" t="s">
        <v>15</v>
      </c>
      <c r="VVN174" s="579">
        <v>45871</v>
      </c>
      <c r="VVO174" s="579">
        <v>45876</v>
      </c>
      <c r="VVP174" s="566" t="s">
        <v>485</v>
      </c>
      <c r="VVQ174" s="566" t="s">
        <v>486</v>
      </c>
      <c r="VVR174" s="566">
        <v>53</v>
      </c>
      <c r="VVS174" s="566" t="s">
        <v>500</v>
      </c>
      <c r="VVT174" s="566">
        <v>2500</v>
      </c>
      <c r="VVU174" s="566">
        <v>15</v>
      </c>
      <c r="VVV174" s="566">
        <v>0</v>
      </c>
      <c r="VVW174" s="566">
        <v>0</v>
      </c>
      <c r="VVX174" s="566">
        <v>0</v>
      </c>
      <c r="VVY174" s="566">
        <v>0</v>
      </c>
      <c r="VVZ174" s="566">
        <f t="shared" ref="VVZ174" si="2053">SUM(VVT174:VVY174)</f>
        <v>2515</v>
      </c>
      <c r="VWA174" s="561">
        <f t="shared" ref="VWA174" si="2054">VVZ174/VVR174</f>
        <v>47.452830188679243</v>
      </c>
      <c r="VWB174" s="566" t="s">
        <v>1283</v>
      </c>
      <c r="VWC174" s="566" t="s">
        <v>15</v>
      </c>
      <c r="VWD174" s="579">
        <v>45871</v>
      </c>
      <c r="VWE174" s="579">
        <v>45876</v>
      </c>
      <c r="VWF174" s="566" t="s">
        <v>485</v>
      </c>
      <c r="VWG174" s="566" t="s">
        <v>486</v>
      </c>
      <c r="VWH174" s="566">
        <v>53</v>
      </c>
      <c r="VWI174" s="566" t="s">
        <v>500</v>
      </c>
      <c r="VWJ174" s="566">
        <v>2500</v>
      </c>
      <c r="VWK174" s="566">
        <v>15</v>
      </c>
      <c r="VWL174" s="566">
        <v>0</v>
      </c>
      <c r="VWM174" s="566">
        <v>0</v>
      </c>
      <c r="VWN174" s="566">
        <v>0</v>
      </c>
      <c r="VWO174" s="566">
        <v>0</v>
      </c>
      <c r="VWP174" s="566">
        <f t="shared" ref="VWP174" si="2055">SUM(VWJ174:VWO174)</f>
        <v>2515</v>
      </c>
      <c r="VWQ174" s="561">
        <f t="shared" ref="VWQ174" si="2056">VWP174/VWH174</f>
        <v>47.452830188679243</v>
      </c>
      <c r="VWR174" s="566" t="s">
        <v>1283</v>
      </c>
      <c r="VWS174" s="566" t="s">
        <v>15</v>
      </c>
      <c r="VWT174" s="579">
        <v>45871</v>
      </c>
      <c r="VWU174" s="579">
        <v>45876</v>
      </c>
      <c r="VWV174" s="566" t="s">
        <v>485</v>
      </c>
      <c r="VWW174" s="566" t="s">
        <v>486</v>
      </c>
      <c r="VWX174" s="566">
        <v>53</v>
      </c>
      <c r="VWY174" s="566" t="s">
        <v>500</v>
      </c>
      <c r="VWZ174" s="566">
        <v>2500</v>
      </c>
      <c r="VXA174" s="566">
        <v>15</v>
      </c>
      <c r="VXB174" s="566">
        <v>0</v>
      </c>
      <c r="VXC174" s="566">
        <v>0</v>
      </c>
      <c r="VXD174" s="566">
        <v>0</v>
      </c>
      <c r="VXE174" s="566">
        <v>0</v>
      </c>
      <c r="VXF174" s="566">
        <f t="shared" ref="VXF174" si="2057">SUM(VWZ174:VXE174)</f>
        <v>2515</v>
      </c>
      <c r="VXG174" s="561">
        <f t="shared" ref="VXG174" si="2058">VXF174/VWX174</f>
        <v>47.452830188679243</v>
      </c>
      <c r="VXH174" s="566" t="s">
        <v>1283</v>
      </c>
      <c r="VXI174" s="566" t="s">
        <v>15</v>
      </c>
      <c r="VXJ174" s="579">
        <v>45871</v>
      </c>
      <c r="VXK174" s="579">
        <v>45876</v>
      </c>
      <c r="VXL174" s="566" t="s">
        <v>485</v>
      </c>
      <c r="VXM174" s="566" t="s">
        <v>486</v>
      </c>
      <c r="VXN174" s="566">
        <v>53</v>
      </c>
      <c r="VXO174" s="566" t="s">
        <v>500</v>
      </c>
      <c r="VXP174" s="566">
        <v>2500</v>
      </c>
      <c r="VXQ174" s="566">
        <v>15</v>
      </c>
      <c r="VXR174" s="566">
        <v>0</v>
      </c>
      <c r="VXS174" s="566">
        <v>0</v>
      </c>
      <c r="VXT174" s="566">
        <v>0</v>
      </c>
      <c r="VXU174" s="566">
        <v>0</v>
      </c>
      <c r="VXV174" s="566">
        <f t="shared" ref="VXV174" si="2059">SUM(VXP174:VXU174)</f>
        <v>2515</v>
      </c>
      <c r="VXW174" s="561">
        <f t="shared" ref="VXW174" si="2060">VXV174/VXN174</f>
        <v>47.452830188679243</v>
      </c>
      <c r="VXX174" s="566" t="s">
        <v>1283</v>
      </c>
      <c r="VXY174" s="566" t="s">
        <v>15</v>
      </c>
      <c r="VXZ174" s="579">
        <v>45871</v>
      </c>
      <c r="VYA174" s="579">
        <v>45876</v>
      </c>
      <c r="VYB174" s="566" t="s">
        <v>485</v>
      </c>
      <c r="VYC174" s="566" t="s">
        <v>486</v>
      </c>
      <c r="VYD174" s="566">
        <v>53</v>
      </c>
      <c r="VYE174" s="566" t="s">
        <v>500</v>
      </c>
      <c r="VYF174" s="566">
        <v>2500</v>
      </c>
      <c r="VYG174" s="566">
        <v>15</v>
      </c>
      <c r="VYH174" s="566">
        <v>0</v>
      </c>
      <c r="VYI174" s="566">
        <v>0</v>
      </c>
      <c r="VYJ174" s="566">
        <v>0</v>
      </c>
      <c r="VYK174" s="566">
        <v>0</v>
      </c>
      <c r="VYL174" s="566">
        <f t="shared" ref="VYL174" si="2061">SUM(VYF174:VYK174)</f>
        <v>2515</v>
      </c>
      <c r="VYM174" s="561">
        <f t="shared" ref="VYM174" si="2062">VYL174/VYD174</f>
        <v>47.452830188679243</v>
      </c>
      <c r="VYN174" s="566" t="s">
        <v>1283</v>
      </c>
      <c r="VYO174" s="566" t="s">
        <v>15</v>
      </c>
      <c r="VYP174" s="579">
        <v>45871</v>
      </c>
      <c r="VYQ174" s="579">
        <v>45876</v>
      </c>
      <c r="VYR174" s="566" t="s">
        <v>485</v>
      </c>
      <c r="VYS174" s="566" t="s">
        <v>486</v>
      </c>
      <c r="VYT174" s="566">
        <v>53</v>
      </c>
      <c r="VYU174" s="566" t="s">
        <v>500</v>
      </c>
      <c r="VYV174" s="566">
        <v>2500</v>
      </c>
      <c r="VYW174" s="566">
        <v>15</v>
      </c>
      <c r="VYX174" s="566">
        <v>0</v>
      </c>
      <c r="VYY174" s="566">
        <v>0</v>
      </c>
      <c r="VYZ174" s="566">
        <v>0</v>
      </c>
      <c r="VZA174" s="566">
        <v>0</v>
      </c>
      <c r="VZB174" s="566">
        <f t="shared" ref="VZB174" si="2063">SUM(VYV174:VZA174)</f>
        <v>2515</v>
      </c>
      <c r="VZC174" s="561">
        <f t="shared" ref="VZC174" si="2064">VZB174/VYT174</f>
        <v>47.452830188679243</v>
      </c>
      <c r="VZD174" s="566" t="s">
        <v>1283</v>
      </c>
      <c r="VZE174" s="566" t="s">
        <v>15</v>
      </c>
      <c r="VZF174" s="579">
        <v>45871</v>
      </c>
      <c r="VZG174" s="579">
        <v>45876</v>
      </c>
      <c r="VZH174" s="566" t="s">
        <v>485</v>
      </c>
      <c r="VZI174" s="566" t="s">
        <v>486</v>
      </c>
      <c r="VZJ174" s="566">
        <v>53</v>
      </c>
      <c r="VZK174" s="566" t="s">
        <v>500</v>
      </c>
      <c r="VZL174" s="566">
        <v>2500</v>
      </c>
      <c r="VZM174" s="566">
        <v>15</v>
      </c>
      <c r="VZN174" s="566">
        <v>0</v>
      </c>
      <c r="VZO174" s="566">
        <v>0</v>
      </c>
      <c r="VZP174" s="566">
        <v>0</v>
      </c>
      <c r="VZQ174" s="566">
        <v>0</v>
      </c>
      <c r="VZR174" s="566">
        <f t="shared" ref="VZR174" si="2065">SUM(VZL174:VZQ174)</f>
        <v>2515</v>
      </c>
      <c r="VZS174" s="561">
        <f t="shared" ref="VZS174" si="2066">VZR174/VZJ174</f>
        <v>47.452830188679243</v>
      </c>
      <c r="VZT174" s="566" t="s">
        <v>1283</v>
      </c>
      <c r="VZU174" s="566" t="s">
        <v>15</v>
      </c>
      <c r="VZV174" s="579">
        <v>45871</v>
      </c>
      <c r="VZW174" s="579">
        <v>45876</v>
      </c>
      <c r="VZX174" s="566" t="s">
        <v>485</v>
      </c>
      <c r="VZY174" s="566" t="s">
        <v>486</v>
      </c>
      <c r="VZZ174" s="566">
        <v>53</v>
      </c>
      <c r="WAA174" s="566" t="s">
        <v>500</v>
      </c>
      <c r="WAB174" s="566">
        <v>2500</v>
      </c>
      <c r="WAC174" s="566">
        <v>15</v>
      </c>
      <c r="WAD174" s="566">
        <v>0</v>
      </c>
      <c r="WAE174" s="566">
        <v>0</v>
      </c>
      <c r="WAF174" s="566">
        <v>0</v>
      </c>
      <c r="WAG174" s="566">
        <v>0</v>
      </c>
      <c r="WAH174" s="566">
        <f t="shared" ref="WAH174" si="2067">SUM(WAB174:WAG174)</f>
        <v>2515</v>
      </c>
      <c r="WAI174" s="561">
        <f t="shared" ref="WAI174" si="2068">WAH174/VZZ174</f>
        <v>47.452830188679243</v>
      </c>
      <c r="WAJ174" s="566" t="s">
        <v>1283</v>
      </c>
      <c r="WAK174" s="566" t="s">
        <v>15</v>
      </c>
      <c r="WAL174" s="579">
        <v>45871</v>
      </c>
      <c r="WAM174" s="579">
        <v>45876</v>
      </c>
      <c r="WAN174" s="566" t="s">
        <v>485</v>
      </c>
      <c r="WAO174" s="566" t="s">
        <v>486</v>
      </c>
      <c r="WAP174" s="566">
        <v>53</v>
      </c>
      <c r="WAQ174" s="566" t="s">
        <v>500</v>
      </c>
      <c r="WAR174" s="566">
        <v>2500</v>
      </c>
      <c r="WAS174" s="566">
        <v>15</v>
      </c>
      <c r="WAT174" s="566">
        <v>0</v>
      </c>
      <c r="WAU174" s="566">
        <v>0</v>
      </c>
      <c r="WAV174" s="566">
        <v>0</v>
      </c>
      <c r="WAW174" s="566">
        <v>0</v>
      </c>
      <c r="WAX174" s="566">
        <f t="shared" ref="WAX174" si="2069">SUM(WAR174:WAW174)</f>
        <v>2515</v>
      </c>
      <c r="WAY174" s="561">
        <f t="shared" ref="WAY174" si="2070">WAX174/WAP174</f>
        <v>47.452830188679243</v>
      </c>
      <c r="WAZ174" s="566" t="s">
        <v>1283</v>
      </c>
      <c r="WBA174" s="566" t="s">
        <v>15</v>
      </c>
      <c r="WBB174" s="579">
        <v>45871</v>
      </c>
      <c r="WBC174" s="579">
        <v>45876</v>
      </c>
      <c r="WBD174" s="566" t="s">
        <v>485</v>
      </c>
      <c r="WBE174" s="566" t="s">
        <v>486</v>
      </c>
      <c r="WBF174" s="566">
        <v>53</v>
      </c>
      <c r="WBG174" s="566" t="s">
        <v>500</v>
      </c>
      <c r="WBH174" s="566">
        <v>2500</v>
      </c>
      <c r="WBI174" s="566">
        <v>15</v>
      </c>
      <c r="WBJ174" s="566">
        <v>0</v>
      </c>
      <c r="WBK174" s="566">
        <v>0</v>
      </c>
      <c r="WBL174" s="566">
        <v>0</v>
      </c>
      <c r="WBM174" s="566">
        <v>0</v>
      </c>
      <c r="WBN174" s="566">
        <f t="shared" ref="WBN174" si="2071">SUM(WBH174:WBM174)</f>
        <v>2515</v>
      </c>
      <c r="WBO174" s="561">
        <f t="shared" ref="WBO174" si="2072">WBN174/WBF174</f>
        <v>47.452830188679243</v>
      </c>
      <c r="WBP174" s="566" t="s">
        <v>1283</v>
      </c>
      <c r="WBQ174" s="566" t="s">
        <v>15</v>
      </c>
      <c r="WBR174" s="579">
        <v>45871</v>
      </c>
      <c r="WBS174" s="579">
        <v>45876</v>
      </c>
      <c r="WBT174" s="566" t="s">
        <v>485</v>
      </c>
      <c r="WBU174" s="566" t="s">
        <v>486</v>
      </c>
      <c r="WBV174" s="566">
        <v>53</v>
      </c>
      <c r="WBW174" s="566" t="s">
        <v>500</v>
      </c>
      <c r="WBX174" s="566">
        <v>2500</v>
      </c>
      <c r="WBY174" s="566">
        <v>15</v>
      </c>
      <c r="WBZ174" s="566">
        <v>0</v>
      </c>
      <c r="WCA174" s="566">
        <v>0</v>
      </c>
      <c r="WCB174" s="566">
        <v>0</v>
      </c>
      <c r="WCC174" s="566">
        <v>0</v>
      </c>
      <c r="WCD174" s="566">
        <f t="shared" ref="WCD174" si="2073">SUM(WBX174:WCC174)</f>
        <v>2515</v>
      </c>
      <c r="WCE174" s="561">
        <f t="shared" ref="WCE174" si="2074">WCD174/WBV174</f>
        <v>47.452830188679243</v>
      </c>
      <c r="WCF174" s="566" t="s">
        <v>1283</v>
      </c>
      <c r="WCG174" s="566" t="s">
        <v>15</v>
      </c>
      <c r="WCH174" s="579">
        <v>45871</v>
      </c>
      <c r="WCI174" s="579">
        <v>45876</v>
      </c>
      <c r="WCJ174" s="566" t="s">
        <v>485</v>
      </c>
      <c r="WCK174" s="566" t="s">
        <v>486</v>
      </c>
      <c r="WCL174" s="566">
        <v>53</v>
      </c>
      <c r="WCM174" s="566" t="s">
        <v>500</v>
      </c>
      <c r="WCN174" s="566">
        <v>2500</v>
      </c>
      <c r="WCO174" s="566">
        <v>15</v>
      </c>
      <c r="WCP174" s="566">
        <v>0</v>
      </c>
      <c r="WCQ174" s="566">
        <v>0</v>
      </c>
      <c r="WCR174" s="566">
        <v>0</v>
      </c>
      <c r="WCS174" s="566">
        <v>0</v>
      </c>
      <c r="WCT174" s="566">
        <f t="shared" ref="WCT174" si="2075">SUM(WCN174:WCS174)</f>
        <v>2515</v>
      </c>
      <c r="WCU174" s="561">
        <f t="shared" ref="WCU174" si="2076">WCT174/WCL174</f>
        <v>47.452830188679243</v>
      </c>
      <c r="WCV174" s="566" t="s">
        <v>1283</v>
      </c>
      <c r="WCW174" s="566" t="s">
        <v>15</v>
      </c>
      <c r="WCX174" s="579">
        <v>45871</v>
      </c>
      <c r="WCY174" s="579">
        <v>45876</v>
      </c>
      <c r="WCZ174" s="566" t="s">
        <v>485</v>
      </c>
      <c r="WDA174" s="566" t="s">
        <v>486</v>
      </c>
      <c r="WDB174" s="566">
        <v>53</v>
      </c>
      <c r="WDC174" s="566" t="s">
        <v>500</v>
      </c>
      <c r="WDD174" s="566">
        <v>2500</v>
      </c>
      <c r="WDE174" s="566">
        <v>15</v>
      </c>
      <c r="WDF174" s="566">
        <v>0</v>
      </c>
      <c r="WDG174" s="566">
        <v>0</v>
      </c>
      <c r="WDH174" s="566">
        <v>0</v>
      </c>
      <c r="WDI174" s="566">
        <v>0</v>
      </c>
      <c r="WDJ174" s="566">
        <f t="shared" ref="WDJ174" si="2077">SUM(WDD174:WDI174)</f>
        <v>2515</v>
      </c>
      <c r="WDK174" s="561">
        <f t="shared" ref="WDK174" si="2078">WDJ174/WDB174</f>
        <v>47.452830188679243</v>
      </c>
      <c r="WDL174" s="566" t="s">
        <v>1283</v>
      </c>
      <c r="WDM174" s="566" t="s">
        <v>15</v>
      </c>
      <c r="WDN174" s="579">
        <v>45871</v>
      </c>
      <c r="WDO174" s="579">
        <v>45876</v>
      </c>
      <c r="WDP174" s="566" t="s">
        <v>485</v>
      </c>
      <c r="WDQ174" s="566" t="s">
        <v>486</v>
      </c>
      <c r="WDR174" s="566">
        <v>53</v>
      </c>
      <c r="WDS174" s="566" t="s">
        <v>500</v>
      </c>
      <c r="WDT174" s="566">
        <v>2500</v>
      </c>
      <c r="WDU174" s="566">
        <v>15</v>
      </c>
      <c r="WDV174" s="566">
        <v>0</v>
      </c>
      <c r="WDW174" s="566">
        <v>0</v>
      </c>
      <c r="WDX174" s="566">
        <v>0</v>
      </c>
      <c r="WDY174" s="566">
        <v>0</v>
      </c>
      <c r="WDZ174" s="566">
        <f t="shared" ref="WDZ174" si="2079">SUM(WDT174:WDY174)</f>
        <v>2515</v>
      </c>
      <c r="WEA174" s="561">
        <f t="shared" ref="WEA174" si="2080">WDZ174/WDR174</f>
        <v>47.452830188679243</v>
      </c>
      <c r="WEB174" s="566" t="s">
        <v>1283</v>
      </c>
      <c r="WEC174" s="566" t="s">
        <v>15</v>
      </c>
      <c r="WED174" s="579">
        <v>45871</v>
      </c>
      <c r="WEE174" s="579">
        <v>45876</v>
      </c>
      <c r="WEF174" s="566" t="s">
        <v>485</v>
      </c>
      <c r="WEG174" s="566" t="s">
        <v>486</v>
      </c>
      <c r="WEH174" s="566">
        <v>53</v>
      </c>
      <c r="WEI174" s="566" t="s">
        <v>500</v>
      </c>
      <c r="WEJ174" s="566">
        <v>2500</v>
      </c>
      <c r="WEK174" s="566">
        <v>15</v>
      </c>
      <c r="WEL174" s="566">
        <v>0</v>
      </c>
      <c r="WEM174" s="566">
        <v>0</v>
      </c>
      <c r="WEN174" s="566">
        <v>0</v>
      </c>
      <c r="WEO174" s="566">
        <v>0</v>
      </c>
      <c r="WEP174" s="566">
        <f t="shared" ref="WEP174" si="2081">SUM(WEJ174:WEO174)</f>
        <v>2515</v>
      </c>
      <c r="WEQ174" s="561">
        <f t="shared" ref="WEQ174" si="2082">WEP174/WEH174</f>
        <v>47.452830188679243</v>
      </c>
      <c r="WER174" s="566" t="s">
        <v>1283</v>
      </c>
      <c r="WES174" s="566" t="s">
        <v>15</v>
      </c>
      <c r="WET174" s="579">
        <v>45871</v>
      </c>
      <c r="WEU174" s="579">
        <v>45876</v>
      </c>
      <c r="WEV174" s="566" t="s">
        <v>485</v>
      </c>
      <c r="WEW174" s="566" t="s">
        <v>486</v>
      </c>
      <c r="WEX174" s="566">
        <v>53</v>
      </c>
      <c r="WEY174" s="566" t="s">
        <v>500</v>
      </c>
      <c r="WEZ174" s="566">
        <v>2500</v>
      </c>
      <c r="WFA174" s="566">
        <v>15</v>
      </c>
      <c r="WFB174" s="566">
        <v>0</v>
      </c>
      <c r="WFC174" s="566">
        <v>0</v>
      </c>
      <c r="WFD174" s="566">
        <v>0</v>
      </c>
      <c r="WFE174" s="566">
        <v>0</v>
      </c>
      <c r="WFF174" s="566">
        <f t="shared" ref="WFF174" si="2083">SUM(WEZ174:WFE174)</f>
        <v>2515</v>
      </c>
      <c r="WFG174" s="561">
        <f t="shared" ref="WFG174" si="2084">WFF174/WEX174</f>
        <v>47.452830188679243</v>
      </c>
      <c r="WFH174" s="566" t="s">
        <v>1283</v>
      </c>
      <c r="WFI174" s="566" t="s">
        <v>15</v>
      </c>
      <c r="WFJ174" s="579">
        <v>45871</v>
      </c>
      <c r="WFK174" s="579">
        <v>45876</v>
      </c>
      <c r="WFL174" s="566" t="s">
        <v>485</v>
      </c>
      <c r="WFM174" s="566" t="s">
        <v>486</v>
      </c>
      <c r="WFN174" s="566">
        <v>53</v>
      </c>
      <c r="WFO174" s="566" t="s">
        <v>500</v>
      </c>
      <c r="WFP174" s="566">
        <v>2500</v>
      </c>
      <c r="WFQ174" s="566">
        <v>15</v>
      </c>
      <c r="WFR174" s="566">
        <v>0</v>
      </c>
      <c r="WFS174" s="566">
        <v>0</v>
      </c>
      <c r="WFT174" s="566">
        <v>0</v>
      </c>
      <c r="WFU174" s="566">
        <v>0</v>
      </c>
      <c r="WFV174" s="566">
        <f t="shared" ref="WFV174" si="2085">SUM(WFP174:WFU174)</f>
        <v>2515</v>
      </c>
      <c r="WFW174" s="561">
        <f t="shared" ref="WFW174" si="2086">WFV174/WFN174</f>
        <v>47.452830188679243</v>
      </c>
      <c r="WFX174" s="566" t="s">
        <v>1283</v>
      </c>
      <c r="WFY174" s="566" t="s">
        <v>15</v>
      </c>
      <c r="WFZ174" s="579">
        <v>45871</v>
      </c>
      <c r="WGA174" s="579">
        <v>45876</v>
      </c>
      <c r="WGB174" s="566" t="s">
        <v>485</v>
      </c>
      <c r="WGC174" s="566" t="s">
        <v>486</v>
      </c>
      <c r="WGD174" s="566">
        <v>53</v>
      </c>
      <c r="WGE174" s="566" t="s">
        <v>500</v>
      </c>
      <c r="WGF174" s="566">
        <v>2500</v>
      </c>
      <c r="WGG174" s="566">
        <v>15</v>
      </c>
      <c r="WGH174" s="566">
        <v>0</v>
      </c>
      <c r="WGI174" s="566">
        <v>0</v>
      </c>
      <c r="WGJ174" s="566">
        <v>0</v>
      </c>
      <c r="WGK174" s="566">
        <v>0</v>
      </c>
      <c r="WGL174" s="566">
        <f t="shared" ref="WGL174" si="2087">SUM(WGF174:WGK174)</f>
        <v>2515</v>
      </c>
      <c r="WGM174" s="561">
        <f t="shared" ref="WGM174" si="2088">WGL174/WGD174</f>
        <v>47.452830188679243</v>
      </c>
      <c r="WGN174" s="566" t="s">
        <v>1283</v>
      </c>
      <c r="WGO174" s="566" t="s">
        <v>15</v>
      </c>
      <c r="WGP174" s="579">
        <v>45871</v>
      </c>
      <c r="WGQ174" s="579">
        <v>45876</v>
      </c>
      <c r="WGR174" s="566" t="s">
        <v>485</v>
      </c>
      <c r="WGS174" s="566" t="s">
        <v>486</v>
      </c>
      <c r="WGT174" s="566">
        <v>53</v>
      </c>
      <c r="WGU174" s="566" t="s">
        <v>500</v>
      </c>
      <c r="WGV174" s="566">
        <v>2500</v>
      </c>
      <c r="WGW174" s="566">
        <v>15</v>
      </c>
      <c r="WGX174" s="566">
        <v>0</v>
      </c>
      <c r="WGY174" s="566">
        <v>0</v>
      </c>
      <c r="WGZ174" s="566">
        <v>0</v>
      </c>
      <c r="WHA174" s="566">
        <v>0</v>
      </c>
      <c r="WHB174" s="566">
        <f t="shared" ref="WHB174" si="2089">SUM(WGV174:WHA174)</f>
        <v>2515</v>
      </c>
      <c r="WHC174" s="561">
        <f t="shared" ref="WHC174" si="2090">WHB174/WGT174</f>
        <v>47.452830188679243</v>
      </c>
      <c r="WHD174" s="566" t="s">
        <v>1283</v>
      </c>
      <c r="WHE174" s="566" t="s">
        <v>15</v>
      </c>
      <c r="WHF174" s="579">
        <v>45871</v>
      </c>
      <c r="WHG174" s="579">
        <v>45876</v>
      </c>
      <c r="WHH174" s="566" t="s">
        <v>485</v>
      </c>
      <c r="WHI174" s="566" t="s">
        <v>486</v>
      </c>
      <c r="WHJ174" s="566">
        <v>53</v>
      </c>
      <c r="WHK174" s="566" t="s">
        <v>500</v>
      </c>
      <c r="WHL174" s="566">
        <v>2500</v>
      </c>
      <c r="WHM174" s="566">
        <v>15</v>
      </c>
      <c r="WHN174" s="566">
        <v>0</v>
      </c>
      <c r="WHO174" s="566">
        <v>0</v>
      </c>
      <c r="WHP174" s="566">
        <v>0</v>
      </c>
      <c r="WHQ174" s="566">
        <v>0</v>
      </c>
      <c r="WHR174" s="566">
        <f t="shared" ref="WHR174" si="2091">SUM(WHL174:WHQ174)</f>
        <v>2515</v>
      </c>
      <c r="WHS174" s="561">
        <f t="shared" ref="WHS174" si="2092">WHR174/WHJ174</f>
        <v>47.452830188679243</v>
      </c>
      <c r="WHT174" s="566" t="s">
        <v>1283</v>
      </c>
      <c r="WHU174" s="566" t="s">
        <v>15</v>
      </c>
      <c r="WHV174" s="579">
        <v>45871</v>
      </c>
      <c r="WHW174" s="579">
        <v>45876</v>
      </c>
      <c r="WHX174" s="566" t="s">
        <v>485</v>
      </c>
      <c r="WHY174" s="566" t="s">
        <v>486</v>
      </c>
      <c r="WHZ174" s="566">
        <v>53</v>
      </c>
      <c r="WIA174" s="566" t="s">
        <v>500</v>
      </c>
      <c r="WIB174" s="566">
        <v>2500</v>
      </c>
      <c r="WIC174" s="566">
        <v>15</v>
      </c>
      <c r="WID174" s="566">
        <v>0</v>
      </c>
      <c r="WIE174" s="566">
        <v>0</v>
      </c>
      <c r="WIF174" s="566">
        <v>0</v>
      </c>
      <c r="WIG174" s="566">
        <v>0</v>
      </c>
      <c r="WIH174" s="566">
        <f t="shared" ref="WIH174" si="2093">SUM(WIB174:WIG174)</f>
        <v>2515</v>
      </c>
      <c r="WII174" s="561">
        <f t="shared" ref="WII174" si="2094">WIH174/WHZ174</f>
        <v>47.452830188679243</v>
      </c>
      <c r="WIJ174" s="566" t="s">
        <v>1283</v>
      </c>
      <c r="WIK174" s="566" t="s">
        <v>15</v>
      </c>
      <c r="WIL174" s="579">
        <v>45871</v>
      </c>
      <c r="WIM174" s="579">
        <v>45876</v>
      </c>
      <c r="WIN174" s="566" t="s">
        <v>485</v>
      </c>
      <c r="WIO174" s="566" t="s">
        <v>486</v>
      </c>
      <c r="WIP174" s="566">
        <v>53</v>
      </c>
      <c r="WIQ174" s="566" t="s">
        <v>500</v>
      </c>
      <c r="WIR174" s="566">
        <v>2500</v>
      </c>
      <c r="WIS174" s="566">
        <v>15</v>
      </c>
      <c r="WIT174" s="566">
        <v>0</v>
      </c>
      <c r="WIU174" s="566">
        <v>0</v>
      </c>
      <c r="WIV174" s="566">
        <v>0</v>
      </c>
      <c r="WIW174" s="566">
        <v>0</v>
      </c>
      <c r="WIX174" s="566">
        <f t="shared" ref="WIX174" si="2095">SUM(WIR174:WIW174)</f>
        <v>2515</v>
      </c>
      <c r="WIY174" s="561">
        <f t="shared" ref="WIY174" si="2096">WIX174/WIP174</f>
        <v>47.452830188679243</v>
      </c>
      <c r="WIZ174" s="566" t="s">
        <v>1283</v>
      </c>
      <c r="WJA174" s="566" t="s">
        <v>15</v>
      </c>
      <c r="WJB174" s="579">
        <v>45871</v>
      </c>
      <c r="WJC174" s="579">
        <v>45876</v>
      </c>
      <c r="WJD174" s="566" t="s">
        <v>485</v>
      </c>
      <c r="WJE174" s="566" t="s">
        <v>486</v>
      </c>
      <c r="WJF174" s="566">
        <v>53</v>
      </c>
      <c r="WJG174" s="566" t="s">
        <v>500</v>
      </c>
      <c r="WJH174" s="566">
        <v>2500</v>
      </c>
      <c r="WJI174" s="566">
        <v>15</v>
      </c>
      <c r="WJJ174" s="566">
        <v>0</v>
      </c>
      <c r="WJK174" s="566">
        <v>0</v>
      </c>
      <c r="WJL174" s="566">
        <v>0</v>
      </c>
      <c r="WJM174" s="566">
        <v>0</v>
      </c>
      <c r="WJN174" s="566">
        <f t="shared" ref="WJN174" si="2097">SUM(WJH174:WJM174)</f>
        <v>2515</v>
      </c>
      <c r="WJO174" s="561">
        <f t="shared" ref="WJO174" si="2098">WJN174/WJF174</f>
        <v>47.452830188679243</v>
      </c>
      <c r="WJP174" s="566" t="s">
        <v>1283</v>
      </c>
      <c r="WJQ174" s="566" t="s">
        <v>15</v>
      </c>
      <c r="WJR174" s="579">
        <v>45871</v>
      </c>
      <c r="WJS174" s="579">
        <v>45876</v>
      </c>
      <c r="WJT174" s="566" t="s">
        <v>485</v>
      </c>
      <c r="WJU174" s="566" t="s">
        <v>486</v>
      </c>
      <c r="WJV174" s="566">
        <v>53</v>
      </c>
      <c r="WJW174" s="566" t="s">
        <v>500</v>
      </c>
      <c r="WJX174" s="566">
        <v>2500</v>
      </c>
      <c r="WJY174" s="566">
        <v>15</v>
      </c>
      <c r="WJZ174" s="566">
        <v>0</v>
      </c>
      <c r="WKA174" s="566">
        <v>0</v>
      </c>
      <c r="WKB174" s="566">
        <v>0</v>
      </c>
      <c r="WKC174" s="566">
        <v>0</v>
      </c>
      <c r="WKD174" s="566">
        <f t="shared" ref="WKD174" si="2099">SUM(WJX174:WKC174)</f>
        <v>2515</v>
      </c>
      <c r="WKE174" s="561">
        <f t="shared" ref="WKE174" si="2100">WKD174/WJV174</f>
        <v>47.452830188679243</v>
      </c>
      <c r="WKF174" s="566" t="s">
        <v>1283</v>
      </c>
      <c r="WKG174" s="566" t="s">
        <v>15</v>
      </c>
      <c r="WKH174" s="579">
        <v>45871</v>
      </c>
      <c r="WKI174" s="579">
        <v>45876</v>
      </c>
      <c r="WKJ174" s="566" t="s">
        <v>485</v>
      </c>
      <c r="WKK174" s="566" t="s">
        <v>486</v>
      </c>
      <c r="WKL174" s="566">
        <v>53</v>
      </c>
      <c r="WKM174" s="566" t="s">
        <v>500</v>
      </c>
      <c r="WKN174" s="566">
        <v>2500</v>
      </c>
      <c r="WKO174" s="566">
        <v>15</v>
      </c>
      <c r="WKP174" s="566">
        <v>0</v>
      </c>
      <c r="WKQ174" s="566">
        <v>0</v>
      </c>
      <c r="WKR174" s="566">
        <v>0</v>
      </c>
      <c r="WKS174" s="566">
        <v>0</v>
      </c>
      <c r="WKT174" s="566">
        <f t="shared" ref="WKT174" si="2101">SUM(WKN174:WKS174)</f>
        <v>2515</v>
      </c>
      <c r="WKU174" s="561">
        <f t="shared" ref="WKU174" si="2102">WKT174/WKL174</f>
        <v>47.452830188679243</v>
      </c>
      <c r="WKV174" s="566" t="s">
        <v>1283</v>
      </c>
      <c r="WKW174" s="566" t="s">
        <v>15</v>
      </c>
      <c r="WKX174" s="579">
        <v>45871</v>
      </c>
      <c r="WKY174" s="579">
        <v>45876</v>
      </c>
      <c r="WKZ174" s="566" t="s">
        <v>485</v>
      </c>
      <c r="WLA174" s="566" t="s">
        <v>486</v>
      </c>
      <c r="WLB174" s="566">
        <v>53</v>
      </c>
      <c r="WLC174" s="566" t="s">
        <v>500</v>
      </c>
      <c r="WLD174" s="566">
        <v>2500</v>
      </c>
      <c r="WLE174" s="566">
        <v>15</v>
      </c>
      <c r="WLF174" s="566">
        <v>0</v>
      </c>
      <c r="WLG174" s="566">
        <v>0</v>
      </c>
      <c r="WLH174" s="566">
        <v>0</v>
      </c>
      <c r="WLI174" s="566">
        <v>0</v>
      </c>
      <c r="WLJ174" s="566">
        <f t="shared" ref="WLJ174" si="2103">SUM(WLD174:WLI174)</f>
        <v>2515</v>
      </c>
      <c r="WLK174" s="561">
        <f t="shared" ref="WLK174" si="2104">WLJ174/WLB174</f>
        <v>47.452830188679243</v>
      </c>
      <c r="WLL174" s="566" t="s">
        <v>1283</v>
      </c>
      <c r="WLM174" s="566" t="s">
        <v>15</v>
      </c>
      <c r="WLN174" s="579">
        <v>45871</v>
      </c>
      <c r="WLO174" s="579">
        <v>45876</v>
      </c>
      <c r="WLP174" s="566" t="s">
        <v>485</v>
      </c>
      <c r="WLQ174" s="566" t="s">
        <v>486</v>
      </c>
      <c r="WLR174" s="566">
        <v>53</v>
      </c>
      <c r="WLS174" s="566" t="s">
        <v>500</v>
      </c>
      <c r="WLT174" s="566">
        <v>2500</v>
      </c>
      <c r="WLU174" s="566">
        <v>15</v>
      </c>
      <c r="WLV174" s="566">
        <v>0</v>
      </c>
      <c r="WLW174" s="566">
        <v>0</v>
      </c>
      <c r="WLX174" s="566">
        <v>0</v>
      </c>
      <c r="WLY174" s="566">
        <v>0</v>
      </c>
      <c r="WLZ174" s="566">
        <f t="shared" ref="WLZ174" si="2105">SUM(WLT174:WLY174)</f>
        <v>2515</v>
      </c>
      <c r="WMA174" s="561">
        <f t="shared" ref="WMA174" si="2106">WLZ174/WLR174</f>
        <v>47.452830188679243</v>
      </c>
      <c r="WMB174" s="566" t="s">
        <v>1283</v>
      </c>
      <c r="WMC174" s="566" t="s">
        <v>15</v>
      </c>
      <c r="WMD174" s="579">
        <v>45871</v>
      </c>
      <c r="WME174" s="579">
        <v>45876</v>
      </c>
      <c r="WMF174" s="566" t="s">
        <v>485</v>
      </c>
      <c r="WMG174" s="566" t="s">
        <v>486</v>
      </c>
      <c r="WMH174" s="566">
        <v>53</v>
      </c>
      <c r="WMI174" s="566" t="s">
        <v>500</v>
      </c>
      <c r="WMJ174" s="566">
        <v>2500</v>
      </c>
      <c r="WMK174" s="566">
        <v>15</v>
      </c>
      <c r="WML174" s="566">
        <v>0</v>
      </c>
      <c r="WMM174" s="566">
        <v>0</v>
      </c>
      <c r="WMN174" s="566">
        <v>0</v>
      </c>
      <c r="WMO174" s="566">
        <v>0</v>
      </c>
      <c r="WMP174" s="566">
        <f t="shared" ref="WMP174" si="2107">SUM(WMJ174:WMO174)</f>
        <v>2515</v>
      </c>
      <c r="WMQ174" s="561">
        <f t="shared" ref="WMQ174" si="2108">WMP174/WMH174</f>
        <v>47.452830188679243</v>
      </c>
      <c r="WMR174" s="566" t="s">
        <v>1283</v>
      </c>
      <c r="WMS174" s="566" t="s">
        <v>15</v>
      </c>
      <c r="WMT174" s="579">
        <v>45871</v>
      </c>
      <c r="WMU174" s="579">
        <v>45876</v>
      </c>
      <c r="WMV174" s="566" t="s">
        <v>485</v>
      </c>
      <c r="WMW174" s="566" t="s">
        <v>486</v>
      </c>
      <c r="WMX174" s="566">
        <v>53</v>
      </c>
      <c r="WMY174" s="566" t="s">
        <v>500</v>
      </c>
      <c r="WMZ174" s="566">
        <v>2500</v>
      </c>
      <c r="WNA174" s="566">
        <v>15</v>
      </c>
      <c r="WNB174" s="566">
        <v>0</v>
      </c>
      <c r="WNC174" s="566">
        <v>0</v>
      </c>
      <c r="WND174" s="566">
        <v>0</v>
      </c>
      <c r="WNE174" s="566">
        <v>0</v>
      </c>
      <c r="WNF174" s="566">
        <f t="shared" ref="WNF174" si="2109">SUM(WMZ174:WNE174)</f>
        <v>2515</v>
      </c>
      <c r="WNG174" s="561">
        <f t="shared" ref="WNG174" si="2110">WNF174/WMX174</f>
        <v>47.452830188679243</v>
      </c>
      <c r="WNH174" s="566" t="s">
        <v>1283</v>
      </c>
      <c r="WNI174" s="566" t="s">
        <v>15</v>
      </c>
      <c r="WNJ174" s="579">
        <v>45871</v>
      </c>
      <c r="WNK174" s="579">
        <v>45876</v>
      </c>
      <c r="WNL174" s="566" t="s">
        <v>485</v>
      </c>
      <c r="WNM174" s="566" t="s">
        <v>486</v>
      </c>
      <c r="WNN174" s="566">
        <v>53</v>
      </c>
      <c r="WNO174" s="566" t="s">
        <v>500</v>
      </c>
      <c r="WNP174" s="566">
        <v>2500</v>
      </c>
      <c r="WNQ174" s="566">
        <v>15</v>
      </c>
      <c r="WNR174" s="566">
        <v>0</v>
      </c>
      <c r="WNS174" s="566">
        <v>0</v>
      </c>
      <c r="WNT174" s="566">
        <v>0</v>
      </c>
      <c r="WNU174" s="566">
        <v>0</v>
      </c>
      <c r="WNV174" s="566">
        <f t="shared" ref="WNV174" si="2111">SUM(WNP174:WNU174)</f>
        <v>2515</v>
      </c>
      <c r="WNW174" s="561">
        <f t="shared" ref="WNW174" si="2112">WNV174/WNN174</f>
        <v>47.452830188679243</v>
      </c>
      <c r="WNX174" s="566" t="s">
        <v>1283</v>
      </c>
      <c r="WNY174" s="566" t="s">
        <v>15</v>
      </c>
      <c r="WNZ174" s="579">
        <v>45871</v>
      </c>
      <c r="WOA174" s="579">
        <v>45876</v>
      </c>
      <c r="WOB174" s="566" t="s">
        <v>485</v>
      </c>
      <c r="WOC174" s="566" t="s">
        <v>486</v>
      </c>
      <c r="WOD174" s="566">
        <v>53</v>
      </c>
      <c r="WOE174" s="566" t="s">
        <v>500</v>
      </c>
      <c r="WOF174" s="566">
        <v>2500</v>
      </c>
      <c r="WOG174" s="566">
        <v>15</v>
      </c>
      <c r="WOH174" s="566">
        <v>0</v>
      </c>
      <c r="WOI174" s="566">
        <v>0</v>
      </c>
      <c r="WOJ174" s="566">
        <v>0</v>
      </c>
      <c r="WOK174" s="566">
        <v>0</v>
      </c>
      <c r="WOL174" s="566">
        <f t="shared" ref="WOL174" si="2113">SUM(WOF174:WOK174)</f>
        <v>2515</v>
      </c>
      <c r="WOM174" s="561">
        <f t="shared" ref="WOM174" si="2114">WOL174/WOD174</f>
        <v>47.452830188679243</v>
      </c>
      <c r="WON174" s="566" t="s">
        <v>1283</v>
      </c>
      <c r="WOO174" s="566" t="s">
        <v>15</v>
      </c>
      <c r="WOP174" s="579">
        <v>45871</v>
      </c>
      <c r="WOQ174" s="579">
        <v>45876</v>
      </c>
      <c r="WOR174" s="566" t="s">
        <v>485</v>
      </c>
      <c r="WOS174" s="566" t="s">
        <v>486</v>
      </c>
      <c r="WOT174" s="566">
        <v>53</v>
      </c>
      <c r="WOU174" s="566" t="s">
        <v>500</v>
      </c>
      <c r="WOV174" s="566">
        <v>2500</v>
      </c>
      <c r="WOW174" s="566">
        <v>15</v>
      </c>
      <c r="WOX174" s="566">
        <v>0</v>
      </c>
      <c r="WOY174" s="566">
        <v>0</v>
      </c>
      <c r="WOZ174" s="566">
        <v>0</v>
      </c>
      <c r="WPA174" s="566">
        <v>0</v>
      </c>
      <c r="WPB174" s="566">
        <f t="shared" ref="WPB174" si="2115">SUM(WOV174:WPA174)</f>
        <v>2515</v>
      </c>
      <c r="WPC174" s="561">
        <f t="shared" ref="WPC174" si="2116">WPB174/WOT174</f>
        <v>47.452830188679243</v>
      </c>
      <c r="WPD174" s="566" t="s">
        <v>1283</v>
      </c>
      <c r="WPE174" s="566" t="s">
        <v>15</v>
      </c>
      <c r="WPF174" s="579">
        <v>45871</v>
      </c>
      <c r="WPG174" s="579">
        <v>45876</v>
      </c>
      <c r="WPH174" s="566" t="s">
        <v>485</v>
      </c>
      <c r="WPI174" s="566" t="s">
        <v>486</v>
      </c>
      <c r="WPJ174" s="566">
        <v>53</v>
      </c>
      <c r="WPK174" s="566" t="s">
        <v>500</v>
      </c>
      <c r="WPL174" s="566">
        <v>2500</v>
      </c>
      <c r="WPM174" s="566">
        <v>15</v>
      </c>
      <c r="WPN174" s="566">
        <v>0</v>
      </c>
      <c r="WPO174" s="566">
        <v>0</v>
      </c>
      <c r="WPP174" s="566">
        <v>0</v>
      </c>
      <c r="WPQ174" s="566">
        <v>0</v>
      </c>
      <c r="WPR174" s="566">
        <f t="shared" ref="WPR174" si="2117">SUM(WPL174:WPQ174)</f>
        <v>2515</v>
      </c>
      <c r="WPS174" s="561">
        <f t="shared" ref="WPS174" si="2118">WPR174/WPJ174</f>
        <v>47.452830188679243</v>
      </c>
      <c r="WPT174" s="566" t="s">
        <v>1283</v>
      </c>
      <c r="WPU174" s="566" t="s">
        <v>15</v>
      </c>
      <c r="WPV174" s="579">
        <v>45871</v>
      </c>
      <c r="WPW174" s="579">
        <v>45876</v>
      </c>
      <c r="WPX174" s="566" t="s">
        <v>485</v>
      </c>
      <c r="WPY174" s="566" t="s">
        <v>486</v>
      </c>
      <c r="WPZ174" s="566">
        <v>53</v>
      </c>
      <c r="WQA174" s="566" t="s">
        <v>500</v>
      </c>
      <c r="WQB174" s="566">
        <v>2500</v>
      </c>
      <c r="WQC174" s="566">
        <v>15</v>
      </c>
      <c r="WQD174" s="566">
        <v>0</v>
      </c>
      <c r="WQE174" s="566">
        <v>0</v>
      </c>
      <c r="WQF174" s="566">
        <v>0</v>
      </c>
      <c r="WQG174" s="566">
        <v>0</v>
      </c>
      <c r="WQH174" s="566">
        <f t="shared" ref="WQH174" si="2119">SUM(WQB174:WQG174)</f>
        <v>2515</v>
      </c>
      <c r="WQI174" s="561">
        <f t="shared" ref="WQI174" si="2120">WQH174/WPZ174</f>
        <v>47.452830188679243</v>
      </c>
      <c r="WQJ174" s="566" t="s">
        <v>1283</v>
      </c>
      <c r="WQK174" s="566" t="s">
        <v>15</v>
      </c>
      <c r="WQL174" s="579">
        <v>45871</v>
      </c>
      <c r="WQM174" s="579">
        <v>45876</v>
      </c>
      <c r="WQN174" s="566" t="s">
        <v>485</v>
      </c>
      <c r="WQO174" s="566" t="s">
        <v>486</v>
      </c>
      <c r="WQP174" s="566">
        <v>53</v>
      </c>
      <c r="WQQ174" s="566" t="s">
        <v>500</v>
      </c>
      <c r="WQR174" s="566">
        <v>2500</v>
      </c>
      <c r="WQS174" s="566">
        <v>15</v>
      </c>
      <c r="WQT174" s="566">
        <v>0</v>
      </c>
      <c r="WQU174" s="566">
        <v>0</v>
      </c>
      <c r="WQV174" s="566">
        <v>0</v>
      </c>
      <c r="WQW174" s="566">
        <v>0</v>
      </c>
      <c r="WQX174" s="566">
        <f t="shared" ref="WQX174" si="2121">SUM(WQR174:WQW174)</f>
        <v>2515</v>
      </c>
      <c r="WQY174" s="561">
        <f t="shared" ref="WQY174" si="2122">WQX174/WQP174</f>
        <v>47.452830188679243</v>
      </c>
      <c r="WQZ174" s="566" t="s">
        <v>1283</v>
      </c>
      <c r="WRA174" s="566" t="s">
        <v>15</v>
      </c>
      <c r="WRB174" s="579">
        <v>45871</v>
      </c>
      <c r="WRC174" s="579">
        <v>45876</v>
      </c>
      <c r="WRD174" s="566" t="s">
        <v>485</v>
      </c>
      <c r="WRE174" s="566" t="s">
        <v>486</v>
      </c>
      <c r="WRF174" s="566">
        <v>53</v>
      </c>
      <c r="WRG174" s="566" t="s">
        <v>500</v>
      </c>
      <c r="WRH174" s="566">
        <v>2500</v>
      </c>
      <c r="WRI174" s="566">
        <v>15</v>
      </c>
      <c r="WRJ174" s="566">
        <v>0</v>
      </c>
      <c r="WRK174" s="566">
        <v>0</v>
      </c>
      <c r="WRL174" s="566">
        <v>0</v>
      </c>
      <c r="WRM174" s="566">
        <v>0</v>
      </c>
      <c r="WRN174" s="566">
        <f t="shared" ref="WRN174" si="2123">SUM(WRH174:WRM174)</f>
        <v>2515</v>
      </c>
      <c r="WRO174" s="561">
        <f t="shared" ref="WRO174" si="2124">WRN174/WRF174</f>
        <v>47.452830188679243</v>
      </c>
      <c r="WRP174" s="566" t="s">
        <v>1283</v>
      </c>
      <c r="WRQ174" s="566" t="s">
        <v>15</v>
      </c>
      <c r="WRR174" s="579">
        <v>45871</v>
      </c>
      <c r="WRS174" s="579">
        <v>45876</v>
      </c>
      <c r="WRT174" s="566" t="s">
        <v>485</v>
      </c>
      <c r="WRU174" s="566" t="s">
        <v>486</v>
      </c>
      <c r="WRV174" s="566">
        <v>53</v>
      </c>
      <c r="WRW174" s="566" t="s">
        <v>500</v>
      </c>
      <c r="WRX174" s="566">
        <v>2500</v>
      </c>
      <c r="WRY174" s="566">
        <v>15</v>
      </c>
      <c r="WRZ174" s="566">
        <v>0</v>
      </c>
      <c r="WSA174" s="566">
        <v>0</v>
      </c>
      <c r="WSB174" s="566">
        <v>0</v>
      </c>
      <c r="WSC174" s="566">
        <v>0</v>
      </c>
      <c r="WSD174" s="566">
        <f t="shared" ref="WSD174" si="2125">SUM(WRX174:WSC174)</f>
        <v>2515</v>
      </c>
      <c r="WSE174" s="561">
        <f t="shared" ref="WSE174" si="2126">WSD174/WRV174</f>
        <v>47.452830188679243</v>
      </c>
      <c r="WSF174" s="566" t="s">
        <v>1283</v>
      </c>
      <c r="WSG174" s="566" t="s">
        <v>15</v>
      </c>
      <c r="WSH174" s="579">
        <v>45871</v>
      </c>
      <c r="WSI174" s="579">
        <v>45876</v>
      </c>
      <c r="WSJ174" s="566" t="s">
        <v>485</v>
      </c>
      <c r="WSK174" s="566" t="s">
        <v>486</v>
      </c>
      <c r="WSL174" s="566">
        <v>53</v>
      </c>
      <c r="WSM174" s="566" t="s">
        <v>500</v>
      </c>
      <c r="WSN174" s="566">
        <v>2500</v>
      </c>
      <c r="WSO174" s="566">
        <v>15</v>
      </c>
      <c r="WSP174" s="566">
        <v>0</v>
      </c>
      <c r="WSQ174" s="566">
        <v>0</v>
      </c>
      <c r="WSR174" s="566">
        <v>0</v>
      </c>
      <c r="WSS174" s="566">
        <v>0</v>
      </c>
      <c r="WST174" s="566">
        <f t="shared" ref="WST174" si="2127">SUM(WSN174:WSS174)</f>
        <v>2515</v>
      </c>
      <c r="WSU174" s="561">
        <f t="shared" ref="WSU174" si="2128">WST174/WSL174</f>
        <v>47.452830188679243</v>
      </c>
      <c r="WSV174" s="566" t="s">
        <v>1283</v>
      </c>
      <c r="WSW174" s="566" t="s">
        <v>15</v>
      </c>
      <c r="WSX174" s="579">
        <v>45871</v>
      </c>
      <c r="WSY174" s="579">
        <v>45876</v>
      </c>
      <c r="WSZ174" s="566" t="s">
        <v>485</v>
      </c>
      <c r="WTA174" s="566" t="s">
        <v>486</v>
      </c>
      <c r="WTB174" s="566">
        <v>53</v>
      </c>
      <c r="WTC174" s="566" t="s">
        <v>500</v>
      </c>
      <c r="WTD174" s="566">
        <v>2500</v>
      </c>
      <c r="WTE174" s="566">
        <v>15</v>
      </c>
      <c r="WTF174" s="566">
        <v>0</v>
      </c>
      <c r="WTG174" s="566">
        <v>0</v>
      </c>
      <c r="WTH174" s="566">
        <v>0</v>
      </c>
      <c r="WTI174" s="566">
        <v>0</v>
      </c>
      <c r="WTJ174" s="566">
        <f t="shared" ref="WTJ174" si="2129">SUM(WTD174:WTI174)</f>
        <v>2515</v>
      </c>
      <c r="WTK174" s="561">
        <f t="shared" ref="WTK174" si="2130">WTJ174/WTB174</f>
        <v>47.452830188679243</v>
      </c>
      <c r="WTL174" s="566" t="s">
        <v>1283</v>
      </c>
      <c r="WTM174" s="566" t="s">
        <v>15</v>
      </c>
      <c r="WTN174" s="579">
        <v>45871</v>
      </c>
      <c r="WTO174" s="579">
        <v>45876</v>
      </c>
      <c r="WTP174" s="566" t="s">
        <v>485</v>
      </c>
      <c r="WTQ174" s="566" t="s">
        <v>486</v>
      </c>
      <c r="WTR174" s="566">
        <v>53</v>
      </c>
      <c r="WTS174" s="566" t="s">
        <v>500</v>
      </c>
      <c r="WTT174" s="566">
        <v>2500</v>
      </c>
      <c r="WTU174" s="566">
        <v>15</v>
      </c>
      <c r="WTV174" s="566">
        <v>0</v>
      </c>
      <c r="WTW174" s="566">
        <v>0</v>
      </c>
      <c r="WTX174" s="566">
        <v>0</v>
      </c>
      <c r="WTY174" s="566">
        <v>0</v>
      </c>
      <c r="WTZ174" s="566">
        <f t="shared" ref="WTZ174" si="2131">SUM(WTT174:WTY174)</f>
        <v>2515</v>
      </c>
      <c r="WUA174" s="561">
        <f t="shared" ref="WUA174" si="2132">WTZ174/WTR174</f>
        <v>47.452830188679243</v>
      </c>
      <c r="WUB174" s="566" t="s">
        <v>1283</v>
      </c>
      <c r="WUC174" s="566" t="s">
        <v>15</v>
      </c>
      <c r="WUD174" s="579">
        <v>45871</v>
      </c>
      <c r="WUE174" s="579">
        <v>45876</v>
      </c>
      <c r="WUF174" s="566" t="s">
        <v>485</v>
      </c>
      <c r="WUG174" s="566" t="s">
        <v>486</v>
      </c>
      <c r="WUH174" s="566">
        <v>53</v>
      </c>
      <c r="WUI174" s="566" t="s">
        <v>500</v>
      </c>
      <c r="WUJ174" s="566">
        <v>2500</v>
      </c>
      <c r="WUK174" s="566">
        <v>15</v>
      </c>
      <c r="WUL174" s="566">
        <v>0</v>
      </c>
      <c r="WUM174" s="566">
        <v>0</v>
      </c>
      <c r="WUN174" s="566">
        <v>0</v>
      </c>
      <c r="WUO174" s="566">
        <v>0</v>
      </c>
      <c r="WUP174" s="566">
        <f t="shared" ref="WUP174" si="2133">SUM(WUJ174:WUO174)</f>
        <v>2515</v>
      </c>
      <c r="WUQ174" s="561">
        <f t="shared" ref="WUQ174" si="2134">WUP174/WUH174</f>
        <v>47.452830188679243</v>
      </c>
      <c r="WUR174" s="566" t="s">
        <v>1283</v>
      </c>
      <c r="WUS174" s="566" t="s">
        <v>15</v>
      </c>
      <c r="WUT174" s="579">
        <v>45871</v>
      </c>
      <c r="WUU174" s="579">
        <v>45876</v>
      </c>
      <c r="WUV174" s="566" t="s">
        <v>485</v>
      </c>
      <c r="WUW174" s="566" t="s">
        <v>486</v>
      </c>
      <c r="WUX174" s="566">
        <v>53</v>
      </c>
      <c r="WUY174" s="566" t="s">
        <v>500</v>
      </c>
      <c r="WUZ174" s="566">
        <v>2500</v>
      </c>
      <c r="WVA174" s="566">
        <v>15</v>
      </c>
      <c r="WVB174" s="566">
        <v>0</v>
      </c>
      <c r="WVC174" s="566">
        <v>0</v>
      </c>
      <c r="WVD174" s="566">
        <v>0</v>
      </c>
      <c r="WVE174" s="566">
        <v>0</v>
      </c>
      <c r="WVF174" s="566">
        <f t="shared" ref="WVF174" si="2135">SUM(WUZ174:WVE174)</f>
        <v>2515</v>
      </c>
      <c r="WVG174" s="561">
        <f t="shared" ref="WVG174" si="2136">WVF174/WUX174</f>
        <v>47.452830188679243</v>
      </c>
      <c r="WVH174" s="566" t="s">
        <v>1283</v>
      </c>
      <c r="WVI174" s="566" t="s">
        <v>15</v>
      </c>
      <c r="WVJ174" s="579">
        <v>45871</v>
      </c>
      <c r="WVK174" s="579">
        <v>45876</v>
      </c>
      <c r="WVL174" s="566" t="s">
        <v>485</v>
      </c>
      <c r="WVM174" s="566" t="s">
        <v>486</v>
      </c>
      <c r="WVN174" s="566">
        <v>53</v>
      </c>
      <c r="WVO174" s="566" t="s">
        <v>500</v>
      </c>
      <c r="WVP174" s="566">
        <v>2500</v>
      </c>
      <c r="WVQ174" s="566">
        <v>15</v>
      </c>
      <c r="WVR174" s="566">
        <v>0</v>
      </c>
      <c r="WVS174" s="566">
        <v>0</v>
      </c>
      <c r="WVT174" s="566">
        <v>0</v>
      </c>
      <c r="WVU174" s="566">
        <v>0</v>
      </c>
      <c r="WVV174" s="566">
        <f t="shared" ref="WVV174" si="2137">SUM(WVP174:WVU174)</f>
        <v>2515</v>
      </c>
      <c r="WVW174" s="561">
        <f t="shared" ref="WVW174" si="2138">WVV174/WVN174</f>
        <v>47.452830188679243</v>
      </c>
      <c r="WVX174" s="566" t="s">
        <v>1283</v>
      </c>
      <c r="WVY174" s="566" t="s">
        <v>15</v>
      </c>
      <c r="WVZ174" s="579">
        <v>45871</v>
      </c>
      <c r="WWA174" s="579">
        <v>45876</v>
      </c>
      <c r="WWB174" s="566" t="s">
        <v>485</v>
      </c>
      <c r="WWC174" s="566" t="s">
        <v>486</v>
      </c>
      <c r="WWD174" s="566">
        <v>53</v>
      </c>
      <c r="WWE174" s="566" t="s">
        <v>500</v>
      </c>
      <c r="WWF174" s="566">
        <v>2500</v>
      </c>
      <c r="WWG174" s="566">
        <v>15</v>
      </c>
      <c r="WWH174" s="566">
        <v>0</v>
      </c>
      <c r="WWI174" s="566">
        <v>0</v>
      </c>
      <c r="WWJ174" s="566">
        <v>0</v>
      </c>
      <c r="WWK174" s="566">
        <v>0</v>
      </c>
      <c r="WWL174" s="566">
        <f t="shared" ref="WWL174" si="2139">SUM(WWF174:WWK174)</f>
        <v>2515</v>
      </c>
      <c r="WWM174" s="561">
        <f t="shared" ref="WWM174" si="2140">WWL174/WWD174</f>
        <v>47.452830188679243</v>
      </c>
      <c r="WWN174" s="566" t="s">
        <v>1283</v>
      </c>
      <c r="WWO174" s="566" t="s">
        <v>15</v>
      </c>
      <c r="WWP174" s="579">
        <v>45871</v>
      </c>
      <c r="WWQ174" s="579">
        <v>45876</v>
      </c>
      <c r="WWR174" s="566" t="s">
        <v>485</v>
      </c>
      <c r="WWS174" s="566" t="s">
        <v>486</v>
      </c>
      <c r="WWT174" s="566">
        <v>53</v>
      </c>
      <c r="WWU174" s="566" t="s">
        <v>500</v>
      </c>
      <c r="WWV174" s="566">
        <v>2500</v>
      </c>
      <c r="WWW174" s="566">
        <v>15</v>
      </c>
      <c r="WWX174" s="566">
        <v>0</v>
      </c>
      <c r="WWY174" s="566">
        <v>0</v>
      </c>
      <c r="WWZ174" s="566">
        <v>0</v>
      </c>
      <c r="WXA174" s="566">
        <v>0</v>
      </c>
      <c r="WXB174" s="566">
        <f t="shared" ref="WXB174" si="2141">SUM(WWV174:WXA174)</f>
        <v>2515</v>
      </c>
      <c r="WXC174" s="561">
        <f t="shared" ref="WXC174" si="2142">WXB174/WWT174</f>
        <v>47.452830188679243</v>
      </c>
      <c r="WXD174" s="566" t="s">
        <v>1283</v>
      </c>
      <c r="WXE174" s="566" t="s">
        <v>15</v>
      </c>
      <c r="WXF174" s="579">
        <v>45871</v>
      </c>
      <c r="WXG174" s="579">
        <v>45876</v>
      </c>
      <c r="WXH174" s="566" t="s">
        <v>485</v>
      </c>
      <c r="WXI174" s="566" t="s">
        <v>486</v>
      </c>
      <c r="WXJ174" s="566">
        <v>53</v>
      </c>
      <c r="WXK174" s="566" t="s">
        <v>500</v>
      </c>
      <c r="WXL174" s="566">
        <v>2500</v>
      </c>
      <c r="WXM174" s="566">
        <v>15</v>
      </c>
      <c r="WXN174" s="566">
        <v>0</v>
      </c>
      <c r="WXO174" s="566">
        <v>0</v>
      </c>
      <c r="WXP174" s="566">
        <v>0</v>
      </c>
      <c r="WXQ174" s="566">
        <v>0</v>
      </c>
      <c r="WXR174" s="566">
        <f t="shared" ref="WXR174" si="2143">SUM(WXL174:WXQ174)</f>
        <v>2515</v>
      </c>
      <c r="WXS174" s="561">
        <f t="shared" ref="WXS174" si="2144">WXR174/WXJ174</f>
        <v>47.452830188679243</v>
      </c>
      <c r="WXT174" s="566" t="s">
        <v>1283</v>
      </c>
      <c r="WXU174" s="566" t="s">
        <v>15</v>
      </c>
      <c r="WXV174" s="579">
        <v>45871</v>
      </c>
      <c r="WXW174" s="579">
        <v>45876</v>
      </c>
      <c r="WXX174" s="566" t="s">
        <v>485</v>
      </c>
      <c r="WXY174" s="566" t="s">
        <v>486</v>
      </c>
      <c r="WXZ174" s="566">
        <v>53</v>
      </c>
      <c r="WYA174" s="566" t="s">
        <v>500</v>
      </c>
      <c r="WYB174" s="566">
        <v>2500</v>
      </c>
      <c r="WYC174" s="566">
        <v>15</v>
      </c>
      <c r="WYD174" s="566">
        <v>0</v>
      </c>
      <c r="WYE174" s="566">
        <v>0</v>
      </c>
      <c r="WYF174" s="566">
        <v>0</v>
      </c>
      <c r="WYG174" s="566">
        <v>0</v>
      </c>
      <c r="WYH174" s="566">
        <f t="shared" ref="WYH174" si="2145">SUM(WYB174:WYG174)</f>
        <v>2515</v>
      </c>
      <c r="WYI174" s="561">
        <f t="shared" ref="WYI174" si="2146">WYH174/WXZ174</f>
        <v>47.452830188679243</v>
      </c>
      <c r="WYJ174" s="566" t="s">
        <v>1283</v>
      </c>
      <c r="WYK174" s="566" t="s">
        <v>15</v>
      </c>
      <c r="WYL174" s="579">
        <v>45871</v>
      </c>
      <c r="WYM174" s="579">
        <v>45876</v>
      </c>
      <c r="WYN174" s="566" t="s">
        <v>485</v>
      </c>
      <c r="WYO174" s="566" t="s">
        <v>486</v>
      </c>
      <c r="WYP174" s="566">
        <v>53</v>
      </c>
      <c r="WYQ174" s="566" t="s">
        <v>500</v>
      </c>
      <c r="WYR174" s="566">
        <v>2500</v>
      </c>
      <c r="WYS174" s="566">
        <v>15</v>
      </c>
      <c r="WYT174" s="566">
        <v>0</v>
      </c>
      <c r="WYU174" s="566">
        <v>0</v>
      </c>
      <c r="WYV174" s="566">
        <v>0</v>
      </c>
      <c r="WYW174" s="566">
        <v>0</v>
      </c>
      <c r="WYX174" s="566">
        <f t="shared" ref="WYX174" si="2147">SUM(WYR174:WYW174)</f>
        <v>2515</v>
      </c>
      <c r="WYY174" s="561">
        <f t="shared" ref="WYY174" si="2148">WYX174/WYP174</f>
        <v>47.452830188679243</v>
      </c>
      <c r="WYZ174" s="566" t="s">
        <v>1283</v>
      </c>
      <c r="WZA174" s="566" t="s">
        <v>15</v>
      </c>
      <c r="WZB174" s="579">
        <v>45871</v>
      </c>
      <c r="WZC174" s="579">
        <v>45876</v>
      </c>
      <c r="WZD174" s="566" t="s">
        <v>485</v>
      </c>
      <c r="WZE174" s="566" t="s">
        <v>486</v>
      </c>
      <c r="WZF174" s="566">
        <v>53</v>
      </c>
      <c r="WZG174" s="566" t="s">
        <v>500</v>
      </c>
      <c r="WZH174" s="566">
        <v>2500</v>
      </c>
      <c r="WZI174" s="566">
        <v>15</v>
      </c>
      <c r="WZJ174" s="566">
        <v>0</v>
      </c>
      <c r="WZK174" s="566">
        <v>0</v>
      </c>
      <c r="WZL174" s="566">
        <v>0</v>
      </c>
      <c r="WZM174" s="566">
        <v>0</v>
      </c>
      <c r="WZN174" s="566">
        <f t="shared" ref="WZN174" si="2149">SUM(WZH174:WZM174)</f>
        <v>2515</v>
      </c>
      <c r="WZO174" s="561">
        <f t="shared" ref="WZO174" si="2150">WZN174/WZF174</f>
        <v>47.452830188679243</v>
      </c>
      <c r="WZP174" s="566" t="s">
        <v>1283</v>
      </c>
      <c r="WZQ174" s="566" t="s">
        <v>15</v>
      </c>
      <c r="WZR174" s="579">
        <v>45871</v>
      </c>
      <c r="WZS174" s="579">
        <v>45876</v>
      </c>
      <c r="WZT174" s="566" t="s">
        <v>485</v>
      </c>
      <c r="WZU174" s="566" t="s">
        <v>486</v>
      </c>
      <c r="WZV174" s="566">
        <v>53</v>
      </c>
      <c r="WZW174" s="566" t="s">
        <v>500</v>
      </c>
      <c r="WZX174" s="566">
        <v>2500</v>
      </c>
      <c r="WZY174" s="566">
        <v>15</v>
      </c>
      <c r="WZZ174" s="566">
        <v>0</v>
      </c>
      <c r="XAA174" s="566">
        <v>0</v>
      </c>
      <c r="XAB174" s="566">
        <v>0</v>
      </c>
      <c r="XAC174" s="566">
        <v>0</v>
      </c>
      <c r="XAD174" s="566">
        <f t="shared" ref="XAD174" si="2151">SUM(WZX174:XAC174)</f>
        <v>2515</v>
      </c>
      <c r="XAE174" s="561">
        <f t="shared" ref="XAE174" si="2152">XAD174/WZV174</f>
        <v>47.452830188679243</v>
      </c>
      <c r="XAF174" s="566" t="s">
        <v>1283</v>
      </c>
      <c r="XAG174" s="566" t="s">
        <v>15</v>
      </c>
      <c r="XAH174" s="579">
        <v>45871</v>
      </c>
      <c r="XAI174" s="579">
        <v>45876</v>
      </c>
      <c r="XAJ174" s="566" t="s">
        <v>485</v>
      </c>
      <c r="XAK174" s="566" t="s">
        <v>486</v>
      </c>
      <c r="XAL174" s="566">
        <v>53</v>
      </c>
      <c r="XAM174" s="566" t="s">
        <v>500</v>
      </c>
      <c r="XAN174" s="566">
        <v>2500</v>
      </c>
      <c r="XAO174" s="566">
        <v>15</v>
      </c>
      <c r="XAP174" s="566">
        <v>0</v>
      </c>
      <c r="XAQ174" s="566">
        <v>0</v>
      </c>
      <c r="XAR174" s="566">
        <v>0</v>
      </c>
      <c r="XAS174" s="566">
        <v>0</v>
      </c>
      <c r="XAT174" s="566">
        <f t="shared" ref="XAT174" si="2153">SUM(XAN174:XAS174)</f>
        <v>2515</v>
      </c>
      <c r="XAU174" s="561">
        <f t="shared" ref="XAU174" si="2154">XAT174/XAL174</f>
        <v>47.452830188679243</v>
      </c>
      <c r="XAV174" s="566" t="s">
        <v>1283</v>
      </c>
      <c r="XAW174" s="566" t="s">
        <v>15</v>
      </c>
      <c r="XAX174" s="579">
        <v>45871</v>
      </c>
      <c r="XAY174" s="579">
        <v>45876</v>
      </c>
      <c r="XAZ174" s="566" t="s">
        <v>485</v>
      </c>
      <c r="XBA174" s="566" t="s">
        <v>486</v>
      </c>
      <c r="XBB174" s="566">
        <v>53</v>
      </c>
      <c r="XBC174" s="566" t="s">
        <v>500</v>
      </c>
      <c r="XBD174" s="566">
        <v>2500</v>
      </c>
      <c r="XBE174" s="566">
        <v>15</v>
      </c>
      <c r="XBF174" s="566">
        <v>0</v>
      </c>
      <c r="XBG174" s="566">
        <v>0</v>
      </c>
      <c r="XBH174" s="566">
        <v>0</v>
      </c>
      <c r="XBI174" s="566">
        <v>0</v>
      </c>
      <c r="XBJ174" s="566">
        <f t="shared" ref="XBJ174" si="2155">SUM(XBD174:XBI174)</f>
        <v>2515</v>
      </c>
      <c r="XBK174" s="561">
        <f t="shared" ref="XBK174" si="2156">XBJ174/XBB174</f>
        <v>47.452830188679243</v>
      </c>
      <c r="XBL174" s="566" t="s">
        <v>1283</v>
      </c>
      <c r="XBM174" s="566" t="s">
        <v>15</v>
      </c>
      <c r="XBN174" s="579">
        <v>45871</v>
      </c>
      <c r="XBO174" s="579">
        <v>45876</v>
      </c>
      <c r="XBP174" s="566" t="s">
        <v>485</v>
      </c>
      <c r="XBQ174" s="566" t="s">
        <v>486</v>
      </c>
      <c r="XBR174" s="566">
        <v>53</v>
      </c>
      <c r="XBS174" s="566" t="s">
        <v>500</v>
      </c>
      <c r="XBT174" s="566">
        <v>2500</v>
      </c>
      <c r="XBU174" s="566">
        <v>15</v>
      </c>
      <c r="XBV174" s="566">
        <v>0</v>
      </c>
      <c r="XBW174" s="566">
        <v>0</v>
      </c>
      <c r="XBX174" s="566">
        <v>0</v>
      </c>
      <c r="XBY174" s="566">
        <v>0</v>
      </c>
      <c r="XBZ174" s="566">
        <f t="shared" ref="XBZ174" si="2157">SUM(XBT174:XBY174)</f>
        <v>2515</v>
      </c>
      <c r="XCA174" s="561">
        <f t="shared" ref="XCA174" si="2158">XBZ174/XBR174</f>
        <v>47.452830188679243</v>
      </c>
      <c r="XCB174" s="566" t="s">
        <v>1283</v>
      </c>
      <c r="XCC174" s="566" t="s">
        <v>15</v>
      </c>
      <c r="XCD174" s="579">
        <v>45871</v>
      </c>
      <c r="XCE174" s="579">
        <v>45876</v>
      </c>
      <c r="XCF174" s="566" t="s">
        <v>485</v>
      </c>
      <c r="XCG174" s="566" t="s">
        <v>486</v>
      </c>
      <c r="XCH174" s="566">
        <v>53</v>
      </c>
      <c r="XCI174" s="566" t="s">
        <v>500</v>
      </c>
      <c r="XCJ174" s="566">
        <v>2500</v>
      </c>
      <c r="XCK174" s="566">
        <v>15</v>
      </c>
      <c r="XCL174" s="566">
        <v>0</v>
      </c>
      <c r="XCM174" s="566">
        <v>0</v>
      </c>
      <c r="XCN174" s="566">
        <v>0</v>
      </c>
      <c r="XCO174" s="566">
        <v>0</v>
      </c>
      <c r="XCP174" s="566">
        <f t="shared" ref="XCP174" si="2159">SUM(XCJ174:XCO174)</f>
        <v>2515</v>
      </c>
      <c r="XCQ174" s="561">
        <f t="shared" ref="XCQ174" si="2160">XCP174/XCH174</f>
        <v>47.452830188679243</v>
      </c>
      <c r="XCR174" s="566" t="s">
        <v>1283</v>
      </c>
      <c r="XCS174" s="566" t="s">
        <v>15</v>
      </c>
      <c r="XCT174" s="579">
        <v>45871</v>
      </c>
      <c r="XCU174" s="579">
        <v>45876</v>
      </c>
      <c r="XCV174" s="566" t="s">
        <v>485</v>
      </c>
      <c r="XCW174" s="566" t="s">
        <v>486</v>
      </c>
      <c r="XCX174" s="566">
        <v>53</v>
      </c>
      <c r="XCY174" s="566" t="s">
        <v>500</v>
      </c>
      <c r="XCZ174" s="566">
        <v>2500</v>
      </c>
      <c r="XDA174" s="566">
        <v>15</v>
      </c>
      <c r="XDB174" s="566">
        <v>0</v>
      </c>
      <c r="XDC174" s="566">
        <v>0</v>
      </c>
      <c r="XDD174" s="566">
        <v>0</v>
      </c>
      <c r="XDE174" s="566">
        <v>0</v>
      </c>
      <c r="XDF174" s="566">
        <f t="shared" ref="XDF174" si="2161">SUM(XCZ174:XDE174)</f>
        <v>2515</v>
      </c>
      <c r="XDG174" s="561">
        <f t="shared" ref="XDG174" si="2162">XDF174/XCX174</f>
        <v>47.452830188679243</v>
      </c>
      <c r="XDH174" s="566" t="s">
        <v>1283</v>
      </c>
      <c r="XDI174" s="566" t="s">
        <v>15</v>
      </c>
      <c r="XDJ174" s="579">
        <v>45871</v>
      </c>
      <c r="XDK174" s="579">
        <v>45876</v>
      </c>
      <c r="XDL174" s="566" t="s">
        <v>485</v>
      </c>
      <c r="XDM174" s="566" t="s">
        <v>486</v>
      </c>
      <c r="XDN174" s="566">
        <v>53</v>
      </c>
      <c r="XDO174" s="566" t="s">
        <v>500</v>
      </c>
      <c r="XDP174" s="566">
        <v>2500</v>
      </c>
      <c r="XDQ174" s="566">
        <v>15</v>
      </c>
      <c r="XDR174" s="566">
        <v>0</v>
      </c>
      <c r="XDS174" s="566">
        <v>0</v>
      </c>
      <c r="XDT174" s="566">
        <v>0</v>
      </c>
      <c r="XDU174" s="566">
        <v>0</v>
      </c>
      <c r="XDV174" s="566">
        <f t="shared" ref="XDV174" si="2163">SUM(XDP174:XDU174)</f>
        <v>2515</v>
      </c>
      <c r="XDW174" s="561">
        <f t="shared" ref="XDW174" si="2164">XDV174/XDN174</f>
        <v>47.452830188679243</v>
      </c>
      <c r="XDX174" s="566" t="s">
        <v>1283</v>
      </c>
      <c r="XDY174" s="566" t="s">
        <v>15</v>
      </c>
      <c r="XDZ174" s="579">
        <v>45871</v>
      </c>
      <c r="XEA174" s="579">
        <v>45876</v>
      </c>
      <c r="XEB174" s="566" t="s">
        <v>485</v>
      </c>
      <c r="XEC174" s="566" t="s">
        <v>486</v>
      </c>
      <c r="XED174" s="566">
        <v>53</v>
      </c>
      <c r="XEE174" s="566" t="s">
        <v>500</v>
      </c>
      <c r="XEF174" s="566">
        <v>2500</v>
      </c>
      <c r="XEG174" s="566">
        <v>15</v>
      </c>
      <c r="XEH174" s="566">
        <v>0</v>
      </c>
      <c r="XEI174" s="566">
        <v>0</v>
      </c>
      <c r="XEJ174" s="566">
        <v>0</v>
      </c>
      <c r="XEK174" s="566">
        <v>0</v>
      </c>
      <c r="XEL174" s="566">
        <f t="shared" ref="XEL174" si="2165">SUM(XEF174:XEK174)</f>
        <v>2515</v>
      </c>
      <c r="XEM174" s="561">
        <f t="shared" ref="XEM174" si="2166">XEL174/XED174</f>
        <v>47.452830188679243</v>
      </c>
      <c r="XEN174" s="566" t="s">
        <v>1283</v>
      </c>
      <c r="XEO174" s="566" t="s">
        <v>15</v>
      </c>
      <c r="XEP174" s="579">
        <v>45871</v>
      </c>
      <c r="XEQ174" s="579">
        <v>45876</v>
      </c>
      <c r="XER174" s="566" t="s">
        <v>485</v>
      </c>
      <c r="XES174" s="566" t="s">
        <v>486</v>
      </c>
      <c r="XET174" s="566">
        <v>53</v>
      </c>
      <c r="XEU174" s="566" t="s">
        <v>500</v>
      </c>
      <c r="XEV174" s="566">
        <v>2500</v>
      </c>
      <c r="XEW174" s="566">
        <v>15</v>
      </c>
      <c r="XEX174" s="566">
        <v>0</v>
      </c>
      <c r="XEY174" s="566">
        <v>0</v>
      </c>
      <c r="XEZ174" s="566">
        <v>0</v>
      </c>
      <c r="XFA174" s="566">
        <v>0</v>
      </c>
      <c r="XFB174" s="566">
        <f t="shared" ref="XFB174" si="2167">SUM(XEV174:XFA174)</f>
        <v>2515</v>
      </c>
      <c r="XFC174" s="561">
        <f t="shared" ref="XFC174" si="2168">XFB174/XET174</f>
        <v>47.452830188679243</v>
      </c>
      <c r="XFD174" s="566" t="s">
        <v>1283</v>
      </c>
    </row>
    <row r="175" spans="1:16384" s="94" customFormat="1">
      <c r="A175" s="570" t="s">
        <v>23</v>
      </c>
      <c r="B175" s="571">
        <v>45884</v>
      </c>
      <c r="C175" s="571">
        <v>45890</v>
      </c>
      <c r="D175" s="570" t="s">
        <v>504</v>
      </c>
      <c r="E175" s="570" t="s">
        <v>486</v>
      </c>
      <c r="F175" s="570">
        <v>53</v>
      </c>
      <c r="G175" s="570" t="s">
        <v>500</v>
      </c>
      <c r="H175" s="570">
        <v>2500</v>
      </c>
      <c r="I175" s="570">
        <v>15</v>
      </c>
      <c r="J175" s="570">
        <v>0</v>
      </c>
      <c r="K175" s="570">
        <v>0</v>
      </c>
      <c r="L175" s="570">
        <v>0</v>
      </c>
      <c r="M175" s="570">
        <v>0</v>
      </c>
      <c r="N175" s="570">
        <f t="shared" ref="N175:N177" si="2169">SUM(H175:M175)</f>
        <v>2515</v>
      </c>
      <c r="O175" s="563">
        <f t="shared" ref="O175:O177" si="2170">N175/F175</f>
        <v>47.452830188679243</v>
      </c>
      <c r="P175" s="570" t="s">
        <v>1283</v>
      </c>
      <c r="R175" s="403"/>
      <c r="S175" s="403"/>
      <c r="AE175" s="727"/>
      <c r="AH175" s="403"/>
      <c r="AI175" s="403"/>
      <c r="AU175" s="727"/>
      <c r="AX175" s="403"/>
      <c r="AY175" s="403"/>
      <c r="BK175" s="727"/>
      <c r="BN175" s="403"/>
      <c r="BO175" s="403"/>
      <c r="CA175" s="727"/>
      <c r="CD175" s="403"/>
      <c r="CE175" s="403"/>
      <c r="CQ175" s="727"/>
      <c r="CT175" s="403"/>
      <c r="CU175" s="403"/>
      <c r="DG175" s="727"/>
      <c r="DJ175" s="403"/>
      <c r="DK175" s="403"/>
      <c r="DW175" s="727"/>
      <c r="DZ175" s="403"/>
      <c r="EA175" s="403"/>
      <c r="EM175" s="727"/>
      <c r="EP175" s="403"/>
      <c r="EQ175" s="403"/>
      <c r="FC175" s="727"/>
      <c r="FF175" s="403"/>
      <c r="FG175" s="403"/>
      <c r="FS175" s="727"/>
      <c r="FV175" s="403"/>
      <c r="FW175" s="403"/>
      <c r="GI175" s="727"/>
      <c r="GL175" s="403"/>
      <c r="GM175" s="403"/>
      <c r="GY175" s="727"/>
      <c r="HB175" s="403"/>
      <c r="HC175" s="403"/>
      <c r="HO175" s="727"/>
      <c r="HR175" s="403"/>
      <c r="HS175" s="403"/>
      <c r="IE175" s="727"/>
      <c r="IH175" s="403"/>
      <c r="II175" s="403"/>
      <c r="IU175" s="727"/>
      <c r="IX175" s="403"/>
      <c r="IY175" s="403"/>
      <c r="JK175" s="727"/>
      <c r="JN175" s="403"/>
      <c r="JO175" s="403"/>
      <c r="KA175" s="727"/>
      <c r="KD175" s="403"/>
      <c r="KE175" s="403"/>
      <c r="KQ175" s="727"/>
      <c r="KT175" s="403"/>
      <c r="KU175" s="403"/>
      <c r="LG175" s="727"/>
      <c r="LJ175" s="403"/>
      <c r="LK175" s="403"/>
      <c r="LW175" s="727"/>
      <c r="LZ175" s="403"/>
      <c r="MA175" s="403"/>
      <c r="MM175" s="727"/>
      <c r="MP175" s="403"/>
      <c r="MQ175" s="403"/>
      <c r="NC175" s="727"/>
      <c r="NF175" s="403"/>
      <c r="NG175" s="403"/>
      <c r="NS175" s="727"/>
      <c r="NV175" s="403"/>
      <c r="NW175" s="403"/>
      <c r="OI175" s="727"/>
      <c r="OL175" s="403"/>
      <c r="OM175" s="403"/>
      <c r="OY175" s="727"/>
      <c r="PB175" s="403"/>
      <c r="PC175" s="403"/>
      <c r="PO175" s="727"/>
      <c r="PR175" s="403"/>
      <c r="PS175" s="403"/>
      <c r="QE175" s="727"/>
      <c r="QH175" s="403"/>
      <c r="QI175" s="403"/>
      <c r="QU175" s="727"/>
      <c r="QX175" s="403"/>
      <c r="QY175" s="403"/>
      <c r="RK175" s="727"/>
      <c r="RN175" s="403"/>
      <c r="RO175" s="403"/>
      <c r="SA175" s="727"/>
      <c r="SD175" s="403"/>
      <c r="SE175" s="403"/>
      <c r="SQ175" s="727"/>
      <c r="ST175" s="403"/>
      <c r="SU175" s="403"/>
      <c r="TG175" s="727"/>
      <c r="TJ175" s="403"/>
      <c r="TK175" s="403"/>
      <c r="TW175" s="727"/>
      <c r="TZ175" s="403"/>
      <c r="UA175" s="403"/>
      <c r="UM175" s="727"/>
      <c r="UP175" s="403"/>
      <c r="UQ175" s="403"/>
      <c r="VC175" s="727"/>
      <c r="VF175" s="403"/>
      <c r="VG175" s="403"/>
      <c r="VS175" s="727"/>
      <c r="VV175" s="403"/>
      <c r="VW175" s="403"/>
      <c r="WI175" s="727"/>
      <c r="WL175" s="403"/>
      <c r="WM175" s="403"/>
      <c r="WY175" s="727"/>
      <c r="XB175" s="403"/>
      <c r="XC175" s="403"/>
      <c r="XO175" s="727"/>
      <c r="XR175" s="403"/>
      <c r="XS175" s="403"/>
      <c r="YE175" s="727"/>
      <c r="YH175" s="403"/>
      <c r="YI175" s="403"/>
      <c r="YU175" s="727"/>
      <c r="YX175" s="403"/>
      <c r="YY175" s="403"/>
      <c r="ZK175" s="727"/>
      <c r="ZN175" s="403"/>
      <c r="ZO175" s="403"/>
      <c r="AAA175" s="727"/>
      <c r="AAD175" s="403"/>
      <c r="AAE175" s="403"/>
      <c r="AAQ175" s="727"/>
      <c r="AAT175" s="403"/>
      <c r="AAU175" s="403"/>
      <c r="ABG175" s="727"/>
      <c r="ABJ175" s="403"/>
      <c r="ABK175" s="403"/>
      <c r="ABW175" s="727"/>
      <c r="ABZ175" s="403"/>
      <c r="ACA175" s="403"/>
      <c r="ACM175" s="727"/>
      <c r="ACP175" s="403"/>
      <c r="ACQ175" s="403"/>
      <c r="ADC175" s="727"/>
      <c r="ADF175" s="403"/>
      <c r="ADG175" s="403"/>
      <c r="ADS175" s="727"/>
      <c r="ADV175" s="403"/>
      <c r="ADW175" s="403"/>
      <c r="AEI175" s="727"/>
      <c r="AEL175" s="403"/>
      <c r="AEM175" s="403"/>
      <c r="AEY175" s="727"/>
      <c r="AFB175" s="403"/>
      <c r="AFC175" s="403"/>
      <c r="AFO175" s="727"/>
      <c r="AFR175" s="403"/>
      <c r="AFS175" s="403"/>
      <c r="AGE175" s="727"/>
      <c r="AGH175" s="403"/>
      <c r="AGI175" s="403"/>
      <c r="AGU175" s="727"/>
      <c r="AGX175" s="403"/>
      <c r="AGY175" s="403"/>
      <c r="AHK175" s="727"/>
      <c r="AHN175" s="403"/>
      <c r="AHO175" s="403"/>
      <c r="AIA175" s="727"/>
      <c r="AID175" s="403"/>
      <c r="AIE175" s="403"/>
      <c r="AIQ175" s="727"/>
      <c r="AIT175" s="403"/>
      <c r="AIU175" s="403"/>
      <c r="AJG175" s="727"/>
      <c r="AJJ175" s="403"/>
      <c r="AJK175" s="403"/>
      <c r="AJW175" s="727"/>
      <c r="AJZ175" s="403"/>
      <c r="AKA175" s="403"/>
      <c r="AKM175" s="727"/>
      <c r="AKP175" s="403"/>
      <c r="AKQ175" s="403"/>
      <c r="ALC175" s="727"/>
      <c r="ALF175" s="403"/>
      <c r="ALG175" s="403"/>
      <c r="ALS175" s="727"/>
      <c r="ALV175" s="403"/>
      <c r="ALW175" s="403"/>
      <c r="AMI175" s="727"/>
      <c r="AML175" s="403"/>
      <c r="AMM175" s="403"/>
      <c r="AMY175" s="727"/>
      <c r="ANB175" s="403"/>
      <c r="ANC175" s="403"/>
      <c r="ANO175" s="727"/>
      <c r="ANR175" s="403"/>
      <c r="ANS175" s="403"/>
      <c r="AOE175" s="727"/>
      <c r="AOH175" s="403"/>
      <c r="AOI175" s="403"/>
      <c r="AOU175" s="727"/>
      <c r="AOX175" s="403"/>
      <c r="AOY175" s="403"/>
      <c r="APK175" s="727"/>
      <c r="APN175" s="403"/>
      <c r="APO175" s="403"/>
      <c r="AQA175" s="727"/>
      <c r="AQD175" s="403"/>
      <c r="AQE175" s="403"/>
      <c r="AQQ175" s="727"/>
      <c r="AQT175" s="403"/>
      <c r="AQU175" s="403"/>
      <c r="ARG175" s="727"/>
      <c r="ARJ175" s="403"/>
      <c r="ARK175" s="403"/>
      <c r="ARW175" s="727"/>
      <c r="ARZ175" s="403"/>
      <c r="ASA175" s="403"/>
      <c r="ASM175" s="727"/>
      <c r="ASP175" s="403"/>
      <c r="ASQ175" s="403"/>
      <c r="ATC175" s="727"/>
      <c r="ATF175" s="403"/>
      <c r="ATG175" s="403"/>
      <c r="ATS175" s="727"/>
      <c r="ATV175" s="403"/>
      <c r="ATW175" s="403"/>
      <c r="AUI175" s="727"/>
      <c r="AUL175" s="403"/>
      <c r="AUM175" s="403"/>
      <c r="AUY175" s="727"/>
      <c r="AVB175" s="403"/>
      <c r="AVC175" s="403"/>
      <c r="AVO175" s="727"/>
      <c r="AVR175" s="403"/>
      <c r="AVS175" s="403"/>
      <c r="AWE175" s="727"/>
      <c r="AWH175" s="403"/>
      <c r="AWI175" s="403"/>
      <c r="AWU175" s="727"/>
      <c r="AWX175" s="403"/>
      <c r="AWY175" s="403"/>
      <c r="AXK175" s="727"/>
      <c r="AXN175" s="403"/>
      <c r="AXO175" s="403"/>
      <c r="AYA175" s="727"/>
      <c r="AYD175" s="403"/>
      <c r="AYE175" s="403"/>
      <c r="AYQ175" s="727"/>
      <c r="AYT175" s="403"/>
      <c r="AYU175" s="403"/>
      <c r="AZG175" s="727"/>
      <c r="AZJ175" s="403"/>
      <c r="AZK175" s="403"/>
      <c r="AZW175" s="727"/>
      <c r="AZZ175" s="403"/>
      <c r="BAA175" s="403"/>
      <c r="BAM175" s="727"/>
      <c r="BAP175" s="403"/>
      <c r="BAQ175" s="403"/>
      <c r="BBC175" s="727"/>
      <c r="BBF175" s="403"/>
      <c r="BBG175" s="403"/>
      <c r="BBS175" s="727"/>
      <c r="BBV175" s="403"/>
      <c r="BBW175" s="403"/>
      <c r="BCI175" s="727"/>
      <c r="BCL175" s="403"/>
      <c r="BCM175" s="403"/>
      <c r="BCY175" s="727"/>
      <c r="BDB175" s="403"/>
      <c r="BDC175" s="403"/>
      <c r="BDO175" s="727"/>
      <c r="BDR175" s="403"/>
      <c r="BDS175" s="403"/>
      <c r="BEE175" s="727"/>
      <c r="BEH175" s="403"/>
      <c r="BEI175" s="403"/>
      <c r="BEU175" s="727"/>
      <c r="BEX175" s="403"/>
      <c r="BEY175" s="403"/>
      <c r="BFK175" s="727"/>
      <c r="BFN175" s="403"/>
      <c r="BFO175" s="403"/>
      <c r="BGA175" s="727"/>
      <c r="BGD175" s="403"/>
      <c r="BGE175" s="403"/>
      <c r="BGQ175" s="727"/>
      <c r="BGT175" s="403"/>
      <c r="BGU175" s="403"/>
      <c r="BHG175" s="727"/>
      <c r="BHJ175" s="403"/>
      <c r="BHK175" s="403"/>
      <c r="BHW175" s="727"/>
      <c r="BHZ175" s="403"/>
      <c r="BIA175" s="403"/>
      <c r="BIM175" s="727"/>
      <c r="BIP175" s="403"/>
      <c r="BIQ175" s="403"/>
      <c r="BJC175" s="727"/>
      <c r="BJF175" s="403"/>
      <c r="BJG175" s="403"/>
      <c r="BJS175" s="727"/>
      <c r="BJV175" s="403"/>
      <c r="BJW175" s="403"/>
      <c r="BKI175" s="727"/>
      <c r="BKL175" s="403"/>
      <c r="BKM175" s="403"/>
      <c r="BKY175" s="727"/>
      <c r="BLB175" s="403"/>
      <c r="BLC175" s="403"/>
      <c r="BLO175" s="727"/>
      <c r="BLR175" s="403"/>
      <c r="BLS175" s="403"/>
      <c r="BME175" s="727"/>
      <c r="BMH175" s="403"/>
      <c r="BMI175" s="403"/>
      <c r="BMU175" s="727"/>
      <c r="BMX175" s="403"/>
      <c r="BMY175" s="403"/>
      <c r="BNK175" s="727"/>
      <c r="BNN175" s="403"/>
      <c r="BNO175" s="403"/>
      <c r="BOA175" s="727"/>
      <c r="BOD175" s="403"/>
      <c r="BOE175" s="403"/>
      <c r="BOQ175" s="727"/>
      <c r="BOT175" s="403"/>
      <c r="BOU175" s="403"/>
      <c r="BPG175" s="727"/>
      <c r="BPJ175" s="403"/>
      <c r="BPK175" s="403"/>
      <c r="BPW175" s="727"/>
      <c r="BPZ175" s="403"/>
      <c r="BQA175" s="403"/>
      <c r="BQM175" s="727"/>
      <c r="BQP175" s="403"/>
      <c r="BQQ175" s="403"/>
      <c r="BRC175" s="727"/>
      <c r="BRF175" s="403"/>
      <c r="BRG175" s="403"/>
      <c r="BRS175" s="727"/>
      <c r="BRV175" s="403"/>
      <c r="BRW175" s="403"/>
      <c r="BSI175" s="727"/>
      <c r="BSL175" s="403"/>
      <c r="BSM175" s="403"/>
      <c r="BSY175" s="727"/>
      <c r="BTB175" s="403"/>
      <c r="BTC175" s="403"/>
      <c r="BTO175" s="727"/>
      <c r="BTR175" s="403"/>
      <c r="BTS175" s="403"/>
      <c r="BUE175" s="727"/>
      <c r="BUH175" s="403"/>
      <c r="BUI175" s="403"/>
      <c r="BUU175" s="727"/>
      <c r="BUX175" s="403"/>
      <c r="BUY175" s="403"/>
      <c r="BVK175" s="727"/>
      <c r="BVN175" s="403"/>
      <c r="BVO175" s="403"/>
      <c r="BWA175" s="727"/>
      <c r="BWD175" s="403"/>
      <c r="BWE175" s="403"/>
      <c r="BWQ175" s="727"/>
      <c r="BWT175" s="403"/>
      <c r="BWU175" s="403"/>
      <c r="BXG175" s="727"/>
      <c r="BXJ175" s="403"/>
      <c r="BXK175" s="403"/>
      <c r="BXW175" s="727"/>
      <c r="BXZ175" s="403"/>
      <c r="BYA175" s="403"/>
      <c r="BYM175" s="727"/>
      <c r="BYP175" s="403"/>
      <c r="BYQ175" s="403"/>
      <c r="BZC175" s="727"/>
      <c r="BZF175" s="403"/>
      <c r="BZG175" s="403"/>
      <c r="BZS175" s="727"/>
      <c r="BZV175" s="403"/>
      <c r="BZW175" s="403"/>
      <c r="CAI175" s="727"/>
      <c r="CAL175" s="403"/>
      <c r="CAM175" s="403"/>
      <c r="CAY175" s="727"/>
      <c r="CBB175" s="403"/>
      <c r="CBC175" s="403"/>
      <c r="CBO175" s="727"/>
      <c r="CBR175" s="403"/>
      <c r="CBS175" s="403"/>
      <c r="CCE175" s="727"/>
      <c r="CCH175" s="403"/>
      <c r="CCI175" s="403"/>
      <c r="CCU175" s="727"/>
      <c r="CCX175" s="403"/>
      <c r="CCY175" s="403"/>
      <c r="CDK175" s="727"/>
      <c r="CDN175" s="403"/>
      <c r="CDO175" s="403"/>
      <c r="CEA175" s="727"/>
      <c r="CED175" s="403"/>
      <c r="CEE175" s="403"/>
      <c r="CEQ175" s="727"/>
      <c r="CET175" s="403"/>
      <c r="CEU175" s="403"/>
      <c r="CFG175" s="727"/>
      <c r="CFJ175" s="403"/>
      <c r="CFK175" s="403"/>
      <c r="CFW175" s="727"/>
      <c r="CFZ175" s="403"/>
      <c r="CGA175" s="403"/>
      <c r="CGM175" s="727"/>
      <c r="CGP175" s="403"/>
      <c r="CGQ175" s="403"/>
      <c r="CHC175" s="727"/>
      <c r="CHF175" s="403"/>
      <c r="CHG175" s="403"/>
      <c r="CHS175" s="727"/>
      <c r="CHV175" s="403"/>
      <c r="CHW175" s="403"/>
      <c r="CII175" s="727"/>
      <c r="CIL175" s="403"/>
      <c r="CIM175" s="403"/>
      <c r="CIY175" s="727"/>
      <c r="CJB175" s="403"/>
      <c r="CJC175" s="403"/>
      <c r="CJO175" s="727"/>
      <c r="CJR175" s="403"/>
      <c r="CJS175" s="403"/>
      <c r="CKE175" s="727"/>
      <c r="CKH175" s="403"/>
      <c r="CKI175" s="403"/>
      <c r="CKU175" s="727"/>
      <c r="CKX175" s="403"/>
      <c r="CKY175" s="403"/>
      <c r="CLK175" s="727"/>
      <c r="CLN175" s="403"/>
      <c r="CLO175" s="403"/>
      <c r="CMA175" s="727"/>
      <c r="CMD175" s="403"/>
      <c r="CME175" s="403"/>
      <c r="CMQ175" s="727"/>
      <c r="CMT175" s="403"/>
      <c r="CMU175" s="403"/>
      <c r="CNG175" s="727"/>
      <c r="CNJ175" s="403"/>
      <c r="CNK175" s="403"/>
      <c r="CNW175" s="727"/>
      <c r="CNZ175" s="403"/>
      <c r="COA175" s="403"/>
      <c r="COM175" s="727"/>
      <c r="COP175" s="403"/>
      <c r="COQ175" s="403"/>
      <c r="CPC175" s="727"/>
      <c r="CPF175" s="403"/>
      <c r="CPG175" s="403"/>
      <c r="CPS175" s="727"/>
      <c r="CPV175" s="403"/>
      <c r="CPW175" s="403"/>
      <c r="CQI175" s="727"/>
      <c r="CQL175" s="403"/>
      <c r="CQM175" s="403"/>
      <c r="CQY175" s="727"/>
      <c r="CRB175" s="403"/>
      <c r="CRC175" s="403"/>
      <c r="CRO175" s="727"/>
      <c r="CRR175" s="403"/>
      <c r="CRS175" s="403"/>
      <c r="CSE175" s="727"/>
      <c r="CSH175" s="403"/>
      <c r="CSI175" s="403"/>
      <c r="CSU175" s="727"/>
      <c r="CSX175" s="403"/>
      <c r="CSY175" s="403"/>
      <c r="CTK175" s="727"/>
      <c r="CTN175" s="403"/>
      <c r="CTO175" s="403"/>
      <c r="CUA175" s="727"/>
      <c r="CUD175" s="403"/>
      <c r="CUE175" s="403"/>
      <c r="CUQ175" s="727"/>
      <c r="CUT175" s="403"/>
      <c r="CUU175" s="403"/>
      <c r="CVG175" s="727"/>
      <c r="CVJ175" s="403"/>
      <c r="CVK175" s="403"/>
      <c r="CVW175" s="727"/>
      <c r="CVZ175" s="403"/>
      <c r="CWA175" s="403"/>
      <c r="CWM175" s="727"/>
      <c r="CWP175" s="403"/>
      <c r="CWQ175" s="403"/>
      <c r="CXC175" s="727"/>
      <c r="CXF175" s="403"/>
      <c r="CXG175" s="403"/>
      <c r="CXS175" s="727"/>
      <c r="CXV175" s="403"/>
      <c r="CXW175" s="403"/>
      <c r="CYI175" s="727"/>
      <c r="CYL175" s="403"/>
      <c r="CYM175" s="403"/>
      <c r="CYY175" s="727"/>
      <c r="CZB175" s="403"/>
      <c r="CZC175" s="403"/>
      <c r="CZO175" s="727"/>
      <c r="CZR175" s="403"/>
      <c r="CZS175" s="403"/>
      <c r="DAE175" s="727"/>
      <c r="DAH175" s="403"/>
      <c r="DAI175" s="403"/>
      <c r="DAU175" s="727"/>
      <c r="DAX175" s="403"/>
      <c r="DAY175" s="403"/>
      <c r="DBK175" s="727"/>
      <c r="DBN175" s="403"/>
      <c r="DBO175" s="403"/>
      <c r="DCA175" s="727"/>
      <c r="DCD175" s="403"/>
      <c r="DCE175" s="403"/>
      <c r="DCQ175" s="727"/>
      <c r="DCT175" s="403"/>
      <c r="DCU175" s="403"/>
      <c r="DDG175" s="727"/>
      <c r="DDJ175" s="403"/>
      <c r="DDK175" s="403"/>
      <c r="DDW175" s="727"/>
      <c r="DDZ175" s="403"/>
      <c r="DEA175" s="403"/>
      <c r="DEM175" s="727"/>
      <c r="DEP175" s="403"/>
      <c r="DEQ175" s="403"/>
      <c r="DFC175" s="727"/>
      <c r="DFF175" s="403"/>
      <c r="DFG175" s="403"/>
      <c r="DFS175" s="727"/>
      <c r="DFV175" s="403"/>
      <c r="DFW175" s="403"/>
      <c r="DGI175" s="727"/>
      <c r="DGL175" s="403"/>
      <c r="DGM175" s="403"/>
      <c r="DGY175" s="727"/>
      <c r="DHB175" s="403"/>
      <c r="DHC175" s="403"/>
      <c r="DHO175" s="727"/>
      <c r="DHR175" s="403"/>
      <c r="DHS175" s="403"/>
      <c r="DIE175" s="727"/>
      <c r="DIH175" s="403"/>
      <c r="DII175" s="403"/>
      <c r="DIU175" s="727"/>
      <c r="DIX175" s="403"/>
      <c r="DIY175" s="403"/>
      <c r="DJK175" s="727"/>
      <c r="DJN175" s="403"/>
      <c r="DJO175" s="403"/>
      <c r="DKA175" s="727"/>
      <c r="DKD175" s="403"/>
      <c r="DKE175" s="403"/>
      <c r="DKQ175" s="727"/>
      <c r="DKT175" s="403"/>
      <c r="DKU175" s="403"/>
      <c r="DLG175" s="727"/>
      <c r="DLJ175" s="403"/>
      <c r="DLK175" s="403"/>
      <c r="DLW175" s="727"/>
      <c r="DLZ175" s="403"/>
      <c r="DMA175" s="403"/>
      <c r="DMM175" s="727"/>
      <c r="DMP175" s="403"/>
      <c r="DMQ175" s="403"/>
      <c r="DNC175" s="727"/>
      <c r="DNF175" s="403"/>
      <c r="DNG175" s="403"/>
      <c r="DNS175" s="727"/>
      <c r="DNV175" s="403"/>
      <c r="DNW175" s="403"/>
      <c r="DOI175" s="727"/>
      <c r="DOL175" s="403"/>
      <c r="DOM175" s="403"/>
      <c r="DOY175" s="727"/>
      <c r="DPB175" s="403"/>
      <c r="DPC175" s="403"/>
      <c r="DPO175" s="727"/>
      <c r="DPR175" s="403"/>
      <c r="DPS175" s="403"/>
      <c r="DQE175" s="727"/>
      <c r="DQH175" s="403"/>
      <c r="DQI175" s="403"/>
      <c r="DQU175" s="727"/>
      <c r="DQX175" s="403"/>
      <c r="DQY175" s="403"/>
      <c r="DRK175" s="727"/>
      <c r="DRN175" s="403"/>
      <c r="DRO175" s="403"/>
      <c r="DSA175" s="727"/>
      <c r="DSD175" s="403"/>
      <c r="DSE175" s="403"/>
      <c r="DSQ175" s="727"/>
      <c r="DST175" s="403"/>
      <c r="DSU175" s="403"/>
      <c r="DTG175" s="727"/>
      <c r="DTJ175" s="403"/>
      <c r="DTK175" s="403"/>
      <c r="DTW175" s="727"/>
      <c r="DTZ175" s="403"/>
      <c r="DUA175" s="403"/>
      <c r="DUM175" s="727"/>
      <c r="DUP175" s="403"/>
      <c r="DUQ175" s="403"/>
      <c r="DVC175" s="727"/>
      <c r="DVF175" s="403"/>
      <c r="DVG175" s="403"/>
      <c r="DVS175" s="727"/>
      <c r="DVV175" s="403"/>
      <c r="DVW175" s="403"/>
      <c r="DWI175" s="727"/>
      <c r="DWL175" s="403"/>
      <c r="DWM175" s="403"/>
      <c r="DWY175" s="727"/>
      <c r="DXB175" s="403"/>
      <c r="DXC175" s="403"/>
      <c r="DXO175" s="727"/>
      <c r="DXR175" s="403"/>
      <c r="DXS175" s="403"/>
      <c r="DYE175" s="727"/>
      <c r="DYH175" s="403"/>
      <c r="DYI175" s="403"/>
      <c r="DYU175" s="727"/>
      <c r="DYX175" s="403"/>
      <c r="DYY175" s="403"/>
      <c r="DZK175" s="727"/>
      <c r="DZN175" s="403"/>
      <c r="DZO175" s="403"/>
      <c r="EAA175" s="727"/>
      <c r="EAD175" s="403"/>
      <c r="EAE175" s="403"/>
      <c r="EAQ175" s="727"/>
      <c r="EAT175" s="403"/>
      <c r="EAU175" s="403"/>
      <c r="EBG175" s="727"/>
      <c r="EBJ175" s="403"/>
      <c r="EBK175" s="403"/>
      <c r="EBW175" s="727"/>
      <c r="EBZ175" s="403"/>
      <c r="ECA175" s="403"/>
      <c r="ECM175" s="727"/>
      <c r="ECP175" s="403"/>
      <c r="ECQ175" s="403"/>
      <c r="EDC175" s="727"/>
      <c r="EDF175" s="403"/>
      <c r="EDG175" s="403"/>
      <c r="EDS175" s="727"/>
      <c r="EDV175" s="403"/>
      <c r="EDW175" s="403"/>
      <c r="EEI175" s="727"/>
      <c r="EEL175" s="403"/>
      <c r="EEM175" s="403"/>
      <c r="EEY175" s="727"/>
      <c r="EFB175" s="403"/>
      <c r="EFC175" s="403"/>
      <c r="EFO175" s="727"/>
      <c r="EFR175" s="403"/>
      <c r="EFS175" s="403"/>
      <c r="EGE175" s="727"/>
      <c r="EGH175" s="403"/>
      <c r="EGI175" s="403"/>
      <c r="EGU175" s="727"/>
      <c r="EGX175" s="403"/>
      <c r="EGY175" s="403"/>
      <c r="EHK175" s="727"/>
      <c r="EHN175" s="403"/>
      <c r="EHO175" s="403"/>
      <c r="EIA175" s="727"/>
      <c r="EID175" s="403"/>
      <c r="EIE175" s="403"/>
      <c r="EIQ175" s="727"/>
      <c r="EIT175" s="403"/>
      <c r="EIU175" s="403"/>
      <c r="EJG175" s="727"/>
      <c r="EJJ175" s="403"/>
      <c r="EJK175" s="403"/>
      <c r="EJW175" s="727"/>
      <c r="EJZ175" s="403"/>
      <c r="EKA175" s="403"/>
      <c r="EKM175" s="727"/>
      <c r="EKP175" s="403"/>
      <c r="EKQ175" s="403"/>
      <c r="ELC175" s="727"/>
      <c r="ELF175" s="403"/>
      <c r="ELG175" s="403"/>
      <c r="ELS175" s="727"/>
      <c r="ELV175" s="403"/>
      <c r="ELW175" s="403"/>
      <c r="EMI175" s="727"/>
      <c r="EML175" s="403"/>
      <c r="EMM175" s="403"/>
      <c r="EMY175" s="727"/>
      <c r="ENB175" s="403"/>
      <c r="ENC175" s="403"/>
      <c r="ENO175" s="727"/>
      <c r="ENR175" s="403"/>
      <c r="ENS175" s="403"/>
      <c r="EOE175" s="727"/>
      <c r="EOH175" s="403"/>
      <c r="EOI175" s="403"/>
      <c r="EOU175" s="727"/>
      <c r="EOX175" s="403"/>
      <c r="EOY175" s="403"/>
      <c r="EPK175" s="727"/>
      <c r="EPN175" s="403"/>
      <c r="EPO175" s="403"/>
      <c r="EQA175" s="727"/>
      <c r="EQD175" s="403"/>
      <c r="EQE175" s="403"/>
      <c r="EQQ175" s="727"/>
      <c r="EQT175" s="403"/>
      <c r="EQU175" s="403"/>
      <c r="ERG175" s="727"/>
      <c r="ERJ175" s="403"/>
      <c r="ERK175" s="403"/>
      <c r="ERW175" s="727"/>
      <c r="ERZ175" s="403"/>
      <c r="ESA175" s="403"/>
      <c r="ESM175" s="727"/>
      <c r="ESP175" s="403"/>
      <c r="ESQ175" s="403"/>
      <c r="ETC175" s="727"/>
      <c r="ETF175" s="403"/>
      <c r="ETG175" s="403"/>
      <c r="ETS175" s="727"/>
      <c r="ETV175" s="403"/>
      <c r="ETW175" s="403"/>
      <c r="EUI175" s="727"/>
      <c r="EUL175" s="403"/>
      <c r="EUM175" s="403"/>
      <c r="EUY175" s="727"/>
      <c r="EVB175" s="403"/>
      <c r="EVC175" s="403"/>
      <c r="EVO175" s="727"/>
      <c r="EVR175" s="403"/>
      <c r="EVS175" s="403"/>
      <c r="EWE175" s="727"/>
      <c r="EWH175" s="403"/>
      <c r="EWI175" s="403"/>
      <c r="EWU175" s="727"/>
      <c r="EWX175" s="403"/>
      <c r="EWY175" s="403"/>
      <c r="EXK175" s="727"/>
      <c r="EXN175" s="403"/>
      <c r="EXO175" s="403"/>
      <c r="EYA175" s="727"/>
      <c r="EYD175" s="403"/>
      <c r="EYE175" s="403"/>
      <c r="EYQ175" s="727"/>
      <c r="EYT175" s="403"/>
      <c r="EYU175" s="403"/>
      <c r="EZG175" s="727"/>
      <c r="EZJ175" s="403"/>
      <c r="EZK175" s="403"/>
      <c r="EZW175" s="727"/>
      <c r="EZZ175" s="403"/>
      <c r="FAA175" s="403"/>
      <c r="FAM175" s="727"/>
      <c r="FAP175" s="403"/>
      <c r="FAQ175" s="403"/>
      <c r="FBC175" s="727"/>
      <c r="FBF175" s="403"/>
      <c r="FBG175" s="403"/>
      <c r="FBS175" s="727"/>
      <c r="FBV175" s="403"/>
      <c r="FBW175" s="403"/>
      <c r="FCI175" s="727"/>
      <c r="FCL175" s="403"/>
      <c r="FCM175" s="403"/>
      <c r="FCY175" s="727"/>
      <c r="FDB175" s="403"/>
      <c r="FDC175" s="403"/>
      <c r="FDO175" s="727"/>
      <c r="FDR175" s="403"/>
      <c r="FDS175" s="403"/>
      <c r="FEE175" s="727"/>
      <c r="FEH175" s="403"/>
      <c r="FEI175" s="403"/>
      <c r="FEU175" s="727"/>
      <c r="FEX175" s="403"/>
      <c r="FEY175" s="403"/>
      <c r="FFK175" s="727"/>
      <c r="FFN175" s="403"/>
      <c r="FFO175" s="403"/>
      <c r="FGA175" s="727"/>
      <c r="FGD175" s="403"/>
      <c r="FGE175" s="403"/>
      <c r="FGQ175" s="727"/>
      <c r="FGT175" s="403"/>
      <c r="FGU175" s="403"/>
      <c r="FHG175" s="727"/>
      <c r="FHJ175" s="403"/>
      <c r="FHK175" s="403"/>
      <c r="FHW175" s="727"/>
      <c r="FHZ175" s="403"/>
      <c r="FIA175" s="403"/>
      <c r="FIM175" s="727"/>
      <c r="FIP175" s="403"/>
      <c r="FIQ175" s="403"/>
      <c r="FJC175" s="727"/>
      <c r="FJF175" s="403"/>
      <c r="FJG175" s="403"/>
      <c r="FJS175" s="727"/>
      <c r="FJV175" s="403"/>
      <c r="FJW175" s="403"/>
      <c r="FKI175" s="727"/>
      <c r="FKL175" s="403"/>
      <c r="FKM175" s="403"/>
      <c r="FKY175" s="727"/>
      <c r="FLB175" s="403"/>
      <c r="FLC175" s="403"/>
      <c r="FLO175" s="727"/>
      <c r="FLR175" s="403"/>
      <c r="FLS175" s="403"/>
      <c r="FME175" s="727"/>
      <c r="FMH175" s="403"/>
      <c r="FMI175" s="403"/>
      <c r="FMU175" s="727"/>
      <c r="FMX175" s="403"/>
      <c r="FMY175" s="403"/>
      <c r="FNK175" s="727"/>
      <c r="FNN175" s="403"/>
      <c r="FNO175" s="403"/>
      <c r="FOA175" s="727"/>
      <c r="FOD175" s="403"/>
      <c r="FOE175" s="403"/>
      <c r="FOQ175" s="727"/>
      <c r="FOT175" s="403"/>
      <c r="FOU175" s="403"/>
      <c r="FPG175" s="727"/>
      <c r="FPJ175" s="403"/>
      <c r="FPK175" s="403"/>
      <c r="FPW175" s="727"/>
      <c r="FPZ175" s="403"/>
      <c r="FQA175" s="403"/>
      <c r="FQM175" s="727"/>
      <c r="FQP175" s="403"/>
      <c r="FQQ175" s="403"/>
      <c r="FRC175" s="727"/>
      <c r="FRF175" s="403"/>
      <c r="FRG175" s="403"/>
      <c r="FRS175" s="727"/>
      <c r="FRV175" s="403"/>
      <c r="FRW175" s="403"/>
      <c r="FSI175" s="727"/>
      <c r="FSL175" s="403"/>
      <c r="FSM175" s="403"/>
      <c r="FSY175" s="727"/>
      <c r="FTB175" s="403"/>
      <c r="FTC175" s="403"/>
      <c r="FTO175" s="727"/>
      <c r="FTR175" s="403"/>
      <c r="FTS175" s="403"/>
      <c r="FUE175" s="727"/>
      <c r="FUH175" s="403"/>
      <c r="FUI175" s="403"/>
      <c r="FUU175" s="727"/>
      <c r="FUX175" s="403"/>
      <c r="FUY175" s="403"/>
      <c r="FVK175" s="727"/>
      <c r="FVN175" s="403"/>
      <c r="FVO175" s="403"/>
      <c r="FWA175" s="727"/>
      <c r="FWD175" s="403"/>
      <c r="FWE175" s="403"/>
      <c r="FWQ175" s="727"/>
      <c r="FWT175" s="403"/>
      <c r="FWU175" s="403"/>
      <c r="FXG175" s="727"/>
      <c r="FXJ175" s="403"/>
      <c r="FXK175" s="403"/>
      <c r="FXW175" s="727"/>
      <c r="FXZ175" s="403"/>
      <c r="FYA175" s="403"/>
      <c r="FYM175" s="727"/>
      <c r="FYP175" s="403"/>
      <c r="FYQ175" s="403"/>
      <c r="FZC175" s="727"/>
      <c r="FZF175" s="403"/>
      <c r="FZG175" s="403"/>
      <c r="FZS175" s="727"/>
      <c r="FZV175" s="403"/>
      <c r="FZW175" s="403"/>
      <c r="GAI175" s="727"/>
      <c r="GAL175" s="403"/>
      <c r="GAM175" s="403"/>
      <c r="GAY175" s="727"/>
      <c r="GBB175" s="403"/>
      <c r="GBC175" s="403"/>
      <c r="GBO175" s="727"/>
      <c r="GBR175" s="403"/>
      <c r="GBS175" s="403"/>
      <c r="GCE175" s="727"/>
      <c r="GCH175" s="403"/>
      <c r="GCI175" s="403"/>
      <c r="GCU175" s="727"/>
      <c r="GCX175" s="403"/>
      <c r="GCY175" s="403"/>
      <c r="GDK175" s="727"/>
      <c r="GDN175" s="403"/>
      <c r="GDO175" s="403"/>
      <c r="GEA175" s="727"/>
      <c r="GED175" s="403"/>
      <c r="GEE175" s="403"/>
      <c r="GEQ175" s="727"/>
      <c r="GET175" s="403"/>
      <c r="GEU175" s="403"/>
      <c r="GFG175" s="727"/>
      <c r="GFJ175" s="403"/>
      <c r="GFK175" s="403"/>
      <c r="GFW175" s="727"/>
      <c r="GFZ175" s="403"/>
      <c r="GGA175" s="403"/>
      <c r="GGM175" s="727"/>
      <c r="GGP175" s="403"/>
      <c r="GGQ175" s="403"/>
      <c r="GHC175" s="727"/>
      <c r="GHF175" s="403"/>
      <c r="GHG175" s="403"/>
      <c r="GHS175" s="727"/>
      <c r="GHV175" s="403"/>
      <c r="GHW175" s="403"/>
      <c r="GII175" s="727"/>
      <c r="GIL175" s="403"/>
      <c r="GIM175" s="403"/>
      <c r="GIY175" s="727"/>
      <c r="GJB175" s="403"/>
      <c r="GJC175" s="403"/>
      <c r="GJO175" s="727"/>
      <c r="GJR175" s="403"/>
      <c r="GJS175" s="403"/>
      <c r="GKE175" s="727"/>
      <c r="GKH175" s="403"/>
      <c r="GKI175" s="403"/>
      <c r="GKU175" s="727"/>
      <c r="GKX175" s="403"/>
      <c r="GKY175" s="403"/>
      <c r="GLK175" s="727"/>
      <c r="GLN175" s="403"/>
      <c r="GLO175" s="403"/>
      <c r="GMA175" s="727"/>
      <c r="GMD175" s="403"/>
      <c r="GME175" s="403"/>
      <c r="GMQ175" s="727"/>
      <c r="GMT175" s="403"/>
      <c r="GMU175" s="403"/>
      <c r="GNG175" s="727"/>
      <c r="GNJ175" s="403"/>
      <c r="GNK175" s="403"/>
      <c r="GNW175" s="727"/>
      <c r="GNZ175" s="403"/>
      <c r="GOA175" s="403"/>
      <c r="GOM175" s="727"/>
      <c r="GOP175" s="403"/>
      <c r="GOQ175" s="403"/>
      <c r="GPC175" s="727"/>
      <c r="GPF175" s="403"/>
      <c r="GPG175" s="403"/>
      <c r="GPS175" s="727"/>
      <c r="GPV175" s="403"/>
      <c r="GPW175" s="403"/>
      <c r="GQI175" s="727"/>
      <c r="GQL175" s="403"/>
      <c r="GQM175" s="403"/>
      <c r="GQY175" s="727"/>
      <c r="GRB175" s="403"/>
      <c r="GRC175" s="403"/>
      <c r="GRO175" s="727"/>
      <c r="GRR175" s="403"/>
      <c r="GRS175" s="403"/>
      <c r="GSE175" s="727"/>
      <c r="GSH175" s="403"/>
      <c r="GSI175" s="403"/>
      <c r="GSU175" s="727"/>
      <c r="GSX175" s="403"/>
      <c r="GSY175" s="403"/>
      <c r="GTK175" s="727"/>
      <c r="GTN175" s="403"/>
      <c r="GTO175" s="403"/>
      <c r="GUA175" s="727"/>
      <c r="GUD175" s="403"/>
      <c r="GUE175" s="403"/>
      <c r="GUQ175" s="727"/>
      <c r="GUT175" s="403"/>
      <c r="GUU175" s="403"/>
      <c r="GVG175" s="727"/>
      <c r="GVJ175" s="403"/>
      <c r="GVK175" s="403"/>
      <c r="GVW175" s="727"/>
      <c r="GVZ175" s="403"/>
      <c r="GWA175" s="403"/>
      <c r="GWM175" s="727"/>
      <c r="GWP175" s="403"/>
      <c r="GWQ175" s="403"/>
      <c r="GXC175" s="727"/>
      <c r="GXF175" s="403"/>
      <c r="GXG175" s="403"/>
      <c r="GXS175" s="727"/>
      <c r="GXV175" s="403"/>
      <c r="GXW175" s="403"/>
      <c r="GYI175" s="727"/>
      <c r="GYL175" s="403"/>
      <c r="GYM175" s="403"/>
      <c r="GYY175" s="727"/>
      <c r="GZB175" s="403"/>
      <c r="GZC175" s="403"/>
      <c r="GZO175" s="727"/>
      <c r="GZR175" s="403"/>
      <c r="GZS175" s="403"/>
      <c r="HAE175" s="727"/>
      <c r="HAH175" s="403"/>
      <c r="HAI175" s="403"/>
      <c r="HAU175" s="727"/>
      <c r="HAX175" s="403"/>
      <c r="HAY175" s="403"/>
      <c r="HBK175" s="727"/>
      <c r="HBN175" s="403"/>
      <c r="HBO175" s="403"/>
      <c r="HCA175" s="727"/>
      <c r="HCD175" s="403"/>
      <c r="HCE175" s="403"/>
      <c r="HCQ175" s="727"/>
      <c r="HCT175" s="403"/>
      <c r="HCU175" s="403"/>
      <c r="HDG175" s="727"/>
      <c r="HDJ175" s="403"/>
      <c r="HDK175" s="403"/>
      <c r="HDW175" s="727"/>
      <c r="HDZ175" s="403"/>
      <c r="HEA175" s="403"/>
      <c r="HEM175" s="727"/>
      <c r="HEP175" s="403"/>
      <c r="HEQ175" s="403"/>
      <c r="HFC175" s="727"/>
      <c r="HFF175" s="403"/>
      <c r="HFG175" s="403"/>
      <c r="HFS175" s="727"/>
      <c r="HFV175" s="403"/>
      <c r="HFW175" s="403"/>
      <c r="HGI175" s="727"/>
      <c r="HGL175" s="403"/>
      <c r="HGM175" s="403"/>
      <c r="HGY175" s="727"/>
      <c r="HHB175" s="403"/>
      <c r="HHC175" s="403"/>
      <c r="HHO175" s="727"/>
      <c r="HHR175" s="403"/>
      <c r="HHS175" s="403"/>
      <c r="HIE175" s="727"/>
      <c r="HIH175" s="403"/>
      <c r="HII175" s="403"/>
      <c r="HIU175" s="727"/>
      <c r="HIX175" s="403"/>
      <c r="HIY175" s="403"/>
      <c r="HJK175" s="727"/>
      <c r="HJN175" s="403"/>
      <c r="HJO175" s="403"/>
      <c r="HKA175" s="727"/>
      <c r="HKD175" s="403"/>
      <c r="HKE175" s="403"/>
      <c r="HKQ175" s="727"/>
      <c r="HKT175" s="403"/>
      <c r="HKU175" s="403"/>
      <c r="HLG175" s="727"/>
      <c r="HLJ175" s="403"/>
      <c r="HLK175" s="403"/>
      <c r="HLW175" s="727"/>
      <c r="HLZ175" s="403"/>
      <c r="HMA175" s="403"/>
      <c r="HMM175" s="727"/>
      <c r="HMP175" s="403"/>
      <c r="HMQ175" s="403"/>
      <c r="HNC175" s="727"/>
      <c r="HNF175" s="403"/>
      <c r="HNG175" s="403"/>
      <c r="HNS175" s="727"/>
      <c r="HNV175" s="403"/>
      <c r="HNW175" s="403"/>
      <c r="HOI175" s="727"/>
      <c r="HOL175" s="403"/>
      <c r="HOM175" s="403"/>
      <c r="HOY175" s="727"/>
      <c r="HPB175" s="403"/>
      <c r="HPC175" s="403"/>
      <c r="HPO175" s="727"/>
      <c r="HPR175" s="403"/>
      <c r="HPS175" s="403"/>
      <c r="HQE175" s="727"/>
      <c r="HQH175" s="403"/>
      <c r="HQI175" s="403"/>
      <c r="HQU175" s="727"/>
      <c r="HQX175" s="403"/>
      <c r="HQY175" s="403"/>
      <c r="HRK175" s="727"/>
      <c r="HRN175" s="403"/>
      <c r="HRO175" s="403"/>
      <c r="HSA175" s="727"/>
      <c r="HSD175" s="403"/>
      <c r="HSE175" s="403"/>
      <c r="HSQ175" s="727"/>
      <c r="HST175" s="403"/>
      <c r="HSU175" s="403"/>
      <c r="HTG175" s="727"/>
      <c r="HTJ175" s="403"/>
      <c r="HTK175" s="403"/>
      <c r="HTW175" s="727"/>
      <c r="HTZ175" s="403"/>
      <c r="HUA175" s="403"/>
      <c r="HUM175" s="727"/>
      <c r="HUP175" s="403"/>
      <c r="HUQ175" s="403"/>
      <c r="HVC175" s="727"/>
      <c r="HVF175" s="403"/>
      <c r="HVG175" s="403"/>
      <c r="HVS175" s="727"/>
      <c r="HVV175" s="403"/>
      <c r="HVW175" s="403"/>
      <c r="HWI175" s="727"/>
      <c r="HWL175" s="403"/>
      <c r="HWM175" s="403"/>
      <c r="HWY175" s="727"/>
      <c r="HXB175" s="403"/>
      <c r="HXC175" s="403"/>
      <c r="HXO175" s="727"/>
      <c r="HXR175" s="403"/>
      <c r="HXS175" s="403"/>
      <c r="HYE175" s="727"/>
      <c r="HYH175" s="403"/>
      <c r="HYI175" s="403"/>
      <c r="HYU175" s="727"/>
      <c r="HYX175" s="403"/>
      <c r="HYY175" s="403"/>
      <c r="HZK175" s="727"/>
      <c r="HZN175" s="403"/>
      <c r="HZO175" s="403"/>
      <c r="IAA175" s="727"/>
      <c r="IAD175" s="403"/>
      <c r="IAE175" s="403"/>
      <c r="IAQ175" s="727"/>
      <c r="IAT175" s="403"/>
      <c r="IAU175" s="403"/>
      <c r="IBG175" s="727"/>
      <c r="IBJ175" s="403"/>
      <c r="IBK175" s="403"/>
      <c r="IBW175" s="727"/>
      <c r="IBZ175" s="403"/>
      <c r="ICA175" s="403"/>
      <c r="ICM175" s="727"/>
      <c r="ICP175" s="403"/>
      <c r="ICQ175" s="403"/>
      <c r="IDC175" s="727"/>
      <c r="IDF175" s="403"/>
      <c r="IDG175" s="403"/>
      <c r="IDS175" s="727"/>
      <c r="IDV175" s="403"/>
      <c r="IDW175" s="403"/>
      <c r="IEI175" s="727"/>
      <c r="IEL175" s="403"/>
      <c r="IEM175" s="403"/>
      <c r="IEY175" s="727"/>
      <c r="IFB175" s="403"/>
      <c r="IFC175" s="403"/>
      <c r="IFO175" s="727"/>
      <c r="IFR175" s="403"/>
      <c r="IFS175" s="403"/>
      <c r="IGE175" s="727"/>
      <c r="IGH175" s="403"/>
      <c r="IGI175" s="403"/>
      <c r="IGU175" s="727"/>
      <c r="IGX175" s="403"/>
      <c r="IGY175" s="403"/>
      <c r="IHK175" s="727"/>
      <c r="IHN175" s="403"/>
      <c r="IHO175" s="403"/>
      <c r="IIA175" s="727"/>
      <c r="IID175" s="403"/>
      <c r="IIE175" s="403"/>
      <c r="IIQ175" s="727"/>
      <c r="IIT175" s="403"/>
      <c r="IIU175" s="403"/>
      <c r="IJG175" s="727"/>
      <c r="IJJ175" s="403"/>
      <c r="IJK175" s="403"/>
      <c r="IJW175" s="727"/>
      <c r="IJZ175" s="403"/>
      <c r="IKA175" s="403"/>
      <c r="IKM175" s="727"/>
      <c r="IKP175" s="403"/>
      <c r="IKQ175" s="403"/>
      <c r="ILC175" s="727"/>
      <c r="ILF175" s="403"/>
      <c r="ILG175" s="403"/>
      <c r="ILS175" s="727"/>
      <c r="ILV175" s="403"/>
      <c r="ILW175" s="403"/>
      <c r="IMI175" s="727"/>
      <c r="IML175" s="403"/>
      <c r="IMM175" s="403"/>
      <c r="IMY175" s="727"/>
      <c r="INB175" s="403"/>
      <c r="INC175" s="403"/>
      <c r="INO175" s="727"/>
      <c r="INR175" s="403"/>
      <c r="INS175" s="403"/>
      <c r="IOE175" s="727"/>
      <c r="IOH175" s="403"/>
      <c r="IOI175" s="403"/>
      <c r="IOU175" s="727"/>
      <c r="IOX175" s="403"/>
      <c r="IOY175" s="403"/>
      <c r="IPK175" s="727"/>
      <c r="IPN175" s="403"/>
      <c r="IPO175" s="403"/>
      <c r="IQA175" s="727"/>
      <c r="IQD175" s="403"/>
      <c r="IQE175" s="403"/>
      <c r="IQQ175" s="727"/>
      <c r="IQT175" s="403"/>
      <c r="IQU175" s="403"/>
      <c r="IRG175" s="727"/>
      <c r="IRJ175" s="403"/>
      <c r="IRK175" s="403"/>
      <c r="IRW175" s="727"/>
      <c r="IRZ175" s="403"/>
      <c r="ISA175" s="403"/>
      <c r="ISM175" s="727"/>
      <c r="ISP175" s="403"/>
      <c r="ISQ175" s="403"/>
      <c r="ITC175" s="727"/>
      <c r="ITF175" s="403"/>
      <c r="ITG175" s="403"/>
      <c r="ITS175" s="727"/>
      <c r="ITV175" s="403"/>
      <c r="ITW175" s="403"/>
      <c r="IUI175" s="727"/>
      <c r="IUL175" s="403"/>
      <c r="IUM175" s="403"/>
      <c r="IUY175" s="727"/>
      <c r="IVB175" s="403"/>
      <c r="IVC175" s="403"/>
      <c r="IVO175" s="727"/>
      <c r="IVR175" s="403"/>
      <c r="IVS175" s="403"/>
      <c r="IWE175" s="727"/>
      <c r="IWH175" s="403"/>
      <c r="IWI175" s="403"/>
      <c r="IWU175" s="727"/>
      <c r="IWX175" s="403"/>
      <c r="IWY175" s="403"/>
      <c r="IXK175" s="727"/>
      <c r="IXN175" s="403"/>
      <c r="IXO175" s="403"/>
      <c r="IYA175" s="727"/>
      <c r="IYD175" s="403"/>
      <c r="IYE175" s="403"/>
      <c r="IYQ175" s="727"/>
      <c r="IYT175" s="403"/>
      <c r="IYU175" s="403"/>
      <c r="IZG175" s="727"/>
      <c r="IZJ175" s="403"/>
      <c r="IZK175" s="403"/>
      <c r="IZW175" s="727"/>
      <c r="IZZ175" s="403"/>
      <c r="JAA175" s="403"/>
      <c r="JAM175" s="727"/>
      <c r="JAP175" s="403"/>
      <c r="JAQ175" s="403"/>
      <c r="JBC175" s="727"/>
      <c r="JBF175" s="403"/>
      <c r="JBG175" s="403"/>
      <c r="JBS175" s="727"/>
      <c r="JBV175" s="403"/>
      <c r="JBW175" s="403"/>
      <c r="JCI175" s="727"/>
      <c r="JCL175" s="403"/>
      <c r="JCM175" s="403"/>
      <c r="JCY175" s="727"/>
      <c r="JDB175" s="403"/>
      <c r="JDC175" s="403"/>
      <c r="JDO175" s="727"/>
      <c r="JDR175" s="403"/>
      <c r="JDS175" s="403"/>
      <c r="JEE175" s="727"/>
      <c r="JEH175" s="403"/>
      <c r="JEI175" s="403"/>
      <c r="JEU175" s="727"/>
      <c r="JEX175" s="403"/>
      <c r="JEY175" s="403"/>
      <c r="JFK175" s="727"/>
      <c r="JFN175" s="403"/>
      <c r="JFO175" s="403"/>
      <c r="JGA175" s="727"/>
      <c r="JGD175" s="403"/>
      <c r="JGE175" s="403"/>
      <c r="JGQ175" s="727"/>
      <c r="JGT175" s="403"/>
      <c r="JGU175" s="403"/>
      <c r="JHG175" s="727"/>
      <c r="JHJ175" s="403"/>
      <c r="JHK175" s="403"/>
      <c r="JHW175" s="727"/>
      <c r="JHZ175" s="403"/>
      <c r="JIA175" s="403"/>
      <c r="JIM175" s="727"/>
      <c r="JIP175" s="403"/>
      <c r="JIQ175" s="403"/>
      <c r="JJC175" s="727"/>
      <c r="JJF175" s="403"/>
      <c r="JJG175" s="403"/>
      <c r="JJS175" s="727"/>
      <c r="JJV175" s="403"/>
      <c r="JJW175" s="403"/>
      <c r="JKI175" s="727"/>
      <c r="JKL175" s="403"/>
      <c r="JKM175" s="403"/>
      <c r="JKY175" s="727"/>
      <c r="JLB175" s="403"/>
      <c r="JLC175" s="403"/>
      <c r="JLO175" s="727"/>
      <c r="JLR175" s="403"/>
      <c r="JLS175" s="403"/>
      <c r="JME175" s="727"/>
      <c r="JMH175" s="403"/>
      <c r="JMI175" s="403"/>
      <c r="JMU175" s="727"/>
      <c r="JMX175" s="403"/>
      <c r="JMY175" s="403"/>
      <c r="JNK175" s="727"/>
      <c r="JNN175" s="403"/>
      <c r="JNO175" s="403"/>
      <c r="JOA175" s="727"/>
      <c r="JOD175" s="403"/>
      <c r="JOE175" s="403"/>
      <c r="JOQ175" s="727"/>
      <c r="JOT175" s="403"/>
      <c r="JOU175" s="403"/>
      <c r="JPG175" s="727"/>
      <c r="JPJ175" s="403"/>
      <c r="JPK175" s="403"/>
      <c r="JPW175" s="727"/>
      <c r="JPZ175" s="403"/>
      <c r="JQA175" s="403"/>
      <c r="JQM175" s="727"/>
      <c r="JQP175" s="403"/>
      <c r="JQQ175" s="403"/>
      <c r="JRC175" s="727"/>
      <c r="JRF175" s="403"/>
      <c r="JRG175" s="403"/>
      <c r="JRS175" s="727"/>
      <c r="JRV175" s="403"/>
      <c r="JRW175" s="403"/>
      <c r="JSI175" s="727"/>
      <c r="JSL175" s="403"/>
      <c r="JSM175" s="403"/>
      <c r="JSY175" s="727"/>
      <c r="JTB175" s="403"/>
      <c r="JTC175" s="403"/>
      <c r="JTO175" s="727"/>
      <c r="JTR175" s="403"/>
      <c r="JTS175" s="403"/>
      <c r="JUE175" s="727"/>
      <c r="JUH175" s="403"/>
      <c r="JUI175" s="403"/>
      <c r="JUU175" s="727"/>
      <c r="JUX175" s="403"/>
      <c r="JUY175" s="403"/>
      <c r="JVK175" s="727"/>
      <c r="JVN175" s="403"/>
      <c r="JVO175" s="403"/>
      <c r="JWA175" s="727"/>
      <c r="JWD175" s="403"/>
      <c r="JWE175" s="403"/>
      <c r="JWQ175" s="727"/>
      <c r="JWT175" s="403"/>
      <c r="JWU175" s="403"/>
      <c r="JXG175" s="727"/>
      <c r="JXJ175" s="403"/>
      <c r="JXK175" s="403"/>
      <c r="JXW175" s="727"/>
      <c r="JXZ175" s="403"/>
      <c r="JYA175" s="403"/>
      <c r="JYM175" s="727"/>
      <c r="JYP175" s="403"/>
      <c r="JYQ175" s="403"/>
      <c r="JZC175" s="727"/>
      <c r="JZF175" s="403"/>
      <c r="JZG175" s="403"/>
      <c r="JZS175" s="727"/>
      <c r="JZV175" s="403"/>
      <c r="JZW175" s="403"/>
      <c r="KAI175" s="727"/>
      <c r="KAL175" s="403"/>
      <c r="KAM175" s="403"/>
      <c r="KAY175" s="727"/>
      <c r="KBB175" s="403"/>
      <c r="KBC175" s="403"/>
      <c r="KBO175" s="727"/>
      <c r="KBR175" s="403"/>
      <c r="KBS175" s="403"/>
      <c r="KCE175" s="727"/>
      <c r="KCH175" s="403"/>
      <c r="KCI175" s="403"/>
      <c r="KCU175" s="727"/>
      <c r="KCX175" s="403"/>
      <c r="KCY175" s="403"/>
      <c r="KDK175" s="727"/>
      <c r="KDN175" s="403"/>
      <c r="KDO175" s="403"/>
      <c r="KEA175" s="727"/>
      <c r="KED175" s="403"/>
      <c r="KEE175" s="403"/>
      <c r="KEQ175" s="727"/>
      <c r="KET175" s="403"/>
      <c r="KEU175" s="403"/>
      <c r="KFG175" s="727"/>
      <c r="KFJ175" s="403"/>
      <c r="KFK175" s="403"/>
      <c r="KFW175" s="727"/>
      <c r="KFZ175" s="403"/>
      <c r="KGA175" s="403"/>
      <c r="KGM175" s="727"/>
      <c r="KGP175" s="403"/>
      <c r="KGQ175" s="403"/>
      <c r="KHC175" s="727"/>
      <c r="KHF175" s="403"/>
      <c r="KHG175" s="403"/>
      <c r="KHS175" s="727"/>
      <c r="KHV175" s="403"/>
      <c r="KHW175" s="403"/>
      <c r="KII175" s="727"/>
      <c r="KIL175" s="403"/>
      <c r="KIM175" s="403"/>
      <c r="KIY175" s="727"/>
      <c r="KJB175" s="403"/>
      <c r="KJC175" s="403"/>
      <c r="KJO175" s="727"/>
      <c r="KJR175" s="403"/>
      <c r="KJS175" s="403"/>
      <c r="KKE175" s="727"/>
      <c r="KKH175" s="403"/>
      <c r="KKI175" s="403"/>
      <c r="KKU175" s="727"/>
      <c r="KKX175" s="403"/>
      <c r="KKY175" s="403"/>
      <c r="KLK175" s="727"/>
      <c r="KLN175" s="403"/>
      <c r="KLO175" s="403"/>
      <c r="KMA175" s="727"/>
      <c r="KMD175" s="403"/>
      <c r="KME175" s="403"/>
      <c r="KMQ175" s="727"/>
      <c r="KMT175" s="403"/>
      <c r="KMU175" s="403"/>
      <c r="KNG175" s="727"/>
      <c r="KNJ175" s="403"/>
      <c r="KNK175" s="403"/>
      <c r="KNW175" s="727"/>
      <c r="KNZ175" s="403"/>
      <c r="KOA175" s="403"/>
      <c r="KOM175" s="727"/>
      <c r="KOP175" s="403"/>
      <c r="KOQ175" s="403"/>
      <c r="KPC175" s="727"/>
      <c r="KPF175" s="403"/>
      <c r="KPG175" s="403"/>
      <c r="KPS175" s="727"/>
      <c r="KPV175" s="403"/>
      <c r="KPW175" s="403"/>
      <c r="KQI175" s="727"/>
      <c r="KQL175" s="403"/>
      <c r="KQM175" s="403"/>
      <c r="KQY175" s="727"/>
      <c r="KRB175" s="403"/>
      <c r="KRC175" s="403"/>
      <c r="KRO175" s="727"/>
      <c r="KRR175" s="403"/>
      <c r="KRS175" s="403"/>
      <c r="KSE175" s="727"/>
      <c r="KSH175" s="403"/>
      <c r="KSI175" s="403"/>
      <c r="KSU175" s="727"/>
      <c r="KSX175" s="403"/>
      <c r="KSY175" s="403"/>
      <c r="KTK175" s="727"/>
      <c r="KTN175" s="403"/>
      <c r="KTO175" s="403"/>
      <c r="KUA175" s="727"/>
      <c r="KUD175" s="403"/>
      <c r="KUE175" s="403"/>
      <c r="KUQ175" s="727"/>
      <c r="KUT175" s="403"/>
      <c r="KUU175" s="403"/>
      <c r="KVG175" s="727"/>
      <c r="KVJ175" s="403"/>
      <c r="KVK175" s="403"/>
      <c r="KVW175" s="727"/>
      <c r="KVZ175" s="403"/>
      <c r="KWA175" s="403"/>
      <c r="KWM175" s="727"/>
      <c r="KWP175" s="403"/>
      <c r="KWQ175" s="403"/>
      <c r="KXC175" s="727"/>
      <c r="KXF175" s="403"/>
      <c r="KXG175" s="403"/>
      <c r="KXS175" s="727"/>
      <c r="KXV175" s="403"/>
      <c r="KXW175" s="403"/>
      <c r="KYI175" s="727"/>
      <c r="KYL175" s="403"/>
      <c r="KYM175" s="403"/>
      <c r="KYY175" s="727"/>
      <c r="KZB175" s="403"/>
      <c r="KZC175" s="403"/>
      <c r="KZO175" s="727"/>
      <c r="KZR175" s="403"/>
      <c r="KZS175" s="403"/>
      <c r="LAE175" s="727"/>
      <c r="LAH175" s="403"/>
      <c r="LAI175" s="403"/>
      <c r="LAU175" s="727"/>
      <c r="LAX175" s="403"/>
      <c r="LAY175" s="403"/>
      <c r="LBK175" s="727"/>
      <c r="LBN175" s="403"/>
      <c r="LBO175" s="403"/>
      <c r="LCA175" s="727"/>
      <c r="LCD175" s="403"/>
      <c r="LCE175" s="403"/>
      <c r="LCQ175" s="727"/>
      <c r="LCT175" s="403"/>
      <c r="LCU175" s="403"/>
      <c r="LDG175" s="727"/>
      <c r="LDJ175" s="403"/>
      <c r="LDK175" s="403"/>
      <c r="LDW175" s="727"/>
      <c r="LDZ175" s="403"/>
      <c r="LEA175" s="403"/>
      <c r="LEM175" s="727"/>
      <c r="LEP175" s="403"/>
      <c r="LEQ175" s="403"/>
      <c r="LFC175" s="727"/>
      <c r="LFF175" s="403"/>
      <c r="LFG175" s="403"/>
      <c r="LFS175" s="727"/>
      <c r="LFV175" s="403"/>
      <c r="LFW175" s="403"/>
      <c r="LGI175" s="727"/>
      <c r="LGL175" s="403"/>
      <c r="LGM175" s="403"/>
      <c r="LGY175" s="727"/>
      <c r="LHB175" s="403"/>
      <c r="LHC175" s="403"/>
      <c r="LHO175" s="727"/>
      <c r="LHR175" s="403"/>
      <c r="LHS175" s="403"/>
      <c r="LIE175" s="727"/>
      <c r="LIH175" s="403"/>
      <c r="LII175" s="403"/>
      <c r="LIU175" s="727"/>
      <c r="LIX175" s="403"/>
      <c r="LIY175" s="403"/>
      <c r="LJK175" s="727"/>
      <c r="LJN175" s="403"/>
      <c r="LJO175" s="403"/>
      <c r="LKA175" s="727"/>
      <c r="LKD175" s="403"/>
      <c r="LKE175" s="403"/>
      <c r="LKQ175" s="727"/>
      <c r="LKT175" s="403"/>
      <c r="LKU175" s="403"/>
      <c r="LLG175" s="727"/>
      <c r="LLJ175" s="403"/>
      <c r="LLK175" s="403"/>
      <c r="LLW175" s="727"/>
      <c r="LLZ175" s="403"/>
      <c r="LMA175" s="403"/>
      <c r="LMM175" s="727"/>
      <c r="LMP175" s="403"/>
      <c r="LMQ175" s="403"/>
      <c r="LNC175" s="727"/>
      <c r="LNF175" s="403"/>
      <c r="LNG175" s="403"/>
      <c r="LNS175" s="727"/>
      <c r="LNV175" s="403"/>
      <c r="LNW175" s="403"/>
      <c r="LOI175" s="727"/>
      <c r="LOL175" s="403"/>
      <c r="LOM175" s="403"/>
      <c r="LOY175" s="727"/>
      <c r="LPB175" s="403"/>
      <c r="LPC175" s="403"/>
      <c r="LPO175" s="727"/>
      <c r="LPR175" s="403"/>
      <c r="LPS175" s="403"/>
      <c r="LQE175" s="727"/>
      <c r="LQH175" s="403"/>
      <c r="LQI175" s="403"/>
      <c r="LQU175" s="727"/>
      <c r="LQX175" s="403"/>
      <c r="LQY175" s="403"/>
      <c r="LRK175" s="727"/>
      <c r="LRN175" s="403"/>
      <c r="LRO175" s="403"/>
      <c r="LSA175" s="727"/>
      <c r="LSD175" s="403"/>
      <c r="LSE175" s="403"/>
      <c r="LSQ175" s="727"/>
      <c r="LST175" s="403"/>
      <c r="LSU175" s="403"/>
      <c r="LTG175" s="727"/>
      <c r="LTJ175" s="403"/>
      <c r="LTK175" s="403"/>
      <c r="LTW175" s="727"/>
      <c r="LTZ175" s="403"/>
      <c r="LUA175" s="403"/>
      <c r="LUM175" s="727"/>
      <c r="LUP175" s="403"/>
      <c r="LUQ175" s="403"/>
      <c r="LVC175" s="727"/>
      <c r="LVF175" s="403"/>
      <c r="LVG175" s="403"/>
      <c r="LVS175" s="727"/>
      <c r="LVV175" s="403"/>
      <c r="LVW175" s="403"/>
      <c r="LWI175" s="727"/>
      <c r="LWL175" s="403"/>
      <c r="LWM175" s="403"/>
      <c r="LWY175" s="727"/>
      <c r="LXB175" s="403"/>
      <c r="LXC175" s="403"/>
      <c r="LXO175" s="727"/>
      <c r="LXR175" s="403"/>
      <c r="LXS175" s="403"/>
      <c r="LYE175" s="727"/>
      <c r="LYH175" s="403"/>
      <c r="LYI175" s="403"/>
      <c r="LYU175" s="727"/>
      <c r="LYX175" s="403"/>
      <c r="LYY175" s="403"/>
      <c r="LZK175" s="727"/>
      <c r="LZN175" s="403"/>
      <c r="LZO175" s="403"/>
      <c r="MAA175" s="727"/>
      <c r="MAD175" s="403"/>
      <c r="MAE175" s="403"/>
      <c r="MAQ175" s="727"/>
      <c r="MAT175" s="403"/>
      <c r="MAU175" s="403"/>
      <c r="MBG175" s="727"/>
      <c r="MBJ175" s="403"/>
      <c r="MBK175" s="403"/>
      <c r="MBW175" s="727"/>
      <c r="MBZ175" s="403"/>
      <c r="MCA175" s="403"/>
      <c r="MCM175" s="727"/>
      <c r="MCP175" s="403"/>
      <c r="MCQ175" s="403"/>
      <c r="MDC175" s="727"/>
      <c r="MDF175" s="403"/>
      <c r="MDG175" s="403"/>
      <c r="MDS175" s="727"/>
      <c r="MDV175" s="403"/>
      <c r="MDW175" s="403"/>
      <c r="MEI175" s="727"/>
      <c r="MEL175" s="403"/>
      <c r="MEM175" s="403"/>
      <c r="MEY175" s="727"/>
      <c r="MFB175" s="403"/>
      <c r="MFC175" s="403"/>
      <c r="MFO175" s="727"/>
      <c r="MFR175" s="403"/>
      <c r="MFS175" s="403"/>
      <c r="MGE175" s="727"/>
      <c r="MGH175" s="403"/>
      <c r="MGI175" s="403"/>
      <c r="MGU175" s="727"/>
      <c r="MGX175" s="403"/>
      <c r="MGY175" s="403"/>
      <c r="MHK175" s="727"/>
      <c r="MHN175" s="403"/>
      <c r="MHO175" s="403"/>
      <c r="MIA175" s="727"/>
      <c r="MID175" s="403"/>
      <c r="MIE175" s="403"/>
      <c r="MIQ175" s="727"/>
      <c r="MIT175" s="403"/>
      <c r="MIU175" s="403"/>
      <c r="MJG175" s="727"/>
      <c r="MJJ175" s="403"/>
      <c r="MJK175" s="403"/>
      <c r="MJW175" s="727"/>
      <c r="MJZ175" s="403"/>
      <c r="MKA175" s="403"/>
      <c r="MKM175" s="727"/>
      <c r="MKP175" s="403"/>
      <c r="MKQ175" s="403"/>
      <c r="MLC175" s="727"/>
      <c r="MLF175" s="403"/>
      <c r="MLG175" s="403"/>
      <c r="MLS175" s="727"/>
      <c r="MLV175" s="403"/>
      <c r="MLW175" s="403"/>
      <c r="MMI175" s="727"/>
      <c r="MML175" s="403"/>
      <c r="MMM175" s="403"/>
      <c r="MMY175" s="727"/>
      <c r="MNB175" s="403"/>
      <c r="MNC175" s="403"/>
      <c r="MNO175" s="727"/>
      <c r="MNR175" s="403"/>
      <c r="MNS175" s="403"/>
      <c r="MOE175" s="727"/>
      <c r="MOH175" s="403"/>
      <c r="MOI175" s="403"/>
      <c r="MOU175" s="727"/>
      <c r="MOX175" s="403"/>
      <c r="MOY175" s="403"/>
      <c r="MPK175" s="727"/>
      <c r="MPN175" s="403"/>
      <c r="MPO175" s="403"/>
      <c r="MQA175" s="727"/>
      <c r="MQD175" s="403"/>
      <c r="MQE175" s="403"/>
      <c r="MQQ175" s="727"/>
      <c r="MQT175" s="403"/>
      <c r="MQU175" s="403"/>
      <c r="MRG175" s="727"/>
      <c r="MRJ175" s="403"/>
      <c r="MRK175" s="403"/>
      <c r="MRW175" s="727"/>
      <c r="MRZ175" s="403"/>
      <c r="MSA175" s="403"/>
      <c r="MSM175" s="727"/>
      <c r="MSP175" s="403"/>
      <c r="MSQ175" s="403"/>
      <c r="MTC175" s="727"/>
      <c r="MTF175" s="403"/>
      <c r="MTG175" s="403"/>
      <c r="MTS175" s="727"/>
      <c r="MTV175" s="403"/>
      <c r="MTW175" s="403"/>
      <c r="MUI175" s="727"/>
      <c r="MUL175" s="403"/>
      <c r="MUM175" s="403"/>
      <c r="MUY175" s="727"/>
      <c r="MVB175" s="403"/>
      <c r="MVC175" s="403"/>
      <c r="MVO175" s="727"/>
      <c r="MVR175" s="403"/>
      <c r="MVS175" s="403"/>
      <c r="MWE175" s="727"/>
      <c r="MWH175" s="403"/>
      <c r="MWI175" s="403"/>
      <c r="MWU175" s="727"/>
      <c r="MWX175" s="403"/>
      <c r="MWY175" s="403"/>
      <c r="MXK175" s="727"/>
      <c r="MXN175" s="403"/>
      <c r="MXO175" s="403"/>
      <c r="MYA175" s="727"/>
      <c r="MYD175" s="403"/>
      <c r="MYE175" s="403"/>
      <c r="MYQ175" s="727"/>
      <c r="MYT175" s="403"/>
      <c r="MYU175" s="403"/>
      <c r="MZG175" s="727"/>
      <c r="MZJ175" s="403"/>
      <c r="MZK175" s="403"/>
      <c r="MZW175" s="727"/>
      <c r="MZZ175" s="403"/>
      <c r="NAA175" s="403"/>
      <c r="NAM175" s="727"/>
      <c r="NAP175" s="403"/>
      <c r="NAQ175" s="403"/>
      <c r="NBC175" s="727"/>
      <c r="NBF175" s="403"/>
      <c r="NBG175" s="403"/>
      <c r="NBS175" s="727"/>
      <c r="NBV175" s="403"/>
      <c r="NBW175" s="403"/>
      <c r="NCI175" s="727"/>
      <c r="NCL175" s="403"/>
      <c r="NCM175" s="403"/>
      <c r="NCY175" s="727"/>
      <c r="NDB175" s="403"/>
      <c r="NDC175" s="403"/>
      <c r="NDO175" s="727"/>
      <c r="NDR175" s="403"/>
      <c r="NDS175" s="403"/>
      <c r="NEE175" s="727"/>
      <c r="NEH175" s="403"/>
      <c r="NEI175" s="403"/>
      <c r="NEU175" s="727"/>
      <c r="NEX175" s="403"/>
      <c r="NEY175" s="403"/>
      <c r="NFK175" s="727"/>
      <c r="NFN175" s="403"/>
      <c r="NFO175" s="403"/>
      <c r="NGA175" s="727"/>
      <c r="NGD175" s="403"/>
      <c r="NGE175" s="403"/>
      <c r="NGQ175" s="727"/>
      <c r="NGT175" s="403"/>
      <c r="NGU175" s="403"/>
      <c r="NHG175" s="727"/>
      <c r="NHJ175" s="403"/>
      <c r="NHK175" s="403"/>
      <c r="NHW175" s="727"/>
      <c r="NHZ175" s="403"/>
      <c r="NIA175" s="403"/>
      <c r="NIM175" s="727"/>
      <c r="NIP175" s="403"/>
      <c r="NIQ175" s="403"/>
      <c r="NJC175" s="727"/>
      <c r="NJF175" s="403"/>
      <c r="NJG175" s="403"/>
      <c r="NJS175" s="727"/>
      <c r="NJV175" s="403"/>
      <c r="NJW175" s="403"/>
      <c r="NKI175" s="727"/>
      <c r="NKL175" s="403"/>
      <c r="NKM175" s="403"/>
      <c r="NKY175" s="727"/>
      <c r="NLB175" s="403"/>
      <c r="NLC175" s="403"/>
      <c r="NLO175" s="727"/>
      <c r="NLR175" s="403"/>
      <c r="NLS175" s="403"/>
      <c r="NME175" s="727"/>
      <c r="NMH175" s="403"/>
      <c r="NMI175" s="403"/>
      <c r="NMU175" s="727"/>
      <c r="NMX175" s="403"/>
      <c r="NMY175" s="403"/>
      <c r="NNK175" s="727"/>
      <c r="NNN175" s="403"/>
      <c r="NNO175" s="403"/>
      <c r="NOA175" s="727"/>
      <c r="NOD175" s="403"/>
      <c r="NOE175" s="403"/>
      <c r="NOQ175" s="727"/>
      <c r="NOT175" s="403"/>
      <c r="NOU175" s="403"/>
      <c r="NPG175" s="727"/>
      <c r="NPJ175" s="403"/>
      <c r="NPK175" s="403"/>
      <c r="NPW175" s="727"/>
      <c r="NPZ175" s="403"/>
      <c r="NQA175" s="403"/>
      <c r="NQM175" s="727"/>
      <c r="NQP175" s="403"/>
      <c r="NQQ175" s="403"/>
      <c r="NRC175" s="727"/>
      <c r="NRF175" s="403"/>
      <c r="NRG175" s="403"/>
      <c r="NRS175" s="727"/>
      <c r="NRV175" s="403"/>
      <c r="NRW175" s="403"/>
      <c r="NSI175" s="727"/>
      <c r="NSL175" s="403"/>
      <c r="NSM175" s="403"/>
      <c r="NSY175" s="727"/>
      <c r="NTB175" s="403"/>
      <c r="NTC175" s="403"/>
      <c r="NTO175" s="727"/>
      <c r="NTR175" s="403"/>
      <c r="NTS175" s="403"/>
      <c r="NUE175" s="727"/>
      <c r="NUH175" s="403"/>
      <c r="NUI175" s="403"/>
      <c r="NUU175" s="727"/>
      <c r="NUX175" s="403"/>
      <c r="NUY175" s="403"/>
      <c r="NVK175" s="727"/>
      <c r="NVN175" s="403"/>
      <c r="NVO175" s="403"/>
      <c r="NWA175" s="727"/>
      <c r="NWD175" s="403"/>
      <c r="NWE175" s="403"/>
      <c r="NWQ175" s="727"/>
      <c r="NWT175" s="403"/>
      <c r="NWU175" s="403"/>
      <c r="NXG175" s="727"/>
      <c r="NXJ175" s="403"/>
      <c r="NXK175" s="403"/>
      <c r="NXW175" s="727"/>
      <c r="NXZ175" s="403"/>
      <c r="NYA175" s="403"/>
      <c r="NYM175" s="727"/>
      <c r="NYP175" s="403"/>
      <c r="NYQ175" s="403"/>
      <c r="NZC175" s="727"/>
      <c r="NZF175" s="403"/>
      <c r="NZG175" s="403"/>
      <c r="NZS175" s="727"/>
      <c r="NZV175" s="403"/>
      <c r="NZW175" s="403"/>
      <c r="OAI175" s="727"/>
      <c r="OAL175" s="403"/>
      <c r="OAM175" s="403"/>
      <c r="OAY175" s="727"/>
      <c r="OBB175" s="403"/>
      <c r="OBC175" s="403"/>
      <c r="OBO175" s="727"/>
      <c r="OBR175" s="403"/>
      <c r="OBS175" s="403"/>
      <c r="OCE175" s="727"/>
      <c r="OCH175" s="403"/>
      <c r="OCI175" s="403"/>
      <c r="OCU175" s="727"/>
      <c r="OCX175" s="403"/>
      <c r="OCY175" s="403"/>
      <c r="ODK175" s="727"/>
      <c r="ODN175" s="403"/>
      <c r="ODO175" s="403"/>
      <c r="OEA175" s="727"/>
      <c r="OED175" s="403"/>
      <c r="OEE175" s="403"/>
      <c r="OEQ175" s="727"/>
      <c r="OET175" s="403"/>
      <c r="OEU175" s="403"/>
      <c r="OFG175" s="727"/>
      <c r="OFJ175" s="403"/>
      <c r="OFK175" s="403"/>
      <c r="OFW175" s="727"/>
      <c r="OFZ175" s="403"/>
      <c r="OGA175" s="403"/>
      <c r="OGM175" s="727"/>
      <c r="OGP175" s="403"/>
      <c r="OGQ175" s="403"/>
      <c r="OHC175" s="727"/>
      <c r="OHF175" s="403"/>
      <c r="OHG175" s="403"/>
      <c r="OHS175" s="727"/>
      <c r="OHV175" s="403"/>
      <c r="OHW175" s="403"/>
      <c r="OII175" s="727"/>
      <c r="OIL175" s="403"/>
      <c r="OIM175" s="403"/>
      <c r="OIY175" s="727"/>
      <c r="OJB175" s="403"/>
      <c r="OJC175" s="403"/>
      <c r="OJO175" s="727"/>
      <c r="OJR175" s="403"/>
      <c r="OJS175" s="403"/>
      <c r="OKE175" s="727"/>
      <c r="OKH175" s="403"/>
      <c r="OKI175" s="403"/>
      <c r="OKU175" s="727"/>
      <c r="OKX175" s="403"/>
      <c r="OKY175" s="403"/>
      <c r="OLK175" s="727"/>
      <c r="OLN175" s="403"/>
      <c r="OLO175" s="403"/>
      <c r="OMA175" s="727"/>
      <c r="OMD175" s="403"/>
      <c r="OME175" s="403"/>
      <c r="OMQ175" s="727"/>
      <c r="OMT175" s="403"/>
      <c r="OMU175" s="403"/>
      <c r="ONG175" s="727"/>
      <c r="ONJ175" s="403"/>
      <c r="ONK175" s="403"/>
      <c r="ONW175" s="727"/>
      <c r="ONZ175" s="403"/>
      <c r="OOA175" s="403"/>
      <c r="OOM175" s="727"/>
      <c r="OOP175" s="403"/>
      <c r="OOQ175" s="403"/>
      <c r="OPC175" s="727"/>
      <c r="OPF175" s="403"/>
      <c r="OPG175" s="403"/>
      <c r="OPS175" s="727"/>
      <c r="OPV175" s="403"/>
      <c r="OPW175" s="403"/>
      <c r="OQI175" s="727"/>
      <c r="OQL175" s="403"/>
      <c r="OQM175" s="403"/>
      <c r="OQY175" s="727"/>
      <c r="ORB175" s="403"/>
      <c r="ORC175" s="403"/>
      <c r="ORO175" s="727"/>
      <c r="ORR175" s="403"/>
      <c r="ORS175" s="403"/>
      <c r="OSE175" s="727"/>
      <c r="OSH175" s="403"/>
      <c r="OSI175" s="403"/>
      <c r="OSU175" s="727"/>
      <c r="OSX175" s="403"/>
      <c r="OSY175" s="403"/>
      <c r="OTK175" s="727"/>
      <c r="OTN175" s="403"/>
      <c r="OTO175" s="403"/>
      <c r="OUA175" s="727"/>
      <c r="OUD175" s="403"/>
      <c r="OUE175" s="403"/>
      <c r="OUQ175" s="727"/>
      <c r="OUT175" s="403"/>
      <c r="OUU175" s="403"/>
      <c r="OVG175" s="727"/>
      <c r="OVJ175" s="403"/>
      <c r="OVK175" s="403"/>
      <c r="OVW175" s="727"/>
      <c r="OVZ175" s="403"/>
      <c r="OWA175" s="403"/>
      <c r="OWM175" s="727"/>
      <c r="OWP175" s="403"/>
      <c r="OWQ175" s="403"/>
      <c r="OXC175" s="727"/>
      <c r="OXF175" s="403"/>
      <c r="OXG175" s="403"/>
      <c r="OXS175" s="727"/>
      <c r="OXV175" s="403"/>
      <c r="OXW175" s="403"/>
      <c r="OYI175" s="727"/>
      <c r="OYL175" s="403"/>
      <c r="OYM175" s="403"/>
      <c r="OYY175" s="727"/>
      <c r="OZB175" s="403"/>
      <c r="OZC175" s="403"/>
      <c r="OZO175" s="727"/>
      <c r="OZR175" s="403"/>
      <c r="OZS175" s="403"/>
      <c r="PAE175" s="727"/>
      <c r="PAH175" s="403"/>
      <c r="PAI175" s="403"/>
      <c r="PAU175" s="727"/>
      <c r="PAX175" s="403"/>
      <c r="PAY175" s="403"/>
      <c r="PBK175" s="727"/>
      <c r="PBN175" s="403"/>
      <c r="PBO175" s="403"/>
      <c r="PCA175" s="727"/>
      <c r="PCD175" s="403"/>
      <c r="PCE175" s="403"/>
      <c r="PCQ175" s="727"/>
      <c r="PCT175" s="403"/>
      <c r="PCU175" s="403"/>
      <c r="PDG175" s="727"/>
      <c r="PDJ175" s="403"/>
      <c r="PDK175" s="403"/>
      <c r="PDW175" s="727"/>
      <c r="PDZ175" s="403"/>
      <c r="PEA175" s="403"/>
      <c r="PEM175" s="727"/>
      <c r="PEP175" s="403"/>
      <c r="PEQ175" s="403"/>
      <c r="PFC175" s="727"/>
      <c r="PFF175" s="403"/>
      <c r="PFG175" s="403"/>
      <c r="PFS175" s="727"/>
      <c r="PFV175" s="403"/>
      <c r="PFW175" s="403"/>
      <c r="PGI175" s="727"/>
      <c r="PGL175" s="403"/>
      <c r="PGM175" s="403"/>
      <c r="PGY175" s="727"/>
      <c r="PHB175" s="403"/>
      <c r="PHC175" s="403"/>
      <c r="PHO175" s="727"/>
      <c r="PHR175" s="403"/>
      <c r="PHS175" s="403"/>
      <c r="PIE175" s="727"/>
      <c r="PIH175" s="403"/>
      <c r="PII175" s="403"/>
      <c r="PIU175" s="727"/>
      <c r="PIX175" s="403"/>
      <c r="PIY175" s="403"/>
      <c r="PJK175" s="727"/>
      <c r="PJN175" s="403"/>
      <c r="PJO175" s="403"/>
      <c r="PKA175" s="727"/>
      <c r="PKD175" s="403"/>
      <c r="PKE175" s="403"/>
      <c r="PKQ175" s="727"/>
      <c r="PKT175" s="403"/>
      <c r="PKU175" s="403"/>
      <c r="PLG175" s="727"/>
      <c r="PLJ175" s="403"/>
      <c r="PLK175" s="403"/>
      <c r="PLW175" s="727"/>
      <c r="PLZ175" s="403"/>
      <c r="PMA175" s="403"/>
      <c r="PMM175" s="727"/>
      <c r="PMP175" s="403"/>
      <c r="PMQ175" s="403"/>
      <c r="PNC175" s="727"/>
      <c r="PNF175" s="403"/>
      <c r="PNG175" s="403"/>
      <c r="PNS175" s="727"/>
      <c r="PNV175" s="403"/>
      <c r="PNW175" s="403"/>
      <c r="POI175" s="727"/>
      <c r="POL175" s="403"/>
      <c r="POM175" s="403"/>
      <c r="POY175" s="727"/>
      <c r="PPB175" s="403"/>
      <c r="PPC175" s="403"/>
      <c r="PPO175" s="727"/>
      <c r="PPR175" s="403"/>
      <c r="PPS175" s="403"/>
      <c r="PQE175" s="727"/>
      <c r="PQH175" s="403"/>
      <c r="PQI175" s="403"/>
      <c r="PQU175" s="727"/>
      <c r="PQX175" s="403"/>
      <c r="PQY175" s="403"/>
      <c r="PRK175" s="727"/>
      <c r="PRN175" s="403"/>
      <c r="PRO175" s="403"/>
      <c r="PSA175" s="727"/>
      <c r="PSD175" s="403"/>
      <c r="PSE175" s="403"/>
      <c r="PSQ175" s="727"/>
      <c r="PST175" s="403"/>
      <c r="PSU175" s="403"/>
      <c r="PTG175" s="727"/>
      <c r="PTJ175" s="403"/>
      <c r="PTK175" s="403"/>
      <c r="PTW175" s="727"/>
      <c r="PTZ175" s="403"/>
      <c r="PUA175" s="403"/>
      <c r="PUM175" s="727"/>
      <c r="PUP175" s="403"/>
      <c r="PUQ175" s="403"/>
      <c r="PVC175" s="727"/>
      <c r="PVF175" s="403"/>
      <c r="PVG175" s="403"/>
      <c r="PVS175" s="727"/>
      <c r="PVV175" s="403"/>
      <c r="PVW175" s="403"/>
      <c r="PWI175" s="727"/>
      <c r="PWL175" s="403"/>
      <c r="PWM175" s="403"/>
      <c r="PWY175" s="727"/>
      <c r="PXB175" s="403"/>
      <c r="PXC175" s="403"/>
      <c r="PXO175" s="727"/>
      <c r="PXR175" s="403"/>
      <c r="PXS175" s="403"/>
      <c r="PYE175" s="727"/>
      <c r="PYH175" s="403"/>
      <c r="PYI175" s="403"/>
      <c r="PYU175" s="727"/>
      <c r="PYX175" s="403"/>
      <c r="PYY175" s="403"/>
      <c r="PZK175" s="727"/>
      <c r="PZN175" s="403"/>
      <c r="PZO175" s="403"/>
      <c r="QAA175" s="727"/>
      <c r="QAD175" s="403"/>
      <c r="QAE175" s="403"/>
      <c r="QAQ175" s="727"/>
      <c r="QAT175" s="403"/>
      <c r="QAU175" s="403"/>
      <c r="QBG175" s="727"/>
      <c r="QBJ175" s="403"/>
      <c r="QBK175" s="403"/>
      <c r="QBW175" s="727"/>
      <c r="QBZ175" s="403"/>
      <c r="QCA175" s="403"/>
      <c r="QCM175" s="727"/>
      <c r="QCP175" s="403"/>
      <c r="QCQ175" s="403"/>
      <c r="QDC175" s="727"/>
      <c r="QDF175" s="403"/>
      <c r="QDG175" s="403"/>
      <c r="QDS175" s="727"/>
      <c r="QDV175" s="403"/>
      <c r="QDW175" s="403"/>
      <c r="QEI175" s="727"/>
      <c r="QEL175" s="403"/>
      <c r="QEM175" s="403"/>
      <c r="QEY175" s="727"/>
      <c r="QFB175" s="403"/>
      <c r="QFC175" s="403"/>
      <c r="QFO175" s="727"/>
      <c r="QFR175" s="403"/>
      <c r="QFS175" s="403"/>
      <c r="QGE175" s="727"/>
      <c r="QGH175" s="403"/>
      <c r="QGI175" s="403"/>
      <c r="QGU175" s="727"/>
      <c r="QGX175" s="403"/>
      <c r="QGY175" s="403"/>
      <c r="QHK175" s="727"/>
      <c r="QHN175" s="403"/>
      <c r="QHO175" s="403"/>
      <c r="QIA175" s="727"/>
      <c r="QID175" s="403"/>
      <c r="QIE175" s="403"/>
      <c r="QIQ175" s="727"/>
      <c r="QIT175" s="403"/>
      <c r="QIU175" s="403"/>
      <c r="QJG175" s="727"/>
      <c r="QJJ175" s="403"/>
      <c r="QJK175" s="403"/>
      <c r="QJW175" s="727"/>
      <c r="QJZ175" s="403"/>
      <c r="QKA175" s="403"/>
      <c r="QKM175" s="727"/>
      <c r="QKP175" s="403"/>
      <c r="QKQ175" s="403"/>
      <c r="QLC175" s="727"/>
      <c r="QLF175" s="403"/>
      <c r="QLG175" s="403"/>
      <c r="QLS175" s="727"/>
      <c r="QLV175" s="403"/>
      <c r="QLW175" s="403"/>
      <c r="QMI175" s="727"/>
      <c r="QML175" s="403"/>
      <c r="QMM175" s="403"/>
      <c r="QMY175" s="727"/>
      <c r="QNB175" s="403"/>
      <c r="QNC175" s="403"/>
      <c r="QNO175" s="727"/>
      <c r="QNR175" s="403"/>
      <c r="QNS175" s="403"/>
      <c r="QOE175" s="727"/>
      <c r="QOH175" s="403"/>
      <c r="QOI175" s="403"/>
      <c r="QOU175" s="727"/>
      <c r="QOX175" s="403"/>
      <c r="QOY175" s="403"/>
      <c r="QPK175" s="727"/>
      <c r="QPN175" s="403"/>
      <c r="QPO175" s="403"/>
      <c r="QQA175" s="727"/>
      <c r="QQD175" s="403"/>
      <c r="QQE175" s="403"/>
      <c r="QQQ175" s="727"/>
      <c r="QQT175" s="403"/>
      <c r="QQU175" s="403"/>
      <c r="QRG175" s="727"/>
      <c r="QRJ175" s="403"/>
      <c r="QRK175" s="403"/>
      <c r="QRW175" s="727"/>
      <c r="QRZ175" s="403"/>
      <c r="QSA175" s="403"/>
      <c r="QSM175" s="727"/>
      <c r="QSP175" s="403"/>
      <c r="QSQ175" s="403"/>
      <c r="QTC175" s="727"/>
      <c r="QTF175" s="403"/>
      <c r="QTG175" s="403"/>
      <c r="QTS175" s="727"/>
      <c r="QTV175" s="403"/>
      <c r="QTW175" s="403"/>
      <c r="QUI175" s="727"/>
      <c r="QUL175" s="403"/>
      <c r="QUM175" s="403"/>
      <c r="QUY175" s="727"/>
      <c r="QVB175" s="403"/>
      <c r="QVC175" s="403"/>
      <c r="QVO175" s="727"/>
      <c r="QVR175" s="403"/>
      <c r="QVS175" s="403"/>
      <c r="QWE175" s="727"/>
      <c r="QWH175" s="403"/>
      <c r="QWI175" s="403"/>
      <c r="QWU175" s="727"/>
      <c r="QWX175" s="403"/>
      <c r="QWY175" s="403"/>
      <c r="QXK175" s="727"/>
      <c r="QXN175" s="403"/>
      <c r="QXO175" s="403"/>
      <c r="QYA175" s="727"/>
      <c r="QYD175" s="403"/>
      <c r="QYE175" s="403"/>
      <c r="QYQ175" s="727"/>
      <c r="QYT175" s="403"/>
      <c r="QYU175" s="403"/>
      <c r="QZG175" s="727"/>
      <c r="QZJ175" s="403"/>
      <c r="QZK175" s="403"/>
      <c r="QZW175" s="727"/>
      <c r="QZZ175" s="403"/>
      <c r="RAA175" s="403"/>
      <c r="RAM175" s="727"/>
      <c r="RAP175" s="403"/>
      <c r="RAQ175" s="403"/>
      <c r="RBC175" s="727"/>
      <c r="RBF175" s="403"/>
      <c r="RBG175" s="403"/>
      <c r="RBS175" s="727"/>
      <c r="RBV175" s="403"/>
      <c r="RBW175" s="403"/>
      <c r="RCI175" s="727"/>
      <c r="RCL175" s="403"/>
      <c r="RCM175" s="403"/>
      <c r="RCY175" s="727"/>
      <c r="RDB175" s="403"/>
      <c r="RDC175" s="403"/>
      <c r="RDO175" s="727"/>
      <c r="RDR175" s="403"/>
      <c r="RDS175" s="403"/>
      <c r="REE175" s="727"/>
      <c r="REH175" s="403"/>
      <c r="REI175" s="403"/>
      <c r="REU175" s="727"/>
      <c r="REX175" s="403"/>
      <c r="REY175" s="403"/>
      <c r="RFK175" s="727"/>
      <c r="RFN175" s="403"/>
      <c r="RFO175" s="403"/>
      <c r="RGA175" s="727"/>
      <c r="RGD175" s="403"/>
      <c r="RGE175" s="403"/>
      <c r="RGQ175" s="727"/>
      <c r="RGT175" s="403"/>
      <c r="RGU175" s="403"/>
      <c r="RHG175" s="727"/>
      <c r="RHJ175" s="403"/>
      <c r="RHK175" s="403"/>
      <c r="RHW175" s="727"/>
      <c r="RHZ175" s="403"/>
      <c r="RIA175" s="403"/>
      <c r="RIM175" s="727"/>
      <c r="RIP175" s="403"/>
      <c r="RIQ175" s="403"/>
      <c r="RJC175" s="727"/>
      <c r="RJF175" s="403"/>
      <c r="RJG175" s="403"/>
      <c r="RJS175" s="727"/>
      <c r="RJV175" s="403"/>
      <c r="RJW175" s="403"/>
      <c r="RKI175" s="727"/>
      <c r="RKL175" s="403"/>
      <c r="RKM175" s="403"/>
      <c r="RKY175" s="727"/>
      <c r="RLB175" s="403"/>
      <c r="RLC175" s="403"/>
      <c r="RLO175" s="727"/>
      <c r="RLR175" s="403"/>
      <c r="RLS175" s="403"/>
      <c r="RME175" s="727"/>
      <c r="RMH175" s="403"/>
      <c r="RMI175" s="403"/>
      <c r="RMU175" s="727"/>
      <c r="RMX175" s="403"/>
      <c r="RMY175" s="403"/>
      <c r="RNK175" s="727"/>
      <c r="RNN175" s="403"/>
      <c r="RNO175" s="403"/>
      <c r="ROA175" s="727"/>
      <c r="ROD175" s="403"/>
      <c r="ROE175" s="403"/>
      <c r="ROQ175" s="727"/>
      <c r="ROT175" s="403"/>
      <c r="ROU175" s="403"/>
      <c r="RPG175" s="727"/>
      <c r="RPJ175" s="403"/>
      <c r="RPK175" s="403"/>
      <c r="RPW175" s="727"/>
      <c r="RPZ175" s="403"/>
      <c r="RQA175" s="403"/>
      <c r="RQM175" s="727"/>
      <c r="RQP175" s="403"/>
      <c r="RQQ175" s="403"/>
      <c r="RRC175" s="727"/>
      <c r="RRF175" s="403"/>
      <c r="RRG175" s="403"/>
      <c r="RRS175" s="727"/>
      <c r="RRV175" s="403"/>
      <c r="RRW175" s="403"/>
      <c r="RSI175" s="727"/>
      <c r="RSL175" s="403"/>
      <c r="RSM175" s="403"/>
      <c r="RSY175" s="727"/>
      <c r="RTB175" s="403"/>
      <c r="RTC175" s="403"/>
      <c r="RTO175" s="727"/>
      <c r="RTR175" s="403"/>
      <c r="RTS175" s="403"/>
      <c r="RUE175" s="727"/>
      <c r="RUH175" s="403"/>
      <c r="RUI175" s="403"/>
      <c r="RUU175" s="727"/>
      <c r="RUX175" s="403"/>
      <c r="RUY175" s="403"/>
      <c r="RVK175" s="727"/>
      <c r="RVN175" s="403"/>
      <c r="RVO175" s="403"/>
      <c r="RWA175" s="727"/>
      <c r="RWD175" s="403"/>
      <c r="RWE175" s="403"/>
      <c r="RWQ175" s="727"/>
      <c r="RWT175" s="403"/>
      <c r="RWU175" s="403"/>
      <c r="RXG175" s="727"/>
      <c r="RXJ175" s="403"/>
      <c r="RXK175" s="403"/>
      <c r="RXW175" s="727"/>
      <c r="RXZ175" s="403"/>
      <c r="RYA175" s="403"/>
      <c r="RYM175" s="727"/>
      <c r="RYP175" s="403"/>
      <c r="RYQ175" s="403"/>
      <c r="RZC175" s="727"/>
      <c r="RZF175" s="403"/>
      <c r="RZG175" s="403"/>
      <c r="RZS175" s="727"/>
      <c r="RZV175" s="403"/>
      <c r="RZW175" s="403"/>
      <c r="SAI175" s="727"/>
      <c r="SAL175" s="403"/>
      <c r="SAM175" s="403"/>
      <c r="SAY175" s="727"/>
      <c r="SBB175" s="403"/>
      <c r="SBC175" s="403"/>
      <c r="SBO175" s="727"/>
      <c r="SBR175" s="403"/>
      <c r="SBS175" s="403"/>
      <c r="SCE175" s="727"/>
      <c r="SCH175" s="403"/>
      <c r="SCI175" s="403"/>
      <c r="SCU175" s="727"/>
      <c r="SCX175" s="403"/>
      <c r="SCY175" s="403"/>
      <c r="SDK175" s="727"/>
      <c r="SDN175" s="403"/>
      <c r="SDO175" s="403"/>
      <c r="SEA175" s="727"/>
      <c r="SED175" s="403"/>
      <c r="SEE175" s="403"/>
      <c r="SEQ175" s="727"/>
      <c r="SET175" s="403"/>
      <c r="SEU175" s="403"/>
      <c r="SFG175" s="727"/>
      <c r="SFJ175" s="403"/>
      <c r="SFK175" s="403"/>
      <c r="SFW175" s="727"/>
      <c r="SFZ175" s="403"/>
      <c r="SGA175" s="403"/>
      <c r="SGM175" s="727"/>
      <c r="SGP175" s="403"/>
      <c r="SGQ175" s="403"/>
      <c r="SHC175" s="727"/>
      <c r="SHF175" s="403"/>
      <c r="SHG175" s="403"/>
      <c r="SHS175" s="727"/>
      <c r="SHV175" s="403"/>
      <c r="SHW175" s="403"/>
      <c r="SII175" s="727"/>
      <c r="SIL175" s="403"/>
      <c r="SIM175" s="403"/>
      <c r="SIY175" s="727"/>
      <c r="SJB175" s="403"/>
      <c r="SJC175" s="403"/>
      <c r="SJO175" s="727"/>
      <c r="SJR175" s="403"/>
      <c r="SJS175" s="403"/>
      <c r="SKE175" s="727"/>
      <c r="SKH175" s="403"/>
      <c r="SKI175" s="403"/>
      <c r="SKU175" s="727"/>
      <c r="SKX175" s="403"/>
      <c r="SKY175" s="403"/>
      <c r="SLK175" s="727"/>
      <c r="SLN175" s="403"/>
      <c r="SLO175" s="403"/>
      <c r="SMA175" s="727"/>
      <c r="SMD175" s="403"/>
      <c r="SME175" s="403"/>
      <c r="SMQ175" s="727"/>
      <c r="SMT175" s="403"/>
      <c r="SMU175" s="403"/>
      <c r="SNG175" s="727"/>
      <c r="SNJ175" s="403"/>
      <c r="SNK175" s="403"/>
      <c r="SNW175" s="727"/>
      <c r="SNZ175" s="403"/>
      <c r="SOA175" s="403"/>
      <c r="SOM175" s="727"/>
      <c r="SOP175" s="403"/>
      <c r="SOQ175" s="403"/>
      <c r="SPC175" s="727"/>
      <c r="SPF175" s="403"/>
      <c r="SPG175" s="403"/>
      <c r="SPS175" s="727"/>
      <c r="SPV175" s="403"/>
      <c r="SPW175" s="403"/>
      <c r="SQI175" s="727"/>
      <c r="SQL175" s="403"/>
      <c r="SQM175" s="403"/>
      <c r="SQY175" s="727"/>
      <c r="SRB175" s="403"/>
      <c r="SRC175" s="403"/>
      <c r="SRO175" s="727"/>
      <c r="SRR175" s="403"/>
      <c r="SRS175" s="403"/>
      <c r="SSE175" s="727"/>
      <c r="SSH175" s="403"/>
      <c r="SSI175" s="403"/>
      <c r="SSU175" s="727"/>
      <c r="SSX175" s="403"/>
      <c r="SSY175" s="403"/>
      <c r="STK175" s="727"/>
      <c r="STN175" s="403"/>
      <c r="STO175" s="403"/>
      <c r="SUA175" s="727"/>
      <c r="SUD175" s="403"/>
      <c r="SUE175" s="403"/>
      <c r="SUQ175" s="727"/>
      <c r="SUT175" s="403"/>
      <c r="SUU175" s="403"/>
      <c r="SVG175" s="727"/>
      <c r="SVJ175" s="403"/>
      <c r="SVK175" s="403"/>
      <c r="SVW175" s="727"/>
      <c r="SVZ175" s="403"/>
      <c r="SWA175" s="403"/>
      <c r="SWM175" s="727"/>
      <c r="SWP175" s="403"/>
      <c r="SWQ175" s="403"/>
      <c r="SXC175" s="727"/>
      <c r="SXF175" s="403"/>
      <c r="SXG175" s="403"/>
      <c r="SXS175" s="727"/>
      <c r="SXV175" s="403"/>
      <c r="SXW175" s="403"/>
      <c r="SYI175" s="727"/>
      <c r="SYL175" s="403"/>
      <c r="SYM175" s="403"/>
      <c r="SYY175" s="727"/>
      <c r="SZB175" s="403"/>
      <c r="SZC175" s="403"/>
      <c r="SZO175" s="727"/>
      <c r="SZR175" s="403"/>
      <c r="SZS175" s="403"/>
      <c r="TAE175" s="727"/>
      <c r="TAH175" s="403"/>
      <c r="TAI175" s="403"/>
      <c r="TAU175" s="727"/>
      <c r="TAX175" s="403"/>
      <c r="TAY175" s="403"/>
      <c r="TBK175" s="727"/>
      <c r="TBN175" s="403"/>
      <c r="TBO175" s="403"/>
      <c r="TCA175" s="727"/>
      <c r="TCD175" s="403"/>
      <c r="TCE175" s="403"/>
      <c r="TCQ175" s="727"/>
      <c r="TCT175" s="403"/>
      <c r="TCU175" s="403"/>
      <c r="TDG175" s="727"/>
      <c r="TDJ175" s="403"/>
      <c r="TDK175" s="403"/>
      <c r="TDW175" s="727"/>
      <c r="TDZ175" s="403"/>
      <c r="TEA175" s="403"/>
      <c r="TEM175" s="727"/>
      <c r="TEP175" s="403"/>
      <c r="TEQ175" s="403"/>
      <c r="TFC175" s="727"/>
      <c r="TFF175" s="403"/>
      <c r="TFG175" s="403"/>
      <c r="TFS175" s="727"/>
      <c r="TFV175" s="403"/>
      <c r="TFW175" s="403"/>
      <c r="TGI175" s="727"/>
      <c r="TGL175" s="403"/>
      <c r="TGM175" s="403"/>
      <c r="TGY175" s="727"/>
      <c r="THB175" s="403"/>
      <c r="THC175" s="403"/>
      <c r="THO175" s="727"/>
      <c r="THR175" s="403"/>
      <c r="THS175" s="403"/>
      <c r="TIE175" s="727"/>
      <c r="TIH175" s="403"/>
      <c r="TII175" s="403"/>
      <c r="TIU175" s="727"/>
      <c r="TIX175" s="403"/>
      <c r="TIY175" s="403"/>
      <c r="TJK175" s="727"/>
      <c r="TJN175" s="403"/>
      <c r="TJO175" s="403"/>
      <c r="TKA175" s="727"/>
      <c r="TKD175" s="403"/>
      <c r="TKE175" s="403"/>
      <c r="TKQ175" s="727"/>
      <c r="TKT175" s="403"/>
      <c r="TKU175" s="403"/>
      <c r="TLG175" s="727"/>
      <c r="TLJ175" s="403"/>
      <c r="TLK175" s="403"/>
      <c r="TLW175" s="727"/>
      <c r="TLZ175" s="403"/>
      <c r="TMA175" s="403"/>
      <c r="TMM175" s="727"/>
      <c r="TMP175" s="403"/>
      <c r="TMQ175" s="403"/>
      <c r="TNC175" s="727"/>
      <c r="TNF175" s="403"/>
      <c r="TNG175" s="403"/>
      <c r="TNS175" s="727"/>
      <c r="TNV175" s="403"/>
      <c r="TNW175" s="403"/>
      <c r="TOI175" s="727"/>
      <c r="TOL175" s="403"/>
      <c r="TOM175" s="403"/>
      <c r="TOY175" s="727"/>
      <c r="TPB175" s="403"/>
      <c r="TPC175" s="403"/>
      <c r="TPO175" s="727"/>
      <c r="TPR175" s="403"/>
      <c r="TPS175" s="403"/>
      <c r="TQE175" s="727"/>
      <c r="TQH175" s="403"/>
      <c r="TQI175" s="403"/>
      <c r="TQU175" s="727"/>
      <c r="TQX175" s="403"/>
      <c r="TQY175" s="403"/>
      <c r="TRK175" s="727"/>
      <c r="TRN175" s="403"/>
      <c r="TRO175" s="403"/>
      <c r="TSA175" s="727"/>
      <c r="TSD175" s="403"/>
      <c r="TSE175" s="403"/>
      <c r="TSQ175" s="727"/>
      <c r="TST175" s="403"/>
      <c r="TSU175" s="403"/>
      <c r="TTG175" s="727"/>
      <c r="TTJ175" s="403"/>
      <c r="TTK175" s="403"/>
      <c r="TTW175" s="727"/>
      <c r="TTZ175" s="403"/>
      <c r="TUA175" s="403"/>
      <c r="TUM175" s="727"/>
      <c r="TUP175" s="403"/>
      <c r="TUQ175" s="403"/>
      <c r="TVC175" s="727"/>
      <c r="TVF175" s="403"/>
      <c r="TVG175" s="403"/>
      <c r="TVS175" s="727"/>
      <c r="TVV175" s="403"/>
      <c r="TVW175" s="403"/>
      <c r="TWI175" s="727"/>
      <c r="TWL175" s="403"/>
      <c r="TWM175" s="403"/>
      <c r="TWY175" s="727"/>
      <c r="TXB175" s="403"/>
      <c r="TXC175" s="403"/>
      <c r="TXO175" s="727"/>
      <c r="TXR175" s="403"/>
      <c r="TXS175" s="403"/>
      <c r="TYE175" s="727"/>
      <c r="TYH175" s="403"/>
      <c r="TYI175" s="403"/>
      <c r="TYU175" s="727"/>
      <c r="TYX175" s="403"/>
      <c r="TYY175" s="403"/>
      <c r="TZK175" s="727"/>
      <c r="TZN175" s="403"/>
      <c r="TZO175" s="403"/>
      <c r="UAA175" s="727"/>
      <c r="UAD175" s="403"/>
      <c r="UAE175" s="403"/>
      <c r="UAQ175" s="727"/>
      <c r="UAT175" s="403"/>
      <c r="UAU175" s="403"/>
      <c r="UBG175" s="727"/>
      <c r="UBJ175" s="403"/>
      <c r="UBK175" s="403"/>
      <c r="UBW175" s="727"/>
      <c r="UBZ175" s="403"/>
      <c r="UCA175" s="403"/>
      <c r="UCM175" s="727"/>
      <c r="UCP175" s="403"/>
      <c r="UCQ175" s="403"/>
      <c r="UDC175" s="727"/>
      <c r="UDF175" s="403"/>
      <c r="UDG175" s="403"/>
      <c r="UDS175" s="727"/>
      <c r="UDV175" s="403"/>
      <c r="UDW175" s="403"/>
      <c r="UEI175" s="727"/>
      <c r="UEL175" s="403"/>
      <c r="UEM175" s="403"/>
      <c r="UEY175" s="727"/>
      <c r="UFB175" s="403"/>
      <c r="UFC175" s="403"/>
      <c r="UFO175" s="727"/>
      <c r="UFR175" s="403"/>
      <c r="UFS175" s="403"/>
      <c r="UGE175" s="727"/>
      <c r="UGH175" s="403"/>
      <c r="UGI175" s="403"/>
      <c r="UGU175" s="727"/>
      <c r="UGX175" s="403"/>
      <c r="UGY175" s="403"/>
      <c r="UHK175" s="727"/>
      <c r="UHN175" s="403"/>
      <c r="UHO175" s="403"/>
      <c r="UIA175" s="727"/>
      <c r="UID175" s="403"/>
      <c r="UIE175" s="403"/>
      <c r="UIQ175" s="727"/>
      <c r="UIT175" s="403"/>
      <c r="UIU175" s="403"/>
      <c r="UJG175" s="727"/>
      <c r="UJJ175" s="403"/>
      <c r="UJK175" s="403"/>
      <c r="UJW175" s="727"/>
      <c r="UJZ175" s="403"/>
      <c r="UKA175" s="403"/>
      <c r="UKM175" s="727"/>
      <c r="UKP175" s="403"/>
      <c r="UKQ175" s="403"/>
      <c r="ULC175" s="727"/>
      <c r="ULF175" s="403"/>
      <c r="ULG175" s="403"/>
      <c r="ULS175" s="727"/>
      <c r="ULV175" s="403"/>
      <c r="ULW175" s="403"/>
      <c r="UMI175" s="727"/>
      <c r="UML175" s="403"/>
      <c r="UMM175" s="403"/>
      <c r="UMY175" s="727"/>
      <c r="UNB175" s="403"/>
      <c r="UNC175" s="403"/>
      <c r="UNO175" s="727"/>
      <c r="UNR175" s="403"/>
      <c r="UNS175" s="403"/>
      <c r="UOE175" s="727"/>
      <c r="UOH175" s="403"/>
      <c r="UOI175" s="403"/>
      <c r="UOU175" s="727"/>
      <c r="UOX175" s="403"/>
      <c r="UOY175" s="403"/>
      <c r="UPK175" s="727"/>
      <c r="UPN175" s="403"/>
      <c r="UPO175" s="403"/>
      <c r="UQA175" s="727"/>
      <c r="UQD175" s="403"/>
      <c r="UQE175" s="403"/>
      <c r="UQQ175" s="727"/>
      <c r="UQT175" s="403"/>
      <c r="UQU175" s="403"/>
      <c r="URG175" s="727"/>
      <c r="URJ175" s="403"/>
      <c r="URK175" s="403"/>
      <c r="URW175" s="727"/>
      <c r="URZ175" s="403"/>
      <c r="USA175" s="403"/>
      <c r="USM175" s="727"/>
      <c r="USP175" s="403"/>
      <c r="USQ175" s="403"/>
      <c r="UTC175" s="727"/>
      <c r="UTF175" s="403"/>
      <c r="UTG175" s="403"/>
      <c r="UTS175" s="727"/>
      <c r="UTV175" s="403"/>
      <c r="UTW175" s="403"/>
      <c r="UUI175" s="727"/>
      <c r="UUL175" s="403"/>
      <c r="UUM175" s="403"/>
      <c r="UUY175" s="727"/>
      <c r="UVB175" s="403"/>
      <c r="UVC175" s="403"/>
      <c r="UVO175" s="727"/>
      <c r="UVR175" s="403"/>
      <c r="UVS175" s="403"/>
      <c r="UWE175" s="727"/>
      <c r="UWH175" s="403"/>
      <c r="UWI175" s="403"/>
      <c r="UWU175" s="727"/>
      <c r="UWX175" s="403"/>
      <c r="UWY175" s="403"/>
      <c r="UXK175" s="727"/>
      <c r="UXN175" s="403"/>
      <c r="UXO175" s="403"/>
      <c r="UYA175" s="727"/>
      <c r="UYD175" s="403"/>
      <c r="UYE175" s="403"/>
      <c r="UYQ175" s="727"/>
      <c r="UYT175" s="403"/>
      <c r="UYU175" s="403"/>
      <c r="UZG175" s="727"/>
      <c r="UZJ175" s="403"/>
      <c r="UZK175" s="403"/>
      <c r="UZW175" s="727"/>
      <c r="UZZ175" s="403"/>
      <c r="VAA175" s="403"/>
      <c r="VAM175" s="727"/>
      <c r="VAP175" s="403"/>
      <c r="VAQ175" s="403"/>
      <c r="VBC175" s="727"/>
      <c r="VBF175" s="403"/>
      <c r="VBG175" s="403"/>
      <c r="VBS175" s="727"/>
      <c r="VBV175" s="403"/>
      <c r="VBW175" s="403"/>
      <c r="VCI175" s="727"/>
      <c r="VCL175" s="403"/>
      <c r="VCM175" s="403"/>
      <c r="VCY175" s="727"/>
      <c r="VDB175" s="403"/>
      <c r="VDC175" s="403"/>
      <c r="VDO175" s="727"/>
      <c r="VDR175" s="403"/>
      <c r="VDS175" s="403"/>
      <c r="VEE175" s="727"/>
      <c r="VEH175" s="403"/>
      <c r="VEI175" s="403"/>
      <c r="VEU175" s="727"/>
      <c r="VEX175" s="403"/>
      <c r="VEY175" s="403"/>
      <c r="VFK175" s="727"/>
      <c r="VFN175" s="403"/>
      <c r="VFO175" s="403"/>
      <c r="VGA175" s="727"/>
      <c r="VGD175" s="403"/>
      <c r="VGE175" s="403"/>
      <c r="VGQ175" s="727"/>
      <c r="VGT175" s="403"/>
      <c r="VGU175" s="403"/>
      <c r="VHG175" s="727"/>
      <c r="VHJ175" s="403"/>
      <c r="VHK175" s="403"/>
      <c r="VHW175" s="727"/>
      <c r="VHZ175" s="403"/>
      <c r="VIA175" s="403"/>
      <c r="VIM175" s="727"/>
      <c r="VIP175" s="403"/>
      <c r="VIQ175" s="403"/>
      <c r="VJC175" s="727"/>
      <c r="VJF175" s="403"/>
      <c r="VJG175" s="403"/>
      <c r="VJS175" s="727"/>
      <c r="VJV175" s="403"/>
      <c r="VJW175" s="403"/>
      <c r="VKI175" s="727"/>
      <c r="VKL175" s="403"/>
      <c r="VKM175" s="403"/>
      <c r="VKY175" s="727"/>
      <c r="VLB175" s="403"/>
      <c r="VLC175" s="403"/>
      <c r="VLO175" s="727"/>
      <c r="VLR175" s="403"/>
      <c r="VLS175" s="403"/>
      <c r="VME175" s="727"/>
      <c r="VMH175" s="403"/>
      <c r="VMI175" s="403"/>
      <c r="VMU175" s="727"/>
      <c r="VMX175" s="403"/>
      <c r="VMY175" s="403"/>
      <c r="VNK175" s="727"/>
      <c r="VNN175" s="403"/>
      <c r="VNO175" s="403"/>
      <c r="VOA175" s="727"/>
      <c r="VOD175" s="403"/>
      <c r="VOE175" s="403"/>
      <c r="VOQ175" s="727"/>
      <c r="VOT175" s="403"/>
      <c r="VOU175" s="403"/>
      <c r="VPG175" s="727"/>
      <c r="VPJ175" s="403"/>
      <c r="VPK175" s="403"/>
      <c r="VPW175" s="727"/>
      <c r="VPZ175" s="403"/>
      <c r="VQA175" s="403"/>
      <c r="VQM175" s="727"/>
      <c r="VQP175" s="403"/>
      <c r="VQQ175" s="403"/>
      <c r="VRC175" s="727"/>
      <c r="VRF175" s="403"/>
      <c r="VRG175" s="403"/>
      <c r="VRS175" s="727"/>
      <c r="VRV175" s="403"/>
      <c r="VRW175" s="403"/>
      <c r="VSI175" s="727"/>
      <c r="VSL175" s="403"/>
      <c r="VSM175" s="403"/>
      <c r="VSY175" s="727"/>
      <c r="VTB175" s="403"/>
      <c r="VTC175" s="403"/>
      <c r="VTO175" s="727"/>
      <c r="VTR175" s="403"/>
      <c r="VTS175" s="403"/>
      <c r="VUE175" s="727"/>
      <c r="VUH175" s="403"/>
      <c r="VUI175" s="403"/>
      <c r="VUU175" s="727"/>
      <c r="VUX175" s="403"/>
      <c r="VUY175" s="403"/>
      <c r="VVK175" s="727"/>
      <c r="VVN175" s="403"/>
      <c r="VVO175" s="403"/>
      <c r="VWA175" s="727"/>
      <c r="VWD175" s="403"/>
      <c r="VWE175" s="403"/>
      <c r="VWQ175" s="727"/>
      <c r="VWT175" s="403"/>
      <c r="VWU175" s="403"/>
      <c r="VXG175" s="727"/>
      <c r="VXJ175" s="403"/>
      <c r="VXK175" s="403"/>
      <c r="VXW175" s="727"/>
      <c r="VXZ175" s="403"/>
      <c r="VYA175" s="403"/>
      <c r="VYM175" s="727"/>
      <c r="VYP175" s="403"/>
      <c r="VYQ175" s="403"/>
      <c r="VZC175" s="727"/>
      <c r="VZF175" s="403"/>
      <c r="VZG175" s="403"/>
      <c r="VZS175" s="727"/>
      <c r="VZV175" s="403"/>
      <c r="VZW175" s="403"/>
      <c r="WAI175" s="727"/>
      <c r="WAL175" s="403"/>
      <c r="WAM175" s="403"/>
      <c r="WAY175" s="727"/>
      <c r="WBB175" s="403"/>
      <c r="WBC175" s="403"/>
      <c r="WBO175" s="727"/>
      <c r="WBR175" s="403"/>
      <c r="WBS175" s="403"/>
      <c r="WCE175" s="727"/>
      <c r="WCH175" s="403"/>
      <c r="WCI175" s="403"/>
      <c r="WCU175" s="727"/>
      <c r="WCX175" s="403"/>
      <c r="WCY175" s="403"/>
      <c r="WDK175" s="727"/>
      <c r="WDN175" s="403"/>
      <c r="WDO175" s="403"/>
      <c r="WEA175" s="727"/>
      <c r="WED175" s="403"/>
      <c r="WEE175" s="403"/>
      <c r="WEQ175" s="727"/>
      <c r="WET175" s="403"/>
      <c r="WEU175" s="403"/>
      <c r="WFG175" s="727"/>
      <c r="WFJ175" s="403"/>
      <c r="WFK175" s="403"/>
      <c r="WFW175" s="727"/>
      <c r="WFZ175" s="403"/>
      <c r="WGA175" s="403"/>
      <c r="WGM175" s="727"/>
      <c r="WGP175" s="403"/>
      <c r="WGQ175" s="403"/>
      <c r="WHC175" s="727"/>
      <c r="WHF175" s="403"/>
      <c r="WHG175" s="403"/>
      <c r="WHS175" s="727"/>
      <c r="WHV175" s="403"/>
      <c r="WHW175" s="403"/>
      <c r="WII175" s="727"/>
      <c r="WIL175" s="403"/>
      <c r="WIM175" s="403"/>
      <c r="WIY175" s="727"/>
      <c r="WJB175" s="403"/>
      <c r="WJC175" s="403"/>
      <c r="WJO175" s="727"/>
      <c r="WJR175" s="403"/>
      <c r="WJS175" s="403"/>
      <c r="WKE175" s="727"/>
      <c r="WKH175" s="403"/>
      <c r="WKI175" s="403"/>
      <c r="WKU175" s="727"/>
      <c r="WKX175" s="403"/>
      <c r="WKY175" s="403"/>
      <c r="WLK175" s="727"/>
      <c r="WLN175" s="403"/>
      <c r="WLO175" s="403"/>
      <c r="WMA175" s="727"/>
      <c r="WMD175" s="403"/>
      <c r="WME175" s="403"/>
      <c r="WMQ175" s="727"/>
      <c r="WMT175" s="403"/>
      <c r="WMU175" s="403"/>
      <c r="WNG175" s="727"/>
      <c r="WNJ175" s="403"/>
      <c r="WNK175" s="403"/>
      <c r="WNW175" s="727"/>
      <c r="WNZ175" s="403"/>
      <c r="WOA175" s="403"/>
      <c r="WOM175" s="727"/>
      <c r="WOP175" s="403"/>
      <c r="WOQ175" s="403"/>
      <c r="WPC175" s="727"/>
      <c r="WPF175" s="403"/>
      <c r="WPG175" s="403"/>
      <c r="WPS175" s="727"/>
      <c r="WPV175" s="403"/>
      <c r="WPW175" s="403"/>
      <c r="WQI175" s="727"/>
      <c r="WQL175" s="403"/>
      <c r="WQM175" s="403"/>
      <c r="WQY175" s="727"/>
      <c r="WRB175" s="403"/>
      <c r="WRC175" s="403"/>
      <c r="WRO175" s="727"/>
      <c r="WRR175" s="403"/>
      <c r="WRS175" s="403"/>
      <c r="WSE175" s="727"/>
      <c r="WSH175" s="403"/>
      <c r="WSI175" s="403"/>
      <c r="WSU175" s="727"/>
      <c r="WSX175" s="403"/>
      <c r="WSY175" s="403"/>
      <c r="WTK175" s="727"/>
      <c r="WTN175" s="403"/>
      <c r="WTO175" s="403"/>
      <c r="WUA175" s="727"/>
      <c r="WUD175" s="403"/>
      <c r="WUE175" s="403"/>
      <c r="WUQ175" s="727"/>
      <c r="WUT175" s="403"/>
      <c r="WUU175" s="403"/>
      <c r="WVG175" s="727"/>
      <c r="WVJ175" s="403"/>
      <c r="WVK175" s="403"/>
      <c r="WVW175" s="727"/>
      <c r="WVZ175" s="403"/>
      <c r="WWA175" s="403"/>
      <c r="WWM175" s="727"/>
      <c r="WWP175" s="403"/>
      <c r="WWQ175" s="403"/>
      <c r="WXC175" s="727"/>
      <c r="WXF175" s="403"/>
      <c r="WXG175" s="403"/>
      <c r="WXS175" s="727"/>
      <c r="WXV175" s="403"/>
      <c r="WXW175" s="403"/>
      <c r="WYI175" s="727"/>
      <c r="WYL175" s="403"/>
      <c r="WYM175" s="403"/>
      <c r="WYY175" s="727"/>
      <c r="WZB175" s="403"/>
      <c r="WZC175" s="403"/>
      <c r="WZO175" s="727"/>
      <c r="WZR175" s="403"/>
      <c r="WZS175" s="403"/>
      <c r="XAE175" s="727"/>
      <c r="XAH175" s="403"/>
      <c r="XAI175" s="403"/>
      <c r="XAU175" s="727"/>
      <c r="XAX175" s="403"/>
      <c r="XAY175" s="403"/>
      <c r="XBK175" s="727"/>
      <c r="XBN175" s="403"/>
      <c r="XBO175" s="403"/>
      <c r="XCA175" s="727"/>
      <c r="XCD175" s="403"/>
      <c r="XCE175" s="403"/>
      <c r="XCQ175" s="727"/>
      <c r="XCT175" s="403"/>
      <c r="XCU175" s="403"/>
      <c r="XDG175" s="727"/>
      <c r="XDJ175" s="403"/>
      <c r="XDK175" s="403"/>
      <c r="XDW175" s="727"/>
      <c r="XDZ175" s="403"/>
      <c r="XEA175" s="403"/>
      <c r="XEM175" s="727"/>
      <c r="XEP175" s="403"/>
      <c r="XEQ175" s="403"/>
      <c r="XFC175" s="727"/>
    </row>
    <row r="176" spans="1:16384" s="94" customFormat="1">
      <c r="A176" s="570" t="s">
        <v>23</v>
      </c>
      <c r="B176" s="571">
        <v>45884</v>
      </c>
      <c r="C176" s="571">
        <v>45890</v>
      </c>
      <c r="D176" s="570" t="s">
        <v>504</v>
      </c>
      <c r="E176" s="570" t="s">
        <v>486</v>
      </c>
      <c r="F176" s="570">
        <v>65</v>
      </c>
      <c r="G176" s="570" t="s">
        <v>499</v>
      </c>
      <c r="H176" s="570">
        <v>3000</v>
      </c>
      <c r="I176" s="570">
        <v>15</v>
      </c>
      <c r="J176" s="570">
        <v>0</v>
      </c>
      <c r="K176" s="570">
        <v>0</v>
      </c>
      <c r="L176" s="570">
        <v>0</v>
      </c>
      <c r="M176" s="570">
        <v>0</v>
      </c>
      <c r="N176" s="570">
        <f t="shared" si="2169"/>
        <v>3015</v>
      </c>
      <c r="O176" s="563">
        <f t="shared" si="2170"/>
        <v>46.384615384615387</v>
      </c>
      <c r="P176" s="570" t="s">
        <v>1283</v>
      </c>
      <c r="R176" s="403"/>
      <c r="S176" s="403"/>
      <c r="AE176" s="727"/>
      <c r="AH176" s="403"/>
      <c r="AI176" s="403"/>
      <c r="AU176" s="727"/>
      <c r="AX176" s="403"/>
      <c r="AY176" s="403"/>
      <c r="BK176" s="727"/>
      <c r="BN176" s="403"/>
      <c r="BO176" s="403"/>
      <c r="CA176" s="727"/>
      <c r="CD176" s="403"/>
      <c r="CE176" s="403"/>
      <c r="CQ176" s="727"/>
      <c r="CT176" s="403"/>
      <c r="CU176" s="403"/>
      <c r="DG176" s="727"/>
      <c r="DJ176" s="403"/>
      <c r="DK176" s="403"/>
      <c r="DW176" s="727"/>
      <c r="DZ176" s="403"/>
      <c r="EA176" s="403"/>
      <c r="EM176" s="727"/>
      <c r="EP176" s="403"/>
      <c r="EQ176" s="403"/>
      <c r="FC176" s="727"/>
      <c r="FF176" s="403"/>
      <c r="FG176" s="403"/>
      <c r="FS176" s="727"/>
      <c r="FV176" s="403"/>
      <c r="FW176" s="403"/>
      <c r="GI176" s="727"/>
      <c r="GL176" s="403"/>
      <c r="GM176" s="403"/>
      <c r="GY176" s="727"/>
      <c r="HB176" s="403"/>
      <c r="HC176" s="403"/>
      <c r="HO176" s="727"/>
      <c r="HR176" s="403"/>
      <c r="HS176" s="403"/>
      <c r="IE176" s="727"/>
      <c r="IH176" s="403"/>
      <c r="II176" s="403"/>
      <c r="IU176" s="727"/>
      <c r="IX176" s="403"/>
      <c r="IY176" s="403"/>
      <c r="JK176" s="727"/>
      <c r="JN176" s="403"/>
      <c r="JO176" s="403"/>
      <c r="KA176" s="727"/>
      <c r="KD176" s="403"/>
      <c r="KE176" s="403"/>
      <c r="KQ176" s="727"/>
      <c r="KT176" s="403"/>
      <c r="KU176" s="403"/>
      <c r="LG176" s="727"/>
      <c r="LJ176" s="403"/>
      <c r="LK176" s="403"/>
      <c r="LW176" s="727"/>
      <c r="LZ176" s="403"/>
      <c r="MA176" s="403"/>
      <c r="MM176" s="727"/>
      <c r="MP176" s="403"/>
      <c r="MQ176" s="403"/>
      <c r="NC176" s="727"/>
      <c r="NF176" s="403"/>
      <c r="NG176" s="403"/>
      <c r="NS176" s="727"/>
      <c r="NV176" s="403"/>
      <c r="NW176" s="403"/>
      <c r="OI176" s="727"/>
      <c r="OL176" s="403"/>
      <c r="OM176" s="403"/>
      <c r="OY176" s="727"/>
      <c r="PB176" s="403"/>
      <c r="PC176" s="403"/>
      <c r="PO176" s="727"/>
      <c r="PR176" s="403"/>
      <c r="PS176" s="403"/>
      <c r="QE176" s="727"/>
      <c r="QH176" s="403"/>
      <c r="QI176" s="403"/>
      <c r="QU176" s="727"/>
      <c r="QX176" s="403"/>
      <c r="QY176" s="403"/>
      <c r="RK176" s="727"/>
      <c r="RN176" s="403"/>
      <c r="RO176" s="403"/>
      <c r="SA176" s="727"/>
      <c r="SD176" s="403"/>
      <c r="SE176" s="403"/>
      <c r="SQ176" s="727"/>
      <c r="ST176" s="403"/>
      <c r="SU176" s="403"/>
      <c r="TG176" s="727"/>
      <c r="TJ176" s="403"/>
      <c r="TK176" s="403"/>
      <c r="TW176" s="727"/>
      <c r="TZ176" s="403"/>
      <c r="UA176" s="403"/>
      <c r="UM176" s="727"/>
      <c r="UP176" s="403"/>
      <c r="UQ176" s="403"/>
      <c r="VC176" s="727"/>
      <c r="VF176" s="403"/>
      <c r="VG176" s="403"/>
      <c r="VS176" s="727"/>
      <c r="VV176" s="403"/>
      <c r="VW176" s="403"/>
      <c r="WI176" s="727"/>
      <c r="WL176" s="403"/>
      <c r="WM176" s="403"/>
      <c r="WY176" s="727"/>
      <c r="XB176" s="403"/>
      <c r="XC176" s="403"/>
      <c r="XO176" s="727"/>
      <c r="XR176" s="403"/>
      <c r="XS176" s="403"/>
      <c r="YE176" s="727"/>
      <c r="YH176" s="403"/>
      <c r="YI176" s="403"/>
      <c r="YU176" s="727"/>
      <c r="YX176" s="403"/>
      <c r="YY176" s="403"/>
      <c r="ZK176" s="727"/>
      <c r="ZN176" s="403"/>
      <c r="ZO176" s="403"/>
      <c r="AAA176" s="727"/>
      <c r="AAD176" s="403"/>
      <c r="AAE176" s="403"/>
      <c r="AAQ176" s="727"/>
      <c r="AAT176" s="403"/>
      <c r="AAU176" s="403"/>
      <c r="ABG176" s="727"/>
      <c r="ABJ176" s="403"/>
      <c r="ABK176" s="403"/>
      <c r="ABW176" s="727"/>
      <c r="ABZ176" s="403"/>
      <c r="ACA176" s="403"/>
      <c r="ACM176" s="727"/>
      <c r="ACP176" s="403"/>
      <c r="ACQ176" s="403"/>
      <c r="ADC176" s="727"/>
      <c r="ADF176" s="403"/>
      <c r="ADG176" s="403"/>
      <c r="ADS176" s="727"/>
      <c r="ADV176" s="403"/>
      <c r="ADW176" s="403"/>
      <c r="AEI176" s="727"/>
      <c r="AEL176" s="403"/>
      <c r="AEM176" s="403"/>
      <c r="AEY176" s="727"/>
      <c r="AFB176" s="403"/>
      <c r="AFC176" s="403"/>
      <c r="AFO176" s="727"/>
      <c r="AFR176" s="403"/>
      <c r="AFS176" s="403"/>
      <c r="AGE176" s="727"/>
      <c r="AGH176" s="403"/>
      <c r="AGI176" s="403"/>
      <c r="AGU176" s="727"/>
      <c r="AGX176" s="403"/>
      <c r="AGY176" s="403"/>
      <c r="AHK176" s="727"/>
      <c r="AHN176" s="403"/>
      <c r="AHO176" s="403"/>
      <c r="AIA176" s="727"/>
      <c r="AID176" s="403"/>
      <c r="AIE176" s="403"/>
      <c r="AIQ176" s="727"/>
      <c r="AIT176" s="403"/>
      <c r="AIU176" s="403"/>
      <c r="AJG176" s="727"/>
      <c r="AJJ176" s="403"/>
      <c r="AJK176" s="403"/>
      <c r="AJW176" s="727"/>
      <c r="AJZ176" s="403"/>
      <c r="AKA176" s="403"/>
      <c r="AKM176" s="727"/>
      <c r="AKP176" s="403"/>
      <c r="AKQ176" s="403"/>
      <c r="ALC176" s="727"/>
      <c r="ALF176" s="403"/>
      <c r="ALG176" s="403"/>
      <c r="ALS176" s="727"/>
      <c r="ALV176" s="403"/>
      <c r="ALW176" s="403"/>
      <c r="AMI176" s="727"/>
      <c r="AML176" s="403"/>
      <c r="AMM176" s="403"/>
      <c r="AMY176" s="727"/>
      <c r="ANB176" s="403"/>
      <c r="ANC176" s="403"/>
      <c r="ANO176" s="727"/>
      <c r="ANR176" s="403"/>
      <c r="ANS176" s="403"/>
      <c r="AOE176" s="727"/>
      <c r="AOH176" s="403"/>
      <c r="AOI176" s="403"/>
      <c r="AOU176" s="727"/>
      <c r="AOX176" s="403"/>
      <c r="AOY176" s="403"/>
      <c r="APK176" s="727"/>
      <c r="APN176" s="403"/>
      <c r="APO176" s="403"/>
      <c r="AQA176" s="727"/>
      <c r="AQD176" s="403"/>
      <c r="AQE176" s="403"/>
      <c r="AQQ176" s="727"/>
      <c r="AQT176" s="403"/>
      <c r="AQU176" s="403"/>
      <c r="ARG176" s="727"/>
      <c r="ARJ176" s="403"/>
      <c r="ARK176" s="403"/>
      <c r="ARW176" s="727"/>
      <c r="ARZ176" s="403"/>
      <c r="ASA176" s="403"/>
      <c r="ASM176" s="727"/>
      <c r="ASP176" s="403"/>
      <c r="ASQ176" s="403"/>
      <c r="ATC176" s="727"/>
      <c r="ATF176" s="403"/>
      <c r="ATG176" s="403"/>
      <c r="ATS176" s="727"/>
      <c r="ATV176" s="403"/>
      <c r="ATW176" s="403"/>
      <c r="AUI176" s="727"/>
      <c r="AUL176" s="403"/>
      <c r="AUM176" s="403"/>
      <c r="AUY176" s="727"/>
      <c r="AVB176" s="403"/>
      <c r="AVC176" s="403"/>
      <c r="AVO176" s="727"/>
      <c r="AVR176" s="403"/>
      <c r="AVS176" s="403"/>
      <c r="AWE176" s="727"/>
      <c r="AWH176" s="403"/>
      <c r="AWI176" s="403"/>
      <c r="AWU176" s="727"/>
      <c r="AWX176" s="403"/>
      <c r="AWY176" s="403"/>
      <c r="AXK176" s="727"/>
      <c r="AXN176" s="403"/>
      <c r="AXO176" s="403"/>
      <c r="AYA176" s="727"/>
      <c r="AYD176" s="403"/>
      <c r="AYE176" s="403"/>
      <c r="AYQ176" s="727"/>
      <c r="AYT176" s="403"/>
      <c r="AYU176" s="403"/>
      <c r="AZG176" s="727"/>
      <c r="AZJ176" s="403"/>
      <c r="AZK176" s="403"/>
      <c r="AZW176" s="727"/>
      <c r="AZZ176" s="403"/>
      <c r="BAA176" s="403"/>
      <c r="BAM176" s="727"/>
      <c r="BAP176" s="403"/>
      <c r="BAQ176" s="403"/>
      <c r="BBC176" s="727"/>
      <c r="BBF176" s="403"/>
      <c r="BBG176" s="403"/>
      <c r="BBS176" s="727"/>
      <c r="BBV176" s="403"/>
      <c r="BBW176" s="403"/>
      <c r="BCI176" s="727"/>
      <c r="BCL176" s="403"/>
      <c r="BCM176" s="403"/>
      <c r="BCY176" s="727"/>
      <c r="BDB176" s="403"/>
      <c r="BDC176" s="403"/>
      <c r="BDO176" s="727"/>
      <c r="BDR176" s="403"/>
      <c r="BDS176" s="403"/>
      <c r="BEE176" s="727"/>
      <c r="BEH176" s="403"/>
      <c r="BEI176" s="403"/>
      <c r="BEU176" s="727"/>
      <c r="BEX176" s="403"/>
      <c r="BEY176" s="403"/>
      <c r="BFK176" s="727"/>
      <c r="BFN176" s="403"/>
      <c r="BFO176" s="403"/>
      <c r="BGA176" s="727"/>
      <c r="BGD176" s="403"/>
      <c r="BGE176" s="403"/>
      <c r="BGQ176" s="727"/>
      <c r="BGT176" s="403"/>
      <c r="BGU176" s="403"/>
      <c r="BHG176" s="727"/>
      <c r="BHJ176" s="403"/>
      <c r="BHK176" s="403"/>
      <c r="BHW176" s="727"/>
      <c r="BHZ176" s="403"/>
      <c r="BIA176" s="403"/>
      <c r="BIM176" s="727"/>
      <c r="BIP176" s="403"/>
      <c r="BIQ176" s="403"/>
      <c r="BJC176" s="727"/>
      <c r="BJF176" s="403"/>
      <c r="BJG176" s="403"/>
      <c r="BJS176" s="727"/>
      <c r="BJV176" s="403"/>
      <c r="BJW176" s="403"/>
      <c r="BKI176" s="727"/>
      <c r="BKL176" s="403"/>
      <c r="BKM176" s="403"/>
      <c r="BKY176" s="727"/>
      <c r="BLB176" s="403"/>
      <c r="BLC176" s="403"/>
      <c r="BLO176" s="727"/>
      <c r="BLR176" s="403"/>
      <c r="BLS176" s="403"/>
      <c r="BME176" s="727"/>
      <c r="BMH176" s="403"/>
      <c r="BMI176" s="403"/>
      <c r="BMU176" s="727"/>
      <c r="BMX176" s="403"/>
      <c r="BMY176" s="403"/>
      <c r="BNK176" s="727"/>
      <c r="BNN176" s="403"/>
      <c r="BNO176" s="403"/>
      <c r="BOA176" s="727"/>
      <c r="BOD176" s="403"/>
      <c r="BOE176" s="403"/>
      <c r="BOQ176" s="727"/>
      <c r="BOT176" s="403"/>
      <c r="BOU176" s="403"/>
      <c r="BPG176" s="727"/>
      <c r="BPJ176" s="403"/>
      <c r="BPK176" s="403"/>
      <c r="BPW176" s="727"/>
      <c r="BPZ176" s="403"/>
      <c r="BQA176" s="403"/>
      <c r="BQM176" s="727"/>
      <c r="BQP176" s="403"/>
      <c r="BQQ176" s="403"/>
      <c r="BRC176" s="727"/>
      <c r="BRF176" s="403"/>
      <c r="BRG176" s="403"/>
      <c r="BRS176" s="727"/>
      <c r="BRV176" s="403"/>
      <c r="BRW176" s="403"/>
      <c r="BSI176" s="727"/>
      <c r="BSL176" s="403"/>
      <c r="BSM176" s="403"/>
      <c r="BSY176" s="727"/>
      <c r="BTB176" s="403"/>
      <c r="BTC176" s="403"/>
      <c r="BTO176" s="727"/>
      <c r="BTR176" s="403"/>
      <c r="BTS176" s="403"/>
      <c r="BUE176" s="727"/>
      <c r="BUH176" s="403"/>
      <c r="BUI176" s="403"/>
      <c r="BUU176" s="727"/>
      <c r="BUX176" s="403"/>
      <c r="BUY176" s="403"/>
      <c r="BVK176" s="727"/>
      <c r="BVN176" s="403"/>
      <c r="BVO176" s="403"/>
      <c r="BWA176" s="727"/>
      <c r="BWD176" s="403"/>
      <c r="BWE176" s="403"/>
      <c r="BWQ176" s="727"/>
      <c r="BWT176" s="403"/>
      <c r="BWU176" s="403"/>
      <c r="BXG176" s="727"/>
      <c r="BXJ176" s="403"/>
      <c r="BXK176" s="403"/>
      <c r="BXW176" s="727"/>
      <c r="BXZ176" s="403"/>
      <c r="BYA176" s="403"/>
      <c r="BYM176" s="727"/>
      <c r="BYP176" s="403"/>
      <c r="BYQ176" s="403"/>
      <c r="BZC176" s="727"/>
      <c r="BZF176" s="403"/>
      <c r="BZG176" s="403"/>
      <c r="BZS176" s="727"/>
      <c r="BZV176" s="403"/>
      <c r="BZW176" s="403"/>
      <c r="CAI176" s="727"/>
      <c r="CAL176" s="403"/>
      <c r="CAM176" s="403"/>
      <c r="CAY176" s="727"/>
      <c r="CBB176" s="403"/>
      <c r="CBC176" s="403"/>
      <c r="CBO176" s="727"/>
      <c r="CBR176" s="403"/>
      <c r="CBS176" s="403"/>
      <c r="CCE176" s="727"/>
      <c r="CCH176" s="403"/>
      <c r="CCI176" s="403"/>
      <c r="CCU176" s="727"/>
      <c r="CCX176" s="403"/>
      <c r="CCY176" s="403"/>
      <c r="CDK176" s="727"/>
      <c r="CDN176" s="403"/>
      <c r="CDO176" s="403"/>
      <c r="CEA176" s="727"/>
      <c r="CED176" s="403"/>
      <c r="CEE176" s="403"/>
      <c r="CEQ176" s="727"/>
      <c r="CET176" s="403"/>
      <c r="CEU176" s="403"/>
      <c r="CFG176" s="727"/>
      <c r="CFJ176" s="403"/>
      <c r="CFK176" s="403"/>
      <c r="CFW176" s="727"/>
      <c r="CFZ176" s="403"/>
      <c r="CGA176" s="403"/>
      <c r="CGM176" s="727"/>
      <c r="CGP176" s="403"/>
      <c r="CGQ176" s="403"/>
      <c r="CHC176" s="727"/>
      <c r="CHF176" s="403"/>
      <c r="CHG176" s="403"/>
      <c r="CHS176" s="727"/>
      <c r="CHV176" s="403"/>
      <c r="CHW176" s="403"/>
      <c r="CII176" s="727"/>
      <c r="CIL176" s="403"/>
      <c r="CIM176" s="403"/>
      <c r="CIY176" s="727"/>
      <c r="CJB176" s="403"/>
      <c r="CJC176" s="403"/>
      <c r="CJO176" s="727"/>
      <c r="CJR176" s="403"/>
      <c r="CJS176" s="403"/>
      <c r="CKE176" s="727"/>
      <c r="CKH176" s="403"/>
      <c r="CKI176" s="403"/>
      <c r="CKU176" s="727"/>
      <c r="CKX176" s="403"/>
      <c r="CKY176" s="403"/>
      <c r="CLK176" s="727"/>
      <c r="CLN176" s="403"/>
      <c r="CLO176" s="403"/>
      <c r="CMA176" s="727"/>
      <c r="CMD176" s="403"/>
      <c r="CME176" s="403"/>
      <c r="CMQ176" s="727"/>
      <c r="CMT176" s="403"/>
      <c r="CMU176" s="403"/>
      <c r="CNG176" s="727"/>
      <c r="CNJ176" s="403"/>
      <c r="CNK176" s="403"/>
      <c r="CNW176" s="727"/>
      <c r="CNZ176" s="403"/>
      <c r="COA176" s="403"/>
      <c r="COM176" s="727"/>
      <c r="COP176" s="403"/>
      <c r="COQ176" s="403"/>
      <c r="CPC176" s="727"/>
      <c r="CPF176" s="403"/>
      <c r="CPG176" s="403"/>
      <c r="CPS176" s="727"/>
      <c r="CPV176" s="403"/>
      <c r="CPW176" s="403"/>
      <c r="CQI176" s="727"/>
      <c r="CQL176" s="403"/>
      <c r="CQM176" s="403"/>
      <c r="CQY176" s="727"/>
      <c r="CRB176" s="403"/>
      <c r="CRC176" s="403"/>
      <c r="CRO176" s="727"/>
      <c r="CRR176" s="403"/>
      <c r="CRS176" s="403"/>
      <c r="CSE176" s="727"/>
      <c r="CSH176" s="403"/>
      <c r="CSI176" s="403"/>
      <c r="CSU176" s="727"/>
      <c r="CSX176" s="403"/>
      <c r="CSY176" s="403"/>
      <c r="CTK176" s="727"/>
      <c r="CTN176" s="403"/>
      <c r="CTO176" s="403"/>
      <c r="CUA176" s="727"/>
      <c r="CUD176" s="403"/>
      <c r="CUE176" s="403"/>
      <c r="CUQ176" s="727"/>
      <c r="CUT176" s="403"/>
      <c r="CUU176" s="403"/>
      <c r="CVG176" s="727"/>
      <c r="CVJ176" s="403"/>
      <c r="CVK176" s="403"/>
      <c r="CVW176" s="727"/>
      <c r="CVZ176" s="403"/>
      <c r="CWA176" s="403"/>
      <c r="CWM176" s="727"/>
      <c r="CWP176" s="403"/>
      <c r="CWQ176" s="403"/>
      <c r="CXC176" s="727"/>
      <c r="CXF176" s="403"/>
      <c r="CXG176" s="403"/>
      <c r="CXS176" s="727"/>
      <c r="CXV176" s="403"/>
      <c r="CXW176" s="403"/>
      <c r="CYI176" s="727"/>
      <c r="CYL176" s="403"/>
      <c r="CYM176" s="403"/>
      <c r="CYY176" s="727"/>
      <c r="CZB176" s="403"/>
      <c r="CZC176" s="403"/>
      <c r="CZO176" s="727"/>
      <c r="CZR176" s="403"/>
      <c r="CZS176" s="403"/>
      <c r="DAE176" s="727"/>
      <c r="DAH176" s="403"/>
      <c r="DAI176" s="403"/>
      <c r="DAU176" s="727"/>
      <c r="DAX176" s="403"/>
      <c r="DAY176" s="403"/>
      <c r="DBK176" s="727"/>
      <c r="DBN176" s="403"/>
      <c r="DBO176" s="403"/>
      <c r="DCA176" s="727"/>
      <c r="DCD176" s="403"/>
      <c r="DCE176" s="403"/>
      <c r="DCQ176" s="727"/>
      <c r="DCT176" s="403"/>
      <c r="DCU176" s="403"/>
      <c r="DDG176" s="727"/>
      <c r="DDJ176" s="403"/>
      <c r="DDK176" s="403"/>
      <c r="DDW176" s="727"/>
      <c r="DDZ176" s="403"/>
      <c r="DEA176" s="403"/>
      <c r="DEM176" s="727"/>
      <c r="DEP176" s="403"/>
      <c r="DEQ176" s="403"/>
      <c r="DFC176" s="727"/>
      <c r="DFF176" s="403"/>
      <c r="DFG176" s="403"/>
      <c r="DFS176" s="727"/>
      <c r="DFV176" s="403"/>
      <c r="DFW176" s="403"/>
      <c r="DGI176" s="727"/>
      <c r="DGL176" s="403"/>
      <c r="DGM176" s="403"/>
      <c r="DGY176" s="727"/>
      <c r="DHB176" s="403"/>
      <c r="DHC176" s="403"/>
      <c r="DHO176" s="727"/>
      <c r="DHR176" s="403"/>
      <c r="DHS176" s="403"/>
      <c r="DIE176" s="727"/>
      <c r="DIH176" s="403"/>
      <c r="DII176" s="403"/>
      <c r="DIU176" s="727"/>
      <c r="DIX176" s="403"/>
      <c r="DIY176" s="403"/>
      <c r="DJK176" s="727"/>
      <c r="DJN176" s="403"/>
      <c r="DJO176" s="403"/>
      <c r="DKA176" s="727"/>
      <c r="DKD176" s="403"/>
      <c r="DKE176" s="403"/>
      <c r="DKQ176" s="727"/>
      <c r="DKT176" s="403"/>
      <c r="DKU176" s="403"/>
      <c r="DLG176" s="727"/>
      <c r="DLJ176" s="403"/>
      <c r="DLK176" s="403"/>
      <c r="DLW176" s="727"/>
      <c r="DLZ176" s="403"/>
      <c r="DMA176" s="403"/>
      <c r="DMM176" s="727"/>
      <c r="DMP176" s="403"/>
      <c r="DMQ176" s="403"/>
      <c r="DNC176" s="727"/>
      <c r="DNF176" s="403"/>
      <c r="DNG176" s="403"/>
      <c r="DNS176" s="727"/>
      <c r="DNV176" s="403"/>
      <c r="DNW176" s="403"/>
      <c r="DOI176" s="727"/>
      <c r="DOL176" s="403"/>
      <c r="DOM176" s="403"/>
      <c r="DOY176" s="727"/>
      <c r="DPB176" s="403"/>
      <c r="DPC176" s="403"/>
      <c r="DPO176" s="727"/>
      <c r="DPR176" s="403"/>
      <c r="DPS176" s="403"/>
      <c r="DQE176" s="727"/>
      <c r="DQH176" s="403"/>
      <c r="DQI176" s="403"/>
      <c r="DQU176" s="727"/>
      <c r="DQX176" s="403"/>
      <c r="DQY176" s="403"/>
      <c r="DRK176" s="727"/>
      <c r="DRN176" s="403"/>
      <c r="DRO176" s="403"/>
      <c r="DSA176" s="727"/>
      <c r="DSD176" s="403"/>
      <c r="DSE176" s="403"/>
      <c r="DSQ176" s="727"/>
      <c r="DST176" s="403"/>
      <c r="DSU176" s="403"/>
      <c r="DTG176" s="727"/>
      <c r="DTJ176" s="403"/>
      <c r="DTK176" s="403"/>
      <c r="DTW176" s="727"/>
      <c r="DTZ176" s="403"/>
      <c r="DUA176" s="403"/>
      <c r="DUM176" s="727"/>
      <c r="DUP176" s="403"/>
      <c r="DUQ176" s="403"/>
      <c r="DVC176" s="727"/>
      <c r="DVF176" s="403"/>
      <c r="DVG176" s="403"/>
      <c r="DVS176" s="727"/>
      <c r="DVV176" s="403"/>
      <c r="DVW176" s="403"/>
      <c r="DWI176" s="727"/>
      <c r="DWL176" s="403"/>
      <c r="DWM176" s="403"/>
      <c r="DWY176" s="727"/>
      <c r="DXB176" s="403"/>
      <c r="DXC176" s="403"/>
      <c r="DXO176" s="727"/>
      <c r="DXR176" s="403"/>
      <c r="DXS176" s="403"/>
      <c r="DYE176" s="727"/>
      <c r="DYH176" s="403"/>
      <c r="DYI176" s="403"/>
      <c r="DYU176" s="727"/>
      <c r="DYX176" s="403"/>
      <c r="DYY176" s="403"/>
      <c r="DZK176" s="727"/>
      <c r="DZN176" s="403"/>
      <c r="DZO176" s="403"/>
      <c r="EAA176" s="727"/>
      <c r="EAD176" s="403"/>
      <c r="EAE176" s="403"/>
      <c r="EAQ176" s="727"/>
      <c r="EAT176" s="403"/>
      <c r="EAU176" s="403"/>
      <c r="EBG176" s="727"/>
      <c r="EBJ176" s="403"/>
      <c r="EBK176" s="403"/>
      <c r="EBW176" s="727"/>
      <c r="EBZ176" s="403"/>
      <c r="ECA176" s="403"/>
      <c r="ECM176" s="727"/>
      <c r="ECP176" s="403"/>
      <c r="ECQ176" s="403"/>
      <c r="EDC176" s="727"/>
      <c r="EDF176" s="403"/>
      <c r="EDG176" s="403"/>
      <c r="EDS176" s="727"/>
      <c r="EDV176" s="403"/>
      <c r="EDW176" s="403"/>
      <c r="EEI176" s="727"/>
      <c r="EEL176" s="403"/>
      <c r="EEM176" s="403"/>
      <c r="EEY176" s="727"/>
      <c r="EFB176" s="403"/>
      <c r="EFC176" s="403"/>
      <c r="EFO176" s="727"/>
      <c r="EFR176" s="403"/>
      <c r="EFS176" s="403"/>
      <c r="EGE176" s="727"/>
      <c r="EGH176" s="403"/>
      <c r="EGI176" s="403"/>
      <c r="EGU176" s="727"/>
      <c r="EGX176" s="403"/>
      <c r="EGY176" s="403"/>
      <c r="EHK176" s="727"/>
      <c r="EHN176" s="403"/>
      <c r="EHO176" s="403"/>
      <c r="EIA176" s="727"/>
      <c r="EID176" s="403"/>
      <c r="EIE176" s="403"/>
      <c r="EIQ176" s="727"/>
      <c r="EIT176" s="403"/>
      <c r="EIU176" s="403"/>
      <c r="EJG176" s="727"/>
      <c r="EJJ176" s="403"/>
      <c r="EJK176" s="403"/>
      <c r="EJW176" s="727"/>
      <c r="EJZ176" s="403"/>
      <c r="EKA176" s="403"/>
      <c r="EKM176" s="727"/>
      <c r="EKP176" s="403"/>
      <c r="EKQ176" s="403"/>
      <c r="ELC176" s="727"/>
      <c r="ELF176" s="403"/>
      <c r="ELG176" s="403"/>
      <c r="ELS176" s="727"/>
      <c r="ELV176" s="403"/>
      <c r="ELW176" s="403"/>
      <c r="EMI176" s="727"/>
      <c r="EML176" s="403"/>
      <c r="EMM176" s="403"/>
      <c r="EMY176" s="727"/>
      <c r="ENB176" s="403"/>
      <c r="ENC176" s="403"/>
      <c r="ENO176" s="727"/>
      <c r="ENR176" s="403"/>
      <c r="ENS176" s="403"/>
      <c r="EOE176" s="727"/>
      <c r="EOH176" s="403"/>
      <c r="EOI176" s="403"/>
      <c r="EOU176" s="727"/>
      <c r="EOX176" s="403"/>
      <c r="EOY176" s="403"/>
      <c r="EPK176" s="727"/>
      <c r="EPN176" s="403"/>
      <c r="EPO176" s="403"/>
      <c r="EQA176" s="727"/>
      <c r="EQD176" s="403"/>
      <c r="EQE176" s="403"/>
      <c r="EQQ176" s="727"/>
      <c r="EQT176" s="403"/>
      <c r="EQU176" s="403"/>
      <c r="ERG176" s="727"/>
      <c r="ERJ176" s="403"/>
      <c r="ERK176" s="403"/>
      <c r="ERW176" s="727"/>
      <c r="ERZ176" s="403"/>
      <c r="ESA176" s="403"/>
      <c r="ESM176" s="727"/>
      <c r="ESP176" s="403"/>
      <c r="ESQ176" s="403"/>
      <c r="ETC176" s="727"/>
      <c r="ETF176" s="403"/>
      <c r="ETG176" s="403"/>
      <c r="ETS176" s="727"/>
      <c r="ETV176" s="403"/>
      <c r="ETW176" s="403"/>
      <c r="EUI176" s="727"/>
      <c r="EUL176" s="403"/>
      <c r="EUM176" s="403"/>
      <c r="EUY176" s="727"/>
      <c r="EVB176" s="403"/>
      <c r="EVC176" s="403"/>
      <c r="EVO176" s="727"/>
      <c r="EVR176" s="403"/>
      <c r="EVS176" s="403"/>
      <c r="EWE176" s="727"/>
      <c r="EWH176" s="403"/>
      <c r="EWI176" s="403"/>
      <c r="EWU176" s="727"/>
      <c r="EWX176" s="403"/>
      <c r="EWY176" s="403"/>
      <c r="EXK176" s="727"/>
      <c r="EXN176" s="403"/>
      <c r="EXO176" s="403"/>
      <c r="EYA176" s="727"/>
      <c r="EYD176" s="403"/>
      <c r="EYE176" s="403"/>
      <c r="EYQ176" s="727"/>
      <c r="EYT176" s="403"/>
      <c r="EYU176" s="403"/>
      <c r="EZG176" s="727"/>
      <c r="EZJ176" s="403"/>
      <c r="EZK176" s="403"/>
      <c r="EZW176" s="727"/>
      <c r="EZZ176" s="403"/>
      <c r="FAA176" s="403"/>
      <c r="FAM176" s="727"/>
      <c r="FAP176" s="403"/>
      <c r="FAQ176" s="403"/>
      <c r="FBC176" s="727"/>
      <c r="FBF176" s="403"/>
      <c r="FBG176" s="403"/>
      <c r="FBS176" s="727"/>
      <c r="FBV176" s="403"/>
      <c r="FBW176" s="403"/>
      <c r="FCI176" s="727"/>
      <c r="FCL176" s="403"/>
      <c r="FCM176" s="403"/>
      <c r="FCY176" s="727"/>
      <c r="FDB176" s="403"/>
      <c r="FDC176" s="403"/>
      <c r="FDO176" s="727"/>
      <c r="FDR176" s="403"/>
      <c r="FDS176" s="403"/>
      <c r="FEE176" s="727"/>
      <c r="FEH176" s="403"/>
      <c r="FEI176" s="403"/>
      <c r="FEU176" s="727"/>
      <c r="FEX176" s="403"/>
      <c r="FEY176" s="403"/>
      <c r="FFK176" s="727"/>
      <c r="FFN176" s="403"/>
      <c r="FFO176" s="403"/>
      <c r="FGA176" s="727"/>
      <c r="FGD176" s="403"/>
      <c r="FGE176" s="403"/>
      <c r="FGQ176" s="727"/>
      <c r="FGT176" s="403"/>
      <c r="FGU176" s="403"/>
      <c r="FHG176" s="727"/>
      <c r="FHJ176" s="403"/>
      <c r="FHK176" s="403"/>
      <c r="FHW176" s="727"/>
      <c r="FHZ176" s="403"/>
      <c r="FIA176" s="403"/>
      <c r="FIM176" s="727"/>
      <c r="FIP176" s="403"/>
      <c r="FIQ176" s="403"/>
      <c r="FJC176" s="727"/>
      <c r="FJF176" s="403"/>
      <c r="FJG176" s="403"/>
      <c r="FJS176" s="727"/>
      <c r="FJV176" s="403"/>
      <c r="FJW176" s="403"/>
      <c r="FKI176" s="727"/>
      <c r="FKL176" s="403"/>
      <c r="FKM176" s="403"/>
      <c r="FKY176" s="727"/>
      <c r="FLB176" s="403"/>
      <c r="FLC176" s="403"/>
      <c r="FLO176" s="727"/>
      <c r="FLR176" s="403"/>
      <c r="FLS176" s="403"/>
      <c r="FME176" s="727"/>
      <c r="FMH176" s="403"/>
      <c r="FMI176" s="403"/>
      <c r="FMU176" s="727"/>
      <c r="FMX176" s="403"/>
      <c r="FMY176" s="403"/>
      <c r="FNK176" s="727"/>
      <c r="FNN176" s="403"/>
      <c r="FNO176" s="403"/>
      <c r="FOA176" s="727"/>
      <c r="FOD176" s="403"/>
      <c r="FOE176" s="403"/>
      <c r="FOQ176" s="727"/>
      <c r="FOT176" s="403"/>
      <c r="FOU176" s="403"/>
      <c r="FPG176" s="727"/>
      <c r="FPJ176" s="403"/>
      <c r="FPK176" s="403"/>
      <c r="FPW176" s="727"/>
      <c r="FPZ176" s="403"/>
      <c r="FQA176" s="403"/>
      <c r="FQM176" s="727"/>
      <c r="FQP176" s="403"/>
      <c r="FQQ176" s="403"/>
      <c r="FRC176" s="727"/>
      <c r="FRF176" s="403"/>
      <c r="FRG176" s="403"/>
      <c r="FRS176" s="727"/>
      <c r="FRV176" s="403"/>
      <c r="FRW176" s="403"/>
      <c r="FSI176" s="727"/>
      <c r="FSL176" s="403"/>
      <c r="FSM176" s="403"/>
      <c r="FSY176" s="727"/>
      <c r="FTB176" s="403"/>
      <c r="FTC176" s="403"/>
      <c r="FTO176" s="727"/>
      <c r="FTR176" s="403"/>
      <c r="FTS176" s="403"/>
      <c r="FUE176" s="727"/>
      <c r="FUH176" s="403"/>
      <c r="FUI176" s="403"/>
      <c r="FUU176" s="727"/>
      <c r="FUX176" s="403"/>
      <c r="FUY176" s="403"/>
      <c r="FVK176" s="727"/>
      <c r="FVN176" s="403"/>
      <c r="FVO176" s="403"/>
      <c r="FWA176" s="727"/>
      <c r="FWD176" s="403"/>
      <c r="FWE176" s="403"/>
      <c r="FWQ176" s="727"/>
      <c r="FWT176" s="403"/>
      <c r="FWU176" s="403"/>
      <c r="FXG176" s="727"/>
      <c r="FXJ176" s="403"/>
      <c r="FXK176" s="403"/>
      <c r="FXW176" s="727"/>
      <c r="FXZ176" s="403"/>
      <c r="FYA176" s="403"/>
      <c r="FYM176" s="727"/>
      <c r="FYP176" s="403"/>
      <c r="FYQ176" s="403"/>
      <c r="FZC176" s="727"/>
      <c r="FZF176" s="403"/>
      <c r="FZG176" s="403"/>
      <c r="FZS176" s="727"/>
      <c r="FZV176" s="403"/>
      <c r="FZW176" s="403"/>
      <c r="GAI176" s="727"/>
      <c r="GAL176" s="403"/>
      <c r="GAM176" s="403"/>
      <c r="GAY176" s="727"/>
      <c r="GBB176" s="403"/>
      <c r="GBC176" s="403"/>
      <c r="GBO176" s="727"/>
      <c r="GBR176" s="403"/>
      <c r="GBS176" s="403"/>
      <c r="GCE176" s="727"/>
      <c r="GCH176" s="403"/>
      <c r="GCI176" s="403"/>
      <c r="GCU176" s="727"/>
      <c r="GCX176" s="403"/>
      <c r="GCY176" s="403"/>
      <c r="GDK176" s="727"/>
      <c r="GDN176" s="403"/>
      <c r="GDO176" s="403"/>
      <c r="GEA176" s="727"/>
      <c r="GED176" s="403"/>
      <c r="GEE176" s="403"/>
      <c r="GEQ176" s="727"/>
      <c r="GET176" s="403"/>
      <c r="GEU176" s="403"/>
      <c r="GFG176" s="727"/>
      <c r="GFJ176" s="403"/>
      <c r="GFK176" s="403"/>
      <c r="GFW176" s="727"/>
      <c r="GFZ176" s="403"/>
      <c r="GGA176" s="403"/>
      <c r="GGM176" s="727"/>
      <c r="GGP176" s="403"/>
      <c r="GGQ176" s="403"/>
      <c r="GHC176" s="727"/>
      <c r="GHF176" s="403"/>
      <c r="GHG176" s="403"/>
      <c r="GHS176" s="727"/>
      <c r="GHV176" s="403"/>
      <c r="GHW176" s="403"/>
      <c r="GII176" s="727"/>
      <c r="GIL176" s="403"/>
      <c r="GIM176" s="403"/>
      <c r="GIY176" s="727"/>
      <c r="GJB176" s="403"/>
      <c r="GJC176" s="403"/>
      <c r="GJO176" s="727"/>
      <c r="GJR176" s="403"/>
      <c r="GJS176" s="403"/>
      <c r="GKE176" s="727"/>
      <c r="GKH176" s="403"/>
      <c r="GKI176" s="403"/>
      <c r="GKU176" s="727"/>
      <c r="GKX176" s="403"/>
      <c r="GKY176" s="403"/>
      <c r="GLK176" s="727"/>
      <c r="GLN176" s="403"/>
      <c r="GLO176" s="403"/>
      <c r="GMA176" s="727"/>
      <c r="GMD176" s="403"/>
      <c r="GME176" s="403"/>
      <c r="GMQ176" s="727"/>
      <c r="GMT176" s="403"/>
      <c r="GMU176" s="403"/>
      <c r="GNG176" s="727"/>
      <c r="GNJ176" s="403"/>
      <c r="GNK176" s="403"/>
      <c r="GNW176" s="727"/>
      <c r="GNZ176" s="403"/>
      <c r="GOA176" s="403"/>
      <c r="GOM176" s="727"/>
      <c r="GOP176" s="403"/>
      <c r="GOQ176" s="403"/>
      <c r="GPC176" s="727"/>
      <c r="GPF176" s="403"/>
      <c r="GPG176" s="403"/>
      <c r="GPS176" s="727"/>
      <c r="GPV176" s="403"/>
      <c r="GPW176" s="403"/>
      <c r="GQI176" s="727"/>
      <c r="GQL176" s="403"/>
      <c r="GQM176" s="403"/>
      <c r="GQY176" s="727"/>
      <c r="GRB176" s="403"/>
      <c r="GRC176" s="403"/>
      <c r="GRO176" s="727"/>
      <c r="GRR176" s="403"/>
      <c r="GRS176" s="403"/>
      <c r="GSE176" s="727"/>
      <c r="GSH176" s="403"/>
      <c r="GSI176" s="403"/>
      <c r="GSU176" s="727"/>
      <c r="GSX176" s="403"/>
      <c r="GSY176" s="403"/>
      <c r="GTK176" s="727"/>
      <c r="GTN176" s="403"/>
      <c r="GTO176" s="403"/>
      <c r="GUA176" s="727"/>
      <c r="GUD176" s="403"/>
      <c r="GUE176" s="403"/>
      <c r="GUQ176" s="727"/>
      <c r="GUT176" s="403"/>
      <c r="GUU176" s="403"/>
      <c r="GVG176" s="727"/>
      <c r="GVJ176" s="403"/>
      <c r="GVK176" s="403"/>
      <c r="GVW176" s="727"/>
      <c r="GVZ176" s="403"/>
      <c r="GWA176" s="403"/>
      <c r="GWM176" s="727"/>
      <c r="GWP176" s="403"/>
      <c r="GWQ176" s="403"/>
      <c r="GXC176" s="727"/>
      <c r="GXF176" s="403"/>
      <c r="GXG176" s="403"/>
      <c r="GXS176" s="727"/>
      <c r="GXV176" s="403"/>
      <c r="GXW176" s="403"/>
      <c r="GYI176" s="727"/>
      <c r="GYL176" s="403"/>
      <c r="GYM176" s="403"/>
      <c r="GYY176" s="727"/>
      <c r="GZB176" s="403"/>
      <c r="GZC176" s="403"/>
      <c r="GZO176" s="727"/>
      <c r="GZR176" s="403"/>
      <c r="GZS176" s="403"/>
      <c r="HAE176" s="727"/>
      <c r="HAH176" s="403"/>
      <c r="HAI176" s="403"/>
      <c r="HAU176" s="727"/>
      <c r="HAX176" s="403"/>
      <c r="HAY176" s="403"/>
      <c r="HBK176" s="727"/>
      <c r="HBN176" s="403"/>
      <c r="HBO176" s="403"/>
      <c r="HCA176" s="727"/>
      <c r="HCD176" s="403"/>
      <c r="HCE176" s="403"/>
      <c r="HCQ176" s="727"/>
      <c r="HCT176" s="403"/>
      <c r="HCU176" s="403"/>
      <c r="HDG176" s="727"/>
      <c r="HDJ176" s="403"/>
      <c r="HDK176" s="403"/>
      <c r="HDW176" s="727"/>
      <c r="HDZ176" s="403"/>
      <c r="HEA176" s="403"/>
      <c r="HEM176" s="727"/>
      <c r="HEP176" s="403"/>
      <c r="HEQ176" s="403"/>
      <c r="HFC176" s="727"/>
      <c r="HFF176" s="403"/>
      <c r="HFG176" s="403"/>
      <c r="HFS176" s="727"/>
      <c r="HFV176" s="403"/>
      <c r="HFW176" s="403"/>
      <c r="HGI176" s="727"/>
      <c r="HGL176" s="403"/>
      <c r="HGM176" s="403"/>
      <c r="HGY176" s="727"/>
      <c r="HHB176" s="403"/>
      <c r="HHC176" s="403"/>
      <c r="HHO176" s="727"/>
      <c r="HHR176" s="403"/>
      <c r="HHS176" s="403"/>
      <c r="HIE176" s="727"/>
      <c r="HIH176" s="403"/>
      <c r="HII176" s="403"/>
      <c r="HIU176" s="727"/>
      <c r="HIX176" s="403"/>
      <c r="HIY176" s="403"/>
      <c r="HJK176" s="727"/>
      <c r="HJN176" s="403"/>
      <c r="HJO176" s="403"/>
      <c r="HKA176" s="727"/>
      <c r="HKD176" s="403"/>
      <c r="HKE176" s="403"/>
      <c r="HKQ176" s="727"/>
      <c r="HKT176" s="403"/>
      <c r="HKU176" s="403"/>
      <c r="HLG176" s="727"/>
      <c r="HLJ176" s="403"/>
      <c r="HLK176" s="403"/>
      <c r="HLW176" s="727"/>
      <c r="HLZ176" s="403"/>
      <c r="HMA176" s="403"/>
      <c r="HMM176" s="727"/>
      <c r="HMP176" s="403"/>
      <c r="HMQ176" s="403"/>
      <c r="HNC176" s="727"/>
      <c r="HNF176" s="403"/>
      <c r="HNG176" s="403"/>
      <c r="HNS176" s="727"/>
      <c r="HNV176" s="403"/>
      <c r="HNW176" s="403"/>
      <c r="HOI176" s="727"/>
      <c r="HOL176" s="403"/>
      <c r="HOM176" s="403"/>
      <c r="HOY176" s="727"/>
      <c r="HPB176" s="403"/>
      <c r="HPC176" s="403"/>
      <c r="HPO176" s="727"/>
      <c r="HPR176" s="403"/>
      <c r="HPS176" s="403"/>
      <c r="HQE176" s="727"/>
      <c r="HQH176" s="403"/>
      <c r="HQI176" s="403"/>
      <c r="HQU176" s="727"/>
      <c r="HQX176" s="403"/>
      <c r="HQY176" s="403"/>
      <c r="HRK176" s="727"/>
      <c r="HRN176" s="403"/>
      <c r="HRO176" s="403"/>
      <c r="HSA176" s="727"/>
      <c r="HSD176" s="403"/>
      <c r="HSE176" s="403"/>
      <c r="HSQ176" s="727"/>
      <c r="HST176" s="403"/>
      <c r="HSU176" s="403"/>
      <c r="HTG176" s="727"/>
      <c r="HTJ176" s="403"/>
      <c r="HTK176" s="403"/>
      <c r="HTW176" s="727"/>
      <c r="HTZ176" s="403"/>
      <c r="HUA176" s="403"/>
      <c r="HUM176" s="727"/>
      <c r="HUP176" s="403"/>
      <c r="HUQ176" s="403"/>
      <c r="HVC176" s="727"/>
      <c r="HVF176" s="403"/>
      <c r="HVG176" s="403"/>
      <c r="HVS176" s="727"/>
      <c r="HVV176" s="403"/>
      <c r="HVW176" s="403"/>
      <c r="HWI176" s="727"/>
      <c r="HWL176" s="403"/>
      <c r="HWM176" s="403"/>
      <c r="HWY176" s="727"/>
      <c r="HXB176" s="403"/>
      <c r="HXC176" s="403"/>
      <c r="HXO176" s="727"/>
      <c r="HXR176" s="403"/>
      <c r="HXS176" s="403"/>
      <c r="HYE176" s="727"/>
      <c r="HYH176" s="403"/>
      <c r="HYI176" s="403"/>
      <c r="HYU176" s="727"/>
      <c r="HYX176" s="403"/>
      <c r="HYY176" s="403"/>
      <c r="HZK176" s="727"/>
      <c r="HZN176" s="403"/>
      <c r="HZO176" s="403"/>
      <c r="IAA176" s="727"/>
      <c r="IAD176" s="403"/>
      <c r="IAE176" s="403"/>
      <c r="IAQ176" s="727"/>
      <c r="IAT176" s="403"/>
      <c r="IAU176" s="403"/>
      <c r="IBG176" s="727"/>
      <c r="IBJ176" s="403"/>
      <c r="IBK176" s="403"/>
      <c r="IBW176" s="727"/>
      <c r="IBZ176" s="403"/>
      <c r="ICA176" s="403"/>
      <c r="ICM176" s="727"/>
      <c r="ICP176" s="403"/>
      <c r="ICQ176" s="403"/>
      <c r="IDC176" s="727"/>
      <c r="IDF176" s="403"/>
      <c r="IDG176" s="403"/>
      <c r="IDS176" s="727"/>
      <c r="IDV176" s="403"/>
      <c r="IDW176" s="403"/>
      <c r="IEI176" s="727"/>
      <c r="IEL176" s="403"/>
      <c r="IEM176" s="403"/>
      <c r="IEY176" s="727"/>
      <c r="IFB176" s="403"/>
      <c r="IFC176" s="403"/>
      <c r="IFO176" s="727"/>
      <c r="IFR176" s="403"/>
      <c r="IFS176" s="403"/>
      <c r="IGE176" s="727"/>
      <c r="IGH176" s="403"/>
      <c r="IGI176" s="403"/>
      <c r="IGU176" s="727"/>
      <c r="IGX176" s="403"/>
      <c r="IGY176" s="403"/>
      <c r="IHK176" s="727"/>
      <c r="IHN176" s="403"/>
      <c r="IHO176" s="403"/>
      <c r="IIA176" s="727"/>
      <c r="IID176" s="403"/>
      <c r="IIE176" s="403"/>
      <c r="IIQ176" s="727"/>
      <c r="IIT176" s="403"/>
      <c r="IIU176" s="403"/>
      <c r="IJG176" s="727"/>
      <c r="IJJ176" s="403"/>
      <c r="IJK176" s="403"/>
      <c r="IJW176" s="727"/>
      <c r="IJZ176" s="403"/>
      <c r="IKA176" s="403"/>
      <c r="IKM176" s="727"/>
      <c r="IKP176" s="403"/>
      <c r="IKQ176" s="403"/>
      <c r="ILC176" s="727"/>
      <c r="ILF176" s="403"/>
      <c r="ILG176" s="403"/>
      <c r="ILS176" s="727"/>
      <c r="ILV176" s="403"/>
      <c r="ILW176" s="403"/>
      <c r="IMI176" s="727"/>
      <c r="IML176" s="403"/>
      <c r="IMM176" s="403"/>
      <c r="IMY176" s="727"/>
      <c r="INB176" s="403"/>
      <c r="INC176" s="403"/>
      <c r="INO176" s="727"/>
      <c r="INR176" s="403"/>
      <c r="INS176" s="403"/>
      <c r="IOE176" s="727"/>
      <c r="IOH176" s="403"/>
      <c r="IOI176" s="403"/>
      <c r="IOU176" s="727"/>
      <c r="IOX176" s="403"/>
      <c r="IOY176" s="403"/>
      <c r="IPK176" s="727"/>
      <c r="IPN176" s="403"/>
      <c r="IPO176" s="403"/>
      <c r="IQA176" s="727"/>
      <c r="IQD176" s="403"/>
      <c r="IQE176" s="403"/>
      <c r="IQQ176" s="727"/>
      <c r="IQT176" s="403"/>
      <c r="IQU176" s="403"/>
      <c r="IRG176" s="727"/>
      <c r="IRJ176" s="403"/>
      <c r="IRK176" s="403"/>
      <c r="IRW176" s="727"/>
      <c r="IRZ176" s="403"/>
      <c r="ISA176" s="403"/>
      <c r="ISM176" s="727"/>
      <c r="ISP176" s="403"/>
      <c r="ISQ176" s="403"/>
      <c r="ITC176" s="727"/>
      <c r="ITF176" s="403"/>
      <c r="ITG176" s="403"/>
      <c r="ITS176" s="727"/>
      <c r="ITV176" s="403"/>
      <c r="ITW176" s="403"/>
      <c r="IUI176" s="727"/>
      <c r="IUL176" s="403"/>
      <c r="IUM176" s="403"/>
      <c r="IUY176" s="727"/>
      <c r="IVB176" s="403"/>
      <c r="IVC176" s="403"/>
      <c r="IVO176" s="727"/>
      <c r="IVR176" s="403"/>
      <c r="IVS176" s="403"/>
      <c r="IWE176" s="727"/>
      <c r="IWH176" s="403"/>
      <c r="IWI176" s="403"/>
      <c r="IWU176" s="727"/>
      <c r="IWX176" s="403"/>
      <c r="IWY176" s="403"/>
      <c r="IXK176" s="727"/>
      <c r="IXN176" s="403"/>
      <c r="IXO176" s="403"/>
      <c r="IYA176" s="727"/>
      <c r="IYD176" s="403"/>
      <c r="IYE176" s="403"/>
      <c r="IYQ176" s="727"/>
      <c r="IYT176" s="403"/>
      <c r="IYU176" s="403"/>
      <c r="IZG176" s="727"/>
      <c r="IZJ176" s="403"/>
      <c r="IZK176" s="403"/>
      <c r="IZW176" s="727"/>
      <c r="IZZ176" s="403"/>
      <c r="JAA176" s="403"/>
      <c r="JAM176" s="727"/>
      <c r="JAP176" s="403"/>
      <c r="JAQ176" s="403"/>
      <c r="JBC176" s="727"/>
      <c r="JBF176" s="403"/>
      <c r="JBG176" s="403"/>
      <c r="JBS176" s="727"/>
      <c r="JBV176" s="403"/>
      <c r="JBW176" s="403"/>
      <c r="JCI176" s="727"/>
      <c r="JCL176" s="403"/>
      <c r="JCM176" s="403"/>
      <c r="JCY176" s="727"/>
      <c r="JDB176" s="403"/>
      <c r="JDC176" s="403"/>
      <c r="JDO176" s="727"/>
      <c r="JDR176" s="403"/>
      <c r="JDS176" s="403"/>
      <c r="JEE176" s="727"/>
      <c r="JEH176" s="403"/>
      <c r="JEI176" s="403"/>
      <c r="JEU176" s="727"/>
      <c r="JEX176" s="403"/>
      <c r="JEY176" s="403"/>
      <c r="JFK176" s="727"/>
      <c r="JFN176" s="403"/>
      <c r="JFO176" s="403"/>
      <c r="JGA176" s="727"/>
      <c r="JGD176" s="403"/>
      <c r="JGE176" s="403"/>
      <c r="JGQ176" s="727"/>
      <c r="JGT176" s="403"/>
      <c r="JGU176" s="403"/>
      <c r="JHG176" s="727"/>
      <c r="JHJ176" s="403"/>
      <c r="JHK176" s="403"/>
      <c r="JHW176" s="727"/>
      <c r="JHZ176" s="403"/>
      <c r="JIA176" s="403"/>
      <c r="JIM176" s="727"/>
      <c r="JIP176" s="403"/>
      <c r="JIQ176" s="403"/>
      <c r="JJC176" s="727"/>
      <c r="JJF176" s="403"/>
      <c r="JJG176" s="403"/>
      <c r="JJS176" s="727"/>
      <c r="JJV176" s="403"/>
      <c r="JJW176" s="403"/>
      <c r="JKI176" s="727"/>
      <c r="JKL176" s="403"/>
      <c r="JKM176" s="403"/>
      <c r="JKY176" s="727"/>
      <c r="JLB176" s="403"/>
      <c r="JLC176" s="403"/>
      <c r="JLO176" s="727"/>
      <c r="JLR176" s="403"/>
      <c r="JLS176" s="403"/>
      <c r="JME176" s="727"/>
      <c r="JMH176" s="403"/>
      <c r="JMI176" s="403"/>
      <c r="JMU176" s="727"/>
      <c r="JMX176" s="403"/>
      <c r="JMY176" s="403"/>
      <c r="JNK176" s="727"/>
      <c r="JNN176" s="403"/>
      <c r="JNO176" s="403"/>
      <c r="JOA176" s="727"/>
      <c r="JOD176" s="403"/>
      <c r="JOE176" s="403"/>
      <c r="JOQ176" s="727"/>
      <c r="JOT176" s="403"/>
      <c r="JOU176" s="403"/>
      <c r="JPG176" s="727"/>
      <c r="JPJ176" s="403"/>
      <c r="JPK176" s="403"/>
      <c r="JPW176" s="727"/>
      <c r="JPZ176" s="403"/>
      <c r="JQA176" s="403"/>
      <c r="JQM176" s="727"/>
      <c r="JQP176" s="403"/>
      <c r="JQQ176" s="403"/>
      <c r="JRC176" s="727"/>
      <c r="JRF176" s="403"/>
      <c r="JRG176" s="403"/>
      <c r="JRS176" s="727"/>
      <c r="JRV176" s="403"/>
      <c r="JRW176" s="403"/>
      <c r="JSI176" s="727"/>
      <c r="JSL176" s="403"/>
      <c r="JSM176" s="403"/>
      <c r="JSY176" s="727"/>
      <c r="JTB176" s="403"/>
      <c r="JTC176" s="403"/>
      <c r="JTO176" s="727"/>
      <c r="JTR176" s="403"/>
      <c r="JTS176" s="403"/>
      <c r="JUE176" s="727"/>
      <c r="JUH176" s="403"/>
      <c r="JUI176" s="403"/>
      <c r="JUU176" s="727"/>
      <c r="JUX176" s="403"/>
      <c r="JUY176" s="403"/>
      <c r="JVK176" s="727"/>
      <c r="JVN176" s="403"/>
      <c r="JVO176" s="403"/>
      <c r="JWA176" s="727"/>
      <c r="JWD176" s="403"/>
      <c r="JWE176" s="403"/>
      <c r="JWQ176" s="727"/>
      <c r="JWT176" s="403"/>
      <c r="JWU176" s="403"/>
      <c r="JXG176" s="727"/>
      <c r="JXJ176" s="403"/>
      <c r="JXK176" s="403"/>
      <c r="JXW176" s="727"/>
      <c r="JXZ176" s="403"/>
      <c r="JYA176" s="403"/>
      <c r="JYM176" s="727"/>
      <c r="JYP176" s="403"/>
      <c r="JYQ176" s="403"/>
      <c r="JZC176" s="727"/>
      <c r="JZF176" s="403"/>
      <c r="JZG176" s="403"/>
      <c r="JZS176" s="727"/>
      <c r="JZV176" s="403"/>
      <c r="JZW176" s="403"/>
      <c r="KAI176" s="727"/>
      <c r="KAL176" s="403"/>
      <c r="KAM176" s="403"/>
      <c r="KAY176" s="727"/>
      <c r="KBB176" s="403"/>
      <c r="KBC176" s="403"/>
      <c r="KBO176" s="727"/>
      <c r="KBR176" s="403"/>
      <c r="KBS176" s="403"/>
      <c r="KCE176" s="727"/>
      <c r="KCH176" s="403"/>
      <c r="KCI176" s="403"/>
      <c r="KCU176" s="727"/>
      <c r="KCX176" s="403"/>
      <c r="KCY176" s="403"/>
      <c r="KDK176" s="727"/>
      <c r="KDN176" s="403"/>
      <c r="KDO176" s="403"/>
      <c r="KEA176" s="727"/>
      <c r="KED176" s="403"/>
      <c r="KEE176" s="403"/>
      <c r="KEQ176" s="727"/>
      <c r="KET176" s="403"/>
      <c r="KEU176" s="403"/>
      <c r="KFG176" s="727"/>
      <c r="KFJ176" s="403"/>
      <c r="KFK176" s="403"/>
      <c r="KFW176" s="727"/>
      <c r="KFZ176" s="403"/>
      <c r="KGA176" s="403"/>
      <c r="KGM176" s="727"/>
      <c r="KGP176" s="403"/>
      <c r="KGQ176" s="403"/>
      <c r="KHC176" s="727"/>
      <c r="KHF176" s="403"/>
      <c r="KHG176" s="403"/>
      <c r="KHS176" s="727"/>
      <c r="KHV176" s="403"/>
      <c r="KHW176" s="403"/>
      <c r="KII176" s="727"/>
      <c r="KIL176" s="403"/>
      <c r="KIM176" s="403"/>
      <c r="KIY176" s="727"/>
      <c r="KJB176" s="403"/>
      <c r="KJC176" s="403"/>
      <c r="KJO176" s="727"/>
      <c r="KJR176" s="403"/>
      <c r="KJS176" s="403"/>
      <c r="KKE176" s="727"/>
      <c r="KKH176" s="403"/>
      <c r="KKI176" s="403"/>
      <c r="KKU176" s="727"/>
      <c r="KKX176" s="403"/>
      <c r="KKY176" s="403"/>
      <c r="KLK176" s="727"/>
      <c r="KLN176" s="403"/>
      <c r="KLO176" s="403"/>
      <c r="KMA176" s="727"/>
      <c r="KMD176" s="403"/>
      <c r="KME176" s="403"/>
      <c r="KMQ176" s="727"/>
      <c r="KMT176" s="403"/>
      <c r="KMU176" s="403"/>
      <c r="KNG176" s="727"/>
      <c r="KNJ176" s="403"/>
      <c r="KNK176" s="403"/>
      <c r="KNW176" s="727"/>
      <c r="KNZ176" s="403"/>
      <c r="KOA176" s="403"/>
      <c r="KOM176" s="727"/>
      <c r="KOP176" s="403"/>
      <c r="KOQ176" s="403"/>
      <c r="KPC176" s="727"/>
      <c r="KPF176" s="403"/>
      <c r="KPG176" s="403"/>
      <c r="KPS176" s="727"/>
      <c r="KPV176" s="403"/>
      <c r="KPW176" s="403"/>
      <c r="KQI176" s="727"/>
      <c r="KQL176" s="403"/>
      <c r="KQM176" s="403"/>
      <c r="KQY176" s="727"/>
      <c r="KRB176" s="403"/>
      <c r="KRC176" s="403"/>
      <c r="KRO176" s="727"/>
      <c r="KRR176" s="403"/>
      <c r="KRS176" s="403"/>
      <c r="KSE176" s="727"/>
      <c r="KSH176" s="403"/>
      <c r="KSI176" s="403"/>
      <c r="KSU176" s="727"/>
      <c r="KSX176" s="403"/>
      <c r="KSY176" s="403"/>
      <c r="KTK176" s="727"/>
      <c r="KTN176" s="403"/>
      <c r="KTO176" s="403"/>
      <c r="KUA176" s="727"/>
      <c r="KUD176" s="403"/>
      <c r="KUE176" s="403"/>
      <c r="KUQ176" s="727"/>
      <c r="KUT176" s="403"/>
      <c r="KUU176" s="403"/>
      <c r="KVG176" s="727"/>
      <c r="KVJ176" s="403"/>
      <c r="KVK176" s="403"/>
      <c r="KVW176" s="727"/>
      <c r="KVZ176" s="403"/>
      <c r="KWA176" s="403"/>
      <c r="KWM176" s="727"/>
      <c r="KWP176" s="403"/>
      <c r="KWQ176" s="403"/>
      <c r="KXC176" s="727"/>
      <c r="KXF176" s="403"/>
      <c r="KXG176" s="403"/>
      <c r="KXS176" s="727"/>
      <c r="KXV176" s="403"/>
      <c r="KXW176" s="403"/>
      <c r="KYI176" s="727"/>
      <c r="KYL176" s="403"/>
      <c r="KYM176" s="403"/>
      <c r="KYY176" s="727"/>
      <c r="KZB176" s="403"/>
      <c r="KZC176" s="403"/>
      <c r="KZO176" s="727"/>
      <c r="KZR176" s="403"/>
      <c r="KZS176" s="403"/>
      <c r="LAE176" s="727"/>
      <c r="LAH176" s="403"/>
      <c r="LAI176" s="403"/>
      <c r="LAU176" s="727"/>
      <c r="LAX176" s="403"/>
      <c r="LAY176" s="403"/>
      <c r="LBK176" s="727"/>
      <c r="LBN176" s="403"/>
      <c r="LBO176" s="403"/>
      <c r="LCA176" s="727"/>
      <c r="LCD176" s="403"/>
      <c r="LCE176" s="403"/>
      <c r="LCQ176" s="727"/>
      <c r="LCT176" s="403"/>
      <c r="LCU176" s="403"/>
      <c r="LDG176" s="727"/>
      <c r="LDJ176" s="403"/>
      <c r="LDK176" s="403"/>
      <c r="LDW176" s="727"/>
      <c r="LDZ176" s="403"/>
      <c r="LEA176" s="403"/>
      <c r="LEM176" s="727"/>
      <c r="LEP176" s="403"/>
      <c r="LEQ176" s="403"/>
      <c r="LFC176" s="727"/>
      <c r="LFF176" s="403"/>
      <c r="LFG176" s="403"/>
      <c r="LFS176" s="727"/>
      <c r="LFV176" s="403"/>
      <c r="LFW176" s="403"/>
      <c r="LGI176" s="727"/>
      <c r="LGL176" s="403"/>
      <c r="LGM176" s="403"/>
      <c r="LGY176" s="727"/>
      <c r="LHB176" s="403"/>
      <c r="LHC176" s="403"/>
      <c r="LHO176" s="727"/>
      <c r="LHR176" s="403"/>
      <c r="LHS176" s="403"/>
      <c r="LIE176" s="727"/>
      <c r="LIH176" s="403"/>
      <c r="LII176" s="403"/>
      <c r="LIU176" s="727"/>
      <c r="LIX176" s="403"/>
      <c r="LIY176" s="403"/>
      <c r="LJK176" s="727"/>
      <c r="LJN176" s="403"/>
      <c r="LJO176" s="403"/>
      <c r="LKA176" s="727"/>
      <c r="LKD176" s="403"/>
      <c r="LKE176" s="403"/>
      <c r="LKQ176" s="727"/>
      <c r="LKT176" s="403"/>
      <c r="LKU176" s="403"/>
      <c r="LLG176" s="727"/>
      <c r="LLJ176" s="403"/>
      <c r="LLK176" s="403"/>
      <c r="LLW176" s="727"/>
      <c r="LLZ176" s="403"/>
      <c r="LMA176" s="403"/>
      <c r="LMM176" s="727"/>
      <c r="LMP176" s="403"/>
      <c r="LMQ176" s="403"/>
      <c r="LNC176" s="727"/>
      <c r="LNF176" s="403"/>
      <c r="LNG176" s="403"/>
      <c r="LNS176" s="727"/>
      <c r="LNV176" s="403"/>
      <c r="LNW176" s="403"/>
      <c r="LOI176" s="727"/>
      <c r="LOL176" s="403"/>
      <c r="LOM176" s="403"/>
      <c r="LOY176" s="727"/>
      <c r="LPB176" s="403"/>
      <c r="LPC176" s="403"/>
      <c r="LPO176" s="727"/>
      <c r="LPR176" s="403"/>
      <c r="LPS176" s="403"/>
      <c r="LQE176" s="727"/>
      <c r="LQH176" s="403"/>
      <c r="LQI176" s="403"/>
      <c r="LQU176" s="727"/>
      <c r="LQX176" s="403"/>
      <c r="LQY176" s="403"/>
      <c r="LRK176" s="727"/>
      <c r="LRN176" s="403"/>
      <c r="LRO176" s="403"/>
      <c r="LSA176" s="727"/>
      <c r="LSD176" s="403"/>
      <c r="LSE176" s="403"/>
      <c r="LSQ176" s="727"/>
      <c r="LST176" s="403"/>
      <c r="LSU176" s="403"/>
      <c r="LTG176" s="727"/>
      <c r="LTJ176" s="403"/>
      <c r="LTK176" s="403"/>
      <c r="LTW176" s="727"/>
      <c r="LTZ176" s="403"/>
      <c r="LUA176" s="403"/>
      <c r="LUM176" s="727"/>
      <c r="LUP176" s="403"/>
      <c r="LUQ176" s="403"/>
      <c r="LVC176" s="727"/>
      <c r="LVF176" s="403"/>
      <c r="LVG176" s="403"/>
      <c r="LVS176" s="727"/>
      <c r="LVV176" s="403"/>
      <c r="LVW176" s="403"/>
      <c r="LWI176" s="727"/>
      <c r="LWL176" s="403"/>
      <c r="LWM176" s="403"/>
      <c r="LWY176" s="727"/>
      <c r="LXB176" s="403"/>
      <c r="LXC176" s="403"/>
      <c r="LXO176" s="727"/>
      <c r="LXR176" s="403"/>
      <c r="LXS176" s="403"/>
      <c r="LYE176" s="727"/>
      <c r="LYH176" s="403"/>
      <c r="LYI176" s="403"/>
      <c r="LYU176" s="727"/>
      <c r="LYX176" s="403"/>
      <c r="LYY176" s="403"/>
      <c r="LZK176" s="727"/>
      <c r="LZN176" s="403"/>
      <c r="LZO176" s="403"/>
      <c r="MAA176" s="727"/>
      <c r="MAD176" s="403"/>
      <c r="MAE176" s="403"/>
      <c r="MAQ176" s="727"/>
      <c r="MAT176" s="403"/>
      <c r="MAU176" s="403"/>
      <c r="MBG176" s="727"/>
      <c r="MBJ176" s="403"/>
      <c r="MBK176" s="403"/>
      <c r="MBW176" s="727"/>
      <c r="MBZ176" s="403"/>
      <c r="MCA176" s="403"/>
      <c r="MCM176" s="727"/>
      <c r="MCP176" s="403"/>
      <c r="MCQ176" s="403"/>
      <c r="MDC176" s="727"/>
      <c r="MDF176" s="403"/>
      <c r="MDG176" s="403"/>
      <c r="MDS176" s="727"/>
      <c r="MDV176" s="403"/>
      <c r="MDW176" s="403"/>
      <c r="MEI176" s="727"/>
      <c r="MEL176" s="403"/>
      <c r="MEM176" s="403"/>
      <c r="MEY176" s="727"/>
      <c r="MFB176" s="403"/>
      <c r="MFC176" s="403"/>
      <c r="MFO176" s="727"/>
      <c r="MFR176" s="403"/>
      <c r="MFS176" s="403"/>
      <c r="MGE176" s="727"/>
      <c r="MGH176" s="403"/>
      <c r="MGI176" s="403"/>
      <c r="MGU176" s="727"/>
      <c r="MGX176" s="403"/>
      <c r="MGY176" s="403"/>
      <c r="MHK176" s="727"/>
      <c r="MHN176" s="403"/>
      <c r="MHO176" s="403"/>
      <c r="MIA176" s="727"/>
      <c r="MID176" s="403"/>
      <c r="MIE176" s="403"/>
      <c r="MIQ176" s="727"/>
      <c r="MIT176" s="403"/>
      <c r="MIU176" s="403"/>
      <c r="MJG176" s="727"/>
      <c r="MJJ176" s="403"/>
      <c r="MJK176" s="403"/>
      <c r="MJW176" s="727"/>
      <c r="MJZ176" s="403"/>
      <c r="MKA176" s="403"/>
      <c r="MKM176" s="727"/>
      <c r="MKP176" s="403"/>
      <c r="MKQ176" s="403"/>
      <c r="MLC176" s="727"/>
      <c r="MLF176" s="403"/>
      <c r="MLG176" s="403"/>
      <c r="MLS176" s="727"/>
      <c r="MLV176" s="403"/>
      <c r="MLW176" s="403"/>
      <c r="MMI176" s="727"/>
      <c r="MML176" s="403"/>
      <c r="MMM176" s="403"/>
      <c r="MMY176" s="727"/>
      <c r="MNB176" s="403"/>
      <c r="MNC176" s="403"/>
      <c r="MNO176" s="727"/>
      <c r="MNR176" s="403"/>
      <c r="MNS176" s="403"/>
      <c r="MOE176" s="727"/>
      <c r="MOH176" s="403"/>
      <c r="MOI176" s="403"/>
      <c r="MOU176" s="727"/>
      <c r="MOX176" s="403"/>
      <c r="MOY176" s="403"/>
      <c r="MPK176" s="727"/>
      <c r="MPN176" s="403"/>
      <c r="MPO176" s="403"/>
      <c r="MQA176" s="727"/>
      <c r="MQD176" s="403"/>
      <c r="MQE176" s="403"/>
      <c r="MQQ176" s="727"/>
      <c r="MQT176" s="403"/>
      <c r="MQU176" s="403"/>
      <c r="MRG176" s="727"/>
      <c r="MRJ176" s="403"/>
      <c r="MRK176" s="403"/>
      <c r="MRW176" s="727"/>
      <c r="MRZ176" s="403"/>
      <c r="MSA176" s="403"/>
      <c r="MSM176" s="727"/>
      <c r="MSP176" s="403"/>
      <c r="MSQ176" s="403"/>
      <c r="MTC176" s="727"/>
      <c r="MTF176" s="403"/>
      <c r="MTG176" s="403"/>
      <c r="MTS176" s="727"/>
      <c r="MTV176" s="403"/>
      <c r="MTW176" s="403"/>
      <c r="MUI176" s="727"/>
      <c r="MUL176" s="403"/>
      <c r="MUM176" s="403"/>
      <c r="MUY176" s="727"/>
      <c r="MVB176" s="403"/>
      <c r="MVC176" s="403"/>
      <c r="MVO176" s="727"/>
      <c r="MVR176" s="403"/>
      <c r="MVS176" s="403"/>
      <c r="MWE176" s="727"/>
      <c r="MWH176" s="403"/>
      <c r="MWI176" s="403"/>
      <c r="MWU176" s="727"/>
      <c r="MWX176" s="403"/>
      <c r="MWY176" s="403"/>
      <c r="MXK176" s="727"/>
      <c r="MXN176" s="403"/>
      <c r="MXO176" s="403"/>
      <c r="MYA176" s="727"/>
      <c r="MYD176" s="403"/>
      <c r="MYE176" s="403"/>
      <c r="MYQ176" s="727"/>
      <c r="MYT176" s="403"/>
      <c r="MYU176" s="403"/>
      <c r="MZG176" s="727"/>
      <c r="MZJ176" s="403"/>
      <c r="MZK176" s="403"/>
      <c r="MZW176" s="727"/>
      <c r="MZZ176" s="403"/>
      <c r="NAA176" s="403"/>
      <c r="NAM176" s="727"/>
      <c r="NAP176" s="403"/>
      <c r="NAQ176" s="403"/>
      <c r="NBC176" s="727"/>
      <c r="NBF176" s="403"/>
      <c r="NBG176" s="403"/>
      <c r="NBS176" s="727"/>
      <c r="NBV176" s="403"/>
      <c r="NBW176" s="403"/>
      <c r="NCI176" s="727"/>
      <c r="NCL176" s="403"/>
      <c r="NCM176" s="403"/>
      <c r="NCY176" s="727"/>
      <c r="NDB176" s="403"/>
      <c r="NDC176" s="403"/>
      <c r="NDO176" s="727"/>
      <c r="NDR176" s="403"/>
      <c r="NDS176" s="403"/>
      <c r="NEE176" s="727"/>
      <c r="NEH176" s="403"/>
      <c r="NEI176" s="403"/>
      <c r="NEU176" s="727"/>
      <c r="NEX176" s="403"/>
      <c r="NEY176" s="403"/>
      <c r="NFK176" s="727"/>
      <c r="NFN176" s="403"/>
      <c r="NFO176" s="403"/>
      <c r="NGA176" s="727"/>
      <c r="NGD176" s="403"/>
      <c r="NGE176" s="403"/>
      <c r="NGQ176" s="727"/>
      <c r="NGT176" s="403"/>
      <c r="NGU176" s="403"/>
      <c r="NHG176" s="727"/>
      <c r="NHJ176" s="403"/>
      <c r="NHK176" s="403"/>
      <c r="NHW176" s="727"/>
      <c r="NHZ176" s="403"/>
      <c r="NIA176" s="403"/>
      <c r="NIM176" s="727"/>
      <c r="NIP176" s="403"/>
      <c r="NIQ176" s="403"/>
      <c r="NJC176" s="727"/>
      <c r="NJF176" s="403"/>
      <c r="NJG176" s="403"/>
      <c r="NJS176" s="727"/>
      <c r="NJV176" s="403"/>
      <c r="NJW176" s="403"/>
      <c r="NKI176" s="727"/>
      <c r="NKL176" s="403"/>
      <c r="NKM176" s="403"/>
      <c r="NKY176" s="727"/>
      <c r="NLB176" s="403"/>
      <c r="NLC176" s="403"/>
      <c r="NLO176" s="727"/>
      <c r="NLR176" s="403"/>
      <c r="NLS176" s="403"/>
      <c r="NME176" s="727"/>
      <c r="NMH176" s="403"/>
      <c r="NMI176" s="403"/>
      <c r="NMU176" s="727"/>
      <c r="NMX176" s="403"/>
      <c r="NMY176" s="403"/>
      <c r="NNK176" s="727"/>
      <c r="NNN176" s="403"/>
      <c r="NNO176" s="403"/>
      <c r="NOA176" s="727"/>
      <c r="NOD176" s="403"/>
      <c r="NOE176" s="403"/>
      <c r="NOQ176" s="727"/>
      <c r="NOT176" s="403"/>
      <c r="NOU176" s="403"/>
      <c r="NPG176" s="727"/>
      <c r="NPJ176" s="403"/>
      <c r="NPK176" s="403"/>
      <c r="NPW176" s="727"/>
      <c r="NPZ176" s="403"/>
      <c r="NQA176" s="403"/>
      <c r="NQM176" s="727"/>
      <c r="NQP176" s="403"/>
      <c r="NQQ176" s="403"/>
      <c r="NRC176" s="727"/>
      <c r="NRF176" s="403"/>
      <c r="NRG176" s="403"/>
      <c r="NRS176" s="727"/>
      <c r="NRV176" s="403"/>
      <c r="NRW176" s="403"/>
      <c r="NSI176" s="727"/>
      <c r="NSL176" s="403"/>
      <c r="NSM176" s="403"/>
      <c r="NSY176" s="727"/>
      <c r="NTB176" s="403"/>
      <c r="NTC176" s="403"/>
      <c r="NTO176" s="727"/>
      <c r="NTR176" s="403"/>
      <c r="NTS176" s="403"/>
      <c r="NUE176" s="727"/>
      <c r="NUH176" s="403"/>
      <c r="NUI176" s="403"/>
      <c r="NUU176" s="727"/>
      <c r="NUX176" s="403"/>
      <c r="NUY176" s="403"/>
      <c r="NVK176" s="727"/>
      <c r="NVN176" s="403"/>
      <c r="NVO176" s="403"/>
      <c r="NWA176" s="727"/>
      <c r="NWD176" s="403"/>
      <c r="NWE176" s="403"/>
      <c r="NWQ176" s="727"/>
      <c r="NWT176" s="403"/>
      <c r="NWU176" s="403"/>
      <c r="NXG176" s="727"/>
      <c r="NXJ176" s="403"/>
      <c r="NXK176" s="403"/>
      <c r="NXW176" s="727"/>
      <c r="NXZ176" s="403"/>
      <c r="NYA176" s="403"/>
      <c r="NYM176" s="727"/>
      <c r="NYP176" s="403"/>
      <c r="NYQ176" s="403"/>
      <c r="NZC176" s="727"/>
      <c r="NZF176" s="403"/>
      <c r="NZG176" s="403"/>
      <c r="NZS176" s="727"/>
      <c r="NZV176" s="403"/>
      <c r="NZW176" s="403"/>
      <c r="OAI176" s="727"/>
      <c r="OAL176" s="403"/>
      <c r="OAM176" s="403"/>
      <c r="OAY176" s="727"/>
      <c r="OBB176" s="403"/>
      <c r="OBC176" s="403"/>
      <c r="OBO176" s="727"/>
      <c r="OBR176" s="403"/>
      <c r="OBS176" s="403"/>
      <c r="OCE176" s="727"/>
      <c r="OCH176" s="403"/>
      <c r="OCI176" s="403"/>
      <c r="OCU176" s="727"/>
      <c r="OCX176" s="403"/>
      <c r="OCY176" s="403"/>
      <c r="ODK176" s="727"/>
      <c r="ODN176" s="403"/>
      <c r="ODO176" s="403"/>
      <c r="OEA176" s="727"/>
      <c r="OED176" s="403"/>
      <c r="OEE176" s="403"/>
      <c r="OEQ176" s="727"/>
      <c r="OET176" s="403"/>
      <c r="OEU176" s="403"/>
      <c r="OFG176" s="727"/>
      <c r="OFJ176" s="403"/>
      <c r="OFK176" s="403"/>
      <c r="OFW176" s="727"/>
      <c r="OFZ176" s="403"/>
      <c r="OGA176" s="403"/>
      <c r="OGM176" s="727"/>
      <c r="OGP176" s="403"/>
      <c r="OGQ176" s="403"/>
      <c r="OHC176" s="727"/>
      <c r="OHF176" s="403"/>
      <c r="OHG176" s="403"/>
      <c r="OHS176" s="727"/>
      <c r="OHV176" s="403"/>
      <c r="OHW176" s="403"/>
      <c r="OII176" s="727"/>
      <c r="OIL176" s="403"/>
      <c r="OIM176" s="403"/>
      <c r="OIY176" s="727"/>
      <c r="OJB176" s="403"/>
      <c r="OJC176" s="403"/>
      <c r="OJO176" s="727"/>
      <c r="OJR176" s="403"/>
      <c r="OJS176" s="403"/>
      <c r="OKE176" s="727"/>
      <c r="OKH176" s="403"/>
      <c r="OKI176" s="403"/>
      <c r="OKU176" s="727"/>
      <c r="OKX176" s="403"/>
      <c r="OKY176" s="403"/>
      <c r="OLK176" s="727"/>
      <c r="OLN176" s="403"/>
      <c r="OLO176" s="403"/>
      <c r="OMA176" s="727"/>
      <c r="OMD176" s="403"/>
      <c r="OME176" s="403"/>
      <c r="OMQ176" s="727"/>
      <c r="OMT176" s="403"/>
      <c r="OMU176" s="403"/>
      <c r="ONG176" s="727"/>
      <c r="ONJ176" s="403"/>
      <c r="ONK176" s="403"/>
      <c r="ONW176" s="727"/>
      <c r="ONZ176" s="403"/>
      <c r="OOA176" s="403"/>
      <c r="OOM176" s="727"/>
      <c r="OOP176" s="403"/>
      <c r="OOQ176" s="403"/>
      <c r="OPC176" s="727"/>
      <c r="OPF176" s="403"/>
      <c r="OPG176" s="403"/>
      <c r="OPS176" s="727"/>
      <c r="OPV176" s="403"/>
      <c r="OPW176" s="403"/>
      <c r="OQI176" s="727"/>
      <c r="OQL176" s="403"/>
      <c r="OQM176" s="403"/>
      <c r="OQY176" s="727"/>
      <c r="ORB176" s="403"/>
      <c r="ORC176" s="403"/>
      <c r="ORO176" s="727"/>
      <c r="ORR176" s="403"/>
      <c r="ORS176" s="403"/>
      <c r="OSE176" s="727"/>
      <c r="OSH176" s="403"/>
      <c r="OSI176" s="403"/>
      <c r="OSU176" s="727"/>
      <c r="OSX176" s="403"/>
      <c r="OSY176" s="403"/>
      <c r="OTK176" s="727"/>
      <c r="OTN176" s="403"/>
      <c r="OTO176" s="403"/>
      <c r="OUA176" s="727"/>
      <c r="OUD176" s="403"/>
      <c r="OUE176" s="403"/>
      <c r="OUQ176" s="727"/>
      <c r="OUT176" s="403"/>
      <c r="OUU176" s="403"/>
      <c r="OVG176" s="727"/>
      <c r="OVJ176" s="403"/>
      <c r="OVK176" s="403"/>
      <c r="OVW176" s="727"/>
      <c r="OVZ176" s="403"/>
      <c r="OWA176" s="403"/>
      <c r="OWM176" s="727"/>
      <c r="OWP176" s="403"/>
      <c r="OWQ176" s="403"/>
      <c r="OXC176" s="727"/>
      <c r="OXF176" s="403"/>
      <c r="OXG176" s="403"/>
      <c r="OXS176" s="727"/>
      <c r="OXV176" s="403"/>
      <c r="OXW176" s="403"/>
      <c r="OYI176" s="727"/>
      <c r="OYL176" s="403"/>
      <c r="OYM176" s="403"/>
      <c r="OYY176" s="727"/>
      <c r="OZB176" s="403"/>
      <c r="OZC176" s="403"/>
      <c r="OZO176" s="727"/>
      <c r="OZR176" s="403"/>
      <c r="OZS176" s="403"/>
      <c r="PAE176" s="727"/>
      <c r="PAH176" s="403"/>
      <c r="PAI176" s="403"/>
      <c r="PAU176" s="727"/>
      <c r="PAX176" s="403"/>
      <c r="PAY176" s="403"/>
      <c r="PBK176" s="727"/>
      <c r="PBN176" s="403"/>
      <c r="PBO176" s="403"/>
      <c r="PCA176" s="727"/>
      <c r="PCD176" s="403"/>
      <c r="PCE176" s="403"/>
      <c r="PCQ176" s="727"/>
      <c r="PCT176" s="403"/>
      <c r="PCU176" s="403"/>
      <c r="PDG176" s="727"/>
      <c r="PDJ176" s="403"/>
      <c r="PDK176" s="403"/>
      <c r="PDW176" s="727"/>
      <c r="PDZ176" s="403"/>
      <c r="PEA176" s="403"/>
      <c r="PEM176" s="727"/>
      <c r="PEP176" s="403"/>
      <c r="PEQ176" s="403"/>
      <c r="PFC176" s="727"/>
      <c r="PFF176" s="403"/>
      <c r="PFG176" s="403"/>
      <c r="PFS176" s="727"/>
      <c r="PFV176" s="403"/>
      <c r="PFW176" s="403"/>
      <c r="PGI176" s="727"/>
      <c r="PGL176" s="403"/>
      <c r="PGM176" s="403"/>
      <c r="PGY176" s="727"/>
      <c r="PHB176" s="403"/>
      <c r="PHC176" s="403"/>
      <c r="PHO176" s="727"/>
      <c r="PHR176" s="403"/>
      <c r="PHS176" s="403"/>
      <c r="PIE176" s="727"/>
      <c r="PIH176" s="403"/>
      <c r="PII176" s="403"/>
      <c r="PIU176" s="727"/>
      <c r="PIX176" s="403"/>
      <c r="PIY176" s="403"/>
      <c r="PJK176" s="727"/>
      <c r="PJN176" s="403"/>
      <c r="PJO176" s="403"/>
      <c r="PKA176" s="727"/>
      <c r="PKD176" s="403"/>
      <c r="PKE176" s="403"/>
      <c r="PKQ176" s="727"/>
      <c r="PKT176" s="403"/>
      <c r="PKU176" s="403"/>
      <c r="PLG176" s="727"/>
      <c r="PLJ176" s="403"/>
      <c r="PLK176" s="403"/>
      <c r="PLW176" s="727"/>
      <c r="PLZ176" s="403"/>
      <c r="PMA176" s="403"/>
      <c r="PMM176" s="727"/>
      <c r="PMP176" s="403"/>
      <c r="PMQ176" s="403"/>
      <c r="PNC176" s="727"/>
      <c r="PNF176" s="403"/>
      <c r="PNG176" s="403"/>
      <c r="PNS176" s="727"/>
      <c r="PNV176" s="403"/>
      <c r="PNW176" s="403"/>
      <c r="POI176" s="727"/>
      <c r="POL176" s="403"/>
      <c r="POM176" s="403"/>
      <c r="POY176" s="727"/>
      <c r="PPB176" s="403"/>
      <c r="PPC176" s="403"/>
      <c r="PPO176" s="727"/>
      <c r="PPR176" s="403"/>
      <c r="PPS176" s="403"/>
      <c r="PQE176" s="727"/>
      <c r="PQH176" s="403"/>
      <c r="PQI176" s="403"/>
      <c r="PQU176" s="727"/>
      <c r="PQX176" s="403"/>
      <c r="PQY176" s="403"/>
      <c r="PRK176" s="727"/>
      <c r="PRN176" s="403"/>
      <c r="PRO176" s="403"/>
      <c r="PSA176" s="727"/>
      <c r="PSD176" s="403"/>
      <c r="PSE176" s="403"/>
      <c r="PSQ176" s="727"/>
      <c r="PST176" s="403"/>
      <c r="PSU176" s="403"/>
      <c r="PTG176" s="727"/>
      <c r="PTJ176" s="403"/>
      <c r="PTK176" s="403"/>
      <c r="PTW176" s="727"/>
      <c r="PTZ176" s="403"/>
      <c r="PUA176" s="403"/>
      <c r="PUM176" s="727"/>
      <c r="PUP176" s="403"/>
      <c r="PUQ176" s="403"/>
      <c r="PVC176" s="727"/>
      <c r="PVF176" s="403"/>
      <c r="PVG176" s="403"/>
      <c r="PVS176" s="727"/>
      <c r="PVV176" s="403"/>
      <c r="PVW176" s="403"/>
      <c r="PWI176" s="727"/>
      <c r="PWL176" s="403"/>
      <c r="PWM176" s="403"/>
      <c r="PWY176" s="727"/>
      <c r="PXB176" s="403"/>
      <c r="PXC176" s="403"/>
      <c r="PXO176" s="727"/>
      <c r="PXR176" s="403"/>
      <c r="PXS176" s="403"/>
      <c r="PYE176" s="727"/>
      <c r="PYH176" s="403"/>
      <c r="PYI176" s="403"/>
      <c r="PYU176" s="727"/>
      <c r="PYX176" s="403"/>
      <c r="PYY176" s="403"/>
      <c r="PZK176" s="727"/>
      <c r="PZN176" s="403"/>
      <c r="PZO176" s="403"/>
      <c r="QAA176" s="727"/>
      <c r="QAD176" s="403"/>
      <c r="QAE176" s="403"/>
      <c r="QAQ176" s="727"/>
      <c r="QAT176" s="403"/>
      <c r="QAU176" s="403"/>
      <c r="QBG176" s="727"/>
      <c r="QBJ176" s="403"/>
      <c r="QBK176" s="403"/>
      <c r="QBW176" s="727"/>
      <c r="QBZ176" s="403"/>
      <c r="QCA176" s="403"/>
      <c r="QCM176" s="727"/>
      <c r="QCP176" s="403"/>
      <c r="QCQ176" s="403"/>
      <c r="QDC176" s="727"/>
      <c r="QDF176" s="403"/>
      <c r="QDG176" s="403"/>
      <c r="QDS176" s="727"/>
      <c r="QDV176" s="403"/>
      <c r="QDW176" s="403"/>
      <c r="QEI176" s="727"/>
      <c r="QEL176" s="403"/>
      <c r="QEM176" s="403"/>
      <c r="QEY176" s="727"/>
      <c r="QFB176" s="403"/>
      <c r="QFC176" s="403"/>
      <c r="QFO176" s="727"/>
      <c r="QFR176" s="403"/>
      <c r="QFS176" s="403"/>
      <c r="QGE176" s="727"/>
      <c r="QGH176" s="403"/>
      <c r="QGI176" s="403"/>
      <c r="QGU176" s="727"/>
      <c r="QGX176" s="403"/>
      <c r="QGY176" s="403"/>
      <c r="QHK176" s="727"/>
      <c r="QHN176" s="403"/>
      <c r="QHO176" s="403"/>
      <c r="QIA176" s="727"/>
      <c r="QID176" s="403"/>
      <c r="QIE176" s="403"/>
      <c r="QIQ176" s="727"/>
      <c r="QIT176" s="403"/>
      <c r="QIU176" s="403"/>
      <c r="QJG176" s="727"/>
      <c r="QJJ176" s="403"/>
      <c r="QJK176" s="403"/>
      <c r="QJW176" s="727"/>
      <c r="QJZ176" s="403"/>
      <c r="QKA176" s="403"/>
      <c r="QKM176" s="727"/>
      <c r="QKP176" s="403"/>
      <c r="QKQ176" s="403"/>
      <c r="QLC176" s="727"/>
      <c r="QLF176" s="403"/>
      <c r="QLG176" s="403"/>
      <c r="QLS176" s="727"/>
      <c r="QLV176" s="403"/>
      <c r="QLW176" s="403"/>
      <c r="QMI176" s="727"/>
      <c r="QML176" s="403"/>
      <c r="QMM176" s="403"/>
      <c r="QMY176" s="727"/>
      <c r="QNB176" s="403"/>
      <c r="QNC176" s="403"/>
      <c r="QNO176" s="727"/>
      <c r="QNR176" s="403"/>
      <c r="QNS176" s="403"/>
      <c r="QOE176" s="727"/>
      <c r="QOH176" s="403"/>
      <c r="QOI176" s="403"/>
      <c r="QOU176" s="727"/>
      <c r="QOX176" s="403"/>
      <c r="QOY176" s="403"/>
      <c r="QPK176" s="727"/>
      <c r="QPN176" s="403"/>
      <c r="QPO176" s="403"/>
      <c r="QQA176" s="727"/>
      <c r="QQD176" s="403"/>
      <c r="QQE176" s="403"/>
      <c r="QQQ176" s="727"/>
      <c r="QQT176" s="403"/>
      <c r="QQU176" s="403"/>
      <c r="QRG176" s="727"/>
      <c r="QRJ176" s="403"/>
      <c r="QRK176" s="403"/>
      <c r="QRW176" s="727"/>
      <c r="QRZ176" s="403"/>
      <c r="QSA176" s="403"/>
      <c r="QSM176" s="727"/>
      <c r="QSP176" s="403"/>
      <c r="QSQ176" s="403"/>
      <c r="QTC176" s="727"/>
      <c r="QTF176" s="403"/>
      <c r="QTG176" s="403"/>
      <c r="QTS176" s="727"/>
      <c r="QTV176" s="403"/>
      <c r="QTW176" s="403"/>
      <c r="QUI176" s="727"/>
      <c r="QUL176" s="403"/>
      <c r="QUM176" s="403"/>
      <c r="QUY176" s="727"/>
      <c r="QVB176" s="403"/>
      <c r="QVC176" s="403"/>
      <c r="QVO176" s="727"/>
      <c r="QVR176" s="403"/>
      <c r="QVS176" s="403"/>
      <c r="QWE176" s="727"/>
      <c r="QWH176" s="403"/>
      <c r="QWI176" s="403"/>
      <c r="QWU176" s="727"/>
      <c r="QWX176" s="403"/>
      <c r="QWY176" s="403"/>
      <c r="QXK176" s="727"/>
      <c r="QXN176" s="403"/>
      <c r="QXO176" s="403"/>
      <c r="QYA176" s="727"/>
      <c r="QYD176" s="403"/>
      <c r="QYE176" s="403"/>
      <c r="QYQ176" s="727"/>
      <c r="QYT176" s="403"/>
      <c r="QYU176" s="403"/>
      <c r="QZG176" s="727"/>
      <c r="QZJ176" s="403"/>
      <c r="QZK176" s="403"/>
      <c r="QZW176" s="727"/>
      <c r="QZZ176" s="403"/>
      <c r="RAA176" s="403"/>
      <c r="RAM176" s="727"/>
      <c r="RAP176" s="403"/>
      <c r="RAQ176" s="403"/>
      <c r="RBC176" s="727"/>
      <c r="RBF176" s="403"/>
      <c r="RBG176" s="403"/>
      <c r="RBS176" s="727"/>
      <c r="RBV176" s="403"/>
      <c r="RBW176" s="403"/>
      <c r="RCI176" s="727"/>
      <c r="RCL176" s="403"/>
      <c r="RCM176" s="403"/>
      <c r="RCY176" s="727"/>
      <c r="RDB176" s="403"/>
      <c r="RDC176" s="403"/>
      <c r="RDO176" s="727"/>
      <c r="RDR176" s="403"/>
      <c r="RDS176" s="403"/>
      <c r="REE176" s="727"/>
      <c r="REH176" s="403"/>
      <c r="REI176" s="403"/>
      <c r="REU176" s="727"/>
      <c r="REX176" s="403"/>
      <c r="REY176" s="403"/>
      <c r="RFK176" s="727"/>
      <c r="RFN176" s="403"/>
      <c r="RFO176" s="403"/>
      <c r="RGA176" s="727"/>
      <c r="RGD176" s="403"/>
      <c r="RGE176" s="403"/>
      <c r="RGQ176" s="727"/>
      <c r="RGT176" s="403"/>
      <c r="RGU176" s="403"/>
      <c r="RHG176" s="727"/>
      <c r="RHJ176" s="403"/>
      <c r="RHK176" s="403"/>
      <c r="RHW176" s="727"/>
      <c r="RHZ176" s="403"/>
      <c r="RIA176" s="403"/>
      <c r="RIM176" s="727"/>
      <c r="RIP176" s="403"/>
      <c r="RIQ176" s="403"/>
      <c r="RJC176" s="727"/>
      <c r="RJF176" s="403"/>
      <c r="RJG176" s="403"/>
      <c r="RJS176" s="727"/>
      <c r="RJV176" s="403"/>
      <c r="RJW176" s="403"/>
      <c r="RKI176" s="727"/>
      <c r="RKL176" s="403"/>
      <c r="RKM176" s="403"/>
      <c r="RKY176" s="727"/>
      <c r="RLB176" s="403"/>
      <c r="RLC176" s="403"/>
      <c r="RLO176" s="727"/>
      <c r="RLR176" s="403"/>
      <c r="RLS176" s="403"/>
      <c r="RME176" s="727"/>
      <c r="RMH176" s="403"/>
      <c r="RMI176" s="403"/>
      <c r="RMU176" s="727"/>
      <c r="RMX176" s="403"/>
      <c r="RMY176" s="403"/>
      <c r="RNK176" s="727"/>
      <c r="RNN176" s="403"/>
      <c r="RNO176" s="403"/>
      <c r="ROA176" s="727"/>
      <c r="ROD176" s="403"/>
      <c r="ROE176" s="403"/>
      <c r="ROQ176" s="727"/>
      <c r="ROT176" s="403"/>
      <c r="ROU176" s="403"/>
      <c r="RPG176" s="727"/>
      <c r="RPJ176" s="403"/>
      <c r="RPK176" s="403"/>
      <c r="RPW176" s="727"/>
      <c r="RPZ176" s="403"/>
      <c r="RQA176" s="403"/>
      <c r="RQM176" s="727"/>
      <c r="RQP176" s="403"/>
      <c r="RQQ176" s="403"/>
      <c r="RRC176" s="727"/>
      <c r="RRF176" s="403"/>
      <c r="RRG176" s="403"/>
      <c r="RRS176" s="727"/>
      <c r="RRV176" s="403"/>
      <c r="RRW176" s="403"/>
      <c r="RSI176" s="727"/>
      <c r="RSL176" s="403"/>
      <c r="RSM176" s="403"/>
      <c r="RSY176" s="727"/>
      <c r="RTB176" s="403"/>
      <c r="RTC176" s="403"/>
      <c r="RTO176" s="727"/>
      <c r="RTR176" s="403"/>
      <c r="RTS176" s="403"/>
      <c r="RUE176" s="727"/>
      <c r="RUH176" s="403"/>
      <c r="RUI176" s="403"/>
      <c r="RUU176" s="727"/>
      <c r="RUX176" s="403"/>
      <c r="RUY176" s="403"/>
      <c r="RVK176" s="727"/>
      <c r="RVN176" s="403"/>
      <c r="RVO176" s="403"/>
      <c r="RWA176" s="727"/>
      <c r="RWD176" s="403"/>
      <c r="RWE176" s="403"/>
      <c r="RWQ176" s="727"/>
      <c r="RWT176" s="403"/>
      <c r="RWU176" s="403"/>
      <c r="RXG176" s="727"/>
      <c r="RXJ176" s="403"/>
      <c r="RXK176" s="403"/>
      <c r="RXW176" s="727"/>
      <c r="RXZ176" s="403"/>
      <c r="RYA176" s="403"/>
      <c r="RYM176" s="727"/>
      <c r="RYP176" s="403"/>
      <c r="RYQ176" s="403"/>
      <c r="RZC176" s="727"/>
      <c r="RZF176" s="403"/>
      <c r="RZG176" s="403"/>
      <c r="RZS176" s="727"/>
      <c r="RZV176" s="403"/>
      <c r="RZW176" s="403"/>
      <c r="SAI176" s="727"/>
      <c r="SAL176" s="403"/>
      <c r="SAM176" s="403"/>
      <c r="SAY176" s="727"/>
      <c r="SBB176" s="403"/>
      <c r="SBC176" s="403"/>
      <c r="SBO176" s="727"/>
      <c r="SBR176" s="403"/>
      <c r="SBS176" s="403"/>
      <c r="SCE176" s="727"/>
      <c r="SCH176" s="403"/>
      <c r="SCI176" s="403"/>
      <c r="SCU176" s="727"/>
      <c r="SCX176" s="403"/>
      <c r="SCY176" s="403"/>
      <c r="SDK176" s="727"/>
      <c r="SDN176" s="403"/>
      <c r="SDO176" s="403"/>
      <c r="SEA176" s="727"/>
      <c r="SED176" s="403"/>
      <c r="SEE176" s="403"/>
      <c r="SEQ176" s="727"/>
      <c r="SET176" s="403"/>
      <c r="SEU176" s="403"/>
      <c r="SFG176" s="727"/>
      <c r="SFJ176" s="403"/>
      <c r="SFK176" s="403"/>
      <c r="SFW176" s="727"/>
      <c r="SFZ176" s="403"/>
      <c r="SGA176" s="403"/>
      <c r="SGM176" s="727"/>
      <c r="SGP176" s="403"/>
      <c r="SGQ176" s="403"/>
      <c r="SHC176" s="727"/>
      <c r="SHF176" s="403"/>
      <c r="SHG176" s="403"/>
      <c r="SHS176" s="727"/>
      <c r="SHV176" s="403"/>
      <c r="SHW176" s="403"/>
      <c r="SII176" s="727"/>
      <c r="SIL176" s="403"/>
      <c r="SIM176" s="403"/>
      <c r="SIY176" s="727"/>
      <c r="SJB176" s="403"/>
      <c r="SJC176" s="403"/>
      <c r="SJO176" s="727"/>
      <c r="SJR176" s="403"/>
      <c r="SJS176" s="403"/>
      <c r="SKE176" s="727"/>
      <c r="SKH176" s="403"/>
      <c r="SKI176" s="403"/>
      <c r="SKU176" s="727"/>
      <c r="SKX176" s="403"/>
      <c r="SKY176" s="403"/>
      <c r="SLK176" s="727"/>
      <c r="SLN176" s="403"/>
      <c r="SLO176" s="403"/>
      <c r="SMA176" s="727"/>
      <c r="SMD176" s="403"/>
      <c r="SME176" s="403"/>
      <c r="SMQ176" s="727"/>
      <c r="SMT176" s="403"/>
      <c r="SMU176" s="403"/>
      <c r="SNG176" s="727"/>
      <c r="SNJ176" s="403"/>
      <c r="SNK176" s="403"/>
      <c r="SNW176" s="727"/>
      <c r="SNZ176" s="403"/>
      <c r="SOA176" s="403"/>
      <c r="SOM176" s="727"/>
      <c r="SOP176" s="403"/>
      <c r="SOQ176" s="403"/>
      <c r="SPC176" s="727"/>
      <c r="SPF176" s="403"/>
      <c r="SPG176" s="403"/>
      <c r="SPS176" s="727"/>
      <c r="SPV176" s="403"/>
      <c r="SPW176" s="403"/>
      <c r="SQI176" s="727"/>
      <c r="SQL176" s="403"/>
      <c r="SQM176" s="403"/>
      <c r="SQY176" s="727"/>
      <c r="SRB176" s="403"/>
      <c r="SRC176" s="403"/>
      <c r="SRO176" s="727"/>
      <c r="SRR176" s="403"/>
      <c r="SRS176" s="403"/>
      <c r="SSE176" s="727"/>
      <c r="SSH176" s="403"/>
      <c r="SSI176" s="403"/>
      <c r="SSU176" s="727"/>
      <c r="SSX176" s="403"/>
      <c r="SSY176" s="403"/>
      <c r="STK176" s="727"/>
      <c r="STN176" s="403"/>
      <c r="STO176" s="403"/>
      <c r="SUA176" s="727"/>
      <c r="SUD176" s="403"/>
      <c r="SUE176" s="403"/>
      <c r="SUQ176" s="727"/>
      <c r="SUT176" s="403"/>
      <c r="SUU176" s="403"/>
      <c r="SVG176" s="727"/>
      <c r="SVJ176" s="403"/>
      <c r="SVK176" s="403"/>
      <c r="SVW176" s="727"/>
      <c r="SVZ176" s="403"/>
      <c r="SWA176" s="403"/>
      <c r="SWM176" s="727"/>
      <c r="SWP176" s="403"/>
      <c r="SWQ176" s="403"/>
      <c r="SXC176" s="727"/>
      <c r="SXF176" s="403"/>
      <c r="SXG176" s="403"/>
      <c r="SXS176" s="727"/>
      <c r="SXV176" s="403"/>
      <c r="SXW176" s="403"/>
      <c r="SYI176" s="727"/>
      <c r="SYL176" s="403"/>
      <c r="SYM176" s="403"/>
      <c r="SYY176" s="727"/>
      <c r="SZB176" s="403"/>
      <c r="SZC176" s="403"/>
      <c r="SZO176" s="727"/>
      <c r="SZR176" s="403"/>
      <c r="SZS176" s="403"/>
      <c r="TAE176" s="727"/>
      <c r="TAH176" s="403"/>
      <c r="TAI176" s="403"/>
      <c r="TAU176" s="727"/>
      <c r="TAX176" s="403"/>
      <c r="TAY176" s="403"/>
      <c r="TBK176" s="727"/>
      <c r="TBN176" s="403"/>
      <c r="TBO176" s="403"/>
      <c r="TCA176" s="727"/>
      <c r="TCD176" s="403"/>
      <c r="TCE176" s="403"/>
      <c r="TCQ176" s="727"/>
      <c r="TCT176" s="403"/>
      <c r="TCU176" s="403"/>
      <c r="TDG176" s="727"/>
      <c r="TDJ176" s="403"/>
      <c r="TDK176" s="403"/>
      <c r="TDW176" s="727"/>
      <c r="TDZ176" s="403"/>
      <c r="TEA176" s="403"/>
      <c r="TEM176" s="727"/>
      <c r="TEP176" s="403"/>
      <c r="TEQ176" s="403"/>
      <c r="TFC176" s="727"/>
      <c r="TFF176" s="403"/>
      <c r="TFG176" s="403"/>
      <c r="TFS176" s="727"/>
      <c r="TFV176" s="403"/>
      <c r="TFW176" s="403"/>
      <c r="TGI176" s="727"/>
      <c r="TGL176" s="403"/>
      <c r="TGM176" s="403"/>
      <c r="TGY176" s="727"/>
      <c r="THB176" s="403"/>
      <c r="THC176" s="403"/>
      <c r="THO176" s="727"/>
      <c r="THR176" s="403"/>
      <c r="THS176" s="403"/>
      <c r="TIE176" s="727"/>
      <c r="TIH176" s="403"/>
      <c r="TII176" s="403"/>
      <c r="TIU176" s="727"/>
      <c r="TIX176" s="403"/>
      <c r="TIY176" s="403"/>
      <c r="TJK176" s="727"/>
      <c r="TJN176" s="403"/>
      <c r="TJO176" s="403"/>
      <c r="TKA176" s="727"/>
      <c r="TKD176" s="403"/>
      <c r="TKE176" s="403"/>
      <c r="TKQ176" s="727"/>
      <c r="TKT176" s="403"/>
      <c r="TKU176" s="403"/>
      <c r="TLG176" s="727"/>
      <c r="TLJ176" s="403"/>
      <c r="TLK176" s="403"/>
      <c r="TLW176" s="727"/>
      <c r="TLZ176" s="403"/>
      <c r="TMA176" s="403"/>
      <c r="TMM176" s="727"/>
      <c r="TMP176" s="403"/>
      <c r="TMQ176" s="403"/>
      <c r="TNC176" s="727"/>
      <c r="TNF176" s="403"/>
      <c r="TNG176" s="403"/>
      <c r="TNS176" s="727"/>
      <c r="TNV176" s="403"/>
      <c r="TNW176" s="403"/>
      <c r="TOI176" s="727"/>
      <c r="TOL176" s="403"/>
      <c r="TOM176" s="403"/>
      <c r="TOY176" s="727"/>
      <c r="TPB176" s="403"/>
      <c r="TPC176" s="403"/>
      <c r="TPO176" s="727"/>
      <c r="TPR176" s="403"/>
      <c r="TPS176" s="403"/>
      <c r="TQE176" s="727"/>
      <c r="TQH176" s="403"/>
      <c r="TQI176" s="403"/>
      <c r="TQU176" s="727"/>
      <c r="TQX176" s="403"/>
      <c r="TQY176" s="403"/>
      <c r="TRK176" s="727"/>
      <c r="TRN176" s="403"/>
      <c r="TRO176" s="403"/>
      <c r="TSA176" s="727"/>
      <c r="TSD176" s="403"/>
      <c r="TSE176" s="403"/>
      <c r="TSQ176" s="727"/>
      <c r="TST176" s="403"/>
      <c r="TSU176" s="403"/>
      <c r="TTG176" s="727"/>
      <c r="TTJ176" s="403"/>
      <c r="TTK176" s="403"/>
      <c r="TTW176" s="727"/>
      <c r="TTZ176" s="403"/>
      <c r="TUA176" s="403"/>
      <c r="TUM176" s="727"/>
      <c r="TUP176" s="403"/>
      <c r="TUQ176" s="403"/>
      <c r="TVC176" s="727"/>
      <c r="TVF176" s="403"/>
      <c r="TVG176" s="403"/>
      <c r="TVS176" s="727"/>
      <c r="TVV176" s="403"/>
      <c r="TVW176" s="403"/>
      <c r="TWI176" s="727"/>
      <c r="TWL176" s="403"/>
      <c r="TWM176" s="403"/>
      <c r="TWY176" s="727"/>
      <c r="TXB176" s="403"/>
      <c r="TXC176" s="403"/>
      <c r="TXO176" s="727"/>
      <c r="TXR176" s="403"/>
      <c r="TXS176" s="403"/>
      <c r="TYE176" s="727"/>
      <c r="TYH176" s="403"/>
      <c r="TYI176" s="403"/>
      <c r="TYU176" s="727"/>
      <c r="TYX176" s="403"/>
      <c r="TYY176" s="403"/>
      <c r="TZK176" s="727"/>
      <c r="TZN176" s="403"/>
      <c r="TZO176" s="403"/>
      <c r="UAA176" s="727"/>
      <c r="UAD176" s="403"/>
      <c r="UAE176" s="403"/>
      <c r="UAQ176" s="727"/>
      <c r="UAT176" s="403"/>
      <c r="UAU176" s="403"/>
      <c r="UBG176" s="727"/>
      <c r="UBJ176" s="403"/>
      <c r="UBK176" s="403"/>
      <c r="UBW176" s="727"/>
      <c r="UBZ176" s="403"/>
      <c r="UCA176" s="403"/>
      <c r="UCM176" s="727"/>
      <c r="UCP176" s="403"/>
      <c r="UCQ176" s="403"/>
      <c r="UDC176" s="727"/>
      <c r="UDF176" s="403"/>
      <c r="UDG176" s="403"/>
      <c r="UDS176" s="727"/>
      <c r="UDV176" s="403"/>
      <c r="UDW176" s="403"/>
      <c r="UEI176" s="727"/>
      <c r="UEL176" s="403"/>
      <c r="UEM176" s="403"/>
      <c r="UEY176" s="727"/>
      <c r="UFB176" s="403"/>
      <c r="UFC176" s="403"/>
      <c r="UFO176" s="727"/>
      <c r="UFR176" s="403"/>
      <c r="UFS176" s="403"/>
      <c r="UGE176" s="727"/>
      <c r="UGH176" s="403"/>
      <c r="UGI176" s="403"/>
      <c r="UGU176" s="727"/>
      <c r="UGX176" s="403"/>
      <c r="UGY176" s="403"/>
      <c r="UHK176" s="727"/>
      <c r="UHN176" s="403"/>
      <c r="UHO176" s="403"/>
      <c r="UIA176" s="727"/>
      <c r="UID176" s="403"/>
      <c r="UIE176" s="403"/>
      <c r="UIQ176" s="727"/>
      <c r="UIT176" s="403"/>
      <c r="UIU176" s="403"/>
      <c r="UJG176" s="727"/>
      <c r="UJJ176" s="403"/>
      <c r="UJK176" s="403"/>
      <c r="UJW176" s="727"/>
      <c r="UJZ176" s="403"/>
      <c r="UKA176" s="403"/>
      <c r="UKM176" s="727"/>
      <c r="UKP176" s="403"/>
      <c r="UKQ176" s="403"/>
      <c r="ULC176" s="727"/>
      <c r="ULF176" s="403"/>
      <c r="ULG176" s="403"/>
      <c r="ULS176" s="727"/>
      <c r="ULV176" s="403"/>
      <c r="ULW176" s="403"/>
      <c r="UMI176" s="727"/>
      <c r="UML176" s="403"/>
      <c r="UMM176" s="403"/>
      <c r="UMY176" s="727"/>
      <c r="UNB176" s="403"/>
      <c r="UNC176" s="403"/>
      <c r="UNO176" s="727"/>
      <c r="UNR176" s="403"/>
      <c r="UNS176" s="403"/>
      <c r="UOE176" s="727"/>
      <c r="UOH176" s="403"/>
      <c r="UOI176" s="403"/>
      <c r="UOU176" s="727"/>
      <c r="UOX176" s="403"/>
      <c r="UOY176" s="403"/>
      <c r="UPK176" s="727"/>
      <c r="UPN176" s="403"/>
      <c r="UPO176" s="403"/>
      <c r="UQA176" s="727"/>
      <c r="UQD176" s="403"/>
      <c r="UQE176" s="403"/>
      <c r="UQQ176" s="727"/>
      <c r="UQT176" s="403"/>
      <c r="UQU176" s="403"/>
      <c r="URG176" s="727"/>
      <c r="URJ176" s="403"/>
      <c r="URK176" s="403"/>
      <c r="URW176" s="727"/>
      <c r="URZ176" s="403"/>
      <c r="USA176" s="403"/>
      <c r="USM176" s="727"/>
      <c r="USP176" s="403"/>
      <c r="USQ176" s="403"/>
      <c r="UTC176" s="727"/>
      <c r="UTF176" s="403"/>
      <c r="UTG176" s="403"/>
      <c r="UTS176" s="727"/>
      <c r="UTV176" s="403"/>
      <c r="UTW176" s="403"/>
      <c r="UUI176" s="727"/>
      <c r="UUL176" s="403"/>
      <c r="UUM176" s="403"/>
      <c r="UUY176" s="727"/>
      <c r="UVB176" s="403"/>
      <c r="UVC176" s="403"/>
      <c r="UVO176" s="727"/>
      <c r="UVR176" s="403"/>
      <c r="UVS176" s="403"/>
      <c r="UWE176" s="727"/>
      <c r="UWH176" s="403"/>
      <c r="UWI176" s="403"/>
      <c r="UWU176" s="727"/>
      <c r="UWX176" s="403"/>
      <c r="UWY176" s="403"/>
      <c r="UXK176" s="727"/>
      <c r="UXN176" s="403"/>
      <c r="UXO176" s="403"/>
      <c r="UYA176" s="727"/>
      <c r="UYD176" s="403"/>
      <c r="UYE176" s="403"/>
      <c r="UYQ176" s="727"/>
      <c r="UYT176" s="403"/>
      <c r="UYU176" s="403"/>
      <c r="UZG176" s="727"/>
      <c r="UZJ176" s="403"/>
      <c r="UZK176" s="403"/>
      <c r="UZW176" s="727"/>
      <c r="UZZ176" s="403"/>
      <c r="VAA176" s="403"/>
      <c r="VAM176" s="727"/>
      <c r="VAP176" s="403"/>
      <c r="VAQ176" s="403"/>
      <c r="VBC176" s="727"/>
      <c r="VBF176" s="403"/>
      <c r="VBG176" s="403"/>
      <c r="VBS176" s="727"/>
      <c r="VBV176" s="403"/>
      <c r="VBW176" s="403"/>
      <c r="VCI176" s="727"/>
      <c r="VCL176" s="403"/>
      <c r="VCM176" s="403"/>
      <c r="VCY176" s="727"/>
      <c r="VDB176" s="403"/>
      <c r="VDC176" s="403"/>
      <c r="VDO176" s="727"/>
      <c r="VDR176" s="403"/>
      <c r="VDS176" s="403"/>
      <c r="VEE176" s="727"/>
      <c r="VEH176" s="403"/>
      <c r="VEI176" s="403"/>
      <c r="VEU176" s="727"/>
      <c r="VEX176" s="403"/>
      <c r="VEY176" s="403"/>
      <c r="VFK176" s="727"/>
      <c r="VFN176" s="403"/>
      <c r="VFO176" s="403"/>
      <c r="VGA176" s="727"/>
      <c r="VGD176" s="403"/>
      <c r="VGE176" s="403"/>
      <c r="VGQ176" s="727"/>
      <c r="VGT176" s="403"/>
      <c r="VGU176" s="403"/>
      <c r="VHG176" s="727"/>
      <c r="VHJ176" s="403"/>
      <c r="VHK176" s="403"/>
      <c r="VHW176" s="727"/>
      <c r="VHZ176" s="403"/>
      <c r="VIA176" s="403"/>
      <c r="VIM176" s="727"/>
      <c r="VIP176" s="403"/>
      <c r="VIQ176" s="403"/>
      <c r="VJC176" s="727"/>
      <c r="VJF176" s="403"/>
      <c r="VJG176" s="403"/>
      <c r="VJS176" s="727"/>
      <c r="VJV176" s="403"/>
      <c r="VJW176" s="403"/>
      <c r="VKI176" s="727"/>
      <c r="VKL176" s="403"/>
      <c r="VKM176" s="403"/>
      <c r="VKY176" s="727"/>
      <c r="VLB176" s="403"/>
      <c r="VLC176" s="403"/>
      <c r="VLO176" s="727"/>
      <c r="VLR176" s="403"/>
      <c r="VLS176" s="403"/>
      <c r="VME176" s="727"/>
      <c r="VMH176" s="403"/>
      <c r="VMI176" s="403"/>
      <c r="VMU176" s="727"/>
      <c r="VMX176" s="403"/>
      <c r="VMY176" s="403"/>
      <c r="VNK176" s="727"/>
      <c r="VNN176" s="403"/>
      <c r="VNO176" s="403"/>
      <c r="VOA176" s="727"/>
      <c r="VOD176" s="403"/>
      <c r="VOE176" s="403"/>
      <c r="VOQ176" s="727"/>
      <c r="VOT176" s="403"/>
      <c r="VOU176" s="403"/>
      <c r="VPG176" s="727"/>
      <c r="VPJ176" s="403"/>
      <c r="VPK176" s="403"/>
      <c r="VPW176" s="727"/>
      <c r="VPZ176" s="403"/>
      <c r="VQA176" s="403"/>
      <c r="VQM176" s="727"/>
      <c r="VQP176" s="403"/>
      <c r="VQQ176" s="403"/>
      <c r="VRC176" s="727"/>
      <c r="VRF176" s="403"/>
      <c r="VRG176" s="403"/>
      <c r="VRS176" s="727"/>
      <c r="VRV176" s="403"/>
      <c r="VRW176" s="403"/>
      <c r="VSI176" s="727"/>
      <c r="VSL176" s="403"/>
      <c r="VSM176" s="403"/>
      <c r="VSY176" s="727"/>
      <c r="VTB176" s="403"/>
      <c r="VTC176" s="403"/>
      <c r="VTO176" s="727"/>
      <c r="VTR176" s="403"/>
      <c r="VTS176" s="403"/>
      <c r="VUE176" s="727"/>
      <c r="VUH176" s="403"/>
      <c r="VUI176" s="403"/>
      <c r="VUU176" s="727"/>
      <c r="VUX176" s="403"/>
      <c r="VUY176" s="403"/>
      <c r="VVK176" s="727"/>
      <c r="VVN176" s="403"/>
      <c r="VVO176" s="403"/>
      <c r="VWA176" s="727"/>
      <c r="VWD176" s="403"/>
      <c r="VWE176" s="403"/>
      <c r="VWQ176" s="727"/>
      <c r="VWT176" s="403"/>
      <c r="VWU176" s="403"/>
      <c r="VXG176" s="727"/>
      <c r="VXJ176" s="403"/>
      <c r="VXK176" s="403"/>
      <c r="VXW176" s="727"/>
      <c r="VXZ176" s="403"/>
      <c r="VYA176" s="403"/>
      <c r="VYM176" s="727"/>
      <c r="VYP176" s="403"/>
      <c r="VYQ176" s="403"/>
      <c r="VZC176" s="727"/>
      <c r="VZF176" s="403"/>
      <c r="VZG176" s="403"/>
      <c r="VZS176" s="727"/>
      <c r="VZV176" s="403"/>
      <c r="VZW176" s="403"/>
      <c r="WAI176" s="727"/>
      <c r="WAL176" s="403"/>
      <c r="WAM176" s="403"/>
      <c r="WAY176" s="727"/>
      <c r="WBB176" s="403"/>
      <c r="WBC176" s="403"/>
      <c r="WBO176" s="727"/>
      <c r="WBR176" s="403"/>
      <c r="WBS176" s="403"/>
      <c r="WCE176" s="727"/>
      <c r="WCH176" s="403"/>
      <c r="WCI176" s="403"/>
      <c r="WCU176" s="727"/>
      <c r="WCX176" s="403"/>
      <c r="WCY176" s="403"/>
      <c r="WDK176" s="727"/>
      <c r="WDN176" s="403"/>
      <c r="WDO176" s="403"/>
      <c r="WEA176" s="727"/>
      <c r="WED176" s="403"/>
      <c r="WEE176" s="403"/>
      <c r="WEQ176" s="727"/>
      <c r="WET176" s="403"/>
      <c r="WEU176" s="403"/>
      <c r="WFG176" s="727"/>
      <c r="WFJ176" s="403"/>
      <c r="WFK176" s="403"/>
      <c r="WFW176" s="727"/>
      <c r="WFZ176" s="403"/>
      <c r="WGA176" s="403"/>
      <c r="WGM176" s="727"/>
      <c r="WGP176" s="403"/>
      <c r="WGQ176" s="403"/>
      <c r="WHC176" s="727"/>
      <c r="WHF176" s="403"/>
      <c r="WHG176" s="403"/>
      <c r="WHS176" s="727"/>
      <c r="WHV176" s="403"/>
      <c r="WHW176" s="403"/>
      <c r="WII176" s="727"/>
      <c r="WIL176" s="403"/>
      <c r="WIM176" s="403"/>
      <c r="WIY176" s="727"/>
      <c r="WJB176" s="403"/>
      <c r="WJC176" s="403"/>
      <c r="WJO176" s="727"/>
      <c r="WJR176" s="403"/>
      <c r="WJS176" s="403"/>
      <c r="WKE176" s="727"/>
      <c r="WKH176" s="403"/>
      <c r="WKI176" s="403"/>
      <c r="WKU176" s="727"/>
      <c r="WKX176" s="403"/>
      <c r="WKY176" s="403"/>
      <c r="WLK176" s="727"/>
      <c r="WLN176" s="403"/>
      <c r="WLO176" s="403"/>
      <c r="WMA176" s="727"/>
      <c r="WMD176" s="403"/>
      <c r="WME176" s="403"/>
      <c r="WMQ176" s="727"/>
      <c r="WMT176" s="403"/>
      <c r="WMU176" s="403"/>
      <c r="WNG176" s="727"/>
      <c r="WNJ176" s="403"/>
      <c r="WNK176" s="403"/>
      <c r="WNW176" s="727"/>
      <c r="WNZ176" s="403"/>
      <c r="WOA176" s="403"/>
      <c r="WOM176" s="727"/>
      <c r="WOP176" s="403"/>
      <c r="WOQ176" s="403"/>
      <c r="WPC176" s="727"/>
      <c r="WPF176" s="403"/>
      <c r="WPG176" s="403"/>
      <c r="WPS176" s="727"/>
      <c r="WPV176" s="403"/>
      <c r="WPW176" s="403"/>
      <c r="WQI176" s="727"/>
      <c r="WQL176" s="403"/>
      <c r="WQM176" s="403"/>
      <c r="WQY176" s="727"/>
      <c r="WRB176" s="403"/>
      <c r="WRC176" s="403"/>
      <c r="WRO176" s="727"/>
      <c r="WRR176" s="403"/>
      <c r="WRS176" s="403"/>
      <c r="WSE176" s="727"/>
      <c r="WSH176" s="403"/>
      <c r="WSI176" s="403"/>
      <c r="WSU176" s="727"/>
      <c r="WSX176" s="403"/>
      <c r="WSY176" s="403"/>
      <c r="WTK176" s="727"/>
      <c r="WTN176" s="403"/>
      <c r="WTO176" s="403"/>
      <c r="WUA176" s="727"/>
      <c r="WUD176" s="403"/>
      <c r="WUE176" s="403"/>
      <c r="WUQ176" s="727"/>
      <c r="WUT176" s="403"/>
      <c r="WUU176" s="403"/>
      <c r="WVG176" s="727"/>
      <c r="WVJ176" s="403"/>
      <c r="WVK176" s="403"/>
      <c r="WVW176" s="727"/>
      <c r="WVZ176" s="403"/>
      <c r="WWA176" s="403"/>
      <c r="WWM176" s="727"/>
      <c r="WWP176" s="403"/>
      <c r="WWQ176" s="403"/>
      <c r="WXC176" s="727"/>
      <c r="WXF176" s="403"/>
      <c r="WXG176" s="403"/>
      <c r="WXS176" s="727"/>
      <c r="WXV176" s="403"/>
      <c r="WXW176" s="403"/>
      <c r="WYI176" s="727"/>
      <c r="WYL176" s="403"/>
      <c r="WYM176" s="403"/>
      <c r="WYY176" s="727"/>
      <c r="WZB176" s="403"/>
      <c r="WZC176" s="403"/>
      <c r="WZO176" s="727"/>
      <c r="WZR176" s="403"/>
      <c r="WZS176" s="403"/>
      <c r="XAE176" s="727"/>
      <c r="XAH176" s="403"/>
      <c r="XAI176" s="403"/>
      <c r="XAU176" s="727"/>
      <c r="XAX176" s="403"/>
      <c r="XAY176" s="403"/>
      <c r="XBK176" s="727"/>
      <c r="XBN176" s="403"/>
      <c r="XBO176" s="403"/>
      <c r="XCA176" s="727"/>
      <c r="XCD176" s="403"/>
      <c r="XCE176" s="403"/>
      <c r="XCQ176" s="727"/>
      <c r="XCT176" s="403"/>
      <c r="XCU176" s="403"/>
      <c r="XDG176" s="727"/>
      <c r="XDJ176" s="403"/>
      <c r="XDK176" s="403"/>
      <c r="XDW176" s="727"/>
      <c r="XDZ176" s="403"/>
      <c r="XEA176" s="403"/>
      <c r="XEM176" s="727"/>
      <c r="XEP176" s="403"/>
      <c r="XEQ176" s="403"/>
      <c r="XFC176" s="727"/>
    </row>
    <row r="177" spans="1:1023 1026:2047 2050:3071 3074:4095 4098:5119 5122:6143 6146:7167 7170:8191 8194:9215 9218:10239 10242:11263 11266:12287 12290:13311 13314:14335 14338:15359 15362:16383" s="94" customFormat="1">
      <c r="A177" s="570" t="s">
        <v>1423</v>
      </c>
      <c r="B177" s="571">
        <v>45884</v>
      </c>
      <c r="C177" s="571">
        <v>45890</v>
      </c>
      <c r="D177" s="570" t="s">
        <v>504</v>
      </c>
      <c r="E177" s="570" t="s">
        <v>486</v>
      </c>
      <c r="F177" s="570">
        <v>65</v>
      </c>
      <c r="G177" s="570" t="s">
        <v>499</v>
      </c>
      <c r="H177" s="570">
        <v>2708</v>
      </c>
      <c r="I177" s="570">
        <v>15</v>
      </c>
      <c r="J177" s="570">
        <v>0</v>
      </c>
      <c r="K177" s="570">
        <v>0</v>
      </c>
      <c r="L177" s="570">
        <v>0</v>
      </c>
      <c r="M177" s="570">
        <v>0</v>
      </c>
      <c r="N177" s="570">
        <f t="shared" si="2169"/>
        <v>2723</v>
      </c>
      <c r="O177" s="563">
        <f t="shared" si="2170"/>
        <v>41.892307692307689</v>
      </c>
      <c r="P177" s="570" t="s">
        <v>1283</v>
      </c>
      <c r="R177" s="403"/>
      <c r="S177" s="403"/>
      <c r="AE177" s="727"/>
      <c r="AH177" s="403"/>
      <c r="AI177" s="403"/>
      <c r="AU177" s="727"/>
      <c r="AX177" s="403"/>
      <c r="AY177" s="403"/>
      <c r="BK177" s="727"/>
      <c r="BN177" s="403"/>
      <c r="BO177" s="403"/>
      <c r="CA177" s="727"/>
      <c r="CD177" s="403"/>
      <c r="CE177" s="403"/>
      <c r="CQ177" s="727"/>
      <c r="CT177" s="403"/>
      <c r="CU177" s="403"/>
      <c r="DG177" s="727"/>
      <c r="DJ177" s="403"/>
      <c r="DK177" s="403"/>
      <c r="DW177" s="727"/>
      <c r="DZ177" s="403"/>
      <c r="EA177" s="403"/>
      <c r="EM177" s="727"/>
      <c r="EP177" s="403"/>
      <c r="EQ177" s="403"/>
      <c r="FC177" s="727"/>
      <c r="FF177" s="403"/>
      <c r="FG177" s="403"/>
      <c r="FS177" s="727"/>
      <c r="FV177" s="403"/>
      <c r="FW177" s="403"/>
      <c r="GI177" s="727"/>
      <c r="GL177" s="403"/>
      <c r="GM177" s="403"/>
      <c r="GY177" s="727"/>
      <c r="HB177" s="403"/>
      <c r="HC177" s="403"/>
      <c r="HO177" s="727"/>
      <c r="HR177" s="403"/>
      <c r="HS177" s="403"/>
      <c r="IE177" s="727"/>
      <c r="IH177" s="403"/>
      <c r="II177" s="403"/>
      <c r="IU177" s="727"/>
      <c r="IX177" s="403"/>
      <c r="IY177" s="403"/>
      <c r="JK177" s="727"/>
      <c r="JN177" s="403"/>
      <c r="JO177" s="403"/>
      <c r="KA177" s="727"/>
      <c r="KD177" s="403"/>
      <c r="KE177" s="403"/>
      <c r="KQ177" s="727"/>
      <c r="KT177" s="403"/>
      <c r="KU177" s="403"/>
      <c r="LG177" s="727"/>
      <c r="LJ177" s="403"/>
      <c r="LK177" s="403"/>
      <c r="LW177" s="727"/>
      <c r="LZ177" s="403"/>
      <c r="MA177" s="403"/>
      <c r="MM177" s="727"/>
      <c r="MP177" s="403"/>
      <c r="MQ177" s="403"/>
      <c r="NC177" s="727"/>
      <c r="NF177" s="403"/>
      <c r="NG177" s="403"/>
      <c r="NS177" s="727"/>
      <c r="NV177" s="403"/>
      <c r="NW177" s="403"/>
      <c r="OI177" s="727"/>
      <c r="OL177" s="403"/>
      <c r="OM177" s="403"/>
      <c r="OY177" s="727"/>
      <c r="PB177" s="403"/>
      <c r="PC177" s="403"/>
      <c r="PO177" s="727"/>
      <c r="PR177" s="403"/>
      <c r="PS177" s="403"/>
      <c r="QE177" s="727"/>
      <c r="QH177" s="403"/>
      <c r="QI177" s="403"/>
      <c r="QU177" s="727"/>
      <c r="QX177" s="403"/>
      <c r="QY177" s="403"/>
      <c r="RK177" s="727"/>
      <c r="RN177" s="403"/>
      <c r="RO177" s="403"/>
      <c r="SA177" s="727"/>
      <c r="SD177" s="403"/>
      <c r="SE177" s="403"/>
      <c r="SQ177" s="727"/>
      <c r="ST177" s="403"/>
      <c r="SU177" s="403"/>
      <c r="TG177" s="727"/>
      <c r="TJ177" s="403"/>
      <c r="TK177" s="403"/>
      <c r="TW177" s="727"/>
      <c r="TZ177" s="403"/>
      <c r="UA177" s="403"/>
      <c r="UM177" s="727"/>
      <c r="UP177" s="403"/>
      <c r="UQ177" s="403"/>
      <c r="VC177" s="727"/>
      <c r="VF177" s="403"/>
      <c r="VG177" s="403"/>
      <c r="VS177" s="727"/>
      <c r="VV177" s="403"/>
      <c r="VW177" s="403"/>
      <c r="WI177" s="727"/>
      <c r="WL177" s="403"/>
      <c r="WM177" s="403"/>
      <c r="WY177" s="727"/>
      <c r="XB177" s="403"/>
      <c r="XC177" s="403"/>
      <c r="XO177" s="727"/>
      <c r="XR177" s="403"/>
      <c r="XS177" s="403"/>
      <c r="YE177" s="727"/>
      <c r="YH177" s="403"/>
      <c r="YI177" s="403"/>
      <c r="YU177" s="727"/>
      <c r="YX177" s="403"/>
      <c r="YY177" s="403"/>
      <c r="ZK177" s="727"/>
      <c r="ZN177" s="403"/>
      <c r="ZO177" s="403"/>
      <c r="AAA177" s="727"/>
      <c r="AAD177" s="403"/>
      <c r="AAE177" s="403"/>
      <c r="AAQ177" s="727"/>
      <c r="AAT177" s="403"/>
      <c r="AAU177" s="403"/>
      <c r="ABG177" s="727"/>
      <c r="ABJ177" s="403"/>
      <c r="ABK177" s="403"/>
      <c r="ABW177" s="727"/>
      <c r="ABZ177" s="403"/>
      <c r="ACA177" s="403"/>
      <c r="ACM177" s="727"/>
      <c r="ACP177" s="403"/>
      <c r="ACQ177" s="403"/>
      <c r="ADC177" s="727"/>
      <c r="ADF177" s="403"/>
      <c r="ADG177" s="403"/>
      <c r="ADS177" s="727"/>
      <c r="ADV177" s="403"/>
      <c r="ADW177" s="403"/>
      <c r="AEI177" s="727"/>
      <c r="AEL177" s="403"/>
      <c r="AEM177" s="403"/>
      <c r="AEY177" s="727"/>
      <c r="AFB177" s="403"/>
      <c r="AFC177" s="403"/>
      <c r="AFO177" s="727"/>
      <c r="AFR177" s="403"/>
      <c r="AFS177" s="403"/>
      <c r="AGE177" s="727"/>
      <c r="AGH177" s="403"/>
      <c r="AGI177" s="403"/>
      <c r="AGU177" s="727"/>
      <c r="AGX177" s="403"/>
      <c r="AGY177" s="403"/>
      <c r="AHK177" s="727"/>
      <c r="AHN177" s="403"/>
      <c r="AHO177" s="403"/>
      <c r="AIA177" s="727"/>
      <c r="AID177" s="403"/>
      <c r="AIE177" s="403"/>
      <c r="AIQ177" s="727"/>
      <c r="AIT177" s="403"/>
      <c r="AIU177" s="403"/>
      <c r="AJG177" s="727"/>
      <c r="AJJ177" s="403"/>
      <c r="AJK177" s="403"/>
      <c r="AJW177" s="727"/>
      <c r="AJZ177" s="403"/>
      <c r="AKA177" s="403"/>
      <c r="AKM177" s="727"/>
      <c r="AKP177" s="403"/>
      <c r="AKQ177" s="403"/>
      <c r="ALC177" s="727"/>
      <c r="ALF177" s="403"/>
      <c r="ALG177" s="403"/>
      <c r="ALS177" s="727"/>
      <c r="ALV177" s="403"/>
      <c r="ALW177" s="403"/>
      <c r="AMI177" s="727"/>
      <c r="AML177" s="403"/>
      <c r="AMM177" s="403"/>
      <c r="AMY177" s="727"/>
      <c r="ANB177" s="403"/>
      <c r="ANC177" s="403"/>
      <c r="ANO177" s="727"/>
      <c r="ANR177" s="403"/>
      <c r="ANS177" s="403"/>
      <c r="AOE177" s="727"/>
      <c r="AOH177" s="403"/>
      <c r="AOI177" s="403"/>
      <c r="AOU177" s="727"/>
      <c r="AOX177" s="403"/>
      <c r="AOY177" s="403"/>
      <c r="APK177" s="727"/>
      <c r="APN177" s="403"/>
      <c r="APO177" s="403"/>
      <c r="AQA177" s="727"/>
      <c r="AQD177" s="403"/>
      <c r="AQE177" s="403"/>
      <c r="AQQ177" s="727"/>
      <c r="AQT177" s="403"/>
      <c r="AQU177" s="403"/>
      <c r="ARG177" s="727"/>
      <c r="ARJ177" s="403"/>
      <c r="ARK177" s="403"/>
      <c r="ARW177" s="727"/>
      <c r="ARZ177" s="403"/>
      <c r="ASA177" s="403"/>
      <c r="ASM177" s="727"/>
      <c r="ASP177" s="403"/>
      <c r="ASQ177" s="403"/>
      <c r="ATC177" s="727"/>
      <c r="ATF177" s="403"/>
      <c r="ATG177" s="403"/>
      <c r="ATS177" s="727"/>
      <c r="ATV177" s="403"/>
      <c r="ATW177" s="403"/>
      <c r="AUI177" s="727"/>
      <c r="AUL177" s="403"/>
      <c r="AUM177" s="403"/>
      <c r="AUY177" s="727"/>
      <c r="AVB177" s="403"/>
      <c r="AVC177" s="403"/>
      <c r="AVO177" s="727"/>
      <c r="AVR177" s="403"/>
      <c r="AVS177" s="403"/>
      <c r="AWE177" s="727"/>
      <c r="AWH177" s="403"/>
      <c r="AWI177" s="403"/>
      <c r="AWU177" s="727"/>
      <c r="AWX177" s="403"/>
      <c r="AWY177" s="403"/>
      <c r="AXK177" s="727"/>
      <c r="AXN177" s="403"/>
      <c r="AXO177" s="403"/>
      <c r="AYA177" s="727"/>
      <c r="AYD177" s="403"/>
      <c r="AYE177" s="403"/>
      <c r="AYQ177" s="727"/>
      <c r="AYT177" s="403"/>
      <c r="AYU177" s="403"/>
      <c r="AZG177" s="727"/>
      <c r="AZJ177" s="403"/>
      <c r="AZK177" s="403"/>
      <c r="AZW177" s="727"/>
      <c r="AZZ177" s="403"/>
      <c r="BAA177" s="403"/>
      <c r="BAM177" s="727"/>
      <c r="BAP177" s="403"/>
      <c r="BAQ177" s="403"/>
      <c r="BBC177" s="727"/>
      <c r="BBF177" s="403"/>
      <c r="BBG177" s="403"/>
      <c r="BBS177" s="727"/>
      <c r="BBV177" s="403"/>
      <c r="BBW177" s="403"/>
      <c r="BCI177" s="727"/>
      <c r="BCL177" s="403"/>
      <c r="BCM177" s="403"/>
      <c r="BCY177" s="727"/>
      <c r="BDB177" s="403"/>
      <c r="BDC177" s="403"/>
      <c r="BDO177" s="727"/>
      <c r="BDR177" s="403"/>
      <c r="BDS177" s="403"/>
      <c r="BEE177" s="727"/>
      <c r="BEH177" s="403"/>
      <c r="BEI177" s="403"/>
      <c r="BEU177" s="727"/>
      <c r="BEX177" s="403"/>
      <c r="BEY177" s="403"/>
      <c r="BFK177" s="727"/>
      <c r="BFN177" s="403"/>
      <c r="BFO177" s="403"/>
      <c r="BGA177" s="727"/>
      <c r="BGD177" s="403"/>
      <c r="BGE177" s="403"/>
      <c r="BGQ177" s="727"/>
      <c r="BGT177" s="403"/>
      <c r="BGU177" s="403"/>
      <c r="BHG177" s="727"/>
      <c r="BHJ177" s="403"/>
      <c r="BHK177" s="403"/>
      <c r="BHW177" s="727"/>
      <c r="BHZ177" s="403"/>
      <c r="BIA177" s="403"/>
      <c r="BIM177" s="727"/>
      <c r="BIP177" s="403"/>
      <c r="BIQ177" s="403"/>
      <c r="BJC177" s="727"/>
      <c r="BJF177" s="403"/>
      <c r="BJG177" s="403"/>
      <c r="BJS177" s="727"/>
      <c r="BJV177" s="403"/>
      <c r="BJW177" s="403"/>
      <c r="BKI177" s="727"/>
      <c r="BKL177" s="403"/>
      <c r="BKM177" s="403"/>
      <c r="BKY177" s="727"/>
      <c r="BLB177" s="403"/>
      <c r="BLC177" s="403"/>
      <c r="BLO177" s="727"/>
      <c r="BLR177" s="403"/>
      <c r="BLS177" s="403"/>
      <c r="BME177" s="727"/>
      <c r="BMH177" s="403"/>
      <c r="BMI177" s="403"/>
      <c r="BMU177" s="727"/>
      <c r="BMX177" s="403"/>
      <c r="BMY177" s="403"/>
      <c r="BNK177" s="727"/>
      <c r="BNN177" s="403"/>
      <c r="BNO177" s="403"/>
      <c r="BOA177" s="727"/>
      <c r="BOD177" s="403"/>
      <c r="BOE177" s="403"/>
      <c r="BOQ177" s="727"/>
      <c r="BOT177" s="403"/>
      <c r="BOU177" s="403"/>
      <c r="BPG177" s="727"/>
      <c r="BPJ177" s="403"/>
      <c r="BPK177" s="403"/>
      <c r="BPW177" s="727"/>
      <c r="BPZ177" s="403"/>
      <c r="BQA177" s="403"/>
      <c r="BQM177" s="727"/>
      <c r="BQP177" s="403"/>
      <c r="BQQ177" s="403"/>
      <c r="BRC177" s="727"/>
      <c r="BRF177" s="403"/>
      <c r="BRG177" s="403"/>
      <c r="BRS177" s="727"/>
      <c r="BRV177" s="403"/>
      <c r="BRW177" s="403"/>
      <c r="BSI177" s="727"/>
      <c r="BSL177" s="403"/>
      <c r="BSM177" s="403"/>
      <c r="BSY177" s="727"/>
      <c r="BTB177" s="403"/>
      <c r="BTC177" s="403"/>
      <c r="BTO177" s="727"/>
      <c r="BTR177" s="403"/>
      <c r="BTS177" s="403"/>
      <c r="BUE177" s="727"/>
      <c r="BUH177" s="403"/>
      <c r="BUI177" s="403"/>
      <c r="BUU177" s="727"/>
      <c r="BUX177" s="403"/>
      <c r="BUY177" s="403"/>
      <c r="BVK177" s="727"/>
      <c r="BVN177" s="403"/>
      <c r="BVO177" s="403"/>
      <c r="BWA177" s="727"/>
      <c r="BWD177" s="403"/>
      <c r="BWE177" s="403"/>
      <c r="BWQ177" s="727"/>
      <c r="BWT177" s="403"/>
      <c r="BWU177" s="403"/>
      <c r="BXG177" s="727"/>
      <c r="BXJ177" s="403"/>
      <c r="BXK177" s="403"/>
      <c r="BXW177" s="727"/>
      <c r="BXZ177" s="403"/>
      <c r="BYA177" s="403"/>
      <c r="BYM177" s="727"/>
      <c r="BYP177" s="403"/>
      <c r="BYQ177" s="403"/>
      <c r="BZC177" s="727"/>
      <c r="BZF177" s="403"/>
      <c r="BZG177" s="403"/>
      <c r="BZS177" s="727"/>
      <c r="BZV177" s="403"/>
      <c r="BZW177" s="403"/>
      <c r="CAI177" s="727"/>
      <c r="CAL177" s="403"/>
      <c r="CAM177" s="403"/>
      <c r="CAY177" s="727"/>
      <c r="CBB177" s="403"/>
      <c r="CBC177" s="403"/>
      <c r="CBO177" s="727"/>
      <c r="CBR177" s="403"/>
      <c r="CBS177" s="403"/>
      <c r="CCE177" s="727"/>
      <c r="CCH177" s="403"/>
      <c r="CCI177" s="403"/>
      <c r="CCU177" s="727"/>
      <c r="CCX177" s="403"/>
      <c r="CCY177" s="403"/>
      <c r="CDK177" s="727"/>
      <c r="CDN177" s="403"/>
      <c r="CDO177" s="403"/>
      <c r="CEA177" s="727"/>
      <c r="CED177" s="403"/>
      <c r="CEE177" s="403"/>
      <c r="CEQ177" s="727"/>
      <c r="CET177" s="403"/>
      <c r="CEU177" s="403"/>
      <c r="CFG177" s="727"/>
      <c r="CFJ177" s="403"/>
      <c r="CFK177" s="403"/>
      <c r="CFW177" s="727"/>
      <c r="CFZ177" s="403"/>
      <c r="CGA177" s="403"/>
      <c r="CGM177" s="727"/>
      <c r="CGP177" s="403"/>
      <c r="CGQ177" s="403"/>
      <c r="CHC177" s="727"/>
      <c r="CHF177" s="403"/>
      <c r="CHG177" s="403"/>
      <c r="CHS177" s="727"/>
      <c r="CHV177" s="403"/>
      <c r="CHW177" s="403"/>
      <c r="CII177" s="727"/>
      <c r="CIL177" s="403"/>
      <c r="CIM177" s="403"/>
      <c r="CIY177" s="727"/>
      <c r="CJB177" s="403"/>
      <c r="CJC177" s="403"/>
      <c r="CJO177" s="727"/>
      <c r="CJR177" s="403"/>
      <c r="CJS177" s="403"/>
      <c r="CKE177" s="727"/>
      <c r="CKH177" s="403"/>
      <c r="CKI177" s="403"/>
      <c r="CKU177" s="727"/>
      <c r="CKX177" s="403"/>
      <c r="CKY177" s="403"/>
      <c r="CLK177" s="727"/>
      <c r="CLN177" s="403"/>
      <c r="CLO177" s="403"/>
      <c r="CMA177" s="727"/>
      <c r="CMD177" s="403"/>
      <c r="CME177" s="403"/>
      <c r="CMQ177" s="727"/>
      <c r="CMT177" s="403"/>
      <c r="CMU177" s="403"/>
      <c r="CNG177" s="727"/>
      <c r="CNJ177" s="403"/>
      <c r="CNK177" s="403"/>
      <c r="CNW177" s="727"/>
      <c r="CNZ177" s="403"/>
      <c r="COA177" s="403"/>
      <c r="COM177" s="727"/>
      <c r="COP177" s="403"/>
      <c r="COQ177" s="403"/>
      <c r="CPC177" s="727"/>
      <c r="CPF177" s="403"/>
      <c r="CPG177" s="403"/>
      <c r="CPS177" s="727"/>
      <c r="CPV177" s="403"/>
      <c r="CPW177" s="403"/>
      <c r="CQI177" s="727"/>
      <c r="CQL177" s="403"/>
      <c r="CQM177" s="403"/>
      <c r="CQY177" s="727"/>
      <c r="CRB177" s="403"/>
      <c r="CRC177" s="403"/>
      <c r="CRO177" s="727"/>
      <c r="CRR177" s="403"/>
      <c r="CRS177" s="403"/>
      <c r="CSE177" s="727"/>
      <c r="CSH177" s="403"/>
      <c r="CSI177" s="403"/>
      <c r="CSU177" s="727"/>
      <c r="CSX177" s="403"/>
      <c r="CSY177" s="403"/>
      <c r="CTK177" s="727"/>
      <c r="CTN177" s="403"/>
      <c r="CTO177" s="403"/>
      <c r="CUA177" s="727"/>
      <c r="CUD177" s="403"/>
      <c r="CUE177" s="403"/>
      <c r="CUQ177" s="727"/>
      <c r="CUT177" s="403"/>
      <c r="CUU177" s="403"/>
      <c r="CVG177" s="727"/>
      <c r="CVJ177" s="403"/>
      <c r="CVK177" s="403"/>
      <c r="CVW177" s="727"/>
      <c r="CVZ177" s="403"/>
      <c r="CWA177" s="403"/>
      <c r="CWM177" s="727"/>
      <c r="CWP177" s="403"/>
      <c r="CWQ177" s="403"/>
      <c r="CXC177" s="727"/>
      <c r="CXF177" s="403"/>
      <c r="CXG177" s="403"/>
      <c r="CXS177" s="727"/>
      <c r="CXV177" s="403"/>
      <c r="CXW177" s="403"/>
      <c r="CYI177" s="727"/>
      <c r="CYL177" s="403"/>
      <c r="CYM177" s="403"/>
      <c r="CYY177" s="727"/>
      <c r="CZB177" s="403"/>
      <c r="CZC177" s="403"/>
      <c r="CZO177" s="727"/>
      <c r="CZR177" s="403"/>
      <c r="CZS177" s="403"/>
      <c r="DAE177" s="727"/>
      <c r="DAH177" s="403"/>
      <c r="DAI177" s="403"/>
      <c r="DAU177" s="727"/>
      <c r="DAX177" s="403"/>
      <c r="DAY177" s="403"/>
      <c r="DBK177" s="727"/>
      <c r="DBN177" s="403"/>
      <c r="DBO177" s="403"/>
      <c r="DCA177" s="727"/>
      <c r="DCD177" s="403"/>
      <c r="DCE177" s="403"/>
      <c r="DCQ177" s="727"/>
      <c r="DCT177" s="403"/>
      <c r="DCU177" s="403"/>
      <c r="DDG177" s="727"/>
      <c r="DDJ177" s="403"/>
      <c r="DDK177" s="403"/>
      <c r="DDW177" s="727"/>
      <c r="DDZ177" s="403"/>
      <c r="DEA177" s="403"/>
      <c r="DEM177" s="727"/>
      <c r="DEP177" s="403"/>
      <c r="DEQ177" s="403"/>
      <c r="DFC177" s="727"/>
      <c r="DFF177" s="403"/>
      <c r="DFG177" s="403"/>
      <c r="DFS177" s="727"/>
      <c r="DFV177" s="403"/>
      <c r="DFW177" s="403"/>
      <c r="DGI177" s="727"/>
      <c r="DGL177" s="403"/>
      <c r="DGM177" s="403"/>
      <c r="DGY177" s="727"/>
      <c r="DHB177" s="403"/>
      <c r="DHC177" s="403"/>
      <c r="DHO177" s="727"/>
      <c r="DHR177" s="403"/>
      <c r="DHS177" s="403"/>
      <c r="DIE177" s="727"/>
      <c r="DIH177" s="403"/>
      <c r="DII177" s="403"/>
      <c r="DIU177" s="727"/>
      <c r="DIX177" s="403"/>
      <c r="DIY177" s="403"/>
      <c r="DJK177" s="727"/>
      <c r="DJN177" s="403"/>
      <c r="DJO177" s="403"/>
      <c r="DKA177" s="727"/>
      <c r="DKD177" s="403"/>
      <c r="DKE177" s="403"/>
      <c r="DKQ177" s="727"/>
      <c r="DKT177" s="403"/>
      <c r="DKU177" s="403"/>
      <c r="DLG177" s="727"/>
      <c r="DLJ177" s="403"/>
      <c r="DLK177" s="403"/>
      <c r="DLW177" s="727"/>
      <c r="DLZ177" s="403"/>
      <c r="DMA177" s="403"/>
      <c r="DMM177" s="727"/>
      <c r="DMP177" s="403"/>
      <c r="DMQ177" s="403"/>
      <c r="DNC177" s="727"/>
      <c r="DNF177" s="403"/>
      <c r="DNG177" s="403"/>
      <c r="DNS177" s="727"/>
      <c r="DNV177" s="403"/>
      <c r="DNW177" s="403"/>
      <c r="DOI177" s="727"/>
      <c r="DOL177" s="403"/>
      <c r="DOM177" s="403"/>
      <c r="DOY177" s="727"/>
      <c r="DPB177" s="403"/>
      <c r="DPC177" s="403"/>
      <c r="DPO177" s="727"/>
      <c r="DPR177" s="403"/>
      <c r="DPS177" s="403"/>
      <c r="DQE177" s="727"/>
      <c r="DQH177" s="403"/>
      <c r="DQI177" s="403"/>
      <c r="DQU177" s="727"/>
      <c r="DQX177" s="403"/>
      <c r="DQY177" s="403"/>
      <c r="DRK177" s="727"/>
      <c r="DRN177" s="403"/>
      <c r="DRO177" s="403"/>
      <c r="DSA177" s="727"/>
      <c r="DSD177" s="403"/>
      <c r="DSE177" s="403"/>
      <c r="DSQ177" s="727"/>
      <c r="DST177" s="403"/>
      <c r="DSU177" s="403"/>
      <c r="DTG177" s="727"/>
      <c r="DTJ177" s="403"/>
      <c r="DTK177" s="403"/>
      <c r="DTW177" s="727"/>
      <c r="DTZ177" s="403"/>
      <c r="DUA177" s="403"/>
      <c r="DUM177" s="727"/>
      <c r="DUP177" s="403"/>
      <c r="DUQ177" s="403"/>
      <c r="DVC177" s="727"/>
      <c r="DVF177" s="403"/>
      <c r="DVG177" s="403"/>
      <c r="DVS177" s="727"/>
      <c r="DVV177" s="403"/>
      <c r="DVW177" s="403"/>
      <c r="DWI177" s="727"/>
      <c r="DWL177" s="403"/>
      <c r="DWM177" s="403"/>
      <c r="DWY177" s="727"/>
      <c r="DXB177" s="403"/>
      <c r="DXC177" s="403"/>
      <c r="DXO177" s="727"/>
      <c r="DXR177" s="403"/>
      <c r="DXS177" s="403"/>
      <c r="DYE177" s="727"/>
      <c r="DYH177" s="403"/>
      <c r="DYI177" s="403"/>
      <c r="DYU177" s="727"/>
      <c r="DYX177" s="403"/>
      <c r="DYY177" s="403"/>
      <c r="DZK177" s="727"/>
      <c r="DZN177" s="403"/>
      <c r="DZO177" s="403"/>
      <c r="EAA177" s="727"/>
      <c r="EAD177" s="403"/>
      <c r="EAE177" s="403"/>
      <c r="EAQ177" s="727"/>
      <c r="EAT177" s="403"/>
      <c r="EAU177" s="403"/>
      <c r="EBG177" s="727"/>
      <c r="EBJ177" s="403"/>
      <c r="EBK177" s="403"/>
      <c r="EBW177" s="727"/>
      <c r="EBZ177" s="403"/>
      <c r="ECA177" s="403"/>
      <c r="ECM177" s="727"/>
      <c r="ECP177" s="403"/>
      <c r="ECQ177" s="403"/>
      <c r="EDC177" s="727"/>
      <c r="EDF177" s="403"/>
      <c r="EDG177" s="403"/>
      <c r="EDS177" s="727"/>
      <c r="EDV177" s="403"/>
      <c r="EDW177" s="403"/>
      <c r="EEI177" s="727"/>
      <c r="EEL177" s="403"/>
      <c r="EEM177" s="403"/>
      <c r="EEY177" s="727"/>
      <c r="EFB177" s="403"/>
      <c r="EFC177" s="403"/>
      <c r="EFO177" s="727"/>
      <c r="EFR177" s="403"/>
      <c r="EFS177" s="403"/>
      <c r="EGE177" s="727"/>
      <c r="EGH177" s="403"/>
      <c r="EGI177" s="403"/>
      <c r="EGU177" s="727"/>
      <c r="EGX177" s="403"/>
      <c r="EGY177" s="403"/>
      <c r="EHK177" s="727"/>
      <c r="EHN177" s="403"/>
      <c r="EHO177" s="403"/>
      <c r="EIA177" s="727"/>
      <c r="EID177" s="403"/>
      <c r="EIE177" s="403"/>
      <c r="EIQ177" s="727"/>
      <c r="EIT177" s="403"/>
      <c r="EIU177" s="403"/>
      <c r="EJG177" s="727"/>
      <c r="EJJ177" s="403"/>
      <c r="EJK177" s="403"/>
      <c r="EJW177" s="727"/>
      <c r="EJZ177" s="403"/>
      <c r="EKA177" s="403"/>
      <c r="EKM177" s="727"/>
      <c r="EKP177" s="403"/>
      <c r="EKQ177" s="403"/>
      <c r="ELC177" s="727"/>
      <c r="ELF177" s="403"/>
      <c r="ELG177" s="403"/>
      <c r="ELS177" s="727"/>
      <c r="ELV177" s="403"/>
      <c r="ELW177" s="403"/>
      <c r="EMI177" s="727"/>
      <c r="EML177" s="403"/>
      <c r="EMM177" s="403"/>
      <c r="EMY177" s="727"/>
      <c r="ENB177" s="403"/>
      <c r="ENC177" s="403"/>
      <c r="ENO177" s="727"/>
      <c r="ENR177" s="403"/>
      <c r="ENS177" s="403"/>
      <c r="EOE177" s="727"/>
      <c r="EOH177" s="403"/>
      <c r="EOI177" s="403"/>
      <c r="EOU177" s="727"/>
      <c r="EOX177" s="403"/>
      <c r="EOY177" s="403"/>
      <c r="EPK177" s="727"/>
      <c r="EPN177" s="403"/>
      <c r="EPO177" s="403"/>
      <c r="EQA177" s="727"/>
      <c r="EQD177" s="403"/>
      <c r="EQE177" s="403"/>
      <c r="EQQ177" s="727"/>
      <c r="EQT177" s="403"/>
      <c r="EQU177" s="403"/>
      <c r="ERG177" s="727"/>
      <c r="ERJ177" s="403"/>
      <c r="ERK177" s="403"/>
      <c r="ERW177" s="727"/>
      <c r="ERZ177" s="403"/>
      <c r="ESA177" s="403"/>
      <c r="ESM177" s="727"/>
      <c r="ESP177" s="403"/>
      <c r="ESQ177" s="403"/>
      <c r="ETC177" s="727"/>
      <c r="ETF177" s="403"/>
      <c r="ETG177" s="403"/>
      <c r="ETS177" s="727"/>
      <c r="ETV177" s="403"/>
      <c r="ETW177" s="403"/>
      <c r="EUI177" s="727"/>
      <c r="EUL177" s="403"/>
      <c r="EUM177" s="403"/>
      <c r="EUY177" s="727"/>
      <c r="EVB177" s="403"/>
      <c r="EVC177" s="403"/>
      <c r="EVO177" s="727"/>
      <c r="EVR177" s="403"/>
      <c r="EVS177" s="403"/>
      <c r="EWE177" s="727"/>
      <c r="EWH177" s="403"/>
      <c r="EWI177" s="403"/>
      <c r="EWU177" s="727"/>
      <c r="EWX177" s="403"/>
      <c r="EWY177" s="403"/>
      <c r="EXK177" s="727"/>
      <c r="EXN177" s="403"/>
      <c r="EXO177" s="403"/>
      <c r="EYA177" s="727"/>
      <c r="EYD177" s="403"/>
      <c r="EYE177" s="403"/>
      <c r="EYQ177" s="727"/>
      <c r="EYT177" s="403"/>
      <c r="EYU177" s="403"/>
      <c r="EZG177" s="727"/>
      <c r="EZJ177" s="403"/>
      <c r="EZK177" s="403"/>
      <c r="EZW177" s="727"/>
      <c r="EZZ177" s="403"/>
      <c r="FAA177" s="403"/>
      <c r="FAM177" s="727"/>
      <c r="FAP177" s="403"/>
      <c r="FAQ177" s="403"/>
      <c r="FBC177" s="727"/>
      <c r="FBF177" s="403"/>
      <c r="FBG177" s="403"/>
      <c r="FBS177" s="727"/>
      <c r="FBV177" s="403"/>
      <c r="FBW177" s="403"/>
      <c r="FCI177" s="727"/>
      <c r="FCL177" s="403"/>
      <c r="FCM177" s="403"/>
      <c r="FCY177" s="727"/>
      <c r="FDB177" s="403"/>
      <c r="FDC177" s="403"/>
      <c r="FDO177" s="727"/>
      <c r="FDR177" s="403"/>
      <c r="FDS177" s="403"/>
      <c r="FEE177" s="727"/>
      <c r="FEH177" s="403"/>
      <c r="FEI177" s="403"/>
      <c r="FEU177" s="727"/>
      <c r="FEX177" s="403"/>
      <c r="FEY177" s="403"/>
      <c r="FFK177" s="727"/>
      <c r="FFN177" s="403"/>
      <c r="FFO177" s="403"/>
      <c r="FGA177" s="727"/>
      <c r="FGD177" s="403"/>
      <c r="FGE177" s="403"/>
      <c r="FGQ177" s="727"/>
      <c r="FGT177" s="403"/>
      <c r="FGU177" s="403"/>
      <c r="FHG177" s="727"/>
      <c r="FHJ177" s="403"/>
      <c r="FHK177" s="403"/>
      <c r="FHW177" s="727"/>
      <c r="FHZ177" s="403"/>
      <c r="FIA177" s="403"/>
      <c r="FIM177" s="727"/>
      <c r="FIP177" s="403"/>
      <c r="FIQ177" s="403"/>
      <c r="FJC177" s="727"/>
      <c r="FJF177" s="403"/>
      <c r="FJG177" s="403"/>
      <c r="FJS177" s="727"/>
      <c r="FJV177" s="403"/>
      <c r="FJW177" s="403"/>
      <c r="FKI177" s="727"/>
      <c r="FKL177" s="403"/>
      <c r="FKM177" s="403"/>
      <c r="FKY177" s="727"/>
      <c r="FLB177" s="403"/>
      <c r="FLC177" s="403"/>
      <c r="FLO177" s="727"/>
      <c r="FLR177" s="403"/>
      <c r="FLS177" s="403"/>
      <c r="FME177" s="727"/>
      <c r="FMH177" s="403"/>
      <c r="FMI177" s="403"/>
      <c r="FMU177" s="727"/>
      <c r="FMX177" s="403"/>
      <c r="FMY177" s="403"/>
      <c r="FNK177" s="727"/>
      <c r="FNN177" s="403"/>
      <c r="FNO177" s="403"/>
      <c r="FOA177" s="727"/>
      <c r="FOD177" s="403"/>
      <c r="FOE177" s="403"/>
      <c r="FOQ177" s="727"/>
      <c r="FOT177" s="403"/>
      <c r="FOU177" s="403"/>
      <c r="FPG177" s="727"/>
      <c r="FPJ177" s="403"/>
      <c r="FPK177" s="403"/>
      <c r="FPW177" s="727"/>
      <c r="FPZ177" s="403"/>
      <c r="FQA177" s="403"/>
      <c r="FQM177" s="727"/>
      <c r="FQP177" s="403"/>
      <c r="FQQ177" s="403"/>
      <c r="FRC177" s="727"/>
      <c r="FRF177" s="403"/>
      <c r="FRG177" s="403"/>
      <c r="FRS177" s="727"/>
      <c r="FRV177" s="403"/>
      <c r="FRW177" s="403"/>
      <c r="FSI177" s="727"/>
      <c r="FSL177" s="403"/>
      <c r="FSM177" s="403"/>
      <c r="FSY177" s="727"/>
      <c r="FTB177" s="403"/>
      <c r="FTC177" s="403"/>
      <c r="FTO177" s="727"/>
      <c r="FTR177" s="403"/>
      <c r="FTS177" s="403"/>
      <c r="FUE177" s="727"/>
      <c r="FUH177" s="403"/>
      <c r="FUI177" s="403"/>
      <c r="FUU177" s="727"/>
      <c r="FUX177" s="403"/>
      <c r="FUY177" s="403"/>
      <c r="FVK177" s="727"/>
      <c r="FVN177" s="403"/>
      <c r="FVO177" s="403"/>
      <c r="FWA177" s="727"/>
      <c r="FWD177" s="403"/>
      <c r="FWE177" s="403"/>
      <c r="FWQ177" s="727"/>
      <c r="FWT177" s="403"/>
      <c r="FWU177" s="403"/>
      <c r="FXG177" s="727"/>
      <c r="FXJ177" s="403"/>
      <c r="FXK177" s="403"/>
      <c r="FXW177" s="727"/>
      <c r="FXZ177" s="403"/>
      <c r="FYA177" s="403"/>
      <c r="FYM177" s="727"/>
      <c r="FYP177" s="403"/>
      <c r="FYQ177" s="403"/>
      <c r="FZC177" s="727"/>
      <c r="FZF177" s="403"/>
      <c r="FZG177" s="403"/>
      <c r="FZS177" s="727"/>
      <c r="FZV177" s="403"/>
      <c r="FZW177" s="403"/>
      <c r="GAI177" s="727"/>
      <c r="GAL177" s="403"/>
      <c r="GAM177" s="403"/>
      <c r="GAY177" s="727"/>
      <c r="GBB177" s="403"/>
      <c r="GBC177" s="403"/>
      <c r="GBO177" s="727"/>
      <c r="GBR177" s="403"/>
      <c r="GBS177" s="403"/>
      <c r="GCE177" s="727"/>
      <c r="GCH177" s="403"/>
      <c r="GCI177" s="403"/>
      <c r="GCU177" s="727"/>
      <c r="GCX177" s="403"/>
      <c r="GCY177" s="403"/>
      <c r="GDK177" s="727"/>
      <c r="GDN177" s="403"/>
      <c r="GDO177" s="403"/>
      <c r="GEA177" s="727"/>
      <c r="GED177" s="403"/>
      <c r="GEE177" s="403"/>
      <c r="GEQ177" s="727"/>
      <c r="GET177" s="403"/>
      <c r="GEU177" s="403"/>
      <c r="GFG177" s="727"/>
      <c r="GFJ177" s="403"/>
      <c r="GFK177" s="403"/>
      <c r="GFW177" s="727"/>
      <c r="GFZ177" s="403"/>
      <c r="GGA177" s="403"/>
      <c r="GGM177" s="727"/>
      <c r="GGP177" s="403"/>
      <c r="GGQ177" s="403"/>
      <c r="GHC177" s="727"/>
      <c r="GHF177" s="403"/>
      <c r="GHG177" s="403"/>
      <c r="GHS177" s="727"/>
      <c r="GHV177" s="403"/>
      <c r="GHW177" s="403"/>
      <c r="GII177" s="727"/>
      <c r="GIL177" s="403"/>
      <c r="GIM177" s="403"/>
      <c r="GIY177" s="727"/>
      <c r="GJB177" s="403"/>
      <c r="GJC177" s="403"/>
      <c r="GJO177" s="727"/>
      <c r="GJR177" s="403"/>
      <c r="GJS177" s="403"/>
      <c r="GKE177" s="727"/>
      <c r="GKH177" s="403"/>
      <c r="GKI177" s="403"/>
      <c r="GKU177" s="727"/>
      <c r="GKX177" s="403"/>
      <c r="GKY177" s="403"/>
      <c r="GLK177" s="727"/>
      <c r="GLN177" s="403"/>
      <c r="GLO177" s="403"/>
      <c r="GMA177" s="727"/>
      <c r="GMD177" s="403"/>
      <c r="GME177" s="403"/>
      <c r="GMQ177" s="727"/>
      <c r="GMT177" s="403"/>
      <c r="GMU177" s="403"/>
      <c r="GNG177" s="727"/>
      <c r="GNJ177" s="403"/>
      <c r="GNK177" s="403"/>
      <c r="GNW177" s="727"/>
      <c r="GNZ177" s="403"/>
      <c r="GOA177" s="403"/>
      <c r="GOM177" s="727"/>
      <c r="GOP177" s="403"/>
      <c r="GOQ177" s="403"/>
      <c r="GPC177" s="727"/>
      <c r="GPF177" s="403"/>
      <c r="GPG177" s="403"/>
      <c r="GPS177" s="727"/>
      <c r="GPV177" s="403"/>
      <c r="GPW177" s="403"/>
      <c r="GQI177" s="727"/>
      <c r="GQL177" s="403"/>
      <c r="GQM177" s="403"/>
      <c r="GQY177" s="727"/>
      <c r="GRB177" s="403"/>
      <c r="GRC177" s="403"/>
      <c r="GRO177" s="727"/>
      <c r="GRR177" s="403"/>
      <c r="GRS177" s="403"/>
      <c r="GSE177" s="727"/>
      <c r="GSH177" s="403"/>
      <c r="GSI177" s="403"/>
      <c r="GSU177" s="727"/>
      <c r="GSX177" s="403"/>
      <c r="GSY177" s="403"/>
      <c r="GTK177" s="727"/>
      <c r="GTN177" s="403"/>
      <c r="GTO177" s="403"/>
      <c r="GUA177" s="727"/>
      <c r="GUD177" s="403"/>
      <c r="GUE177" s="403"/>
      <c r="GUQ177" s="727"/>
      <c r="GUT177" s="403"/>
      <c r="GUU177" s="403"/>
      <c r="GVG177" s="727"/>
      <c r="GVJ177" s="403"/>
      <c r="GVK177" s="403"/>
      <c r="GVW177" s="727"/>
      <c r="GVZ177" s="403"/>
      <c r="GWA177" s="403"/>
      <c r="GWM177" s="727"/>
      <c r="GWP177" s="403"/>
      <c r="GWQ177" s="403"/>
      <c r="GXC177" s="727"/>
      <c r="GXF177" s="403"/>
      <c r="GXG177" s="403"/>
      <c r="GXS177" s="727"/>
      <c r="GXV177" s="403"/>
      <c r="GXW177" s="403"/>
      <c r="GYI177" s="727"/>
      <c r="GYL177" s="403"/>
      <c r="GYM177" s="403"/>
      <c r="GYY177" s="727"/>
      <c r="GZB177" s="403"/>
      <c r="GZC177" s="403"/>
      <c r="GZO177" s="727"/>
      <c r="GZR177" s="403"/>
      <c r="GZS177" s="403"/>
      <c r="HAE177" s="727"/>
      <c r="HAH177" s="403"/>
      <c r="HAI177" s="403"/>
      <c r="HAU177" s="727"/>
      <c r="HAX177" s="403"/>
      <c r="HAY177" s="403"/>
      <c r="HBK177" s="727"/>
      <c r="HBN177" s="403"/>
      <c r="HBO177" s="403"/>
      <c r="HCA177" s="727"/>
      <c r="HCD177" s="403"/>
      <c r="HCE177" s="403"/>
      <c r="HCQ177" s="727"/>
      <c r="HCT177" s="403"/>
      <c r="HCU177" s="403"/>
      <c r="HDG177" s="727"/>
      <c r="HDJ177" s="403"/>
      <c r="HDK177" s="403"/>
      <c r="HDW177" s="727"/>
      <c r="HDZ177" s="403"/>
      <c r="HEA177" s="403"/>
      <c r="HEM177" s="727"/>
      <c r="HEP177" s="403"/>
      <c r="HEQ177" s="403"/>
      <c r="HFC177" s="727"/>
      <c r="HFF177" s="403"/>
      <c r="HFG177" s="403"/>
      <c r="HFS177" s="727"/>
      <c r="HFV177" s="403"/>
      <c r="HFW177" s="403"/>
      <c r="HGI177" s="727"/>
      <c r="HGL177" s="403"/>
      <c r="HGM177" s="403"/>
      <c r="HGY177" s="727"/>
      <c r="HHB177" s="403"/>
      <c r="HHC177" s="403"/>
      <c r="HHO177" s="727"/>
      <c r="HHR177" s="403"/>
      <c r="HHS177" s="403"/>
      <c r="HIE177" s="727"/>
      <c r="HIH177" s="403"/>
      <c r="HII177" s="403"/>
      <c r="HIU177" s="727"/>
      <c r="HIX177" s="403"/>
      <c r="HIY177" s="403"/>
      <c r="HJK177" s="727"/>
      <c r="HJN177" s="403"/>
      <c r="HJO177" s="403"/>
      <c r="HKA177" s="727"/>
      <c r="HKD177" s="403"/>
      <c r="HKE177" s="403"/>
      <c r="HKQ177" s="727"/>
      <c r="HKT177" s="403"/>
      <c r="HKU177" s="403"/>
      <c r="HLG177" s="727"/>
      <c r="HLJ177" s="403"/>
      <c r="HLK177" s="403"/>
      <c r="HLW177" s="727"/>
      <c r="HLZ177" s="403"/>
      <c r="HMA177" s="403"/>
      <c r="HMM177" s="727"/>
      <c r="HMP177" s="403"/>
      <c r="HMQ177" s="403"/>
      <c r="HNC177" s="727"/>
      <c r="HNF177" s="403"/>
      <c r="HNG177" s="403"/>
      <c r="HNS177" s="727"/>
      <c r="HNV177" s="403"/>
      <c r="HNW177" s="403"/>
      <c r="HOI177" s="727"/>
      <c r="HOL177" s="403"/>
      <c r="HOM177" s="403"/>
      <c r="HOY177" s="727"/>
      <c r="HPB177" s="403"/>
      <c r="HPC177" s="403"/>
      <c r="HPO177" s="727"/>
      <c r="HPR177" s="403"/>
      <c r="HPS177" s="403"/>
      <c r="HQE177" s="727"/>
      <c r="HQH177" s="403"/>
      <c r="HQI177" s="403"/>
      <c r="HQU177" s="727"/>
      <c r="HQX177" s="403"/>
      <c r="HQY177" s="403"/>
      <c r="HRK177" s="727"/>
      <c r="HRN177" s="403"/>
      <c r="HRO177" s="403"/>
      <c r="HSA177" s="727"/>
      <c r="HSD177" s="403"/>
      <c r="HSE177" s="403"/>
      <c r="HSQ177" s="727"/>
      <c r="HST177" s="403"/>
      <c r="HSU177" s="403"/>
      <c r="HTG177" s="727"/>
      <c r="HTJ177" s="403"/>
      <c r="HTK177" s="403"/>
      <c r="HTW177" s="727"/>
      <c r="HTZ177" s="403"/>
      <c r="HUA177" s="403"/>
      <c r="HUM177" s="727"/>
      <c r="HUP177" s="403"/>
      <c r="HUQ177" s="403"/>
      <c r="HVC177" s="727"/>
      <c r="HVF177" s="403"/>
      <c r="HVG177" s="403"/>
      <c r="HVS177" s="727"/>
      <c r="HVV177" s="403"/>
      <c r="HVW177" s="403"/>
      <c r="HWI177" s="727"/>
      <c r="HWL177" s="403"/>
      <c r="HWM177" s="403"/>
      <c r="HWY177" s="727"/>
      <c r="HXB177" s="403"/>
      <c r="HXC177" s="403"/>
      <c r="HXO177" s="727"/>
      <c r="HXR177" s="403"/>
      <c r="HXS177" s="403"/>
      <c r="HYE177" s="727"/>
      <c r="HYH177" s="403"/>
      <c r="HYI177" s="403"/>
      <c r="HYU177" s="727"/>
      <c r="HYX177" s="403"/>
      <c r="HYY177" s="403"/>
      <c r="HZK177" s="727"/>
      <c r="HZN177" s="403"/>
      <c r="HZO177" s="403"/>
      <c r="IAA177" s="727"/>
      <c r="IAD177" s="403"/>
      <c r="IAE177" s="403"/>
      <c r="IAQ177" s="727"/>
      <c r="IAT177" s="403"/>
      <c r="IAU177" s="403"/>
      <c r="IBG177" s="727"/>
      <c r="IBJ177" s="403"/>
      <c r="IBK177" s="403"/>
      <c r="IBW177" s="727"/>
      <c r="IBZ177" s="403"/>
      <c r="ICA177" s="403"/>
      <c r="ICM177" s="727"/>
      <c r="ICP177" s="403"/>
      <c r="ICQ177" s="403"/>
      <c r="IDC177" s="727"/>
      <c r="IDF177" s="403"/>
      <c r="IDG177" s="403"/>
      <c r="IDS177" s="727"/>
      <c r="IDV177" s="403"/>
      <c r="IDW177" s="403"/>
      <c r="IEI177" s="727"/>
      <c r="IEL177" s="403"/>
      <c r="IEM177" s="403"/>
      <c r="IEY177" s="727"/>
      <c r="IFB177" s="403"/>
      <c r="IFC177" s="403"/>
      <c r="IFO177" s="727"/>
      <c r="IFR177" s="403"/>
      <c r="IFS177" s="403"/>
      <c r="IGE177" s="727"/>
      <c r="IGH177" s="403"/>
      <c r="IGI177" s="403"/>
      <c r="IGU177" s="727"/>
      <c r="IGX177" s="403"/>
      <c r="IGY177" s="403"/>
      <c r="IHK177" s="727"/>
      <c r="IHN177" s="403"/>
      <c r="IHO177" s="403"/>
      <c r="IIA177" s="727"/>
      <c r="IID177" s="403"/>
      <c r="IIE177" s="403"/>
      <c r="IIQ177" s="727"/>
      <c r="IIT177" s="403"/>
      <c r="IIU177" s="403"/>
      <c r="IJG177" s="727"/>
      <c r="IJJ177" s="403"/>
      <c r="IJK177" s="403"/>
      <c r="IJW177" s="727"/>
      <c r="IJZ177" s="403"/>
      <c r="IKA177" s="403"/>
      <c r="IKM177" s="727"/>
      <c r="IKP177" s="403"/>
      <c r="IKQ177" s="403"/>
      <c r="ILC177" s="727"/>
      <c r="ILF177" s="403"/>
      <c r="ILG177" s="403"/>
      <c r="ILS177" s="727"/>
      <c r="ILV177" s="403"/>
      <c r="ILW177" s="403"/>
      <c r="IMI177" s="727"/>
      <c r="IML177" s="403"/>
      <c r="IMM177" s="403"/>
      <c r="IMY177" s="727"/>
      <c r="INB177" s="403"/>
      <c r="INC177" s="403"/>
      <c r="INO177" s="727"/>
      <c r="INR177" s="403"/>
      <c r="INS177" s="403"/>
      <c r="IOE177" s="727"/>
      <c r="IOH177" s="403"/>
      <c r="IOI177" s="403"/>
      <c r="IOU177" s="727"/>
      <c r="IOX177" s="403"/>
      <c r="IOY177" s="403"/>
      <c r="IPK177" s="727"/>
      <c r="IPN177" s="403"/>
      <c r="IPO177" s="403"/>
      <c r="IQA177" s="727"/>
      <c r="IQD177" s="403"/>
      <c r="IQE177" s="403"/>
      <c r="IQQ177" s="727"/>
      <c r="IQT177" s="403"/>
      <c r="IQU177" s="403"/>
      <c r="IRG177" s="727"/>
      <c r="IRJ177" s="403"/>
      <c r="IRK177" s="403"/>
      <c r="IRW177" s="727"/>
      <c r="IRZ177" s="403"/>
      <c r="ISA177" s="403"/>
      <c r="ISM177" s="727"/>
      <c r="ISP177" s="403"/>
      <c r="ISQ177" s="403"/>
      <c r="ITC177" s="727"/>
      <c r="ITF177" s="403"/>
      <c r="ITG177" s="403"/>
      <c r="ITS177" s="727"/>
      <c r="ITV177" s="403"/>
      <c r="ITW177" s="403"/>
      <c r="IUI177" s="727"/>
      <c r="IUL177" s="403"/>
      <c r="IUM177" s="403"/>
      <c r="IUY177" s="727"/>
      <c r="IVB177" s="403"/>
      <c r="IVC177" s="403"/>
      <c r="IVO177" s="727"/>
      <c r="IVR177" s="403"/>
      <c r="IVS177" s="403"/>
      <c r="IWE177" s="727"/>
      <c r="IWH177" s="403"/>
      <c r="IWI177" s="403"/>
      <c r="IWU177" s="727"/>
      <c r="IWX177" s="403"/>
      <c r="IWY177" s="403"/>
      <c r="IXK177" s="727"/>
      <c r="IXN177" s="403"/>
      <c r="IXO177" s="403"/>
      <c r="IYA177" s="727"/>
      <c r="IYD177" s="403"/>
      <c r="IYE177" s="403"/>
      <c r="IYQ177" s="727"/>
      <c r="IYT177" s="403"/>
      <c r="IYU177" s="403"/>
      <c r="IZG177" s="727"/>
      <c r="IZJ177" s="403"/>
      <c r="IZK177" s="403"/>
      <c r="IZW177" s="727"/>
      <c r="IZZ177" s="403"/>
      <c r="JAA177" s="403"/>
      <c r="JAM177" s="727"/>
      <c r="JAP177" s="403"/>
      <c r="JAQ177" s="403"/>
      <c r="JBC177" s="727"/>
      <c r="JBF177" s="403"/>
      <c r="JBG177" s="403"/>
      <c r="JBS177" s="727"/>
      <c r="JBV177" s="403"/>
      <c r="JBW177" s="403"/>
      <c r="JCI177" s="727"/>
      <c r="JCL177" s="403"/>
      <c r="JCM177" s="403"/>
      <c r="JCY177" s="727"/>
      <c r="JDB177" s="403"/>
      <c r="JDC177" s="403"/>
      <c r="JDO177" s="727"/>
      <c r="JDR177" s="403"/>
      <c r="JDS177" s="403"/>
      <c r="JEE177" s="727"/>
      <c r="JEH177" s="403"/>
      <c r="JEI177" s="403"/>
      <c r="JEU177" s="727"/>
      <c r="JEX177" s="403"/>
      <c r="JEY177" s="403"/>
      <c r="JFK177" s="727"/>
      <c r="JFN177" s="403"/>
      <c r="JFO177" s="403"/>
      <c r="JGA177" s="727"/>
      <c r="JGD177" s="403"/>
      <c r="JGE177" s="403"/>
      <c r="JGQ177" s="727"/>
      <c r="JGT177" s="403"/>
      <c r="JGU177" s="403"/>
      <c r="JHG177" s="727"/>
      <c r="JHJ177" s="403"/>
      <c r="JHK177" s="403"/>
      <c r="JHW177" s="727"/>
      <c r="JHZ177" s="403"/>
      <c r="JIA177" s="403"/>
      <c r="JIM177" s="727"/>
      <c r="JIP177" s="403"/>
      <c r="JIQ177" s="403"/>
      <c r="JJC177" s="727"/>
      <c r="JJF177" s="403"/>
      <c r="JJG177" s="403"/>
      <c r="JJS177" s="727"/>
      <c r="JJV177" s="403"/>
      <c r="JJW177" s="403"/>
      <c r="JKI177" s="727"/>
      <c r="JKL177" s="403"/>
      <c r="JKM177" s="403"/>
      <c r="JKY177" s="727"/>
      <c r="JLB177" s="403"/>
      <c r="JLC177" s="403"/>
      <c r="JLO177" s="727"/>
      <c r="JLR177" s="403"/>
      <c r="JLS177" s="403"/>
      <c r="JME177" s="727"/>
      <c r="JMH177" s="403"/>
      <c r="JMI177" s="403"/>
      <c r="JMU177" s="727"/>
      <c r="JMX177" s="403"/>
      <c r="JMY177" s="403"/>
      <c r="JNK177" s="727"/>
      <c r="JNN177" s="403"/>
      <c r="JNO177" s="403"/>
      <c r="JOA177" s="727"/>
      <c r="JOD177" s="403"/>
      <c r="JOE177" s="403"/>
      <c r="JOQ177" s="727"/>
      <c r="JOT177" s="403"/>
      <c r="JOU177" s="403"/>
      <c r="JPG177" s="727"/>
      <c r="JPJ177" s="403"/>
      <c r="JPK177" s="403"/>
      <c r="JPW177" s="727"/>
      <c r="JPZ177" s="403"/>
      <c r="JQA177" s="403"/>
      <c r="JQM177" s="727"/>
      <c r="JQP177" s="403"/>
      <c r="JQQ177" s="403"/>
      <c r="JRC177" s="727"/>
      <c r="JRF177" s="403"/>
      <c r="JRG177" s="403"/>
      <c r="JRS177" s="727"/>
      <c r="JRV177" s="403"/>
      <c r="JRW177" s="403"/>
      <c r="JSI177" s="727"/>
      <c r="JSL177" s="403"/>
      <c r="JSM177" s="403"/>
      <c r="JSY177" s="727"/>
      <c r="JTB177" s="403"/>
      <c r="JTC177" s="403"/>
      <c r="JTO177" s="727"/>
      <c r="JTR177" s="403"/>
      <c r="JTS177" s="403"/>
      <c r="JUE177" s="727"/>
      <c r="JUH177" s="403"/>
      <c r="JUI177" s="403"/>
      <c r="JUU177" s="727"/>
      <c r="JUX177" s="403"/>
      <c r="JUY177" s="403"/>
      <c r="JVK177" s="727"/>
      <c r="JVN177" s="403"/>
      <c r="JVO177" s="403"/>
      <c r="JWA177" s="727"/>
      <c r="JWD177" s="403"/>
      <c r="JWE177" s="403"/>
      <c r="JWQ177" s="727"/>
      <c r="JWT177" s="403"/>
      <c r="JWU177" s="403"/>
      <c r="JXG177" s="727"/>
      <c r="JXJ177" s="403"/>
      <c r="JXK177" s="403"/>
      <c r="JXW177" s="727"/>
      <c r="JXZ177" s="403"/>
      <c r="JYA177" s="403"/>
      <c r="JYM177" s="727"/>
      <c r="JYP177" s="403"/>
      <c r="JYQ177" s="403"/>
      <c r="JZC177" s="727"/>
      <c r="JZF177" s="403"/>
      <c r="JZG177" s="403"/>
      <c r="JZS177" s="727"/>
      <c r="JZV177" s="403"/>
      <c r="JZW177" s="403"/>
      <c r="KAI177" s="727"/>
      <c r="KAL177" s="403"/>
      <c r="KAM177" s="403"/>
      <c r="KAY177" s="727"/>
      <c r="KBB177" s="403"/>
      <c r="KBC177" s="403"/>
      <c r="KBO177" s="727"/>
      <c r="KBR177" s="403"/>
      <c r="KBS177" s="403"/>
      <c r="KCE177" s="727"/>
      <c r="KCH177" s="403"/>
      <c r="KCI177" s="403"/>
      <c r="KCU177" s="727"/>
      <c r="KCX177" s="403"/>
      <c r="KCY177" s="403"/>
      <c r="KDK177" s="727"/>
      <c r="KDN177" s="403"/>
      <c r="KDO177" s="403"/>
      <c r="KEA177" s="727"/>
      <c r="KED177" s="403"/>
      <c r="KEE177" s="403"/>
      <c r="KEQ177" s="727"/>
      <c r="KET177" s="403"/>
      <c r="KEU177" s="403"/>
      <c r="KFG177" s="727"/>
      <c r="KFJ177" s="403"/>
      <c r="KFK177" s="403"/>
      <c r="KFW177" s="727"/>
      <c r="KFZ177" s="403"/>
      <c r="KGA177" s="403"/>
      <c r="KGM177" s="727"/>
      <c r="KGP177" s="403"/>
      <c r="KGQ177" s="403"/>
      <c r="KHC177" s="727"/>
      <c r="KHF177" s="403"/>
      <c r="KHG177" s="403"/>
      <c r="KHS177" s="727"/>
      <c r="KHV177" s="403"/>
      <c r="KHW177" s="403"/>
      <c r="KII177" s="727"/>
      <c r="KIL177" s="403"/>
      <c r="KIM177" s="403"/>
      <c r="KIY177" s="727"/>
      <c r="KJB177" s="403"/>
      <c r="KJC177" s="403"/>
      <c r="KJO177" s="727"/>
      <c r="KJR177" s="403"/>
      <c r="KJS177" s="403"/>
      <c r="KKE177" s="727"/>
      <c r="KKH177" s="403"/>
      <c r="KKI177" s="403"/>
      <c r="KKU177" s="727"/>
      <c r="KKX177" s="403"/>
      <c r="KKY177" s="403"/>
      <c r="KLK177" s="727"/>
      <c r="KLN177" s="403"/>
      <c r="KLO177" s="403"/>
      <c r="KMA177" s="727"/>
      <c r="KMD177" s="403"/>
      <c r="KME177" s="403"/>
      <c r="KMQ177" s="727"/>
      <c r="KMT177" s="403"/>
      <c r="KMU177" s="403"/>
      <c r="KNG177" s="727"/>
      <c r="KNJ177" s="403"/>
      <c r="KNK177" s="403"/>
      <c r="KNW177" s="727"/>
      <c r="KNZ177" s="403"/>
      <c r="KOA177" s="403"/>
      <c r="KOM177" s="727"/>
      <c r="KOP177" s="403"/>
      <c r="KOQ177" s="403"/>
      <c r="KPC177" s="727"/>
      <c r="KPF177" s="403"/>
      <c r="KPG177" s="403"/>
      <c r="KPS177" s="727"/>
      <c r="KPV177" s="403"/>
      <c r="KPW177" s="403"/>
      <c r="KQI177" s="727"/>
      <c r="KQL177" s="403"/>
      <c r="KQM177" s="403"/>
      <c r="KQY177" s="727"/>
      <c r="KRB177" s="403"/>
      <c r="KRC177" s="403"/>
      <c r="KRO177" s="727"/>
      <c r="KRR177" s="403"/>
      <c r="KRS177" s="403"/>
      <c r="KSE177" s="727"/>
      <c r="KSH177" s="403"/>
      <c r="KSI177" s="403"/>
      <c r="KSU177" s="727"/>
      <c r="KSX177" s="403"/>
      <c r="KSY177" s="403"/>
      <c r="KTK177" s="727"/>
      <c r="KTN177" s="403"/>
      <c r="KTO177" s="403"/>
      <c r="KUA177" s="727"/>
      <c r="KUD177" s="403"/>
      <c r="KUE177" s="403"/>
      <c r="KUQ177" s="727"/>
      <c r="KUT177" s="403"/>
      <c r="KUU177" s="403"/>
      <c r="KVG177" s="727"/>
      <c r="KVJ177" s="403"/>
      <c r="KVK177" s="403"/>
      <c r="KVW177" s="727"/>
      <c r="KVZ177" s="403"/>
      <c r="KWA177" s="403"/>
      <c r="KWM177" s="727"/>
      <c r="KWP177" s="403"/>
      <c r="KWQ177" s="403"/>
      <c r="KXC177" s="727"/>
      <c r="KXF177" s="403"/>
      <c r="KXG177" s="403"/>
      <c r="KXS177" s="727"/>
      <c r="KXV177" s="403"/>
      <c r="KXW177" s="403"/>
      <c r="KYI177" s="727"/>
      <c r="KYL177" s="403"/>
      <c r="KYM177" s="403"/>
      <c r="KYY177" s="727"/>
      <c r="KZB177" s="403"/>
      <c r="KZC177" s="403"/>
      <c r="KZO177" s="727"/>
      <c r="KZR177" s="403"/>
      <c r="KZS177" s="403"/>
      <c r="LAE177" s="727"/>
      <c r="LAH177" s="403"/>
      <c r="LAI177" s="403"/>
      <c r="LAU177" s="727"/>
      <c r="LAX177" s="403"/>
      <c r="LAY177" s="403"/>
      <c r="LBK177" s="727"/>
      <c r="LBN177" s="403"/>
      <c r="LBO177" s="403"/>
      <c r="LCA177" s="727"/>
      <c r="LCD177" s="403"/>
      <c r="LCE177" s="403"/>
      <c r="LCQ177" s="727"/>
      <c r="LCT177" s="403"/>
      <c r="LCU177" s="403"/>
      <c r="LDG177" s="727"/>
      <c r="LDJ177" s="403"/>
      <c r="LDK177" s="403"/>
      <c r="LDW177" s="727"/>
      <c r="LDZ177" s="403"/>
      <c r="LEA177" s="403"/>
      <c r="LEM177" s="727"/>
      <c r="LEP177" s="403"/>
      <c r="LEQ177" s="403"/>
      <c r="LFC177" s="727"/>
      <c r="LFF177" s="403"/>
      <c r="LFG177" s="403"/>
      <c r="LFS177" s="727"/>
      <c r="LFV177" s="403"/>
      <c r="LFW177" s="403"/>
      <c r="LGI177" s="727"/>
      <c r="LGL177" s="403"/>
      <c r="LGM177" s="403"/>
      <c r="LGY177" s="727"/>
      <c r="LHB177" s="403"/>
      <c r="LHC177" s="403"/>
      <c r="LHO177" s="727"/>
      <c r="LHR177" s="403"/>
      <c r="LHS177" s="403"/>
      <c r="LIE177" s="727"/>
      <c r="LIH177" s="403"/>
      <c r="LII177" s="403"/>
      <c r="LIU177" s="727"/>
      <c r="LIX177" s="403"/>
      <c r="LIY177" s="403"/>
      <c r="LJK177" s="727"/>
      <c r="LJN177" s="403"/>
      <c r="LJO177" s="403"/>
      <c r="LKA177" s="727"/>
      <c r="LKD177" s="403"/>
      <c r="LKE177" s="403"/>
      <c r="LKQ177" s="727"/>
      <c r="LKT177" s="403"/>
      <c r="LKU177" s="403"/>
      <c r="LLG177" s="727"/>
      <c r="LLJ177" s="403"/>
      <c r="LLK177" s="403"/>
      <c r="LLW177" s="727"/>
      <c r="LLZ177" s="403"/>
      <c r="LMA177" s="403"/>
      <c r="LMM177" s="727"/>
      <c r="LMP177" s="403"/>
      <c r="LMQ177" s="403"/>
      <c r="LNC177" s="727"/>
      <c r="LNF177" s="403"/>
      <c r="LNG177" s="403"/>
      <c r="LNS177" s="727"/>
      <c r="LNV177" s="403"/>
      <c r="LNW177" s="403"/>
      <c r="LOI177" s="727"/>
      <c r="LOL177" s="403"/>
      <c r="LOM177" s="403"/>
      <c r="LOY177" s="727"/>
      <c r="LPB177" s="403"/>
      <c r="LPC177" s="403"/>
      <c r="LPO177" s="727"/>
      <c r="LPR177" s="403"/>
      <c r="LPS177" s="403"/>
      <c r="LQE177" s="727"/>
      <c r="LQH177" s="403"/>
      <c r="LQI177" s="403"/>
      <c r="LQU177" s="727"/>
      <c r="LQX177" s="403"/>
      <c r="LQY177" s="403"/>
      <c r="LRK177" s="727"/>
      <c r="LRN177" s="403"/>
      <c r="LRO177" s="403"/>
      <c r="LSA177" s="727"/>
      <c r="LSD177" s="403"/>
      <c r="LSE177" s="403"/>
      <c r="LSQ177" s="727"/>
      <c r="LST177" s="403"/>
      <c r="LSU177" s="403"/>
      <c r="LTG177" s="727"/>
      <c r="LTJ177" s="403"/>
      <c r="LTK177" s="403"/>
      <c r="LTW177" s="727"/>
      <c r="LTZ177" s="403"/>
      <c r="LUA177" s="403"/>
      <c r="LUM177" s="727"/>
      <c r="LUP177" s="403"/>
      <c r="LUQ177" s="403"/>
      <c r="LVC177" s="727"/>
      <c r="LVF177" s="403"/>
      <c r="LVG177" s="403"/>
      <c r="LVS177" s="727"/>
      <c r="LVV177" s="403"/>
      <c r="LVW177" s="403"/>
      <c r="LWI177" s="727"/>
      <c r="LWL177" s="403"/>
      <c r="LWM177" s="403"/>
      <c r="LWY177" s="727"/>
      <c r="LXB177" s="403"/>
      <c r="LXC177" s="403"/>
      <c r="LXO177" s="727"/>
      <c r="LXR177" s="403"/>
      <c r="LXS177" s="403"/>
      <c r="LYE177" s="727"/>
      <c r="LYH177" s="403"/>
      <c r="LYI177" s="403"/>
      <c r="LYU177" s="727"/>
      <c r="LYX177" s="403"/>
      <c r="LYY177" s="403"/>
      <c r="LZK177" s="727"/>
      <c r="LZN177" s="403"/>
      <c r="LZO177" s="403"/>
      <c r="MAA177" s="727"/>
      <c r="MAD177" s="403"/>
      <c r="MAE177" s="403"/>
      <c r="MAQ177" s="727"/>
      <c r="MAT177" s="403"/>
      <c r="MAU177" s="403"/>
      <c r="MBG177" s="727"/>
      <c r="MBJ177" s="403"/>
      <c r="MBK177" s="403"/>
      <c r="MBW177" s="727"/>
      <c r="MBZ177" s="403"/>
      <c r="MCA177" s="403"/>
      <c r="MCM177" s="727"/>
      <c r="MCP177" s="403"/>
      <c r="MCQ177" s="403"/>
      <c r="MDC177" s="727"/>
      <c r="MDF177" s="403"/>
      <c r="MDG177" s="403"/>
      <c r="MDS177" s="727"/>
      <c r="MDV177" s="403"/>
      <c r="MDW177" s="403"/>
      <c r="MEI177" s="727"/>
      <c r="MEL177" s="403"/>
      <c r="MEM177" s="403"/>
      <c r="MEY177" s="727"/>
      <c r="MFB177" s="403"/>
      <c r="MFC177" s="403"/>
      <c r="MFO177" s="727"/>
      <c r="MFR177" s="403"/>
      <c r="MFS177" s="403"/>
      <c r="MGE177" s="727"/>
      <c r="MGH177" s="403"/>
      <c r="MGI177" s="403"/>
      <c r="MGU177" s="727"/>
      <c r="MGX177" s="403"/>
      <c r="MGY177" s="403"/>
      <c r="MHK177" s="727"/>
      <c r="MHN177" s="403"/>
      <c r="MHO177" s="403"/>
      <c r="MIA177" s="727"/>
      <c r="MID177" s="403"/>
      <c r="MIE177" s="403"/>
      <c r="MIQ177" s="727"/>
      <c r="MIT177" s="403"/>
      <c r="MIU177" s="403"/>
      <c r="MJG177" s="727"/>
      <c r="MJJ177" s="403"/>
      <c r="MJK177" s="403"/>
      <c r="MJW177" s="727"/>
      <c r="MJZ177" s="403"/>
      <c r="MKA177" s="403"/>
      <c r="MKM177" s="727"/>
      <c r="MKP177" s="403"/>
      <c r="MKQ177" s="403"/>
      <c r="MLC177" s="727"/>
      <c r="MLF177" s="403"/>
      <c r="MLG177" s="403"/>
      <c r="MLS177" s="727"/>
      <c r="MLV177" s="403"/>
      <c r="MLW177" s="403"/>
      <c r="MMI177" s="727"/>
      <c r="MML177" s="403"/>
      <c r="MMM177" s="403"/>
      <c r="MMY177" s="727"/>
      <c r="MNB177" s="403"/>
      <c r="MNC177" s="403"/>
      <c r="MNO177" s="727"/>
      <c r="MNR177" s="403"/>
      <c r="MNS177" s="403"/>
      <c r="MOE177" s="727"/>
      <c r="MOH177" s="403"/>
      <c r="MOI177" s="403"/>
      <c r="MOU177" s="727"/>
      <c r="MOX177" s="403"/>
      <c r="MOY177" s="403"/>
      <c r="MPK177" s="727"/>
      <c r="MPN177" s="403"/>
      <c r="MPO177" s="403"/>
      <c r="MQA177" s="727"/>
      <c r="MQD177" s="403"/>
      <c r="MQE177" s="403"/>
      <c r="MQQ177" s="727"/>
      <c r="MQT177" s="403"/>
      <c r="MQU177" s="403"/>
      <c r="MRG177" s="727"/>
      <c r="MRJ177" s="403"/>
      <c r="MRK177" s="403"/>
      <c r="MRW177" s="727"/>
      <c r="MRZ177" s="403"/>
      <c r="MSA177" s="403"/>
      <c r="MSM177" s="727"/>
      <c r="MSP177" s="403"/>
      <c r="MSQ177" s="403"/>
      <c r="MTC177" s="727"/>
      <c r="MTF177" s="403"/>
      <c r="MTG177" s="403"/>
      <c r="MTS177" s="727"/>
      <c r="MTV177" s="403"/>
      <c r="MTW177" s="403"/>
      <c r="MUI177" s="727"/>
      <c r="MUL177" s="403"/>
      <c r="MUM177" s="403"/>
      <c r="MUY177" s="727"/>
      <c r="MVB177" s="403"/>
      <c r="MVC177" s="403"/>
      <c r="MVO177" s="727"/>
      <c r="MVR177" s="403"/>
      <c r="MVS177" s="403"/>
      <c r="MWE177" s="727"/>
      <c r="MWH177" s="403"/>
      <c r="MWI177" s="403"/>
      <c r="MWU177" s="727"/>
      <c r="MWX177" s="403"/>
      <c r="MWY177" s="403"/>
      <c r="MXK177" s="727"/>
      <c r="MXN177" s="403"/>
      <c r="MXO177" s="403"/>
      <c r="MYA177" s="727"/>
      <c r="MYD177" s="403"/>
      <c r="MYE177" s="403"/>
      <c r="MYQ177" s="727"/>
      <c r="MYT177" s="403"/>
      <c r="MYU177" s="403"/>
      <c r="MZG177" s="727"/>
      <c r="MZJ177" s="403"/>
      <c r="MZK177" s="403"/>
      <c r="MZW177" s="727"/>
      <c r="MZZ177" s="403"/>
      <c r="NAA177" s="403"/>
      <c r="NAM177" s="727"/>
      <c r="NAP177" s="403"/>
      <c r="NAQ177" s="403"/>
      <c r="NBC177" s="727"/>
      <c r="NBF177" s="403"/>
      <c r="NBG177" s="403"/>
      <c r="NBS177" s="727"/>
      <c r="NBV177" s="403"/>
      <c r="NBW177" s="403"/>
      <c r="NCI177" s="727"/>
      <c r="NCL177" s="403"/>
      <c r="NCM177" s="403"/>
      <c r="NCY177" s="727"/>
      <c r="NDB177" s="403"/>
      <c r="NDC177" s="403"/>
      <c r="NDO177" s="727"/>
      <c r="NDR177" s="403"/>
      <c r="NDS177" s="403"/>
      <c r="NEE177" s="727"/>
      <c r="NEH177" s="403"/>
      <c r="NEI177" s="403"/>
      <c r="NEU177" s="727"/>
      <c r="NEX177" s="403"/>
      <c r="NEY177" s="403"/>
      <c r="NFK177" s="727"/>
      <c r="NFN177" s="403"/>
      <c r="NFO177" s="403"/>
      <c r="NGA177" s="727"/>
      <c r="NGD177" s="403"/>
      <c r="NGE177" s="403"/>
      <c r="NGQ177" s="727"/>
      <c r="NGT177" s="403"/>
      <c r="NGU177" s="403"/>
      <c r="NHG177" s="727"/>
      <c r="NHJ177" s="403"/>
      <c r="NHK177" s="403"/>
      <c r="NHW177" s="727"/>
      <c r="NHZ177" s="403"/>
      <c r="NIA177" s="403"/>
      <c r="NIM177" s="727"/>
      <c r="NIP177" s="403"/>
      <c r="NIQ177" s="403"/>
      <c r="NJC177" s="727"/>
      <c r="NJF177" s="403"/>
      <c r="NJG177" s="403"/>
      <c r="NJS177" s="727"/>
      <c r="NJV177" s="403"/>
      <c r="NJW177" s="403"/>
      <c r="NKI177" s="727"/>
      <c r="NKL177" s="403"/>
      <c r="NKM177" s="403"/>
      <c r="NKY177" s="727"/>
      <c r="NLB177" s="403"/>
      <c r="NLC177" s="403"/>
      <c r="NLO177" s="727"/>
      <c r="NLR177" s="403"/>
      <c r="NLS177" s="403"/>
      <c r="NME177" s="727"/>
      <c r="NMH177" s="403"/>
      <c r="NMI177" s="403"/>
      <c r="NMU177" s="727"/>
      <c r="NMX177" s="403"/>
      <c r="NMY177" s="403"/>
      <c r="NNK177" s="727"/>
      <c r="NNN177" s="403"/>
      <c r="NNO177" s="403"/>
      <c r="NOA177" s="727"/>
      <c r="NOD177" s="403"/>
      <c r="NOE177" s="403"/>
      <c r="NOQ177" s="727"/>
      <c r="NOT177" s="403"/>
      <c r="NOU177" s="403"/>
      <c r="NPG177" s="727"/>
      <c r="NPJ177" s="403"/>
      <c r="NPK177" s="403"/>
      <c r="NPW177" s="727"/>
      <c r="NPZ177" s="403"/>
      <c r="NQA177" s="403"/>
      <c r="NQM177" s="727"/>
      <c r="NQP177" s="403"/>
      <c r="NQQ177" s="403"/>
      <c r="NRC177" s="727"/>
      <c r="NRF177" s="403"/>
      <c r="NRG177" s="403"/>
      <c r="NRS177" s="727"/>
      <c r="NRV177" s="403"/>
      <c r="NRW177" s="403"/>
      <c r="NSI177" s="727"/>
      <c r="NSL177" s="403"/>
      <c r="NSM177" s="403"/>
      <c r="NSY177" s="727"/>
      <c r="NTB177" s="403"/>
      <c r="NTC177" s="403"/>
      <c r="NTO177" s="727"/>
      <c r="NTR177" s="403"/>
      <c r="NTS177" s="403"/>
      <c r="NUE177" s="727"/>
      <c r="NUH177" s="403"/>
      <c r="NUI177" s="403"/>
      <c r="NUU177" s="727"/>
      <c r="NUX177" s="403"/>
      <c r="NUY177" s="403"/>
      <c r="NVK177" s="727"/>
      <c r="NVN177" s="403"/>
      <c r="NVO177" s="403"/>
      <c r="NWA177" s="727"/>
      <c r="NWD177" s="403"/>
      <c r="NWE177" s="403"/>
      <c r="NWQ177" s="727"/>
      <c r="NWT177" s="403"/>
      <c r="NWU177" s="403"/>
      <c r="NXG177" s="727"/>
      <c r="NXJ177" s="403"/>
      <c r="NXK177" s="403"/>
      <c r="NXW177" s="727"/>
      <c r="NXZ177" s="403"/>
      <c r="NYA177" s="403"/>
      <c r="NYM177" s="727"/>
      <c r="NYP177" s="403"/>
      <c r="NYQ177" s="403"/>
      <c r="NZC177" s="727"/>
      <c r="NZF177" s="403"/>
      <c r="NZG177" s="403"/>
      <c r="NZS177" s="727"/>
      <c r="NZV177" s="403"/>
      <c r="NZW177" s="403"/>
      <c r="OAI177" s="727"/>
      <c r="OAL177" s="403"/>
      <c r="OAM177" s="403"/>
      <c r="OAY177" s="727"/>
      <c r="OBB177" s="403"/>
      <c r="OBC177" s="403"/>
      <c r="OBO177" s="727"/>
      <c r="OBR177" s="403"/>
      <c r="OBS177" s="403"/>
      <c r="OCE177" s="727"/>
      <c r="OCH177" s="403"/>
      <c r="OCI177" s="403"/>
      <c r="OCU177" s="727"/>
      <c r="OCX177" s="403"/>
      <c r="OCY177" s="403"/>
      <c r="ODK177" s="727"/>
      <c r="ODN177" s="403"/>
      <c r="ODO177" s="403"/>
      <c r="OEA177" s="727"/>
      <c r="OED177" s="403"/>
      <c r="OEE177" s="403"/>
      <c r="OEQ177" s="727"/>
      <c r="OET177" s="403"/>
      <c r="OEU177" s="403"/>
      <c r="OFG177" s="727"/>
      <c r="OFJ177" s="403"/>
      <c r="OFK177" s="403"/>
      <c r="OFW177" s="727"/>
      <c r="OFZ177" s="403"/>
      <c r="OGA177" s="403"/>
      <c r="OGM177" s="727"/>
      <c r="OGP177" s="403"/>
      <c r="OGQ177" s="403"/>
      <c r="OHC177" s="727"/>
      <c r="OHF177" s="403"/>
      <c r="OHG177" s="403"/>
      <c r="OHS177" s="727"/>
      <c r="OHV177" s="403"/>
      <c r="OHW177" s="403"/>
      <c r="OII177" s="727"/>
      <c r="OIL177" s="403"/>
      <c r="OIM177" s="403"/>
      <c r="OIY177" s="727"/>
      <c r="OJB177" s="403"/>
      <c r="OJC177" s="403"/>
      <c r="OJO177" s="727"/>
      <c r="OJR177" s="403"/>
      <c r="OJS177" s="403"/>
      <c r="OKE177" s="727"/>
      <c r="OKH177" s="403"/>
      <c r="OKI177" s="403"/>
      <c r="OKU177" s="727"/>
      <c r="OKX177" s="403"/>
      <c r="OKY177" s="403"/>
      <c r="OLK177" s="727"/>
      <c r="OLN177" s="403"/>
      <c r="OLO177" s="403"/>
      <c r="OMA177" s="727"/>
      <c r="OMD177" s="403"/>
      <c r="OME177" s="403"/>
      <c r="OMQ177" s="727"/>
      <c r="OMT177" s="403"/>
      <c r="OMU177" s="403"/>
      <c r="ONG177" s="727"/>
      <c r="ONJ177" s="403"/>
      <c r="ONK177" s="403"/>
      <c r="ONW177" s="727"/>
      <c r="ONZ177" s="403"/>
      <c r="OOA177" s="403"/>
      <c r="OOM177" s="727"/>
      <c r="OOP177" s="403"/>
      <c r="OOQ177" s="403"/>
      <c r="OPC177" s="727"/>
      <c r="OPF177" s="403"/>
      <c r="OPG177" s="403"/>
      <c r="OPS177" s="727"/>
      <c r="OPV177" s="403"/>
      <c r="OPW177" s="403"/>
      <c r="OQI177" s="727"/>
      <c r="OQL177" s="403"/>
      <c r="OQM177" s="403"/>
      <c r="OQY177" s="727"/>
      <c r="ORB177" s="403"/>
      <c r="ORC177" s="403"/>
      <c r="ORO177" s="727"/>
      <c r="ORR177" s="403"/>
      <c r="ORS177" s="403"/>
      <c r="OSE177" s="727"/>
      <c r="OSH177" s="403"/>
      <c r="OSI177" s="403"/>
      <c r="OSU177" s="727"/>
      <c r="OSX177" s="403"/>
      <c r="OSY177" s="403"/>
      <c r="OTK177" s="727"/>
      <c r="OTN177" s="403"/>
      <c r="OTO177" s="403"/>
      <c r="OUA177" s="727"/>
      <c r="OUD177" s="403"/>
      <c r="OUE177" s="403"/>
      <c r="OUQ177" s="727"/>
      <c r="OUT177" s="403"/>
      <c r="OUU177" s="403"/>
      <c r="OVG177" s="727"/>
      <c r="OVJ177" s="403"/>
      <c r="OVK177" s="403"/>
      <c r="OVW177" s="727"/>
      <c r="OVZ177" s="403"/>
      <c r="OWA177" s="403"/>
      <c r="OWM177" s="727"/>
      <c r="OWP177" s="403"/>
      <c r="OWQ177" s="403"/>
      <c r="OXC177" s="727"/>
      <c r="OXF177" s="403"/>
      <c r="OXG177" s="403"/>
      <c r="OXS177" s="727"/>
      <c r="OXV177" s="403"/>
      <c r="OXW177" s="403"/>
      <c r="OYI177" s="727"/>
      <c r="OYL177" s="403"/>
      <c r="OYM177" s="403"/>
      <c r="OYY177" s="727"/>
      <c r="OZB177" s="403"/>
      <c r="OZC177" s="403"/>
      <c r="OZO177" s="727"/>
      <c r="OZR177" s="403"/>
      <c r="OZS177" s="403"/>
      <c r="PAE177" s="727"/>
      <c r="PAH177" s="403"/>
      <c r="PAI177" s="403"/>
      <c r="PAU177" s="727"/>
      <c r="PAX177" s="403"/>
      <c r="PAY177" s="403"/>
      <c r="PBK177" s="727"/>
      <c r="PBN177" s="403"/>
      <c r="PBO177" s="403"/>
      <c r="PCA177" s="727"/>
      <c r="PCD177" s="403"/>
      <c r="PCE177" s="403"/>
      <c r="PCQ177" s="727"/>
      <c r="PCT177" s="403"/>
      <c r="PCU177" s="403"/>
      <c r="PDG177" s="727"/>
      <c r="PDJ177" s="403"/>
      <c r="PDK177" s="403"/>
      <c r="PDW177" s="727"/>
      <c r="PDZ177" s="403"/>
      <c r="PEA177" s="403"/>
      <c r="PEM177" s="727"/>
      <c r="PEP177" s="403"/>
      <c r="PEQ177" s="403"/>
      <c r="PFC177" s="727"/>
      <c r="PFF177" s="403"/>
      <c r="PFG177" s="403"/>
      <c r="PFS177" s="727"/>
      <c r="PFV177" s="403"/>
      <c r="PFW177" s="403"/>
      <c r="PGI177" s="727"/>
      <c r="PGL177" s="403"/>
      <c r="PGM177" s="403"/>
      <c r="PGY177" s="727"/>
      <c r="PHB177" s="403"/>
      <c r="PHC177" s="403"/>
      <c r="PHO177" s="727"/>
      <c r="PHR177" s="403"/>
      <c r="PHS177" s="403"/>
      <c r="PIE177" s="727"/>
      <c r="PIH177" s="403"/>
      <c r="PII177" s="403"/>
      <c r="PIU177" s="727"/>
      <c r="PIX177" s="403"/>
      <c r="PIY177" s="403"/>
      <c r="PJK177" s="727"/>
      <c r="PJN177" s="403"/>
      <c r="PJO177" s="403"/>
      <c r="PKA177" s="727"/>
      <c r="PKD177" s="403"/>
      <c r="PKE177" s="403"/>
      <c r="PKQ177" s="727"/>
      <c r="PKT177" s="403"/>
      <c r="PKU177" s="403"/>
      <c r="PLG177" s="727"/>
      <c r="PLJ177" s="403"/>
      <c r="PLK177" s="403"/>
      <c r="PLW177" s="727"/>
      <c r="PLZ177" s="403"/>
      <c r="PMA177" s="403"/>
      <c r="PMM177" s="727"/>
      <c r="PMP177" s="403"/>
      <c r="PMQ177" s="403"/>
      <c r="PNC177" s="727"/>
      <c r="PNF177" s="403"/>
      <c r="PNG177" s="403"/>
      <c r="PNS177" s="727"/>
      <c r="PNV177" s="403"/>
      <c r="PNW177" s="403"/>
      <c r="POI177" s="727"/>
      <c r="POL177" s="403"/>
      <c r="POM177" s="403"/>
      <c r="POY177" s="727"/>
      <c r="PPB177" s="403"/>
      <c r="PPC177" s="403"/>
      <c r="PPO177" s="727"/>
      <c r="PPR177" s="403"/>
      <c r="PPS177" s="403"/>
      <c r="PQE177" s="727"/>
      <c r="PQH177" s="403"/>
      <c r="PQI177" s="403"/>
      <c r="PQU177" s="727"/>
      <c r="PQX177" s="403"/>
      <c r="PQY177" s="403"/>
      <c r="PRK177" s="727"/>
      <c r="PRN177" s="403"/>
      <c r="PRO177" s="403"/>
      <c r="PSA177" s="727"/>
      <c r="PSD177" s="403"/>
      <c r="PSE177" s="403"/>
      <c r="PSQ177" s="727"/>
      <c r="PST177" s="403"/>
      <c r="PSU177" s="403"/>
      <c r="PTG177" s="727"/>
      <c r="PTJ177" s="403"/>
      <c r="PTK177" s="403"/>
      <c r="PTW177" s="727"/>
      <c r="PTZ177" s="403"/>
      <c r="PUA177" s="403"/>
      <c r="PUM177" s="727"/>
      <c r="PUP177" s="403"/>
      <c r="PUQ177" s="403"/>
      <c r="PVC177" s="727"/>
      <c r="PVF177" s="403"/>
      <c r="PVG177" s="403"/>
      <c r="PVS177" s="727"/>
      <c r="PVV177" s="403"/>
      <c r="PVW177" s="403"/>
      <c r="PWI177" s="727"/>
      <c r="PWL177" s="403"/>
      <c r="PWM177" s="403"/>
      <c r="PWY177" s="727"/>
      <c r="PXB177" s="403"/>
      <c r="PXC177" s="403"/>
      <c r="PXO177" s="727"/>
      <c r="PXR177" s="403"/>
      <c r="PXS177" s="403"/>
      <c r="PYE177" s="727"/>
      <c r="PYH177" s="403"/>
      <c r="PYI177" s="403"/>
      <c r="PYU177" s="727"/>
      <c r="PYX177" s="403"/>
      <c r="PYY177" s="403"/>
      <c r="PZK177" s="727"/>
      <c r="PZN177" s="403"/>
      <c r="PZO177" s="403"/>
      <c r="QAA177" s="727"/>
      <c r="QAD177" s="403"/>
      <c r="QAE177" s="403"/>
      <c r="QAQ177" s="727"/>
      <c r="QAT177" s="403"/>
      <c r="QAU177" s="403"/>
      <c r="QBG177" s="727"/>
      <c r="QBJ177" s="403"/>
      <c r="QBK177" s="403"/>
      <c r="QBW177" s="727"/>
      <c r="QBZ177" s="403"/>
      <c r="QCA177" s="403"/>
      <c r="QCM177" s="727"/>
      <c r="QCP177" s="403"/>
      <c r="QCQ177" s="403"/>
      <c r="QDC177" s="727"/>
      <c r="QDF177" s="403"/>
      <c r="QDG177" s="403"/>
      <c r="QDS177" s="727"/>
      <c r="QDV177" s="403"/>
      <c r="QDW177" s="403"/>
      <c r="QEI177" s="727"/>
      <c r="QEL177" s="403"/>
      <c r="QEM177" s="403"/>
      <c r="QEY177" s="727"/>
      <c r="QFB177" s="403"/>
      <c r="QFC177" s="403"/>
      <c r="QFO177" s="727"/>
      <c r="QFR177" s="403"/>
      <c r="QFS177" s="403"/>
      <c r="QGE177" s="727"/>
      <c r="QGH177" s="403"/>
      <c r="QGI177" s="403"/>
      <c r="QGU177" s="727"/>
      <c r="QGX177" s="403"/>
      <c r="QGY177" s="403"/>
      <c r="QHK177" s="727"/>
      <c r="QHN177" s="403"/>
      <c r="QHO177" s="403"/>
      <c r="QIA177" s="727"/>
      <c r="QID177" s="403"/>
      <c r="QIE177" s="403"/>
      <c r="QIQ177" s="727"/>
      <c r="QIT177" s="403"/>
      <c r="QIU177" s="403"/>
      <c r="QJG177" s="727"/>
      <c r="QJJ177" s="403"/>
      <c r="QJK177" s="403"/>
      <c r="QJW177" s="727"/>
      <c r="QJZ177" s="403"/>
      <c r="QKA177" s="403"/>
      <c r="QKM177" s="727"/>
      <c r="QKP177" s="403"/>
      <c r="QKQ177" s="403"/>
      <c r="QLC177" s="727"/>
      <c r="QLF177" s="403"/>
      <c r="QLG177" s="403"/>
      <c r="QLS177" s="727"/>
      <c r="QLV177" s="403"/>
      <c r="QLW177" s="403"/>
      <c r="QMI177" s="727"/>
      <c r="QML177" s="403"/>
      <c r="QMM177" s="403"/>
      <c r="QMY177" s="727"/>
      <c r="QNB177" s="403"/>
      <c r="QNC177" s="403"/>
      <c r="QNO177" s="727"/>
      <c r="QNR177" s="403"/>
      <c r="QNS177" s="403"/>
      <c r="QOE177" s="727"/>
      <c r="QOH177" s="403"/>
      <c r="QOI177" s="403"/>
      <c r="QOU177" s="727"/>
      <c r="QOX177" s="403"/>
      <c r="QOY177" s="403"/>
      <c r="QPK177" s="727"/>
      <c r="QPN177" s="403"/>
      <c r="QPO177" s="403"/>
      <c r="QQA177" s="727"/>
      <c r="QQD177" s="403"/>
      <c r="QQE177" s="403"/>
      <c r="QQQ177" s="727"/>
      <c r="QQT177" s="403"/>
      <c r="QQU177" s="403"/>
      <c r="QRG177" s="727"/>
      <c r="QRJ177" s="403"/>
      <c r="QRK177" s="403"/>
      <c r="QRW177" s="727"/>
      <c r="QRZ177" s="403"/>
      <c r="QSA177" s="403"/>
      <c r="QSM177" s="727"/>
      <c r="QSP177" s="403"/>
      <c r="QSQ177" s="403"/>
      <c r="QTC177" s="727"/>
      <c r="QTF177" s="403"/>
      <c r="QTG177" s="403"/>
      <c r="QTS177" s="727"/>
      <c r="QTV177" s="403"/>
      <c r="QTW177" s="403"/>
      <c r="QUI177" s="727"/>
      <c r="QUL177" s="403"/>
      <c r="QUM177" s="403"/>
      <c r="QUY177" s="727"/>
      <c r="QVB177" s="403"/>
      <c r="QVC177" s="403"/>
      <c r="QVO177" s="727"/>
      <c r="QVR177" s="403"/>
      <c r="QVS177" s="403"/>
      <c r="QWE177" s="727"/>
      <c r="QWH177" s="403"/>
      <c r="QWI177" s="403"/>
      <c r="QWU177" s="727"/>
      <c r="QWX177" s="403"/>
      <c r="QWY177" s="403"/>
      <c r="QXK177" s="727"/>
      <c r="QXN177" s="403"/>
      <c r="QXO177" s="403"/>
      <c r="QYA177" s="727"/>
      <c r="QYD177" s="403"/>
      <c r="QYE177" s="403"/>
      <c r="QYQ177" s="727"/>
      <c r="QYT177" s="403"/>
      <c r="QYU177" s="403"/>
      <c r="QZG177" s="727"/>
      <c r="QZJ177" s="403"/>
      <c r="QZK177" s="403"/>
      <c r="QZW177" s="727"/>
      <c r="QZZ177" s="403"/>
      <c r="RAA177" s="403"/>
      <c r="RAM177" s="727"/>
      <c r="RAP177" s="403"/>
      <c r="RAQ177" s="403"/>
      <c r="RBC177" s="727"/>
      <c r="RBF177" s="403"/>
      <c r="RBG177" s="403"/>
      <c r="RBS177" s="727"/>
      <c r="RBV177" s="403"/>
      <c r="RBW177" s="403"/>
      <c r="RCI177" s="727"/>
      <c r="RCL177" s="403"/>
      <c r="RCM177" s="403"/>
      <c r="RCY177" s="727"/>
      <c r="RDB177" s="403"/>
      <c r="RDC177" s="403"/>
      <c r="RDO177" s="727"/>
      <c r="RDR177" s="403"/>
      <c r="RDS177" s="403"/>
      <c r="REE177" s="727"/>
      <c r="REH177" s="403"/>
      <c r="REI177" s="403"/>
      <c r="REU177" s="727"/>
      <c r="REX177" s="403"/>
      <c r="REY177" s="403"/>
      <c r="RFK177" s="727"/>
      <c r="RFN177" s="403"/>
      <c r="RFO177" s="403"/>
      <c r="RGA177" s="727"/>
      <c r="RGD177" s="403"/>
      <c r="RGE177" s="403"/>
      <c r="RGQ177" s="727"/>
      <c r="RGT177" s="403"/>
      <c r="RGU177" s="403"/>
      <c r="RHG177" s="727"/>
      <c r="RHJ177" s="403"/>
      <c r="RHK177" s="403"/>
      <c r="RHW177" s="727"/>
      <c r="RHZ177" s="403"/>
      <c r="RIA177" s="403"/>
      <c r="RIM177" s="727"/>
      <c r="RIP177" s="403"/>
      <c r="RIQ177" s="403"/>
      <c r="RJC177" s="727"/>
      <c r="RJF177" s="403"/>
      <c r="RJG177" s="403"/>
      <c r="RJS177" s="727"/>
      <c r="RJV177" s="403"/>
      <c r="RJW177" s="403"/>
      <c r="RKI177" s="727"/>
      <c r="RKL177" s="403"/>
      <c r="RKM177" s="403"/>
      <c r="RKY177" s="727"/>
      <c r="RLB177" s="403"/>
      <c r="RLC177" s="403"/>
      <c r="RLO177" s="727"/>
      <c r="RLR177" s="403"/>
      <c r="RLS177" s="403"/>
      <c r="RME177" s="727"/>
      <c r="RMH177" s="403"/>
      <c r="RMI177" s="403"/>
      <c r="RMU177" s="727"/>
      <c r="RMX177" s="403"/>
      <c r="RMY177" s="403"/>
      <c r="RNK177" s="727"/>
      <c r="RNN177" s="403"/>
      <c r="RNO177" s="403"/>
      <c r="ROA177" s="727"/>
      <c r="ROD177" s="403"/>
      <c r="ROE177" s="403"/>
      <c r="ROQ177" s="727"/>
      <c r="ROT177" s="403"/>
      <c r="ROU177" s="403"/>
      <c r="RPG177" s="727"/>
      <c r="RPJ177" s="403"/>
      <c r="RPK177" s="403"/>
      <c r="RPW177" s="727"/>
      <c r="RPZ177" s="403"/>
      <c r="RQA177" s="403"/>
      <c r="RQM177" s="727"/>
      <c r="RQP177" s="403"/>
      <c r="RQQ177" s="403"/>
      <c r="RRC177" s="727"/>
      <c r="RRF177" s="403"/>
      <c r="RRG177" s="403"/>
      <c r="RRS177" s="727"/>
      <c r="RRV177" s="403"/>
      <c r="RRW177" s="403"/>
      <c r="RSI177" s="727"/>
      <c r="RSL177" s="403"/>
      <c r="RSM177" s="403"/>
      <c r="RSY177" s="727"/>
      <c r="RTB177" s="403"/>
      <c r="RTC177" s="403"/>
      <c r="RTO177" s="727"/>
      <c r="RTR177" s="403"/>
      <c r="RTS177" s="403"/>
      <c r="RUE177" s="727"/>
      <c r="RUH177" s="403"/>
      <c r="RUI177" s="403"/>
      <c r="RUU177" s="727"/>
      <c r="RUX177" s="403"/>
      <c r="RUY177" s="403"/>
      <c r="RVK177" s="727"/>
      <c r="RVN177" s="403"/>
      <c r="RVO177" s="403"/>
      <c r="RWA177" s="727"/>
      <c r="RWD177" s="403"/>
      <c r="RWE177" s="403"/>
      <c r="RWQ177" s="727"/>
      <c r="RWT177" s="403"/>
      <c r="RWU177" s="403"/>
      <c r="RXG177" s="727"/>
      <c r="RXJ177" s="403"/>
      <c r="RXK177" s="403"/>
      <c r="RXW177" s="727"/>
      <c r="RXZ177" s="403"/>
      <c r="RYA177" s="403"/>
      <c r="RYM177" s="727"/>
      <c r="RYP177" s="403"/>
      <c r="RYQ177" s="403"/>
      <c r="RZC177" s="727"/>
      <c r="RZF177" s="403"/>
      <c r="RZG177" s="403"/>
      <c r="RZS177" s="727"/>
      <c r="RZV177" s="403"/>
      <c r="RZW177" s="403"/>
      <c r="SAI177" s="727"/>
      <c r="SAL177" s="403"/>
      <c r="SAM177" s="403"/>
      <c r="SAY177" s="727"/>
      <c r="SBB177" s="403"/>
      <c r="SBC177" s="403"/>
      <c r="SBO177" s="727"/>
      <c r="SBR177" s="403"/>
      <c r="SBS177" s="403"/>
      <c r="SCE177" s="727"/>
      <c r="SCH177" s="403"/>
      <c r="SCI177" s="403"/>
      <c r="SCU177" s="727"/>
      <c r="SCX177" s="403"/>
      <c r="SCY177" s="403"/>
      <c r="SDK177" s="727"/>
      <c r="SDN177" s="403"/>
      <c r="SDO177" s="403"/>
      <c r="SEA177" s="727"/>
      <c r="SED177" s="403"/>
      <c r="SEE177" s="403"/>
      <c r="SEQ177" s="727"/>
      <c r="SET177" s="403"/>
      <c r="SEU177" s="403"/>
      <c r="SFG177" s="727"/>
      <c r="SFJ177" s="403"/>
      <c r="SFK177" s="403"/>
      <c r="SFW177" s="727"/>
      <c r="SFZ177" s="403"/>
      <c r="SGA177" s="403"/>
      <c r="SGM177" s="727"/>
      <c r="SGP177" s="403"/>
      <c r="SGQ177" s="403"/>
      <c r="SHC177" s="727"/>
      <c r="SHF177" s="403"/>
      <c r="SHG177" s="403"/>
      <c r="SHS177" s="727"/>
      <c r="SHV177" s="403"/>
      <c r="SHW177" s="403"/>
      <c r="SII177" s="727"/>
      <c r="SIL177" s="403"/>
      <c r="SIM177" s="403"/>
      <c r="SIY177" s="727"/>
      <c r="SJB177" s="403"/>
      <c r="SJC177" s="403"/>
      <c r="SJO177" s="727"/>
      <c r="SJR177" s="403"/>
      <c r="SJS177" s="403"/>
      <c r="SKE177" s="727"/>
      <c r="SKH177" s="403"/>
      <c r="SKI177" s="403"/>
      <c r="SKU177" s="727"/>
      <c r="SKX177" s="403"/>
      <c r="SKY177" s="403"/>
      <c r="SLK177" s="727"/>
      <c r="SLN177" s="403"/>
      <c r="SLO177" s="403"/>
      <c r="SMA177" s="727"/>
      <c r="SMD177" s="403"/>
      <c r="SME177" s="403"/>
      <c r="SMQ177" s="727"/>
      <c r="SMT177" s="403"/>
      <c r="SMU177" s="403"/>
      <c r="SNG177" s="727"/>
      <c r="SNJ177" s="403"/>
      <c r="SNK177" s="403"/>
      <c r="SNW177" s="727"/>
      <c r="SNZ177" s="403"/>
      <c r="SOA177" s="403"/>
      <c r="SOM177" s="727"/>
      <c r="SOP177" s="403"/>
      <c r="SOQ177" s="403"/>
      <c r="SPC177" s="727"/>
      <c r="SPF177" s="403"/>
      <c r="SPG177" s="403"/>
      <c r="SPS177" s="727"/>
      <c r="SPV177" s="403"/>
      <c r="SPW177" s="403"/>
      <c r="SQI177" s="727"/>
      <c r="SQL177" s="403"/>
      <c r="SQM177" s="403"/>
      <c r="SQY177" s="727"/>
      <c r="SRB177" s="403"/>
      <c r="SRC177" s="403"/>
      <c r="SRO177" s="727"/>
      <c r="SRR177" s="403"/>
      <c r="SRS177" s="403"/>
      <c r="SSE177" s="727"/>
      <c r="SSH177" s="403"/>
      <c r="SSI177" s="403"/>
      <c r="SSU177" s="727"/>
      <c r="SSX177" s="403"/>
      <c r="SSY177" s="403"/>
      <c r="STK177" s="727"/>
      <c r="STN177" s="403"/>
      <c r="STO177" s="403"/>
      <c r="SUA177" s="727"/>
      <c r="SUD177" s="403"/>
      <c r="SUE177" s="403"/>
      <c r="SUQ177" s="727"/>
      <c r="SUT177" s="403"/>
      <c r="SUU177" s="403"/>
      <c r="SVG177" s="727"/>
      <c r="SVJ177" s="403"/>
      <c r="SVK177" s="403"/>
      <c r="SVW177" s="727"/>
      <c r="SVZ177" s="403"/>
      <c r="SWA177" s="403"/>
      <c r="SWM177" s="727"/>
      <c r="SWP177" s="403"/>
      <c r="SWQ177" s="403"/>
      <c r="SXC177" s="727"/>
      <c r="SXF177" s="403"/>
      <c r="SXG177" s="403"/>
      <c r="SXS177" s="727"/>
      <c r="SXV177" s="403"/>
      <c r="SXW177" s="403"/>
      <c r="SYI177" s="727"/>
      <c r="SYL177" s="403"/>
      <c r="SYM177" s="403"/>
      <c r="SYY177" s="727"/>
      <c r="SZB177" s="403"/>
      <c r="SZC177" s="403"/>
      <c r="SZO177" s="727"/>
      <c r="SZR177" s="403"/>
      <c r="SZS177" s="403"/>
      <c r="TAE177" s="727"/>
      <c r="TAH177" s="403"/>
      <c r="TAI177" s="403"/>
      <c r="TAU177" s="727"/>
      <c r="TAX177" s="403"/>
      <c r="TAY177" s="403"/>
      <c r="TBK177" s="727"/>
      <c r="TBN177" s="403"/>
      <c r="TBO177" s="403"/>
      <c r="TCA177" s="727"/>
      <c r="TCD177" s="403"/>
      <c r="TCE177" s="403"/>
      <c r="TCQ177" s="727"/>
      <c r="TCT177" s="403"/>
      <c r="TCU177" s="403"/>
      <c r="TDG177" s="727"/>
      <c r="TDJ177" s="403"/>
      <c r="TDK177" s="403"/>
      <c r="TDW177" s="727"/>
      <c r="TDZ177" s="403"/>
      <c r="TEA177" s="403"/>
      <c r="TEM177" s="727"/>
      <c r="TEP177" s="403"/>
      <c r="TEQ177" s="403"/>
      <c r="TFC177" s="727"/>
      <c r="TFF177" s="403"/>
      <c r="TFG177" s="403"/>
      <c r="TFS177" s="727"/>
      <c r="TFV177" s="403"/>
      <c r="TFW177" s="403"/>
      <c r="TGI177" s="727"/>
      <c r="TGL177" s="403"/>
      <c r="TGM177" s="403"/>
      <c r="TGY177" s="727"/>
      <c r="THB177" s="403"/>
      <c r="THC177" s="403"/>
      <c r="THO177" s="727"/>
      <c r="THR177" s="403"/>
      <c r="THS177" s="403"/>
      <c r="TIE177" s="727"/>
      <c r="TIH177" s="403"/>
      <c r="TII177" s="403"/>
      <c r="TIU177" s="727"/>
      <c r="TIX177" s="403"/>
      <c r="TIY177" s="403"/>
      <c r="TJK177" s="727"/>
      <c r="TJN177" s="403"/>
      <c r="TJO177" s="403"/>
      <c r="TKA177" s="727"/>
      <c r="TKD177" s="403"/>
      <c r="TKE177" s="403"/>
      <c r="TKQ177" s="727"/>
      <c r="TKT177" s="403"/>
      <c r="TKU177" s="403"/>
      <c r="TLG177" s="727"/>
      <c r="TLJ177" s="403"/>
      <c r="TLK177" s="403"/>
      <c r="TLW177" s="727"/>
      <c r="TLZ177" s="403"/>
      <c r="TMA177" s="403"/>
      <c r="TMM177" s="727"/>
      <c r="TMP177" s="403"/>
      <c r="TMQ177" s="403"/>
      <c r="TNC177" s="727"/>
      <c r="TNF177" s="403"/>
      <c r="TNG177" s="403"/>
      <c r="TNS177" s="727"/>
      <c r="TNV177" s="403"/>
      <c r="TNW177" s="403"/>
      <c r="TOI177" s="727"/>
      <c r="TOL177" s="403"/>
      <c r="TOM177" s="403"/>
      <c r="TOY177" s="727"/>
      <c r="TPB177" s="403"/>
      <c r="TPC177" s="403"/>
      <c r="TPO177" s="727"/>
      <c r="TPR177" s="403"/>
      <c r="TPS177" s="403"/>
      <c r="TQE177" s="727"/>
      <c r="TQH177" s="403"/>
      <c r="TQI177" s="403"/>
      <c r="TQU177" s="727"/>
      <c r="TQX177" s="403"/>
      <c r="TQY177" s="403"/>
      <c r="TRK177" s="727"/>
      <c r="TRN177" s="403"/>
      <c r="TRO177" s="403"/>
      <c r="TSA177" s="727"/>
      <c r="TSD177" s="403"/>
      <c r="TSE177" s="403"/>
      <c r="TSQ177" s="727"/>
      <c r="TST177" s="403"/>
      <c r="TSU177" s="403"/>
      <c r="TTG177" s="727"/>
      <c r="TTJ177" s="403"/>
      <c r="TTK177" s="403"/>
      <c r="TTW177" s="727"/>
      <c r="TTZ177" s="403"/>
      <c r="TUA177" s="403"/>
      <c r="TUM177" s="727"/>
      <c r="TUP177" s="403"/>
      <c r="TUQ177" s="403"/>
      <c r="TVC177" s="727"/>
      <c r="TVF177" s="403"/>
      <c r="TVG177" s="403"/>
      <c r="TVS177" s="727"/>
      <c r="TVV177" s="403"/>
      <c r="TVW177" s="403"/>
      <c r="TWI177" s="727"/>
      <c r="TWL177" s="403"/>
      <c r="TWM177" s="403"/>
      <c r="TWY177" s="727"/>
      <c r="TXB177" s="403"/>
      <c r="TXC177" s="403"/>
      <c r="TXO177" s="727"/>
      <c r="TXR177" s="403"/>
      <c r="TXS177" s="403"/>
      <c r="TYE177" s="727"/>
      <c r="TYH177" s="403"/>
      <c r="TYI177" s="403"/>
      <c r="TYU177" s="727"/>
      <c r="TYX177" s="403"/>
      <c r="TYY177" s="403"/>
      <c r="TZK177" s="727"/>
      <c r="TZN177" s="403"/>
      <c r="TZO177" s="403"/>
      <c r="UAA177" s="727"/>
      <c r="UAD177" s="403"/>
      <c r="UAE177" s="403"/>
      <c r="UAQ177" s="727"/>
      <c r="UAT177" s="403"/>
      <c r="UAU177" s="403"/>
      <c r="UBG177" s="727"/>
      <c r="UBJ177" s="403"/>
      <c r="UBK177" s="403"/>
      <c r="UBW177" s="727"/>
      <c r="UBZ177" s="403"/>
      <c r="UCA177" s="403"/>
      <c r="UCM177" s="727"/>
      <c r="UCP177" s="403"/>
      <c r="UCQ177" s="403"/>
      <c r="UDC177" s="727"/>
      <c r="UDF177" s="403"/>
      <c r="UDG177" s="403"/>
      <c r="UDS177" s="727"/>
      <c r="UDV177" s="403"/>
      <c r="UDW177" s="403"/>
      <c r="UEI177" s="727"/>
      <c r="UEL177" s="403"/>
      <c r="UEM177" s="403"/>
      <c r="UEY177" s="727"/>
      <c r="UFB177" s="403"/>
      <c r="UFC177" s="403"/>
      <c r="UFO177" s="727"/>
      <c r="UFR177" s="403"/>
      <c r="UFS177" s="403"/>
      <c r="UGE177" s="727"/>
      <c r="UGH177" s="403"/>
      <c r="UGI177" s="403"/>
      <c r="UGU177" s="727"/>
      <c r="UGX177" s="403"/>
      <c r="UGY177" s="403"/>
      <c r="UHK177" s="727"/>
      <c r="UHN177" s="403"/>
      <c r="UHO177" s="403"/>
      <c r="UIA177" s="727"/>
      <c r="UID177" s="403"/>
      <c r="UIE177" s="403"/>
      <c r="UIQ177" s="727"/>
      <c r="UIT177" s="403"/>
      <c r="UIU177" s="403"/>
      <c r="UJG177" s="727"/>
      <c r="UJJ177" s="403"/>
      <c r="UJK177" s="403"/>
      <c r="UJW177" s="727"/>
      <c r="UJZ177" s="403"/>
      <c r="UKA177" s="403"/>
      <c r="UKM177" s="727"/>
      <c r="UKP177" s="403"/>
      <c r="UKQ177" s="403"/>
      <c r="ULC177" s="727"/>
      <c r="ULF177" s="403"/>
      <c r="ULG177" s="403"/>
      <c r="ULS177" s="727"/>
      <c r="ULV177" s="403"/>
      <c r="ULW177" s="403"/>
      <c r="UMI177" s="727"/>
      <c r="UML177" s="403"/>
      <c r="UMM177" s="403"/>
      <c r="UMY177" s="727"/>
      <c r="UNB177" s="403"/>
      <c r="UNC177" s="403"/>
      <c r="UNO177" s="727"/>
      <c r="UNR177" s="403"/>
      <c r="UNS177" s="403"/>
      <c r="UOE177" s="727"/>
      <c r="UOH177" s="403"/>
      <c r="UOI177" s="403"/>
      <c r="UOU177" s="727"/>
      <c r="UOX177" s="403"/>
      <c r="UOY177" s="403"/>
      <c r="UPK177" s="727"/>
      <c r="UPN177" s="403"/>
      <c r="UPO177" s="403"/>
      <c r="UQA177" s="727"/>
      <c r="UQD177" s="403"/>
      <c r="UQE177" s="403"/>
      <c r="UQQ177" s="727"/>
      <c r="UQT177" s="403"/>
      <c r="UQU177" s="403"/>
      <c r="URG177" s="727"/>
      <c r="URJ177" s="403"/>
      <c r="URK177" s="403"/>
      <c r="URW177" s="727"/>
      <c r="URZ177" s="403"/>
      <c r="USA177" s="403"/>
      <c r="USM177" s="727"/>
      <c r="USP177" s="403"/>
      <c r="USQ177" s="403"/>
      <c r="UTC177" s="727"/>
      <c r="UTF177" s="403"/>
      <c r="UTG177" s="403"/>
      <c r="UTS177" s="727"/>
      <c r="UTV177" s="403"/>
      <c r="UTW177" s="403"/>
      <c r="UUI177" s="727"/>
      <c r="UUL177" s="403"/>
      <c r="UUM177" s="403"/>
      <c r="UUY177" s="727"/>
      <c r="UVB177" s="403"/>
      <c r="UVC177" s="403"/>
      <c r="UVO177" s="727"/>
      <c r="UVR177" s="403"/>
      <c r="UVS177" s="403"/>
      <c r="UWE177" s="727"/>
      <c r="UWH177" s="403"/>
      <c r="UWI177" s="403"/>
      <c r="UWU177" s="727"/>
      <c r="UWX177" s="403"/>
      <c r="UWY177" s="403"/>
      <c r="UXK177" s="727"/>
      <c r="UXN177" s="403"/>
      <c r="UXO177" s="403"/>
      <c r="UYA177" s="727"/>
      <c r="UYD177" s="403"/>
      <c r="UYE177" s="403"/>
      <c r="UYQ177" s="727"/>
      <c r="UYT177" s="403"/>
      <c r="UYU177" s="403"/>
      <c r="UZG177" s="727"/>
      <c r="UZJ177" s="403"/>
      <c r="UZK177" s="403"/>
      <c r="UZW177" s="727"/>
      <c r="UZZ177" s="403"/>
      <c r="VAA177" s="403"/>
      <c r="VAM177" s="727"/>
      <c r="VAP177" s="403"/>
      <c r="VAQ177" s="403"/>
      <c r="VBC177" s="727"/>
      <c r="VBF177" s="403"/>
      <c r="VBG177" s="403"/>
      <c r="VBS177" s="727"/>
      <c r="VBV177" s="403"/>
      <c r="VBW177" s="403"/>
      <c r="VCI177" s="727"/>
      <c r="VCL177" s="403"/>
      <c r="VCM177" s="403"/>
      <c r="VCY177" s="727"/>
      <c r="VDB177" s="403"/>
      <c r="VDC177" s="403"/>
      <c r="VDO177" s="727"/>
      <c r="VDR177" s="403"/>
      <c r="VDS177" s="403"/>
      <c r="VEE177" s="727"/>
      <c r="VEH177" s="403"/>
      <c r="VEI177" s="403"/>
      <c r="VEU177" s="727"/>
      <c r="VEX177" s="403"/>
      <c r="VEY177" s="403"/>
      <c r="VFK177" s="727"/>
      <c r="VFN177" s="403"/>
      <c r="VFO177" s="403"/>
      <c r="VGA177" s="727"/>
      <c r="VGD177" s="403"/>
      <c r="VGE177" s="403"/>
      <c r="VGQ177" s="727"/>
      <c r="VGT177" s="403"/>
      <c r="VGU177" s="403"/>
      <c r="VHG177" s="727"/>
      <c r="VHJ177" s="403"/>
      <c r="VHK177" s="403"/>
      <c r="VHW177" s="727"/>
      <c r="VHZ177" s="403"/>
      <c r="VIA177" s="403"/>
      <c r="VIM177" s="727"/>
      <c r="VIP177" s="403"/>
      <c r="VIQ177" s="403"/>
      <c r="VJC177" s="727"/>
      <c r="VJF177" s="403"/>
      <c r="VJG177" s="403"/>
      <c r="VJS177" s="727"/>
      <c r="VJV177" s="403"/>
      <c r="VJW177" s="403"/>
      <c r="VKI177" s="727"/>
      <c r="VKL177" s="403"/>
      <c r="VKM177" s="403"/>
      <c r="VKY177" s="727"/>
      <c r="VLB177" s="403"/>
      <c r="VLC177" s="403"/>
      <c r="VLO177" s="727"/>
      <c r="VLR177" s="403"/>
      <c r="VLS177" s="403"/>
      <c r="VME177" s="727"/>
      <c r="VMH177" s="403"/>
      <c r="VMI177" s="403"/>
      <c r="VMU177" s="727"/>
      <c r="VMX177" s="403"/>
      <c r="VMY177" s="403"/>
      <c r="VNK177" s="727"/>
      <c r="VNN177" s="403"/>
      <c r="VNO177" s="403"/>
      <c r="VOA177" s="727"/>
      <c r="VOD177" s="403"/>
      <c r="VOE177" s="403"/>
      <c r="VOQ177" s="727"/>
      <c r="VOT177" s="403"/>
      <c r="VOU177" s="403"/>
      <c r="VPG177" s="727"/>
      <c r="VPJ177" s="403"/>
      <c r="VPK177" s="403"/>
      <c r="VPW177" s="727"/>
      <c r="VPZ177" s="403"/>
      <c r="VQA177" s="403"/>
      <c r="VQM177" s="727"/>
      <c r="VQP177" s="403"/>
      <c r="VQQ177" s="403"/>
      <c r="VRC177" s="727"/>
      <c r="VRF177" s="403"/>
      <c r="VRG177" s="403"/>
      <c r="VRS177" s="727"/>
      <c r="VRV177" s="403"/>
      <c r="VRW177" s="403"/>
      <c r="VSI177" s="727"/>
      <c r="VSL177" s="403"/>
      <c r="VSM177" s="403"/>
      <c r="VSY177" s="727"/>
      <c r="VTB177" s="403"/>
      <c r="VTC177" s="403"/>
      <c r="VTO177" s="727"/>
      <c r="VTR177" s="403"/>
      <c r="VTS177" s="403"/>
      <c r="VUE177" s="727"/>
      <c r="VUH177" s="403"/>
      <c r="VUI177" s="403"/>
      <c r="VUU177" s="727"/>
      <c r="VUX177" s="403"/>
      <c r="VUY177" s="403"/>
      <c r="VVK177" s="727"/>
      <c r="VVN177" s="403"/>
      <c r="VVO177" s="403"/>
      <c r="VWA177" s="727"/>
      <c r="VWD177" s="403"/>
      <c r="VWE177" s="403"/>
      <c r="VWQ177" s="727"/>
      <c r="VWT177" s="403"/>
      <c r="VWU177" s="403"/>
      <c r="VXG177" s="727"/>
      <c r="VXJ177" s="403"/>
      <c r="VXK177" s="403"/>
      <c r="VXW177" s="727"/>
      <c r="VXZ177" s="403"/>
      <c r="VYA177" s="403"/>
      <c r="VYM177" s="727"/>
      <c r="VYP177" s="403"/>
      <c r="VYQ177" s="403"/>
      <c r="VZC177" s="727"/>
      <c r="VZF177" s="403"/>
      <c r="VZG177" s="403"/>
      <c r="VZS177" s="727"/>
      <c r="VZV177" s="403"/>
      <c r="VZW177" s="403"/>
      <c r="WAI177" s="727"/>
      <c r="WAL177" s="403"/>
      <c r="WAM177" s="403"/>
      <c r="WAY177" s="727"/>
      <c r="WBB177" s="403"/>
      <c r="WBC177" s="403"/>
      <c r="WBO177" s="727"/>
      <c r="WBR177" s="403"/>
      <c r="WBS177" s="403"/>
      <c r="WCE177" s="727"/>
      <c r="WCH177" s="403"/>
      <c r="WCI177" s="403"/>
      <c r="WCU177" s="727"/>
      <c r="WCX177" s="403"/>
      <c r="WCY177" s="403"/>
      <c r="WDK177" s="727"/>
      <c r="WDN177" s="403"/>
      <c r="WDO177" s="403"/>
      <c r="WEA177" s="727"/>
      <c r="WED177" s="403"/>
      <c r="WEE177" s="403"/>
      <c r="WEQ177" s="727"/>
      <c r="WET177" s="403"/>
      <c r="WEU177" s="403"/>
      <c r="WFG177" s="727"/>
      <c r="WFJ177" s="403"/>
      <c r="WFK177" s="403"/>
      <c r="WFW177" s="727"/>
      <c r="WFZ177" s="403"/>
      <c r="WGA177" s="403"/>
      <c r="WGM177" s="727"/>
      <c r="WGP177" s="403"/>
      <c r="WGQ177" s="403"/>
      <c r="WHC177" s="727"/>
      <c r="WHF177" s="403"/>
      <c r="WHG177" s="403"/>
      <c r="WHS177" s="727"/>
      <c r="WHV177" s="403"/>
      <c r="WHW177" s="403"/>
      <c r="WII177" s="727"/>
      <c r="WIL177" s="403"/>
      <c r="WIM177" s="403"/>
      <c r="WIY177" s="727"/>
      <c r="WJB177" s="403"/>
      <c r="WJC177" s="403"/>
      <c r="WJO177" s="727"/>
      <c r="WJR177" s="403"/>
      <c r="WJS177" s="403"/>
      <c r="WKE177" s="727"/>
      <c r="WKH177" s="403"/>
      <c r="WKI177" s="403"/>
      <c r="WKU177" s="727"/>
      <c r="WKX177" s="403"/>
      <c r="WKY177" s="403"/>
      <c r="WLK177" s="727"/>
      <c r="WLN177" s="403"/>
      <c r="WLO177" s="403"/>
      <c r="WMA177" s="727"/>
      <c r="WMD177" s="403"/>
      <c r="WME177" s="403"/>
      <c r="WMQ177" s="727"/>
      <c r="WMT177" s="403"/>
      <c r="WMU177" s="403"/>
      <c r="WNG177" s="727"/>
      <c r="WNJ177" s="403"/>
      <c r="WNK177" s="403"/>
      <c r="WNW177" s="727"/>
      <c r="WNZ177" s="403"/>
      <c r="WOA177" s="403"/>
      <c r="WOM177" s="727"/>
      <c r="WOP177" s="403"/>
      <c r="WOQ177" s="403"/>
      <c r="WPC177" s="727"/>
      <c r="WPF177" s="403"/>
      <c r="WPG177" s="403"/>
      <c r="WPS177" s="727"/>
      <c r="WPV177" s="403"/>
      <c r="WPW177" s="403"/>
      <c r="WQI177" s="727"/>
      <c r="WQL177" s="403"/>
      <c r="WQM177" s="403"/>
      <c r="WQY177" s="727"/>
      <c r="WRB177" s="403"/>
      <c r="WRC177" s="403"/>
      <c r="WRO177" s="727"/>
      <c r="WRR177" s="403"/>
      <c r="WRS177" s="403"/>
      <c r="WSE177" s="727"/>
      <c r="WSH177" s="403"/>
      <c r="WSI177" s="403"/>
      <c r="WSU177" s="727"/>
      <c r="WSX177" s="403"/>
      <c r="WSY177" s="403"/>
      <c r="WTK177" s="727"/>
      <c r="WTN177" s="403"/>
      <c r="WTO177" s="403"/>
      <c r="WUA177" s="727"/>
      <c r="WUD177" s="403"/>
      <c r="WUE177" s="403"/>
      <c r="WUQ177" s="727"/>
      <c r="WUT177" s="403"/>
      <c r="WUU177" s="403"/>
      <c r="WVG177" s="727"/>
      <c r="WVJ177" s="403"/>
      <c r="WVK177" s="403"/>
      <c r="WVW177" s="727"/>
      <c r="WVZ177" s="403"/>
      <c r="WWA177" s="403"/>
      <c r="WWM177" s="727"/>
      <c r="WWP177" s="403"/>
      <c r="WWQ177" s="403"/>
      <c r="WXC177" s="727"/>
      <c r="WXF177" s="403"/>
      <c r="WXG177" s="403"/>
      <c r="WXS177" s="727"/>
      <c r="WXV177" s="403"/>
      <c r="WXW177" s="403"/>
      <c r="WYI177" s="727"/>
      <c r="WYL177" s="403"/>
      <c r="WYM177" s="403"/>
      <c r="WYY177" s="727"/>
      <c r="WZB177" s="403"/>
      <c r="WZC177" s="403"/>
      <c r="WZO177" s="727"/>
      <c r="WZR177" s="403"/>
      <c r="WZS177" s="403"/>
      <c r="XAE177" s="727"/>
      <c r="XAH177" s="403"/>
      <c r="XAI177" s="403"/>
      <c r="XAU177" s="727"/>
      <c r="XAX177" s="403"/>
      <c r="XAY177" s="403"/>
      <c r="XBK177" s="727"/>
      <c r="XBN177" s="403"/>
      <c r="XBO177" s="403"/>
      <c r="XCA177" s="727"/>
      <c r="XCD177" s="403"/>
      <c r="XCE177" s="403"/>
      <c r="XCQ177" s="727"/>
      <c r="XCT177" s="403"/>
      <c r="XCU177" s="403"/>
      <c r="XDG177" s="727"/>
      <c r="XDJ177" s="403"/>
      <c r="XDK177" s="403"/>
      <c r="XDW177" s="727"/>
      <c r="XDZ177" s="403"/>
      <c r="XEA177" s="403"/>
      <c r="XEM177" s="727"/>
      <c r="XEP177" s="403"/>
      <c r="XEQ177" s="403"/>
      <c r="XFC177" s="727"/>
    </row>
    <row r="178" spans="1:1023 1026:2047 2050:3071 3074:4095 4098:5119 5122:6143 6146:7167 7170:8191 8194:9215 9218:10239 10242:11263 11266:12287 12290:13311 13314:14335 14338:15359 15362:16383" s="94" customFormat="1">
      <c r="A178" s="570" t="s">
        <v>1423</v>
      </c>
      <c r="B178" s="571">
        <v>45884</v>
      </c>
      <c r="C178" s="571">
        <v>45890</v>
      </c>
      <c r="D178" s="570" t="s">
        <v>504</v>
      </c>
      <c r="E178" s="570" t="s">
        <v>486</v>
      </c>
      <c r="F178" s="570">
        <v>65</v>
      </c>
      <c r="G178" s="570" t="s">
        <v>499</v>
      </c>
      <c r="H178" s="570">
        <v>3108</v>
      </c>
      <c r="I178" s="570">
        <v>15</v>
      </c>
      <c r="J178" s="570">
        <v>0</v>
      </c>
      <c r="K178" s="570">
        <v>0</v>
      </c>
      <c r="L178" s="570">
        <v>0</v>
      </c>
      <c r="M178" s="570">
        <v>0</v>
      </c>
      <c r="N178" s="570">
        <f t="shared" ref="N178:N185" si="2171">SUM(H178:M178)</f>
        <v>3123</v>
      </c>
      <c r="O178" s="563">
        <f t="shared" ref="O178:O185" si="2172">N178/F178</f>
        <v>48.04615384615385</v>
      </c>
      <c r="P178" s="570" t="s">
        <v>1283</v>
      </c>
      <c r="R178" s="403"/>
      <c r="S178" s="403"/>
      <c r="AE178" s="727"/>
      <c r="AH178" s="403"/>
      <c r="AI178" s="403"/>
      <c r="AU178" s="727"/>
      <c r="AX178" s="403"/>
      <c r="AY178" s="403"/>
      <c r="BK178" s="727"/>
      <c r="BN178" s="403"/>
      <c r="BO178" s="403"/>
      <c r="CA178" s="727"/>
      <c r="CD178" s="403"/>
      <c r="CE178" s="403"/>
      <c r="CQ178" s="727"/>
      <c r="CT178" s="403"/>
      <c r="CU178" s="403"/>
      <c r="DG178" s="727"/>
      <c r="DJ178" s="403"/>
      <c r="DK178" s="403"/>
      <c r="DW178" s="727"/>
      <c r="DZ178" s="403"/>
      <c r="EA178" s="403"/>
      <c r="EM178" s="727"/>
      <c r="EP178" s="403"/>
      <c r="EQ178" s="403"/>
      <c r="FC178" s="727"/>
      <c r="FF178" s="403"/>
      <c r="FG178" s="403"/>
      <c r="FS178" s="727"/>
      <c r="FV178" s="403"/>
      <c r="FW178" s="403"/>
      <c r="GI178" s="727"/>
      <c r="GL178" s="403"/>
      <c r="GM178" s="403"/>
      <c r="GY178" s="727"/>
      <c r="HB178" s="403"/>
      <c r="HC178" s="403"/>
      <c r="HO178" s="727"/>
      <c r="HR178" s="403"/>
      <c r="HS178" s="403"/>
      <c r="IE178" s="727"/>
      <c r="IH178" s="403"/>
      <c r="II178" s="403"/>
      <c r="IU178" s="727"/>
      <c r="IX178" s="403"/>
      <c r="IY178" s="403"/>
      <c r="JK178" s="727"/>
      <c r="JN178" s="403"/>
      <c r="JO178" s="403"/>
      <c r="KA178" s="727"/>
      <c r="KD178" s="403"/>
      <c r="KE178" s="403"/>
      <c r="KQ178" s="727"/>
      <c r="KT178" s="403"/>
      <c r="KU178" s="403"/>
      <c r="LG178" s="727"/>
      <c r="LJ178" s="403"/>
      <c r="LK178" s="403"/>
      <c r="LW178" s="727"/>
      <c r="LZ178" s="403"/>
      <c r="MA178" s="403"/>
      <c r="MM178" s="727"/>
      <c r="MP178" s="403"/>
      <c r="MQ178" s="403"/>
      <c r="NC178" s="727"/>
      <c r="NF178" s="403"/>
      <c r="NG178" s="403"/>
      <c r="NS178" s="727"/>
      <c r="NV178" s="403"/>
      <c r="NW178" s="403"/>
      <c r="OI178" s="727"/>
      <c r="OL178" s="403"/>
      <c r="OM178" s="403"/>
      <c r="OY178" s="727"/>
      <c r="PB178" s="403"/>
      <c r="PC178" s="403"/>
      <c r="PO178" s="727"/>
      <c r="PR178" s="403"/>
      <c r="PS178" s="403"/>
      <c r="QE178" s="727"/>
      <c r="QH178" s="403"/>
      <c r="QI178" s="403"/>
      <c r="QU178" s="727"/>
      <c r="QX178" s="403"/>
      <c r="QY178" s="403"/>
      <c r="RK178" s="727"/>
      <c r="RN178" s="403"/>
      <c r="RO178" s="403"/>
      <c r="SA178" s="727"/>
      <c r="SD178" s="403"/>
      <c r="SE178" s="403"/>
      <c r="SQ178" s="727"/>
      <c r="ST178" s="403"/>
      <c r="SU178" s="403"/>
      <c r="TG178" s="727"/>
      <c r="TJ178" s="403"/>
      <c r="TK178" s="403"/>
      <c r="TW178" s="727"/>
      <c r="TZ178" s="403"/>
      <c r="UA178" s="403"/>
      <c r="UM178" s="727"/>
      <c r="UP178" s="403"/>
      <c r="UQ178" s="403"/>
      <c r="VC178" s="727"/>
      <c r="VF178" s="403"/>
      <c r="VG178" s="403"/>
      <c r="VS178" s="727"/>
      <c r="VV178" s="403"/>
      <c r="VW178" s="403"/>
      <c r="WI178" s="727"/>
      <c r="WL178" s="403"/>
      <c r="WM178" s="403"/>
      <c r="WY178" s="727"/>
      <c r="XB178" s="403"/>
      <c r="XC178" s="403"/>
      <c r="XO178" s="727"/>
      <c r="XR178" s="403"/>
      <c r="XS178" s="403"/>
      <c r="YE178" s="727"/>
      <c r="YH178" s="403"/>
      <c r="YI178" s="403"/>
      <c r="YU178" s="727"/>
      <c r="YX178" s="403"/>
      <c r="YY178" s="403"/>
      <c r="ZK178" s="727"/>
      <c r="ZN178" s="403"/>
      <c r="ZO178" s="403"/>
      <c r="AAA178" s="727"/>
      <c r="AAD178" s="403"/>
      <c r="AAE178" s="403"/>
      <c r="AAQ178" s="727"/>
      <c r="AAT178" s="403"/>
      <c r="AAU178" s="403"/>
      <c r="ABG178" s="727"/>
      <c r="ABJ178" s="403"/>
      <c r="ABK178" s="403"/>
      <c r="ABW178" s="727"/>
      <c r="ABZ178" s="403"/>
      <c r="ACA178" s="403"/>
      <c r="ACM178" s="727"/>
      <c r="ACP178" s="403"/>
      <c r="ACQ178" s="403"/>
      <c r="ADC178" s="727"/>
      <c r="ADF178" s="403"/>
      <c r="ADG178" s="403"/>
      <c r="ADS178" s="727"/>
      <c r="ADV178" s="403"/>
      <c r="ADW178" s="403"/>
      <c r="AEI178" s="727"/>
      <c r="AEL178" s="403"/>
      <c r="AEM178" s="403"/>
      <c r="AEY178" s="727"/>
      <c r="AFB178" s="403"/>
      <c r="AFC178" s="403"/>
      <c r="AFO178" s="727"/>
      <c r="AFR178" s="403"/>
      <c r="AFS178" s="403"/>
      <c r="AGE178" s="727"/>
      <c r="AGH178" s="403"/>
      <c r="AGI178" s="403"/>
      <c r="AGU178" s="727"/>
      <c r="AGX178" s="403"/>
      <c r="AGY178" s="403"/>
      <c r="AHK178" s="727"/>
      <c r="AHN178" s="403"/>
      <c r="AHO178" s="403"/>
      <c r="AIA178" s="727"/>
      <c r="AID178" s="403"/>
      <c r="AIE178" s="403"/>
      <c r="AIQ178" s="727"/>
      <c r="AIT178" s="403"/>
      <c r="AIU178" s="403"/>
      <c r="AJG178" s="727"/>
      <c r="AJJ178" s="403"/>
      <c r="AJK178" s="403"/>
      <c r="AJW178" s="727"/>
      <c r="AJZ178" s="403"/>
      <c r="AKA178" s="403"/>
      <c r="AKM178" s="727"/>
      <c r="AKP178" s="403"/>
      <c r="AKQ178" s="403"/>
      <c r="ALC178" s="727"/>
      <c r="ALF178" s="403"/>
      <c r="ALG178" s="403"/>
      <c r="ALS178" s="727"/>
      <c r="ALV178" s="403"/>
      <c r="ALW178" s="403"/>
      <c r="AMI178" s="727"/>
      <c r="AML178" s="403"/>
      <c r="AMM178" s="403"/>
      <c r="AMY178" s="727"/>
      <c r="ANB178" s="403"/>
      <c r="ANC178" s="403"/>
      <c r="ANO178" s="727"/>
      <c r="ANR178" s="403"/>
      <c r="ANS178" s="403"/>
      <c r="AOE178" s="727"/>
      <c r="AOH178" s="403"/>
      <c r="AOI178" s="403"/>
      <c r="AOU178" s="727"/>
      <c r="AOX178" s="403"/>
      <c r="AOY178" s="403"/>
      <c r="APK178" s="727"/>
      <c r="APN178" s="403"/>
      <c r="APO178" s="403"/>
      <c r="AQA178" s="727"/>
      <c r="AQD178" s="403"/>
      <c r="AQE178" s="403"/>
      <c r="AQQ178" s="727"/>
      <c r="AQT178" s="403"/>
      <c r="AQU178" s="403"/>
      <c r="ARG178" s="727"/>
      <c r="ARJ178" s="403"/>
      <c r="ARK178" s="403"/>
      <c r="ARW178" s="727"/>
      <c r="ARZ178" s="403"/>
      <c r="ASA178" s="403"/>
      <c r="ASM178" s="727"/>
      <c r="ASP178" s="403"/>
      <c r="ASQ178" s="403"/>
      <c r="ATC178" s="727"/>
      <c r="ATF178" s="403"/>
      <c r="ATG178" s="403"/>
      <c r="ATS178" s="727"/>
      <c r="ATV178" s="403"/>
      <c r="ATW178" s="403"/>
      <c r="AUI178" s="727"/>
      <c r="AUL178" s="403"/>
      <c r="AUM178" s="403"/>
      <c r="AUY178" s="727"/>
      <c r="AVB178" s="403"/>
      <c r="AVC178" s="403"/>
      <c r="AVO178" s="727"/>
      <c r="AVR178" s="403"/>
      <c r="AVS178" s="403"/>
      <c r="AWE178" s="727"/>
      <c r="AWH178" s="403"/>
      <c r="AWI178" s="403"/>
      <c r="AWU178" s="727"/>
      <c r="AWX178" s="403"/>
      <c r="AWY178" s="403"/>
      <c r="AXK178" s="727"/>
      <c r="AXN178" s="403"/>
      <c r="AXO178" s="403"/>
      <c r="AYA178" s="727"/>
      <c r="AYD178" s="403"/>
      <c r="AYE178" s="403"/>
      <c r="AYQ178" s="727"/>
      <c r="AYT178" s="403"/>
      <c r="AYU178" s="403"/>
      <c r="AZG178" s="727"/>
      <c r="AZJ178" s="403"/>
      <c r="AZK178" s="403"/>
      <c r="AZW178" s="727"/>
      <c r="AZZ178" s="403"/>
      <c r="BAA178" s="403"/>
      <c r="BAM178" s="727"/>
      <c r="BAP178" s="403"/>
      <c r="BAQ178" s="403"/>
      <c r="BBC178" s="727"/>
      <c r="BBF178" s="403"/>
      <c r="BBG178" s="403"/>
      <c r="BBS178" s="727"/>
      <c r="BBV178" s="403"/>
      <c r="BBW178" s="403"/>
      <c r="BCI178" s="727"/>
      <c r="BCL178" s="403"/>
      <c r="BCM178" s="403"/>
      <c r="BCY178" s="727"/>
      <c r="BDB178" s="403"/>
      <c r="BDC178" s="403"/>
      <c r="BDO178" s="727"/>
      <c r="BDR178" s="403"/>
      <c r="BDS178" s="403"/>
      <c r="BEE178" s="727"/>
      <c r="BEH178" s="403"/>
      <c r="BEI178" s="403"/>
      <c r="BEU178" s="727"/>
      <c r="BEX178" s="403"/>
      <c r="BEY178" s="403"/>
      <c r="BFK178" s="727"/>
      <c r="BFN178" s="403"/>
      <c r="BFO178" s="403"/>
      <c r="BGA178" s="727"/>
      <c r="BGD178" s="403"/>
      <c r="BGE178" s="403"/>
      <c r="BGQ178" s="727"/>
      <c r="BGT178" s="403"/>
      <c r="BGU178" s="403"/>
      <c r="BHG178" s="727"/>
      <c r="BHJ178" s="403"/>
      <c r="BHK178" s="403"/>
      <c r="BHW178" s="727"/>
      <c r="BHZ178" s="403"/>
      <c r="BIA178" s="403"/>
      <c r="BIM178" s="727"/>
      <c r="BIP178" s="403"/>
      <c r="BIQ178" s="403"/>
      <c r="BJC178" s="727"/>
      <c r="BJF178" s="403"/>
      <c r="BJG178" s="403"/>
      <c r="BJS178" s="727"/>
      <c r="BJV178" s="403"/>
      <c r="BJW178" s="403"/>
      <c r="BKI178" s="727"/>
      <c r="BKL178" s="403"/>
      <c r="BKM178" s="403"/>
      <c r="BKY178" s="727"/>
      <c r="BLB178" s="403"/>
      <c r="BLC178" s="403"/>
      <c r="BLO178" s="727"/>
      <c r="BLR178" s="403"/>
      <c r="BLS178" s="403"/>
      <c r="BME178" s="727"/>
      <c r="BMH178" s="403"/>
      <c r="BMI178" s="403"/>
      <c r="BMU178" s="727"/>
      <c r="BMX178" s="403"/>
      <c r="BMY178" s="403"/>
      <c r="BNK178" s="727"/>
      <c r="BNN178" s="403"/>
      <c r="BNO178" s="403"/>
      <c r="BOA178" s="727"/>
      <c r="BOD178" s="403"/>
      <c r="BOE178" s="403"/>
      <c r="BOQ178" s="727"/>
      <c r="BOT178" s="403"/>
      <c r="BOU178" s="403"/>
      <c r="BPG178" s="727"/>
      <c r="BPJ178" s="403"/>
      <c r="BPK178" s="403"/>
      <c r="BPW178" s="727"/>
      <c r="BPZ178" s="403"/>
      <c r="BQA178" s="403"/>
      <c r="BQM178" s="727"/>
      <c r="BQP178" s="403"/>
      <c r="BQQ178" s="403"/>
      <c r="BRC178" s="727"/>
      <c r="BRF178" s="403"/>
      <c r="BRG178" s="403"/>
      <c r="BRS178" s="727"/>
      <c r="BRV178" s="403"/>
      <c r="BRW178" s="403"/>
      <c r="BSI178" s="727"/>
      <c r="BSL178" s="403"/>
      <c r="BSM178" s="403"/>
      <c r="BSY178" s="727"/>
      <c r="BTB178" s="403"/>
      <c r="BTC178" s="403"/>
      <c r="BTO178" s="727"/>
      <c r="BTR178" s="403"/>
      <c r="BTS178" s="403"/>
      <c r="BUE178" s="727"/>
      <c r="BUH178" s="403"/>
      <c r="BUI178" s="403"/>
      <c r="BUU178" s="727"/>
      <c r="BUX178" s="403"/>
      <c r="BUY178" s="403"/>
      <c r="BVK178" s="727"/>
      <c r="BVN178" s="403"/>
      <c r="BVO178" s="403"/>
      <c r="BWA178" s="727"/>
      <c r="BWD178" s="403"/>
      <c r="BWE178" s="403"/>
      <c r="BWQ178" s="727"/>
      <c r="BWT178" s="403"/>
      <c r="BWU178" s="403"/>
      <c r="BXG178" s="727"/>
      <c r="BXJ178" s="403"/>
      <c r="BXK178" s="403"/>
      <c r="BXW178" s="727"/>
      <c r="BXZ178" s="403"/>
      <c r="BYA178" s="403"/>
      <c r="BYM178" s="727"/>
      <c r="BYP178" s="403"/>
      <c r="BYQ178" s="403"/>
      <c r="BZC178" s="727"/>
      <c r="BZF178" s="403"/>
      <c r="BZG178" s="403"/>
      <c r="BZS178" s="727"/>
      <c r="BZV178" s="403"/>
      <c r="BZW178" s="403"/>
      <c r="CAI178" s="727"/>
      <c r="CAL178" s="403"/>
      <c r="CAM178" s="403"/>
      <c r="CAY178" s="727"/>
      <c r="CBB178" s="403"/>
      <c r="CBC178" s="403"/>
      <c r="CBO178" s="727"/>
      <c r="CBR178" s="403"/>
      <c r="CBS178" s="403"/>
      <c r="CCE178" s="727"/>
      <c r="CCH178" s="403"/>
      <c r="CCI178" s="403"/>
      <c r="CCU178" s="727"/>
      <c r="CCX178" s="403"/>
      <c r="CCY178" s="403"/>
      <c r="CDK178" s="727"/>
      <c r="CDN178" s="403"/>
      <c r="CDO178" s="403"/>
      <c r="CEA178" s="727"/>
      <c r="CED178" s="403"/>
      <c r="CEE178" s="403"/>
      <c r="CEQ178" s="727"/>
      <c r="CET178" s="403"/>
      <c r="CEU178" s="403"/>
      <c r="CFG178" s="727"/>
      <c r="CFJ178" s="403"/>
      <c r="CFK178" s="403"/>
      <c r="CFW178" s="727"/>
      <c r="CFZ178" s="403"/>
      <c r="CGA178" s="403"/>
      <c r="CGM178" s="727"/>
      <c r="CGP178" s="403"/>
      <c r="CGQ178" s="403"/>
      <c r="CHC178" s="727"/>
      <c r="CHF178" s="403"/>
      <c r="CHG178" s="403"/>
      <c r="CHS178" s="727"/>
      <c r="CHV178" s="403"/>
      <c r="CHW178" s="403"/>
      <c r="CII178" s="727"/>
      <c r="CIL178" s="403"/>
      <c r="CIM178" s="403"/>
      <c r="CIY178" s="727"/>
      <c r="CJB178" s="403"/>
      <c r="CJC178" s="403"/>
      <c r="CJO178" s="727"/>
      <c r="CJR178" s="403"/>
      <c r="CJS178" s="403"/>
      <c r="CKE178" s="727"/>
      <c r="CKH178" s="403"/>
      <c r="CKI178" s="403"/>
      <c r="CKU178" s="727"/>
      <c r="CKX178" s="403"/>
      <c r="CKY178" s="403"/>
      <c r="CLK178" s="727"/>
      <c r="CLN178" s="403"/>
      <c r="CLO178" s="403"/>
      <c r="CMA178" s="727"/>
      <c r="CMD178" s="403"/>
      <c r="CME178" s="403"/>
      <c r="CMQ178" s="727"/>
      <c r="CMT178" s="403"/>
      <c r="CMU178" s="403"/>
      <c r="CNG178" s="727"/>
      <c r="CNJ178" s="403"/>
      <c r="CNK178" s="403"/>
      <c r="CNW178" s="727"/>
      <c r="CNZ178" s="403"/>
      <c r="COA178" s="403"/>
      <c r="COM178" s="727"/>
      <c r="COP178" s="403"/>
      <c r="COQ178" s="403"/>
      <c r="CPC178" s="727"/>
      <c r="CPF178" s="403"/>
      <c r="CPG178" s="403"/>
      <c r="CPS178" s="727"/>
      <c r="CPV178" s="403"/>
      <c r="CPW178" s="403"/>
      <c r="CQI178" s="727"/>
      <c r="CQL178" s="403"/>
      <c r="CQM178" s="403"/>
      <c r="CQY178" s="727"/>
      <c r="CRB178" s="403"/>
      <c r="CRC178" s="403"/>
      <c r="CRO178" s="727"/>
      <c r="CRR178" s="403"/>
      <c r="CRS178" s="403"/>
      <c r="CSE178" s="727"/>
      <c r="CSH178" s="403"/>
      <c r="CSI178" s="403"/>
      <c r="CSU178" s="727"/>
      <c r="CSX178" s="403"/>
      <c r="CSY178" s="403"/>
      <c r="CTK178" s="727"/>
      <c r="CTN178" s="403"/>
      <c r="CTO178" s="403"/>
      <c r="CUA178" s="727"/>
      <c r="CUD178" s="403"/>
      <c r="CUE178" s="403"/>
      <c r="CUQ178" s="727"/>
      <c r="CUT178" s="403"/>
      <c r="CUU178" s="403"/>
      <c r="CVG178" s="727"/>
      <c r="CVJ178" s="403"/>
      <c r="CVK178" s="403"/>
      <c r="CVW178" s="727"/>
      <c r="CVZ178" s="403"/>
      <c r="CWA178" s="403"/>
      <c r="CWM178" s="727"/>
      <c r="CWP178" s="403"/>
      <c r="CWQ178" s="403"/>
      <c r="CXC178" s="727"/>
      <c r="CXF178" s="403"/>
      <c r="CXG178" s="403"/>
      <c r="CXS178" s="727"/>
      <c r="CXV178" s="403"/>
      <c r="CXW178" s="403"/>
      <c r="CYI178" s="727"/>
      <c r="CYL178" s="403"/>
      <c r="CYM178" s="403"/>
      <c r="CYY178" s="727"/>
      <c r="CZB178" s="403"/>
      <c r="CZC178" s="403"/>
      <c r="CZO178" s="727"/>
      <c r="CZR178" s="403"/>
      <c r="CZS178" s="403"/>
      <c r="DAE178" s="727"/>
      <c r="DAH178" s="403"/>
      <c r="DAI178" s="403"/>
      <c r="DAU178" s="727"/>
      <c r="DAX178" s="403"/>
      <c r="DAY178" s="403"/>
      <c r="DBK178" s="727"/>
      <c r="DBN178" s="403"/>
      <c r="DBO178" s="403"/>
      <c r="DCA178" s="727"/>
      <c r="DCD178" s="403"/>
      <c r="DCE178" s="403"/>
      <c r="DCQ178" s="727"/>
      <c r="DCT178" s="403"/>
      <c r="DCU178" s="403"/>
      <c r="DDG178" s="727"/>
      <c r="DDJ178" s="403"/>
      <c r="DDK178" s="403"/>
      <c r="DDW178" s="727"/>
      <c r="DDZ178" s="403"/>
      <c r="DEA178" s="403"/>
      <c r="DEM178" s="727"/>
      <c r="DEP178" s="403"/>
      <c r="DEQ178" s="403"/>
      <c r="DFC178" s="727"/>
      <c r="DFF178" s="403"/>
      <c r="DFG178" s="403"/>
      <c r="DFS178" s="727"/>
      <c r="DFV178" s="403"/>
      <c r="DFW178" s="403"/>
      <c r="DGI178" s="727"/>
      <c r="DGL178" s="403"/>
      <c r="DGM178" s="403"/>
      <c r="DGY178" s="727"/>
      <c r="DHB178" s="403"/>
      <c r="DHC178" s="403"/>
      <c r="DHO178" s="727"/>
      <c r="DHR178" s="403"/>
      <c r="DHS178" s="403"/>
      <c r="DIE178" s="727"/>
      <c r="DIH178" s="403"/>
      <c r="DII178" s="403"/>
      <c r="DIU178" s="727"/>
      <c r="DIX178" s="403"/>
      <c r="DIY178" s="403"/>
      <c r="DJK178" s="727"/>
      <c r="DJN178" s="403"/>
      <c r="DJO178" s="403"/>
      <c r="DKA178" s="727"/>
      <c r="DKD178" s="403"/>
      <c r="DKE178" s="403"/>
      <c r="DKQ178" s="727"/>
      <c r="DKT178" s="403"/>
      <c r="DKU178" s="403"/>
      <c r="DLG178" s="727"/>
      <c r="DLJ178" s="403"/>
      <c r="DLK178" s="403"/>
      <c r="DLW178" s="727"/>
      <c r="DLZ178" s="403"/>
      <c r="DMA178" s="403"/>
      <c r="DMM178" s="727"/>
      <c r="DMP178" s="403"/>
      <c r="DMQ178" s="403"/>
      <c r="DNC178" s="727"/>
      <c r="DNF178" s="403"/>
      <c r="DNG178" s="403"/>
      <c r="DNS178" s="727"/>
      <c r="DNV178" s="403"/>
      <c r="DNW178" s="403"/>
      <c r="DOI178" s="727"/>
      <c r="DOL178" s="403"/>
      <c r="DOM178" s="403"/>
      <c r="DOY178" s="727"/>
      <c r="DPB178" s="403"/>
      <c r="DPC178" s="403"/>
      <c r="DPO178" s="727"/>
      <c r="DPR178" s="403"/>
      <c r="DPS178" s="403"/>
      <c r="DQE178" s="727"/>
      <c r="DQH178" s="403"/>
      <c r="DQI178" s="403"/>
      <c r="DQU178" s="727"/>
      <c r="DQX178" s="403"/>
      <c r="DQY178" s="403"/>
      <c r="DRK178" s="727"/>
      <c r="DRN178" s="403"/>
      <c r="DRO178" s="403"/>
      <c r="DSA178" s="727"/>
      <c r="DSD178" s="403"/>
      <c r="DSE178" s="403"/>
      <c r="DSQ178" s="727"/>
      <c r="DST178" s="403"/>
      <c r="DSU178" s="403"/>
      <c r="DTG178" s="727"/>
      <c r="DTJ178" s="403"/>
      <c r="DTK178" s="403"/>
      <c r="DTW178" s="727"/>
      <c r="DTZ178" s="403"/>
      <c r="DUA178" s="403"/>
      <c r="DUM178" s="727"/>
      <c r="DUP178" s="403"/>
      <c r="DUQ178" s="403"/>
      <c r="DVC178" s="727"/>
      <c r="DVF178" s="403"/>
      <c r="DVG178" s="403"/>
      <c r="DVS178" s="727"/>
      <c r="DVV178" s="403"/>
      <c r="DVW178" s="403"/>
      <c r="DWI178" s="727"/>
      <c r="DWL178" s="403"/>
      <c r="DWM178" s="403"/>
      <c r="DWY178" s="727"/>
      <c r="DXB178" s="403"/>
      <c r="DXC178" s="403"/>
      <c r="DXO178" s="727"/>
      <c r="DXR178" s="403"/>
      <c r="DXS178" s="403"/>
      <c r="DYE178" s="727"/>
      <c r="DYH178" s="403"/>
      <c r="DYI178" s="403"/>
      <c r="DYU178" s="727"/>
      <c r="DYX178" s="403"/>
      <c r="DYY178" s="403"/>
      <c r="DZK178" s="727"/>
      <c r="DZN178" s="403"/>
      <c r="DZO178" s="403"/>
      <c r="EAA178" s="727"/>
      <c r="EAD178" s="403"/>
      <c r="EAE178" s="403"/>
      <c r="EAQ178" s="727"/>
      <c r="EAT178" s="403"/>
      <c r="EAU178" s="403"/>
      <c r="EBG178" s="727"/>
      <c r="EBJ178" s="403"/>
      <c r="EBK178" s="403"/>
      <c r="EBW178" s="727"/>
      <c r="EBZ178" s="403"/>
      <c r="ECA178" s="403"/>
      <c r="ECM178" s="727"/>
      <c r="ECP178" s="403"/>
      <c r="ECQ178" s="403"/>
      <c r="EDC178" s="727"/>
      <c r="EDF178" s="403"/>
      <c r="EDG178" s="403"/>
      <c r="EDS178" s="727"/>
      <c r="EDV178" s="403"/>
      <c r="EDW178" s="403"/>
      <c r="EEI178" s="727"/>
      <c r="EEL178" s="403"/>
      <c r="EEM178" s="403"/>
      <c r="EEY178" s="727"/>
      <c r="EFB178" s="403"/>
      <c r="EFC178" s="403"/>
      <c r="EFO178" s="727"/>
      <c r="EFR178" s="403"/>
      <c r="EFS178" s="403"/>
      <c r="EGE178" s="727"/>
      <c r="EGH178" s="403"/>
      <c r="EGI178" s="403"/>
      <c r="EGU178" s="727"/>
      <c r="EGX178" s="403"/>
      <c r="EGY178" s="403"/>
      <c r="EHK178" s="727"/>
      <c r="EHN178" s="403"/>
      <c r="EHO178" s="403"/>
      <c r="EIA178" s="727"/>
      <c r="EID178" s="403"/>
      <c r="EIE178" s="403"/>
      <c r="EIQ178" s="727"/>
      <c r="EIT178" s="403"/>
      <c r="EIU178" s="403"/>
      <c r="EJG178" s="727"/>
      <c r="EJJ178" s="403"/>
      <c r="EJK178" s="403"/>
      <c r="EJW178" s="727"/>
      <c r="EJZ178" s="403"/>
      <c r="EKA178" s="403"/>
      <c r="EKM178" s="727"/>
      <c r="EKP178" s="403"/>
      <c r="EKQ178" s="403"/>
      <c r="ELC178" s="727"/>
      <c r="ELF178" s="403"/>
      <c r="ELG178" s="403"/>
      <c r="ELS178" s="727"/>
      <c r="ELV178" s="403"/>
      <c r="ELW178" s="403"/>
      <c r="EMI178" s="727"/>
      <c r="EML178" s="403"/>
      <c r="EMM178" s="403"/>
      <c r="EMY178" s="727"/>
      <c r="ENB178" s="403"/>
      <c r="ENC178" s="403"/>
      <c r="ENO178" s="727"/>
      <c r="ENR178" s="403"/>
      <c r="ENS178" s="403"/>
      <c r="EOE178" s="727"/>
      <c r="EOH178" s="403"/>
      <c r="EOI178" s="403"/>
      <c r="EOU178" s="727"/>
      <c r="EOX178" s="403"/>
      <c r="EOY178" s="403"/>
      <c r="EPK178" s="727"/>
      <c r="EPN178" s="403"/>
      <c r="EPO178" s="403"/>
      <c r="EQA178" s="727"/>
      <c r="EQD178" s="403"/>
      <c r="EQE178" s="403"/>
      <c r="EQQ178" s="727"/>
      <c r="EQT178" s="403"/>
      <c r="EQU178" s="403"/>
      <c r="ERG178" s="727"/>
      <c r="ERJ178" s="403"/>
      <c r="ERK178" s="403"/>
      <c r="ERW178" s="727"/>
      <c r="ERZ178" s="403"/>
      <c r="ESA178" s="403"/>
      <c r="ESM178" s="727"/>
      <c r="ESP178" s="403"/>
      <c r="ESQ178" s="403"/>
      <c r="ETC178" s="727"/>
      <c r="ETF178" s="403"/>
      <c r="ETG178" s="403"/>
      <c r="ETS178" s="727"/>
      <c r="ETV178" s="403"/>
      <c r="ETW178" s="403"/>
      <c r="EUI178" s="727"/>
      <c r="EUL178" s="403"/>
      <c r="EUM178" s="403"/>
      <c r="EUY178" s="727"/>
      <c r="EVB178" s="403"/>
      <c r="EVC178" s="403"/>
      <c r="EVO178" s="727"/>
      <c r="EVR178" s="403"/>
      <c r="EVS178" s="403"/>
      <c r="EWE178" s="727"/>
      <c r="EWH178" s="403"/>
      <c r="EWI178" s="403"/>
      <c r="EWU178" s="727"/>
      <c r="EWX178" s="403"/>
      <c r="EWY178" s="403"/>
      <c r="EXK178" s="727"/>
      <c r="EXN178" s="403"/>
      <c r="EXO178" s="403"/>
      <c r="EYA178" s="727"/>
      <c r="EYD178" s="403"/>
      <c r="EYE178" s="403"/>
      <c r="EYQ178" s="727"/>
      <c r="EYT178" s="403"/>
      <c r="EYU178" s="403"/>
      <c r="EZG178" s="727"/>
      <c r="EZJ178" s="403"/>
      <c r="EZK178" s="403"/>
      <c r="EZW178" s="727"/>
      <c r="EZZ178" s="403"/>
      <c r="FAA178" s="403"/>
      <c r="FAM178" s="727"/>
      <c r="FAP178" s="403"/>
      <c r="FAQ178" s="403"/>
      <c r="FBC178" s="727"/>
      <c r="FBF178" s="403"/>
      <c r="FBG178" s="403"/>
      <c r="FBS178" s="727"/>
      <c r="FBV178" s="403"/>
      <c r="FBW178" s="403"/>
      <c r="FCI178" s="727"/>
      <c r="FCL178" s="403"/>
      <c r="FCM178" s="403"/>
      <c r="FCY178" s="727"/>
      <c r="FDB178" s="403"/>
      <c r="FDC178" s="403"/>
      <c r="FDO178" s="727"/>
      <c r="FDR178" s="403"/>
      <c r="FDS178" s="403"/>
      <c r="FEE178" s="727"/>
      <c r="FEH178" s="403"/>
      <c r="FEI178" s="403"/>
      <c r="FEU178" s="727"/>
      <c r="FEX178" s="403"/>
      <c r="FEY178" s="403"/>
      <c r="FFK178" s="727"/>
      <c r="FFN178" s="403"/>
      <c r="FFO178" s="403"/>
      <c r="FGA178" s="727"/>
      <c r="FGD178" s="403"/>
      <c r="FGE178" s="403"/>
      <c r="FGQ178" s="727"/>
      <c r="FGT178" s="403"/>
      <c r="FGU178" s="403"/>
      <c r="FHG178" s="727"/>
      <c r="FHJ178" s="403"/>
      <c r="FHK178" s="403"/>
      <c r="FHW178" s="727"/>
      <c r="FHZ178" s="403"/>
      <c r="FIA178" s="403"/>
      <c r="FIM178" s="727"/>
      <c r="FIP178" s="403"/>
      <c r="FIQ178" s="403"/>
      <c r="FJC178" s="727"/>
      <c r="FJF178" s="403"/>
      <c r="FJG178" s="403"/>
      <c r="FJS178" s="727"/>
      <c r="FJV178" s="403"/>
      <c r="FJW178" s="403"/>
      <c r="FKI178" s="727"/>
      <c r="FKL178" s="403"/>
      <c r="FKM178" s="403"/>
      <c r="FKY178" s="727"/>
      <c r="FLB178" s="403"/>
      <c r="FLC178" s="403"/>
      <c r="FLO178" s="727"/>
      <c r="FLR178" s="403"/>
      <c r="FLS178" s="403"/>
      <c r="FME178" s="727"/>
      <c r="FMH178" s="403"/>
      <c r="FMI178" s="403"/>
      <c r="FMU178" s="727"/>
      <c r="FMX178" s="403"/>
      <c r="FMY178" s="403"/>
      <c r="FNK178" s="727"/>
      <c r="FNN178" s="403"/>
      <c r="FNO178" s="403"/>
      <c r="FOA178" s="727"/>
      <c r="FOD178" s="403"/>
      <c r="FOE178" s="403"/>
      <c r="FOQ178" s="727"/>
      <c r="FOT178" s="403"/>
      <c r="FOU178" s="403"/>
      <c r="FPG178" s="727"/>
      <c r="FPJ178" s="403"/>
      <c r="FPK178" s="403"/>
      <c r="FPW178" s="727"/>
      <c r="FPZ178" s="403"/>
      <c r="FQA178" s="403"/>
      <c r="FQM178" s="727"/>
      <c r="FQP178" s="403"/>
      <c r="FQQ178" s="403"/>
      <c r="FRC178" s="727"/>
      <c r="FRF178" s="403"/>
      <c r="FRG178" s="403"/>
      <c r="FRS178" s="727"/>
      <c r="FRV178" s="403"/>
      <c r="FRW178" s="403"/>
      <c r="FSI178" s="727"/>
      <c r="FSL178" s="403"/>
      <c r="FSM178" s="403"/>
      <c r="FSY178" s="727"/>
      <c r="FTB178" s="403"/>
      <c r="FTC178" s="403"/>
      <c r="FTO178" s="727"/>
      <c r="FTR178" s="403"/>
      <c r="FTS178" s="403"/>
      <c r="FUE178" s="727"/>
      <c r="FUH178" s="403"/>
      <c r="FUI178" s="403"/>
      <c r="FUU178" s="727"/>
      <c r="FUX178" s="403"/>
      <c r="FUY178" s="403"/>
      <c r="FVK178" s="727"/>
      <c r="FVN178" s="403"/>
      <c r="FVO178" s="403"/>
      <c r="FWA178" s="727"/>
      <c r="FWD178" s="403"/>
      <c r="FWE178" s="403"/>
      <c r="FWQ178" s="727"/>
      <c r="FWT178" s="403"/>
      <c r="FWU178" s="403"/>
      <c r="FXG178" s="727"/>
      <c r="FXJ178" s="403"/>
      <c r="FXK178" s="403"/>
      <c r="FXW178" s="727"/>
      <c r="FXZ178" s="403"/>
      <c r="FYA178" s="403"/>
      <c r="FYM178" s="727"/>
      <c r="FYP178" s="403"/>
      <c r="FYQ178" s="403"/>
      <c r="FZC178" s="727"/>
      <c r="FZF178" s="403"/>
      <c r="FZG178" s="403"/>
      <c r="FZS178" s="727"/>
      <c r="FZV178" s="403"/>
      <c r="FZW178" s="403"/>
      <c r="GAI178" s="727"/>
      <c r="GAL178" s="403"/>
      <c r="GAM178" s="403"/>
      <c r="GAY178" s="727"/>
      <c r="GBB178" s="403"/>
      <c r="GBC178" s="403"/>
      <c r="GBO178" s="727"/>
      <c r="GBR178" s="403"/>
      <c r="GBS178" s="403"/>
      <c r="GCE178" s="727"/>
      <c r="GCH178" s="403"/>
      <c r="GCI178" s="403"/>
      <c r="GCU178" s="727"/>
      <c r="GCX178" s="403"/>
      <c r="GCY178" s="403"/>
      <c r="GDK178" s="727"/>
      <c r="GDN178" s="403"/>
      <c r="GDO178" s="403"/>
      <c r="GEA178" s="727"/>
      <c r="GED178" s="403"/>
      <c r="GEE178" s="403"/>
      <c r="GEQ178" s="727"/>
      <c r="GET178" s="403"/>
      <c r="GEU178" s="403"/>
      <c r="GFG178" s="727"/>
      <c r="GFJ178" s="403"/>
      <c r="GFK178" s="403"/>
      <c r="GFW178" s="727"/>
      <c r="GFZ178" s="403"/>
      <c r="GGA178" s="403"/>
      <c r="GGM178" s="727"/>
      <c r="GGP178" s="403"/>
      <c r="GGQ178" s="403"/>
      <c r="GHC178" s="727"/>
      <c r="GHF178" s="403"/>
      <c r="GHG178" s="403"/>
      <c r="GHS178" s="727"/>
      <c r="GHV178" s="403"/>
      <c r="GHW178" s="403"/>
      <c r="GII178" s="727"/>
      <c r="GIL178" s="403"/>
      <c r="GIM178" s="403"/>
      <c r="GIY178" s="727"/>
      <c r="GJB178" s="403"/>
      <c r="GJC178" s="403"/>
      <c r="GJO178" s="727"/>
      <c r="GJR178" s="403"/>
      <c r="GJS178" s="403"/>
      <c r="GKE178" s="727"/>
      <c r="GKH178" s="403"/>
      <c r="GKI178" s="403"/>
      <c r="GKU178" s="727"/>
      <c r="GKX178" s="403"/>
      <c r="GKY178" s="403"/>
      <c r="GLK178" s="727"/>
      <c r="GLN178" s="403"/>
      <c r="GLO178" s="403"/>
      <c r="GMA178" s="727"/>
      <c r="GMD178" s="403"/>
      <c r="GME178" s="403"/>
      <c r="GMQ178" s="727"/>
      <c r="GMT178" s="403"/>
      <c r="GMU178" s="403"/>
      <c r="GNG178" s="727"/>
      <c r="GNJ178" s="403"/>
      <c r="GNK178" s="403"/>
      <c r="GNW178" s="727"/>
      <c r="GNZ178" s="403"/>
      <c r="GOA178" s="403"/>
      <c r="GOM178" s="727"/>
      <c r="GOP178" s="403"/>
      <c r="GOQ178" s="403"/>
      <c r="GPC178" s="727"/>
      <c r="GPF178" s="403"/>
      <c r="GPG178" s="403"/>
      <c r="GPS178" s="727"/>
      <c r="GPV178" s="403"/>
      <c r="GPW178" s="403"/>
      <c r="GQI178" s="727"/>
      <c r="GQL178" s="403"/>
      <c r="GQM178" s="403"/>
      <c r="GQY178" s="727"/>
      <c r="GRB178" s="403"/>
      <c r="GRC178" s="403"/>
      <c r="GRO178" s="727"/>
      <c r="GRR178" s="403"/>
      <c r="GRS178" s="403"/>
      <c r="GSE178" s="727"/>
      <c r="GSH178" s="403"/>
      <c r="GSI178" s="403"/>
      <c r="GSU178" s="727"/>
      <c r="GSX178" s="403"/>
      <c r="GSY178" s="403"/>
      <c r="GTK178" s="727"/>
      <c r="GTN178" s="403"/>
      <c r="GTO178" s="403"/>
      <c r="GUA178" s="727"/>
      <c r="GUD178" s="403"/>
      <c r="GUE178" s="403"/>
      <c r="GUQ178" s="727"/>
      <c r="GUT178" s="403"/>
      <c r="GUU178" s="403"/>
      <c r="GVG178" s="727"/>
      <c r="GVJ178" s="403"/>
      <c r="GVK178" s="403"/>
      <c r="GVW178" s="727"/>
      <c r="GVZ178" s="403"/>
      <c r="GWA178" s="403"/>
      <c r="GWM178" s="727"/>
      <c r="GWP178" s="403"/>
      <c r="GWQ178" s="403"/>
      <c r="GXC178" s="727"/>
      <c r="GXF178" s="403"/>
      <c r="GXG178" s="403"/>
      <c r="GXS178" s="727"/>
      <c r="GXV178" s="403"/>
      <c r="GXW178" s="403"/>
      <c r="GYI178" s="727"/>
      <c r="GYL178" s="403"/>
      <c r="GYM178" s="403"/>
      <c r="GYY178" s="727"/>
      <c r="GZB178" s="403"/>
      <c r="GZC178" s="403"/>
      <c r="GZO178" s="727"/>
      <c r="GZR178" s="403"/>
      <c r="GZS178" s="403"/>
      <c r="HAE178" s="727"/>
      <c r="HAH178" s="403"/>
      <c r="HAI178" s="403"/>
      <c r="HAU178" s="727"/>
      <c r="HAX178" s="403"/>
      <c r="HAY178" s="403"/>
      <c r="HBK178" s="727"/>
      <c r="HBN178" s="403"/>
      <c r="HBO178" s="403"/>
      <c r="HCA178" s="727"/>
      <c r="HCD178" s="403"/>
      <c r="HCE178" s="403"/>
      <c r="HCQ178" s="727"/>
      <c r="HCT178" s="403"/>
      <c r="HCU178" s="403"/>
      <c r="HDG178" s="727"/>
      <c r="HDJ178" s="403"/>
      <c r="HDK178" s="403"/>
      <c r="HDW178" s="727"/>
      <c r="HDZ178" s="403"/>
      <c r="HEA178" s="403"/>
      <c r="HEM178" s="727"/>
      <c r="HEP178" s="403"/>
      <c r="HEQ178" s="403"/>
      <c r="HFC178" s="727"/>
      <c r="HFF178" s="403"/>
      <c r="HFG178" s="403"/>
      <c r="HFS178" s="727"/>
      <c r="HFV178" s="403"/>
      <c r="HFW178" s="403"/>
      <c r="HGI178" s="727"/>
      <c r="HGL178" s="403"/>
      <c r="HGM178" s="403"/>
      <c r="HGY178" s="727"/>
      <c r="HHB178" s="403"/>
      <c r="HHC178" s="403"/>
      <c r="HHO178" s="727"/>
      <c r="HHR178" s="403"/>
      <c r="HHS178" s="403"/>
      <c r="HIE178" s="727"/>
      <c r="HIH178" s="403"/>
      <c r="HII178" s="403"/>
      <c r="HIU178" s="727"/>
      <c r="HIX178" s="403"/>
      <c r="HIY178" s="403"/>
      <c r="HJK178" s="727"/>
      <c r="HJN178" s="403"/>
      <c r="HJO178" s="403"/>
      <c r="HKA178" s="727"/>
      <c r="HKD178" s="403"/>
      <c r="HKE178" s="403"/>
      <c r="HKQ178" s="727"/>
      <c r="HKT178" s="403"/>
      <c r="HKU178" s="403"/>
      <c r="HLG178" s="727"/>
      <c r="HLJ178" s="403"/>
      <c r="HLK178" s="403"/>
      <c r="HLW178" s="727"/>
      <c r="HLZ178" s="403"/>
      <c r="HMA178" s="403"/>
      <c r="HMM178" s="727"/>
      <c r="HMP178" s="403"/>
      <c r="HMQ178" s="403"/>
      <c r="HNC178" s="727"/>
      <c r="HNF178" s="403"/>
      <c r="HNG178" s="403"/>
      <c r="HNS178" s="727"/>
      <c r="HNV178" s="403"/>
      <c r="HNW178" s="403"/>
      <c r="HOI178" s="727"/>
      <c r="HOL178" s="403"/>
      <c r="HOM178" s="403"/>
      <c r="HOY178" s="727"/>
      <c r="HPB178" s="403"/>
      <c r="HPC178" s="403"/>
      <c r="HPO178" s="727"/>
      <c r="HPR178" s="403"/>
      <c r="HPS178" s="403"/>
      <c r="HQE178" s="727"/>
      <c r="HQH178" s="403"/>
      <c r="HQI178" s="403"/>
      <c r="HQU178" s="727"/>
      <c r="HQX178" s="403"/>
      <c r="HQY178" s="403"/>
      <c r="HRK178" s="727"/>
      <c r="HRN178" s="403"/>
      <c r="HRO178" s="403"/>
      <c r="HSA178" s="727"/>
      <c r="HSD178" s="403"/>
      <c r="HSE178" s="403"/>
      <c r="HSQ178" s="727"/>
      <c r="HST178" s="403"/>
      <c r="HSU178" s="403"/>
      <c r="HTG178" s="727"/>
      <c r="HTJ178" s="403"/>
      <c r="HTK178" s="403"/>
      <c r="HTW178" s="727"/>
      <c r="HTZ178" s="403"/>
      <c r="HUA178" s="403"/>
      <c r="HUM178" s="727"/>
      <c r="HUP178" s="403"/>
      <c r="HUQ178" s="403"/>
      <c r="HVC178" s="727"/>
      <c r="HVF178" s="403"/>
      <c r="HVG178" s="403"/>
      <c r="HVS178" s="727"/>
      <c r="HVV178" s="403"/>
      <c r="HVW178" s="403"/>
      <c r="HWI178" s="727"/>
      <c r="HWL178" s="403"/>
      <c r="HWM178" s="403"/>
      <c r="HWY178" s="727"/>
      <c r="HXB178" s="403"/>
      <c r="HXC178" s="403"/>
      <c r="HXO178" s="727"/>
      <c r="HXR178" s="403"/>
      <c r="HXS178" s="403"/>
      <c r="HYE178" s="727"/>
      <c r="HYH178" s="403"/>
      <c r="HYI178" s="403"/>
      <c r="HYU178" s="727"/>
      <c r="HYX178" s="403"/>
      <c r="HYY178" s="403"/>
      <c r="HZK178" s="727"/>
      <c r="HZN178" s="403"/>
      <c r="HZO178" s="403"/>
      <c r="IAA178" s="727"/>
      <c r="IAD178" s="403"/>
      <c r="IAE178" s="403"/>
      <c r="IAQ178" s="727"/>
      <c r="IAT178" s="403"/>
      <c r="IAU178" s="403"/>
      <c r="IBG178" s="727"/>
      <c r="IBJ178" s="403"/>
      <c r="IBK178" s="403"/>
      <c r="IBW178" s="727"/>
      <c r="IBZ178" s="403"/>
      <c r="ICA178" s="403"/>
      <c r="ICM178" s="727"/>
      <c r="ICP178" s="403"/>
      <c r="ICQ178" s="403"/>
      <c r="IDC178" s="727"/>
      <c r="IDF178" s="403"/>
      <c r="IDG178" s="403"/>
      <c r="IDS178" s="727"/>
      <c r="IDV178" s="403"/>
      <c r="IDW178" s="403"/>
      <c r="IEI178" s="727"/>
      <c r="IEL178" s="403"/>
      <c r="IEM178" s="403"/>
      <c r="IEY178" s="727"/>
      <c r="IFB178" s="403"/>
      <c r="IFC178" s="403"/>
      <c r="IFO178" s="727"/>
      <c r="IFR178" s="403"/>
      <c r="IFS178" s="403"/>
      <c r="IGE178" s="727"/>
      <c r="IGH178" s="403"/>
      <c r="IGI178" s="403"/>
      <c r="IGU178" s="727"/>
      <c r="IGX178" s="403"/>
      <c r="IGY178" s="403"/>
      <c r="IHK178" s="727"/>
      <c r="IHN178" s="403"/>
      <c r="IHO178" s="403"/>
      <c r="IIA178" s="727"/>
      <c r="IID178" s="403"/>
      <c r="IIE178" s="403"/>
      <c r="IIQ178" s="727"/>
      <c r="IIT178" s="403"/>
      <c r="IIU178" s="403"/>
      <c r="IJG178" s="727"/>
      <c r="IJJ178" s="403"/>
      <c r="IJK178" s="403"/>
      <c r="IJW178" s="727"/>
      <c r="IJZ178" s="403"/>
      <c r="IKA178" s="403"/>
      <c r="IKM178" s="727"/>
      <c r="IKP178" s="403"/>
      <c r="IKQ178" s="403"/>
      <c r="ILC178" s="727"/>
      <c r="ILF178" s="403"/>
      <c r="ILG178" s="403"/>
      <c r="ILS178" s="727"/>
      <c r="ILV178" s="403"/>
      <c r="ILW178" s="403"/>
      <c r="IMI178" s="727"/>
      <c r="IML178" s="403"/>
      <c r="IMM178" s="403"/>
      <c r="IMY178" s="727"/>
      <c r="INB178" s="403"/>
      <c r="INC178" s="403"/>
      <c r="INO178" s="727"/>
      <c r="INR178" s="403"/>
      <c r="INS178" s="403"/>
      <c r="IOE178" s="727"/>
      <c r="IOH178" s="403"/>
      <c r="IOI178" s="403"/>
      <c r="IOU178" s="727"/>
      <c r="IOX178" s="403"/>
      <c r="IOY178" s="403"/>
      <c r="IPK178" s="727"/>
      <c r="IPN178" s="403"/>
      <c r="IPO178" s="403"/>
      <c r="IQA178" s="727"/>
      <c r="IQD178" s="403"/>
      <c r="IQE178" s="403"/>
      <c r="IQQ178" s="727"/>
      <c r="IQT178" s="403"/>
      <c r="IQU178" s="403"/>
      <c r="IRG178" s="727"/>
      <c r="IRJ178" s="403"/>
      <c r="IRK178" s="403"/>
      <c r="IRW178" s="727"/>
      <c r="IRZ178" s="403"/>
      <c r="ISA178" s="403"/>
      <c r="ISM178" s="727"/>
      <c r="ISP178" s="403"/>
      <c r="ISQ178" s="403"/>
      <c r="ITC178" s="727"/>
      <c r="ITF178" s="403"/>
      <c r="ITG178" s="403"/>
      <c r="ITS178" s="727"/>
      <c r="ITV178" s="403"/>
      <c r="ITW178" s="403"/>
      <c r="IUI178" s="727"/>
      <c r="IUL178" s="403"/>
      <c r="IUM178" s="403"/>
      <c r="IUY178" s="727"/>
      <c r="IVB178" s="403"/>
      <c r="IVC178" s="403"/>
      <c r="IVO178" s="727"/>
      <c r="IVR178" s="403"/>
      <c r="IVS178" s="403"/>
      <c r="IWE178" s="727"/>
      <c r="IWH178" s="403"/>
      <c r="IWI178" s="403"/>
      <c r="IWU178" s="727"/>
      <c r="IWX178" s="403"/>
      <c r="IWY178" s="403"/>
      <c r="IXK178" s="727"/>
      <c r="IXN178" s="403"/>
      <c r="IXO178" s="403"/>
      <c r="IYA178" s="727"/>
      <c r="IYD178" s="403"/>
      <c r="IYE178" s="403"/>
      <c r="IYQ178" s="727"/>
      <c r="IYT178" s="403"/>
      <c r="IYU178" s="403"/>
      <c r="IZG178" s="727"/>
      <c r="IZJ178" s="403"/>
      <c r="IZK178" s="403"/>
      <c r="IZW178" s="727"/>
      <c r="IZZ178" s="403"/>
      <c r="JAA178" s="403"/>
      <c r="JAM178" s="727"/>
      <c r="JAP178" s="403"/>
      <c r="JAQ178" s="403"/>
      <c r="JBC178" s="727"/>
      <c r="JBF178" s="403"/>
      <c r="JBG178" s="403"/>
      <c r="JBS178" s="727"/>
      <c r="JBV178" s="403"/>
      <c r="JBW178" s="403"/>
      <c r="JCI178" s="727"/>
      <c r="JCL178" s="403"/>
      <c r="JCM178" s="403"/>
      <c r="JCY178" s="727"/>
      <c r="JDB178" s="403"/>
      <c r="JDC178" s="403"/>
      <c r="JDO178" s="727"/>
      <c r="JDR178" s="403"/>
      <c r="JDS178" s="403"/>
      <c r="JEE178" s="727"/>
      <c r="JEH178" s="403"/>
      <c r="JEI178" s="403"/>
      <c r="JEU178" s="727"/>
      <c r="JEX178" s="403"/>
      <c r="JEY178" s="403"/>
      <c r="JFK178" s="727"/>
      <c r="JFN178" s="403"/>
      <c r="JFO178" s="403"/>
      <c r="JGA178" s="727"/>
      <c r="JGD178" s="403"/>
      <c r="JGE178" s="403"/>
      <c r="JGQ178" s="727"/>
      <c r="JGT178" s="403"/>
      <c r="JGU178" s="403"/>
      <c r="JHG178" s="727"/>
      <c r="JHJ178" s="403"/>
      <c r="JHK178" s="403"/>
      <c r="JHW178" s="727"/>
      <c r="JHZ178" s="403"/>
      <c r="JIA178" s="403"/>
      <c r="JIM178" s="727"/>
      <c r="JIP178" s="403"/>
      <c r="JIQ178" s="403"/>
      <c r="JJC178" s="727"/>
      <c r="JJF178" s="403"/>
      <c r="JJG178" s="403"/>
      <c r="JJS178" s="727"/>
      <c r="JJV178" s="403"/>
      <c r="JJW178" s="403"/>
      <c r="JKI178" s="727"/>
      <c r="JKL178" s="403"/>
      <c r="JKM178" s="403"/>
      <c r="JKY178" s="727"/>
      <c r="JLB178" s="403"/>
      <c r="JLC178" s="403"/>
      <c r="JLO178" s="727"/>
      <c r="JLR178" s="403"/>
      <c r="JLS178" s="403"/>
      <c r="JME178" s="727"/>
      <c r="JMH178" s="403"/>
      <c r="JMI178" s="403"/>
      <c r="JMU178" s="727"/>
      <c r="JMX178" s="403"/>
      <c r="JMY178" s="403"/>
      <c r="JNK178" s="727"/>
      <c r="JNN178" s="403"/>
      <c r="JNO178" s="403"/>
      <c r="JOA178" s="727"/>
      <c r="JOD178" s="403"/>
      <c r="JOE178" s="403"/>
      <c r="JOQ178" s="727"/>
      <c r="JOT178" s="403"/>
      <c r="JOU178" s="403"/>
      <c r="JPG178" s="727"/>
      <c r="JPJ178" s="403"/>
      <c r="JPK178" s="403"/>
      <c r="JPW178" s="727"/>
      <c r="JPZ178" s="403"/>
      <c r="JQA178" s="403"/>
      <c r="JQM178" s="727"/>
      <c r="JQP178" s="403"/>
      <c r="JQQ178" s="403"/>
      <c r="JRC178" s="727"/>
      <c r="JRF178" s="403"/>
      <c r="JRG178" s="403"/>
      <c r="JRS178" s="727"/>
      <c r="JRV178" s="403"/>
      <c r="JRW178" s="403"/>
      <c r="JSI178" s="727"/>
      <c r="JSL178" s="403"/>
      <c r="JSM178" s="403"/>
      <c r="JSY178" s="727"/>
      <c r="JTB178" s="403"/>
      <c r="JTC178" s="403"/>
      <c r="JTO178" s="727"/>
      <c r="JTR178" s="403"/>
      <c r="JTS178" s="403"/>
      <c r="JUE178" s="727"/>
      <c r="JUH178" s="403"/>
      <c r="JUI178" s="403"/>
      <c r="JUU178" s="727"/>
      <c r="JUX178" s="403"/>
      <c r="JUY178" s="403"/>
      <c r="JVK178" s="727"/>
      <c r="JVN178" s="403"/>
      <c r="JVO178" s="403"/>
      <c r="JWA178" s="727"/>
      <c r="JWD178" s="403"/>
      <c r="JWE178" s="403"/>
      <c r="JWQ178" s="727"/>
      <c r="JWT178" s="403"/>
      <c r="JWU178" s="403"/>
      <c r="JXG178" s="727"/>
      <c r="JXJ178" s="403"/>
      <c r="JXK178" s="403"/>
      <c r="JXW178" s="727"/>
      <c r="JXZ178" s="403"/>
      <c r="JYA178" s="403"/>
      <c r="JYM178" s="727"/>
      <c r="JYP178" s="403"/>
      <c r="JYQ178" s="403"/>
      <c r="JZC178" s="727"/>
      <c r="JZF178" s="403"/>
      <c r="JZG178" s="403"/>
      <c r="JZS178" s="727"/>
      <c r="JZV178" s="403"/>
      <c r="JZW178" s="403"/>
      <c r="KAI178" s="727"/>
      <c r="KAL178" s="403"/>
      <c r="KAM178" s="403"/>
      <c r="KAY178" s="727"/>
      <c r="KBB178" s="403"/>
      <c r="KBC178" s="403"/>
      <c r="KBO178" s="727"/>
      <c r="KBR178" s="403"/>
      <c r="KBS178" s="403"/>
      <c r="KCE178" s="727"/>
      <c r="KCH178" s="403"/>
      <c r="KCI178" s="403"/>
      <c r="KCU178" s="727"/>
      <c r="KCX178" s="403"/>
      <c r="KCY178" s="403"/>
      <c r="KDK178" s="727"/>
      <c r="KDN178" s="403"/>
      <c r="KDO178" s="403"/>
      <c r="KEA178" s="727"/>
      <c r="KED178" s="403"/>
      <c r="KEE178" s="403"/>
      <c r="KEQ178" s="727"/>
      <c r="KET178" s="403"/>
      <c r="KEU178" s="403"/>
      <c r="KFG178" s="727"/>
      <c r="KFJ178" s="403"/>
      <c r="KFK178" s="403"/>
      <c r="KFW178" s="727"/>
      <c r="KFZ178" s="403"/>
      <c r="KGA178" s="403"/>
      <c r="KGM178" s="727"/>
      <c r="KGP178" s="403"/>
      <c r="KGQ178" s="403"/>
      <c r="KHC178" s="727"/>
      <c r="KHF178" s="403"/>
      <c r="KHG178" s="403"/>
      <c r="KHS178" s="727"/>
      <c r="KHV178" s="403"/>
      <c r="KHW178" s="403"/>
      <c r="KII178" s="727"/>
      <c r="KIL178" s="403"/>
      <c r="KIM178" s="403"/>
      <c r="KIY178" s="727"/>
      <c r="KJB178" s="403"/>
      <c r="KJC178" s="403"/>
      <c r="KJO178" s="727"/>
      <c r="KJR178" s="403"/>
      <c r="KJS178" s="403"/>
      <c r="KKE178" s="727"/>
      <c r="KKH178" s="403"/>
      <c r="KKI178" s="403"/>
      <c r="KKU178" s="727"/>
      <c r="KKX178" s="403"/>
      <c r="KKY178" s="403"/>
      <c r="KLK178" s="727"/>
      <c r="KLN178" s="403"/>
      <c r="KLO178" s="403"/>
      <c r="KMA178" s="727"/>
      <c r="KMD178" s="403"/>
      <c r="KME178" s="403"/>
      <c r="KMQ178" s="727"/>
      <c r="KMT178" s="403"/>
      <c r="KMU178" s="403"/>
      <c r="KNG178" s="727"/>
      <c r="KNJ178" s="403"/>
      <c r="KNK178" s="403"/>
      <c r="KNW178" s="727"/>
      <c r="KNZ178" s="403"/>
      <c r="KOA178" s="403"/>
      <c r="KOM178" s="727"/>
      <c r="KOP178" s="403"/>
      <c r="KOQ178" s="403"/>
      <c r="KPC178" s="727"/>
      <c r="KPF178" s="403"/>
      <c r="KPG178" s="403"/>
      <c r="KPS178" s="727"/>
      <c r="KPV178" s="403"/>
      <c r="KPW178" s="403"/>
      <c r="KQI178" s="727"/>
      <c r="KQL178" s="403"/>
      <c r="KQM178" s="403"/>
      <c r="KQY178" s="727"/>
      <c r="KRB178" s="403"/>
      <c r="KRC178" s="403"/>
      <c r="KRO178" s="727"/>
      <c r="KRR178" s="403"/>
      <c r="KRS178" s="403"/>
      <c r="KSE178" s="727"/>
      <c r="KSH178" s="403"/>
      <c r="KSI178" s="403"/>
      <c r="KSU178" s="727"/>
      <c r="KSX178" s="403"/>
      <c r="KSY178" s="403"/>
      <c r="KTK178" s="727"/>
      <c r="KTN178" s="403"/>
      <c r="KTO178" s="403"/>
      <c r="KUA178" s="727"/>
      <c r="KUD178" s="403"/>
      <c r="KUE178" s="403"/>
      <c r="KUQ178" s="727"/>
      <c r="KUT178" s="403"/>
      <c r="KUU178" s="403"/>
      <c r="KVG178" s="727"/>
      <c r="KVJ178" s="403"/>
      <c r="KVK178" s="403"/>
      <c r="KVW178" s="727"/>
      <c r="KVZ178" s="403"/>
      <c r="KWA178" s="403"/>
      <c r="KWM178" s="727"/>
      <c r="KWP178" s="403"/>
      <c r="KWQ178" s="403"/>
      <c r="KXC178" s="727"/>
      <c r="KXF178" s="403"/>
      <c r="KXG178" s="403"/>
      <c r="KXS178" s="727"/>
      <c r="KXV178" s="403"/>
      <c r="KXW178" s="403"/>
      <c r="KYI178" s="727"/>
      <c r="KYL178" s="403"/>
      <c r="KYM178" s="403"/>
      <c r="KYY178" s="727"/>
      <c r="KZB178" s="403"/>
      <c r="KZC178" s="403"/>
      <c r="KZO178" s="727"/>
      <c r="KZR178" s="403"/>
      <c r="KZS178" s="403"/>
      <c r="LAE178" s="727"/>
      <c r="LAH178" s="403"/>
      <c r="LAI178" s="403"/>
      <c r="LAU178" s="727"/>
      <c r="LAX178" s="403"/>
      <c r="LAY178" s="403"/>
      <c r="LBK178" s="727"/>
      <c r="LBN178" s="403"/>
      <c r="LBO178" s="403"/>
      <c r="LCA178" s="727"/>
      <c r="LCD178" s="403"/>
      <c r="LCE178" s="403"/>
      <c r="LCQ178" s="727"/>
      <c r="LCT178" s="403"/>
      <c r="LCU178" s="403"/>
      <c r="LDG178" s="727"/>
      <c r="LDJ178" s="403"/>
      <c r="LDK178" s="403"/>
      <c r="LDW178" s="727"/>
      <c r="LDZ178" s="403"/>
      <c r="LEA178" s="403"/>
      <c r="LEM178" s="727"/>
      <c r="LEP178" s="403"/>
      <c r="LEQ178" s="403"/>
      <c r="LFC178" s="727"/>
      <c r="LFF178" s="403"/>
      <c r="LFG178" s="403"/>
      <c r="LFS178" s="727"/>
      <c r="LFV178" s="403"/>
      <c r="LFW178" s="403"/>
      <c r="LGI178" s="727"/>
      <c r="LGL178" s="403"/>
      <c r="LGM178" s="403"/>
      <c r="LGY178" s="727"/>
      <c r="LHB178" s="403"/>
      <c r="LHC178" s="403"/>
      <c r="LHO178" s="727"/>
      <c r="LHR178" s="403"/>
      <c r="LHS178" s="403"/>
      <c r="LIE178" s="727"/>
      <c r="LIH178" s="403"/>
      <c r="LII178" s="403"/>
      <c r="LIU178" s="727"/>
      <c r="LIX178" s="403"/>
      <c r="LIY178" s="403"/>
      <c r="LJK178" s="727"/>
      <c r="LJN178" s="403"/>
      <c r="LJO178" s="403"/>
      <c r="LKA178" s="727"/>
      <c r="LKD178" s="403"/>
      <c r="LKE178" s="403"/>
      <c r="LKQ178" s="727"/>
      <c r="LKT178" s="403"/>
      <c r="LKU178" s="403"/>
      <c r="LLG178" s="727"/>
      <c r="LLJ178" s="403"/>
      <c r="LLK178" s="403"/>
      <c r="LLW178" s="727"/>
      <c r="LLZ178" s="403"/>
      <c r="LMA178" s="403"/>
      <c r="LMM178" s="727"/>
      <c r="LMP178" s="403"/>
      <c r="LMQ178" s="403"/>
      <c r="LNC178" s="727"/>
      <c r="LNF178" s="403"/>
      <c r="LNG178" s="403"/>
      <c r="LNS178" s="727"/>
      <c r="LNV178" s="403"/>
      <c r="LNW178" s="403"/>
      <c r="LOI178" s="727"/>
      <c r="LOL178" s="403"/>
      <c r="LOM178" s="403"/>
      <c r="LOY178" s="727"/>
      <c r="LPB178" s="403"/>
      <c r="LPC178" s="403"/>
      <c r="LPO178" s="727"/>
      <c r="LPR178" s="403"/>
      <c r="LPS178" s="403"/>
      <c r="LQE178" s="727"/>
      <c r="LQH178" s="403"/>
      <c r="LQI178" s="403"/>
      <c r="LQU178" s="727"/>
      <c r="LQX178" s="403"/>
      <c r="LQY178" s="403"/>
      <c r="LRK178" s="727"/>
      <c r="LRN178" s="403"/>
      <c r="LRO178" s="403"/>
      <c r="LSA178" s="727"/>
      <c r="LSD178" s="403"/>
      <c r="LSE178" s="403"/>
      <c r="LSQ178" s="727"/>
      <c r="LST178" s="403"/>
      <c r="LSU178" s="403"/>
      <c r="LTG178" s="727"/>
      <c r="LTJ178" s="403"/>
      <c r="LTK178" s="403"/>
      <c r="LTW178" s="727"/>
      <c r="LTZ178" s="403"/>
      <c r="LUA178" s="403"/>
      <c r="LUM178" s="727"/>
      <c r="LUP178" s="403"/>
      <c r="LUQ178" s="403"/>
      <c r="LVC178" s="727"/>
      <c r="LVF178" s="403"/>
      <c r="LVG178" s="403"/>
      <c r="LVS178" s="727"/>
      <c r="LVV178" s="403"/>
      <c r="LVW178" s="403"/>
      <c r="LWI178" s="727"/>
      <c r="LWL178" s="403"/>
      <c r="LWM178" s="403"/>
      <c r="LWY178" s="727"/>
      <c r="LXB178" s="403"/>
      <c r="LXC178" s="403"/>
      <c r="LXO178" s="727"/>
      <c r="LXR178" s="403"/>
      <c r="LXS178" s="403"/>
      <c r="LYE178" s="727"/>
      <c r="LYH178" s="403"/>
      <c r="LYI178" s="403"/>
      <c r="LYU178" s="727"/>
      <c r="LYX178" s="403"/>
      <c r="LYY178" s="403"/>
      <c r="LZK178" s="727"/>
      <c r="LZN178" s="403"/>
      <c r="LZO178" s="403"/>
      <c r="MAA178" s="727"/>
      <c r="MAD178" s="403"/>
      <c r="MAE178" s="403"/>
      <c r="MAQ178" s="727"/>
      <c r="MAT178" s="403"/>
      <c r="MAU178" s="403"/>
      <c r="MBG178" s="727"/>
      <c r="MBJ178" s="403"/>
      <c r="MBK178" s="403"/>
      <c r="MBW178" s="727"/>
      <c r="MBZ178" s="403"/>
      <c r="MCA178" s="403"/>
      <c r="MCM178" s="727"/>
      <c r="MCP178" s="403"/>
      <c r="MCQ178" s="403"/>
      <c r="MDC178" s="727"/>
      <c r="MDF178" s="403"/>
      <c r="MDG178" s="403"/>
      <c r="MDS178" s="727"/>
      <c r="MDV178" s="403"/>
      <c r="MDW178" s="403"/>
      <c r="MEI178" s="727"/>
      <c r="MEL178" s="403"/>
      <c r="MEM178" s="403"/>
      <c r="MEY178" s="727"/>
      <c r="MFB178" s="403"/>
      <c r="MFC178" s="403"/>
      <c r="MFO178" s="727"/>
      <c r="MFR178" s="403"/>
      <c r="MFS178" s="403"/>
      <c r="MGE178" s="727"/>
      <c r="MGH178" s="403"/>
      <c r="MGI178" s="403"/>
      <c r="MGU178" s="727"/>
      <c r="MGX178" s="403"/>
      <c r="MGY178" s="403"/>
      <c r="MHK178" s="727"/>
      <c r="MHN178" s="403"/>
      <c r="MHO178" s="403"/>
      <c r="MIA178" s="727"/>
      <c r="MID178" s="403"/>
      <c r="MIE178" s="403"/>
      <c r="MIQ178" s="727"/>
      <c r="MIT178" s="403"/>
      <c r="MIU178" s="403"/>
      <c r="MJG178" s="727"/>
      <c r="MJJ178" s="403"/>
      <c r="MJK178" s="403"/>
      <c r="MJW178" s="727"/>
      <c r="MJZ178" s="403"/>
      <c r="MKA178" s="403"/>
      <c r="MKM178" s="727"/>
      <c r="MKP178" s="403"/>
      <c r="MKQ178" s="403"/>
      <c r="MLC178" s="727"/>
      <c r="MLF178" s="403"/>
      <c r="MLG178" s="403"/>
      <c r="MLS178" s="727"/>
      <c r="MLV178" s="403"/>
      <c r="MLW178" s="403"/>
      <c r="MMI178" s="727"/>
      <c r="MML178" s="403"/>
      <c r="MMM178" s="403"/>
      <c r="MMY178" s="727"/>
      <c r="MNB178" s="403"/>
      <c r="MNC178" s="403"/>
      <c r="MNO178" s="727"/>
      <c r="MNR178" s="403"/>
      <c r="MNS178" s="403"/>
      <c r="MOE178" s="727"/>
      <c r="MOH178" s="403"/>
      <c r="MOI178" s="403"/>
      <c r="MOU178" s="727"/>
      <c r="MOX178" s="403"/>
      <c r="MOY178" s="403"/>
      <c r="MPK178" s="727"/>
      <c r="MPN178" s="403"/>
      <c r="MPO178" s="403"/>
      <c r="MQA178" s="727"/>
      <c r="MQD178" s="403"/>
      <c r="MQE178" s="403"/>
      <c r="MQQ178" s="727"/>
      <c r="MQT178" s="403"/>
      <c r="MQU178" s="403"/>
      <c r="MRG178" s="727"/>
      <c r="MRJ178" s="403"/>
      <c r="MRK178" s="403"/>
      <c r="MRW178" s="727"/>
      <c r="MRZ178" s="403"/>
      <c r="MSA178" s="403"/>
      <c r="MSM178" s="727"/>
      <c r="MSP178" s="403"/>
      <c r="MSQ178" s="403"/>
      <c r="MTC178" s="727"/>
      <c r="MTF178" s="403"/>
      <c r="MTG178" s="403"/>
      <c r="MTS178" s="727"/>
      <c r="MTV178" s="403"/>
      <c r="MTW178" s="403"/>
      <c r="MUI178" s="727"/>
      <c r="MUL178" s="403"/>
      <c r="MUM178" s="403"/>
      <c r="MUY178" s="727"/>
      <c r="MVB178" s="403"/>
      <c r="MVC178" s="403"/>
      <c r="MVO178" s="727"/>
      <c r="MVR178" s="403"/>
      <c r="MVS178" s="403"/>
      <c r="MWE178" s="727"/>
      <c r="MWH178" s="403"/>
      <c r="MWI178" s="403"/>
      <c r="MWU178" s="727"/>
      <c r="MWX178" s="403"/>
      <c r="MWY178" s="403"/>
      <c r="MXK178" s="727"/>
      <c r="MXN178" s="403"/>
      <c r="MXO178" s="403"/>
      <c r="MYA178" s="727"/>
      <c r="MYD178" s="403"/>
      <c r="MYE178" s="403"/>
      <c r="MYQ178" s="727"/>
      <c r="MYT178" s="403"/>
      <c r="MYU178" s="403"/>
      <c r="MZG178" s="727"/>
      <c r="MZJ178" s="403"/>
      <c r="MZK178" s="403"/>
      <c r="MZW178" s="727"/>
      <c r="MZZ178" s="403"/>
      <c r="NAA178" s="403"/>
      <c r="NAM178" s="727"/>
      <c r="NAP178" s="403"/>
      <c r="NAQ178" s="403"/>
      <c r="NBC178" s="727"/>
      <c r="NBF178" s="403"/>
      <c r="NBG178" s="403"/>
      <c r="NBS178" s="727"/>
      <c r="NBV178" s="403"/>
      <c r="NBW178" s="403"/>
      <c r="NCI178" s="727"/>
      <c r="NCL178" s="403"/>
      <c r="NCM178" s="403"/>
      <c r="NCY178" s="727"/>
      <c r="NDB178" s="403"/>
      <c r="NDC178" s="403"/>
      <c r="NDO178" s="727"/>
      <c r="NDR178" s="403"/>
      <c r="NDS178" s="403"/>
      <c r="NEE178" s="727"/>
      <c r="NEH178" s="403"/>
      <c r="NEI178" s="403"/>
      <c r="NEU178" s="727"/>
      <c r="NEX178" s="403"/>
      <c r="NEY178" s="403"/>
      <c r="NFK178" s="727"/>
      <c r="NFN178" s="403"/>
      <c r="NFO178" s="403"/>
      <c r="NGA178" s="727"/>
      <c r="NGD178" s="403"/>
      <c r="NGE178" s="403"/>
      <c r="NGQ178" s="727"/>
      <c r="NGT178" s="403"/>
      <c r="NGU178" s="403"/>
      <c r="NHG178" s="727"/>
      <c r="NHJ178" s="403"/>
      <c r="NHK178" s="403"/>
      <c r="NHW178" s="727"/>
      <c r="NHZ178" s="403"/>
      <c r="NIA178" s="403"/>
      <c r="NIM178" s="727"/>
      <c r="NIP178" s="403"/>
      <c r="NIQ178" s="403"/>
      <c r="NJC178" s="727"/>
      <c r="NJF178" s="403"/>
      <c r="NJG178" s="403"/>
      <c r="NJS178" s="727"/>
      <c r="NJV178" s="403"/>
      <c r="NJW178" s="403"/>
      <c r="NKI178" s="727"/>
      <c r="NKL178" s="403"/>
      <c r="NKM178" s="403"/>
      <c r="NKY178" s="727"/>
      <c r="NLB178" s="403"/>
      <c r="NLC178" s="403"/>
      <c r="NLO178" s="727"/>
      <c r="NLR178" s="403"/>
      <c r="NLS178" s="403"/>
      <c r="NME178" s="727"/>
      <c r="NMH178" s="403"/>
      <c r="NMI178" s="403"/>
      <c r="NMU178" s="727"/>
      <c r="NMX178" s="403"/>
      <c r="NMY178" s="403"/>
      <c r="NNK178" s="727"/>
      <c r="NNN178" s="403"/>
      <c r="NNO178" s="403"/>
      <c r="NOA178" s="727"/>
      <c r="NOD178" s="403"/>
      <c r="NOE178" s="403"/>
      <c r="NOQ178" s="727"/>
      <c r="NOT178" s="403"/>
      <c r="NOU178" s="403"/>
      <c r="NPG178" s="727"/>
      <c r="NPJ178" s="403"/>
      <c r="NPK178" s="403"/>
      <c r="NPW178" s="727"/>
      <c r="NPZ178" s="403"/>
      <c r="NQA178" s="403"/>
      <c r="NQM178" s="727"/>
      <c r="NQP178" s="403"/>
      <c r="NQQ178" s="403"/>
      <c r="NRC178" s="727"/>
      <c r="NRF178" s="403"/>
      <c r="NRG178" s="403"/>
      <c r="NRS178" s="727"/>
      <c r="NRV178" s="403"/>
      <c r="NRW178" s="403"/>
      <c r="NSI178" s="727"/>
      <c r="NSL178" s="403"/>
      <c r="NSM178" s="403"/>
      <c r="NSY178" s="727"/>
      <c r="NTB178" s="403"/>
      <c r="NTC178" s="403"/>
      <c r="NTO178" s="727"/>
      <c r="NTR178" s="403"/>
      <c r="NTS178" s="403"/>
      <c r="NUE178" s="727"/>
      <c r="NUH178" s="403"/>
      <c r="NUI178" s="403"/>
      <c r="NUU178" s="727"/>
      <c r="NUX178" s="403"/>
      <c r="NUY178" s="403"/>
      <c r="NVK178" s="727"/>
      <c r="NVN178" s="403"/>
      <c r="NVO178" s="403"/>
      <c r="NWA178" s="727"/>
      <c r="NWD178" s="403"/>
      <c r="NWE178" s="403"/>
      <c r="NWQ178" s="727"/>
      <c r="NWT178" s="403"/>
      <c r="NWU178" s="403"/>
      <c r="NXG178" s="727"/>
      <c r="NXJ178" s="403"/>
      <c r="NXK178" s="403"/>
      <c r="NXW178" s="727"/>
      <c r="NXZ178" s="403"/>
      <c r="NYA178" s="403"/>
      <c r="NYM178" s="727"/>
      <c r="NYP178" s="403"/>
      <c r="NYQ178" s="403"/>
      <c r="NZC178" s="727"/>
      <c r="NZF178" s="403"/>
      <c r="NZG178" s="403"/>
      <c r="NZS178" s="727"/>
      <c r="NZV178" s="403"/>
      <c r="NZW178" s="403"/>
      <c r="OAI178" s="727"/>
      <c r="OAL178" s="403"/>
      <c r="OAM178" s="403"/>
      <c r="OAY178" s="727"/>
      <c r="OBB178" s="403"/>
      <c r="OBC178" s="403"/>
      <c r="OBO178" s="727"/>
      <c r="OBR178" s="403"/>
      <c r="OBS178" s="403"/>
      <c r="OCE178" s="727"/>
      <c r="OCH178" s="403"/>
      <c r="OCI178" s="403"/>
      <c r="OCU178" s="727"/>
      <c r="OCX178" s="403"/>
      <c r="OCY178" s="403"/>
      <c r="ODK178" s="727"/>
      <c r="ODN178" s="403"/>
      <c r="ODO178" s="403"/>
      <c r="OEA178" s="727"/>
      <c r="OED178" s="403"/>
      <c r="OEE178" s="403"/>
      <c r="OEQ178" s="727"/>
      <c r="OET178" s="403"/>
      <c r="OEU178" s="403"/>
      <c r="OFG178" s="727"/>
      <c r="OFJ178" s="403"/>
      <c r="OFK178" s="403"/>
      <c r="OFW178" s="727"/>
      <c r="OFZ178" s="403"/>
      <c r="OGA178" s="403"/>
      <c r="OGM178" s="727"/>
      <c r="OGP178" s="403"/>
      <c r="OGQ178" s="403"/>
      <c r="OHC178" s="727"/>
      <c r="OHF178" s="403"/>
      <c r="OHG178" s="403"/>
      <c r="OHS178" s="727"/>
      <c r="OHV178" s="403"/>
      <c r="OHW178" s="403"/>
      <c r="OII178" s="727"/>
      <c r="OIL178" s="403"/>
      <c r="OIM178" s="403"/>
      <c r="OIY178" s="727"/>
      <c r="OJB178" s="403"/>
      <c r="OJC178" s="403"/>
      <c r="OJO178" s="727"/>
      <c r="OJR178" s="403"/>
      <c r="OJS178" s="403"/>
      <c r="OKE178" s="727"/>
      <c r="OKH178" s="403"/>
      <c r="OKI178" s="403"/>
      <c r="OKU178" s="727"/>
      <c r="OKX178" s="403"/>
      <c r="OKY178" s="403"/>
      <c r="OLK178" s="727"/>
      <c r="OLN178" s="403"/>
      <c r="OLO178" s="403"/>
      <c r="OMA178" s="727"/>
      <c r="OMD178" s="403"/>
      <c r="OME178" s="403"/>
      <c r="OMQ178" s="727"/>
      <c r="OMT178" s="403"/>
      <c r="OMU178" s="403"/>
      <c r="ONG178" s="727"/>
      <c r="ONJ178" s="403"/>
      <c r="ONK178" s="403"/>
      <c r="ONW178" s="727"/>
      <c r="ONZ178" s="403"/>
      <c r="OOA178" s="403"/>
      <c r="OOM178" s="727"/>
      <c r="OOP178" s="403"/>
      <c r="OOQ178" s="403"/>
      <c r="OPC178" s="727"/>
      <c r="OPF178" s="403"/>
      <c r="OPG178" s="403"/>
      <c r="OPS178" s="727"/>
      <c r="OPV178" s="403"/>
      <c r="OPW178" s="403"/>
      <c r="OQI178" s="727"/>
      <c r="OQL178" s="403"/>
      <c r="OQM178" s="403"/>
      <c r="OQY178" s="727"/>
      <c r="ORB178" s="403"/>
      <c r="ORC178" s="403"/>
      <c r="ORO178" s="727"/>
      <c r="ORR178" s="403"/>
      <c r="ORS178" s="403"/>
      <c r="OSE178" s="727"/>
      <c r="OSH178" s="403"/>
      <c r="OSI178" s="403"/>
      <c r="OSU178" s="727"/>
      <c r="OSX178" s="403"/>
      <c r="OSY178" s="403"/>
      <c r="OTK178" s="727"/>
      <c r="OTN178" s="403"/>
      <c r="OTO178" s="403"/>
      <c r="OUA178" s="727"/>
      <c r="OUD178" s="403"/>
      <c r="OUE178" s="403"/>
      <c r="OUQ178" s="727"/>
      <c r="OUT178" s="403"/>
      <c r="OUU178" s="403"/>
      <c r="OVG178" s="727"/>
      <c r="OVJ178" s="403"/>
      <c r="OVK178" s="403"/>
      <c r="OVW178" s="727"/>
      <c r="OVZ178" s="403"/>
      <c r="OWA178" s="403"/>
      <c r="OWM178" s="727"/>
      <c r="OWP178" s="403"/>
      <c r="OWQ178" s="403"/>
      <c r="OXC178" s="727"/>
      <c r="OXF178" s="403"/>
      <c r="OXG178" s="403"/>
      <c r="OXS178" s="727"/>
      <c r="OXV178" s="403"/>
      <c r="OXW178" s="403"/>
      <c r="OYI178" s="727"/>
      <c r="OYL178" s="403"/>
      <c r="OYM178" s="403"/>
      <c r="OYY178" s="727"/>
      <c r="OZB178" s="403"/>
      <c r="OZC178" s="403"/>
      <c r="OZO178" s="727"/>
      <c r="OZR178" s="403"/>
      <c r="OZS178" s="403"/>
      <c r="PAE178" s="727"/>
      <c r="PAH178" s="403"/>
      <c r="PAI178" s="403"/>
      <c r="PAU178" s="727"/>
      <c r="PAX178" s="403"/>
      <c r="PAY178" s="403"/>
      <c r="PBK178" s="727"/>
      <c r="PBN178" s="403"/>
      <c r="PBO178" s="403"/>
      <c r="PCA178" s="727"/>
      <c r="PCD178" s="403"/>
      <c r="PCE178" s="403"/>
      <c r="PCQ178" s="727"/>
      <c r="PCT178" s="403"/>
      <c r="PCU178" s="403"/>
      <c r="PDG178" s="727"/>
      <c r="PDJ178" s="403"/>
      <c r="PDK178" s="403"/>
      <c r="PDW178" s="727"/>
      <c r="PDZ178" s="403"/>
      <c r="PEA178" s="403"/>
      <c r="PEM178" s="727"/>
      <c r="PEP178" s="403"/>
      <c r="PEQ178" s="403"/>
      <c r="PFC178" s="727"/>
      <c r="PFF178" s="403"/>
      <c r="PFG178" s="403"/>
      <c r="PFS178" s="727"/>
      <c r="PFV178" s="403"/>
      <c r="PFW178" s="403"/>
      <c r="PGI178" s="727"/>
      <c r="PGL178" s="403"/>
      <c r="PGM178" s="403"/>
      <c r="PGY178" s="727"/>
      <c r="PHB178" s="403"/>
      <c r="PHC178" s="403"/>
      <c r="PHO178" s="727"/>
      <c r="PHR178" s="403"/>
      <c r="PHS178" s="403"/>
      <c r="PIE178" s="727"/>
      <c r="PIH178" s="403"/>
      <c r="PII178" s="403"/>
      <c r="PIU178" s="727"/>
      <c r="PIX178" s="403"/>
      <c r="PIY178" s="403"/>
      <c r="PJK178" s="727"/>
      <c r="PJN178" s="403"/>
      <c r="PJO178" s="403"/>
      <c r="PKA178" s="727"/>
      <c r="PKD178" s="403"/>
      <c r="PKE178" s="403"/>
      <c r="PKQ178" s="727"/>
      <c r="PKT178" s="403"/>
      <c r="PKU178" s="403"/>
      <c r="PLG178" s="727"/>
      <c r="PLJ178" s="403"/>
      <c r="PLK178" s="403"/>
      <c r="PLW178" s="727"/>
      <c r="PLZ178" s="403"/>
      <c r="PMA178" s="403"/>
      <c r="PMM178" s="727"/>
      <c r="PMP178" s="403"/>
      <c r="PMQ178" s="403"/>
      <c r="PNC178" s="727"/>
      <c r="PNF178" s="403"/>
      <c r="PNG178" s="403"/>
      <c r="PNS178" s="727"/>
      <c r="PNV178" s="403"/>
      <c r="PNW178" s="403"/>
      <c r="POI178" s="727"/>
      <c r="POL178" s="403"/>
      <c r="POM178" s="403"/>
      <c r="POY178" s="727"/>
      <c r="PPB178" s="403"/>
      <c r="PPC178" s="403"/>
      <c r="PPO178" s="727"/>
      <c r="PPR178" s="403"/>
      <c r="PPS178" s="403"/>
      <c r="PQE178" s="727"/>
      <c r="PQH178" s="403"/>
      <c r="PQI178" s="403"/>
      <c r="PQU178" s="727"/>
      <c r="PQX178" s="403"/>
      <c r="PQY178" s="403"/>
      <c r="PRK178" s="727"/>
      <c r="PRN178" s="403"/>
      <c r="PRO178" s="403"/>
      <c r="PSA178" s="727"/>
      <c r="PSD178" s="403"/>
      <c r="PSE178" s="403"/>
      <c r="PSQ178" s="727"/>
      <c r="PST178" s="403"/>
      <c r="PSU178" s="403"/>
      <c r="PTG178" s="727"/>
      <c r="PTJ178" s="403"/>
      <c r="PTK178" s="403"/>
      <c r="PTW178" s="727"/>
      <c r="PTZ178" s="403"/>
      <c r="PUA178" s="403"/>
      <c r="PUM178" s="727"/>
      <c r="PUP178" s="403"/>
      <c r="PUQ178" s="403"/>
      <c r="PVC178" s="727"/>
      <c r="PVF178" s="403"/>
      <c r="PVG178" s="403"/>
      <c r="PVS178" s="727"/>
      <c r="PVV178" s="403"/>
      <c r="PVW178" s="403"/>
      <c r="PWI178" s="727"/>
      <c r="PWL178" s="403"/>
      <c r="PWM178" s="403"/>
      <c r="PWY178" s="727"/>
      <c r="PXB178" s="403"/>
      <c r="PXC178" s="403"/>
      <c r="PXO178" s="727"/>
      <c r="PXR178" s="403"/>
      <c r="PXS178" s="403"/>
      <c r="PYE178" s="727"/>
      <c r="PYH178" s="403"/>
      <c r="PYI178" s="403"/>
      <c r="PYU178" s="727"/>
      <c r="PYX178" s="403"/>
      <c r="PYY178" s="403"/>
      <c r="PZK178" s="727"/>
      <c r="PZN178" s="403"/>
      <c r="PZO178" s="403"/>
      <c r="QAA178" s="727"/>
      <c r="QAD178" s="403"/>
      <c r="QAE178" s="403"/>
      <c r="QAQ178" s="727"/>
      <c r="QAT178" s="403"/>
      <c r="QAU178" s="403"/>
      <c r="QBG178" s="727"/>
      <c r="QBJ178" s="403"/>
      <c r="QBK178" s="403"/>
      <c r="QBW178" s="727"/>
      <c r="QBZ178" s="403"/>
      <c r="QCA178" s="403"/>
      <c r="QCM178" s="727"/>
      <c r="QCP178" s="403"/>
      <c r="QCQ178" s="403"/>
      <c r="QDC178" s="727"/>
      <c r="QDF178" s="403"/>
      <c r="QDG178" s="403"/>
      <c r="QDS178" s="727"/>
      <c r="QDV178" s="403"/>
      <c r="QDW178" s="403"/>
      <c r="QEI178" s="727"/>
      <c r="QEL178" s="403"/>
      <c r="QEM178" s="403"/>
      <c r="QEY178" s="727"/>
      <c r="QFB178" s="403"/>
      <c r="QFC178" s="403"/>
      <c r="QFO178" s="727"/>
      <c r="QFR178" s="403"/>
      <c r="QFS178" s="403"/>
      <c r="QGE178" s="727"/>
      <c r="QGH178" s="403"/>
      <c r="QGI178" s="403"/>
      <c r="QGU178" s="727"/>
      <c r="QGX178" s="403"/>
      <c r="QGY178" s="403"/>
      <c r="QHK178" s="727"/>
      <c r="QHN178" s="403"/>
      <c r="QHO178" s="403"/>
      <c r="QIA178" s="727"/>
      <c r="QID178" s="403"/>
      <c r="QIE178" s="403"/>
      <c r="QIQ178" s="727"/>
      <c r="QIT178" s="403"/>
      <c r="QIU178" s="403"/>
      <c r="QJG178" s="727"/>
      <c r="QJJ178" s="403"/>
      <c r="QJK178" s="403"/>
      <c r="QJW178" s="727"/>
      <c r="QJZ178" s="403"/>
      <c r="QKA178" s="403"/>
      <c r="QKM178" s="727"/>
      <c r="QKP178" s="403"/>
      <c r="QKQ178" s="403"/>
      <c r="QLC178" s="727"/>
      <c r="QLF178" s="403"/>
      <c r="QLG178" s="403"/>
      <c r="QLS178" s="727"/>
      <c r="QLV178" s="403"/>
      <c r="QLW178" s="403"/>
      <c r="QMI178" s="727"/>
      <c r="QML178" s="403"/>
      <c r="QMM178" s="403"/>
      <c r="QMY178" s="727"/>
      <c r="QNB178" s="403"/>
      <c r="QNC178" s="403"/>
      <c r="QNO178" s="727"/>
      <c r="QNR178" s="403"/>
      <c r="QNS178" s="403"/>
      <c r="QOE178" s="727"/>
      <c r="QOH178" s="403"/>
      <c r="QOI178" s="403"/>
      <c r="QOU178" s="727"/>
      <c r="QOX178" s="403"/>
      <c r="QOY178" s="403"/>
      <c r="QPK178" s="727"/>
      <c r="QPN178" s="403"/>
      <c r="QPO178" s="403"/>
      <c r="QQA178" s="727"/>
      <c r="QQD178" s="403"/>
      <c r="QQE178" s="403"/>
      <c r="QQQ178" s="727"/>
      <c r="QQT178" s="403"/>
      <c r="QQU178" s="403"/>
      <c r="QRG178" s="727"/>
      <c r="QRJ178" s="403"/>
      <c r="QRK178" s="403"/>
      <c r="QRW178" s="727"/>
      <c r="QRZ178" s="403"/>
      <c r="QSA178" s="403"/>
      <c r="QSM178" s="727"/>
      <c r="QSP178" s="403"/>
      <c r="QSQ178" s="403"/>
      <c r="QTC178" s="727"/>
      <c r="QTF178" s="403"/>
      <c r="QTG178" s="403"/>
      <c r="QTS178" s="727"/>
      <c r="QTV178" s="403"/>
      <c r="QTW178" s="403"/>
      <c r="QUI178" s="727"/>
      <c r="QUL178" s="403"/>
      <c r="QUM178" s="403"/>
      <c r="QUY178" s="727"/>
      <c r="QVB178" s="403"/>
      <c r="QVC178" s="403"/>
      <c r="QVO178" s="727"/>
      <c r="QVR178" s="403"/>
      <c r="QVS178" s="403"/>
      <c r="QWE178" s="727"/>
      <c r="QWH178" s="403"/>
      <c r="QWI178" s="403"/>
      <c r="QWU178" s="727"/>
      <c r="QWX178" s="403"/>
      <c r="QWY178" s="403"/>
      <c r="QXK178" s="727"/>
      <c r="QXN178" s="403"/>
      <c r="QXO178" s="403"/>
      <c r="QYA178" s="727"/>
      <c r="QYD178" s="403"/>
      <c r="QYE178" s="403"/>
      <c r="QYQ178" s="727"/>
      <c r="QYT178" s="403"/>
      <c r="QYU178" s="403"/>
      <c r="QZG178" s="727"/>
      <c r="QZJ178" s="403"/>
      <c r="QZK178" s="403"/>
      <c r="QZW178" s="727"/>
      <c r="QZZ178" s="403"/>
      <c r="RAA178" s="403"/>
      <c r="RAM178" s="727"/>
      <c r="RAP178" s="403"/>
      <c r="RAQ178" s="403"/>
      <c r="RBC178" s="727"/>
      <c r="RBF178" s="403"/>
      <c r="RBG178" s="403"/>
      <c r="RBS178" s="727"/>
      <c r="RBV178" s="403"/>
      <c r="RBW178" s="403"/>
      <c r="RCI178" s="727"/>
      <c r="RCL178" s="403"/>
      <c r="RCM178" s="403"/>
      <c r="RCY178" s="727"/>
      <c r="RDB178" s="403"/>
      <c r="RDC178" s="403"/>
      <c r="RDO178" s="727"/>
      <c r="RDR178" s="403"/>
      <c r="RDS178" s="403"/>
      <c r="REE178" s="727"/>
      <c r="REH178" s="403"/>
      <c r="REI178" s="403"/>
      <c r="REU178" s="727"/>
      <c r="REX178" s="403"/>
      <c r="REY178" s="403"/>
      <c r="RFK178" s="727"/>
      <c r="RFN178" s="403"/>
      <c r="RFO178" s="403"/>
      <c r="RGA178" s="727"/>
      <c r="RGD178" s="403"/>
      <c r="RGE178" s="403"/>
      <c r="RGQ178" s="727"/>
      <c r="RGT178" s="403"/>
      <c r="RGU178" s="403"/>
      <c r="RHG178" s="727"/>
      <c r="RHJ178" s="403"/>
      <c r="RHK178" s="403"/>
      <c r="RHW178" s="727"/>
      <c r="RHZ178" s="403"/>
      <c r="RIA178" s="403"/>
      <c r="RIM178" s="727"/>
      <c r="RIP178" s="403"/>
      <c r="RIQ178" s="403"/>
      <c r="RJC178" s="727"/>
      <c r="RJF178" s="403"/>
      <c r="RJG178" s="403"/>
      <c r="RJS178" s="727"/>
      <c r="RJV178" s="403"/>
      <c r="RJW178" s="403"/>
      <c r="RKI178" s="727"/>
      <c r="RKL178" s="403"/>
      <c r="RKM178" s="403"/>
      <c r="RKY178" s="727"/>
      <c r="RLB178" s="403"/>
      <c r="RLC178" s="403"/>
      <c r="RLO178" s="727"/>
      <c r="RLR178" s="403"/>
      <c r="RLS178" s="403"/>
      <c r="RME178" s="727"/>
      <c r="RMH178" s="403"/>
      <c r="RMI178" s="403"/>
      <c r="RMU178" s="727"/>
      <c r="RMX178" s="403"/>
      <c r="RMY178" s="403"/>
      <c r="RNK178" s="727"/>
      <c r="RNN178" s="403"/>
      <c r="RNO178" s="403"/>
      <c r="ROA178" s="727"/>
      <c r="ROD178" s="403"/>
      <c r="ROE178" s="403"/>
      <c r="ROQ178" s="727"/>
      <c r="ROT178" s="403"/>
      <c r="ROU178" s="403"/>
      <c r="RPG178" s="727"/>
      <c r="RPJ178" s="403"/>
      <c r="RPK178" s="403"/>
      <c r="RPW178" s="727"/>
      <c r="RPZ178" s="403"/>
      <c r="RQA178" s="403"/>
      <c r="RQM178" s="727"/>
      <c r="RQP178" s="403"/>
      <c r="RQQ178" s="403"/>
      <c r="RRC178" s="727"/>
      <c r="RRF178" s="403"/>
      <c r="RRG178" s="403"/>
      <c r="RRS178" s="727"/>
      <c r="RRV178" s="403"/>
      <c r="RRW178" s="403"/>
      <c r="RSI178" s="727"/>
      <c r="RSL178" s="403"/>
      <c r="RSM178" s="403"/>
      <c r="RSY178" s="727"/>
      <c r="RTB178" s="403"/>
      <c r="RTC178" s="403"/>
      <c r="RTO178" s="727"/>
      <c r="RTR178" s="403"/>
      <c r="RTS178" s="403"/>
      <c r="RUE178" s="727"/>
      <c r="RUH178" s="403"/>
      <c r="RUI178" s="403"/>
      <c r="RUU178" s="727"/>
      <c r="RUX178" s="403"/>
      <c r="RUY178" s="403"/>
      <c r="RVK178" s="727"/>
      <c r="RVN178" s="403"/>
      <c r="RVO178" s="403"/>
      <c r="RWA178" s="727"/>
      <c r="RWD178" s="403"/>
      <c r="RWE178" s="403"/>
      <c r="RWQ178" s="727"/>
      <c r="RWT178" s="403"/>
      <c r="RWU178" s="403"/>
      <c r="RXG178" s="727"/>
      <c r="RXJ178" s="403"/>
      <c r="RXK178" s="403"/>
      <c r="RXW178" s="727"/>
      <c r="RXZ178" s="403"/>
      <c r="RYA178" s="403"/>
      <c r="RYM178" s="727"/>
      <c r="RYP178" s="403"/>
      <c r="RYQ178" s="403"/>
      <c r="RZC178" s="727"/>
      <c r="RZF178" s="403"/>
      <c r="RZG178" s="403"/>
      <c r="RZS178" s="727"/>
      <c r="RZV178" s="403"/>
      <c r="RZW178" s="403"/>
      <c r="SAI178" s="727"/>
      <c r="SAL178" s="403"/>
      <c r="SAM178" s="403"/>
      <c r="SAY178" s="727"/>
      <c r="SBB178" s="403"/>
      <c r="SBC178" s="403"/>
      <c r="SBO178" s="727"/>
      <c r="SBR178" s="403"/>
      <c r="SBS178" s="403"/>
      <c r="SCE178" s="727"/>
      <c r="SCH178" s="403"/>
      <c r="SCI178" s="403"/>
      <c r="SCU178" s="727"/>
      <c r="SCX178" s="403"/>
      <c r="SCY178" s="403"/>
      <c r="SDK178" s="727"/>
      <c r="SDN178" s="403"/>
      <c r="SDO178" s="403"/>
      <c r="SEA178" s="727"/>
      <c r="SED178" s="403"/>
      <c r="SEE178" s="403"/>
      <c r="SEQ178" s="727"/>
      <c r="SET178" s="403"/>
      <c r="SEU178" s="403"/>
      <c r="SFG178" s="727"/>
      <c r="SFJ178" s="403"/>
      <c r="SFK178" s="403"/>
      <c r="SFW178" s="727"/>
      <c r="SFZ178" s="403"/>
      <c r="SGA178" s="403"/>
      <c r="SGM178" s="727"/>
      <c r="SGP178" s="403"/>
      <c r="SGQ178" s="403"/>
      <c r="SHC178" s="727"/>
      <c r="SHF178" s="403"/>
      <c r="SHG178" s="403"/>
      <c r="SHS178" s="727"/>
      <c r="SHV178" s="403"/>
      <c r="SHW178" s="403"/>
      <c r="SII178" s="727"/>
      <c r="SIL178" s="403"/>
      <c r="SIM178" s="403"/>
      <c r="SIY178" s="727"/>
      <c r="SJB178" s="403"/>
      <c r="SJC178" s="403"/>
      <c r="SJO178" s="727"/>
      <c r="SJR178" s="403"/>
      <c r="SJS178" s="403"/>
      <c r="SKE178" s="727"/>
      <c r="SKH178" s="403"/>
      <c r="SKI178" s="403"/>
      <c r="SKU178" s="727"/>
      <c r="SKX178" s="403"/>
      <c r="SKY178" s="403"/>
      <c r="SLK178" s="727"/>
      <c r="SLN178" s="403"/>
      <c r="SLO178" s="403"/>
      <c r="SMA178" s="727"/>
      <c r="SMD178" s="403"/>
      <c r="SME178" s="403"/>
      <c r="SMQ178" s="727"/>
      <c r="SMT178" s="403"/>
      <c r="SMU178" s="403"/>
      <c r="SNG178" s="727"/>
      <c r="SNJ178" s="403"/>
      <c r="SNK178" s="403"/>
      <c r="SNW178" s="727"/>
      <c r="SNZ178" s="403"/>
      <c r="SOA178" s="403"/>
      <c r="SOM178" s="727"/>
      <c r="SOP178" s="403"/>
      <c r="SOQ178" s="403"/>
      <c r="SPC178" s="727"/>
      <c r="SPF178" s="403"/>
      <c r="SPG178" s="403"/>
      <c r="SPS178" s="727"/>
      <c r="SPV178" s="403"/>
      <c r="SPW178" s="403"/>
      <c r="SQI178" s="727"/>
      <c r="SQL178" s="403"/>
      <c r="SQM178" s="403"/>
      <c r="SQY178" s="727"/>
      <c r="SRB178" s="403"/>
      <c r="SRC178" s="403"/>
      <c r="SRO178" s="727"/>
      <c r="SRR178" s="403"/>
      <c r="SRS178" s="403"/>
      <c r="SSE178" s="727"/>
      <c r="SSH178" s="403"/>
      <c r="SSI178" s="403"/>
      <c r="SSU178" s="727"/>
      <c r="SSX178" s="403"/>
      <c r="SSY178" s="403"/>
      <c r="STK178" s="727"/>
      <c r="STN178" s="403"/>
      <c r="STO178" s="403"/>
      <c r="SUA178" s="727"/>
      <c r="SUD178" s="403"/>
      <c r="SUE178" s="403"/>
      <c r="SUQ178" s="727"/>
      <c r="SUT178" s="403"/>
      <c r="SUU178" s="403"/>
      <c r="SVG178" s="727"/>
      <c r="SVJ178" s="403"/>
      <c r="SVK178" s="403"/>
      <c r="SVW178" s="727"/>
      <c r="SVZ178" s="403"/>
      <c r="SWA178" s="403"/>
      <c r="SWM178" s="727"/>
      <c r="SWP178" s="403"/>
      <c r="SWQ178" s="403"/>
      <c r="SXC178" s="727"/>
      <c r="SXF178" s="403"/>
      <c r="SXG178" s="403"/>
      <c r="SXS178" s="727"/>
      <c r="SXV178" s="403"/>
      <c r="SXW178" s="403"/>
      <c r="SYI178" s="727"/>
      <c r="SYL178" s="403"/>
      <c r="SYM178" s="403"/>
      <c r="SYY178" s="727"/>
      <c r="SZB178" s="403"/>
      <c r="SZC178" s="403"/>
      <c r="SZO178" s="727"/>
      <c r="SZR178" s="403"/>
      <c r="SZS178" s="403"/>
      <c r="TAE178" s="727"/>
      <c r="TAH178" s="403"/>
      <c r="TAI178" s="403"/>
      <c r="TAU178" s="727"/>
      <c r="TAX178" s="403"/>
      <c r="TAY178" s="403"/>
      <c r="TBK178" s="727"/>
      <c r="TBN178" s="403"/>
      <c r="TBO178" s="403"/>
      <c r="TCA178" s="727"/>
      <c r="TCD178" s="403"/>
      <c r="TCE178" s="403"/>
      <c r="TCQ178" s="727"/>
      <c r="TCT178" s="403"/>
      <c r="TCU178" s="403"/>
      <c r="TDG178" s="727"/>
      <c r="TDJ178" s="403"/>
      <c r="TDK178" s="403"/>
      <c r="TDW178" s="727"/>
      <c r="TDZ178" s="403"/>
      <c r="TEA178" s="403"/>
      <c r="TEM178" s="727"/>
      <c r="TEP178" s="403"/>
      <c r="TEQ178" s="403"/>
      <c r="TFC178" s="727"/>
      <c r="TFF178" s="403"/>
      <c r="TFG178" s="403"/>
      <c r="TFS178" s="727"/>
      <c r="TFV178" s="403"/>
      <c r="TFW178" s="403"/>
      <c r="TGI178" s="727"/>
      <c r="TGL178" s="403"/>
      <c r="TGM178" s="403"/>
      <c r="TGY178" s="727"/>
      <c r="THB178" s="403"/>
      <c r="THC178" s="403"/>
      <c r="THO178" s="727"/>
      <c r="THR178" s="403"/>
      <c r="THS178" s="403"/>
      <c r="TIE178" s="727"/>
      <c r="TIH178" s="403"/>
      <c r="TII178" s="403"/>
      <c r="TIU178" s="727"/>
      <c r="TIX178" s="403"/>
      <c r="TIY178" s="403"/>
      <c r="TJK178" s="727"/>
      <c r="TJN178" s="403"/>
      <c r="TJO178" s="403"/>
      <c r="TKA178" s="727"/>
      <c r="TKD178" s="403"/>
      <c r="TKE178" s="403"/>
      <c r="TKQ178" s="727"/>
      <c r="TKT178" s="403"/>
      <c r="TKU178" s="403"/>
      <c r="TLG178" s="727"/>
      <c r="TLJ178" s="403"/>
      <c r="TLK178" s="403"/>
      <c r="TLW178" s="727"/>
      <c r="TLZ178" s="403"/>
      <c r="TMA178" s="403"/>
      <c r="TMM178" s="727"/>
      <c r="TMP178" s="403"/>
      <c r="TMQ178" s="403"/>
      <c r="TNC178" s="727"/>
      <c r="TNF178" s="403"/>
      <c r="TNG178" s="403"/>
      <c r="TNS178" s="727"/>
      <c r="TNV178" s="403"/>
      <c r="TNW178" s="403"/>
      <c r="TOI178" s="727"/>
      <c r="TOL178" s="403"/>
      <c r="TOM178" s="403"/>
      <c r="TOY178" s="727"/>
      <c r="TPB178" s="403"/>
      <c r="TPC178" s="403"/>
      <c r="TPO178" s="727"/>
      <c r="TPR178" s="403"/>
      <c r="TPS178" s="403"/>
      <c r="TQE178" s="727"/>
      <c r="TQH178" s="403"/>
      <c r="TQI178" s="403"/>
      <c r="TQU178" s="727"/>
      <c r="TQX178" s="403"/>
      <c r="TQY178" s="403"/>
      <c r="TRK178" s="727"/>
      <c r="TRN178" s="403"/>
      <c r="TRO178" s="403"/>
      <c r="TSA178" s="727"/>
      <c r="TSD178" s="403"/>
      <c r="TSE178" s="403"/>
      <c r="TSQ178" s="727"/>
      <c r="TST178" s="403"/>
      <c r="TSU178" s="403"/>
      <c r="TTG178" s="727"/>
      <c r="TTJ178" s="403"/>
      <c r="TTK178" s="403"/>
      <c r="TTW178" s="727"/>
      <c r="TTZ178" s="403"/>
      <c r="TUA178" s="403"/>
      <c r="TUM178" s="727"/>
      <c r="TUP178" s="403"/>
      <c r="TUQ178" s="403"/>
      <c r="TVC178" s="727"/>
      <c r="TVF178" s="403"/>
      <c r="TVG178" s="403"/>
      <c r="TVS178" s="727"/>
      <c r="TVV178" s="403"/>
      <c r="TVW178" s="403"/>
      <c r="TWI178" s="727"/>
      <c r="TWL178" s="403"/>
      <c r="TWM178" s="403"/>
      <c r="TWY178" s="727"/>
      <c r="TXB178" s="403"/>
      <c r="TXC178" s="403"/>
      <c r="TXO178" s="727"/>
      <c r="TXR178" s="403"/>
      <c r="TXS178" s="403"/>
      <c r="TYE178" s="727"/>
      <c r="TYH178" s="403"/>
      <c r="TYI178" s="403"/>
      <c r="TYU178" s="727"/>
      <c r="TYX178" s="403"/>
      <c r="TYY178" s="403"/>
      <c r="TZK178" s="727"/>
      <c r="TZN178" s="403"/>
      <c r="TZO178" s="403"/>
      <c r="UAA178" s="727"/>
      <c r="UAD178" s="403"/>
      <c r="UAE178" s="403"/>
      <c r="UAQ178" s="727"/>
      <c r="UAT178" s="403"/>
      <c r="UAU178" s="403"/>
      <c r="UBG178" s="727"/>
      <c r="UBJ178" s="403"/>
      <c r="UBK178" s="403"/>
      <c r="UBW178" s="727"/>
      <c r="UBZ178" s="403"/>
      <c r="UCA178" s="403"/>
      <c r="UCM178" s="727"/>
      <c r="UCP178" s="403"/>
      <c r="UCQ178" s="403"/>
      <c r="UDC178" s="727"/>
      <c r="UDF178" s="403"/>
      <c r="UDG178" s="403"/>
      <c r="UDS178" s="727"/>
      <c r="UDV178" s="403"/>
      <c r="UDW178" s="403"/>
      <c r="UEI178" s="727"/>
      <c r="UEL178" s="403"/>
      <c r="UEM178" s="403"/>
      <c r="UEY178" s="727"/>
      <c r="UFB178" s="403"/>
      <c r="UFC178" s="403"/>
      <c r="UFO178" s="727"/>
      <c r="UFR178" s="403"/>
      <c r="UFS178" s="403"/>
      <c r="UGE178" s="727"/>
      <c r="UGH178" s="403"/>
      <c r="UGI178" s="403"/>
      <c r="UGU178" s="727"/>
      <c r="UGX178" s="403"/>
      <c r="UGY178" s="403"/>
      <c r="UHK178" s="727"/>
      <c r="UHN178" s="403"/>
      <c r="UHO178" s="403"/>
      <c r="UIA178" s="727"/>
      <c r="UID178" s="403"/>
      <c r="UIE178" s="403"/>
      <c r="UIQ178" s="727"/>
      <c r="UIT178" s="403"/>
      <c r="UIU178" s="403"/>
      <c r="UJG178" s="727"/>
      <c r="UJJ178" s="403"/>
      <c r="UJK178" s="403"/>
      <c r="UJW178" s="727"/>
      <c r="UJZ178" s="403"/>
      <c r="UKA178" s="403"/>
      <c r="UKM178" s="727"/>
      <c r="UKP178" s="403"/>
      <c r="UKQ178" s="403"/>
      <c r="ULC178" s="727"/>
      <c r="ULF178" s="403"/>
      <c r="ULG178" s="403"/>
      <c r="ULS178" s="727"/>
      <c r="ULV178" s="403"/>
      <c r="ULW178" s="403"/>
      <c r="UMI178" s="727"/>
      <c r="UML178" s="403"/>
      <c r="UMM178" s="403"/>
      <c r="UMY178" s="727"/>
      <c r="UNB178" s="403"/>
      <c r="UNC178" s="403"/>
      <c r="UNO178" s="727"/>
      <c r="UNR178" s="403"/>
      <c r="UNS178" s="403"/>
      <c r="UOE178" s="727"/>
      <c r="UOH178" s="403"/>
      <c r="UOI178" s="403"/>
      <c r="UOU178" s="727"/>
      <c r="UOX178" s="403"/>
      <c r="UOY178" s="403"/>
      <c r="UPK178" s="727"/>
      <c r="UPN178" s="403"/>
      <c r="UPO178" s="403"/>
      <c r="UQA178" s="727"/>
      <c r="UQD178" s="403"/>
      <c r="UQE178" s="403"/>
      <c r="UQQ178" s="727"/>
      <c r="UQT178" s="403"/>
      <c r="UQU178" s="403"/>
      <c r="URG178" s="727"/>
      <c r="URJ178" s="403"/>
      <c r="URK178" s="403"/>
      <c r="URW178" s="727"/>
      <c r="URZ178" s="403"/>
      <c r="USA178" s="403"/>
      <c r="USM178" s="727"/>
      <c r="USP178" s="403"/>
      <c r="USQ178" s="403"/>
      <c r="UTC178" s="727"/>
      <c r="UTF178" s="403"/>
      <c r="UTG178" s="403"/>
      <c r="UTS178" s="727"/>
      <c r="UTV178" s="403"/>
      <c r="UTW178" s="403"/>
      <c r="UUI178" s="727"/>
      <c r="UUL178" s="403"/>
      <c r="UUM178" s="403"/>
      <c r="UUY178" s="727"/>
      <c r="UVB178" s="403"/>
      <c r="UVC178" s="403"/>
      <c r="UVO178" s="727"/>
      <c r="UVR178" s="403"/>
      <c r="UVS178" s="403"/>
      <c r="UWE178" s="727"/>
      <c r="UWH178" s="403"/>
      <c r="UWI178" s="403"/>
      <c r="UWU178" s="727"/>
      <c r="UWX178" s="403"/>
      <c r="UWY178" s="403"/>
      <c r="UXK178" s="727"/>
      <c r="UXN178" s="403"/>
      <c r="UXO178" s="403"/>
      <c r="UYA178" s="727"/>
      <c r="UYD178" s="403"/>
      <c r="UYE178" s="403"/>
      <c r="UYQ178" s="727"/>
      <c r="UYT178" s="403"/>
      <c r="UYU178" s="403"/>
      <c r="UZG178" s="727"/>
      <c r="UZJ178" s="403"/>
      <c r="UZK178" s="403"/>
      <c r="UZW178" s="727"/>
      <c r="UZZ178" s="403"/>
      <c r="VAA178" s="403"/>
      <c r="VAM178" s="727"/>
      <c r="VAP178" s="403"/>
      <c r="VAQ178" s="403"/>
      <c r="VBC178" s="727"/>
      <c r="VBF178" s="403"/>
      <c r="VBG178" s="403"/>
      <c r="VBS178" s="727"/>
      <c r="VBV178" s="403"/>
      <c r="VBW178" s="403"/>
      <c r="VCI178" s="727"/>
      <c r="VCL178" s="403"/>
      <c r="VCM178" s="403"/>
      <c r="VCY178" s="727"/>
      <c r="VDB178" s="403"/>
      <c r="VDC178" s="403"/>
      <c r="VDO178" s="727"/>
      <c r="VDR178" s="403"/>
      <c r="VDS178" s="403"/>
      <c r="VEE178" s="727"/>
      <c r="VEH178" s="403"/>
      <c r="VEI178" s="403"/>
      <c r="VEU178" s="727"/>
      <c r="VEX178" s="403"/>
      <c r="VEY178" s="403"/>
      <c r="VFK178" s="727"/>
      <c r="VFN178" s="403"/>
      <c r="VFO178" s="403"/>
      <c r="VGA178" s="727"/>
      <c r="VGD178" s="403"/>
      <c r="VGE178" s="403"/>
      <c r="VGQ178" s="727"/>
      <c r="VGT178" s="403"/>
      <c r="VGU178" s="403"/>
      <c r="VHG178" s="727"/>
      <c r="VHJ178" s="403"/>
      <c r="VHK178" s="403"/>
      <c r="VHW178" s="727"/>
      <c r="VHZ178" s="403"/>
      <c r="VIA178" s="403"/>
      <c r="VIM178" s="727"/>
      <c r="VIP178" s="403"/>
      <c r="VIQ178" s="403"/>
      <c r="VJC178" s="727"/>
      <c r="VJF178" s="403"/>
      <c r="VJG178" s="403"/>
      <c r="VJS178" s="727"/>
      <c r="VJV178" s="403"/>
      <c r="VJW178" s="403"/>
      <c r="VKI178" s="727"/>
      <c r="VKL178" s="403"/>
      <c r="VKM178" s="403"/>
      <c r="VKY178" s="727"/>
      <c r="VLB178" s="403"/>
      <c r="VLC178" s="403"/>
      <c r="VLO178" s="727"/>
      <c r="VLR178" s="403"/>
      <c r="VLS178" s="403"/>
      <c r="VME178" s="727"/>
      <c r="VMH178" s="403"/>
      <c r="VMI178" s="403"/>
      <c r="VMU178" s="727"/>
      <c r="VMX178" s="403"/>
      <c r="VMY178" s="403"/>
      <c r="VNK178" s="727"/>
      <c r="VNN178" s="403"/>
      <c r="VNO178" s="403"/>
      <c r="VOA178" s="727"/>
      <c r="VOD178" s="403"/>
      <c r="VOE178" s="403"/>
      <c r="VOQ178" s="727"/>
      <c r="VOT178" s="403"/>
      <c r="VOU178" s="403"/>
      <c r="VPG178" s="727"/>
      <c r="VPJ178" s="403"/>
      <c r="VPK178" s="403"/>
      <c r="VPW178" s="727"/>
      <c r="VPZ178" s="403"/>
      <c r="VQA178" s="403"/>
      <c r="VQM178" s="727"/>
      <c r="VQP178" s="403"/>
      <c r="VQQ178" s="403"/>
      <c r="VRC178" s="727"/>
      <c r="VRF178" s="403"/>
      <c r="VRG178" s="403"/>
      <c r="VRS178" s="727"/>
      <c r="VRV178" s="403"/>
      <c r="VRW178" s="403"/>
      <c r="VSI178" s="727"/>
      <c r="VSL178" s="403"/>
      <c r="VSM178" s="403"/>
      <c r="VSY178" s="727"/>
      <c r="VTB178" s="403"/>
      <c r="VTC178" s="403"/>
      <c r="VTO178" s="727"/>
      <c r="VTR178" s="403"/>
      <c r="VTS178" s="403"/>
      <c r="VUE178" s="727"/>
      <c r="VUH178" s="403"/>
      <c r="VUI178" s="403"/>
      <c r="VUU178" s="727"/>
      <c r="VUX178" s="403"/>
      <c r="VUY178" s="403"/>
      <c r="VVK178" s="727"/>
      <c r="VVN178" s="403"/>
      <c r="VVO178" s="403"/>
      <c r="VWA178" s="727"/>
      <c r="VWD178" s="403"/>
      <c r="VWE178" s="403"/>
      <c r="VWQ178" s="727"/>
      <c r="VWT178" s="403"/>
      <c r="VWU178" s="403"/>
      <c r="VXG178" s="727"/>
      <c r="VXJ178" s="403"/>
      <c r="VXK178" s="403"/>
      <c r="VXW178" s="727"/>
      <c r="VXZ178" s="403"/>
      <c r="VYA178" s="403"/>
      <c r="VYM178" s="727"/>
      <c r="VYP178" s="403"/>
      <c r="VYQ178" s="403"/>
      <c r="VZC178" s="727"/>
      <c r="VZF178" s="403"/>
      <c r="VZG178" s="403"/>
      <c r="VZS178" s="727"/>
      <c r="VZV178" s="403"/>
      <c r="VZW178" s="403"/>
      <c r="WAI178" s="727"/>
      <c r="WAL178" s="403"/>
      <c r="WAM178" s="403"/>
      <c r="WAY178" s="727"/>
      <c r="WBB178" s="403"/>
      <c r="WBC178" s="403"/>
      <c r="WBO178" s="727"/>
      <c r="WBR178" s="403"/>
      <c r="WBS178" s="403"/>
      <c r="WCE178" s="727"/>
      <c r="WCH178" s="403"/>
      <c r="WCI178" s="403"/>
      <c r="WCU178" s="727"/>
      <c r="WCX178" s="403"/>
      <c r="WCY178" s="403"/>
      <c r="WDK178" s="727"/>
      <c r="WDN178" s="403"/>
      <c r="WDO178" s="403"/>
      <c r="WEA178" s="727"/>
      <c r="WED178" s="403"/>
      <c r="WEE178" s="403"/>
      <c r="WEQ178" s="727"/>
      <c r="WET178" s="403"/>
      <c r="WEU178" s="403"/>
      <c r="WFG178" s="727"/>
      <c r="WFJ178" s="403"/>
      <c r="WFK178" s="403"/>
      <c r="WFW178" s="727"/>
      <c r="WFZ178" s="403"/>
      <c r="WGA178" s="403"/>
      <c r="WGM178" s="727"/>
      <c r="WGP178" s="403"/>
      <c r="WGQ178" s="403"/>
      <c r="WHC178" s="727"/>
      <c r="WHF178" s="403"/>
      <c r="WHG178" s="403"/>
      <c r="WHS178" s="727"/>
      <c r="WHV178" s="403"/>
      <c r="WHW178" s="403"/>
      <c r="WII178" s="727"/>
      <c r="WIL178" s="403"/>
      <c r="WIM178" s="403"/>
      <c r="WIY178" s="727"/>
      <c r="WJB178" s="403"/>
      <c r="WJC178" s="403"/>
      <c r="WJO178" s="727"/>
      <c r="WJR178" s="403"/>
      <c r="WJS178" s="403"/>
      <c r="WKE178" s="727"/>
      <c r="WKH178" s="403"/>
      <c r="WKI178" s="403"/>
      <c r="WKU178" s="727"/>
      <c r="WKX178" s="403"/>
      <c r="WKY178" s="403"/>
      <c r="WLK178" s="727"/>
      <c r="WLN178" s="403"/>
      <c r="WLO178" s="403"/>
      <c r="WMA178" s="727"/>
      <c r="WMD178" s="403"/>
      <c r="WME178" s="403"/>
      <c r="WMQ178" s="727"/>
      <c r="WMT178" s="403"/>
      <c r="WMU178" s="403"/>
      <c r="WNG178" s="727"/>
      <c r="WNJ178" s="403"/>
      <c r="WNK178" s="403"/>
      <c r="WNW178" s="727"/>
      <c r="WNZ178" s="403"/>
      <c r="WOA178" s="403"/>
      <c r="WOM178" s="727"/>
      <c r="WOP178" s="403"/>
      <c r="WOQ178" s="403"/>
      <c r="WPC178" s="727"/>
      <c r="WPF178" s="403"/>
      <c r="WPG178" s="403"/>
      <c r="WPS178" s="727"/>
      <c r="WPV178" s="403"/>
      <c r="WPW178" s="403"/>
      <c r="WQI178" s="727"/>
      <c r="WQL178" s="403"/>
      <c r="WQM178" s="403"/>
      <c r="WQY178" s="727"/>
      <c r="WRB178" s="403"/>
      <c r="WRC178" s="403"/>
      <c r="WRO178" s="727"/>
      <c r="WRR178" s="403"/>
      <c r="WRS178" s="403"/>
      <c r="WSE178" s="727"/>
      <c r="WSH178" s="403"/>
      <c r="WSI178" s="403"/>
      <c r="WSU178" s="727"/>
      <c r="WSX178" s="403"/>
      <c r="WSY178" s="403"/>
      <c r="WTK178" s="727"/>
      <c r="WTN178" s="403"/>
      <c r="WTO178" s="403"/>
      <c r="WUA178" s="727"/>
      <c r="WUD178" s="403"/>
      <c r="WUE178" s="403"/>
      <c r="WUQ178" s="727"/>
      <c r="WUT178" s="403"/>
      <c r="WUU178" s="403"/>
      <c r="WVG178" s="727"/>
      <c r="WVJ178" s="403"/>
      <c r="WVK178" s="403"/>
      <c r="WVW178" s="727"/>
      <c r="WVZ178" s="403"/>
      <c r="WWA178" s="403"/>
      <c r="WWM178" s="727"/>
      <c r="WWP178" s="403"/>
      <c r="WWQ178" s="403"/>
      <c r="WXC178" s="727"/>
      <c r="WXF178" s="403"/>
      <c r="WXG178" s="403"/>
      <c r="WXS178" s="727"/>
      <c r="WXV178" s="403"/>
      <c r="WXW178" s="403"/>
      <c r="WYI178" s="727"/>
      <c r="WYL178" s="403"/>
      <c r="WYM178" s="403"/>
      <c r="WYY178" s="727"/>
      <c r="WZB178" s="403"/>
      <c r="WZC178" s="403"/>
      <c r="WZO178" s="727"/>
      <c r="WZR178" s="403"/>
      <c r="WZS178" s="403"/>
      <c r="XAE178" s="727"/>
      <c r="XAH178" s="403"/>
      <c r="XAI178" s="403"/>
      <c r="XAU178" s="727"/>
      <c r="XAX178" s="403"/>
      <c r="XAY178" s="403"/>
      <c r="XBK178" s="727"/>
      <c r="XBN178" s="403"/>
      <c r="XBO178" s="403"/>
      <c r="XCA178" s="727"/>
      <c r="XCD178" s="403"/>
      <c r="XCE178" s="403"/>
      <c r="XCQ178" s="727"/>
      <c r="XCT178" s="403"/>
      <c r="XCU178" s="403"/>
      <c r="XDG178" s="727"/>
      <c r="XDJ178" s="403"/>
      <c r="XDK178" s="403"/>
      <c r="XDW178" s="727"/>
      <c r="XDZ178" s="403"/>
      <c r="XEA178" s="403"/>
      <c r="XEM178" s="727"/>
      <c r="XEP178" s="403"/>
      <c r="XEQ178" s="403"/>
      <c r="XFC178" s="727"/>
    </row>
    <row r="179" spans="1:1023 1026:2047 2050:3071 3074:4095 4098:5119 5122:6143 6146:7167 7170:8191 8194:9215 9218:10239 10242:11263 11266:12287 12290:13311 13314:14335 14338:15359 15362:16383" s="94" customFormat="1">
      <c r="A179" s="566" t="s">
        <v>15</v>
      </c>
      <c r="B179" s="579">
        <v>45887</v>
      </c>
      <c r="C179" s="579">
        <v>45893</v>
      </c>
      <c r="D179" s="566" t="s">
        <v>485</v>
      </c>
      <c r="E179" s="566" t="s">
        <v>486</v>
      </c>
      <c r="F179" s="566">
        <v>53</v>
      </c>
      <c r="G179" s="566" t="s">
        <v>500</v>
      </c>
      <c r="H179" s="566">
        <v>2600</v>
      </c>
      <c r="I179" s="566">
        <v>15</v>
      </c>
      <c r="J179" s="566">
        <v>0</v>
      </c>
      <c r="K179" s="566">
        <v>0</v>
      </c>
      <c r="L179" s="566">
        <v>0</v>
      </c>
      <c r="M179" s="566">
        <v>0</v>
      </c>
      <c r="N179" s="566">
        <f t="shared" si="2171"/>
        <v>2615</v>
      </c>
      <c r="O179" s="561">
        <f t="shared" si="2172"/>
        <v>49.339622641509436</v>
      </c>
      <c r="P179" s="566" t="s">
        <v>1283</v>
      </c>
      <c r="R179" s="403"/>
      <c r="S179" s="403"/>
      <c r="AE179" s="727"/>
      <c r="AH179" s="403"/>
      <c r="AI179" s="403"/>
      <c r="AU179" s="727"/>
      <c r="AX179" s="403"/>
      <c r="AY179" s="403"/>
      <c r="BK179" s="727"/>
      <c r="BN179" s="403"/>
      <c r="BO179" s="403"/>
      <c r="CA179" s="727"/>
      <c r="CD179" s="403"/>
      <c r="CE179" s="403"/>
      <c r="CQ179" s="727"/>
      <c r="CT179" s="403"/>
      <c r="CU179" s="403"/>
      <c r="DG179" s="727"/>
      <c r="DJ179" s="403"/>
      <c r="DK179" s="403"/>
      <c r="DW179" s="727"/>
      <c r="DZ179" s="403"/>
      <c r="EA179" s="403"/>
      <c r="EM179" s="727"/>
      <c r="EP179" s="403"/>
      <c r="EQ179" s="403"/>
      <c r="FC179" s="727"/>
      <c r="FF179" s="403"/>
      <c r="FG179" s="403"/>
      <c r="FS179" s="727"/>
      <c r="FV179" s="403"/>
      <c r="FW179" s="403"/>
      <c r="GI179" s="727"/>
      <c r="GL179" s="403"/>
      <c r="GM179" s="403"/>
      <c r="GY179" s="727"/>
      <c r="HB179" s="403"/>
      <c r="HC179" s="403"/>
      <c r="HO179" s="727"/>
      <c r="HR179" s="403"/>
      <c r="HS179" s="403"/>
      <c r="IE179" s="727"/>
      <c r="IH179" s="403"/>
      <c r="II179" s="403"/>
      <c r="IU179" s="727"/>
      <c r="IX179" s="403"/>
      <c r="IY179" s="403"/>
      <c r="JK179" s="727"/>
      <c r="JN179" s="403"/>
      <c r="JO179" s="403"/>
      <c r="KA179" s="727"/>
      <c r="KD179" s="403"/>
      <c r="KE179" s="403"/>
      <c r="KQ179" s="727"/>
      <c r="KT179" s="403"/>
      <c r="KU179" s="403"/>
      <c r="LG179" s="727"/>
      <c r="LJ179" s="403"/>
      <c r="LK179" s="403"/>
      <c r="LW179" s="727"/>
      <c r="LZ179" s="403"/>
      <c r="MA179" s="403"/>
      <c r="MM179" s="727"/>
      <c r="MP179" s="403"/>
      <c r="MQ179" s="403"/>
      <c r="NC179" s="727"/>
      <c r="NF179" s="403"/>
      <c r="NG179" s="403"/>
      <c r="NS179" s="727"/>
      <c r="NV179" s="403"/>
      <c r="NW179" s="403"/>
      <c r="OI179" s="727"/>
      <c r="OL179" s="403"/>
      <c r="OM179" s="403"/>
      <c r="OY179" s="727"/>
      <c r="PB179" s="403"/>
      <c r="PC179" s="403"/>
      <c r="PO179" s="727"/>
      <c r="PR179" s="403"/>
      <c r="PS179" s="403"/>
      <c r="QE179" s="727"/>
      <c r="QH179" s="403"/>
      <c r="QI179" s="403"/>
      <c r="QU179" s="727"/>
      <c r="QX179" s="403"/>
      <c r="QY179" s="403"/>
      <c r="RK179" s="727"/>
      <c r="RN179" s="403"/>
      <c r="RO179" s="403"/>
      <c r="SA179" s="727"/>
      <c r="SD179" s="403"/>
      <c r="SE179" s="403"/>
      <c r="SQ179" s="727"/>
      <c r="ST179" s="403"/>
      <c r="SU179" s="403"/>
      <c r="TG179" s="727"/>
      <c r="TJ179" s="403"/>
      <c r="TK179" s="403"/>
      <c r="TW179" s="727"/>
      <c r="TZ179" s="403"/>
      <c r="UA179" s="403"/>
      <c r="UM179" s="727"/>
      <c r="UP179" s="403"/>
      <c r="UQ179" s="403"/>
      <c r="VC179" s="727"/>
      <c r="VF179" s="403"/>
      <c r="VG179" s="403"/>
      <c r="VS179" s="727"/>
      <c r="VV179" s="403"/>
      <c r="VW179" s="403"/>
      <c r="WI179" s="727"/>
      <c r="WL179" s="403"/>
      <c r="WM179" s="403"/>
      <c r="WY179" s="727"/>
      <c r="XB179" s="403"/>
      <c r="XC179" s="403"/>
      <c r="XO179" s="727"/>
      <c r="XR179" s="403"/>
      <c r="XS179" s="403"/>
      <c r="YE179" s="727"/>
      <c r="YH179" s="403"/>
      <c r="YI179" s="403"/>
      <c r="YU179" s="727"/>
      <c r="YX179" s="403"/>
      <c r="YY179" s="403"/>
      <c r="ZK179" s="727"/>
      <c r="ZN179" s="403"/>
      <c r="ZO179" s="403"/>
      <c r="AAA179" s="727"/>
      <c r="AAD179" s="403"/>
      <c r="AAE179" s="403"/>
      <c r="AAQ179" s="727"/>
      <c r="AAT179" s="403"/>
      <c r="AAU179" s="403"/>
      <c r="ABG179" s="727"/>
      <c r="ABJ179" s="403"/>
      <c r="ABK179" s="403"/>
      <c r="ABW179" s="727"/>
      <c r="ABZ179" s="403"/>
      <c r="ACA179" s="403"/>
      <c r="ACM179" s="727"/>
      <c r="ACP179" s="403"/>
      <c r="ACQ179" s="403"/>
      <c r="ADC179" s="727"/>
      <c r="ADF179" s="403"/>
      <c r="ADG179" s="403"/>
      <c r="ADS179" s="727"/>
      <c r="ADV179" s="403"/>
      <c r="ADW179" s="403"/>
      <c r="AEI179" s="727"/>
      <c r="AEL179" s="403"/>
      <c r="AEM179" s="403"/>
      <c r="AEY179" s="727"/>
      <c r="AFB179" s="403"/>
      <c r="AFC179" s="403"/>
      <c r="AFO179" s="727"/>
      <c r="AFR179" s="403"/>
      <c r="AFS179" s="403"/>
      <c r="AGE179" s="727"/>
      <c r="AGH179" s="403"/>
      <c r="AGI179" s="403"/>
      <c r="AGU179" s="727"/>
      <c r="AGX179" s="403"/>
      <c r="AGY179" s="403"/>
      <c r="AHK179" s="727"/>
      <c r="AHN179" s="403"/>
      <c r="AHO179" s="403"/>
      <c r="AIA179" s="727"/>
      <c r="AID179" s="403"/>
      <c r="AIE179" s="403"/>
      <c r="AIQ179" s="727"/>
      <c r="AIT179" s="403"/>
      <c r="AIU179" s="403"/>
      <c r="AJG179" s="727"/>
      <c r="AJJ179" s="403"/>
      <c r="AJK179" s="403"/>
      <c r="AJW179" s="727"/>
      <c r="AJZ179" s="403"/>
      <c r="AKA179" s="403"/>
      <c r="AKM179" s="727"/>
      <c r="AKP179" s="403"/>
      <c r="AKQ179" s="403"/>
      <c r="ALC179" s="727"/>
      <c r="ALF179" s="403"/>
      <c r="ALG179" s="403"/>
      <c r="ALS179" s="727"/>
      <c r="ALV179" s="403"/>
      <c r="ALW179" s="403"/>
      <c r="AMI179" s="727"/>
      <c r="AML179" s="403"/>
      <c r="AMM179" s="403"/>
      <c r="AMY179" s="727"/>
      <c r="ANB179" s="403"/>
      <c r="ANC179" s="403"/>
      <c r="ANO179" s="727"/>
      <c r="ANR179" s="403"/>
      <c r="ANS179" s="403"/>
      <c r="AOE179" s="727"/>
      <c r="AOH179" s="403"/>
      <c r="AOI179" s="403"/>
      <c r="AOU179" s="727"/>
      <c r="AOX179" s="403"/>
      <c r="AOY179" s="403"/>
      <c r="APK179" s="727"/>
      <c r="APN179" s="403"/>
      <c r="APO179" s="403"/>
      <c r="AQA179" s="727"/>
      <c r="AQD179" s="403"/>
      <c r="AQE179" s="403"/>
      <c r="AQQ179" s="727"/>
      <c r="AQT179" s="403"/>
      <c r="AQU179" s="403"/>
      <c r="ARG179" s="727"/>
      <c r="ARJ179" s="403"/>
      <c r="ARK179" s="403"/>
      <c r="ARW179" s="727"/>
      <c r="ARZ179" s="403"/>
      <c r="ASA179" s="403"/>
      <c r="ASM179" s="727"/>
      <c r="ASP179" s="403"/>
      <c r="ASQ179" s="403"/>
      <c r="ATC179" s="727"/>
      <c r="ATF179" s="403"/>
      <c r="ATG179" s="403"/>
      <c r="ATS179" s="727"/>
      <c r="ATV179" s="403"/>
      <c r="ATW179" s="403"/>
      <c r="AUI179" s="727"/>
      <c r="AUL179" s="403"/>
      <c r="AUM179" s="403"/>
      <c r="AUY179" s="727"/>
      <c r="AVB179" s="403"/>
      <c r="AVC179" s="403"/>
      <c r="AVO179" s="727"/>
      <c r="AVR179" s="403"/>
      <c r="AVS179" s="403"/>
      <c r="AWE179" s="727"/>
      <c r="AWH179" s="403"/>
      <c r="AWI179" s="403"/>
      <c r="AWU179" s="727"/>
      <c r="AWX179" s="403"/>
      <c r="AWY179" s="403"/>
      <c r="AXK179" s="727"/>
      <c r="AXN179" s="403"/>
      <c r="AXO179" s="403"/>
      <c r="AYA179" s="727"/>
      <c r="AYD179" s="403"/>
      <c r="AYE179" s="403"/>
      <c r="AYQ179" s="727"/>
      <c r="AYT179" s="403"/>
      <c r="AYU179" s="403"/>
      <c r="AZG179" s="727"/>
      <c r="AZJ179" s="403"/>
      <c r="AZK179" s="403"/>
      <c r="AZW179" s="727"/>
      <c r="AZZ179" s="403"/>
      <c r="BAA179" s="403"/>
      <c r="BAM179" s="727"/>
      <c r="BAP179" s="403"/>
      <c r="BAQ179" s="403"/>
      <c r="BBC179" s="727"/>
      <c r="BBF179" s="403"/>
      <c r="BBG179" s="403"/>
      <c r="BBS179" s="727"/>
      <c r="BBV179" s="403"/>
      <c r="BBW179" s="403"/>
      <c r="BCI179" s="727"/>
      <c r="BCL179" s="403"/>
      <c r="BCM179" s="403"/>
      <c r="BCY179" s="727"/>
      <c r="BDB179" s="403"/>
      <c r="BDC179" s="403"/>
      <c r="BDO179" s="727"/>
      <c r="BDR179" s="403"/>
      <c r="BDS179" s="403"/>
      <c r="BEE179" s="727"/>
      <c r="BEH179" s="403"/>
      <c r="BEI179" s="403"/>
      <c r="BEU179" s="727"/>
      <c r="BEX179" s="403"/>
      <c r="BEY179" s="403"/>
      <c r="BFK179" s="727"/>
      <c r="BFN179" s="403"/>
      <c r="BFO179" s="403"/>
      <c r="BGA179" s="727"/>
      <c r="BGD179" s="403"/>
      <c r="BGE179" s="403"/>
      <c r="BGQ179" s="727"/>
      <c r="BGT179" s="403"/>
      <c r="BGU179" s="403"/>
      <c r="BHG179" s="727"/>
      <c r="BHJ179" s="403"/>
      <c r="BHK179" s="403"/>
      <c r="BHW179" s="727"/>
      <c r="BHZ179" s="403"/>
      <c r="BIA179" s="403"/>
      <c r="BIM179" s="727"/>
      <c r="BIP179" s="403"/>
      <c r="BIQ179" s="403"/>
      <c r="BJC179" s="727"/>
      <c r="BJF179" s="403"/>
      <c r="BJG179" s="403"/>
      <c r="BJS179" s="727"/>
      <c r="BJV179" s="403"/>
      <c r="BJW179" s="403"/>
      <c r="BKI179" s="727"/>
      <c r="BKL179" s="403"/>
      <c r="BKM179" s="403"/>
      <c r="BKY179" s="727"/>
      <c r="BLB179" s="403"/>
      <c r="BLC179" s="403"/>
      <c r="BLO179" s="727"/>
      <c r="BLR179" s="403"/>
      <c r="BLS179" s="403"/>
      <c r="BME179" s="727"/>
      <c r="BMH179" s="403"/>
      <c r="BMI179" s="403"/>
      <c r="BMU179" s="727"/>
      <c r="BMX179" s="403"/>
      <c r="BMY179" s="403"/>
      <c r="BNK179" s="727"/>
      <c r="BNN179" s="403"/>
      <c r="BNO179" s="403"/>
      <c r="BOA179" s="727"/>
      <c r="BOD179" s="403"/>
      <c r="BOE179" s="403"/>
      <c r="BOQ179" s="727"/>
      <c r="BOT179" s="403"/>
      <c r="BOU179" s="403"/>
      <c r="BPG179" s="727"/>
      <c r="BPJ179" s="403"/>
      <c r="BPK179" s="403"/>
      <c r="BPW179" s="727"/>
      <c r="BPZ179" s="403"/>
      <c r="BQA179" s="403"/>
      <c r="BQM179" s="727"/>
      <c r="BQP179" s="403"/>
      <c r="BQQ179" s="403"/>
      <c r="BRC179" s="727"/>
      <c r="BRF179" s="403"/>
      <c r="BRG179" s="403"/>
      <c r="BRS179" s="727"/>
      <c r="BRV179" s="403"/>
      <c r="BRW179" s="403"/>
      <c r="BSI179" s="727"/>
      <c r="BSL179" s="403"/>
      <c r="BSM179" s="403"/>
      <c r="BSY179" s="727"/>
      <c r="BTB179" s="403"/>
      <c r="BTC179" s="403"/>
      <c r="BTO179" s="727"/>
      <c r="BTR179" s="403"/>
      <c r="BTS179" s="403"/>
      <c r="BUE179" s="727"/>
      <c r="BUH179" s="403"/>
      <c r="BUI179" s="403"/>
      <c r="BUU179" s="727"/>
      <c r="BUX179" s="403"/>
      <c r="BUY179" s="403"/>
      <c r="BVK179" s="727"/>
      <c r="BVN179" s="403"/>
      <c r="BVO179" s="403"/>
      <c r="BWA179" s="727"/>
      <c r="BWD179" s="403"/>
      <c r="BWE179" s="403"/>
      <c r="BWQ179" s="727"/>
      <c r="BWT179" s="403"/>
      <c r="BWU179" s="403"/>
      <c r="BXG179" s="727"/>
      <c r="BXJ179" s="403"/>
      <c r="BXK179" s="403"/>
      <c r="BXW179" s="727"/>
      <c r="BXZ179" s="403"/>
      <c r="BYA179" s="403"/>
      <c r="BYM179" s="727"/>
      <c r="BYP179" s="403"/>
      <c r="BYQ179" s="403"/>
      <c r="BZC179" s="727"/>
      <c r="BZF179" s="403"/>
      <c r="BZG179" s="403"/>
      <c r="BZS179" s="727"/>
      <c r="BZV179" s="403"/>
      <c r="BZW179" s="403"/>
      <c r="CAI179" s="727"/>
      <c r="CAL179" s="403"/>
      <c r="CAM179" s="403"/>
      <c r="CAY179" s="727"/>
      <c r="CBB179" s="403"/>
      <c r="CBC179" s="403"/>
      <c r="CBO179" s="727"/>
      <c r="CBR179" s="403"/>
      <c r="CBS179" s="403"/>
      <c r="CCE179" s="727"/>
      <c r="CCH179" s="403"/>
      <c r="CCI179" s="403"/>
      <c r="CCU179" s="727"/>
      <c r="CCX179" s="403"/>
      <c r="CCY179" s="403"/>
      <c r="CDK179" s="727"/>
      <c r="CDN179" s="403"/>
      <c r="CDO179" s="403"/>
      <c r="CEA179" s="727"/>
      <c r="CED179" s="403"/>
      <c r="CEE179" s="403"/>
      <c r="CEQ179" s="727"/>
      <c r="CET179" s="403"/>
      <c r="CEU179" s="403"/>
      <c r="CFG179" s="727"/>
      <c r="CFJ179" s="403"/>
      <c r="CFK179" s="403"/>
      <c r="CFW179" s="727"/>
      <c r="CFZ179" s="403"/>
      <c r="CGA179" s="403"/>
      <c r="CGM179" s="727"/>
      <c r="CGP179" s="403"/>
      <c r="CGQ179" s="403"/>
      <c r="CHC179" s="727"/>
      <c r="CHF179" s="403"/>
      <c r="CHG179" s="403"/>
      <c r="CHS179" s="727"/>
      <c r="CHV179" s="403"/>
      <c r="CHW179" s="403"/>
      <c r="CII179" s="727"/>
      <c r="CIL179" s="403"/>
      <c r="CIM179" s="403"/>
      <c r="CIY179" s="727"/>
      <c r="CJB179" s="403"/>
      <c r="CJC179" s="403"/>
      <c r="CJO179" s="727"/>
      <c r="CJR179" s="403"/>
      <c r="CJS179" s="403"/>
      <c r="CKE179" s="727"/>
      <c r="CKH179" s="403"/>
      <c r="CKI179" s="403"/>
      <c r="CKU179" s="727"/>
      <c r="CKX179" s="403"/>
      <c r="CKY179" s="403"/>
      <c r="CLK179" s="727"/>
      <c r="CLN179" s="403"/>
      <c r="CLO179" s="403"/>
      <c r="CMA179" s="727"/>
      <c r="CMD179" s="403"/>
      <c r="CME179" s="403"/>
      <c r="CMQ179" s="727"/>
      <c r="CMT179" s="403"/>
      <c r="CMU179" s="403"/>
      <c r="CNG179" s="727"/>
      <c r="CNJ179" s="403"/>
      <c r="CNK179" s="403"/>
      <c r="CNW179" s="727"/>
      <c r="CNZ179" s="403"/>
      <c r="COA179" s="403"/>
      <c r="COM179" s="727"/>
      <c r="COP179" s="403"/>
      <c r="COQ179" s="403"/>
      <c r="CPC179" s="727"/>
      <c r="CPF179" s="403"/>
      <c r="CPG179" s="403"/>
      <c r="CPS179" s="727"/>
      <c r="CPV179" s="403"/>
      <c r="CPW179" s="403"/>
      <c r="CQI179" s="727"/>
      <c r="CQL179" s="403"/>
      <c r="CQM179" s="403"/>
      <c r="CQY179" s="727"/>
      <c r="CRB179" s="403"/>
      <c r="CRC179" s="403"/>
      <c r="CRO179" s="727"/>
      <c r="CRR179" s="403"/>
      <c r="CRS179" s="403"/>
      <c r="CSE179" s="727"/>
      <c r="CSH179" s="403"/>
      <c r="CSI179" s="403"/>
      <c r="CSU179" s="727"/>
      <c r="CSX179" s="403"/>
      <c r="CSY179" s="403"/>
      <c r="CTK179" s="727"/>
      <c r="CTN179" s="403"/>
      <c r="CTO179" s="403"/>
      <c r="CUA179" s="727"/>
      <c r="CUD179" s="403"/>
      <c r="CUE179" s="403"/>
      <c r="CUQ179" s="727"/>
      <c r="CUT179" s="403"/>
      <c r="CUU179" s="403"/>
      <c r="CVG179" s="727"/>
      <c r="CVJ179" s="403"/>
      <c r="CVK179" s="403"/>
      <c r="CVW179" s="727"/>
      <c r="CVZ179" s="403"/>
      <c r="CWA179" s="403"/>
      <c r="CWM179" s="727"/>
      <c r="CWP179" s="403"/>
      <c r="CWQ179" s="403"/>
      <c r="CXC179" s="727"/>
      <c r="CXF179" s="403"/>
      <c r="CXG179" s="403"/>
      <c r="CXS179" s="727"/>
      <c r="CXV179" s="403"/>
      <c r="CXW179" s="403"/>
      <c r="CYI179" s="727"/>
      <c r="CYL179" s="403"/>
      <c r="CYM179" s="403"/>
      <c r="CYY179" s="727"/>
      <c r="CZB179" s="403"/>
      <c r="CZC179" s="403"/>
      <c r="CZO179" s="727"/>
      <c r="CZR179" s="403"/>
      <c r="CZS179" s="403"/>
      <c r="DAE179" s="727"/>
      <c r="DAH179" s="403"/>
      <c r="DAI179" s="403"/>
      <c r="DAU179" s="727"/>
      <c r="DAX179" s="403"/>
      <c r="DAY179" s="403"/>
      <c r="DBK179" s="727"/>
      <c r="DBN179" s="403"/>
      <c r="DBO179" s="403"/>
      <c r="DCA179" s="727"/>
      <c r="DCD179" s="403"/>
      <c r="DCE179" s="403"/>
      <c r="DCQ179" s="727"/>
      <c r="DCT179" s="403"/>
      <c r="DCU179" s="403"/>
      <c r="DDG179" s="727"/>
      <c r="DDJ179" s="403"/>
      <c r="DDK179" s="403"/>
      <c r="DDW179" s="727"/>
      <c r="DDZ179" s="403"/>
      <c r="DEA179" s="403"/>
      <c r="DEM179" s="727"/>
      <c r="DEP179" s="403"/>
      <c r="DEQ179" s="403"/>
      <c r="DFC179" s="727"/>
      <c r="DFF179" s="403"/>
      <c r="DFG179" s="403"/>
      <c r="DFS179" s="727"/>
      <c r="DFV179" s="403"/>
      <c r="DFW179" s="403"/>
      <c r="DGI179" s="727"/>
      <c r="DGL179" s="403"/>
      <c r="DGM179" s="403"/>
      <c r="DGY179" s="727"/>
      <c r="DHB179" s="403"/>
      <c r="DHC179" s="403"/>
      <c r="DHO179" s="727"/>
      <c r="DHR179" s="403"/>
      <c r="DHS179" s="403"/>
      <c r="DIE179" s="727"/>
      <c r="DIH179" s="403"/>
      <c r="DII179" s="403"/>
      <c r="DIU179" s="727"/>
      <c r="DIX179" s="403"/>
      <c r="DIY179" s="403"/>
      <c r="DJK179" s="727"/>
      <c r="DJN179" s="403"/>
      <c r="DJO179" s="403"/>
      <c r="DKA179" s="727"/>
      <c r="DKD179" s="403"/>
      <c r="DKE179" s="403"/>
      <c r="DKQ179" s="727"/>
      <c r="DKT179" s="403"/>
      <c r="DKU179" s="403"/>
      <c r="DLG179" s="727"/>
      <c r="DLJ179" s="403"/>
      <c r="DLK179" s="403"/>
      <c r="DLW179" s="727"/>
      <c r="DLZ179" s="403"/>
      <c r="DMA179" s="403"/>
      <c r="DMM179" s="727"/>
      <c r="DMP179" s="403"/>
      <c r="DMQ179" s="403"/>
      <c r="DNC179" s="727"/>
      <c r="DNF179" s="403"/>
      <c r="DNG179" s="403"/>
      <c r="DNS179" s="727"/>
      <c r="DNV179" s="403"/>
      <c r="DNW179" s="403"/>
      <c r="DOI179" s="727"/>
      <c r="DOL179" s="403"/>
      <c r="DOM179" s="403"/>
      <c r="DOY179" s="727"/>
      <c r="DPB179" s="403"/>
      <c r="DPC179" s="403"/>
      <c r="DPO179" s="727"/>
      <c r="DPR179" s="403"/>
      <c r="DPS179" s="403"/>
      <c r="DQE179" s="727"/>
      <c r="DQH179" s="403"/>
      <c r="DQI179" s="403"/>
      <c r="DQU179" s="727"/>
      <c r="DQX179" s="403"/>
      <c r="DQY179" s="403"/>
      <c r="DRK179" s="727"/>
      <c r="DRN179" s="403"/>
      <c r="DRO179" s="403"/>
      <c r="DSA179" s="727"/>
      <c r="DSD179" s="403"/>
      <c r="DSE179" s="403"/>
      <c r="DSQ179" s="727"/>
      <c r="DST179" s="403"/>
      <c r="DSU179" s="403"/>
      <c r="DTG179" s="727"/>
      <c r="DTJ179" s="403"/>
      <c r="DTK179" s="403"/>
      <c r="DTW179" s="727"/>
      <c r="DTZ179" s="403"/>
      <c r="DUA179" s="403"/>
      <c r="DUM179" s="727"/>
      <c r="DUP179" s="403"/>
      <c r="DUQ179" s="403"/>
      <c r="DVC179" s="727"/>
      <c r="DVF179" s="403"/>
      <c r="DVG179" s="403"/>
      <c r="DVS179" s="727"/>
      <c r="DVV179" s="403"/>
      <c r="DVW179" s="403"/>
      <c r="DWI179" s="727"/>
      <c r="DWL179" s="403"/>
      <c r="DWM179" s="403"/>
      <c r="DWY179" s="727"/>
      <c r="DXB179" s="403"/>
      <c r="DXC179" s="403"/>
      <c r="DXO179" s="727"/>
      <c r="DXR179" s="403"/>
      <c r="DXS179" s="403"/>
      <c r="DYE179" s="727"/>
      <c r="DYH179" s="403"/>
      <c r="DYI179" s="403"/>
      <c r="DYU179" s="727"/>
      <c r="DYX179" s="403"/>
      <c r="DYY179" s="403"/>
      <c r="DZK179" s="727"/>
      <c r="DZN179" s="403"/>
      <c r="DZO179" s="403"/>
      <c r="EAA179" s="727"/>
      <c r="EAD179" s="403"/>
      <c r="EAE179" s="403"/>
      <c r="EAQ179" s="727"/>
      <c r="EAT179" s="403"/>
      <c r="EAU179" s="403"/>
      <c r="EBG179" s="727"/>
      <c r="EBJ179" s="403"/>
      <c r="EBK179" s="403"/>
      <c r="EBW179" s="727"/>
      <c r="EBZ179" s="403"/>
      <c r="ECA179" s="403"/>
      <c r="ECM179" s="727"/>
      <c r="ECP179" s="403"/>
      <c r="ECQ179" s="403"/>
      <c r="EDC179" s="727"/>
      <c r="EDF179" s="403"/>
      <c r="EDG179" s="403"/>
      <c r="EDS179" s="727"/>
      <c r="EDV179" s="403"/>
      <c r="EDW179" s="403"/>
      <c r="EEI179" s="727"/>
      <c r="EEL179" s="403"/>
      <c r="EEM179" s="403"/>
      <c r="EEY179" s="727"/>
      <c r="EFB179" s="403"/>
      <c r="EFC179" s="403"/>
      <c r="EFO179" s="727"/>
      <c r="EFR179" s="403"/>
      <c r="EFS179" s="403"/>
      <c r="EGE179" s="727"/>
      <c r="EGH179" s="403"/>
      <c r="EGI179" s="403"/>
      <c r="EGU179" s="727"/>
      <c r="EGX179" s="403"/>
      <c r="EGY179" s="403"/>
      <c r="EHK179" s="727"/>
      <c r="EHN179" s="403"/>
      <c r="EHO179" s="403"/>
      <c r="EIA179" s="727"/>
      <c r="EID179" s="403"/>
      <c r="EIE179" s="403"/>
      <c r="EIQ179" s="727"/>
      <c r="EIT179" s="403"/>
      <c r="EIU179" s="403"/>
      <c r="EJG179" s="727"/>
      <c r="EJJ179" s="403"/>
      <c r="EJK179" s="403"/>
      <c r="EJW179" s="727"/>
      <c r="EJZ179" s="403"/>
      <c r="EKA179" s="403"/>
      <c r="EKM179" s="727"/>
      <c r="EKP179" s="403"/>
      <c r="EKQ179" s="403"/>
      <c r="ELC179" s="727"/>
      <c r="ELF179" s="403"/>
      <c r="ELG179" s="403"/>
      <c r="ELS179" s="727"/>
      <c r="ELV179" s="403"/>
      <c r="ELW179" s="403"/>
      <c r="EMI179" s="727"/>
      <c r="EML179" s="403"/>
      <c r="EMM179" s="403"/>
      <c r="EMY179" s="727"/>
      <c r="ENB179" s="403"/>
      <c r="ENC179" s="403"/>
      <c r="ENO179" s="727"/>
      <c r="ENR179" s="403"/>
      <c r="ENS179" s="403"/>
      <c r="EOE179" s="727"/>
      <c r="EOH179" s="403"/>
      <c r="EOI179" s="403"/>
      <c r="EOU179" s="727"/>
      <c r="EOX179" s="403"/>
      <c r="EOY179" s="403"/>
      <c r="EPK179" s="727"/>
      <c r="EPN179" s="403"/>
      <c r="EPO179" s="403"/>
      <c r="EQA179" s="727"/>
      <c r="EQD179" s="403"/>
      <c r="EQE179" s="403"/>
      <c r="EQQ179" s="727"/>
      <c r="EQT179" s="403"/>
      <c r="EQU179" s="403"/>
      <c r="ERG179" s="727"/>
      <c r="ERJ179" s="403"/>
      <c r="ERK179" s="403"/>
      <c r="ERW179" s="727"/>
      <c r="ERZ179" s="403"/>
      <c r="ESA179" s="403"/>
      <c r="ESM179" s="727"/>
      <c r="ESP179" s="403"/>
      <c r="ESQ179" s="403"/>
      <c r="ETC179" s="727"/>
      <c r="ETF179" s="403"/>
      <c r="ETG179" s="403"/>
      <c r="ETS179" s="727"/>
      <c r="ETV179" s="403"/>
      <c r="ETW179" s="403"/>
      <c r="EUI179" s="727"/>
      <c r="EUL179" s="403"/>
      <c r="EUM179" s="403"/>
      <c r="EUY179" s="727"/>
      <c r="EVB179" s="403"/>
      <c r="EVC179" s="403"/>
      <c r="EVO179" s="727"/>
      <c r="EVR179" s="403"/>
      <c r="EVS179" s="403"/>
      <c r="EWE179" s="727"/>
      <c r="EWH179" s="403"/>
      <c r="EWI179" s="403"/>
      <c r="EWU179" s="727"/>
      <c r="EWX179" s="403"/>
      <c r="EWY179" s="403"/>
      <c r="EXK179" s="727"/>
      <c r="EXN179" s="403"/>
      <c r="EXO179" s="403"/>
      <c r="EYA179" s="727"/>
      <c r="EYD179" s="403"/>
      <c r="EYE179" s="403"/>
      <c r="EYQ179" s="727"/>
      <c r="EYT179" s="403"/>
      <c r="EYU179" s="403"/>
      <c r="EZG179" s="727"/>
      <c r="EZJ179" s="403"/>
      <c r="EZK179" s="403"/>
      <c r="EZW179" s="727"/>
      <c r="EZZ179" s="403"/>
      <c r="FAA179" s="403"/>
      <c r="FAM179" s="727"/>
      <c r="FAP179" s="403"/>
      <c r="FAQ179" s="403"/>
      <c r="FBC179" s="727"/>
      <c r="FBF179" s="403"/>
      <c r="FBG179" s="403"/>
      <c r="FBS179" s="727"/>
      <c r="FBV179" s="403"/>
      <c r="FBW179" s="403"/>
      <c r="FCI179" s="727"/>
      <c r="FCL179" s="403"/>
      <c r="FCM179" s="403"/>
      <c r="FCY179" s="727"/>
      <c r="FDB179" s="403"/>
      <c r="FDC179" s="403"/>
      <c r="FDO179" s="727"/>
      <c r="FDR179" s="403"/>
      <c r="FDS179" s="403"/>
      <c r="FEE179" s="727"/>
      <c r="FEH179" s="403"/>
      <c r="FEI179" s="403"/>
      <c r="FEU179" s="727"/>
      <c r="FEX179" s="403"/>
      <c r="FEY179" s="403"/>
      <c r="FFK179" s="727"/>
      <c r="FFN179" s="403"/>
      <c r="FFO179" s="403"/>
      <c r="FGA179" s="727"/>
      <c r="FGD179" s="403"/>
      <c r="FGE179" s="403"/>
      <c r="FGQ179" s="727"/>
      <c r="FGT179" s="403"/>
      <c r="FGU179" s="403"/>
      <c r="FHG179" s="727"/>
      <c r="FHJ179" s="403"/>
      <c r="FHK179" s="403"/>
      <c r="FHW179" s="727"/>
      <c r="FHZ179" s="403"/>
      <c r="FIA179" s="403"/>
      <c r="FIM179" s="727"/>
      <c r="FIP179" s="403"/>
      <c r="FIQ179" s="403"/>
      <c r="FJC179" s="727"/>
      <c r="FJF179" s="403"/>
      <c r="FJG179" s="403"/>
      <c r="FJS179" s="727"/>
      <c r="FJV179" s="403"/>
      <c r="FJW179" s="403"/>
      <c r="FKI179" s="727"/>
      <c r="FKL179" s="403"/>
      <c r="FKM179" s="403"/>
      <c r="FKY179" s="727"/>
      <c r="FLB179" s="403"/>
      <c r="FLC179" s="403"/>
      <c r="FLO179" s="727"/>
      <c r="FLR179" s="403"/>
      <c r="FLS179" s="403"/>
      <c r="FME179" s="727"/>
      <c r="FMH179" s="403"/>
      <c r="FMI179" s="403"/>
      <c r="FMU179" s="727"/>
      <c r="FMX179" s="403"/>
      <c r="FMY179" s="403"/>
      <c r="FNK179" s="727"/>
      <c r="FNN179" s="403"/>
      <c r="FNO179" s="403"/>
      <c r="FOA179" s="727"/>
      <c r="FOD179" s="403"/>
      <c r="FOE179" s="403"/>
      <c r="FOQ179" s="727"/>
      <c r="FOT179" s="403"/>
      <c r="FOU179" s="403"/>
      <c r="FPG179" s="727"/>
      <c r="FPJ179" s="403"/>
      <c r="FPK179" s="403"/>
      <c r="FPW179" s="727"/>
      <c r="FPZ179" s="403"/>
      <c r="FQA179" s="403"/>
      <c r="FQM179" s="727"/>
      <c r="FQP179" s="403"/>
      <c r="FQQ179" s="403"/>
      <c r="FRC179" s="727"/>
      <c r="FRF179" s="403"/>
      <c r="FRG179" s="403"/>
      <c r="FRS179" s="727"/>
      <c r="FRV179" s="403"/>
      <c r="FRW179" s="403"/>
      <c r="FSI179" s="727"/>
      <c r="FSL179" s="403"/>
      <c r="FSM179" s="403"/>
      <c r="FSY179" s="727"/>
      <c r="FTB179" s="403"/>
      <c r="FTC179" s="403"/>
      <c r="FTO179" s="727"/>
      <c r="FTR179" s="403"/>
      <c r="FTS179" s="403"/>
      <c r="FUE179" s="727"/>
      <c r="FUH179" s="403"/>
      <c r="FUI179" s="403"/>
      <c r="FUU179" s="727"/>
      <c r="FUX179" s="403"/>
      <c r="FUY179" s="403"/>
      <c r="FVK179" s="727"/>
      <c r="FVN179" s="403"/>
      <c r="FVO179" s="403"/>
      <c r="FWA179" s="727"/>
      <c r="FWD179" s="403"/>
      <c r="FWE179" s="403"/>
      <c r="FWQ179" s="727"/>
      <c r="FWT179" s="403"/>
      <c r="FWU179" s="403"/>
      <c r="FXG179" s="727"/>
      <c r="FXJ179" s="403"/>
      <c r="FXK179" s="403"/>
      <c r="FXW179" s="727"/>
      <c r="FXZ179" s="403"/>
      <c r="FYA179" s="403"/>
      <c r="FYM179" s="727"/>
      <c r="FYP179" s="403"/>
      <c r="FYQ179" s="403"/>
      <c r="FZC179" s="727"/>
      <c r="FZF179" s="403"/>
      <c r="FZG179" s="403"/>
      <c r="FZS179" s="727"/>
      <c r="FZV179" s="403"/>
      <c r="FZW179" s="403"/>
      <c r="GAI179" s="727"/>
      <c r="GAL179" s="403"/>
      <c r="GAM179" s="403"/>
      <c r="GAY179" s="727"/>
      <c r="GBB179" s="403"/>
      <c r="GBC179" s="403"/>
      <c r="GBO179" s="727"/>
      <c r="GBR179" s="403"/>
      <c r="GBS179" s="403"/>
      <c r="GCE179" s="727"/>
      <c r="GCH179" s="403"/>
      <c r="GCI179" s="403"/>
      <c r="GCU179" s="727"/>
      <c r="GCX179" s="403"/>
      <c r="GCY179" s="403"/>
      <c r="GDK179" s="727"/>
      <c r="GDN179" s="403"/>
      <c r="GDO179" s="403"/>
      <c r="GEA179" s="727"/>
      <c r="GED179" s="403"/>
      <c r="GEE179" s="403"/>
      <c r="GEQ179" s="727"/>
      <c r="GET179" s="403"/>
      <c r="GEU179" s="403"/>
      <c r="GFG179" s="727"/>
      <c r="GFJ179" s="403"/>
      <c r="GFK179" s="403"/>
      <c r="GFW179" s="727"/>
      <c r="GFZ179" s="403"/>
      <c r="GGA179" s="403"/>
      <c r="GGM179" s="727"/>
      <c r="GGP179" s="403"/>
      <c r="GGQ179" s="403"/>
      <c r="GHC179" s="727"/>
      <c r="GHF179" s="403"/>
      <c r="GHG179" s="403"/>
      <c r="GHS179" s="727"/>
      <c r="GHV179" s="403"/>
      <c r="GHW179" s="403"/>
      <c r="GII179" s="727"/>
      <c r="GIL179" s="403"/>
      <c r="GIM179" s="403"/>
      <c r="GIY179" s="727"/>
      <c r="GJB179" s="403"/>
      <c r="GJC179" s="403"/>
      <c r="GJO179" s="727"/>
      <c r="GJR179" s="403"/>
      <c r="GJS179" s="403"/>
      <c r="GKE179" s="727"/>
      <c r="GKH179" s="403"/>
      <c r="GKI179" s="403"/>
      <c r="GKU179" s="727"/>
      <c r="GKX179" s="403"/>
      <c r="GKY179" s="403"/>
      <c r="GLK179" s="727"/>
      <c r="GLN179" s="403"/>
      <c r="GLO179" s="403"/>
      <c r="GMA179" s="727"/>
      <c r="GMD179" s="403"/>
      <c r="GME179" s="403"/>
      <c r="GMQ179" s="727"/>
      <c r="GMT179" s="403"/>
      <c r="GMU179" s="403"/>
      <c r="GNG179" s="727"/>
      <c r="GNJ179" s="403"/>
      <c r="GNK179" s="403"/>
      <c r="GNW179" s="727"/>
      <c r="GNZ179" s="403"/>
      <c r="GOA179" s="403"/>
      <c r="GOM179" s="727"/>
      <c r="GOP179" s="403"/>
      <c r="GOQ179" s="403"/>
      <c r="GPC179" s="727"/>
      <c r="GPF179" s="403"/>
      <c r="GPG179" s="403"/>
      <c r="GPS179" s="727"/>
      <c r="GPV179" s="403"/>
      <c r="GPW179" s="403"/>
      <c r="GQI179" s="727"/>
      <c r="GQL179" s="403"/>
      <c r="GQM179" s="403"/>
      <c r="GQY179" s="727"/>
      <c r="GRB179" s="403"/>
      <c r="GRC179" s="403"/>
      <c r="GRO179" s="727"/>
      <c r="GRR179" s="403"/>
      <c r="GRS179" s="403"/>
      <c r="GSE179" s="727"/>
      <c r="GSH179" s="403"/>
      <c r="GSI179" s="403"/>
      <c r="GSU179" s="727"/>
      <c r="GSX179" s="403"/>
      <c r="GSY179" s="403"/>
      <c r="GTK179" s="727"/>
      <c r="GTN179" s="403"/>
      <c r="GTO179" s="403"/>
      <c r="GUA179" s="727"/>
      <c r="GUD179" s="403"/>
      <c r="GUE179" s="403"/>
      <c r="GUQ179" s="727"/>
      <c r="GUT179" s="403"/>
      <c r="GUU179" s="403"/>
      <c r="GVG179" s="727"/>
      <c r="GVJ179" s="403"/>
      <c r="GVK179" s="403"/>
      <c r="GVW179" s="727"/>
      <c r="GVZ179" s="403"/>
      <c r="GWA179" s="403"/>
      <c r="GWM179" s="727"/>
      <c r="GWP179" s="403"/>
      <c r="GWQ179" s="403"/>
      <c r="GXC179" s="727"/>
      <c r="GXF179" s="403"/>
      <c r="GXG179" s="403"/>
      <c r="GXS179" s="727"/>
      <c r="GXV179" s="403"/>
      <c r="GXW179" s="403"/>
      <c r="GYI179" s="727"/>
      <c r="GYL179" s="403"/>
      <c r="GYM179" s="403"/>
      <c r="GYY179" s="727"/>
      <c r="GZB179" s="403"/>
      <c r="GZC179" s="403"/>
      <c r="GZO179" s="727"/>
      <c r="GZR179" s="403"/>
      <c r="GZS179" s="403"/>
      <c r="HAE179" s="727"/>
      <c r="HAH179" s="403"/>
      <c r="HAI179" s="403"/>
      <c r="HAU179" s="727"/>
      <c r="HAX179" s="403"/>
      <c r="HAY179" s="403"/>
      <c r="HBK179" s="727"/>
      <c r="HBN179" s="403"/>
      <c r="HBO179" s="403"/>
      <c r="HCA179" s="727"/>
      <c r="HCD179" s="403"/>
      <c r="HCE179" s="403"/>
      <c r="HCQ179" s="727"/>
      <c r="HCT179" s="403"/>
      <c r="HCU179" s="403"/>
      <c r="HDG179" s="727"/>
      <c r="HDJ179" s="403"/>
      <c r="HDK179" s="403"/>
      <c r="HDW179" s="727"/>
      <c r="HDZ179" s="403"/>
      <c r="HEA179" s="403"/>
      <c r="HEM179" s="727"/>
      <c r="HEP179" s="403"/>
      <c r="HEQ179" s="403"/>
      <c r="HFC179" s="727"/>
      <c r="HFF179" s="403"/>
      <c r="HFG179" s="403"/>
      <c r="HFS179" s="727"/>
      <c r="HFV179" s="403"/>
      <c r="HFW179" s="403"/>
      <c r="HGI179" s="727"/>
      <c r="HGL179" s="403"/>
      <c r="HGM179" s="403"/>
      <c r="HGY179" s="727"/>
      <c r="HHB179" s="403"/>
      <c r="HHC179" s="403"/>
      <c r="HHO179" s="727"/>
      <c r="HHR179" s="403"/>
      <c r="HHS179" s="403"/>
      <c r="HIE179" s="727"/>
      <c r="HIH179" s="403"/>
      <c r="HII179" s="403"/>
      <c r="HIU179" s="727"/>
      <c r="HIX179" s="403"/>
      <c r="HIY179" s="403"/>
      <c r="HJK179" s="727"/>
      <c r="HJN179" s="403"/>
      <c r="HJO179" s="403"/>
      <c r="HKA179" s="727"/>
      <c r="HKD179" s="403"/>
      <c r="HKE179" s="403"/>
      <c r="HKQ179" s="727"/>
      <c r="HKT179" s="403"/>
      <c r="HKU179" s="403"/>
      <c r="HLG179" s="727"/>
      <c r="HLJ179" s="403"/>
      <c r="HLK179" s="403"/>
      <c r="HLW179" s="727"/>
      <c r="HLZ179" s="403"/>
      <c r="HMA179" s="403"/>
      <c r="HMM179" s="727"/>
      <c r="HMP179" s="403"/>
      <c r="HMQ179" s="403"/>
      <c r="HNC179" s="727"/>
      <c r="HNF179" s="403"/>
      <c r="HNG179" s="403"/>
      <c r="HNS179" s="727"/>
      <c r="HNV179" s="403"/>
      <c r="HNW179" s="403"/>
      <c r="HOI179" s="727"/>
      <c r="HOL179" s="403"/>
      <c r="HOM179" s="403"/>
      <c r="HOY179" s="727"/>
      <c r="HPB179" s="403"/>
      <c r="HPC179" s="403"/>
      <c r="HPO179" s="727"/>
      <c r="HPR179" s="403"/>
      <c r="HPS179" s="403"/>
      <c r="HQE179" s="727"/>
      <c r="HQH179" s="403"/>
      <c r="HQI179" s="403"/>
      <c r="HQU179" s="727"/>
      <c r="HQX179" s="403"/>
      <c r="HQY179" s="403"/>
      <c r="HRK179" s="727"/>
      <c r="HRN179" s="403"/>
      <c r="HRO179" s="403"/>
      <c r="HSA179" s="727"/>
      <c r="HSD179" s="403"/>
      <c r="HSE179" s="403"/>
      <c r="HSQ179" s="727"/>
      <c r="HST179" s="403"/>
      <c r="HSU179" s="403"/>
      <c r="HTG179" s="727"/>
      <c r="HTJ179" s="403"/>
      <c r="HTK179" s="403"/>
      <c r="HTW179" s="727"/>
      <c r="HTZ179" s="403"/>
      <c r="HUA179" s="403"/>
      <c r="HUM179" s="727"/>
      <c r="HUP179" s="403"/>
      <c r="HUQ179" s="403"/>
      <c r="HVC179" s="727"/>
      <c r="HVF179" s="403"/>
      <c r="HVG179" s="403"/>
      <c r="HVS179" s="727"/>
      <c r="HVV179" s="403"/>
      <c r="HVW179" s="403"/>
      <c r="HWI179" s="727"/>
      <c r="HWL179" s="403"/>
      <c r="HWM179" s="403"/>
      <c r="HWY179" s="727"/>
      <c r="HXB179" s="403"/>
      <c r="HXC179" s="403"/>
      <c r="HXO179" s="727"/>
      <c r="HXR179" s="403"/>
      <c r="HXS179" s="403"/>
      <c r="HYE179" s="727"/>
      <c r="HYH179" s="403"/>
      <c r="HYI179" s="403"/>
      <c r="HYU179" s="727"/>
      <c r="HYX179" s="403"/>
      <c r="HYY179" s="403"/>
      <c r="HZK179" s="727"/>
      <c r="HZN179" s="403"/>
      <c r="HZO179" s="403"/>
      <c r="IAA179" s="727"/>
      <c r="IAD179" s="403"/>
      <c r="IAE179" s="403"/>
      <c r="IAQ179" s="727"/>
      <c r="IAT179" s="403"/>
      <c r="IAU179" s="403"/>
      <c r="IBG179" s="727"/>
      <c r="IBJ179" s="403"/>
      <c r="IBK179" s="403"/>
      <c r="IBW179" s="727"/>
      <c r="IBZ179" s="403"/>
      <c r="ICA179" s="403"/>
      <c r="ICM179" s="727"/>
      <c r="ICP179" s="403"/>
      <c r="ICQ179" s="403"/>
      <c r="IDC179" s="727"/>
      <c r="IDF179" s="403"/>
      <c r="IDG179" s="403"/>
      <c r="IDS179" s="727"/>
      <c r="IDV179" s="403"/>
      <c r="IDW179" s="403"/>
      <c r="IEI179" s="727"/>
      <c r="IEL179" s="403"/>
      <c r="IEM179" s="403"/>
      <c r="IEY179" s="727"/>
      <c r="IFB179" s="403"/>
      <c r="IFC179" s="403"/>
      <c r="IFO179" s="727"/>
      <c r="IFR179" s="403"/>
      <c r="IFS179" s="403"/>
      <c r="IGE179" s="727"/>
      <c r="IGH179" s="403"/>
      <c r="IGI179" s="403"/>
      <c r="IGU179" s="727"/>
      <c r="IGX179" s="403"/>
      <c r="IGY179" s="403"/>
      <c r="IHK179" s="727"/>
      <c r="IHN179" s="403"/>
      <c r="IHO179" s="403"/>
      <c r="IIA179" s="727"/>
      <c r="IID179" s="403"/>
      <c r="IIE179" s="403"/>
      <c r="IIQ179" s="727"/>
      <c r="IIT179" s="403"/>
      <c r="IIU179" s="403"/>
      <c r="IJG179" s="727"/>
      <c r="IJJ179" s="403"/>
      <c r="IJK179" s="403"/>
      <c r="IJW179" s="727"/>
      <c r="IJZ179" s="403"/>
      <c r="IKA179" s="403"/>
      <c r="IKM179" s="727"/>
      <c r="IKP179" s="403"/>
      <c r="IKQ179" s="403"/>
      <c r="ILC179" s="727"/>
      <c r="ILF179" s="403"/>
      <c r="ILG179" s="403"/>
      <c r="ILS179" s="727"/>
      <c r="ILV179" s="403"/>
      <c r="ILW179" s="403"/>
      <c r="IMI179" s="727"/>
      <c r="IML179" s="403"/>
      <c r="IMM179" s="403"/>
      <c r="IMY179" s="727"/>
      <c r="INB179" s="403"/>
      <c r="INC179" s="403"/>
      <c r="INO179" s="727"/>
      <c r="INR179" s="403"/>
      <c r="INS179" s="403"/>
      <c r="IOE179" s="727"/>
      <c r="IOH179" s="403"/>
      <c r="IOI179" s="403"/>
      <c r="IOU179" s="727"/>
      <c r="IOX179" s="403"/>
      <c r="IOY179" s="403"/>
      <c r="IPK179" s="727"/>
      <c r="IPN179" s="403"/>
      <c r="IPO179" s="403"/>
      <c r="IQA179" s="727"/>
      <c r="IQD179" s="403"/>
      <c r="IQE179" s="403"/>
      <c r="IQQ179" s="727"/>
      <c r="IQT179" s="403"/>
      <c r="IQU179" s="403"/>
      <c r="IRG179" s="727"/>
      <c r="IRJ179" s="403"/>
      <c r="IRK179" s="403"/>
      <c r="IRW179" s="727"/>
      <c r="IRZ179" s="403"/>
      <c r="ISA179" s="403"/>
      <c r="ISM179" s="727"/>
      <c r="ISP179" s="403"/>
      <c r="ISQ179" s="403"/>
      <c r="ITC179" s="727"/>
      <c r="ITF179" s="403"/>
      <c r="ITG179" s="403"/>
      <c r="ITS179" s="727"/>
      <c r="ITV179" s="403"/>
      <c r="ITW179" s="403"/>
      <c r="IUI179" s="727"/>
      <c r="IUL179" s="403"/>
      <c r="IUM179" s="403"/>
      <c r="IUY179" s="727"/>
      <c r="IVB179" s="403"/>
      <c r="IVC179" s="403"/>
      <c r="IVO179" s="727"/>
      <c r="IVR179" s="403"/>
      <c r="IVS179" s="403"/>
      <c r="IWE179" s="727"/>
      <c r="IWH179" s="403"/>
      <c r="IWI179" s="403"/>
      <c r="IWU179" s="727"/>
      <c r="IWX179" s="403"/>
      <c r="IWY179" s="403"/>
      <c r="IXK179" s="727"/>
      <c r="IXN179" s="403"/>
      <c r="IXO179" s="403"/>
      <c r="IYA179" s="727"/>
      <c r="IYD179" s="403"/>
      <c r="IYE179" s="403"/>
      <c r="IYQ179" s="727"/>
      <c r="IYT179" s="403"/>
      <c r="IYU179" s="403"/>
      <c r="IZG179" s="727"/>
      <c r="IZJ179" s="403"/>
      <c r="IZK179" s="403"/>
      <c r="IZW179" s="727"/>
      <c r="IZZ179" s="403"/>
      <c r="JAA179" s="403"/>
      <c r="JAM179" s="727"/>
      <c r="JAP179" s="403"/>
      <c r="JAQ179" s="403"/>
      <c r="JBC179" s="727"/>
      <c r="JBF179" s="403"/>
      <c r="JBG179" s="403"/>
      <c r="JBS179" s="727"/>
      <c r="JBV179" s="403"/>
      <c r="JBW179" s="403"/>
      <c r="JCI179" s="727"/>
      <c r="JCL179" s="403"/>
      <c r="JCM179" s="403"/>
      <c r="JCY179" s="727"/>
      <c r="JDB179" s="403"/>
      <c r="JDC179" s="403"/>
      <c r="JDO179" s="727"/>
      <c r="JDR179" s="403"/>
      <c r="JDS179" s="403"/>
      <c r="JEE179" s="727"/>
      <c r="JEH179" s="403"/>
      <c r="JEI179" s="403"/>
      <c r="JEU179" s="727"/>
      <c r="JEX179" s="403"/>
      <c r="JEY179" s="403"/>
      <c r="JFK179" s="727"/>
      <c r="JFN179" s="403"/>
      <c r="JFO179" s="403"/>
      <c r="JGA179" s="727"/>
      <c r="JGD179" s="403"/>
      <c r="JGE179" s="403"/>
      <c r="JGQ179" s="727"/>
      <c r="JGT179" s="403"/>
      <c r="JGU179" s="403"/>
      <c r="JHG179" s="727"/>
      <c r="JHJ179" s="403"/>
      <c r="JHK179" s="403"/>
      <c r="JHW179" s="727"/>
      <c r="JHZ179" s="403"/>
      <c r="JIA179" s="403"/>
      <c r="JIM179" s="727"/>
      <c r="JIP179" s="403"/>
      <c r="JIQ179" s="403"/>
      <c r="JJC179" s="727"/>
      <c r="JJF179" s="403"/>
      <c r="JJG179" s="403"/>
      <c r="JJS179" s="727"/>
      <c r="JJV179" s="403"/>
      <c r="JJW179" s="403"/>
      <c r="JKI179" s="727"/>
      <c r="JKL179" s="403"/>
      <c r="JKM179" s="403"/>
      <c r="JKY179" s="727"/>
      <c r="JLB179" s="403"/>
      <c r="JLC179" s="403"/>
      <c r="JLO179" s="727"/>
      <c r="JLR179" s="403"/>
      <c r="JLS179" s="403"/>
      <c r="JME179" s="727"/>
      <c r="JMH179" s="403"/>
      <c r="JMI179" s="403"/>
      <c r="JMU179" s="727"/>
      <c r="JMX179" s="403"/>
      <c r="JMY179" s="403"/>
      <c r="JNK179" s="727"/>
      <c r="JNN179" s="403"/>
      <c r="JNO179" s="403"/>
      <c r="JOA179" s="727"/>
      <c r="JOD179" s="403"/>
      <c r="JOE179" s="403"/>
      <c r="JOQ179" s="727"/>
      <c r="JOT179" s="403"/>
      <c r="JOU179" s="403"/>
      <c r="JPG179" s="727"/>
      <c r="JPJ179" s="403"/>
      <c r="JPK179" s="403"/>
      <c r="JPW179" s="727"/>
      <c r="JPZ179" s="403"/>
      <c r="JQA179" s="403"/>
      <c r="JQM179" s="727"/>
      <c r="JQP179" s="403"/>
      <c r="JQQ179" s="403"/>
      <c r="JRC179" s="727"/>
      <c r="JRF179" s="403"/>
      <c r="JRG179" s="403"/>
      <c r="JRS179" s="727"/>
      <c r="JRV179" s="403"/>
      <c r="JRW179" s="403"/>
      <c r="JSI179" s="727"/>
      <c r="JSL179" s="403"/>
      <c r="JSM179" s="403"/>
      <c r="JSY179" s="727"/>
      <c r="JTB179" s="403"/>
      <c r="JTC179" s="403"/>
      <c r="JTO179" s="727"/>
      <c r="JTR179" s="403"/>
      <c r="JTS179" s="403"/>
      <c r="JUE179" s="727"/>
      <c r="JUH179" s="403"/>
      <c r="JUI179" s="403"/>
      <c r="JUU179" s="727"/>
      <c r="JUX179" s="403"/>
      <c r="JUY179" s="403"/>
      <c r="JVK179" s="727"/>
      <c r="JVN179" s="403"/>
      <c r="JVO179" s="403"/>
      <c r="JWA179" s="727"/>
      <c r="JWD179" s="403"/>
      <c r="JWE179" s="403"/>
      <c r="JWQ179" s="727"/>
      <c r="JWT179" s="403"/>
      <c r="JWU179" s="403"/>
      <c r="JXG179" s="727"/>
      <c r="JXJ179" s="403"/>
      <c r="JXK179" s="403"/>
      <c r="JXW179" s="727"/>
      <c r="JXZ179" s="403"/>
      <c r="JYA179" s="403"/>
      <c r="JYM179" s="727"/>
      <c r="JYP179" s="403"/>
      <c r="JYQ179" s="403"/>
      <c r="JZC179" s="727"/>
      <c r="JZF179" s="403"/>
      <c r="JZG179" s="403"/>
      <c r="JZS179" s="727"/>
      <c r="JZV179" s="403"/>
      <c r="JZW179" s="403"/>
      <c r="KAI179" s="727"/>
      <c r="KAL179" s="403"/>
      <c r="KAM179" s="403"/>
      <c r="KAY179" s="727"/>
      <c r="KBB179" s="403"/>
      <c r="KBC179" s="403"/>
      <c r="KBO179" s="727"/>
      <c r="KBR179" s="403"/>
      <c r="KBS179" s="403"/>
      <c r="KCE179" s="727"/>
      <c r="KCH179" s="403"/>
      <c r="KCI179" s="403"/>
      <c r="KCU179" s="727"/>
      <c r="KCX179" s="403"/>
      <c r="KCY179" s="403"/>
      <c r="KDK179" s="727"/>
      <c r="KDN179" s="403"/>
      <c r="KDO179" s="403"/>
      <c r="KEA179" s="727"/>
      <c r="KED179" s="403"/>
      <c r="KEE179" s="403"/>
      <c r="KEQ179" s="727"/>
      <c r="KET179" s="403"/>
      <c r="KEU179" s="403"/>
      <c r="KFG179" s="727"/>
      <c r="KFJ179" s="403"/>
      <c r="KFK179" s="403"/>
      <c r="KFW179" s="727"/>
      <c r="KFZ179" s="403"/>
      <c r="KGA179" s="403"/>
      <c r="KGM179" s="727"/>
      <c r="KGP179" s="403"/>
      <c r="KGQ179" s="403"/>
      <c r="KHC179" s="727"/>
      <c r="KHF179" s="403"/>
      <c r="KHG179" s="403"/>
      <c r="KHS179" s="727"/>
      <c r="KHV179" s="403"/>
      <c r="KHW179" s="403"/>
      <c r="KII179" s="727"/>
      <c r="KIL179" s="403"/>
      <c r="KIM179" s="403"/>
      <c r="KIY179" s="727"/>
      <c r="KJB179" s="403"/>
      <c r="KJC179" s="403"/>
      <c r="KJO179" s="727"/>
      <c r="KJR179" s="403"/>
      <c r="KJS179" s="403"/>
      <c r="KKE179" s="727"/>
      <c r="KKH179" s="403"/>
      <c r="KKI179" s="403"/>
      <c r="KKU179" s="727"/>
      <c r="KKX179" s="403"/>
      <c r="KKY179" s="403"/>
      <c r="KLK179" s="727"/>
      <c r="KLN179" s="403"/>
      <c r="KLO179" s="403"/>
      <c r="KMA179" s="727"/>
      <c r="KMD179" s="403"/>
      <c r="KME179" s="403"/>
      <c r="KMQ179" s="727"/>
      <c r="KMT179" s="403"/>
      <c r="KMU179" s="403"/>
      <c r="KNG179" s="727"/>
      <c r="KNJ179" s="403"/>
      <c r="KNK179" s="403"/>
      <c r="KNW179" s="727"/>
      <c r="KNZ179" s="403"/>
      <c r="KOA179" s="403"/>
      <c r="KOM179" s="727"/>
      <c r="KOP179" s="403"/>
      <c r="KOQ179" s="403"/>
      <c r="KPC179" s="727"/>
      <c r="KPF179" s="403"/>
      <c r="KPG179" s="403"/>
      <c r="KPS179" s="727"/>
      <c r="KPV179" s="403"/>
      <c r="KPW179" s="403"/>
      <c r="KQI179" s="727"/>
      <c r="KQL179" s="403"/>
      <c r="KQM179" s="403"/>
      <c r="KQY179" s="727"/>
      <c r="KRB179" s="403"/>
      <c r="KRC179" s="403"/>
      <c r="KRO179" s="727"/>
      <c r="KRR179" s="403"/>
      <c r="KRS179" s="403"/>
      <c r="KSE179" s="727"/>
      <c r="KSH179" s="403"/>
      <c r="KSI179" s="403"/>
      <c r="KSU179" s="727"/>
      <c r="KSX179" s="403"/>
      <c r="KSY179" s="403"/>
      <c r="KTK179" s="727"/>
      <c r="KTN179" s="403"/>
      <c r="KTO179" s="403"/>
      <c r="KUA179" s="727"/>
      <c r="KUD179" s="403"/>
      <c r="KUE179" s="403"/>
      <c r="KUQ179" s="727"/>
      <c r="KUT179" s="403"/>
      <c r="KUU179" s="403"/>
      <c r="KVG179" s="727"/>
      <c r="KVJ179" s="403"/>
      <c r="KVK179" s="403"/>
      <c r="KVW179" s="727"/>
      <c r="KVZ179" s="403"/>
      <c r="KWA179" s="403"/>
      <c r="KWM179" s="727"/>
      <c r="KWP179" s="403"/>
      <c r="KWQ179" s="403"/>
      <c r="KXC179" s="727"/>
      <c r="KXF179" s="403"/>
      <c r="KXG179" s="403"/>
      <c r="KXS179" s="727"/>
      <c r="KXV179" s="403"/>
      <c r="KXW179" s="403"/>
      <c r="KYI179" s="727"/>
      <c r="KYL179" s="403"/>
      <c r="KYM179" s="403"/>
      <c r="KYY179" s="727"/>
      <c r="KZB179" s="403"/>
      <c r="KZC179" s="403"/>
      <c r="KZO179" s="727"/>
      <c r="KZR179" s="403"/>
      <c r="KZS179" s="403"/>
      <c r="LAE179" s="727"/>
      <c r="LAH179" s="403"/>
      <c r="LAI179" s="403"/>
      <c r="LAU179" s="727"/>
      <c r="LAX179" s="403"/>
      <c r="LAY179" s="403"/>
      <c r="LBK179" s="727"/>
      <c r="LBN179" s="403"/>
      <c r="LBO179" s="403"/>
      <c r="LCA179" s="727"/>
      <c r="LCD179" s="403"/>
      <c r="LCE179" s="403"/>
      <c r="LCQ179" s="727"/>
      <c r="LCT179" s="403"/>
      <c r="LCU179" s="403"/>
      <c r="LDG179" s="727"/>
      <c r="LDJ179" s="403"/>
      <c r="LDK179" s="403"/>
      <c r="LDW179" s="727"/>
      <c r="LDZ179" s="403"/>
      <c r="LEA179" s="403"/>
      <c r="LEM179" s="727"/>
      <c r="LEP179" s="403"/>
      <c r="LEQ179" s="403"/>
      <c r="LFC179" s="727"/>
      <c r="LFF179" s="403"/>
      <c r="LFG179" s="403"/>
      <c r="LFS179" s="727"/>
      <c r="LFV179" s="403"/>
      <c r="LFW179" s="403"/>
      <c r="LGI179" s="727"/>
      <c r="LGL179" s="403"/>
      <c r="LGM179" s="403"/>
      <c r="LGY179" s="727"/>
      <c r="LHB179" s="403"/>
      <c r="LHC179" s="403"/>
      <c r="LHO179" s="727"/>
      <c r="LHR179" s="403"/>
      <c r="LHS179" s="403"/>
      <c r="LIE179" s="727"/>
      <c r="LIH179" s="403"/>
      <c r="LII179" s="403"/>
      <c r="LIU179" s="727"/>
      <c r="LIX179" s="403"/>
      <c r="LIY179" s="403"/>
      <c r="LJK179" s="727"/>
      <c r="LJN179" s="403"/>
      <c r="LJO179" s="403"/>
      <c r="LKA179" s="727"/>
      <c r="LKD179" s="403"/>
      <c r="LKE179" s="403"/>
      <c r="LKQ179" s="727"/>
      <c r="LKT179" s="403"/>
      <c r="LKU179" s="403"/>
      <c r="LLG179" s="727"/>
      <c r="LLJ179" s="403"/>
      <c r="LLK179" s="403"/>
      <c r="LLW179" s="727"/>
      <c r="LLZ179" s="403"/>
      <c r="LMA179" s="403"/>
      <c r="LMM179" s="727"/>
      <c r="LMP179" s="403"/>
      <c r="LMQ179" s="403"/>
      <c r="LNC179" s="727"/>
      <c r="LNF179" s="403"/>
      <c r="LNG179" s="403"/>
      <c r="LNS179" s="727"/>
      <c r="LNV179" s="403"/>
      <c r="LNW179" s="403"/>
      <c r="LOI179" s="727"/>
      <c r="LOL179" s="403"/>
      <c r="LOM179" s="403"/>
      <c r="LOY179" s="727"/>
      <c r="LPB179" s="403"/>
      <c r="LPC179" s="403"/>
      <c r="LPO179" s="727"/>
      <c r="LPR179" s="403"/>
      <c r="LPS179" s="403"/>
      <c r="LQE179" s="727"/>
      <c r="LQH179" s="403"/>
      <c r="LQI179" s="403"/>
      <c r="LQU179" s="727"/>
      <c r="LQX179" s="403"/>
      <c r="LQY179" s="403"/>
      <c r="LRK179" s="727"/>
      <c r="LRN179" s="403"/>
      <c r="LRO179" s="403"/>
      <c r="LSA179" s="727"/>
      <c r="LSD179" s="403"/>
      <c r="LSE179" s="403"/>
      <c r="LSQ179" s="727"/>
      <c r="LST179" s="403"/>
      <c r="LSU179" s="403"/>
      <c r="LTG179" s="727"/>
      <c r="LTJ179" s="403"/>
      <c r="LTK179" s="403"/>
      <c r="LTW179" s="727"/>
      <c r="LTZ179" s="403"/>
      <c r="LUA179" s="403"/>
      <c r="LUM179" s="727"/>
      <c r="LUP179" s="403"/>
      <c r="LUQ179" s="403"/>
      <c r="LVC179" s="727"/>
      <c r="LVF179" s="403"/>
      <c r="LVG179" s="403"/>
      <c r="LVS179" s="727"/>
      <c r="LVV179" s="403"/>
      <c r="LVW179" s="403"/>
      <c r="LWI179" s="727"/>
      <c r="LWL179" s="403"/>
      <c r="LWM179" s="403"/>
      <c r="LWY179" s="727"/>
      <c r="LXB179" s="403"/>
      <c r="LXC179" s="403"/>
      <c r="LXO179" s="727"/>
      <c r="LXR179" s="403"/>
      <c r="LXS179" s="403"/>
      <c r="LYE179" s="727"/>
      <c r="LYH179" s="403"/>
      <c r="LYI179" s="403"/>
      <c r="LYU179" s="727"/>
      <c r="LYX179" s="403"/>
      <c r="LYY179" s="403"/>
      <c r="LZK179" s="727"/>
      <c r="LZN179" s="403"/>
      <c r="LZO179" s="403"/>
      <c r="MAA179" s="727"/>
      <c r="MAD179" s="403"/>
      <c r="MAE179" s="403"/>
      <c r="MAQ179" s="727"/>
      <c r="MAT179" s="403"/>
      <c r="MAU179" s="403"/>
      <c r="MBG179" s="727"/>
      <c r="MBJ179" s="403"/>
      <c r="MBK179" s="403"/>
      <c r="MBW179" s="727"/>
      <c r="MBZ179" s="403"/>
      <c r="MCA179" s="403"/>
      <c r="MCM179" s="727"/>
      <c r="MCP179" s="403"/>
      <c r="MCQ179" s="403"/>
      <c r="MDC179" s="727"/>
      <c r="MDF179" s="403"/>
      <c r="MDG179" s="403"/>
      <c r="MDS179" s="727"/>
      <c r="MDV179" s="403"/>
      <c r="MDW179" s="403"/>
      <c r="MEI179" s="727"/>
      <c r="MEL179" s="403"/>
      <c r="MEM179" s="403"/>
      <c r="MEY179" s="727"/>
      <c r="MFB179" s="403"/>
      <c r="MFC179" s="403"/>
      <c r="MFO179" s="727"/>
      <c r="MFR179" s="403"/>
      <c r="MFS179" s="403"/>
      <c r="MGE179" s="727"/>
      <c r="MGH179" s="403"/>
      <c r="MGI179" s="403"/>
      <c r="MGU179" s="727"/>
      <c r="MGX179" s="403"/>
      <c r="MGY179" s="403"/>
      <c r="MHK179" s="727"/>
      <c r="MHN179" s="403"/>
      <c r="MHO179" s="403"/>
      <c r="MIA179" s="727"/>
      <c r="MID179" s="403"/>
      <c r="MIE179" s="403"/>
      <c r="MIQ179" s="727"/>
      <c r="MIT179" s="403"/>
      <c r="MIU179" s="403"/>
      <c r="MJG179" s="727"/>
      <c r="MJJ179" s="403"/>
      <c r="MJK179" s="403"/>
      <c r="MJW179" s="727"/>
      <c r="MJZ179" s="403"/>
      <c r="MKA179" s="403"/>
      <c r="MKM179" s="727"/>
      <c r="MKP179" s="403"/>
      <c r="MKQ179" s="403"/>
      <c r="MLC179" s="727"/>
      <c r="MLF179" s="403"/>
      <c r="MLG179" s="403"/>
      <c r="MLS179" s="727"/>
      <c r="MLV179" s="403"/>
      <c r="MLW179" s="403"/>
      <c r="MMI179" s="727"/>
      <c r="MML179" s="403"/>
      <c r="MMM179" s="403"/>
      <c r="MMY179" s="727"/>
      <c r="MNB179" s="403"/>
      <c r="MNC179" s="403"/>
      <c r="MNO179" s="727"/>
      <c r="MNR179" s="403"/>
      <c r="MNS179" s="403"/>
      <c r="MOE179" s="727"/>
      <c r="MOH179" s="403"/>
      <c r="MOI179" s="403"/>
      <c r="MOU179" s="727"/>
      <c r="MOX179" s="403"/>
      <c r="MOY179" s="403"/>
      <c r="MPK179" s="727"/>
      <c r="MPN179" s="403"/>
      <c r="MPO179" s="403"/>
      <c r="MQA179" s="727"/>
      <c r="MQD179" s="403"/>
      <c r="MQE179" s="403"/>
      <c r="MQQ179" s="727"/>
      <c r="MQT179" s="403"/>
      <c r="MQU179" s="403"/>
      <c r="MRG179" s="727"/>
      <c r="MRJ179" s="403"/>
      <c r="MRK179" s="403"/>
      <c r="MRW179" s="727"/>
      <c r="MRZ179" s="403"/>
      <c r="MSA179" s="403"/>
      <c r="MSM179" s="727"/>
      <c r="MSP179" s="403"/>
      <c r="MSQ179" s="403"/>
      <c r="MTC179" s="727"/>
      <c r="MTF179" s="403"/>
      <c r="MTG179" s="403"/>
      <c r="MTS179" s="727"/>
      <c r="MTV179" s="403"/>
      <c r="MTW179" s="403"/>
      <c r="MUI179" s="727"/>
      <c r="MUL179" s="403"/>
      <c r="MUM179" s="403"/>
      <c r="MUY179" s="727"/>
      <c r="MVB179" s="403"/>
      <c r="MVC179" s="403"/>
      <c r="MVO179" s="727"/>
      <c r="MVR179" s="403"/>
      <c r="MVS179" s="403"/>
      <c r="MWE179" s="727"/>
      <c r="MWH179" s="403"/>
      <c r="MWI179" s="403"/>
      <c r="MWU179" s="727"/>
      <c r="MWX179" s="403"/>
      <c r="MWY179" s="403"/>
      <c r="MXK179" s="727"/>
      <c r="MXN179" s="403"/>
      <c r="MXO179" s="403"/>
      <c r="MYA179" s="727"/>
      <c r="MYD179" s="403"/>
      <c r="MYE179" s="403"/>
      <c r="MYQ179" s="727"/>
      <c r="MYT179" s="403"/>
      <c r="MYU179" s="403"/>
      <c r="MZG179" s="727"/>
      <c r="MZJ179" s="403"/>
      <c r="MZK179" s="403"/>
      <c r="MZW179" s="727"/>
      <c r="MZZ179" s="403"/>
      <c r="NAA179" s="403"/>
      <c r="NAM179" s="727"/>
      <c r="NAP179" s="403"/>
      <c r="NAQ179" s="403"/>
      <c r="NBC179" s="727"/>
      <c r="NBF179" s="403"/>
      <c r="NBG179" s="403"/>
      <c r="NBS179" s="727"/>
      <c r="NBV179" s="403"/>
      <c r="NBW179" s="403"/>
      <c r="NCI179" s="727"/>
      <c r="NCL179" s="403"/>
      <c r="NCM179" s="403"/>
      <c r="NCY179" s="727"/>
      <c r="NDB179" s="403"/>
      <c r="NDC179" s="403"/>
      <c r="NDO179" s="727"/>
      <c r="NDR179" s="403"/>
      <c r="NDS179" s="403"/>
      <c r="NEE179" s="727"/>
      <c r="NEH179" s="403"/>
      <c r="NEI179" s="403"/>
      <c r="NEU179" s="727"/>
      <c r="NEX179" s="403"/>
      <c r="NEY179" s="403"/>
      <c r="NFK179" s="727"/>
      <c r="NFN179" s="403"/>
      <c r="NFO179" s="403"/>
      <c r="NGA179" s="727"/>
      <c r="NGD179" s="403"/>
      <c r="NGE179" s="403"/>
      <c r="NGQ179" s="727"/>
      <c r="NGT179" s="403"/>
      <c r="NGU179" s="403"/>
      <c r="NHG179" s="727"/>
      <c r="NHJ179" s="403"/>
      <c r="NHK179" s="403"/>
      <c r="NHW179" s="727"/>
      <c r="NHZ179" s="403"/>
      <c r="NIA179" s="403"/>
      <c r="NIM179" s="727"/>
      <c r="NIP179" s="403"/>
      <c r="NIQ179" s="403"/>
      <c r="NJC179" s="727"/>
      <c r="NJF179" s="403"/>
      <c r="NJG179" s="403"/>
      <c r="NJS179" s="727"/>
      <c r="NJV179" s="403"/>
      <c r="NJW179" s="403"/>
      <c r="NKI179" s="727"/>
      <c r="NKL179" s="403"/>
      <c r="NKM179" s="403"/>
      <c r="NKY179" s="727"/>
      <c r="NLB179" s="403"/>
      <c r="NLC179" s="403"/>
      <c r="NLO179" s="727"/>
      <c r="NLR179" s="403"/>
      <c r="NLS179" s="403"/>
      <c r="NME179" s="727"/>
      <c r="NMH179" s="403"/>
      <c r="NMI179" s="403"/>
      <c r="NMU179" s="727"/>
      <c r="NMX179" s="403"/>
      <c r="NMY179" s="403"/>
      <c r="NNK179" s="727"/>
      <c r="NNN179" s="403"/>
      <c r="NNO179" s="403"/>
      <c r="NOA179" s="727"/>
      <c r="NOD179" s="403"/>
      <c r="NOE179" s="403"/>
      <c r="NOQ179" s="727"/>
      <c r="NOT179" s="403"/>
      <c r="NOU179" s="403"/>
      <c r="NPG179" s="727"/>
      <c r="NPJ179" s="403"/>
      <c r="NPK179" s="403"/>
      <c r="NPW179" s="727"/>
      <c r="NPZ179" s="403"/>
      <c r="NQA179" s="403"/>
      <c r="NQM179" s="727"/>
      <c r="NQP179" s="403"/>
      <c r="NQQ179" s="403"/>
      <c r="NRC179" s="727"/>
      <c r="NRF179" s="403"/>
      <c r="NRG179" s="403"/>
      <c r="NRS179" s="727"/>
      <c r="NRV179" s="403"/>
      <c r="NRW179" s="403"/>
      <c r="NSI179" s="727"/>
      <c r="NSL179" s="403"/>
      <c r="NSM179" s="403"/>
      <c r="NSY179" s="727"/>
      <c r="NTB179" s="403"/>
      <c r="NTC179" s="403"/>
      <c r="NTO179" s="727"/>
      <c r="NTR179" s="403"/>
      <c r="NTS179" s="403"/>
      <c r="NUE179" s="727"/>
      <c r="NUH179" s="403"/>
      <c r="NUI179" s="403"/>
      <c r="NUU179" s="727"/>
      <c r="NUX179" s="403"/>
      <c r="NUY179" s="403"/>
      <c r="NVK179" s="727"/>
      <c r="NVN179" s="403"/>
      <c r="NVO179" s="403"/>
      <c r="NWA179" s="727"/>
      <c r="NWD179" s="403"/>
      <c r="NWE179" s="403"/>
      <c r="NWQ179" s="727"/>
      <c r="NWT179" s="403"/>
      <c r="NWU179" s="403"/>
      <c r="NXG179" s="727"/>
      <c r="NXJ179" s="403"/>
      <c r="NXK179" s="403"/>
      <c r="NXW179" s="727"/>
      <c r="NXZ179" s="403"/>
      <c r="NYA179" s="403"/>
      <c r="NYM179" s="727"/>
      <c r="NYP179" s="403"/>
      <c r="NYQ179" s="403"/>
      <c r="NZC179" s="727"/>
      <c r="NZF179" s="403"/>
      <c r="NZG179" s="403"/>
      <c r="NZS179" s="727"/>
      <c r="NZV179" s="403"/>
      <c r="NZW179" s="403"/>
      <c r="OAI179" s="727"/>
      <c r="OAL179" s="403"/>
      <c r="OAM179" s="403"/>
      <c r="OAY179" s="727"/>
      <c r="OBB179" s="403"/>
      <c r="OBC179" s="403"/>
      <c r="OBO179" s="727"/>
      <c r="OBR179" s="403"/>
      <c r="OBS179" s="403"/>
      <c r="OCE179" s="727"/>
      <c r="OCH179" s="403"/>
      <c r="OCI179" s="403"/>
      <c r="OCU179" s="727"/>
      <c r="OCX179" s="403"/>
      <c r="OCY179" s="403"/>
      <c r="ODK179" s="727"/>
      <c r="ODN179" s="403"/>
      <c r="ODO179" s="403"/>
      <c r="OEA179" s="727"/>
      <c r="OED179" s="403"/>
      <c r="OEE179" s="403"/>
      <c r="OEQ179" s="727"/>
      <c r="OET179" s="403"/>
      <c r="OEU179" s="403"/>
      <c r="OFG179" s="727"/>
      <c r="OFJ179" s="403"/>
      <c r="OFK179" s="403"/>
      <c r="OFW179" s="727"/>
      <c r="OFZ179" s="403"/>
      <c r="OGA179" s="403"/>
      <c r="OGM179" s="727"/>
      <c r="OGP179" s="403"/>
      <c r="OGQ179" s="403"/>
      <c r="OHC179" s="727"/>
      <c r="OHF179" s="403"/>
      <c r="OHG179" s="403"/>
      <c r="OHS179" s="727"/>
      <c r="OHV179" s="403"/>
      <c r="OHW179" s="403"/>
      <c r="OII179" s="727"/>
      <c r="OIL179" s="403"/>
      <c r="OIM179" s="403"/>
      <c r="OIY179" s="727"/>
      <c r="OJB179" s="403"/>
      <c r="OJC179" s="403"/>
      <c r="OJO179" s="727"/>
      <c r="OJR179" s="403"/>
      <c r="OJS179" s="403"/>
      <c r="OKE179" s="727"/>
      <c r="OKH179" s="403"/>
      <c r="OKI179" s="403"/>
      <c r="OKU179" s="727"/>
      <c r="OKX179" s="403"/>
      <c r="OKY179" s="403"/>
      <c r="OLK179" s="727"/>
      <c r="OLN179" s="403"/>
      <c r="OLO179" s="403"/>
      <c r="OMA179" s="727"/>
      <c r="OMD179" s="403"/>
      <c r="OME179" s="403"/>
      <c r="OMQ179" s="727"/>
      <c r="OMT179" s="403"/>
      <c r="OMU179" s="403"/>
      <c r="ONG179" s="727"/>
      <c r="ONJ179" s="403"/>
      <c r="ONK179" s="403"/>
      <c r="ONW179" s="727"/>
      <c r="ONZ179" s="403"/>
      <c r="OOA179" s="403"/>
      <c r="OOM179" s="727"/>
      <c r="OOP179" s="403"/>
      <c r="OOQ179" s="403"/>
      <c r="OPC179" s="727"/>
      <c r="OPF179" s="403"/>
      <c r="OPG179" s="403"/>
      <c r="OPS179" s="727"/>
      <c r="OPV179" s="403"/>
      <c r="OPW179" s="403"/>
      <c r="OQI179" s="727"/>
      <c r="OQL179" s="403"/>
      <c r="OQM179" s="403"/>
      <c r="OQY179" s="727"/>
      <c r="ORB179" s="403"/>
      <c r="ORC179" s="403"/>
      <c r="ORO179" s="727"/>
      <c r="ORR179" s="403"/>
      <c r="ORS179" s="403"/>
      <c r="OSE179" s="727"/>
      <c r="OSH179" s="403"/>
      <c r="OSI179" s="403"/>
      <c r="OSU179" s="727"/>
      <c r="OSX179" s="403"/>
      <c r="OSY179" s="403"/>
      <c r="OTK179" s="727"/>
      <c r="OTN179" s="403"/>
      <c r="OTO179" s="403"/>
      <c r="OUA179" s="727"/>
      <c r="OUD179" s="403"/>
      <c r="OUE179" s="403"/>
      <c r="OUQ179" s="727"/>
      <c r="OUT179" s="403"/>
      <c r="OUU179" s="403"/>
      <c r="OVG179" s="727"/>
      <c r="OVJ179" s="403"/>
      <c r="OVK179" s="403"/>
      <c r="OVW179" s="727"/>
      <c r="OVZ179" s="403"/>
      <c r="OWA179" s="403"/>
      <c r="OWM179" s="727"/>
      <c r="OWP179" s="403"/>
      <c r="OWQ179" s="403"/>
      <c r="OXC179" s="727"/>
      <c r="OXF179" s="403"/>
      <c r="OXG179" s="403"/>
      <c r="OXS179" s="727"/>
      <c r="OXV179" s="403"/>
      <c r="OXW179" s="403"/>
      <c r="OYI179" s="727"/>
      <c r="OYL179" s="403"/>
      <c r="OYM179" s="403"/>
      <c r="OYY179" s="727"/>
      <c r="OZB179" s="403"/>
      <c r="OZC179" s="403"/>
      <c r="OZO179" s="727"/>
      <c r="OZR179" s="403"/>
      <c r="OZS179" s="403"/>
      <c r="PAE179" s="727"/>
      <c r="PAH179" s="403"/>
      <c r="PAI179" s="403"/>
      <c r="PAU179" s="727"/>
      <c r="PAX179" s="403"/>
      <c r="PAY179" s="403"/>
      <c r="PBK179" s="727"/>
      <c r="PBN179" s="403"/>
      <c r="PBO179" s="403"/>
      <c r="PCA179" s="727"/>
      <c r="PCD179" s="403"/>
      <c r="PCE179" s="403"/>
      <c r="PCQ179" s="727"/>
      <c r="PCT179" s="403"/>
      <c r="PCU179" s="403"/>
      <c r="PDG179" s="727"/>
      <c r="PDJ179" s="403"/>
      <c r="PDK179" s="403"/>
      <c r="PDW179" s="727"/>
      <c r="PDZ179" s="403"/>
      <c r="PEA179" s="403"/>
      <c r="PEM179" s="727"/>
      <c r="PEP179" s="403"/>
      <c r="PEQ179" s="403"/>
      <c r="PFC179" s="727"/>
      <c r="PFF179" s="403"/>
      <c r="PFG179" s="403"/>
      <c r="PFS179" s="727"/>
      <c r="PFV179" s="403"/>
      <c r="PFW179" s="403"/>
      <c r="PGI179" s="727"/>
      <c r="PGL179" s="403"/>
      <c r="PGM179" s="403"/>
      <c r="PGY179" s="727"/>
      <c r="PHB179" s="403"/>
      <c r="PHC179" s="403"/>
      <c r="PHO179" s="727"/>
      <c r="PHR179" s="403"/>
      <c r="PHS179" s="403"/>
      <c r="PIE179" s="727"/>
      <c r="PIH179" s="403"/>
      <c r="PII179" s="403"/>
      <c r="PIU179" s="727"/>
      <c r="PIX179" s="403"/>
      <c r="PIY179" s="403"/>
      <c r="PJK179" s="727"/>
      <c r="PJN179" s="403"/>
      <c r="PJO179" s="403"/>
      <c r="PKA179" s="727"/>
      <c r="PKD179" s="403"/>
      <c r="PKE179" s="403"/>
      <c r="PKQ179" s="727"/>
      <c r="PKT179" s="403"/>
      <c r="PKU179" s="403"/>
      <c r="PLG179" s="727"/>
      <c r="PLJ179" s="403"/>
      <c r="PLK179" s="403"/>
      <c r="PLW179" s="727"/>
      <c r="PLZ179" s="403"/>
      <c r="PMA179" s="403"/>
      <c r="PMM179" s="727"/>
      <c r="PMP179" s="403"/>
      <c r="PMQ179" s="403"/>
      <c r="PNC179" s="727"/>
      <c r="PNF179" s="403"/>
      <c r="PNG179" s="403"/>
      <c r="PNS179" s="727"/>
      <c r="PNV179" s="403"/>
      <c r="PNW179" s="403"/>
      <c r="POI179" s="727"/>
      <c r="POL179" s="403"/>
      <c r="POM179" s="403"/>
      <c r="POY179" s="727"/>
      <c r="PPB179" s="403"/>
      <c r="PPC179" s="403"/>
      <c r="PPO179" s="727"/>
      <c r="PPR179" s="403"/>
      <c r="PPS179" s="403"/>
      <c r="PQE179" s="727"/>
      <c r="PQH179" s="403"/>
      <c r="PQI179" s="403"/>
      <c r="PQU179" s="727"/>
      <c r="PQX179" s="403"/>
      <c r="PQY179" s="403"/>
      <c r="PRK179" s="727"/>
      <c r="PRN179" s="403"/>
      <c r="PRO179" s="403"/>
      <c r="PSA179" s="727"/>
      <c r="PSD179" s="403"/>
      <c r="PSE179" s="403"/>
      <c r="PSQ179" s="727"/>
      <c r="PST179" s="403"/>
      <c r="PSU179" s="403"/>
      <c r="PTG179" s="727"/>
      <c r="PTJ179" s="403"/>
      <c r="PTK179" s="403"/>
      <c r="PTW179" s="727"/>
      <c r="PTZ179" s="403"/>
      <c r="PUA179" s="403"/>
      <c r="PUM179" s="727"/>
      <c r="PUP179" s="403"/>
      <c r="PUQ179" s="403"/>
      <c r="PVC179" s="727"/>
      <c r="PVF179" s="403"/>
      <c r="PVG179" s="403"/>
      <c r="PVS179" s="727"/>
      <c r="PVV179" s="403"/>
      <c r="PVW179" s="403"/>
      <c r="PWI179" s="727"/>
      <c r="PWL179" s="403"/>
      <c r="PWM179" s="403"/>
      <c r="PWY179" s="727"/>
      <c r="PXB179" s="403"/>
      <c r="PXC179" s="403"/>
      <c r="PXO179" s="727"/>
      <c r="PXR179" s="403"/>
      <c r="PXS179" s="403"/>
      <c r="PYE179" s="727"/>
      <c r="PYH179" s="403"/>
      <c r="PYI179" s="403"/>
      <c r="PYU179" s="727"/>
      <c r="PYX179" s="403"/>
      <c r="PYY179" s="403"/>
      <c r="PZK179" s="727"/>
      <c r="PZN179" s="403"/>
      <c r="PZO179" s="403"/>
      <c r="QAA179" s="727"/>
      <c r="QAD179" s="403"/>
      <c r="QAE179" s="403"/>
      <c r="QAQ179" s="727"/>
      <c r="QAT179" s="403"/>
      <c r="QAU179" s="403"/>
      <c r="QBG179" s="727"/>
      <c r="QBJ179" s="403"/>
      <c r="QBK179" s="403"/>
      <c r="QBW179" s="727"/>
      <c r="QBZ179" s="403"/>
      <c r="QCA179" s="403"/>
      <c r="QCM179" s="727"/>
      <c r="QCP179" s="403"/>
      <c r="QCQ179" s="403"/>
      <c r="QDC179" s="727"/>
      <c r="QDF179" s="403"/>
      <c r="QDG179" s="403"/>
      <c r="QDS179" s="727"/>
      <c r="QDV179" s="403"/>
      <c r="QDW179" s="403"/>
      <c r="QEI179" s="727"/>
      <c r="QEL179" s="403"/>
      <c r="QEM179" s="403"/>
      <c r="QEY179" s="727"/>
      <c r="QFB179" s="403"/>
      <c r="QFC179" s="403"/>
      <c r="QFO179" s="727"/>
      <c r="QFR179" s="403"/>
      <c r="QFS179" s="403"/>
      <c r="QGE179" s="727"/>
      <c r="QGH179" s="403"/>
      <c r="QGI179" s="403"/>
      <c r="QGU179" s="727"/>
      <c r="QGX179" s="403"/>
      <c r="QGY179" s="403"/>
      <c r="QHK179" s="727"/>
      <c r="QHN179" s="403"/>
      <c r="QHO179" s="403"/>
      <c r="QIA179" s="727"/>
      <c r="QID179" s="403"/>
      <c r="QIE179" s="403"/>
      <c r="QIQ179" s="727"/>
      <c r="QIT179" s="403"/>
      <c r="QIU179" s="403"/>
      <c r="QJG179" s="727"/>
      <c r="QJJ179" s="403"/>
      <c r="QJK179" s="403"/>
      <c r="QJW179" s="727"/>
      <c r="QJZ179" s="403"/>
      <c r="QKA179" s="403"/>
      <c r="QKM179" s="727"/>
      <c r="QKP179" s="403"/>
      <c r="QKQ179" s="403"/>
      <c r="QLC179" s="727"/>
      <c r="QLF179" s="403"/>
      <c r="QLG179" s="403"/>
      <c r="QLS179" s="727"/>
      <c r="QLV179" s="403"/>
      <c r="QLW179" s="403"/>
      <c r="QMI179" s="727"/>
      <c r="QML179" s="403"/>
      <c r="QMM179" s="403"/>
      <c r="QMY179" s="727"/>
      <c r="QNB179" s="403"/>
      <c r="QNC179" s="403"/>
      <c r="QNO179" s="727"/>
      <c r="QNR179" s="403"/>
      <c r="QNS179" s="403"/>
      <c r="QOE179" s="727"/>
      <c r="QOH179" s="403"/>
      <c r="QOI179" s="403"/>
      <c r="QOU179" s="727"/>
      <c r="QOX179" s="403"/>
      <c r="QOY179" s="403"/>
      <c r="QPK179" s="727"/>
      <c r="QPN179" s="403"/>
      <c r="QPO179" s="403"/>
      <c r="QQA179" s="727"/>
      <c r="QQD179" s="403"/>
      <c r="QQE179" s="403"/>
      <c r="QQQ179" s="727"/>
      <c r="QQT179" s="403"/>
      <c r="QQU179" s="403"/>
      <c r="QRG179" s="727"/>
      <c r="QRJ179" s="403"/>
      <c r="QRK179" s="403"/>
      <c r="QRW179" s="727"/>
      <c r="QRZ179" s="403"/>
      <c r="QSA179" s="403"/>
      <c r="QSM179" s="727"/>
      <c r="QSP179" s="403"/>
      <c r="QSQ179" s="403"/>
      <c r="QTC179" s="727"/>
      <c r="QTF179" s="403"/>
      <c r="QTG179" s="403"/>
      <c r="QTS179" s="727"/>
      <c r="QTV179" s="403"/>
      <c r="QTW179" s="403"/>
      <c r="QUI179" s="727"/>
      <c r="QUL179" s="403"/>
      <c r="QUM179" s="403"/>
      <c r="QUY179" s="727"/>
      <c r="QVB179" s="403"/>
      <c r="QVC179" s="403"/>
      <c r="QVO179" s="727"/>
      <c r="QVR179" s="403"/>
      <c r="QVS179" s="403"/>
      <c r="QWE179" s="727"/>
      <c r="QWH179" s="403"/>
      <c r="QWI179" s="403"/>
      <c r="QWU179" s="727"/>
      <c r="QWX179" s="403"/>
      <c r="QWY179" s="403"/>
      <c r="QXK179" s="727"/>
      <c r="QXN179" s="403"/>
      <c r="QXO179" s="403"/>
      <c r="QYA179" s="727"/>
      <c r="QYD179" s="403"/>
      <c r="QYE179" s="403"/>
      <c r="QYQ179" s="727"/>
      <c r="QYT179" s="403"/>
      <c r="QYU179" s="403"/>
      <c r="QZG179" s="727"/>
      <c r="QZJ179" s="403"/>
      <c r="QZK179" s="403"/>
      <c r="QZW179" s="727"/>
      <c r="QZZ179" s="403"/>
      <c r="RAA179" s="403"/>
      <c r="RAM179" s="727"/>
      <c r="RAP179" s="403"/>
      <c r="RAQ179" s="403"/>
      <c r="RBC179" s="727"/>
      <c r="RBF179" s="403"/>
      <c r="RBG179" s="403"/>
      <c r="RBS179" s="727"/>
      <c r="RBV179" s="403"/>
      <c r="RBW179" s="403"/>
      <c r="RCI179" s="727"/>
      <c r="RCL179" s="403"/>
      <c r="RCM179" s="403"/>
      <c r="RCY179" s="727"/>
      <c r="RDB179" s="403"/>
      <c r="RDC179" s="403"/>
      <c r="RDO179" s="727"/>
      <c r="RDR179" s="403"/>
      <c r="RDS179" s="403"/>
      <c r="REE179" s="727"/>
      <c r="REH179" s="403"/>
      <c r="REI179" s="403"/>
      <c r="REU179" s="727"/>
      <c r="REX179" s="403"/>
      <c r="REY179" s="403"/>
      <c r="RFK179" s="727"/>
      <c r="RFN179" s="403"/>
      <c r="RFO179" s="403"/>
      <c r="RGA179" s="727"/>
      <c r="RGD179" s="403"/>
      <c r="RGE179" s="403"/>
      <c r="RGQ179" s="727"/>
      <c r="RGT179" s="403"/>
      <c r="RGU179" s="403"/>
      <c r="RHG179" s="727"/>
      <c r="RHJ179" s="403"/>
      <c r="RHK179" s="403"/>
      <c r="RHW179" s="727"/>
      <c r="RHZ179" s="403"/>
      <c r="RIA179" s="403"/>
      <c r="RIM179" s="727"/>
      <c r="RIP179" s="403"/>
      <c r="RIQ179" s="403"/>
      <c r="RJC179" s="727"/>
      <c r="RJF179" s="403"/>
      <c r="RJG179" s="403"/>
      <c r="RJS179" s="727"/>
      <c r="RJV179" s="403"/>
      <c r="RJW179" s="403"/>
      <c r="RKI179" s="727"/>
      <c r="RKL179" s="403"/>
      <c r="RKM179" s="403"/>
      <c r="RKY179" s="727"/>
      <c r="RLB179" s="403"/>
      <c r="RLC179" s="403"/>
      <c r="RLO179" s="727"/>
      <c r="RLR179" s="403"/>
      <c r="RLS179" s="403"/>
      <c r="RME179" s="727"/>
      <c r="RMH179" s="403"/>
      <c r="RMI179" s="403"/>
      <c r="RMU179" s="727"/>
      <c r="RMX179" s="403"/>
      <c r="RMY179" s="403"/>
      <c r="RNK179" s="727"/>
      <c r="RNN179" s="403"/>
      <c r="RNO179" s="403"/>
      <c r="ROA179" s="727"/>
      <c r="ROD179" s="403"/>
      <c r="ROE179" s="403"/>
      <c r="ROQ179" s="727"/>
      <c r="ROT179" s="403"/>
      <c r="ROU179" s="403"/>
      <c r="RPG179" s="727"/>
      <c r="RPJ179" s="403"/>
      <c r="RPK179" s="403"/>
      <c r="RPW179" s="727"/>
      <c r="RPZ179" s="403"/>
      <c r="RQA179" s="403"/>
      <c r="RQM179" s="727"/>
      <c r="RQP179" s="403"/>
      <c r="RQQ179" s="403"/>
      <c r="RRC179" s="727"/>
      <c r="RRF179" s="403"/>
      <c r="RRG179" s="403"/>
      <c r="RRS179" s="727"/>
      <c r="RRV179" s="403"/>
      <c r="RRW179" s="403"/>
      <c r="RSI179" s="727"/>
      <c r="RSL179" s="403"/>
      <c r="RSM179" s="403"/>
      <c r="RSY179" s="727"/>
      <c r="RTB179" s="403"/>
      <c r="RTC179" s="403"/>
      <c r="RTO179" s="727"/>
      <c r="RTR179" s="403"/>
      <c r="RTS179" s="403"/>
      <c r="RUE179" s="727"/>
      <c r="RUH179" s="403"/>
      <c r="RUI179" s="403"/>
      <c r="RUU179" s="727"/>
      <c r="RUX179" s="403"/>
      <c r="RUY179" s="403"/>
      <c r="RVK179" s="727"/>
      <c r="RVN179" s="403"/>
      <c r="RVO179" s="403"/>
      <c r="RWA179" s="727"/>
      <c r="RWD179" s="403"/>
      <c r="RWE179" s="403"/>
      <c r="RWQ179" s="727"/>
      <c r="RWT179" s="403"/>
      <c r="RWU179" s="403"/>
      <c r="RXG179" s="727"/>
      <c r="RXJ179" s="403"/>
      <c r="RXK179" s="403"/>
      <c r="RXW179" s="727"/>
      <c r="RXZ179" s="403"/>
      <c r="RYA179" s="403"/>
      <c r="RYM179" s="727"/>
      <c r="RYP179" s="403"/>
      <c r="RYQ179" s="403"/>
      <c r="RZC179" s="727"/>
      <c r="RZF179" s="403"/>
      <c r="RZG179" s="403"/>
      <c r="RZS179" s="727"/>
      <c r="RZV179" s="403"/>
      <c r="RZW179" s="403"/>
      <c r="SAI179" s="727"/>
      <c r="SAL179" s="403"/>
      <c r="SAM179" s="403"/>
      <c r="SAY179" s="727"/>
      <c r="SBB179" s="403"/>
      <c r="SBC179" s="403"/>
      <c r="SBO179" s="727"/>
      <c r="SBR179" s="403"/>
      <c r="SBS179" s="403"/>
      <c r="SCE179" s="727"/>
      <c r="SCH179" s="403"/>
      <c r="SCI179" s="403"/>
      <c r="SCU179" s="727"/>
      <c r="SCX179" s="403"/>
      <c r="SCY179" s="403"/>
      <c r="SDK179" s="727"/>
      <c r="SDN179" s="403"/>
      <c r="SDO179" s="403"/>
      <c r="SEA179" s="727"/>
      <c r="SED179" s="403"/>
      <c r="SEE179" s="403"/>
      <c r="SEQ179" s="727"/>
      <c r="SET179" s="403"/>
      <c r="SEU179" s="403"/>
      <c r="SFG179" s="727"/>
      <c r="SFJ179" s="403"/>
      <c r="SFK179" s="403"/>
      <c r="SFW179" s="727"/>
      <c r="SFZ179" s="403"/>
      <c r="SGA179" s="403"/>
      <c r="SGM179" s="727"/>
      <c r="SGP179" s="403"/>
      <c r="SGQ179" s="403"/>
      <c r="SHC179" s="727"/>
      <c r="SHF179" s="403"/>
      <c r="SHG179" s="403"/>
      <c r="SHS179" s="727"/>
      <c r="SHV179" s="403"/>
      <c r="SHW179" s="403"/>
      <c r="SII179" s="727"/>
      <c r="SIL179" s="403"/>
      <c r="SIM179" s="403"/>
      <c r="SIY179" s="727"/>
      <c r="SJB179" s="403"/>
      <c r="SJC179" s="403"/>
      <c r="SJO179" s="727"/>
      <c r="SJR179" s="403"/>
      <c r="SJS179" s="403"/>
      <c r="SKE179" s="727"/>
      <c r="SKH179" s="403"/>
      <c r="SKI179" s="403"/>
      <c r="SKU179" s="727"/>
      <c r="SKX179" s="403"/>
      <c r="SKY179" s="403"/>
      <c r="SLK179" s="727"/>
      <c r="SLN179" s="403"/>
      <c r="SLO179" s="403"/>
      <c r="SMA179" s="727"/>
      <c r="SMD179" s="403"/>
      <c r="SME179" s="403"/>
      <c r="SMQ179" s="727"/>
      <c r="SMT179" s="403"/>
      <c r="SMU179" s="403"/>
      <c r="SNG179" s="727"/>
      <c r="SNJ179" s="403"/>
      <c r="SNK179" s="403"/>
      <c r="SNW179" s="727"/>
      <c r="SNZ179" s="403"/>
      <c r="SOA179" s="403"/>
      <c r="SOM179" s="727"/>
      <c r="SOP179" s="403"/>
      <c r="SOQ179" s="403"/>
      <c r="SPC179" s="727"/>
      <c r="SPF179" s="403"/>
      <c r="SPG179" s="403"/>
      <c r="SPS179" s="727"/>
      <c r="SPV179" s="403"/>
      <c r="SPW179" s="403"/>
      <c r="SQI179" s="727"/>
      <c r="SQL179" s="403"/>
      <c r="SQM179" s="403"/>
      <c r="SQY179" s="727"/>
      <c r="SRB179" s="403"/>
      <c r="SRC179" s="403"/>
      <c r="SRO179" s="727"/>
      <c r="SRR179" s="403"/>
      <c r="SRS179" s="403"/>
      <c r="SSE179" s="727"/>
      <c r="SSH179" s="403"/>
      <c r="SSI179" s="403"/>
      <c r="SSU179" s="727"/>
      <c r="SSX179" s="403"/>
      <c r="SSY179" s="403"/>
      <c r="STK179" s="727"/>
      <c r="STN179" s="403"/>
      <c r="STO179" s="403"/>
      <c r="SUA179" s="727"/>
      <c r="SUD179" s="403"/>
      <c r="SUE179" s="403"/>
      <c r="SUQ179" s="727"/>
      <c r="SUT179" s="403"/>
      <c r="SUU179" s="403"/>
      <c r="SVG179" s="727"/>
      <c r="SVJ179" s="403"/>
      <c r="SVK179" s="403"/>
      <c r="SVW179" s="727"/>
      <c r="SVZ179" s="403"/>
      <c r="SWA179" s="403"/>
      <c r="SWM179" s="727"/>
      <c r="SWP179" s="403"/>
      <c r="SWQ179" s="403"/>
      <c r="SXC179" s="727"/>
      <c r="SXF179" s="403"/>
      <c r="SXG179" s="403"/>
      <c r="SXS179" s="727"/>
      <c r="SXV179" s="403"/>
      <c r="SXW179" s="403"/>
      <c r="SYI179" s="727"/>
      <c r="SYL179" s="403"/>
      <c r="SYM179" s="403"/>
      <c r="SYY179" s="727"/>
      <c r="SZB179" s="403"/>
      <c r="SZC179" s="403"/>
      <c r="SZO179" s="727"/>
      <c r="SZR179" s="403"/>
      <c r="SZS179" s="403"/>
      <c r="TAE179" s="727"/>
      <c r="TAH179" s="403"/>
      <c r="TAI179" s="403"/>
      <c r="TAU179" s="727"/>
      <c r="TAX179" s="403"/>
      <c r="TAY179" s="403"/>
      <c r="TBK179" s="727"/>
      <c r="TBN179" s="403"/>
      <c r="TBO179" s="403"/>
      <c r="TCA179" s="727"/>
      <c r="TCD179" s="403"/>
      <c r="TCE179" s="403"/>
      <c r="TCQ179" s="727"/>
      <c r="TCT179" s="403"/>
      <c r="TCU179" s="403"/>
      <c r="TDG179" s="727"/>
      <c r="TDJ179" s="403"/>
      <c r="TDK179" s="403"/>
      <c r="TDW179" s="727"/>
      <c r="TDZ179" s="403"/>
      <c r="TEA179" s="403"/>
      <c r="TEM179" s="727"/>
      <c r="TEP179" s="403"/>
      <c r="TEQ179" s="403"/>
      <c r="TFC179" s="727"/>
      <c r="TFF179" s="403"/>
      <c r="TFG179" s="403"/>
      <c r="TFS179" s="727"/>
      <c r="TFV179" s="403"/>
      <c r="TFW179" s="403"/>
      <c r="TGI179" s="727"/>
      <c r="TGL179" s="403"/>
      <c r="TGM179" s="403"/>
      <c r="TGY179" s="727"/>
      <c r="THB179" s="403"/>
      <c r="THC179" s="403"/>
      <c r="THO179" s="727"/>
      <c r="THR179" s="403"/>
      <c r="THS179" s="403"/>
      <c r="TIE179" s="727"/>
      <c r="TIH179" s="403"/>
      <c r="TII179" s="403"/>
      <c r="TIU179" s="727"/>
      <c r="TIX179" s="403"/>
      <c r="TIY179" s="403"/>
      <c r="TJK179" s="727"/>
      <c r="TJN179" s="403"/>
      <c r="TJO179" s="403"/>
      <c r="TKA179" s="727"/>
      <c r="TKD179" s="403"/>
      <c r="TKE179" s="403"/>
      <c r="TKQ179" s="727"/>
      <c r="TKT179" s="403"/>
      <c r="TKU179" s="403"/>
      <c r="TLG179" s="727"/>
      <c r="TLJ179" s="403"/>
      <c r="TLK179" s="403"/>
      <c r="TLW179" s="727"/>
      <c r="TLZ179" s="403"/>
      <c r="TMA179" s="403"/>
      <c r="TMM179" s="727"/>
      <c r="TMP179" s="403"/>
      <c r="TMQ179" s="403"/>
      <c r="TNC179" s="727"/>
      <c r="TNF179" s="403"/>
      <c r="TNG179" s="403"/>
      <c r="TNS179" s="727"/>
      <c r="TNV179" s="403"/>
      <c r="TNW179" s="403"/>
      <c r="TOI179" s="727"/>
      <c r="TOL179" s="403"/>
      <c r="TOM179" s="403"/>
      <c r="TOY179" s="727"/>
      <c r="TPB179" s="403"/>
      <c r="TPC179" s="403"/>
      <c r="TPO179" s="727"/>
      <c r="TPR179" s="403"/>
      <c r="TPS179" s="403"/>
      <c r="TQE179" s="727"/>
      <c r="TQH179" s="403"/>
      <c r="TQI179" s="403"/>
      <c r="TQU179" s="727"/>
      <c r="TQX179" s="403"/>
      <c r="TQY179" s="403"/>
      <c r="TRK179" s="727"/>
      <c r="TRN179" s="403"/>
      <c r="TRO179" s="403"/>
      <c r="TSA179" s="727"/>
      <c r="TSD179" s="403"/>
      <c r="TSE179" s="403"/>
      <c r="TSQ179" s="727"/>
      <c r="TST179" s="403"/>
      <c r="TSU179" s="403"/>
      <c r="TTG179" s="727"/>
      <c r="TTJ179" s="403"/>
      <c r="TTK179" s="403"/>
      <c r="TTW179" s="727"/>
      <c r="TTZ179" s="403"/>
      <c r="TUA179" s="403"/>
      <c r="TUM179" s="727"/>
      <c r="TUP179" s="403"/>
      <c r="TUQ179" s="403"/>
      <c r="TVC179" s="727"/>
      <c r="TVF179" s="403"/>
      <c r="TVG179" s="403"/>
      <c r="TVS179" s="727"/>
      <c r="TVV179" s="403"/>
      <c r="TVW179" s="403"/>
      <c r="TWI179" s="727"/>
      <c r="TWL179" s="403"/>
      <c r="TWM179" s="403"/>
      <c r="TWY179" s="727"/>
      <c r="TXB179" s="403"/>
      <c r="TXC179" s="403"/>
      <c r="TXO179" s="727"/>
      <c r="TXR179" s="403"/>
      <c r="TXS179" s="403"/>
      <c r="TYE179" s="727"/>
      <c r="TYH179" s="403"/>
      <c r="TYI179" s="403"/>
      <c r="TYU179" s="727"/>
      <c r="TYX179" s="403"/>
      <c r="TYY179" s="403"/>
      <c r="TZK179" s="727"/>
      <c r="TZN179" s="403"/>
      <c r="TZO179" s="403"/>
      <c r="UAA179" s="727"/>
      <c r="UAD179" s="403"/>
      <c r="UAE179" s="403"/>
      <c r="UAQ179" s="727"/>
      <c r="UAT179" s="403"/>
      <c r="UAU179" s="403"/>
      <c r="UBG179" s="727"/>
      <c r="UBJ179" s="403"/>
      <c r="UBK179" s="403"/>
      <c r="UBW179" s="727"/>
      <c r="UBZ179" s="403"/>
      <c r="UCA179" s="403"/>
      <c r="UCM179" s="727"/>
      <c r="UCP179" s="403"/>
      <c r="UCQ179" s="403"/>
      <c r="UDC179" s="727"/>
      <c r="UDF179" s="403"/>
      <c r="UDG179" s="403"/>
      <c r="UDS179" s="727"/>
      <c r="UDV179" s="403"/>
      <c r="UDW179" s="403"/>
      <c r="UEI179" s="727"/>
      <c r="UEL179" s="403"/>
      <c r="UEM179" s="403"/>
      <c r="UEY179" s="727"/>
      <c r="UFB179" s="403"/>
      <c r="UFC179" s="403"/>
      <c r="UFO179" s="727"/>
      <c r="UFR179" s="403"/>
      <c r="UFS179" s="403"/>
      <c r="UGE179" s="727"/>
      <c r="UGH179" s="403"/>
      <c r="UGI179" s="403"/>
      <c r="UGU179" s="727"/>
      <c r="UGX179" s="403"/>
      <c r="UGY179" s="403"/>
      <c r="UHK179" s="727"/>
      <c r="UHN179" s="403"/>
      <c r="UHO179" s="403"/>
      <c r="UIA179" s="727"/>
      <c r="UID179" s="403"/>
      <c r="UIE179" s="403"/>
      <c r="UIQ179" s="727"/>
      <c r="UIT179" s="403"/>
      <c r="UIU179" s="403"/>
      <c r="UJG179" s="727"/>
      <c r="UJJ179" s="403"/>
      <c r="UJK179" s="403"/>
      <c r="UJW179" s="727"/>
      <c r="UJZ179" s="403"/>
      <c r="UKA179" s="403"/>
      <c r="UKM179" s="727"/>
      <c r="UKP179" s="403"/>
      <c r="UKQ179" s="403"/>
      <c r="ULC179" s="727"/>
      <c r="ULF179" s="403"/>
      <c r="ULG179" s="403"/>
      <c r="ULS179" s="727"/>
      <c r="ULV179" s="403"/>
      <c r="ULW179" s="403"/>
      <c r="UMI179" s="727"/>
      <c r="UML179" s="403"/>
      <c r="UMM179" s="403"/>
      <c r="UMY179" s="727"/>
      <c r="UNB179" s="403"/>
      <c r="UNC179" s="403"/>
      <c r="UNO179" s="727"/>
      <c r="UNR179" s="403"/>
      <c r="UNS179" s="403"/>
      <c r="UOE179" s="727"/>
      <c r="UOH179" s="403"/>
      <c r="UOI179" s="403"/>
      <c r="UOU179" s="727"/>
      <c r="UOX179" s="403"/>
      <c r="UOY179" s="403"/>
      <c r="UPK179" s="727"/>
      <c r="UPN179" s="403"/>
      <c r="UPO179" s="403"/>
      <c r="UQA179" s="727"/>
      <c r="UQD179" s="403"/>
      <c r="UQE179" s="403"/>
      <c r="UQQ179" s="727"/>
      <c r="UQT179" s="403"/>
      <c r="UQU179" s="403"/>
      <c r="URG179" s="727"/>
      <c r="URJ179" s="403"/>
      <c r="URK179" s="403"/>
      <c r="URW179" s="727"/>
      <c r="URZ179" s="403"/>
      <c r="USA179" s="403"/>
      <c r="USM179" s="727"/>
      <c r="USP179" s="403"/>
      <c r="USQ179" s="403"/>
      <c r="UTC179" s="727"/>
      <c r="UTF179" s="403"/>
      <c r="UTG179" s="403"/>
      <c r="UTS179" s="727"/>
      <c r="UTV179" s="403"/>
      <c r="UTW179" s="403"/>
      <c r="UUI179" s="727"/>
      <c r="UUL179" s="403"/>
      <c r="UUM179" s="403"/>
      <c r="UUY179" s="727"/>
      <c r="UVB179" s="403"/>
      <c r="UVC179" s="403"/>
      <c r="UVO179" s="727"/>
      <c r="UVR179" s="403"/>
      <c r="UVS179" s="403"/>
      <c r="UWE179" s="727"/>
      <c r="UWH179" s="403"/>
      <c r="UWI179" s="403"/>
      <c r="UWU179" s="727"/>
      <c r="UWX179" s="403"/>
      <c r="UWY179" s="403"/>
      <c r="UXK179" s="727"/>
      <c r="UXN179" s="403"/>
      <c r="UXO179" s="403"/>
      <c r="UYA179" s="727"/>
      <c r="UYD179" s="403"/>
      <c r="UYE179" s="403"/>
      <c r="UYQ179" s="727"/>
      <c r="UYT179" s="403"/>
      <c r="UYU179" s="403"/>
      <c r="UZG179" s="727"/>
      <c r="UZJ179" s="403"/>
      <c r="UZK179" s="403"/>
      <c r="UZW179" s="727"/>
      <c r="UZZ179" s="403"/>
      <c r="VAA179" s="403"/>
      <c r="VAM179" s="727"/>
      <c r="VAP179" s="403"/>
      <c r="VAQ179" s="403"/>
      <c r="VBC179" s="727"/>
      <c r="VBF179" s="403"/>
      <c r="VBG179" s="403"/>
      <c r="VBS179" s="727"/>
      <c r="VBV179" s="403"/>
      <c r="VBW179" s="403"/>
      <c r="VCI179" s="727"/>
      <c r="VCL179" s="403"/>
      <c r="VCM179" s="403"/>
      <c r="VCY179" s="727"/>
      <c r="VDB179" s="403"/>
      <c r="VDC179" s="403"/>
      <c r="VDO179" s="727"/>
      <c r="VDR179" s="403"/>
      <c r="VDS179" s="403"/>
      <c r="VEE179" s="727"/>
      <c r="VEH179" s="403"/>
      <c r="VEI179" s="403"/>
      <c r="VEU179" s="727"/>
      <c r="VEX179" s="403"/>
      <c r="VEY179" s="403"/>
      <c r="VFK179" s="727"/>
      <c r="VFN179" s="403"/>
      <c r="VFO179" s="403"/>
      <c r="VGA179" s="727"/>
      <c r="VGD179" s="403"/>
      <c r="VGE179" s="403"/>
      <c r="VGQ179" s="727"/>
      <c r="VGT179" s="403"/>
      <c r="VGU179" s="403"/>
      <c r="VHG179" s="727"/>
      <c r="VHJ179" s="403"/>
      <c r="VHK179" s="403"/>
      <c r="VHW179" s="727"/>
      <c r="VHZ179" s="403"/>
      <c r="VIA179" s="403"/>
      <c r="VIM179" s="727"/>
      <c r="VIP179" s="403"/>
      <c r="VIQ179" s="403"/>
      <c r="VJC179" s="727"/>
      <c r="VJF179" s="403"/>
      <c r="VJG179" s="403"/>
      <c r="VJS179" s="727"/>
      <c r="VJV179" s="403"/>
      <c r="VJW179" s="403"/>
      <c r="VKI179" s="727"/>
      <c r="VKL179" s="403"/>
      <c r="VKM179" s="403"/>
      <c r="VKY179" s="727"/>
      <c r="VLB179" s="403"/>
      <c r="VLC179" s="403"/>
      <c r="VLO179" s="727"/>
      <c r="VLR179" s="403"/>
      <c r="VLS179" s="403"/>
      <c r="VME179" s="727"/>
      <c r="VMH179" s="403"/>
      <c r="VMI179" s="403"/>
      <c r="VMU179" s="727"/>
      <c r="VMX179" s="403"/>
      <c r="VMY179" s="403"/>
      <c r="VNK179" s="727"/>
      <c r="VNN179" s="403"/>
      <c r="VNO179" s="403"/>
      <c r="VOA179" s="727"/>
      <c r="VOD179" s="403"/>
      <c r="VOE179" s="403"/>
      <c r="VOQ179" s="727"/>
      <c r="VOT179" s="403"/>
      <c r="VOU179" s="403"/>
      <c r="VPG179" s="727"/>
      <c r="VPJ179" s="403"/>
      <c r="VPK179" s="403"/>
      <c r="VPW179" s="727"/>
      <c r="VPZ179" s="403"/>
      <c r="VQA179" s="403"/>
      <c r="VQM179" s="727"/>
      <c r="VQP179" s="403"/>
      <c r="VQQ179" s="403"/>
      <c r="VRC179" s="727"/>
      <c r="VRF179" s="403"/>
      <c r="VRG179" s="403"/>
      <c r="VRS179" s="727"/>
      <c r="VRV179" s="403"/>
      <c r="VRW179" s="403"/>
      <c r="VSI179" s="727"/>
      <c r="VSL179" s="403"/>
      <c r="VSM179" s="403"/>
      <c r="VSY179" s="727"/>
      <c r="VTB179" s="403"/>
      <c r="VTC179" s="403"/>
      <c r="VTO179" s="727"/>
      <c r="VTR179" s="403"/>
      <c r="VTS179" s="403"/>
      <c r="VUE179" s="727"/>
      <c r="VUH179" s="403"/>
      <c r="VUI179" s="403"/>
      <c r="VUU179" s="727"/>
      <c r="VUX179" s="403"/>
      <c r="VUY179" s="403"/>
      <c r="VVK179" s="727"/>
      <c r="VVN179" s="403"/>
      <c r="VVO179" s="403"/>
      <c r="VWA179" s="727"/>
      <c r="VWD179" s="403"/>
      <c r="VWE179" s="403"/>
      <c r="VWQ179" s="727"/>
      <c r="VWT179" s="403"/>
      <c r="VWU179" s="403"/>
      <c r="VXG179" s="727"/>
      <c r="VXJ179" s="403"/>
      <c r="VXK179" s="403"/>
      <c r="VXW179" s="727"/>
      <c r="VXZ179" s="403"/>
      <c r="VYA179" s="403"/>
      <c r="VYM179" s="727"/>
      <c r="VYP179" s="403"/>
      <c r="VYQ179" s="403"/>
      <c r="VZC179" s="727"/>
      <c r="VZF179" s="403"/>
      <c r="VZG179" s="403"/>
      <c r="VZS179" s="727"/>
      <c r="VZV179" s="403"/>
      <c r="VZW179" s="403"/>
      <c r="WAI179" s="727"/>
      <c r="WAL179" s="403"/>
      <c r="WAM179" s="403"/>
      <c r="WAY179" s="727"/>
      <c r="WBB179" s="403"/>
      <c r="WBC179" s="403"/>
      <c r="WBO179" s="727"/>
      <c r="WBR179" s="403"/>
      <c r="WBS179" s="403"/>
      <c r="WCE179" s="727"/>
      <c r="WCH179" s="403"/>
      <c r="WCI179" s="403"/>
      <c r="WCU179" s="727"/>
      <c r="WCX179" s="403"/>
      <c r="WCY179" s="403"/>
      <c r="WDK179" s="727"/>
      <c r="WDN179" s="403"/>
      <c r="WDO179" s="403"/>
      <c r="WEA179" s="727"/>
      <c r="WED179" s="403"/>
      <c r="WEE179" s="403"/>
      <c r="WEQ179" s="727"/>
      <c r="WET179" s="403"/>
      <c r="WEU179" s="403"/>
      <c r="WFG179" s="727"/>
      <c r="WFJ179" s="403"/>
      <c r="WFK179" s="403"/>
      <c r="WFW179" s="727"/>
      <c r="WFZ179" s="403"/>
      <c r="WGA179" s="403"/>
      <c r="WGM179" s="727"/>
      <c r="WGP179" s="403"/>
      <c r="WGQ179" s="403"/>
      <c r="WHC179" s="727"/>
      <c r="WHF179" s="403"/>
      <c r="WHG179" s="403"/>
      <c r="WHS179" s="727"/>
      <c r="WHV179" s="403"/>
      <c r="WHW179" s="403"/>
      <c r="WII179" s="727"/>
      <c r="WIL179" s="403"/>
      <c r="WIM179" s="403"/>
      <c r="WIY179" s="727"/>
      <c r="WJB179" s="403"/>
      <c r="WJC179" s="403"/>
      <c r="WJO179" s="727"/>
      <c r="WJR179" s="403"/>
      <c r="WJS179" s="403"/>
      <c r="WKE179" s="727"/>
      <c r="WKH179" s="403"/>
      <c r="WKI179" s="403"/>
      <c r="WKU179" s="727"/>
      <c r="WKX179" s="403"/>
      <c r="WKY179" s="403"/>
      <c r="WLK179" s="727"/>
      <c r="WLN179" s="403"/>
      <c r="WLO179" s="403"/>
      <c r="WMA179" s="727"/>
      <c r="WMD179" s="403"/>
      <c r="WME179" s="403"/>
      <c r="WMQ179" s="727"/>
      <c r="WMT179" s="403"/>
      <c r="WMU179" s="403"/>
      <c r="WNG179" s="727"/>
      <c r="WNJ179" s="403"/>
      <c r="WNK179" s="403"/>
      <c r="WNW179" s="727"/>
      <c r="WNZ179" s="403"/>
      <c r="WOA179" s="403"/>
      <c r="WOM179" s="727"/>
      <c r="WOP179" s="403"/>
      <c r="WOQ179" s="403"/>
      <c r="WPC179" s="727"/>
      <c r="WPF179" s="403"/>
      <c r="WPG179" s="403"/>
      <c r="WPS179" s="727"/>
      <c r="WPV179" s="403"/>
      <c r="WPW179" s="403"/>
      <c r="WQI179" s="727"/>
      <c r="WQL179" s="403"/>
      <c r="WQM179" s="403"/>
      <c r="WQY179" s="727"/>
      <c r="WRB179" s="403"/>
      <c r="WRC179" s="403"/>
      <c r="WRO179" s="727"/>
      <c r="WRR179" s="403"/>
      <c r="WRS179" s="403"/>
      <c r="WSE179" s="727"/>
      <c r="WSH179" s="403"/>
      <c r="WSI179" s="403"/>
      <c r="WSU179" s="727"/>
      <c r="WSX179" s="403"/>
      <c r="WSY179" s="403"/>
      <c r="WTK179" s="727"/>
      <c r="WTN179" s="403"/>
      <c r="WTO179" s="403"/>
      <c r="WUA179" s="727"/>
      <c r="WUD179" s="403"/>
      <c r="WUE179" s="403"/>
      <c r="WUQ179" s="727"/>
      <c r="WUT179" s="403"/>
      <c r="WUU179" s="403"/>
      <c r="WVG179" s="727"/>
      <c r="WVJ179" s="403"/>
      <c r="WVK179" s="403"/>
      <c r="WVW179" s="727"/>
      <c r="WVZ179" s="403"/>
      <c r="WWA179" s="403"/>
      <c r="WWM179" s="727"/>
      <c r="WWP179" s="403"/>
      <c r="WWQ179" s="403"/>
      <c r="WXC179" s="727"/>
      <c r="WXF179" s="403"/>
      <c r="WXG179" s="403"/>
      <c r="WXS179" s="727"/>
      <c r="WXV179" s="403"/>
      <c r="WXW179" s="403"/>
      <c r="WYI179" s="727"/>
      <c r="WYL179" s="403"/>
      <c r="WYM179" s="403"/>
      <c r="WYY179" s="727"/>
      <c r="WZB179" s="403"/>
      <c r="WZC179" s="403"/>
      <c r="WZO179" s="727"/>
      <c r="WZR179" s="403"/>
      <c r="WZS179" s="403"/>
      <c r="XAE179" s="727"/>
      <c r="XAH179" s="403"/>
      <c r="XAI179" s="403"/>
      <c r="XAU179" s="727"/>
      <c r="XAX179" s="403"/>
      <c r="XAY179" s="403"/>
      <c r="XBK179" s="727"/>
      <c r="XBN179" s="403"/>
      <c r="XBO179" s="403"/>
      <c r="XCA179" s="727"/>
      <c r="XCD179" s="403"/>
      <c r="XCE179" s="403"/>
      <c r="XCQ179" s="727"/>
      <c r="XCT179" s="403"/>
      <c r="XCU179" s="403"/>
      <c r="XDG179" s="727"/>
      <c r="XDJ179" s="403"/>
      <c r="XDK179" s="403"/>
      <c r="XDW179" s="727"/>
      <c r="XDZ179" s="403"/>
      <c r="XEA179" s="403"/>
      <c r="XEM179" s="727"/>
      <c r="XEP179" s="403"/>
      <c r="XEQ179" s="403"/>
      <c r="XFC179" s="727"/>
    </row>
    <row r="180" spans="1:1023 1026:2047 2050:3071 3074:4095 4098:5119 5122:6143 6146:7167 7170:8191 8194:9215 9218:10239 10242:11263 11266:12287 12290:13311 13314:14335 14338:15359 15362:16383" s="94" customFormat="1">
      <c r="A180" s="668" t="s">
        <v>11</v>
      </c>
      <c r="B180" s="571">
        <v>45887</v>
      </c>
      <c r="C180" s="571">
        <v>45900</v>
      </c>
      <c r="D180" s="570" t="s">
        <v>504</v>
      </c>
      <c r="E180" s="570" t="s">
        <v>486</v>
      </c>
      <c r="F180" s="570">
        <v>53</v>
      </c>
      <c r="G180" s="570" t="s">
        <v>500</v>
      </c>
      <c r="H180" s="570">
        <v>1850</v>
      </c>
      <c r="I180" s="570">
        <v>15</v>
      </c>
      <c r="J180" s="570">
        <v>0</v>
      </c>
      <c r="K180" s="570">
        <v>0</v>
      </c>
      <c r="L180" s="570">
        <v>0</v>
      </c>
      <c r="M180" s="570">
        <v>0</v>
      </c>
      <c r="N180" s="570">
        <f t="shared" si="2171"/>
        <v>1865</v>
      </c>
      <c r="O180" s="563">
        <f t="shared" si="2172"/>
        <v>35.188679245283019</v>
      </c>
      <c r="P180" s="570" t="s">
        <v>1283</v>
      </c>
      <c r="R180" s="403"/>
      <c r="S180" s="403"/>
      <c r="AE180" s="727"/>
      <c r="AH180" s="403"/>
      <c r="AI180" s="403"/>
      <c r="AU180" s="727"/>
      <c r="AX180" s="403"/>
      <c r="AY180" s="403"/>
      <c r="BK180" s="727"/>
      <c r="BN180" s="403"/>
      <c r="BO180" s="403"/>
      <c r="CA180" s="727"/>
      <c r="CD180" s="403"/>
      <c r="CE180" s="403"/>
      <c r="CQ180" s="727"/>
      <c r="CT180" s="403"/>
      <c r="CU180" s="403"/>
      <c r="DG180" s="727"/>
      <c r="DJ180" s="403"/>
      <c r="DK180" s="403"/>
      <c r="DW180" s="727"/>
      <c r="DZ180" s="403"/>
      <c r="EA180" s="403"/>
      <c r="EM180" s="727"/>
      <c r="EP180" s="403"/>
      <c r="EQ180" s="403"/>
      <c r="FC180" s="727"/>
      <c r="FF180" s="403"/>
      <c r="FG180" s="403"/>
      <c r="FS180" s="727"/>
      <c r="FV180" s="403"/>
      <c r="FW180" s="403"/>
      <c r="GI180" s="727"/>
      <c r="GL180" s="403"/>
      <c r="GM180" s="403"/>
      <c r="GY180" s="727"/>
      <c r="HB180" s="403"/>
      <c r="HC180" s="403"/>
      <c r="HO180" s="727"/>
      <c r="HR180" s="403"/>
      <c r="HS180" s="403"/>
      <c r="IE180" s="727"/>
      <c r="IH180" s="403"/>
      <c r="II180" s="403"/>
      <c r="IU180" s="727"/>
      <c r="IX180" s="403"/>
      <c r="IY180" s="403"/>
      <c r="JK180" s="727"/>
      <c r="JN180" s="403"/>
      <c r="JO180" s="403"/>
      <c r="KA180" s="727"/>
      <c r="KD180" s="403"/>
      <c r="KE180" s="403"/>
      <c r="KQ180" s="727"/>
      <c r="KT180" s="403"/>
      <c r="KU180" s="403"/>
      <c r="LG180" s="727"/>
      <c r="LJ180" s="403"/>
      <c r="LK180" s="403"/>
      <c r="LW180" s="727"/>
      <c r="LZ180" s="403"/>
      <c r="MA180" s="403"/>
      <c r="MM180" s="727"/>
      <c r="MP180" s="403"/>
      <c r="MQ180" s="403"/>
      <c r="NC180" s="727"/>
      <c r="NF180" s="403"/>
      <c r="NG180" s="403"/>
      <c r="NS180" s="727"/>
      <c r="NV180" s="403"/>
      <c r="NW180" s="403"/>
      <c r="OI180" s="727"/>
      <c r="OL180" s="403"/>
      <c r="OM180" s="403"/>
      <c r="OY180" s="727"/>
      <c r="PB180" s="403"/>
      <c r="PC180" s="403"/>
      <c r="PO180" s="727"/>
      <c r="PR180" s="403"/>
      <c r="PS180" s="403"/>
      <c r="QE180" s="727"/>
      <c r="QH180" s="403"/>
      <c r="QI180" s="403"/>
      <c r="QU180" s="727"/>
      <c r="QX180" s="403"/>
      <c r="QY180" s="403"/>
      <c r="RK180" s="727"/>
      <c r="RN180" s="403"/>
      <c r="RO180" s="403"/>
      <c r="SA180" s="727"/>
      <c r="SD180" s="403"/>
      <c r="SE180" s="403"/>
      <c r="SQ180" s="727"/>
      <c r="ST180" s="403"/>
      <c r="SU180" s="403"/>
      <c r="TG180" s="727"/>
      <c r="TJ180" s="403"/>
      <c r="TK180" s="403"/>
      <c r="TW180" s="727"/>
      <c r="TZ180" s="403"/>
      <c r="UA180" s="403"/>
      <c r="UM180" s="727"/>
      <c r="UP180" s="403"/>
      <c r="UQ180" s="403"/>
      <c r="VC180" s="727"/>
      <c r="VF180" s="403"/>
      <c r="VG180" s="403"/>
      <c r="VS180" s="727"/>
      <c r="VV180" s="403"/>
      <c r="VW180" s="403"/>
      <c r="WI180" s="727"/>
      <c r="WL180" s="403"/>
      <c r="WM180" s="403"/>
      <c r="WY180" s="727"/>
      <c r="XB180" s="403"/>
      <c r="XC180" s="403"/>
      <c r="XO180" s="727"/>
      <c r="XR180" s="403"/>
      <c r="XS180" s="403"/>
      <c r="YE180" s="727"/>
      <c r="YH180" s="403"/>
      <c r="YI180" s="403"/>
      <c r="YU180" s="727"/>
      <c r="YX180" s="403"/>
      <c r="YY180" s="403"/>
      <c r="ZK180" s="727"/>
      <c r="ZN180" s="403"/>
      <c r="ZO180" s="403"/>
      <c r="AAA180" s="727"/>
      <c r="AAD180" s="403"/>
      <c r="AAE180" s="403"/>
      <c r="AAQ180" s="727"/>
      <c r="AAT180" s="403"/>
      <c r="AAU180" s="403"/>
      <c r="ABG180" s="727"/>
      <c r="ABJ180" s="403"/>
      <c r="ABK180" s="403"/>
      <c r="ABW180" s="727"/>
      <c r="ABZ180" s="403"/>
      <c r="ACA180" s="403"/>
      <c r="ACM180" s="727"/>
      <c r="ACP180" s="403"/>
      <c r="ACQ180" s="403"/>
      <c r="ADC180" s="727"/>
      <c r="ADF180" s="403"/>
      <c r="ADG180" s="403"/>
      <c r="ADS180" s="727"/>
      <c r="ADV180" s="403"/>
      <c r="ADW180" s="403"/>
      <c r="AEI180" s="727"/>
      <c r="AEL180" s="403"/>
      <c r="AEM180" s="403"/>
      <c r="AEY180" s="727"/>
      <c r="AFB180" s="403"/>
      <c r="AFC180" s="403"/>
      <c r="AFO180" s="727"/>
      <c r="AFR180" s="403"/>
      <c r="AFS180" s="403"/>
      <c r="AGE180" s="727"/>
      <c r="AGH180" s="403"/>
      <c r="AGI180" s="403"/>
      <c r="AGU180" s="727"/>
      <c r="AGX180" s="403"/>
      <c r="AGY180" s="403"/>
      <c r="AHK180" s="727"/>
      <c r="AHN180" s="403"/>
      <c r="AHO180" s="403"/>
      <c r="AIA180" s="727"/>
      <c r="AID180" s="403"/>
      <c r="AIE180" s="403"/>
      <c r="AIQ180" s="727"/>
      <c r="AIT180" s="403"/>
      <c r="AIU180" s="403"/>
      <c r="AJG180" s="727"/>
      <c r="AJJ180" s="403"/>
      <c r="AJK180" s="403"/>
      <c r="AJW180" s="727"/>
      <c r="AJZ180" s="403"/>
      <c r="AKA180" s="403"/>
      <c r="AKM180" s="727"/>
      <c r="AKP180" s="403"/>
      <c r="AKQ180" s="403"/>
      <c r="ALC180" s="727"/>
      <c r="ALF180" s="403"/>
      <c r="ALG180" s="403"/>
      <c r="ALS180" s="727"/>
      <c r="ALV180" s="403"/>
      <c r="ALW180" s="403"/>
      <c r="AMI180" s="727"/>
      <c r="AML180" s="403"/>
      <c r="AMM180" s="403"/>
      <c r="AMY180" s="727"/>
      <c r="ANB180" s="403"/>
      <c r="ANC180" s="403"/>
      <c r="ANO180" s="727"/>
      <c r="ANR180" s="403"/>
      <c r="ANS180" s="403"/>
      <c r="AOE180" s="727"/>
      <c r="AOH180" s="403"/>
      <c r="AOI180" s="403"/>
      <c r="AOU180" s="727"/>
      <c r="AOX180" s="403"/>
      <c r="AOY180" s="403"/>
      <c r="APK180" s="727"/>
      <c r="APN180" s="403"/>
      <c r="APO180" s="403"/>
      <c r="AQA180" s="727"/>
      <c r="AQD180" s="403"/>
      <c r="AQE180" s="403"/>
      <c r="AQQ180" s="727"/>
      <c r="AQT180" s="403"/>
      <c r="AQU180" s="403"/>
      <c r="ARG180" s="727"/>
      <c r="ARJ180" s="403"/>
      <c r="ARK180" s="403"/>
      <c r="ARW180" s="727"/>
      <c r="ARZ180" s="403"/>
      <c r="ASA180" s="403"/>
      <c r="ASM180" s="727"/>
      <c r="ASP180" s="403"/>
      <c r="ASQ180" s="403"/>
      <c r="ATC180" s="727"/>
      <c r="ATF180" s="403"/>
      <c r="ATG180" s="403"/>
      <c r="ATS180" s="727"/>
      <c r="ATV180" s="403"/>
      <c r="ATW180" s="403"/>
      <c r="AUI180" s="727"/>
      <c r="AUL180" s="403"/>
      <c r="AUM180" s="403"/>
      <c r="AUY180" s="727"/>
      <c r="AVB180" s="403"/>
      <c r="AVC180" s="403"/>
      <c r="AVO180" s="727"/>
      <c r="AVR180" s="403"/>
      <c r="AVS180" s="403"/>
      <c r="AWE180" s="727"/>
      <c r="AWH180" s="403"/>
      <c r="AWI180" s="403"/>
      <c r="AWU180" s="727"/>
      <c r="AWX180" s="403"/>
      <c r="AWY180" s="403"/>
      <c r="AXK180" s="727"/>
      <c r="AXN180" s="403"/>
      <c r="AXO180" s="403"/>
      <c r="AYA180" s="727"/>
      <c r="AYD180" s="403"/>
      <c r="AYE180" s="403"/>
      <c r="AYQ180" s="727"/>
      <c r="AYT180" s="403"/>
      <c r="AYU180" s="403"/>
      <c r="AZG180" s="727"/>
      <c r="AZJ180" s="403"/>
      <c r="AZK180" s="403"/>
      <c r="AZW180" s="727"/>
      <c r="AZZ180" s="403"/>
      <c r="BAA180" s="403"/>
      <c r="BAM180" s="727"/>
      <c r="BAP180" s="403"/>
      <c r="BAQ180" s="403"/>
      <c r="BBC180" s="727"/>
      <c r="BBF180" s="403"/>
      <c r="BBG180" s="403"/>
      <c r="BBS180" s="727"/>
      <c r="BBV180" s="403"/>
      <c r="BBW180" s="403"/>
      <c r="BCI180" s="727"/>
      <c r="BCL180" s="403"/>
      <c r="BCM180" s="403"/>
      <c r="BCY180" s="727"/>
      <c r="BDB180" s="403"/>
      <c r="BDC180" s="403"/>
      <c r="BDO180" s="727"/>
      <c r="BDR180" s="403"/>
      <c r="BDS180" s="403"/>
      <c r="BEE180" s="727"/>
      <c r="BEH180" s="403"/>
      <c r="BEI180" s="403"/>
      <c r="BEU180" s="727"/>
      <c r="BEX180" s="403"/>
      <c r="BEY180" s="403"/>
      <c r="BFK180" s="727"/>
      <c r="BFN180" s="403"/>
      <c r="BFO180" s="403"/>
      <c r="BGA180" s="727"/>
      <c r="BGD180" s="403"/>
      <c r="BGE180" s="403"/>
      <c r="BGQ180" s="727"/>
      <c r="BGT180" s="403"/>
      <c r="BGU180" s="403"/>
      <c r="BHG180" s="727"/>
      <c r="BHJ180" s="403"/>
      <c r="BHK180" s="403"/>
      <c r="BHW180" s="727"/>
      <c r="BHZ180" s="403"/>
      <c r="BIA180" s="403"/>
      <c r="BIM180" s="727"/>
      <c r="BIP180" s="403"/>
      <c r="BIQ180" s="403"/>
      <c r="BJC180" s="727"/>
      <c r="BJF180" s="403"/>
      <c r="BJG180" s="403"/>
      <c r="BJS180" s="727"/>
      <c r="BJV180" s="403"/>
      <c r="BJW180" s="403"/>
      <c r="BKI180" s="727"/>
      <c r="BKL180" s="403"/>
      <c r="BKM180" s="403"/>
      <c r="BKY180" s="727"/>
      <c r="BLB180" s="403"/>
      <c r="BLC180" s="403"/>
      <c r="BLO180" s="727"/>
      <c r="BLR180" s="403"/>
      <c r="BLS180" s="403"/>
      <c r="BME180" s="727"/>
      <c r="BMH180" s="403"/>
      <c r="BMI180" s="403"/>
      <c r="BMU180" s="727"/>
      <c r="BMX180" s="403"/>
      <c r="BMY180" s="403"/>
      <c r="BNK180" s="727"/>
      <c r="BNN180" s="403"/>
      <c r="BNO180" s="403"/>
      <c r="BOA180" s="727"/>
      <c r="BOD180" s="403"/>
      <c r="BOE180" s="403"/>
      <c r="BOQ180" s="727"/>
      <c r="BOT180" s="403"/>
      <c r="BOU180" s="403"/>
      <c r="BPG180" s="727"/>
      <c r="BPJ180" s="403"/>
      <c r="BPK180" s="403"/>
      <c r="BPW180" s="727"/>
      <c r="BPZ180" s="403"/>
      <c r="BQA180" s="403"/>
      <c r="BQM180" s="727"/>
      <c r="BQP180" s="403"/>
      <c r="BQQ180" s="403"/>
      <c r="BRC180" s="727"/>
      <c r="BRF180" s="403"/>
      <c r="BRG180" s="403"/>
      <c r="BRS180" s="727"/>
      <c r="BRV180" s="403"/>
      <c r="BRW180" s="403"/>
      <c r="BSI180" s="727"/>
      <c r="BSL180" s="403"/>
      <c r="BSM180" s="403"/>
      <c r="BSY180" s="727"/>
      <c r="BTB180" s="403"/>
      <c r="BTC180" s="403"/>
      <c r="BTO180" s="727"/>
      <c r="BTR180" s="403"/>
      <c r="BTS180" s="403"/>
      <c r="BUE180" s="727"/>
      <c r="BUH180" s="403"/>
      <c r="BUI180" s="403"/>
      <c r="BUU180" s="727"/>
      <c r="BUX180" s="403"/>
      <c r="BUY180" s="403"/>
      <c r="BVK180" s="727"/>
      <c r="BVN180" s="403"/>
      <c r="BVO180" s="403"/>
      <c r="BWA180" s="727"/>
      <c r="BWD180" s="403"/>
      <c r="BWE180" s="403"/>
      <c r="BWQ180" s="727"/>
      <c r="BWT180" s="403"/>
      <c r="BWU180" s="403"/>
      <c r="BXG180" s="727"/>
      <c r="BXJ180" s="403"/>
      <c r="BXK180" s="403"/>
      <c r="BXW180" s="727"/>
      <c r="BXZ180" s="403"/>
      <c r="BYA180" s="403"/>
      <c r="BYM180" s="727"/>
      <c r="BYP180" s="403"/>
      <c r="BYQ180" s="403"/>
      <c r="BZC180" s="727"/>
      <c r="BZF180" s="403"/>
      <c r="BZG180" s="403"/>
      <c r="BZS180" s="727"/>
      <c r="BZV180" s="403"/>
      <c r="BZW180" s="403"/>
      <c r="CAI180" s="727"/>
      <c r="CAL180" s="403"/>
      <c r="CAM180" s="403"/>
      <c r="CAY180" s="727"/>
      <c r="CBB180" s="403"/>
      <c r="CBC180" s="403"/>
      <c r="CBO180" s="727"/>
      <c r="CBR180" s="403"/>
      <c r="CBS180" s="403"/>
      <c r="CCE180" s="727"/>
      <c r="CCH180" s="403"/>
      <c r="CCI180" s="403"/>
      <c r="CCU180" s="727"/>
      <c r="CCX180" s="403"/>
      <c r="CCY180" s="403"/>
      <c r="CDK180" s="727"/>
      <c r="CDN180" s="403"/>
      <c r="CDO180" s="403"/>
      <c r="CEA180" s="727"/>
      <c r="CED180" s="403"/>
      <c r="CEE180" s="403"/>
      <c r="CEQ180" s="727"/>
      <c r="CET180" s="403"/>
      <c r="CEU180" s="403"/>
      <c r="CFG180" s="727"/>
      <c r="CFJ180" s="403"/>
      <c r="CFK180" s="403"/>
      <c r="CFW180" s="727"/>
      <c r="CFZ180" s="403"/>
      <c r="CGA180" s="403"/>
      <c r="CGM180" s="727"/>
      <c r="CGP180" s="403"/>
      <c r="CGQ180" s="403"/>
      <c r="CHC180" s="727"/>
      <c r="CHF180" s="403"/>
      <c r="CHG180" s="403"/>
      <c r="CHS180" s="727"/>
      <c r="CHV180" s="403"/>
      <c r="CHW180" s="403"/>
      <c r="CII180" s="727"/>
      <c r="CIL180" s="403"/>
      <c r="CIM180" s="403"/>
      <c r="CIY180" s="727"/>
      <c r="CJB180" s="403"/>
      <c r="CJC180" s="403"/>
      <c r="CJO180" s="727"/>
      <c r="CJR180" s="403"/>
      <c r="CJS180" s="403"/>
      <c r="CKE180" s="727"/>
      <c r="CKH180" s="403"/>
      <c r="CKI180" s="403"/>
      <c r="CKU180" s="727"/>
      <c r="CKX180" s="403"/>
      <c r="CKY180" s="403"/>
      <c r="CLK180" s="727"/>
      <c r="CLN180" s="403"/>
      <c r="CLO180" s="403"/>
      <c r="CMA180" s="727"/>
      <c r="CMD180" s="403"/>
      <c r="CME180" s="403"/>
      <c r="CMQ180" s="727"/>
      <c r="CMT180" s="403"/>
      <c r="CMU180" s="403"/>
      <c r="CNG180" s="727"/>
      <c r="CNJ180" s="403"/>
      <c r="CNK180" s="403"/>
      <c r="CNW180" s="727"/>
      <c r="CNZ180" s="403"/>
      <c r="COA180" s="403"/>
      <c r="COM180" s="727"/>
      <c r="COP180" s="403"/>
      <c r="COQ180" s="403"/>
      <c r="CPC180" s="727"/>
      <c r="CPF180" s="403"/>
      <c r="CPG180" s="403"/>
      <c r="CPS180" s="727"/>
      <c r="CPV180" s="403"/>
      <c r="CPW180" s="403"/>
      <c r="CQI180" s="727"/>
      <c r="CQL180" s="403"/>
      <c r="CQM180" s="403"/>
      <c r="CQY180" s="727"/>
      <c r="CRB180" s="403"/>
      <c r="CRC180" s="403"/>
      <c r="CRO180" s="727"/>
      <c r="CRR180" s="403"/>
      <c r="CRS180" s="403"/>
      <c r="CSE180" s="727"/>
      <c r="CSH180" s="403"/>
      <c r="CSI180" s="403"/>
      <c r="CSU180" s="727"/>
      <c r="CSX180" s="403"/>
      <c r="CSY180" s="403"/>
      <c r="CTK180" s="727"/>
      <c r="CTN180" s="403"/>
      <c r="CTO180" s="403"/>
      <c r="CUA180" s="727"/>
      <c r="CUD180" s="403"/>
      <c r="CUE180" s="403"/>
      <c r="CUQ180" s="727"/>
      <c r="CUT180" s="403"/>
      <c r="CUU180" s="403"/>
      <c r="CVG180" s="727"/>
      <c r="CVJ180" s="403"/>
      <c r="CVK180" s="403"/>
      <c r="CVW180" s="727"/>
      <c r="CVZ180" s="403"/>
      <c r="CWA180" s="403"/>
      <c r="CWM180" s="727"/>
      <c r="CWP180" s="403"/>
      <c r="CWQ180" s="403"/>
      <c r="CXC180" s="727"/>
      <c r="CXF180" s="403"/>
      <c r="CXG180" s="403"/>
      <c r="CXS180" s="727"/>
      <c r="CXV180" s="403"/>
      <c r="CXW180" s="403"/>
      <c r="CYI180" s="727"/>
      <c r="CYL180" s="403"/>
      <c r="CYM180" s="403"/>
      <c r="CYY180" s="727"/>
      <c r="CZB180" s="403"/>
      <c r="CZC180" s="403"/>
      <c r="CZO180" s="727"/>
      <c r="CZR180" s="403"/>
      <c r="CZS180" s="403"/>
      <c r="DAE180" s="727"/>
      <c r="DAH180" s="403"/>
      <c r="DAI180" s="403"/>
      <c r="DAU180" s="727"/>
      <c r="DAX180" s="403"/>
      <c r="DAY180" s="403"/>
      <c r="DBK180" s="727"/>
      <c r="DBN180" s="403"/>
      <c r="DBO180" s="403"/>
      <c r="DCA180" s="727"/>
      <c r="DCD180" s="403"/>
      <c r="DCE180" s="403"/>
      <c r="DCQ180" s="727"/>
      <c r="DCT180" s="403"/>
      <c r="DCU180" s="403"/>
      <c r="DDG180" s="727"/>
      <c r="DDJ180" s="403"/>
      <c r="DDK180" s="403"/>
      <c r="DDW180" s="727"/>
      <c r="DDZ180" s="403"/>
      <c r="DEA180" s="403"/>
      <c r="DEM180" s="727"/>
      <c r="DEP180" s="403"/>
      <c r="DEQ180" s="403"/>
      <c r="DFC180" s="727"/>
      <c r="DFF180" s="403"/>
      <c r="DFG180" s="403"/>
      <c r="DFS180" s="727"/>
      <c r="DFV180" s="403"/>
      <c r="DFW180" s="403"/>
      <c r="DGI180" s="727"/>
      <c r="DGL180" s="403"/>
      <c r="DGM180" s="403"/>
      <c r="DGY180" s="727"/>
      <c r="DHB180" s="403"/>
      <c r="DHC180" s="403"/>
      <c r="DHO180" s="727"/>
      <c r="DHR180" s="403"/>
      <c r="DHS180" s="403"/>
      <c r="DIE180" s="727"/>
      <c r="DIH180" s="403"/>
      <c r="DII180" s="403"/>
      <c r="DIU180" s="727"/>
      <c r="DIX180" s="403"/>
      <c r="DIY180" s="403"/>
      <c r="DJK180" s="727"/>
      <c r="DJN180" s="403"/>
      <c r="DJO180" s="403"/>
      <c r="DKA180" s="727"/>
      <c r="DKD180" s="403"/>
      <c r="DKE180" s="403"/>
      <c r="DKQ180" s="727"/>
      <c r="DKT180" s="403"/>
      <c r="DKU180" s="403"/>
      <c r="DLG180" s="727"/>
      <c r="DLJ180" s="403"/>
      <c r="DLK180" s="403"/>
      <c r="DLW180" s="727"/>
      <c r="DLZ180" s="403"/>
      <c r="DMA180" s="403"/>
      <c r="DMM180" s="727"/>
      <c r="DMP180" s="403"/>
      <c r="DMQ180" s="403"/>
      <c r="DNC180" s="727"/>
      <c r="DNF180" s="403"/>
      <c r="DNG180" s="403"/>
      <c r="DNS180" s="727"/>
      <c r="DNV180" s="403"/>
      <c r="DNW180" s="403"/>
      <c r="DOI180" s="727"/>
      <c r="DOL180" s="403"/>
      <c r="DOM180" s="403"/>
      <c r="DOY180" s="727"/>
      <c r="DPB180" s="403"/>
      <c r="DPC180" s="403"/>
      <c r="DPO180" s="727"/>
      <c r="DPR180" s="403"/>
      <c r="DPS180" s="403"/>
      <c r="DQE180" s="727"/>
      <c r="DQH180" s="403"/>
      <c r="DQI180" s="403"/>
      <c r="DQU180" s="727"/>
      <c r="DQX180" s="403"/>
      <c r="DQY180" s="403"/>
      <c r="DRK180" s="727"/>
      <c r="DRN180" s="403"/>
      <c r="DRO180" s="403"/>
      <c r="DSA180" s="727"/>
      <c r="DSD180" s="403"/>
      <c r="DSE180" s="403"/>
      <c r="DSQ180" s="727"/>
      <c r="DST180" s="403"/>
      <c r="DSU180" s="403"/>
      <c r="DTG180" s="727"/>
      <c r="DTJ180" s="403"/>
      <c r="DTK180" s="403"/>
      <c r="DTW180" s="727"/>
      <c r="DTZ180" s="403"/>
      <c r="DUA180" s="403"/>
      <c r="DUM180" s="727"/>
      <c r="DUP180" s="403"/>
      <c r="DUQ180" s="403"/>
      <c r="DVC180" s="727"/>
      <c r="DVF180" s="403"/>
      <c r="DVG180" s="403"/>
      <c r="DVS180" s="727"/>
      <c r="DVV180" s="403"/>
      <c r="DVW180" s="403"/>
      <c r="DWI180" s="727"/>
      <c r="DWL180" s="403"/>
      <c r="DWM180" s="403"/>
      <c r="DWY180" s="727"/>
      <c r="DXB180" s="403"/>
      <c r="DXC180" s="403"/>
      <c r="DXO180" s="727"/>
      <c r="DXR180" s="403"/>
      <c r="DXS180" s="403"/>
      <c r="DYE180" s="727"/>
      <c r="DYH180" s="403"/>
      <c r="DYI180" s="403"/>
      <c r="DYU180" s="727"/>
      <c r="DYX180" s="403"/>
      <c r="DYY180" s="403"/>
      <c r="DZK180" s="727"/>
      <c r="DZN180" s="403"/>
      <c r="DZO180" s="403"/>
      <c r="EAA180" s="727"/>
      <c r="EAD180" s="403"/>
      <c r="EAE180" s="403"/>
      <c r="EAQ180" s="727"/>
      <c r="EAT180" s="403"/>
      <c r="EAU180" s="403"/>
      <c r="EBG180" s="727"/>
      <c r="EBJ180" s="403"/>
      <c r="EBK180" s="403"/>
      <c r="EBW180" s="727"/>
      <c r="EBZ180" s="403"/>
      <c r="ECA180" s="403"/>
      <c r="ECM180" s="727"/>
      <c r="ECP180" s="403"/>
      <c r="ECQ180" s="403"/>
      <c r="EDC180" s="727"/>
      <c r="EDF180" s="403"/>
      <c r="EDG180" s="403"/>
      <c r="EDS180" s="727"/>
      <c r="EDV180" s="403"/>
      <c r="EDW180" s="403"/>
      <c r="EEI180" s="727"/>
      <c r="EEL180" s="403"/>
      <c r="EEM180" s="403"/>
      <c r="EEY180" s="727"/>
      <c r="EFB180" s="403"/>
      <c r="EFC180" s="403"/>
      <c r="EFO180" s="727"/>
      <c r="EFR180" s="403"/>
      <c r="EFS180" s="403"/>
      <c r="EGE180" s="727"/>
      <c r="EGH180" s="403"/>
      <c r="EGI180" s="403"/>
      <c r="EGU180" s="727"/>
      <c r="EGX180" s="403"/>
      <c r="EGY180" s="403"/>
      <c r="EHK180" s="727"/>
      <c r="EHN180" s="403"/>
      <c r="EHO180" s="403"/>
      <c r="EIA180" s="727"/>
      <c r="EID180" s="403"/>
      <c r="EIE180" s="403"/>
      <c r="EIQ180" s="727"/>
      <c r="EIT180" s="403"/>
      <c r="EIU180" s="403"/>
      <c r="EJG180" s="727"/>
      <c r="EJJ180" s="403"/>
      <c r="EJK180" s="403"/>
      <c r="EJW180" s="727"/>
      <c r="EJZ180" s="403"/>
      <c r="EKA180" s="403"/>
      <c r="EKM180" s="727"/>
      <c r="EKP180" s="403"/>
      <c r="EKQ180" s="403"/>
      <c r="ELC180" s="727"/>
      <c r="ELF180" s="403"/>
      <c r="ELG180" s="403"/>
      <c r="ELS180" s="727"/>
      <c r="ELV180" s="403"/>
      <c r="ELW180" s="403"/>
      <c r="EMI180" s="727"/>
      <c r="EML180" s="403"/>
      <c r="EMM180" s="403"/>
      <c r="EMY180" s="727"/>
      <c r="ENB180" s="403"/>
      <c r="ENC180" s="403"/>
      <c r="ENO180" s="727"/>
      <c r="ENR180" s="403"/>
      <c r="ENS180" s="403"/>
      <c r="EOE180" s="727"/>
      <c r="EOH180" s="403"/>
      <c r="EOI180" s="403"/>
      <c r="EOU180" s="727"/>
      <c r="EOX180" s="403"/>
      <c r="EOY180" s="403"/>
      <c r="EPK180" s="727"/>
      <c r="EPN180" s="403"/>
      <c r="EPO180" s="403"/>
      <c r="EQA180" s="727"/>
      <c r="EQD180" s="403"/>
      <c r="EQE180" s="403"/>
      <c r="EQQ180" s="727"/>
      <c r="EQT180" s="403"/>
      <c r="EQU180" s="403"/>
      <c r="ERG180" s="727"/>
      <c r="ERJ180" s="403"/>
      <c r="ERK180" s="403"/>
      <c r="ERW180" s="727"/>
      <c r="ERZ180" s="403"/>
      <c r="ESA180" s="403"/>
      <c r="ESM180" s="727"/>
      <c r="ESP180" s="403"/>
      <c r="ESQ180" s="403"/>
      <c r="ETC180" s="727"/>
      <c r="ETF180" s="403"/>
      <c r="ETG180" s="403"/>
      <c r="ETS180" s="727"/>
      <c r="ETV180" s="403"/>
      <c r="ETW180" s="403"/>
      <c r="EUI180" s="727"/>
      <c r="EUL180" s="403"/>
      <c r="EUM180" s="403"/>
      <c r="EUY180" s="727"/>
      <c r="EVB180" s="403"/>
      <c r="EVC180" s="403"/>
      <c r="EVO180" s="727"/>
      <c r="EVR180" s="403"/>
      <c r="EVS180" s="403"/>
      <c r="EWE180" s="727"/>
      <c r="EWH180" s="403"/>
      <c r="EWI180" s="403"/>
      <c r="EWU180" s="727"/>
      <c r="EWX180" s="403"/>
      <c r="EWY180" s="403"/>
      <c r="EXK180" s="727"/>
      <c r="EXN180" s="403"/>
      <c r="EXO180" s="403"/>
      <c r="EYA180" s="727"/>
      <c r="EYD180" s="403"/>
      <c r="EYE180" s="403"/>
      <c r="EYQ180" s="727"/>
      <c r="EYT180" s="403"/>
      <c r="EYU180" s="403"/>
      <c r="EZG180" s="727"/>
      <c r="EZJ180" s="403"/>
      <c r="EZK180" s="403"/>
      <c r="EZW180" s="727"/>
      <c r="EZZ180" s="403"/>
      <c r="FAA180" s="403"/>
      <c r="FAM180" s="727"/>
      <c r="FAP180" s="403"/>
      <c r="FAQ180" s="403"/>
      <c r="FBC180" s="727"/>
      <c r="FBF180" s="403"/>
      <c r="FBG180" s="403"/>
      <c r="FBS180" s="727"/>
      <c r="FBV180" s="403"/>
      <c r="FBW180" s="403"/>
      <c r="FCI180" s="727"/>
      <c r="FCL180" s="403"/>
      <c r="FCM180" s="403"/>
      <c r="FCY180" s="727"/>
      <c r="FDB180" s="403"/>
      <c r="FDC180" s="403"/>
      <c r="FDO180" s="727"/>
      <c r="FDR180" s="403"/>
      <c r="FDS180" s="403"/>
      <c r="FEE180" s="727"/>
      <c r="FEH180" s="403"/>
      <c r="FEI180" s="403"/>
      <c r="FEU180" s="727"/>
      <c r="FEX180" s="403"/>
      <c r="FEY180" s="403"/>
      <c r="FFK180" s="727"/>
      <c r="FFN180" s="403"/>
      <c r="FFO180" s="403"/>
      <c r="FGA180" s="727"/>
      <c r="FGD180" s="403"/>
      <c r="FGE180" s="403"/>
      <c r="FGQ180" s="727"/>
      <c r="FGT180" s="403"/>
      <c r="FGU180" s="403"/>
      <c r="FHG180" s="727"/>
      <c r="FHJ180" s="403"/>
      <c r="FHK180" s="403"/>
      <c r="FHW180" s="727"/>
      <c r="FHZ180" s="403"/>
      <c r="FIA180" s="403"/>
      <c r="FIM180" s="727"/>
      <c r="FIP180" s="403"/>
      <c r="FIQ180" s="403"/>
      <c r="FJC180" s="727"/>
      <c r="FJF180" s="403"/>
      <c r="FJG180" s="403"/>
      <c r="FJS180" s="727"/>
      <c r="FJV180" s="403"/>
      <c r="FJW180" s="403"/>
      <c r="FKI180" s="727"/>
      <c r="FKL180" s="403"/>
      <c r="FKM180" s="403"/>
      <c r="FKY180" s="727"/>
      <c r="FLB180" s="403"/>
      <c r="FLC180" s="403"/>
      <c r="FLO180" s="727"/>
      <c r="FLR180" s="403"/>
      <c r="FLS180" s="403"/>
      <c r="FME180" s="727"/>
      <c r="FMH180" s="403"/>
      <c r="FMI180" s="403"/>
      <c r="FMU180" s="727"/>
      <c r="FMX180" s="403"/>
      <c r="FMY180" s="403"/>
      <c r="FNK180" s="727"/>
      <c r="FNN180" s="403"/>
      <c r="FNO180" s="403"/>
      <c r="FOA180" s="727"/>
      <c r="FOD180" s="403"/>
      <c r="FOE180" s="403"/>
      <c r="FOQ180" s="727"/>
      <c r="FOT180" s="403"/>
      <c r="FOU180" s="403"/>
      <c r="FPG180" s="727"/>
      <c r="FPJ180" s="403"/>
      <c r="FPK180" s="403"/>
      <c r="FPW180" s="727"/>
      <c r="FPZ180" s="403"/>
      <c r="FQA180" s="403"/>
      <c r="FQM180" s="727"/>
      <c r="FQP180" s="403"/>
      <c r="FQQ180" s="403"/>
      <c r="FRC180" s="727"/>
      <c r="FRF180" s="403"/>
      <c r="FRG180" s="403"/>
      <c r="FRS180" s="727"/>
      <c r="FRV180" s="403"/>
      <c r="FRW180" s="403"/>
      <c r="FSI180" s="727"/>
      <c r="FSL180" s="403"/>
      <c r="FSM180" s="403"/>
      <c r="FSY180" s="727"/>
      <c r="FTB180" s="403"/>
      <c r="FTC180" s="403"/>
      <c r="FTO180" s="727"/>
      <c r="FTR180" s="403"/>
      <c r="FTS180" s="403"/>
      <c r="FUE180" s="727"/>
      <c r="FUH180" s="403"/>
      <c r="FUI180" s="403"/>
      <c r="FUU180" s="727"/>
      <c r="FUX180" s="403"/>
      <c r="FUY180" s="403"/>
      <c r="FVK180" s="727"/>
      <c r="FVN180" s="403"/>
      <c r="FVO180" s="403"/>
      <c r="FWA180" s="727"/>
      <c r="FWD180" s="403"/>
      <c r="FWE180" s="403"/>
      <c r="FWQ180" s="727"/>
      <c r="FWT180" s="403"/>
      <c r="FWU180" s="403"/>
      <c r="FXG180" s="727"/>
      <c r="FXJ180" s="403"/>
      <c r="FXK180" s="403"/>
      <c r="FXW180" s="727"/>
      <c r="FXZ180" s="403"/>
      <c r="FYA180" s="403"/>
      <c r="FYM180" s="727"/>
      <c r="FYP180" s="403"/>
      <c r="FYQ180" s="403"/>
      <c r="FZC180" s="727"/>
      <c r="FZF180" s="403"/>
      <c r="FZG180" s="403"/>
      <c r="FZS180" s="727"/>
      <c r="FZV180" s="403"/>
      <c r="FZW180" s="403"/>
      <c r="GAI180" s="727"/>
      <c r="GAL180" s="403"/>
      <c r="GAM180" s="403"/>
      <c r="GAY180" s="727"/>
      <c r="GBB180" s="403"/>
      <c r="GBC180" s="403"/>
      <c r="GBO180" s="727"/>
      <c r="GBR180" s="403"/>
      <c r="GBS180" s="403"/>
      <c r="GCE180" s="727"/>
      <c r="GCH180" s="403"/>
      <c r="GCI180" s="403"/>
      <c r="GCU180" s="727"/>
      <c r="GCX180" s="403"/>
      <c r="GCY180" s="403"/>
      <c r="GDK180" s="727"/>
      <c r="GDN180" s="403"/>
      <c r="GDO180" s="403"/>
      <c r="GEA180" s="727"/>
      <c r="GED180" s="403"/>
      <c r="GEE180" s="403"/>
      <c r="GEQ180" s="727"/>
      <c r="GET180" s="403"/>
      <c r="GEU180" s="403"/>
      <c r="GFG180" s="727"/>
      <c r="GFJ180" s="403"/>
      <c r="GFK180" s="403"/>
      <c r="GFW180" s="727"/>
      <c r="GFZ180" s="403"/>
      <c r="GGA180" s="403"/>
      <c r="GGM180" s="727"/>
      <c r="GGP180" s="403"/>
      <c r="GGQ180" s="403"/>
      <c r="GHC180" s="727"/>
      <c r="GHF180" s="403"/>
      <c r="GHG180" s="403"/>
      <c r="GHS180" s="727"/>
      <c r="GHV180" s="403"/>
      <c r="GHW180" s="403"/>
      <c r="GII180" s="727"/>
      <c r="GIL180" s="403"/>
      <c r="GIM180" s="403"/>
      <c r="GIY180" s="727"/>
      <c r="GJB180" s="403"/>
      <c r="GJC180" s="403"/>
      <c r="GJO180" s="727"/>
      <c r="GJR180" s="403"/>
      <c r="GJS180" s="403"/>
      <c r="GKE180" s="727"/>
      <c r="GKH180" s="403"/>
      <c r="GKI180" s="403"/>
      <c r="GKU180" s="727"/>
      <c r="GKX180" s="403"/>
      <c r="GKY180" s="403"/>
      <c r="GLK180" s="727"/>
      <c r="GLN180" s="403"/>
      <c r="GLO180" s="403"/>
      <c r="GMA180" s="727"/>
      <c r="GMD180" s="403"/>
      <c r="GME180" s="403"/>
      <c r="GMQ180" s="727"/>
      <c r="GMT180" s="403"/>
      <c r="GMU180" s="403"/>
      <c r="GNG180" s="727"/>
      <c r="GNJ180" s="403"/>
      <c r="GNK180" s="403"/>
      <c r="GNW180" s="727"/>
      <c r="GNZ180" s="403"/>
      <c r="GOA180" s="403"/>
      <c r="GOM180" s="727"/>
      <c r="GOP180" s="403"/>
      <c r="GOQ180" s="403"/>
      <c r="GPC180" s="727"/>
      <c r="GPF180" s="403"/>
      <c r="GPG180" s="403"/>
      <c r="GPS180" s="727"/>
      <c r="GPV180" s="403"/>
      <c r="GPW180" s="403"/>
      <c r="GQI180" s="727"/>
      <c r="GQL180" s="403"/>
      <c r="GQM180" s="403"/>
      <c r="GQY180" s="727"/>
      <c r="GRB180" s="403"/>
      <c r="GRC180" s="403"/>
      <c r="GRO180" s="727"/>
      <c r="GRR180" s="403"/>
      <c r="GRS180" s="403"/>
      <c r="GSE180" s="727"/>
      <c r="GSH180" s="403"/>
      <c r="GSI180" s="403"/>
      <c r="GSU180" s="727"/>
      <c r="GSX180" s="403"/>
      <c r="GSY180" s="403"/>
      <c r="GTK180" s="727"/>
      <c r="GTN180" s="403"/>
      <c r="GTO180" s="403"/>
      <c r="GUA180" s="727"/>
      <c r="GUD180" s="403"/>
      <c r="GUE180" s="403"/>
      <c r="GUQ180" s="727"/>
      <c r="GUT180" s="403"/>
      <c r="GUU180" s="403"/>
      <c r="GVG180" s="727"/>
      <c r="GVJ180" s="403"/>
      <c r="GVK180" s="403"/>
      <c r="GVW180" s="727"/>
      <c r="GVZ180" s="403"/>
      <c r="GWA180" s="403"/>
      <c r="GWM180" s="727"/>
      <c r="GWP180" s="403"/>
      <c r="GWQ180" s="403"/>
      <c r="GXC180" s="727"/>
      <c r="GXF180" s="403"/>
      <c r="GXG180" s="403"/>
      <c r="GXS180" s="727"/>
      <c r="GXV180" s="403"/>
      <c r="GXW180" s="403"/>
      <c r="GYI180" s="727"/>
      <c r="GYL180" s="403"/>
      <c r="GYM180" s="403"/>
      <c r="GYY180" s="727"/>
      <c r="GZB180" s="403"/>
      <c r="GZC180" s="403"/>
      <c r="GZO180" s="727"/>
      <c r="GZR180" s="403"/>
      <c r="GZS180" s="403"/>
      <c r="HAE180" s="727"/>
      <c r="HAH180" s="403"/>
      <c r="HAI180" s="403"/>
      <c r="HAU180" s="727"/>
      <c r="HAX180" s="403"/>
      <c r="HAY180" s="403"/>
      <c r="HBK180" s="727"/>
      <c r="HBN180" s="403"/>
      <c r="HBO180" s="403"/>
      <c r="HCA180" s="727"/>
      <c r="HCD180" s="403"/>
      <c r="HCE180" s="403"/>
      <c r="HCQ180" s="727"/>
      <c r="HCT180" s="403"/>
      <c r="HCU180" s="403"/>
      <c r="HDG180" s="727"/>
      <c r="HDJ180" s="403"/>
      <c r="HDK180" s="403"/>
      <c r="HDW180" s="727"/>
      <c r="HDZ180" s="403"/>
      <c r="HEA180" s="403"/>
      <c r="HEM180" s="727"/>
      <c r="HEP180" s="403"/>
      <c r="HEQ180" s="403"/>
      <c r="HFC180" s="727"/>
      <c r="HFF180" s="403"/>
      <c r="HFG180" s="403"/>
      <c r="HFS180" s="727"/>
      <c r="HFV180" s="403"/>
      <c r="HFW180" s="403"/>
      <c r="HGI180" s="727"/>
      <c r="HGL180" s="403"/>
      <c r="HGM180" s="403"/>
      <c r="HGY180" s="727"/>
      <c r="HHB180" s="403"/>
      <c r="HHC180" s="403"/>
      <c r="HHO180" s="727"/>
      <c r="HHR180" s="403"/>
      <c r="HHS180" s="403"/>
      <c r="HIE180" s="727"/>
      <c r="HIH180" s="403"/>
      <c r="HII180" s="403"/>
      <c r="HIU180" s="727"/>
      <c r="HIX180" s="403"/>
      <c r="HIY180" s="403"/>
      <c r="HJK180" s="727"/>
      <c r="HJN180" s="403"/>
      <c r="HJO180" s="403"/>
      <c r="HKA180" s="727"/>
      <c r="HKD180" s="403"/>
      <c r="HKE180" s="403"/>
      <c r="HKQ180" s="727"/>
      <c r="HKT180" s="403"/>
      <c r="HKU180" s="403"/>
      <c r="HLG180" s="727"/>
      <c r="HLJ180" s="403"/>
      <c r="HLK180" s="403"/>
      <c r="HLW180" s="727"/>
      <c r="HLZ180" s="403"/>
      <c r="HMA180" s="403"/>
      <c r="HMM180" s="727"/>
      <c r="HMP180" s="403"/>
      <c r="HMQ180" s="403"/>
      <c r="HNC180" s="727"/>
      <c r="HNF180" s="403"/>
      <c r="HNG180" s="403"/>
      <c r="HNS180" s="727"/>
      <c r="HNV180" s="403"/>
      <c r="HNW180" s="403"/>
      <c r="HOI180" s="727"/>
      <c r="HOL180" s="403"/>
      <c r="HOM180" s="403"/>
      <c r="HOY180" s="727"/>
      <c r="HPB180" s="403"/>
      <c r="HPC180" s="403"/>
      <c r="HPO180" s="727"/>
      <c r="HPR180" s="403"/>
      <c r="HPS180" s="403"/>
      <c r="HQE180" s="727"/>
      <c r="HQH180" s="403"/>
      <c r="HQI180" s="403"/>
      <c r="HQU180" s="727"/>
      <c r="HQX180" s="403"/>
      <c r="HQY180" s="403"/>
      <c r="HRK180" s="727"/>
      <c r="HRN180" s="403"/>
      <c r="HRO180" s="403"/>
      <c r="HSA180" s="727"/>
      <c r="HSD180" s="403"/>
      <c r="HSE180" s="403"/>
      <c r="HSQ180" s="727"/>
      <c r="HST180" s="403"/>
      <c r="HSU180" s="403"/>
      <c r="HTG180" s="727"/>
      <c r="HTJ180" s="403"/>
      <c r="HTK180" s="403"/>
      <c r="HTW180" s="727"/>
      <c r="HTZ180" s="403"/>
      <c r="HUA180" s="403"/>
      <c r="HUM180" s="727"/>
      <c r="HUP180" s="403"/>
      <c r="HUQ180" s="403"/>
      <c r="HVC180" s="727"/>
      <c r="HVF180" s="403"/>
      <c r="HVG180" s="403"/>
      <c r="HVS180" s="727"/>
      <c r="HVV180" s="403"/>
      <c r="HVW180" s="403"/>
      <c r="HWI180" s="727"/>
      <c r="HWL180" s="403"/>
      <c r="HWM180" s="403"/>
      <c r="HWY180" s="727"/>
      <c r="HXB180" s="403"/>
      <c r="HXC180" s="403"/>
      <c r="HXO180" s="727"/>
      <c r="HXR180" s="403"/>
      <c r="HXS180" s="403"/>
      <c r="HYE180" s="727"/>
      <c r="HYH180" s="403"/>
      <c r="HYI180" s="403"/>
      <c r="HYU180" s="727"/>
      <c r="HYX180" s="403"/>
      <c r="HYY180" s="403"/>
      <c r="HZK180" s="727"/>
      <c r="HZN180" s="403"/>
      <c r="HZO180" s="403"/>
      <c r="IAA180" s="727"/>
      <c r="IAD180" s="403"/>
      <c r="IAE180" s="403"/>
      <c r="IAQ180" s="727"/>
      <c r="IAT180" s="403"/>
      <c r="IAU180" s="403"/>
      <c r="IBG180" s="727"/>
      <c r="IBJ180" s="403"/>
      <c r="IBK180" s="403"/>
      <c r="IBW180" s="727"/>
      <c r="IBZ180" s="403"/>
      <c r="ICA180" s="403"/>
      <c r="ICM180" s="727"/>
      <c r="ICP180" s="403"/>
      <c r="ICQ180" s="403"/>
      <c r="IDC180" s="727"/>
      <c r="IDF180" s="403"/>
      <c r="IDG180" s="403"/>
      <c r="IDS180" s="727"/>
      <c r="IDV180" s="403"/>
      <c r="IDW180" s="403"/>
      <c r="IEI180" s="727"/>
      <c r="IEL180" s="403"/>
      <c r="IEM180" s="403"/>
      <c r="IEY180" s="727"/>
      <c r="IFB180" s="403"/>
      <c r="IFC180" s="403"/>
      <c r="IFO180" s="727"/>
      <c r="IFR180" s="403"/>
      <c r="IFS180" s="403"/>
      <c r="IGE180" s="727"/>
      <c r="IGH180" s="403"/>
      <c r="IGI180" s="403"/>
      <c r="IGU180" s="727"/>
      <c r="IGX180" s="403"/>
      <c r="IGY180" s="403"/>
      <c r="IHK180" s="727"/>
      <c r="IHN180" s="403"/>
      <c r="IHO180" s="403"/>
      <c r="IIA180" s="727"/>
      <c r="IID180" s="403"/>
      <c r="IIE180" s="403"/>
      <c r="IIQ180" s="727"/>
      <c r="IIT180" s="403"/>
      <c r="IIU180" s="403"/>
      <c r="IJG180" s="727"/>
      <c r="IJJ180" s="403"/>
      <c r="IJK180" s="403"/>
      <c r="IJW180" s="727"/>
      <c r="IJZ180" s="403"/>
      <c r="IKA180" s="403"/>
      <c r="IKM180" s="727"/>
      <c r="IKP180" s="403"/>
      <c r="IKQ180" s="403"/>
      <c r="ILC180" s="727"/>
      <c r="ILF180" s="403"/>
      <c r="ILG180" s="403"/>
      <c r="ILS180" s="727"/>
      <c r="ILV180" s="403"/>
      <c r="ILW180" s="403"/>
      <c r="IMI180" s="727"/>
      <c r="IML180" s="403"/>
      <c r="IMM180" s="403"/>
      <c r="IMY180" s="727"/>
      <c r="INB180" s="403"/>
      <c r="INC180" s="403"/>
      <c r="INO180" s="727"/>
      <c r="INR180" s="403"/>
      <c r="INS180" s="403"/>
      <c r="IOE180" s="727"/>
      <c r="IOH180" s="403"/>
      <c r="IOI180" s="403"/>
      <c r="IOU180" s="727"/>
      <c r="IOX180" s="403"/>
      <c r="IOY180" s="403"/>
      <c r="IPK180" s="727"/>
      <c r="IPN180" s="403"/>
      <c r="IPO180" s="403"/>
      <c r="IQA180" s="727"/>
      <c r="IQD180" s="403"/>
      <c r="IQE180" s="403"/>
      <c r="IQQ180" s="727"/>
      <c r="IQT180" s="403"/>
      <c r="IQU180" s="403"/>
      <c r="IRG180" s="727"/>
      <c r="IRJ180" s="403"/>
      <c r="IRK180" s="403"/>
      <c r="IRW180" s="727"/>
      <c r="IRZ180" s="403"/>
      <c r="ISA180" s="403"/>
      <c r="ISM180" s="727"/>
      <c r="ISP180" s="403"/>
      <c r="ISQ180" s="403"/>
      <c r="ITC180" s="727"/>
      <c r="ITF180" s="403"/>
      <c r="ITG180" s="403"/>
      <c r="ITS180" s="727"/>
      <c r="ITV180" s="403"/>
      <c r="ITW180" s="403"/>
      <c r="IUI180" s="727"/>
      <c r="IUL180" s="403"/>
      <c r="IUM180" s="403"/>
      <c r="IUY180" s="727"/>
      <c r="IVB180" s="403"/>
      <c r="IVC180" s="403"/>
      <c r="IVO180" s="727"/>
      <c r="IVR180" s="403"/>
      <c r="IVS180" s="403"/>
      <c r="IWE180" s="727"/>
      <c r="IWH180" s="403"/>
      <c r="IWI180" s="403"/>
      <c r="IWU180" s="727"/>
      <c r="IWX180" s="403"/>
      <c r="IWY180" s="403"/>
      <c r="IXK180" s="727"/>
      <c r="IXN180" s="403"/>
      <c r="IXO180" s="403"/>
      <c r="IYA180" s="727"/>
      <c r="IYD180" s="403"/>
      <c r="IYE180" s="403"/>
      <c r="IYQ180" s="727"/>
      <c r="IYT180" s="403"/>
      <c r="IYU180" s="403"/>
      <c r="IZG180" s="727"/>
      <c r="IZJ180" s="403"/>
      <c r="IZK180" s="403"/>
      <c r="IZW180" s="727"/>
      <c r="IZZ180" s="403"/>
      <c r="JAA180" s="403"/>
      <c r="JAM180" s="727"/>
      <c r="JAP180" s="403"/>
      <c r="JAQ180" s="403"/>
      <c r="JBC180" s="727"/>
      <c r="JBF180" s="403"/>
      <c r="JBG180" s="403"/>
      <c r="JBS180" s="727"/>
      <c r="JBV180" s="403"/>
      <c r="JBW180" s="403"/>
      <c r="JCI180" s="727"/>
      <c r="JCL180" s="403"/>
      <c r="JCM180" s="403"/>
      <c r="JCY180" s="727"/>
      <c r="JDB180" s="403"/>
      <c r="JDC180" s="403"/>
      <c r="JDO180" s="727"/>
      <c r="JDR180" s="403"/>
      <c r="JDS180" s="403"/>
      <c r="JEE180" s="727"/>
      <c r="JEH180" s="403"/>
      <c r="JEI180" s="403"/>
      <c r="JEU180" s="727"/>
      <c r="JEX180" s="403"/>
      <c r="JEY180" s="403"/>
      <c r="JFK180" s="727"/>
      <c r="JFN180" s="403"/>
      <c r="JFO180" s="403"/>
      <c r="JGA180" s="727"/>
      <c r="JGD180" s="403"/>
      <c r="JGE180" s="403"/>
      <c r="JGQ180" s="727"/>
      <c r="JGT180" s="403"/>
      <c r="JGU180" s="403"/>
      <c r="JHG180" s="727"/>
      <c r="JHJ180" s="403"/>
      <c r="JHK180" s="403"/>
      <c r="JHW180" s="727"/>
      <c r="JHZ180" s="403"/>
      <c r="JIA180" s="403"/>
      <c r="JIM180" s="727"/>
      <c r="JIP180" s="403"/>
      <c r="JIQ180" s="403"/>
      <c r="JJC180" s="727"/>
      <c r="JJF180" s="403"/>
      <c r="JJG180" s="403"/>
      <c r="JJS180" s="727"/>
      <c r="JJV180" s="403"/>
      <c r="JJW180" s="403"/>
      <c r="JKI180" s="727"/>
      <c r="JKL180" s="403"/>
      <c r="JKM180" s="403"/>
      <c r="JKY180" s="727"/>
      <c r="JLB180" s="403"/>
      <c r="JLC180" s="403"/>
      <c r="JLO180" s="727"/>
      <c r="JLR180" s="403"/>
      <c r="JLS180" s="403"/>
      <c r="JME180" s="727"/>
      <c r="JMH180" s="403"/>
      <c r="JMI180" s="403"/>
      <c r="JMU180" s="727"/>
      <c r="JMX180" s="403"/>
      <c r="JMY180" s="403"/>
      <c r="JNK180" s="727"/>
      <c r="JNN180" s="403"/>
      <c r="JNO180" s="403"/>
      <c r="JOA180" s="727"/>
      <c r="JOD180" s="403"/>
      <c r="JOE180" s="403"/>
      <c r="JOQ180" s="727"/>
      <c r="JOT180" s="403"/>
      <c r="JOU180" s="403"/>
      <c r="JPG180" s="727"/>
      <c r="JPJ180" s="403"/>
      <c r="JPK180" s="403"/>
      <c r="JPW180" s="727"/>
      <c r="JPZ180" s="403"/>
      <c r="JQA180" s="403"/>
      <c r="JQM180" s="727"/>
      <c r="JQP180" s="403"/>
      <c r="JQQ180" s="403"/>
      <c r="JRC180" s="727"/>
      <c r="JRF180" s="403"/>
      <c r="JRG180" s="403"/>
      <c r="JRS180" s="727"/>
      <c r="JRV180" s="403"/>
      <c r="JRW180" s="403"/>
      <c r="JSI180" s="727"/>
      <c r="JSL180" s="403"/>
      <c r="JSM180" s="403"/>
      <c r="JSY180" s="727"/>
      <c r="JTB180" s="403"/>
      <c r="JTC180" s="403"/>
      <c r="JTO180" s="727"/>
      <c r="JTR180" s="403"/>
      <c r="JTS180" s="403"/>
      <c r="JUE180" s="727"/>
      <c r="JUH180" s="403"/>
      <c r="JUI180" s="403"/>
      <c r="JUU180" s="727"/>
      <c r="JUX180" s="403"/>
      <c r="JUY180" s="403"/>
      <c r="JVK180" s="727"/>
      <c r="JVN180" s="403"/>
      <c r="JVO180" s="403"/>
      <c r="JWA180" s="727"/>
      <c r="JWD180" s="403"/>
      <c r="JWE180" s="403"/>
      <c r="JWQ180" s="727"/>
      <c r="JWT180" s="403"/>
      <c r="JWU180" s="403"/>
      <c r="JXG180" s="727"/>
      <c r="JXJ180" s="403"/>
      <c r="JXK180" s="403"/>
      <c r="JXW180" s="727"/>
      <c r="JXZ180" s="403"/>
      <c r="JYA180" s="403"/>
      <c r="JYM180" s="727"/>
      <c r="JYP180" s="403"/>
      <c r="JYQ180" s="403"/>
      <c r="JZC180" s="727"/>
      <c r="JZF180" s="403"/>
      <c r="JZG180" s="403"/>
      <c r="JZS180" s="727"/>
      <c r="JZV180" s="403"/>
      <c r="JZW180" s="403"/>
      <c r="KAI180" s="727"/>
      <c r="KAL180" s="403"/>
      <c r="KAM180" s="403"/>
      <c r="KAY180" s="727"/>
      <c r="KBB180" s="403"/>
      <c r="KBC180" s="403"/>
      <c r="KBO180" s="727"/>
      <c r="KBR180" s="403"/>
      <c r="KBS180" s="403"/>
      <c r="KCE180" s="727"/>
      <c r="KCH180" s="403"/>
      <c r="KCI180" s="403"/>
      <c r="KCU180" s="727"/>
      <c r="KCX180" s="403"/>
      <c r="KCY180" s="403"/>
      <c r="KDK180" s="727"/>
      <c r="KDN180" s="403"/>
      <c r="KDO180" s="403"/>
      <c r="KEA180" s="727"/>
      <c r="KED180" s="403"/>
      <c r="KEE180" s="403"/>
      <c r="KEQ180" s="727"/>
      <c r="KET180" s="403"/>
      <c r="KEU180" s="403"/>
      <c r="KFG180" s="727"/>
      <c r="KFJ180" s="403"/>
      <c r="KFK180" s="403"/>
      <c r="KFW180" s="727"/>
      <c r="KFZ180" s="403"/>
      <c r="KGA180" s="403"/>
      <c r="KGM180" s="727"/>
      <c r="KGP180" s="403"/>
      <c r="KGQ180" s="403"/>
      <c r="KHC180" s="727"/>
      <c r="KHF180" s="403"/>
      <c r="KHG180" s="403"/>
      <c r="KHS180" s="727"/>
      <c r="KHV180" s="403"/>
      <c r="KHW180" s="403"/>
      <c r="KII180" s="727"/>
      <c r="KIL180" s="403"/>
      <c r="KIM180" s="403"/>
      <c r="KIY180" s="727"/>
      <c r="KJB180" s="403"/>
      <c r="KJC180" s="403"/>
      <c r="KJO180" s="727"/>
      <c r="KJR180" s="403"/>
      <c r="KJS180" s="403"/>
      <c r="KKE180" s="727"/>
      <c r="KKH180" s="403"/>
      <c r="KKI180" s="403"/>
      <c r="KKU180" s="727"/>
      <c r="KKX180" s="403"/>
      <c r="KKY180" s="403"/>
      <c r="KLK180" s="727"/>
      <c r="KLN180" s="403"/>
      <c r="KLO180" s="403"/>
      <c r="KMA180" s="727"/>
      <c r="KMD180" s="403"/>
      <c r="KME180" s="403"/>
      <c r="KMQ180" s="727"/>
      <c r="KMT180" s="403"/>
      <c r="KMU180" s="403"/>
      <c r="KNG180" s="727"/>
      <c r="KNJ180" s="403"/>
      <c r="KNK180" s="403"/>
      <c r="KNW180" s="727"/>
      <c r="KNZ180" s="403"/>
      <c r="KOA180" s="403"/>
      <c r="KOM180" s="727"/>
      <c r="KOP180" s="403"/>
      <c r="KOQ180" s="403"/>
      <c r="KPC180" s="727"/>
      <c r="KPF180" s="403"/>
      <c r="KPG180" s="403"/>
      <c r="KPS180" s="727"/>
      <c r="KPV180" s="403"/>
      <c r="KPW180" s="403"/>
      <c r="KQI180" s="727"/>
      <c r="KQL180" s="403"/>
      <c r="KQM180" s="403"/>
      <c r="KQY180" s="727"/>
      <c r="KRB180" s="403"/>
      <c r="KRC180" s="403"/>
      <c r="KRO180" s="727"/>
      <c r="KRR180" s="403"/>
      <c r="KRS180" s="403"/>
      <c r="KSE180" s="727"/>
      <c r="KSH180" s="403"/>
      <c r="KSI180" s="403"/>
      <c r="KSU180" s="727"/>
      <c r="KSX180" s="403"/>
      <c r="KSY180" s="403"/>
      <c r="KTK180" s="727"/>
      <c r="KTN180" s="403"/>
      <c r="KTO180" s="403"/>
      <c r="KUA180" s="727"/>
      <c r="KUD180" s="403"/>
      <c r="KUE180" s="403"/>
      <c r="KUQ180" s="727"/>
      <c r="KUT180" s="403"/>
      <c r="KUU180" s="403"/>
      <c r="KVG180" s="727"/>
      <c r="KVJ180" s="403"/>
      <c r="KVK180" s="403"/>
      <c r="KVW180" s="727"/>
      <c r="KVZ180" s="403"/>
      <c r="KWA180" s="403"/>
      <c r="KWM180" s="727"/>
      <c r="KWP180" s="403"/>
      <c r="KWQ180" s="403"/>
      <c r="KXC180" s="727"/>
      <c r="KXF180" s="403"/>
      <c r="KXG180" s="403"/>
      <c r="KXS180" s="727"/>
      <c r="KXV180" s="403"/>
      <c r="KXW180" s="403"/>
      <c r="KYI180" s="727"/>
      <c r="KYL180" s="403"/>
      <c r="KYM180" s="403"/>
      <c r="KYY180" s="727"/>
      <c r="KZB180" s="403"/>
      <c r="KZC180" s="403"/>
      <c r="KZO180" s="727"/>
      <c r="KZR180" s="403"/>
      <c r="KZS180" s="403"/>
      <c r="LAE180" s="727"/>
      <c r="LAH180" s="403"/>
      <c r="LAI180" s="403"/>
      <c r="LAU180" s="727"/>
      <c r="LAX180" s="403"/>
      <c r="LAY180" s="403"/>
      <c r="LBK180" s="727"/>
      <c r="LBN180" s="403"/>
      <c r="LBO180" s="403"/>
      <c r="LCA180" s="727"/>
      <c r="LCD180" s="403"/>
      <c r="LCE180" s="403"/>
      <c r="LCQ180" s="727"/>
      <c r="LCT180" s="403"/>
      <c r="LCU180" s="403"/>
      <c r="LDG180" s="727"/>
      <c r="LDJ180" s="403"/>
      <c r="LDK180" s="403"/>
      <c r="LDW180" s="727"/>
      <c r="LDZ180" s="403"/>
      <c r="LEA180" s="403"/>
      <c r="LEM180" s="727"/>
      <c r="LEP180" s="403"/>
      <c r="LEQ180" s="403"/>
      <c r="LFC180" s="727"/>
      <c r="LFF180" s="403"/>
      <c r="LFG180" s="403"/>
      <c r="LFS180" s="727"/>
      <c r="LFV180" s="403"/>
      <c r="LFW180" s="403"/>
      <c r="LGI180" s="727"/>
      <c r="LGL180" s="403"/>
      <c r="LGM180" s="403"/>
      <c r="LGY180" s="727"/>
      <c r="LHB180" s="403"/>
      <c r="LHC180" s="403"/>
      <c r="LHO180" s="727"/>
      <c r="LHR180" s="403"/>
      <c r="LHS180" s="403"/>
      <c r="LIE180" s="727"/>
      <c r="LIH180" s="403"/>
      <c r="LII180" s="403"/>
      <c r="LIU180" s="727"/>
      <c r="LIX180" s="403"/>
      <c r="LIY180" s="403"/>
      <c r="LJK180" s="727"/>
      <c r="LJN180" s="403"/>
      <c r="LJO180" s="403"/>
      <c r="LKA180" s="727"/>
      <c r="LKD180" s="403"/>
      <c r="LKE180" s="403"/>
      <c r="LKQ180" s="727"/>
      <c r="LKT180" s="403"/>
      <c r="LKU180" s="403"/>
      <c r="LLG180" s="727"/>
      <c r="LLJ180" s="403"/>
      <c r="LLK180" s="403"/>
      <c r="LLW180" s="727"/>
      <c r="LLZ180" s="403"/>
      <c r="LMA180" s="403"/>
      <c r="LMM180" s="727"/>
      <c r="LMP180" s="403"/>
      <c r="LMQ180" s="403"/>
      <c r="LNC180" s="727"/>
      <c r="LNF180" s="403"/>
      <c r="LNG180" s="403"/>
      <c r="LNS180" s="727"/>
      <c r="LNV180" s="403"/>
      <c r="LNW180" s="403"/>
      <c r="LOI180" s="727"/>
      <c r="LOL180" s="403"/>
      <c r="LOM180" s="403"/>
      <c r="LOY180" s="727"/>
      <c r="LPB180" s="403"/>
      <c r="LPC180" s="403"/>
      <c r="LPO180" s="727"/>
      <c r="LPR180" s="403"/>
      <c r="LPS180" s="403"/>
      <c r="LQE180" s="727"/>
      <c r="LQH180" s="403"/>
      <c r="LQI180" s="403"/>
      <c r="LQU180" s="727"/>
      <c r="LQX180" s="403"/>
      <c r="LQY180" s="403"/>
      <c r="LRK180" s="727"/>
      <c r="LRN180" s="403"/>
      <c r="LRO180" s="403"/>
      <c r="LSA180" s="727"/>
      <c r="LSD180" s="403"/>
      <c r="LSE180" s="403"/>
      <c r="LSQ180" s="727"/>
      <c r="LST180" s="403"/>
      <c r="LSU180" s="403"/>
      <c r="LTG180" s="727"/>
      <c r="LTJ180" s="403"/>
      <c r="LTK180" s="403"/>
      <c r="LTW180" s="727"/>
      <c r="LTZ180" s="403"/>
      <c r="LUA180" s="403"/>
      <c r="LUM180" s="727"/>
      <c r="LUP180" s="403"/>
      <c r="LUQ180" s="403"/>
      <c r="LVC180" s="727"/>
      <c r="LVF180" s="403"/>
      <c r="LVG180" s="403"/>
      <c r="LVS180" s="727"/>
      <c r="LVV180" s="403"/>
      <c r="LVW180" s="403"/>
      <c r="LWI180" s="727"/>
      <c r="LWL180" s="403"/>
      <c r="LWM180" s="403"/>
      <c r="LWY180" s="727"/>
      <c r="LXB180" s="403"/>
      <c r="LXC180" s="403"/>
      <c r="LXO180" s="727"/>
      <c r="LXR180" s="403"/>
      <c r="LXS180" s="403"/>
      <c r="LYE180" s="727"/>
      <c r="LYH180" s="403"/>
      <c r="LYI180" s="403"/>
      <c r="LYU180" s="727"/>
      <c r="LYX180" s="403"/>
      <c r="LYY180" s="403"/>
      <c r="LZK180" s="727"/>
      <c r="LZN180" s="403"/>
      <c r="LZO180" s="403"/>
      <c r="MAA180" s="727"/>
      <c r="MAD180" s="403"/>
      <c r="MAE180" s="403"/>
      <c r="MAQ180" s="727"/>
      <c r="MAT180" s="403"/>
      <c r="MAU180" s="403"/>
      <c r="MBG180" s="727"/>
      <c r="MBJ180" s="403"/>
      <c r="MBK180" s="403"/>
      <c r="MBW180" s="727"/>
      <c r="MBZ180" s="403"/>
      <c r="MCA180" s="403"/>
      <c r="MCM180" s="727"/>
      <c r="MCP180" s="403"/>
      <c r="MCQ180" s="403"/>
      <c r="MDC180" s="727"/>
      <c r="MDF180" s="403"/>
      <c r="MDG180" s="403"/>
      <c r="MDS180" s="727"/>
      <c r="MDV180" s="403"/>
      <c r="MDW180" s="403"/>
      <c r="MEI180" s="727"/>
      <c r="MEL180" s="403"/>
      <c r="MEM180" s="403"/>
      <c r="MEY180" s="727"/>
      <c r="MFB180" s="403"/>
      <c r="MFC180" s="403"/>
      <c r="MFO180" s="727"/>
      <c r="MFR180" s="403"/>
      <c r="MFS180" s="403"/>
      <c r="MGE180" s="727"/>
      <c r="MGH180" s="403"/>
      <c r="MGI180" s="403"/>
      <c r="MGU180" s="727"/>
      <c r="MGX180" s="403"/>
      <c r="MGY180" s="403"/>
      <c r="MHK180" s="727"/>
      <c r="MHN180" s="403"/>
      <c r="MHO180" s="403"/>
      <c r="MIA180" s="727"/>
      <c r="MID180" s="403"/>
      <c r="MIE180" s="403"/>
      <c r="MIQ180" s="727"/>
      <c r="MIT180" s="403"/>
      <c r="MIU180" s="403"/>
      <c r="MJG180" s="727"/>
      <c r="MJJ180" s="403"/>
      <c r="MJK180" s="403"/>
      <c r="MJW180" s="727"/>
      <c r="MJZ180" s="403"/>
      <c r="MKA180" s="403"/>
      <c r="MKM180" s="727"/>
      <c r="MKP180" s="403"/>
      <c r="MKQ180" s="403"/>
      <c r="MLC180" s="727"/>
      <c r="MLF180" s="403"/>
      <c r="MLG180" s="403"/>
      <c r="MLS180" s="727"/>
      <c r="MLV180" s="403"/>
      <c r="MLW180" s="403"/>
      <c r="MMI180" s="727"/>
      <c r="MML180" s="403"/>
      <c r="MMM180" s="403"/>
      <c r="MMY180" s="727"/>
      <c r="MNB180" s="403"/>
      <c r="MNC180" s="403"/>
      <c r="MNO180" s="727"/>
      <c r="MNR180" s="403"/>
      <c r="MNS180" s="403"/>
      <c r="MOE180" s="727"/>
      <c r="MOH180" s="403"/>
      <c r="MOI180" s="403"/>
      <c r="MOU180" s="727"/>
      <c r="MOX180" s="403"/>
      <c r="MOY180" s="403"/>
      <c r="MPK180" s="727"/>
      <c r="MPN180" s="403"/>
      <c r="MPO180" s="403"/>
      <c r="MQA180" s="727"/>
      <c r="MQD180" s="403"/>
      <c r="MQE180" s="403"/>
      <c r="MQQ180" s="727"/>
      <c r="MQT180" s="403"/>
      <c r="MQU180" s="403"/>
      <c r="MRG180" s="727"/>
      <c r="MRJ180" s="403"/>
      <c r="MRK180" s="403"/>
      <c r="MRW180" s="727"/>
      <c r="MRZ180" s="403"/>
      <c r="MSA180" s="403"/>
      <c r="MSM180" s="727"/>
      <c r="MSP180" s="403"/>
      <c r="MSQ180" s="403"/>
      <c r="MTC180" s="727"/>
      <c r="MTF180" s="403"/>
      <c r="MTG180" s="403"/>
      <c r="MTS180" s="727"/>
      <c r="MTV180" s="403"/>
      <c r="MTW180" s="403"/>
      <c r="MUI180" s="727"/>
      <c r="MUL180" s="403"/>
      <c r="MUM180" s="403"/>
      <c r="MUY180" s="727"/>
      <c r="MVB180" s="403"/>
      <c r="MVC180" s="403"/>
      <c r="MVO180" s="727"/>
      <c r="MVR180" s="403"/>
      <c r="MVS180" s="403"/>
      <c r="MWE180" s="727"/>
      <c r="MWH180" s="403"/>
      <c r="MWI180" s="403"/>
      <c r="MWU180" s="727"/>
      <c r="MWX180" s="403"/>
      <c r="MWY180" s="403"/>
      <c r="MXK180" s="727"/>
      <c r="MXN180" s="403"/>
      <c r="MXO180" s="403"/>
      <c r="MYA180" s="727"/>
      <c r="MYD180" s="403"/>
      <c r="MYE180" s="403"/>
      <c r="MYQ180" s="727"/>
      <c r="MYT180" s="403"/>
      <c r="MYU180" s="403"/>
      <c r="MZG180" s="727"/>
      <c r="MZJ180" s="403"/>
      <c r="MZK180" s="403"/>
      <c r="MZW180" s="727"/>
      <c r="MZZ180" s="403"/>
      <c r="NAA180" s="403"/>
      <c r="NAM180" s="727"/>
      <c r="NAP180" s="403"/>
      <c r="NAQ180" s="403"/>
      <c r="NBC180" s="727"/>
      <c r="NBF180" s="403"/>
      <c r="NBG180" s="403"/>
      <c r="NBS180" s="727"/>
      <c r="NBV180" s="403"/>
      <c r="NBW180" s="403"/>
      <c r="NCI180" s="727"/>
      <c r="NCL180" s="403"/>
      <c r="NCM180" s="403"/>
      <c r="NCY180" s="727"/>
      <c r="NDB180" s="403"/>
      <c r="NDC180" s="403"/>
      <c r="NDO180" s="727"/>
      <c r="NDR180" s="403"/>
      <c r="NDS180" s="403"/>
      <c r="NEE180" s="727"/>
      <c r="NEH180" s="403"/>
      <c r="NEI180" s="403"/>
      <c r="NEU180" s="727"/>
      <c r="NEX180" s="403"/>
      <c r="NEY180" s="403"/>
      <c r="NFK180" s="727"/>
      <c r="NFN180" s="403"/>
      <c r="NFO180" s="403"/>
      <c r="NGA180" s="727"/>
      <c r="NGD180" s="403"/>
      <c r="NGE180" s="403"/>
      <c r="NGQ180" s="727"/>
      <c r="NGT180" s="403"/>
      <c r="NGU180" s="403"/>
      <c r="NHG180" s="727"/>
      <c r="NHJ180" s="403"/>
      <c r="NHK180" s="403"/>
      <c r="NHW180" s="727"/>
      <c r="NHZ180" s="403"/>
      <c r="NIA180" s="403"/>
      <c r="NIM180" s="727"/>
      <c r="NIP180" s="403"/>
      <c r="NIQ180" s="403"/>
      <c r="NJC180" s="727"/>
      <c r="NJF180" s="403"/>
      <c r="NJG180" s="403"/>
      <c r="NJS180" s="727"/>
      <c r="NJV180" s="403"/>
      <c r="NJW180" s="403"/>
      <c r="NKI180" s="727"/>
      <c r="NKL180" s="403"/>
      <c r="NKM180" s="403"/>
      <c r="NKY180" s="727"/>
      <c r="NLB180" s="403"/>
      <c r="NLC180" s="403"/>
      <c r="NLO180" s="727"/>
      <c r="NLR180" s="403"/>
      <c r="NLS180" s="403"/>
      <c r="NME180" s="727"/>
      <c r="NMH180" s="403"/>
      <c r="NMI180" s="403"/>
      <c r="NMU180" s="727"/>
      <c r="NMX180" s="403"/>
      <c r="NMY180" s="403"/>
      <c r="NNK180" s="727"/>
      <c r="NNN180" s="403"/>
      <c r="NNO180" s="403"/>
      <c r="NOA180" s="727"/>
      <c r="NOD180" s="403"/>
      <c r="NOE180" s="403"/>
      <c r="NOQ180" s="727"/>
      <c r="NOT180" s="403"/>
      <c r="NOU180" s="403"/>
      <c r="NPG180" s="727"/>
      <c r="NPJ180" s="403"/>
      <c r="NPK180" s="403"/>
      <c r="NPW180" s="727"/>
      <c r="NPZ180" s="403"/>
      <c r="NQA180" s="403"/>
      <c r="NQM180" s="727"/>
      <c r="NQP180" s="403"/>
      <c r="NQQ180" s="403"/>
      <c r="NRC180" s="727"/>
      <c r="NRF180" s="403"/>
      <c r="NRG180" s="403"/>
      <c r="NRS180" s="727"/>
      <c r="NRV180" s="403"/>
      <c r="NRW180" s="403"/>
      <c r="NSI180" s="727"/>
      <c r="NSL180" s="403"/>
      <c r="NSM180" s="403"/>
      <c r="NSY180" s="727"/>
      <c r="NTB180" s="403"/>
      <c r="NTC180" s="403"/>
      <c r="NTO180" s="727"/>
      <c r="NTR180" s="403"/>
      <c r="NTS180" s="403"/>
      <c r="NUE180" s="727"/>
      <c r="NUH180" s="403"/>
      <c r="NUI180" s="403"/>
      <c r="NUU180" s="727"/>
      <c r="NUX180" s="403"/>
      <c r="NUY180" s="403"/>
      <c r="NVK180" s="727"/>
      <c r="NVN180" s="403"/>
      <c r="NVO180" s="403"/>
      <c r="NWA180" s="727"/>
      <c r="NWD180" s="403"/>
      <c r="NWE180" s="403"/>
      <c r="NWQ180" s="727"/>
      <c r="NWT180" s="403"/>
      <c r="NWU180" s="403"/>
      <c r="NXG180" s="727"/>
      <c r="NXJ180" s="403"/>
      <c r="NXK180" s="403"/>
      <c r="NXW180" s="727"/>
      <c r="NXZ180" s="403"/>
      <c r="NYA180" s="403"/>
      <c r="NYM180" s="727"/>
      <c r="NYP180" s="403"/>
      <c r="NYQ180" s="403"/>
      <c r="NZC180" s="727"/>
      <c r="NZF180" s="403"/>
      <c r="NZG180" s="403"/>
      <c r="NZS180" s="727"/>
      <c r="NZV180" s="403"/>
      <c r="NZW180" s="403"/>
      <c r="OAI180" s="727"/>
      <c r="OAL180" s="403"/>
      <c r="OAM180" s="403"/>
      <c r="OAY180" s="727"/>
      <c r="OBB180" s="403"/>
      <c r="OBC180" s="403"/>
      <c r="OBO180" s="727"/>
      <c r="OBR180" s="403"/>
      <c r="OBS180" s="403"/>
      <c r="OCE180" s="727"/>
      <c r="OCH180" s="403"/>
      <c r="OCI180" s="403"/>
      <c r="OCU180" s="727"/>
      <c r="OCX180" s="403"/>
      <c r="OCY180" s="403"/>
      <c r="ODK180" s="727"/>
      <c r="ODN180" s="403"/>
      <c r="ODO180" s="403"/>
      <c r="OEA180" s="727"/>
      <c r="OED180" s="403"/>
      <c r="OEE180" s="403"/>
      <c r="OEQ180" s="727"/>
      <c r="OET180" s="403"/>
      <c r="OEU180" s="403"/>
      <c r="OFG180" s="727"/>
      <c r="OFJ180" s="403"/>
      <c r="OFK180" s="403"/>
      <c r="OFW180" s="727"/>
      <c r="OFZ180" s="403"/>
      <c r="OGA180" s="403"/>
      <c r="OGM180" s="727"/>
      <c r="OGP180" s="403"/>
      <c r="OGQ180" s="403"/>
      <c r="OHC180" s="727"/>
      <c r="OHF180" s="403"/>
      <c r="OHG180" s="403"/>
      <c r="OHS180" s="727"/>
      <c r="OHV180" s="403"/>
      <c r="OHW180" s="403"/>
      <c r="OII180" s="727"/>
      <c r="OIL180" s="403"/>
      <c r="OIM180" s="403"/>
      <c r="OIY180" s="727"/>
      <c r="OJB180" s="403"/>
      <c r="OJC180" s="403"/>
      <c r="OJO180" s="727"/>
      <c r="OJR180" s="403"/>
      <c r="OJS180" s="403"/>
      <c r="OKE180" s="727"/>
      <c r="OKH180" s="403"/>
      <c r="OKI180" s="403"/>
      <c r="OKU180" s="727"/>
      <c r="OKX180" s="403"/>
      <c r="OKY180" s="403"/>
      <c r="OLK180" s="727"/>
      <c r="OLN180" s="403"/>
      <c r="OLO180" s="403"/>
      <c r="OMA180" s="727"/>
      <c r="OMD180" s="403"/>
      <c r="OME180" s="403"/>
      <c r="OMQ180" s="727"/>
      <c r="OMT180" s="403"/>
      <c r="OMU180" s="403"/>
      <c r="ONG180" s="727"/>
      <c r="ONJ180" s="403"/>
      <c r="ONK180" s="403"/>
      <c r="ONW180" s="727"/>
      <c r="ONZ180" s="403"/>
      <c r="OOA180" s="403"/>
      <c r="OOM180" s="727"/>
      <c r="OOP180" s="403"/>
      <c r="OOQ180" s="403"/>
      <c r="OPC180" s="727"/>
      <c r="OPF180" s="403"/>
      <c r="OPG180" s="403"/>
      <c r="OPS180" s="727"/>
      <c r="OPV180" s="403"/>
      <c r="OPW180" s="403"/>
      <c r="OQI180" s="727"/>
      <c r="OQL180" s="403"/>
      <c r="OQM180" s="403"/>
      <c r="OQY180" s="727"/>
      <c r="ORB180" s="403"/>
      <c r="ORC180" s="403"/>
      <c r="ORO180" s="727"/>
      <c r="ORR180" s="403"/>
      <c r="ORS180" s="403"/>
      <c r="OSE180" s="727"/>
      <c r="OSH180" s="403"/>
      <c r="OSI180" s="403"/>
      <c r="OSU180" s="727"/>
      <c r="OSX180" s="403"/>
      <c r="OSY180" s="403"/>
      <c r="OTK180" s="727"/>
      <c r="OTN180" s="403"/>
      <c r="OTO180" s="403"/>
      <c r="OUA180" s="727"/>
      <c r="OUD180" s="403"/>
      <c r="OUE180" s="403"/>
      <c r="OUQ180" s="727"/>
      <c r="OUT180" s="403"/>
      <c r="OUU180" s="403"/>
      <c r="OVG180" s="727"/>
      <c r="OVJ180" s="403"/>
      <c r="OVK180" s="403"/>
      <c r="OVW180" s="727"/>
      <c r="OVZ180" s="403"/>
      <c r="OWA180" s="403"/>
      <c r="OWM180" s="727"/>
      <c r="OWP180" s="403"/>
      <c r="OWQ180" s="403"/>
      <c r="OXC180" s="727"/>
      <c r="OXF180" s="403"/>
      <c r="OXG180" s="403"/>
      <c r="OXS180" s="727"/>
      <c r="OXV180" s="403"/>
      <c r="OXW180" s="403"/>
      <c r="OYI180" s="727"/>
      <c r="OYL180" s="403"/>
      <c r="OYM180" s="403"/>
      <c r="OYY180" s="727"/>
      <c r="OZB180" s="403"/>
      <c r="OZC180" s="403"/>
      <c r="OZO180" s="727"/>
      <c r="OZR180" s="403"/>
      <c r="OZS180" s="403"/>
      <c r="PAE180" s="727"/>
      <c r="PAH180" s="403"/>
      <c r="PAI180" s="403"/>
      <c r="PAU180" s="727"/>
      <c r="PAX180" s="403"/>
      <c r="PAY180" s="403"/>
      <c r="PBK180" s="727"/>
      <c r="PBN180" s="403"/>
      <c r="PBO180" s="403"/>
      <c r="PCA180" s="727"/>
      <c r="PCD180" s="403"/>
      <c r="PCE180" s="403"/>
      <c r="PCQ180" s="727"/>
      <c r="PCT180" s="403"/>
      <c r="PCU180" s="403"/>
      <c r="PDG180" s="727"/>
      <c r="PDJ180" s="403"/>
      <c r="PDK180" s="403"/>
      <c r="PDW180" s="727"/>
      <c r="PDZ180" s="403"/>
      <c r="PEA180" s="403"/>
      <c r="PEM180" s="727"/>
      <c r="PEP180" s="403"/>
      <c r="PEQ180" s="403"/>
      <c r="PFC180" s="727"/>
      <c r="PFF180" s="403"/>
      <c r="PFG180" s="403"/>
      <c r="PFS180" s="727"/>
      <c r="PFV180" s="403"/>
      <c r="PFW180" s="403"/>
      <c r="PGI180" s="727"/>
      <c r="PGL180" s="403"/>
      <c r="PGM180" s="403"/>
      <c r="PGY180" s="727"/>
      <c r="PHB180" s="403"/>
      <c r="PHC180" s="403"/>
      <c r="PHO180" s="727"/>
      <c r="PHR180" s="403"/>
      <c r="PHS180" s="403"/>
      <c r="PIE180" s="727"/>
      <c r="PIH180" s="403"/>
      <c r="PII180" s="403"/>
      <c r="PIU180" s="727"/>
      <c r="PIX180" s="403"/>
      <c r="PIY180" s="403"/>
      <c r="PJK180" s="727"/>
      <c r="PJN180" s="403"/>
      <c r="PJO180" s="403"/>
      <c r="PKA180" s="727"/>
      <c r="PKD180" s="403"/>
      <c r="PKE180" s="403"/>
      <c r="PKQ180" s="727"/>
      <c r="PKT180" s="403"/>
      <c r="PKU180" s="403"/>
      <c r="PLG180" s="727"/>
      <c r="PLJ180" s="403"/>
      <c r="PLK180" s="403"/>
      <c r="PLW180" s="727"/>
      <c r="PLZ180" s="403"/>
      <c r="PMA180" s="403"/>
      <c r="PMM180" s="727"/>
      <c r="PMP180" s="403"/>
      <c r="PMQ180" s="403"/>
      <c r="PNC180" s="727"/>
      <c r="PNF180" s="403"/>
      <c r="PNG180" s="403"/>
      <c r="PNS180" s="727"/>
      <c r="PNV180" s="403"/>
      <c r="PNW180" s="403"/>
      <c r="POI180" s="727"/>
      <c r="POL180" s="403"/>
      <c r="POM180" s="403"/>
      <c r="POY180" s="727"/>
      <c r="PPB180" s="403"/>
      <c r="PPC180" s="403"/>
      <c r="PPO180" s="727"/>
      <c r="PPR180" s="403"/>
      <c r="PPS180" s="403"/>
      <c r="PQE180" s="727"/>
      <c r="PQH180" s="403"/>
      <c r="PQI180" s="403"/>
      <c r="PQU180" s="727"/>
      <c r="PQX180" s="403"/>
      <c r="PQY180" s="403"/>
      <c r="PRK180" s="727"/>
      <c r="PRN180" s="403"/>
      <c r="PRO180" s="403"/>
      <c r="PSA180" s="727"/>
      <c r="PSD180" s="403"/>
      <c r="PSE180" s="403"/>
      <c r="PSQ180" s="727"/>
      <c r="PST180" s="403"/>
      <c r="PSU180" s="403"/>
      <c r="PTG180" s="727"/>
      <c r="PTJ180" s="403"/>
      <c r="PTK180" s="403"/>
      <c r="PTW180" s="727"/>
      <c r="PTZ180" s="403"/>
      <c r="PUA180" s="403"/>
      <c r="PUM180" s="727"/>
      <c r="PUP180" s="403"/>
      <c r="PUQ180" s="403"/>
      <c r="PVC180" s="727"/>
      <c r="PVF180" s="403"/>
      <c r="PVG180" s="403"/>
      <c r="PVS180" s="727"/>
      <c r="PVV180" s="403"/>
      <c r="PVW180" s="403"/>
      <c r="PWI180" s="727"/>
      <c r="PWL180" s="403"/>
      <c r="PWM180" s="403"/>
      <c r="PWY180" s="727"/>
      <c r="PXB180" s="403"/>
      <c r="PXC180" s="403"/>
      <c r="PXO180" s="727"/>
      <c r="PXR180" s="403"/>
      <c r="PXS180" s="403"/>
      <c r="PYE180" s="727"/>
      <c r="PYH180" s="403"/>
      <c r="PYI180" s="403"/>
      <c r="PYU180" s="727"/>
      <c r="PYX180" s="403"/>
      <c r="PYY180" s="403"/>
      <c r="PZK180" s="727"/>
      <c r="PZN180" s="403"/>
      <c r="PZO180" s="403"/>
      <c r="QAA180" s="727"/>
      <c r="QAD180" s="403"/>
      <c r="QAE180" s="403"/>
      <c r="QAQ180" s="727"/>
      <c r="QAT180" s="403"/>
      <c r="QAU180" s="403"/>
      <c r="QBG180" s="727"/>
      <c r="QBJ180" s="403"/>
      <c r="QBK180" s="403"/>
      <c r="QBW180" s="727"/>
      <c r="QBZ180" s="403"/>
      <c r="QCA180" s="403"/>
      <c r="QCM180" s="727"/>
      <c r="QCP180" s="403"/>
      <c r="QCQ180" s="403"/>
      <c r="QDC180" s="727"/>
      <c r="QDF180" s="403"/>
      <c r="QDG180" s="403"/>
      <c r="QDS180" s="727"/>
      <c r="QDV180" s="403"/>
      <c r="QDW180" s="403"/>
      <c r="QEI180" s="727"/>
      <c r="QEL180" s="403"/>
      <c r="QEM180" s="403"/>
      <c r="QEY180" s="727"/>
      <c r="QFB180" s="403"/>
      <c r="QFC180" s="403"/>
      <c r="QFO180" s="727"/>
      <c r="QFR180" s="403"/>
      <c r="QFS180" s="403"/>
      <c r="QGE180" s="727"/>
      <c r="QGH180" s="403"/>
      <c r="QGI180" s="403"/>
      <c r="QGU180" s="727"/>
      <c r="QGX180" s="403"/>
      <c r="QGY180" s="403"/>
      <c r="QHK180" s="727"/>
      <c r="QHN180" s="403"/>
      <c r="QHO180" s="403"/>
      <c r="QIA180" s="727"/>
      <c r="QID180" s="403"/>
      <c r="QIE180" s="403"/>
      <c r="QIQ180" s="727"/>
      <c r="QIT180" s="403"/>
      <c r="QIU180" s="403"/>
      <c r="QJG180" s="727"/>
      <c r="QJJ180" s="403"/>
      <c r="QJK180" s="403"/>
      <c r="QJW180" s="727"/>
      <c r="QJZ180" s="403"/>
      <c r="QKA180" s="403"/>
      <c r="QKM180" s="727"/>
      <c r="QKP180" s="403"/>
      <c r="QKQ180" s="403"/>
      <c r="QLC180" s="727"/>
      <c r="QLF180" s="403"/>
      <c r="QLG180" s="403"/>
      <c r="QLS180" s="727"/>
      <c r="QLV180" s="403"/>
      <c r="QLW180" s="403"/>
      <c r="QMI180" s="727"/>
      <c r="QML180" s="403"/>
      <c r="QMM180" s="403"/>
      <c r="QMY180" s="727"/>
      <c r="QNB180" s="403"/>
      <c r="QNC180" s="403"/>
      <c r="QNO180" s="727"/>
      <c r="QNR180" s="403"/>
      <c r="QNS180" s="403"/>
      <c r="QOE180" s="727"/>
      <c r="QOH180" s="403"/>
      <c r="QOI180" s="403"/>
      <c r="QOU180" s="727"/>
      <c r="QOX180" s="403"/>
      <c r="QOY180" s="403"/>
      <c r="QPK180" s="727"/>
      <c r="QPN180" s="403"/>
      <c r="QPO180" s="403"/>
      <c r="QQA180" s="727"/>
      <c r="QQD180" s="403"/>
      <c r="QQE180" s="403"/>
      <c r="QQQ180" s="727"/>
      <c r="QQT180" s="403"/>
      <c r="QQU180" s="403"/>
      <c r="QRG180" s="727"/>
      <c r="QRJ180" s="403"/>
      <c r="QRK180" s="403"/>
      <c r="QRW180" s="727"/>
      <c r="QRZ180" s="403"/>
      <c r="QSA180" s="403"/>
      <c r="QSM180" s="727"/>
      <c r="QSP180" s="403"/>
      <c r="QSQ180" s="403"/>
      <c r="QTC180" s="727"/>
      <c r="QTF180" s="403"/>
      <c r="QTG180" s="403"/>
      <c r="QTS180" s="727"/>
      <c r="QTV180" s="403"/>
      <c r="QTW180" s="403"/>
      <c r="QUI180" s="727"/>
      <c r="QUL180" s="403"/>
      <c r="QUM180" s="403"/>
      <c r="QUY180" s="727"/>
      <c r="QVB180" s="403"/>
      <c r="QVC180" s="403"/>
      <c r="QVO180" s="727"/>
      <c r="QVR180" s="403"/>
      <c r="QVS180" s="403"/>
      <c r="QWE180" s="727"/>
      <c r="QWH180" s="403"/>
      <c r="QWI180" s="403"/>
      <c r="QWU180" s="727"/>
      <c r="QWX180" s="403"/>
      <c r="QWY180" s="403"/>
      <c r="QXK180" s="727"/>
      <c r="QXN180" s="403"/>
      <c r="QXO180" s="403"/>
      <c r="QYA180" s="727"/>
      <c r="QYD180" s="403"/>
      <c r="QYE180" s="403"/>
      <c r="QYQ180" s="727"/>
      <c r="QYT180" s="403"/>
      <c r="QYU180" s="403"/>
      <c r="QZG180" s="727"/>
      <c r="QZJ180" s="403"/>
      <c r="QZK180" s="403"/>
      <c r="QZW180" s="727"/>
      <c r="QZZ180" s="403"/>
      <c r="RAA180" s="403"/>
      <c r="RAM180" s="727"/>
      <c r="RAP180" s="403"/>
      <c r="RAQ180" s="403"/>
      <c r="RBC180" s="727"/>
      <c r="RBF180" s="403"/>
      <c r="RBG180" s="403"/>
      <c r="RBS180" s="727"/>
      <c r="RBV180" s="403"/>
      <c r="RBW180" s="403"/>
      <c r="RCI180" s="727"/>
      <c r="RCL180" s="403"/>
      <c r="RCM180" s="403"/>
      <c r="RCY180" s="727"/>
      <c r="RDB180" s="403"/>
      <c r="RDC180" s="403"/>
      <c r="RDO180" s="727"/>
      <c r="RDR180" s="403"/>
      <c r="RDS180" s="403"/>
      <c r="REE180" s="727"/>
      <c r="REH180" s="403"/>
      <c r="REI180" s="403"/>
      <c r="REU180" s="727"/>
      <c r="REX180" s="403"/>
      <c r="REY180" s="403"/>
      <c r="RFK180" s="727"/>
      <c r="RFN180" s="403"/>
      <c r="RFO180" s="403"/>
      <c r="RGA180" s="727"/>
      <c r="RGD180" s="403"/>
      <c r="RGE180" s="403"/>
      <c r="RGQ180" s="727"/>
      <c r="RGT180" s="403"/>
      <c r="RGU180" s="403"/>
      <c r="RHG180" s="727"/>
      <c r="RHJ180" s="403"/>
      <c r="RHK180" s="403"/>
      <c r="RHW180" s="727"/>
      <c r="RHZ180" s="403"/>
      <c r="RIA180" s="403"/>
      <c r="RIM180" s="727"/>
      <c r="RIP180" s="403"/>
      <c r="RIQ180" s="403"/>
      <c r="RJC180" s="727"/>
      <c r="RJF180" s="403"/>
      <c r="RJG180" s="403"/>
      <c r="RJS180" s="727"/>
      <c r="RJV180" s="403"/>
      <c r="RJW180" s="403"/>
      <c r="RKI180" s="727"/>
      <c r="RKL180" s="403"/>
      <c r="RKM180" s="403"/>
      <c r="RKY180" s="727"/>
      <c r="RLB180" s="403"/>
      <c r="RLC180" s="403"/>
      <c r="RLO180" s="727"/>
      <c r="RLR180" s="403"/>
      <c r="RLS180" s="403"/>
      <c r="RME180" s="727"/>
      <c r="RMH180" s="403"/>
      <c r="RMI180" s="403"/>
      <c r="RMU180" s="727"/>
      <c r="RMX180" s="403"/>
      <c r="RMY180" s="403"/>
      <c r="RNK180" s="727"/>
      <c r="RNN180" s="403"/>
      <c r="RNO180" s="403"/>
      <c r="ROA180" s="727"/>
      <c r="ROD180" s="403"/>
      <c r="ROE180" s="403"/>
      <c r="ROQ180" s="727"/>
      <c r="ROT180" s="403"/>
      <c r="ROU180" s="403"/>
      <c r="RPG180" s="727"/>
      <c r="RPJ180" s="403"/>
      <c r="RPK180" s="403"/>
      <c r="RPW180" s="727"/>
      <c r="RPZ180" s="403"/>
      <c r="RQA180" s="403"/>
      <c r="RQM180" s="727"/>
      <c r="RQP180" s="403"/>
      <c r="RQQ180" s="403"/>
      <c r="RRC180" s="727"/>
      <c r="RRF180" s="403"/>
      <c r="RRG180" s="403"/>
      <c r="RRS180" s="727"/>
      <c r="RRV180" s="403"/>
      <c r="RRW180" s="403"/>
      <c r="RSI180" s="727"/>
      <c r="RSL180" s="403"/>
      <c r="RSM180" s="403"/>
      <c r="RSY180" s="727"/>
      <c r="RTB180" s="403"/>
      <c r="RTC180" s="403"/>
      <c r="RTO180" s="727"/>
      <c r="RTR180" s="403"/>
      <c r="RTS180" s="403"/>
      <c r="RUE180" s="727"/>
      <c r="RUH180" s="403"/>
      <c r="RUI180" s="403"/>
      <c r="RUU180" s="727"/>
      <c r="RUX180" s="403"/>
      <c r="RUY180" s="403"/>
      <c r="RVK180" s="727"/>
      <c r="RVN180" s="403"/>
      <c r="RVO180" s="403"/>
      <c r="RWA180" s="727"/>
      <c r="RWD180" s="403"/>
      <c r="RWE180" s="403"/>
      <c r="RWQ180" s="727"/>
      <c r="RWT180" s="403"/>
      <c r="RWU180" s="403"/>
      <c r="RXG180" s="727"/>
      <c r="RXJ180" s="403"/>
      <c r="RXK180" s="403"/>
      <c r="RXW180" s="727"/>
      <c r="RXZ180" s="403"/>
      <c r="RYA180" s="403"/>
      <c r="RYM180" s="727"/>
      <c r="RYP180" s="403"/>
      <c r="RYQ180" s="403"/>
      <c r="RZC180" s="727"/>
      <c r="RZF180" s="403"/>
      <c r="RZG180" s="403"/>
      <c r="RZS180" s="727"/>
      <c r="RZV180" s="403"/>
      <c r="RZW180" s="403"/>
      <c r="SAI180" s="727"/>
      <c r="SAL180" s="403"/>
      <c r="SAM180" s="403"/>
      <c r="SAY180" s="727"/>
      <c r="SBB180" s="403"/>
      <c r="SBC180" s="403"/>
      <c r="SBO180" s="727"/>
      <c r="SBR180" s="403"/>
      <c r="SBS180" s="403"/>
      <c r="SCE180" s="727"/>
      <c r="SCH180" s="403"/>
      <c r="SCI180" s="403"/>
      <c r="SCU180" s="727"/>
      <c r="SCX180" s="403"/>
      <c r="SCY180" s="403"/>
      <c r="SDK180" s="727"/>
      <c r="SDN180" s="403"/>
      <c r="SDO180" s="403"/>
      <c r="SEA180" s="727"/>
      <c r="SED180" s="403"/>
      <c r="SEE180" s="403"/>
      <c r="SEQ180" s="727"/>
      <c r="SET180" s="403"/>
      <c r="SEU180" s="403"/>
      <c r="SFG180" s="727"/>
      <c r="SFJ180" s="403"/>
      <c r="SFK180" s="403"/>
      <c r="SFW180" s="727"/>
      <c r="SFZ180" s="403"/>
      <c r="SGA180" s="403"/>
      <c r="SGM180" s="727"/>
      <c r="SGP180" s="403"/>
      <c r="SGQ180" s="403"/>
      <c r="SHC180" s="727"/>
      <c r="SHF180" s="403"/>
      <c r="SHG180" s="403"/>
      <c r="SHS180" s="727"/>
      <c r="SHV180" s="403"/>
      <c r="SHW180" s="403"/>
      <c r="SII180" s="727"/>
      <c r="SIL180" s="403"/>
      <c r="SIM180" s="403"/>
      <c r="SIY180" s="727"/>
      <c r="SJB180" s="403"/>
      <c r="SJC180" s="403"/>
      <c r="SJO180" s="727"/>
      <c r="SJR180" s="403"/>
      <c r="SJS180" s="403"/>
      <c r="SKE180" s="727"/>
      <c r="SKH180" s="403"/>
      <c r="SKI180" s="403"/>
      <c r="SKU180" s="727"/>
      <c r="SKX180" s="403"/>
      <c r="SKY180" s="403"/>
      <c r="SLK180" s="727"/>
      <c r="SLN180" s="403"/>
      <c r="SLO180" s="403"/>
      <c r="SMA180" s="727"/>
      <c r="SMD180" s="403"/>
      <c r="SME180" s="403"/>
      <c r="SMQ180" s="727"/>
      <c r="SMT180" s="403"/>
      <c r="SMU180" s="403"/>
      <c r="SNG180" s="727"/>
      <c r="SNJ180" s="403"/>
      <c r="SNK180" s="403"/>
      <c r="SNW180" s="727"/>
      <c r="SNZ180" s="403"/>
      <c r="SOA180" s="403"/>
      <c r="SOM180" s="727"/>
      <c r="SOP180" s="403"/>
      <c r="SOQ180" s="403"/>
      <c r="SPC180" s="727"/>
      <c r="SPF180" s="403"/>
      <c r="SPG180" s="403"/>
      <c r="SPS180" s="727"/>
      <c r="SPV180" s="403"/>
      <c r="SPW180" s="403"/>
      <c r="SQI180" s="727"/>
      <c r="SQL180" s="403"/>
      <c r="SQM180" s="403"/>
      <c r="SQY180" s="727"/>
      <c r="SRB180" s="403"/>
      <c r="SRC180" s="403"/>
      <c r="SRO180" s="727"/>
      <c r="SRR180" s="403"/>
      <c r="SRS180" s="403"/>
      <c r="SSE180" s="727"/>
      <c r="SSH180" s="403"/>
      <c r="SSI180" s="403"/>
      <c r="SSU180" s="727"/>
      <c r="SSX180" s="403"/>
      <c r="SSY180" s="403"/>
      <c r="STK180" s="727"/>
      <c r="STN180" s="403"/>
      <c r="STO180" s="403"/>
      <c r="SUA180" s="727"/>
      <c r="SUD180" s="403"/>
      <c r="SUE180" s="403"/>
      <c r="SUQ180" s="727"/>
      <c r="SUT180" s="403"/>
      <c r="SUU180" s="403"/>
      <c r="SVG180" s="727"/>
      <c r="SVJ180" s="403"/>
      <c r="SVK180" s="403"/>
      <c r="SVW180" s="727"/>
      <c r="SVZ180" s="403"/>
      <c r="SWA180" s="403"/>
      <c r="SWM180" s="727"/>
      <c r="SWP180" s="403"/>
      <c r="SWQ180" s="403"/>
      <c r="SXC180" s="727"/>
      <c r="SXF180" s="403"/>
      <c r="SXG180" s="403"/>
      <c r="SXS180" s="727"/>
      <c r="SXV180" s="403"/>
      <c r="SXW180" s="403"/>
      <c r="SYI180" s="727"/>
      <c r="SYL180" s="403"/>
      <c r="SYM180" s="403"/>
      <c r="SYY180" s="727"/>
      <c r="SZB180" s="403"/>
      <c r="SZC180" s="403"/>
      <c r="SZO180" s="727"/>
      <c r="SZR180" s="403"/>
      <c r="SZS180" s="403"/>
      <c r="TAE180" s="727"/>
      <c r="TAH180" s="403"/>
      <c r="TAI180" s="403"/>
      <c r="TAU180" s="727"/>
      <c r="TAX180" s="403"/>
      <c r="TAY180" s="403"/>
      <c r="TBK180" s="727"/>
      <c r="TBN180" s="403"/>
      <c r="TBO180" s="403"/>
      <c r="TCA180" s="727"/>
      <c r="TCD180" s="403"/>
      <c r="TCE180" s="403"/>
      <c r="TCQ180" s="727"/>
      <c r="TCT180" s="403"/>
      <c r="TCU180" s="403"/>
      <c r="TDG180" s="727"/>
      <c r="TDJ180" s="403"/>
      <c r="TDK180" s="403"/>
      <c r="TDW180" s="727"/>
      <c r="TDZ180" s="403"/>
      <c r="TEA180" s="403"/>
      <c r="TEM180" s="727"/>
      <c r="TEP180" s="403"/>
      <c r="TEQ180" s="403"/>
      <c r="TFC180" s="727"/>
      <c r="TFF180" s="403"/>
      <c r="TFG180" s="403"/>
      <c r="TFS180" s="727"/>
      <c r="TFV180" s="403"/>
      <c r="TFW180" s="403"/>
      <c r="TGI180" s="727"/>
      <c r="TGL180" s="403"/>
      <c r="TGM180" s="403"/>
      <c r="TGY180" s="727"/>
      <c r="THB180" s="403"/>
      <c r="THC180" s="403"/>
      <c r="THO180" s="727"/>
      <c r="THR180" s="403"/>
      <c r="THS180" s="403"/>
      <c r="TIE180" s="727"/>
      <c r="TIH180" s="403"/>
      <c r="TII180" s="403"/>
      <c r="TIU180" s="727"/>
      <c r="TIX180" s="403"/>
      <c r="TIY180" s="403"/>
      <c r="TJK180" s="727"/>
      <c r="TJN180" s="403"/>
      <c r="TJO180" s="403"/>
      <c r="TKA180" s="727"/>
      <c r="TKD180" s="403"/>
      <c r="TKE180" s="403"/>
      <c r="TKQ180" s="727"/>
      <c r="TKT180" s="403"/>
      <c r="TKU180" s="403"/>
      <c r="TLG180" s="727"/>
      <c r="TLJ180" s="403"/>
      <c r="TLK180" s="403"/>
      <c r="TLW180" s="727"/>
      <c r="TLZ180" s="403"/>
      <c r="TMA180" s="403"/>
      <c r="TMM180" s="727"/>
      <c r="TMP180" s="403"/>
      <c r="TMQ180" s="403"/>
      <c r="TNC180" s="727"/>
      <c r="TNF180" s="403"/>
      <c r="TNG180" s="403"/>
      <c r="TNS180" s="727"/>
      <c r="TNV180" s="403"/>
      <c r="TNW180" s="403"/>
      <c r="TOI180" s="727"/>
      <c r="TOL180" s="403"/>
      <c r="TOM180" s="403"/>
      <c r="TOY180" s="727"/>
      <c r="TPB180" s="403"/>
      <c r="TPC180" s="403"/>
      <c r="TPO180" s="727"/>
      <c r="TPR180" s="403"/>
      <c r="TPS180" s="403"/>
      <c r="TQE180" s="727"/>
      <c r="TQH180" s="403"/>
      <c r="TQI180" s="403"/>
      <c r="TQU180" s="727"/>
      <c r="TQX180" s="403"/>
      <c r="TQY180" s="403"/>
      <c r="TRK180" s="727"/>
      <c r="TRN180" s="403"/>
      <c r="TRO180" s="403"/>
      <c r="TSA180" s="727"/>
      <c r="TSD180" s="403"/>
      <c r="TSE180" s="403"/>
      <c r="TSQ180" s="727"/>
      <c r="TST180" s="403"/>
      <c r="TSU180" s="403"/>
      <c r="TTG180" s="727"/>
      <c r="TTJ180" s="403"/>
      <c r="TTK180" s="403"/>
      <c r="TTW180" s="727"/>
      <c r="TTZ180" s="403"/>
      <c r="TUA180" s="403"/>
      <c r="TUM180" s="727"/>
      <c r="TUP180" s="403"/>
      <c r="TUQ180" s="403"/>
      <c r="TVC180" s="727"/>
      <c r="TVF180" s="403"/>
      <c r="TVG180" s="403"/>
      <c r="TVS180" s="727"/>
      <c r="TVV180" s="403"/>
      <c r="TVW180" s="403"/>
      <c r="TWI180" s="727"/>
      <c r="TWL180" s="403"/>
      <c r="TWM180" s="403"/>
      <c r="TWY180" s="727"/>
      <c r="TXB180" s="403"/>
      <c r="TXC180" s="403"/>
      <c r="TXO180" s="727"/>
      <c r="TXR180" s="403"/>
      <c r="TXS180" s="403"/>
      <c r="TYE180" s="727"/>
      <c r="TYH180" s="403"/>
      <c r="TYI180" s="403"/>
      <c r="TYU180" s="727"/>
      <c r="TYX180" s="403"/>
      <c r="TYY180" s="403"/>
      <c r="TZK180" s="727"/>
      <c r="TZN180" s="403"/>
      <c r="TZO180" s="403"/>
      <c r="UAA180" s="727"/>
      <c r="UAD180" s="403"/>
      <c r="UAE180" s="403"/>
      <c r="UAQ180" s="727"/>
      <c r="UAT180" s="403"/>
      <c r="UAU180" s="403"/>
      <c r="UBG180" s="727"/>
      <c r="UBJ180" s="403"/>
      <c r="UBK180" s="403"/>
      <c r="UBW180" s="727"/>
      <c r="UBZ180" s="403"/>
      <c r="UCA180" s="403"/>
      <c r="UCM180" s="727"/>
      <c r="UCP180" s="403"/>
      <c r="UCQ180" s="403"/>
      <c r="UDC180" s="727"/>
      <c r="UDF180" s="403"/>
      <c r="UDG180" s="403"/>
      <c r="UDS180" s="727"/>
      <c r="UDV180" s="403"/>
      <c r="UDW180" s="403"/>
      <c r="UEI180" s="727"/>
      <c r="UEL180" s="403"/>
      <c r="UEM180" s="403"/>
      <c r="UEY180" s="727"/>
      <c r="UFB180" s="403"/>
      <c r="UFC180" s="403"/>
      <c r="UFO180" s="727"/>
      <c r="UFR180" s="403"/>
      <c r="UFS180" s="403"/>
      <c r="UGE180" s="727"/>
      <c r="UGH180" s="403"/>
      <c r="UGI180" s="403"/>
      <c r="UGU180" s="727"/>
      <c r="UGX180" s="403"/>
      <c r="UGY180" s="403"/>
      <c r="UHK180" s="727"/>
      <c r="UHN180" s="403"/>
      <c r="UHO180" s="403"/>
      <c r="UIA180" s="727"/>
      <c r="UID180" s="403"/>
      <c r="UIE180" s="403"/>
      <c r="UIQ180" s="727"/>
      <c r="UIT180" s="403"/>
      <c r="UIU180" s="403"/>
      <c r="UJG180" s="727"/>
      <c r="UJJ180" s="403"/>
      <c r="UJK180" s="403"/>
      <c r="UJW180" s="727"/>
      <c r="UJZ180" s="403"/>
      <c r="UKA180" s="403"/>
      <c r="UKM180" s="727"/>
      <c r="UKP180" s="403"/>
      <c r="UKQ180" s="403"/>
      <c r="ULC180" s="727"/>
      <c r="ULF180" s="403"/>
      <c r="ULG180" s="403"/>
      <c r="ULS180" s="727"/>
      <c r="ULV180" s="403"/>
      <c r="ULW180" s="403"/>
      <c r="UMI180" s="727"/>
      <c r="UML180" s="403"/>
      <c r="UMM180" s="403"/>
      <c r="UMY180" s="727"/>
      <c r="UNB180" s="403"/>
      <c r="UNC180" s="403"/>
      <c r="UNO180" s="727"/>
      <c r="UNR180" s="403"/>
      <c r="UNS180" s="403"/>
      <c r="UOE180" s="727"/>
      <c r="UOH180" s="403"/>
      <c r="UOI180" s="403"/>
      <c r="UOU180" s="727"/>
      <c r="UOX180" s="403"/>
      <c r="UOY180" s="403"/>
      <c r="UPK180" s="727"/>
      <c r="UPN180" s="403"/>
      <c r="UPO180" s="403"/>
      <c r="UQA180" s="727"/>
      <c r="UQD180" s="403"/>
      <c r="UQE180" s="403"/>
      <c r="UQQ180" s="727"/>
      <c r="UQT180" s="403"/>
      <c r="UQU180" s="403"/>
      <c r="URG180" s="727"/>
      <c r="URJ180" s="403"/>
      <c r="URK180" s="403"/>
      <c r="URW180" s="727"/>
      <c r="URZ180" s="403"/>
      <c r="USA180" s="403"/>
      <c r="USM180" s="727"/>
      <c r="USP180" s="403"/>
      <c r="USQ180" s="403"/>
      <c r="UTC180" s="727"/>
      <c r="UTF180" s="403"/>
      <c r="UTG180" s="403"/>
      <c r="UTS180" s="727"/>
      <c r="UTV180" s="403"/>
      <c r="UTW180" s="403"/>
      <c r="UUI180" s="727"/>
      <c r="UUL180" s="403"/>
      <c r="UUM180" s="403"/>
      <c r="UUY180" s="727"/>
      <c r="UVB180" s="403"/>
      <c r="UVC180" s="403"/>
      <c r="UVO180" s="727"/>
      <c r="UVR180" s="403"/>
      <c r="UVS180" s="403"/>
      <c r="UWE180" s="727"/>
      <c r="UWH180" s="403"/>
      <c r="UWI180" s="403"/>
      <c r="UWU180" s="727"/>
      <c r="UWX180" s="403"/>
      <c r="UWY180" s="403"/>
      <c r="UXK180" s="727"/>
      <c r="UXN180" s="403"/>
      <c r="UXO180" s="403"/>
      <c r="UYA180" s="727"/>
      <c r="UYD180" s="403"/>
      <c r="UYE180" s="403"/>
      <c r="UYQ180" s="727"/>
      <c r="UYT180" s="403"/>
      <c r="UYU180" s="403"/>
      <c r="UZG180" s="727"/>
      <c r="UZJ180" s="403"/>
      <c r="UZK180" s="403"/>
      <c r="UZW180" s="727"/>
      <c r="UZZ180" s="403"/>
      <c r="VAA180" s="403"/>
      <c r="VAM180" s="727"/>
      <c r="VAP180" s="403"/>
      <c r="VAQ180" s="403"/>
      <c r="VBC180" s="727"/>
      <c r="VBF180" s="403"/>
      <c r="VBG180" s="403"/>
      <c r="VBS180" s="727"/>
      <c r="VBV180" s="403"/>
      <c r="VBW180" s="403"/>
      <c r="VCI180" s="727"/>
      <c r="VCL180" s="403"/>
      <c r="VCM180" s="403"/>
      <c r="VCY180" s="727"/>
      <c r="VDB180" s="403"/>
      <c r="VDC180" s="403"/>
      <c r="VDO180" s="727"/>
      <c r="VDR180" s="403"/>
      <c r="VDS180" s="403"/>
      <c r="VEE180" s="727"/>
      <c r="VEH180" s="403"/>
      <c r="VEI180" s="403"/>
      <c r="VEU180" s="727"/>
      <c r="VEX180" s="403"/>
      <c r="VEY180" s="403"/>
      <c r="VFK180" s="727"/>
      <c r="VFN180" s="403"/>
      <c r="VFO180" s="403"/>
      <c r="VGA180" s="727"/>
      <c r="VGD180" s="403"/>
      <c r="VGE180" s="403"/>
      <c r="VGQ180" s="727"/>
      <c r="VGT180" s="403"/>
      <c r="VGU180" s="403"/>
      <c r="VHG180" s="727"/>
      <c r="VHJ180" s="403"/>
      <c r="VHK180" s="403"/>
      <c r="VHW180" s="727"/>
      <c r="VHZ180" s="403"/>
      <c r="VIA180" s="403"/>
      <c r="VIM180" s="727"/>
      <c r="VIP180" s="403"/>
      <c r="VIQ180" s="403"/>
      <c r="VJC180" s="727"/>
      <c r="VJF180" s="403"/>
      <c r="VJG180" s="403"/>
      <c r="VJS180" s="727"/>
      <c r="VJV180" s="403"/>
      <c r="VJW180" s="403"/>
      <c r="VKI180" s="727"/>
      <c r="VKL180" s="403"/>
      <c r="VKM180" s="403"/>
      <c r="VKY180" s="727"/>
      <c r="VLB180" s="403"/>
      <c r="VLC180" s="403"/>
      <c r="VLO180" s="727"/>
      <c r="VLR180" s="403"/>
      <c r="VLS180" s="403"/>
      <c r="VME180" s="727"/>
      <c r="VMH180" s="403"/>
      <c r="VMI180" s="403"/>
      <c r="VMU180" s="727"/>
      <c r="VMX180" s="403"/>
      <c r="VMY180" s="403"/>
      <c r="VNK180" s="727"/>
      <c r="VNN180" s="403"/>
      <c r="VNO180" s="403"/>
      <c r="VOA180" s="727"/>
      <c r="VOD180" s="403"/>
      <c r="VOE180" s="403"/>
      <c r="VOQ180" s="727"/>
      <c r="VOT180" s="403"/>
      <c r="VOU180" s="403"/>
      <c r="VPG180" s="727"/>
      <c r="VPJ180" s="403"/>
      <c r="VPK180" s="403"/>
      <c r="VPW180" s="727"/>
      <c r="VPZ180" s="403"/>
      <c r="VQA180" s="403"/>
      <c r="VQM180" s="727"/>
      <c r="VQP180" s="403"/>
      <c r="VQQ180" s="403"/>
      <c r="VRC180" s="727"/>
      <c r="VRF180" s="403"/>
      <c r="VRG180" s="403"/>
      <c r="VRS180" s="727"/>
      <c r="VRV180" s="403"/>
      <c r="VRW180" s="403"/>
      <c r="VSI180" s="727"/>
      <c r="VSL180" s="403"/>
      <c r="VSM180" s="403"/>
      <c r="VSY180" s="727"/>
      <c r="VTB180" s="403"/>
      <c r="VTC180" s="403"/>
      <c r="VTO180" s="727"/>
      <c r="VTR180" s="403"/>
      <c r="VTS180" s="403"/>
      <c r="VUE180" s="727"/>
      <c r="VUH180" s="403"/>
      <c r="VUI180" s="403"/>
      <c r="VUU180" s="727"/>
      <c r="VUX180" s="403"/>
      <c r="VUY180" s="403"/>
      <c r="VVK180" s="727"/>
      <c r="VVN180" s="403"/>
      <c r="VVO180" s="403"/>
      <c r="VWA180" s="727"/>
      <c r="VWD180" s="403"/>
      <c r="VWE180" s="403"/>
      <c r="VWQ180" s="727"/>
      <c r="VWT180" s="403"/>
      <c r="VWU180" s="403"/>
      <c r="VXG180" s="727"/>
      <c r="VXJ180" s="403"/>
      <c r="VXK180" s="403"/>
      <c r="VXW180" s="727"/>
      <c r="VXZ180" s="403"/>
      <c r="VYA180" s="403"/>
      <c r="VYM180" s="727"/>
      <c r="VYP180" s="403"/>
      <c r="VYQ180" s="403"/>
      <c r="VZC180" s="727"/>
      <c r="VZF180" s="403"/>
      <c r="VZG180" s="403"/>
      <c r="VZS180" s="727"/>
      <c r="VZV180" s="403"/>
      <c r="VZW180" s="403"/>
      <c r="WAI180" s="727"/>
      <c r="WAL180" s="403"/>
      <c r="WAM180" s="403"/>
      <c r="WAY180" s="727"/>
      <c r="WBB180" s="403"/>
      <c r="WBC180" s="403"/>
      <c r="WBO180" s="727"/>
      <c r="WBR180" s="403"/>
      <c r="WBS180" s="403"/>
      <c r="WCE180" s="727"/>
      <c r="WCH180" s="403"/>
      <c r="WCI180" s="403"/>
      <c r="WCU180" s="727"/>
      <c r="WCX180" s="403"/>
      <c r="WCY180" s="403"/>
      <c r="WDK180" s="727"/>
      <c r="WDN180" s="403"/>
      <c r="WDO180" s="403"/>
      <c r="WEA180" s="727"/>
      <c r="WED180" s="403"/>
      <c r="WEE180" s="403"/>
      <c r="WEQ180" s="727"/>
      <c r="WET180" s="403"/>
      <c r="WEU180" s="403"/>
      <c r="WFG180" s="727"/>
      <c r="WFJ180" s="403"/>
      <c r="WFK180" s="403"/>
      <c r="WFW180" s="727"/>
      <c r="WFZ180" s="403"/>
      <c r="WGA180" s="403"/>
      <c r="WGM180" s="727"/>
      <c r="WGP180" s="403"/>
      <c r="WGQ180" s="403"/>
      <c r="WHC180" s="727"/>
      <c r="WHF180" s="403"/>
      <c r="WHG180" s="403"/>
      <c r="WHS180" s="727"/>
      <c r="WHV180" s="403"/>
      <c r="WHW180" s="403"/>
      <c r="WII180" s="727"/>
      <c r="WIL180" s="403"/>
      <c r="WIM180" s="403"/>
      <c r="WIY180" s="727"/>
      <c r="WJB180" s="403"/>
      <c r="WJC180" s="403"/>
      <c r="WJO180" s="727"/>
      <c r="WJR180" s="403"/>
      <c r="WJS180" s="403"/>
      <c r="WKE180" s="727"/>
      <c r="WKH180" s="403"/>
      <c r="WKI180" s="403"/>
      <c r="WKU180" s="727"/>
      <c r="WKX180" s="403"/>
      <c r="WKY180" s="403"/>
      <c r="WLK180" s="727"/>
      <c r="WLN180" s="403"/>
      <c r="WLO180" s="403"/>
      <c r="WMA180" s="727"/>
      <c r="WMD180" s="403"/>
      <c r="WME180" s="403"/>
      <c r="WMQ180" s="727"/>
      <c r="WMT180" s="403"/>
      <c r="WMU180" s="403"/>
      <c r="WNG180" s="727"/>
      <c r="WNJ180" s="403"/>
      <c r="WNK180" s="403"/>
      <c r="WNW180" s="727"/>
      <c r="WNZ180" s="403"/>
      <c r="WOA180" s="403"/>
      <c r="WOM180" s="727"/>
      <c r="WOP180" s="403"/>
      <c r="WOQ180" s="403"/>
      <c r="WPC180" s="727"/>
      <c r="WPF180" s="403"/>
      <c r="WPG180" s="403"/>
      <c r="WPS180" s="727"/>
      <c r="WPV180" s="403"/>
      <c r="WPW180" s="403"/>
      <c r="WQI180" s="727"/>
      <c r="WQL180" s="403"/>
      <c r="WQM180" s="403"/>
      <c r="WQY180" s="727"/>
      <c r="WRB180" s="403"/>
      <c r="WRC180" s="403"/>
      <c r="WRO180" s="727"/>
      <c r="WRR180" s="403"/>
      <c r="WRS180" s="403"/>
      <c r="WSE180" s="727"/>
      <c r="WSH180" s="403"/>
      <c r="WSI180" s="403"/>
      <c r="WSU180" s="727"/>
      <c r="WSX180" s="403"/>
      <c r="WSY180" s="403"/>
      <c r="WTK180" s="727"/>
      <c r="WTN180" s="403"/>
      <c r="WTO180" s="403"/>
      <c r="WUA180" s="727"/>
      <c r="WUD180" s="403"/>
      <c r="WUE180" s="403"/>
      <c r="WUQ180" s="727"/>
      <c r="WUT180" s="403"/>
      <c r="WUU180" s="403"/>
      <c r="WVG180" s="727"/>
      <c r="WVJ180" s="403"/>
      <c r="WVK180" s="403"/>
      <c r="WVW180" s="727"/>
      <c r="WVZ180" s="403"/>
      <c r="WWA180" s="403"/>
      <c r="WWM180" s="727"/>
      <c r="WWP180" s="403"/>
      <c r="WWQ180" s="403"/>
      <c r="WXC180" s="727"/>
      <c r="WXF180" s="403"/>
      <c r="WXG180" s="403"/>
      <c r="WXS180" s="727"/>
      <c r="WXV180" s="403"/>
      <c r="WXW180" s="403"/>
      <c r="WYI180" s="727"/>
      <c r="WYL180" s="403"/>
      <c r="WYM180" s="403"/>
      <c r="WYY180" s="727"/>
      <c r="WZB180" s="403"/>
      <c r="WZC180" s="403"/>
      <c r="WZO180" s="727"/>
      <c r="WZR180" s="403"/>
      <c r="WZS180" s="403"/>
      <c r="XAE180" s="727"/>
      <c r="XAH180" s="403"/>
      <c r="XAI180" s="403"/>
      <c r="XAU180" s="727"/>
      <c r="XAX180" s="403"/>
      <c r="XAY180" s="403"/>
      <c r="XBK180" s="727"/>
      <c r="XBN180" s="403"/>
      <c r="XBO180" s="403"/>
      <c r="XCA180" s="727"/>
      <c r="XCD180" s="403"/>
      <c r="XCE180" s="403"/>
      <c r="XCQ180" s="727"/>
      <c r="XCT180" s="403"/>
      <c r="XCU180" s="403"/>
      <c r="XDG180" s="727"/>
      <c r="XDJ180" s="403"/>
      <c r="XDK180" s="403"/>
      <c r="XDW180" s="727"/>
      <c r="XDZ180" s="403"/>
      <c r="XEA180" s="403"/>
      <c r="XEM180" s="727"/>
      <c r="XEP180" s="403"/>
      <c r="XEQ180" s="403"/>
      <c r="XFC180" s="727"/>
    </row>
    <row r="181" spans="1:1023 1026:2047 2050:3071 3074:4095 4098:5119 5122:6143 6146:7167 7170:8191 8194:9215 9218:10239 10242:11263 11266:12287 12290:13311 13314:14335 14338:15359 15362:16383" s="94" customFormat="1">
      <c r="A181" s="668" t="s">
        <v>11</v>
      </c>
      <c r="B181" s="571">
        <v>45887</v>
      </c>
      <c r="C181" s="571">
        <v>45900</v>
      </c>
      <c r="D181" s="570" t="s">
        <v>504</v>
      </c>
      <c r="E181" s="570" t="s">
        <v>486</v>
      </c>
      <c r="F181" s="570">
        <v>65</v>
      </c>
      <c r="G181" s="570" t="s">
        <v>499</v>
      </c>
      <c r="H181" s="570">
        <v>3300</v>
      </c>
      <c r="I181" s="570">
        <v>15</v>
      </c>
      <c r="J181" s="570">
        <v>0</v>
      </c>
      <c r="K181" s="570">
        <v>0</v>
      </c>
      <c r="L181" s="570">
        <v>0</v>
      </c>
      <c r="M181" s="570">
        <v>0</v>
      </c>
      <c r="N181" s="570">
        <f t="shared" si="2171"/>
        <v>3315</v>
      </c>
      <c r="O181" s="563">
        <f t="shared" si="2172"/>
        <v>51</v>
      </c>
      <c r="P181" s="570" t="s">
        <v>1283</v>
      </c>
      <c r="R181" s="403"/>
      <c r="S181" s="403"/>
      <c r="AE181" s="727"/>
      <c r="AH181" s="403"/>
      <c r="AI181" s="403"/>
      <c r="AU181" s="727"/>
      <c r="AX181" s="403"/>
      <c r="AY181" s="403"/>
      <c r="BK181" s="727"/>
      <c r="BN181" s="403"/>
      <c r="BO181" s="403"/>
      <c r="CA181" s="727"/>
      <c r="CD181" s="403"/>
      <c r="CE181" s="403"/>
      <c r="CQ181" s="727"/>
      <c r="CT181" s="403"/>
      <c r="CU181" s="403"/>
      <c r="DG181" s="727"/>
      <c r="DJ181" s="403"/>
      <c r="DK181" s="403"/>
      <c r="DW181" s="727"/>
      <c r="DZ181" s="403"/>
      <c r="EA181" s="403"/>
      <c r="EM181" s="727"/>
      <c r="EP181" s="403"/>
      <c r="EQ181" s="403"/>
      <c r="FC181" s="727"/>
      <c r="FF181" s="403"/>
      <c r="FG181" s="403"/>
      <c r="FS181" s="727"/>
      <c r="FV181" s="403"/>
      <c r="FW181" s="403"/>
      <c r="GI181" s="727"/>
      <c r="GL181" s="403"/>
      <c r="GM181" s="403"/>
      <c r="GY181" s="727"/>
      <c r="HB181" s="403"/>
      <c r="HC181" s="403"/>
      <c r="HO181" s="727"/>
      <c r="HR181" s="403"/>
      <c r="HS181" s="403"/>
      <c r="IE181" s="727"/>
      <c r="IH181" s="403"/>
      <c r="II181" s="403"/>
      <c r="IU181" s="727"/>
      <c r="IX181" s="403"/>
      <c r="IY181" s="403"/>
      <c r="JK181" s="727"/>
      <c r="JN181" s="403"/>
      <c r="JO181" s="403"/>
      <c r="KA181" s="727"/>
      <c r="KD181" s="403"/>
      <c r="KE181" s="403"/>
      <c r="KQ181" s="727"/>
      <c r="KT181" s="403"/>
      <c r="KU181" s="403"/>
      <c r="LG181" s="727"/>
      <c r="LJ181" s="403"/>
      <c r="LK181" s="403"/>
      <c r="LW181" s="727"/>
      <c r="LZ181" s="403"/>
      <c r="MA181" s="403"/>
      <c r="MM181" s="727"/>
      <c r="MP181" s="403"/>
      <c r="MQ181" s="403"/>
      <c r="NC181" s="727"/>
      <c r="NF181" s="403"/>
      <c r="NG181" s="403"/>
      <c r="NS181" s="727"/>
      <c r="NV181" s="403"/>
      <c r="NW181" s="403"/>
      <c r="OI181" s="727"/>
      <c r="OL181" s="403"/>
      <c r="OM181" s="403"/>
      <c r="OY181" s="727"/>
      <c r="PB181" s="403"/>
      <c r="PC181" s="403"/>
      <c r="PO181" s="727"/>
      <c r="PR181" s="403"/>
      <c r="PS181" s="403"/>
      <c r="QE181" s="727"/>
      <c r="QH181" s="403"/>
      <c r="QI181" s="403"/>
      <c r="QU181" s="727"/>
      <c r="QX181" s="403"/>
      <c r="QY181" s="403"/>
      <c r="RK181" s="727"/>
      <c r="RN181" s="403"/>
      <c r="RO181" s="403"/>
      <c r="SA181" s="727"/>
      <c r="SD181" s="403"/>
      <c r="SE181" s="403"/>
      <c r="SQ181" s="727"/>
      <c r="ST181" s="403"/>
      <c r="SU181" s="403"/>
      <c r="TG181" s="727"/>
      <c r="TJ181" s="403"/>
      <c r="TK181" s="403"/>
      <c r="TW181" s="727"/>
      <c r="TZ181" s="403"/>
      <c r="UA181" s="403"/>
      <c r="UM181" s="727"/>
      <c r="UP181" s="403"/>
      <c r="UQ181" s="403"/>
      <c r="VC181" s="727"/>
      <c r="VF181" s="403"/>
      <c r="VG181" s="403"/>
      <c r="VS181" s="727"/>
      <c r="VV181" s="403"/>
      <c r="VW181" s="403"/>
      <c r="WI181" s="727"/>
      <c r="WL181" s="403"/>
      <c r="WM181" s="403"/>
      <c r="WY181" s="727"/>
      <c r="XB181" s="403"/>
      <c r="XC181" s="403"/>
      <c r="XO181" s="727"/>
      <c r="XR181" s="403"/>
      <c r="XS181" s="403"/>
      <c r="YE181" s="727"/>
      <c r="YH181" s="403"/>
      <c r="YI181" s="403"/>
      <c r="YU181" s="727"/>
      <c r="YX181" s="403"/>
      <c r="YY181" s="403"/>
      <c r="ZK181" s="727"/>
      <c r="ZN181" s="403"/>
      <c r="ZO181" s="403"/>
      <c r="AAA181" s="727"/>
      <c r="AAD181" s="403"/>
      <c r="AAE181" s="403"/>
      <c r="AAQ181" s="727"/>
      <c r="AAT181" s="403"/>
      <c r="AAU181" s="403"/>
      <c r="ABG181" s="727"/>
      <c r="ABJ181" s="403"/>
      <c r="ABK181" s="403"/>
      <c r="ABW181" s="727"/>
      <c r="ABZ181" s="403"/>
      <c r="ACA181" s="403"/>
      <c r="ACM181" s="727"/>
      <c r="ACP181" s="403"/>
      <c r="ACQ181" s="403"/>
      <c r="ADC181" s="727"/>
      <c r="ADF181" s="403"/>
      <c r="ADG181" s="403"/>
      <c r="ADS181" s="727"/>
      <c r="ADV181" s="403"/>
      <c r="ADW181" s="403"/>
      <c r="AEI181" s="727"/>
      <c r="AEL181" s="403"/>
      <c r="AEM181" s="403"/>
      <c r="AEY181" s="727"/>
      <c r="AFB181" s="403"/>
      <c r="AFC181" s="403"/>
      <c r="AFO181" s="727"/>
      <c r="AFR181" s="403"/>
      <c r="AFS181" s="403"/>
      <c r="AGE181" s="727"/>
      <c r="AGH181" s="403"/>
      <c r="AGI181" s="403"/>
      <c r="AGU181" s="727"/>
      <c r="AGX181" s="403"/>
      <c r="AGY181" s="403"/>
      <c r="AHK181" s="727"/>
      <c r="AHN181" s="403"/>
      <c r="AHO181" s="403"/>
      <c r="AIA181" s="727"/>
      <c r="AID181" s="403"/>
      <c r="AIE181" s="403"/>
      <c r="AIQ181" s="727"/>
      <c r="AIT181" s="403"/>
      <c r="AIU181" s="403"/>
      <c r="AJG181" s="727"/>
      <c r="AJJ181" s="403"/>
      <c r="AJK181" s="403"/>
      <c r="AJW181" s="727"/>
      <c r="AJZ181" s="403"/>
      <c r="AKA181" s="403"/>
      <c r="AKM181" s="727"/>
      <c r="AKP181" s="403"/>
      <c r="AKQ181" s="403"/>
      <c r="ALC181" s="727"/>
      <c r="ALF181" s="403"/>
      <c r="ALG181" s="403"/>
      <c r="ALS181" s="727"/>
      <c r="ALV181" s="403"/>
      <c r="ALW181" s="403"/>
      <c r="AMI181" s="727"/>
      <c r="AML181" s="403"/>
      <c r="AMM181" s="403"/>
      <c r="AMY181" s="727"/>
      <c r="ANB181" s="403"/>
      <c r="ANC181" s="403"/>
      <c r="ANO181" s="727"/>
      <c r="ANR181" s="403"/>
      <c r="ANS181" s="403"/>
      <c r="AOE181" s="727"/>
      <c r="AOH181" s="403"/>
      <c r="AOI181" s="403"/>
      <c r="AOU181" s="727"/>
      <c r="AOX181" s="403"/>
      <c r="AOY181" s="403"/>
      <c r="APK181" s="727"/>
      <c r="APN181" s="403"/>
      <c r="APO181" s="403"/>
      <c r="AQA181" s="727"/>
      <c r="AQD181" s="403"/>
      <c r="AQE181" s="403"/>
      <c r="AQQ181" s="727"/>
      <c r="AQT181" s="403"/>
      <c r="AQU181" s="403"/>
      <c r="ARG181" s="727"/>
      <c r="ARJ181" s="403"/>
      <c r="ARK181" s="403"/>
      <c r="ARW181" s="727"/>
      <c r="ARZ181" s="403"/>
      <c r="ASA181" s="403"/>
      <c r="ASM181" s="727"/>
      <c r="ASP181" s="403"/>
      <c r="ASQ181" s="403"/>
      <c r="ATC181" s="727"/>
      <c r="ATF181" s="403"/>
      <c r="ATG181" s="403"/>
      <c r="ATS181" s="727"/>
      <c r="ATV181" s="403"/>
      <c r="ATW181" s="403"/>
      <c r="AUI181" s="727"/>
      <c r="AUL181" s="403"/>
      <c r="AUM181" s="403"/>
      <c r="AUY181" s="727"/>
      <c r="AVB181" s="403"/>
      <c r="AVC181" s="403"/>
      <c r="AVO181" s="727"/>
      <c r="AVR181" s="403"/>
      <c r="AVS181" s="403"/>
      <c r="AWE181" s="727"/>
      <c r="AWH181" s="403"/>
      <c r="AWI181" s="403"/>
      <c r="AWU181" s="727"/>
      <c r="AWX181" s="403"/>
      <c r="AWY181" s="403"/>
      <c r="AXK181" s="727"/>
      <c r="AXN181" s="403"/>
      <c r="AXO181" s="403"/>
      <c r="AYA181" s="727"/>
      <c r="AYD181" s="403"/>
      <c r="AYE181" s="403"/>
      <c r="AYQ181" s="727"/>
      <c r="AYT181" s="403"/>
      <c r="AYU181" s="403"/>
      <c r="AZG181" s="727"/>
      <c r="AZJ181" s="403"/>
      <c r="AZK181" s="403"/>
      <c r="AZW181" s="727"/>
      <c r="AZZ181" s="403"/>
      <c r="BAA181" s="403"/>
      <c r="BAM181" s="727"/>
      <c r="BAP181" s="403"/>
      <c r="BAQ181" s="403"/>
      <c r="BBC181" s="727"/>
      <c r="BBF181" s="403"/>
      <c r="BBG181" s="403"/>
      <c r="BBS181" s="727"/>
      <c r="BBV181" s="403"/>
      <c r="BBW181" s="403"/>
      <c r="BCI181" s="727"/>
      <c r="BCL181" s="403"/>
      <c r="BCM181" s="403"/>
      <c r="BCY181" s="727"/>
      <c r="BDB181" s="403"/>
      <c r="BDC181" s="403"/>
      <c r="BDO181" s="727"/>
      <c r="BDR181" s="403"/>
      <c r="BDS181" s="403"/>
      <c r="BEE181" s="727"/>
      <c r="BEH181" s="403"/>
      <c r="BEI181" s="403"/>
      <c r="BEU181" s="727"/>
      <c r="BEX181" s="403"/>
      <c r="BEY181" s="403"/>
      <c r="BFK181" s="727"/>
      <c r="BFN181" s="403"/>
      <c r="BFO181" s="403"/>
      <c r="BGA181" s="727"/>
      <c r="BGD181" s="403"/>
      <c r="BGE181" s="403"/>
      <c r="BGQ181" s="727"/>
      <c r="BGT181" s="403"/>
      <c r="BGU181" s="403"/>
      <c r="BHG181" s="727"/>
      <c r="BHJ181" s="403"/>
      <c r="BHK181" s="403"/>
      <c r="BHW181" s="727"/>
      <c r="BHZ181" s="403"/>
      <c r="BIA181" s="403"/>
      <c r="BIM181" s="727"/>
      <c r="BIP181" s="403"/>
      <c r="BIQ181" s="403"/>
      <c r="BJC181" s="727"/>
      <c r="BJF181" s="403"/>
      <c r="BJG181" s="403"/>
      <c r="BJS181" s="727"/>
      <c r="BJV181" s="403"/>
      <c r="BJW181" s="403"/>
      <c r="BKI181" s="727"/>
      <c r="BKL181" s="403"/>
      <c r="BKM181" s="403"/>
      <c r="BKY181" s="727"/>
      <c r="BLB181" s="403"/>
      <c r="BLC181" s="403"/>
      <c r="BLO181" s="727"/>
      <c r="BLR181" s="403"/>
      <c r="BLS181" s="403"/>
      <c r="BME181" s="727"/>
      <c r="BMH181" s="403"/>
      <c r="BMI181" s="403"/>
      <c r="BMU181" s="727"/>
      <c r="BMX181" s="403"/>
      <c r="BMY181" s="403"/>
      <c r="BNK181" s="727"/>
      <c r="BNN181" s="403"/>
      <c r="BNO181" s="403"/>
      <c r="BOA181" s="727"/>
      <c r="BOD181" s="403"/>
      <c r="BOE181" s="403"/>
      <c r="BOQ181" s="727"/>
      <c r="BOT181" s="403"/>
      <c r="BOU181" s="403"/>
      <c r="BPG181" s="727"/>
      <c r="BPJ181" s="403"/>
      <c r="BPK181" s="403"/>
      <c r="BPW181" s="727"/>
      <c r="BPZ181" s="403"/>
      <c r="BQA181" s="403"/>
      <c r="BQM181" s="727"/>
      <c r="BQP181" s="403"/>
      <c r="BQQ181" s="403"/>
      <c r="BRC181" s="727"/>
      <c r="BRF181" s="403"/>
      <c r="BRG181" s="403"/>
      <c r="BRS181" s="727"/>
      <c r="BRV181" s="403"/>
      <c r="BRW181" s="403"/>
      <c r="BSI181" s="727"/>
      <c r="BSL181" s="403"/>
      <c r="BSM181" s="403"/>
      <c r="BSY181" s="727"/>
      <c r="BTB181" s="403"/>
      <c r="BTC181" s="403"/>
      <c r="BTO181" s="727"/>
      <c r="BTR181" s="403"/>
      <c r="BTS181" s="403"/>
      <c r="BUE181" s="727"/>
      <c r="BUH181" s="403"/>
      <c r="BUI181" s="403"/>
      <c r="BUU181" s="727"/>
      <c r="BUX181" s="403"/>
      <c r="BUY181" s="403"/>
      <c r="BVK181" s="727"/>
      <c r="BVN181" s="403"/>
      <c r="BVO181" s="403"/>
      <c r="BWA181" s="727"/>
      <c r="BWD181" s="403"/>
      <c r="BWE181" s="403"/>
      <c r="BWQ181" s="727"/>
      <c r="BWT181" s="403"/>
      <c r="BWU181" s="403"/>
      <c r="BXG181" s="727"/>
      <c r="BXJ181" s="403"/>
      <c r="BXK181" s="403"/>
      <c r="BXW181" s="727"/>
      <c r="BXZ181" s="403"/>
      <c r="BYA181" s="403"/>
      <c r="BYM181" s="727"/>
      <c r="BYP181" s="403"/>
      <c r="BYQ181" s="403"/>
      <c r="BZC181" s="727"/>
      <c r="BZF181" s="403"/>
      <c r="BZG181" s="403"/>
      <c r="BZS181" s="727"/>
      <c r="BZV181" s="403"/>
      <c r="BZW181" s="403"/>
      <c r="CAI181" s="727"/>
      <c r="CAL181" s="403"/>
      <c r="CAM181" s="403"/>
      <c r="CAY181" s="727"/>
      <c r="CBB181" s="403"/>
      <c r="CBC181" s="403"/>
      <c r="CBO181" s="727"/>
      <c r="CBR181" s="403"/>
      <c r="CBS181" s="403"/>
      <c r="CCE181" s="727"/>
      <c r="CCH181" s="403"/>
      <c r="CCI181" s="403"/>
      <c r="CCU181" s="727"/>
      <c r="CCX181" s="403"/>
      <c r="CCY181" s="403"/>
      <c r="CDK181" s="727"/>
      <c r="CDN181" s="403"/>
      <c r="CDO181" s="403"/>
      <c r="CEA181" s="727"/>
      <c r="CED181" s="403"/>
      <c r="CEE181" s="403"/>
      <c r="CEQ181" s="727"/>
      <c r="CET181" s="403"/>
      <c r="CEU181" s="403"/>
      <c r="CFG181" s="727"/>
      <c r="CFJ181" s="403"/>
      <c r="CFK181" s="403"/>
      <c r="CFW181" s="727"/>
      <c r="CFZ181" s="403"/>
      <c r="CGA181" s="403"/>
      <c r="CGM181" s="727"/>
      <c r="CGP181" s="403"/>
      <c r="CGQ181" s="403"/>
      <c r="CHC181" s="727"/>
      <c r="CHF181" s="403"/>
      <c r="CHG181" s="403"/>
      <c r="CHS181" s="727"/>
      <c r="CHV181" s="403"/>
      <c r="CHW181" s="403"/>
      <c r="CII181" s="727"/>
      <c r="CIL181" s="403"/>
      <c r="CIM181" s="403"/>
      <c r="CIY181" s="727"/>
      <c r="CJB181" s="403"/>
      <c r="CJC181" s="403"/>
      <c r="CJO181" s="727"/>
      <c r="CJR181" s="403"/>
      <c r="CJS181" s="403"/>
      <c r="CKE181" s="727"/>
      <c r="CKH181" s="403"/>
      <c r="CKI181" s="403"/>
      <c r="CKU181" s="727"/>
      <c r="CKX181" s="403"/>
      <c r="CKY181" s="403"/>
      <c r="CLK181" s="727"/>
      <c r="CLN181" s="403"/>
      <c r="CLO181" s="403"/>
      <c r="CMA181" s="727"/>
      <c r="CMD181" s="403"/>
      <c r="CME181" s="403"/>
      <c r="CMQ181" s="727"/>
      <c r="CMT181" s="403"/>
      <c r="CMU181" s="403"/>
      <c r="CNG181" s="727"/>
      <c r="CNJ181" s="403"/>
      <c r="CNK181" s="403"/>
      <c r="CNW181" s="727"/>
      <c r="CNZ181" s="403"/>
      <c r="COA181" s="403"/>
      <c r="COM181" s="727"/>
      <c r="COP181" s="403"/>
      <c r="COQ181" s="403"/>
      <c r="CPC181" s="727"/>
      <c r="CPF181" s="403"/>
      <c r="CPG181" s="403"/>
      <c r="CPS181" s="727"/>
      <c r="CPV181" s="403"/>
      <c r="CPW181" s="403"/>
      <c r="CQI181" s="727"/>
      <c r="CQL181" s="403"/>
      <c r="CQM181" s="403"/>
      <c r="CQY181" s="727"/>
      <c r="CRB181" s="403"/>
      <c r="CRC181" s="403"/>
      <c r="CRO181" s="727"/>
      <c r="CRR181" s="403"/>
      <c r="CRS181" s="403"/>
      <c r="CSE181" s="727"/>
      <c r="CSH181" s="403"/>
      <c r="CSI181" s="403"/>
      <c r="CSU181" s="727"/>
      <c r="CSX181" s="403"/>
      <c r="CSY181" s="403"/>
      <c r="CTK181" s="727"/>
      <c r="CTN181" s="403"/>
      <c r="CTO181" s="403"/>
      <c r="CUA181" s="727"/>
      <c r="CUD181" s="403"/>
      <c r="CUE181" s="403"/>
      <c r="CUQ181" s="727"/>
      <c r="CUT181" s="403"/>
      <c r="CUU181" s="403"/>
      <c r="CVG181" s="727"/>
      <c r="CVJ181" s="403"/>
      <c r="CVK181" s="403"/>
      <c r="CVW181" s="727"/>
      <c r="CVZ181" s="403"/>
      <c r="CWA181" s="403"/>
      <c r="CWM181" s="727"/>
      <c r="CWP181" s="403"/>
      <c r="CWQ181" s="403"/>
      <c r="CXC181" s="727"/>
      <c r="CXF181" s="403"/>
      <c r="CXG181" s="403"/>
      <c r="CXS181" s="727"/>
      <c r="CXV181" s="403"/>
      <c r="CXW181" s="403"/>
      <c r="CYI181" s="727"/>
      <c r="CYL181" s="403"/>
      <c r="CYM181" s="403"/>
      <c r="CYY181" s="727"/>
      <c r="CZB181" s="403"/>
      <c r="CZC181" s="403"/>
      <c r="CZO181" s="727"/>
      <c r="CZR181" s="403"/>
      <c r="CZS181" s="403"/>
      <c r="DAE181" s="727"/>
      <c r="DAH181" s="403"/>
      <c r="DAI181" s="403"/>
      <c r="DAU181" s="727"/>
      <c r="DAX181" s="403"/>
      <c r="DAY181" s="403"/>
      <c r="DBK181" s="727"/>
      <c r="DBN181" s="403"/>
      <c r="DBO181" s="403"/>
      <c r="DCA181" s="727"/>
      <c r="DCD181" s="403"/>
      <c r="DCE181" s="403"/>
      <c r="DCQ181" s="727"/>
      <c r="DCT181" s="403"/>
      <c r="DCU181" s="403"/>
      <c r="DDG181" s="727"/>
      <c r="DDJ181" s="403"/>
      <c r="DDK181" s="403"/>
      <c r="DDW181" s="727"/>
      <c r="DDZ181" s="403"/>
      <c r="DEA181" s="403"/>
      <c r="DEM181" s="727"/>
      <c r="DEP181" s="403"/>
      <c r="DEQ181" s="403"/>
      <c r="DFC181" s="727"/>
      <c r="DFF181" s="403"/>
      <c r="DFG181" s="403"/>
      <c r="DFS181" s="727"/>
      <c r="DFV181" s="403"/>
      <c r="DFW181" s="403"/>
      <c r="DGI181" s="727"/>
      <c r="DGL181" s="403"/>
      <c r="DGM181" s="403"/>
      <c r="DGY181" s="727"/>
      <c r="DHB181" s="403"/>
      <c r="DHC181" s="403"/>
      <c r="DHO181" s="727"/>
      <c r="DHR181" s="403"/>
      <c r="DHS181" s="403"/>
      <c r="DIE181" s="727"/>
      <c r="DIH181" s="403"/>
      <c r="DII181" s="403"/>
      <c r="DIU181" s="727"/>
      <c r="DIX181" s="403"/>
      <c r="DIY181" s="403"/>
      <c r="DJK181" s="727"/>
      <c r="DJN181" s="403"/>
      <c r="DJO181" s="403"/>
      <c r="DKA181" s="727"/>
      <c r="DKD181" s="403"/>
      <c r="DKE181" s="403"/>
      <c r="DKQ181" s="727"/>
      <c r="DKT181" s="403"/>
      <c r="DKU181" s="403"/>
      <c r="DLG181" s="727"/>
      <c r="DLJ181" s="403"/>
      <c r="DLK181" s="403"/>
      <c r="DLW181" s="727"/>
      <c r="DLZ181" s="403"/>
      <c r="DMA181" s="403"/>
      <c r="DMM181" s="727"/>
      <c r="DMP181" s="403"/>
      <c r="DMQ181" s="403"/>
      <c r="DNC181" s="727"/>
      <c r="DNF181" s="403"/>
      <c r="DNG181" s="403"/>
      <c r="DNS181" s="727"/>
      <c r="DNV181" s="403"/>
      <c r="DNW181" s="403"/>
      <c r="DOI181" s="727"/>
      <c r="DOL181" s="403"/>
      <c r="DOM181" s="403"/>
      <c r="DOY181" s="727"/>
      <c r="DPB181" s="403"/>
      <c r="DPC181" s="403"/>
      <c r="DPO181" s="727"/>
      <c r="DPR181" s="403"/>
      <c r="DPS181" s="403"/>
      <c r="DQE181" s="727"/>
      <c r="DQH181" s="403"/>
      <c r="DQI181" s="403"/>
      <c r="DQU181" s="727"/>
      <c r="DQX181" s="403"/>
      <c r="DQY181" s="403"/>
      <c r="DRK181" s="727"/>
      <c r="DRN181" s="403"/>
      <c r="DRO181" s="403"/>
      <c r="DSA181" s="727"/>
      <c r="DSD181" s="403"/>
      <c r="DSE181" s="403"/>
      <c r="DSQ181" s="727"/>
      <c r="DST181" s="403"/>
      <c r="DSU181" s="403"/>
      <c r="DTG181" s="727"/>
      <c r="DTJ181" s="403"/>
      <c r="DTK181" s="403"/>
      <c r="DTW181" s="727"/>
      <c r="DTZ181" s="403"/>
      <c r="DUA181" s="403"/>
      <c r="DUM181" s="727"/>
      <c r="DUP181" s="403"/>
      <c r="DUQ181" s="403"/>
      <c r="DVC181" s="727"/>
      <c r="DVF181" s="403"/>
      <c r="DVG181" s="403"/>
      <c r="DVS181" s="727"/>
      <c r="DVV181" s="403"/>
      <c r="DVW181" s="403"/>
      <c r="DWI181" s="727"/>
      <c r="DWL181" s="403"/>
      <c r="DWM181" s="403"/>
      <c r="DWY181" s="727"/>
      <c r="DXB181" s="403"/>
      <c r="DXC181" s="403"/>
      <c r="DXO181" s="727"/>
      <c r="DXR181" s="403"/>
      <c r="DXS181" s="403"/>
      <c r="DYE181" s="727"/>
      <c r="DYH181" s="403"/>
      <c r="DYI181" s="403"/>
      <c r="DYU181" s="727"/>
      <c r="DYX181" s="403"/>
      <c r="DYY181" s="403"/>
      <c r="DZK181" s="727"/>
      <c r="DZN181" s="403"/>
      <c r="DZO181" s="403"/>
      <c r="EAA181" s="727"/>
      <c r="EAD181" s="403"/>
      <c r="EAE181" s="403"/>
      <c r="EAQ181" s="727"/>
      <c r="EAT181" s="403"/>
      <c r="EAU181" s="403"/>
      <c r="EBG181" s="727"/>
      <c r="EBJ181" s="403"/>
      <c r="EBK181" s="403"/>
      <c r="EBW181" s="727"/>
      <c r="EBZ181" s="403"/>
      <c r="ECA181" s="403"/>
      <c r="ECM181" s="727"/>
      <c r="ECP181" s="403"/>
      <c r="ECQ181" s="403"/>
      <c r="EDC181" s="727"/>
      <c r="EDF181" s="403"/>
      <c r="EDG181" s="403"/>
      <c r="EDS181" s="727"/>
      <c r="EDV181" s="403"/>
      <c r="EDW181" s="403"/>
      <c r="EEI181" s="727"/>
      <c r="EEL181" s="403"/>
      <c r="EEM181" s="403"/>
      <c r="EEY181" s="727"/>
      <c r="EFB181" s="403"/>
      <c r="EFC181" s="403"/>
      <c r="EFO181" s="727"/>
      <c r="EFR181" s="403"/>
      <c r="EFS181" s="403"/>
      <c r="EGE181" s="727"/>
      <c r="EGH181" s="403"/>
      <c r="EGI181" s="403"/>
      <c r="EGU181" s="727"/>
      <c r="EGX181" s="403"/>
      <c r="EGY181" s="403"/>
      <c r="EHK181" s="727"/>
      <c r="EHN181" s="403"/>
      <c r="EHO181" s="403"/>
      <c r="EIA181" s="727"/>
      <c r="EID181" s="403"/>
      <c r="EIE181" s="403"/>
      <c r="EIQ181" s="727"/>
      <c r="EIT181" s="403"/>
      <c r="EIU181" s="403"/>
      <c r="EJG181" s="727"/>
      <c r="EJJ181" s="403"/>
      <c r="EJK181" s="403"/>
      <c r="EJW181" s="727"/>
      <c r="EJZ181" s="403"/>
      <c r="EKA181" s="403"/>
      <c r="EKM181" s="727"/>
      <c r="EKP181" s="403"/>
      <c r="EKQ181" s="403"/>
      <c r="ELC181" s="727"/>
      <c r="ELF181" s="403"/>
      <c r="ELG181" s="403"/>
      <c r="ELS181" s="727"/>
      <c r="ELV181" s="403"/>
      <c r="ELW181" s="403"/>
      <c r="EMI181" s="727"/>
      <c r="EML181" s="403"/>
      <c r="EMM181" s="403"/>
      <c r="EMY181" s="727"/>
      <c r="ENB181" s="403"/>
      <c r="ENC181" s="403"/>
      <c r="ENO181" s="727"/>
      <c r="ENR181" s="403"/>
      <c r="ENS181" s="403"/>
      <c r="EOE181" s="727"/>
      <c r="EOH181" s="403"/>
      <c r="EOI181" s="403"/>
      <c r="EOU181" s="727"/>
      <c r="EOX181" s="403"/>
      <c r="EOY181" s="403"/>
      <c r="EPK181" s="727"/>
      <c r="EPN181" s="403"/>
      <c r="EPO181" s="403"/>
      <c r="EQA181" s="727"/>
      <c r="EQD181" s="403"/>
      <c r="EQE181" s="403"/>
      <c r="EQQ181" s="727"/>
      <c r="EQT181" s="403"/>
      <c r="EQU181" s="403"/>
      <c r="ERG181" s="727"/>
      <c r="ERJ181" s="403"/>
      <c r="ERK181" s="403"/>
      <c r="ERW181" s="727"/>
      <c r="ERZ181" s="403"/>
      <c r="ESA181" s="403"/>
      <c r="ESM181" s="727"/>
      <c r="ESP181" s="403"/>
      <c r="ESQ181" s="403"/>
      <c r="ETC181" s="727"/>
      <c r="ETF181" s="403"/>
      <c r="ETG181" s="403"/>
      <c r="ETS181" s="727"/>
      <c r="ETV181" s="403"/>
      <c r="ETW181" s="403"/>
      <c r="EUI181" s="727"/>
      <c r="EUL181" s="403"/>
      <c r="EUM181" s="403"/>
      <c r="EUY181" s="727"/>
      <c r="EVB181" s="403"/>
      <c r="EVC181" s="403"/>
      <c r="EVO181" s="727"/>
      <c r="EVR181" s="403"/>
      <c r="EVS181" s="403"/>
      <c r="EWE181" s="727"/>
      <c r="EWH181" s="403"/>
      <c r="EWI181" s="403"/>
      <c r="EWU181" s="727"/>
      <c r="EWX181" s="403"/>
      <c r="EWY181" s="403"/>
      <c r="EXK181" s="727"/>
      <c r="EXN181" s="403"/>
      <c r="EXO181" s="403"/>
      <c r="EYA181" s="727"/>
      <c r="EYD181" s="403"/>
      <c r="EYE181" s="403"/>
      <c r="EYQ181" s="727"/>
      <c r="EYT181" s="403"/>
      <c r="EYU181" s="403"/>
      <c r="EZG181" s="727"/>
      <c r="EZJ181" s="403"/>
      <c r="EZK181" s="403"/>
      <c r="EZW181" s="727"/>
      <c r="EZZ181" s="403"/>
      <c r="FAA181" s="403"/>
      <c r="FAM181" s="727"/>
      <c r="FAP181" s="403"/>
      <c r="FAQ181" s="403"/>
      <c r="FBC181" s="727"/>
      <c r="FBF181" s="403"/>
      <c r="FBG181" s="403"/>
      <c r="FBS181" s="727"/>
      <c r="FBV181" s="403"/>
      <c r="FBW181" s="403"/>
      <c r="FCI181" s="727"/>
      <c r="FCL181" s="403"/>
      <c r="FCM181" s="403"/>
      <c r="FCY181" s="727"/>
      <c r="FDB181" s="403"/>
      <c r="FDC181" s="403"/>
      <c r="FDO181" s="727"/>
      <c r="FDR181" s="403"/>
      <c r="FDS181" s="403"/>
      <c r="FEE181" s="727"/>
      <c r="FEH181" s="403"/>
      <c r="FEI181" s="403"/>
      <c r="FEU181" s="727"/>
      <c r="FEX181" s="403"/>
      <c r="FEY181" s="403"/>
      <c r="FFK181" s="727"/>
      <c r="FFN181" s="403"/>
      <c r="FFO181" s="403"/>
      <c r="FGA181" s="727"/>
      <c r="FGD181" s="403"/>
      <c r="FGE181" s="403"/>
      <c r="FGQ181" s="727"/>
      <c r="FGT181" s="403"/>
      <c r="FGU181" s="403"/>
      <c r="FHG181" s="727"/>
      <c r="FHJ181" s="403"/>
      <c r="FHK181" s="403"/>
      <c r="FHW181" s="727"/>
      <c r="FHZ181" s="403"/>
      <c r="FIA181" s="403"/>
      <c r="FIM181" s="727"/>
      <c r="FIP181" s="403"/>
      <c r="FIQ181" s="403"/>
      <c r="FJC181" s="727"/>
      <c r="FJF181" s="403"/>
      <c r="FJG181" s="403"/>
      <c r="FJS181" s="727"/>
      <c r="FJV181" s="403"/>
      <c r="FJW181" s="403"/>
      <c r="FKI181" s="727"/>
      <c r="FKL181" s="403"/>
      <c r="FKM181" s="403"/>
      <c r="FKY181" s="727"/>
      <c r="FLB181" s="403"/>
      <c r="FLC181" s="403"/>
      <c r="FLO181" s="727"/>
      <c r="FLR181" s="403"/>
      <c r="FLS181" s="403"/>
      <c r="FME181" s="727"/>
      <c r="FMH181" s="403"/>
      <c r="FMI181" s="403"/>
      <c r="FMU181" s="727"/>
      <c r="FMX181" s="403"/>
      <c r="FMY181" s="403"/>
      <c r="FNK181" s="727"/>
      <c r="FNN181" s="403"/>
      <c r="FNO181" s="403"/>
      <c r="FOA181" s="727"/>
      <c r="FOD181" s="403"/>
      <c r="FOE181" s="403"/>
      <c r="FOQ181" s="727"/>
      <c r="FOT181" s="403"/>
      <c r="FOU181" s="403"/>
      <c r="FPG181" s="727"/>
      <c r="FPJ181" s="403"/>
      <c r="FPK181" s="403"/>
      <c r="FPW181" s="727"/>
      <c r="FPZ181" s="403"/>
      <c r="FQA181" s="403"/>
      <c r="FQM181" s="727"/>
      <c r="FQP181" s="403"/>
      <c r="FQQ181" s="403"/>
      <c r="FRC181" s="727"/>
      <c r="FRF181" s="403"/>
      <c r="FRG181" s="403"/>
      <c r="FRS181" s="727"/>
      <c r="FRV181" s="403"/>
      <c r="FRW181" s="403"/>
      <c r="FSI181" s="727"/>
      <c r="FSL181" s="403"/>
      <c r="FSM181" s="403"/>
      <c r="FSY181" s="727"/>
      <c r="FTB181" s="403"/>
      <c r="FTC181" s="403"/>
      <c r="FTO181" s="727"/>
      <c r="FTR181" s="403"/>
      <c r="FTS181" s="403"/>
      <c r="FUE181" s="727"/>
      <c r="FUH181" s="403"/>
      <c r="FUI181" s="403"/>
      <c r="FUU181" s="727"/>
      <c r="FUX181" s="403"/>
      <c r="FUY181" s="403"/>
      <c r="FVK181" s="727"/>
      <c r="FVN181" s="403"/>
      <c r="FVO181" s="403"/>
      <c r="FWA181" s="727"/>
      <c r="FWD181" s="403"/>
      <c r="FWE181" s="403"/>
      <c r="FWQ181" s="727"/>
      <c r="FWT181" s="403"/>
      <c r="FWU181" s="403"/>
      <c r="FXG181" s="727"/>
      <c r="FXJ181" s="403"/>
      <c r="FXK181" s="403"/>
      <c r="FXW181" s="727"/>
      <c r="FXZ181" s="403"/>
      <c r="FYA181" s="403"/>
      <c r="FYM181" s="727"/>
      <c r="FYP181" s="403"/>
      <c r="FYQ181" s="403"/>
      <c r="FZC181" s="727"/>
      <c r="FZF181" s="403"/>
      <c r="FZG181" s="403"/>
      <c r="FZS181" s="727"/>
      <c r="FZV181" s="403"/>
      <c r="FZW181" s="403"/>
      <c r="GAI181" s="727"/>
      <c r="GAL181" s="403"/>
      <c r="GAM181" s="403"/>
      <c r="GAY181" s="727"/>
      <c r="GBB181" s="403"/>
      <c r="GBC181" s="403"/>
      <c r="GBO181" s="727"/>
      <c r="GBR181" s="403"/>
      <c r="GBS181" s="403"/>
      <c r="GCE181" s="727"/>
      <c r="GCH181" s="403"/>
      <c r="GCI181" s="403"/>
      <c r="GCU181" s="727"/>
      <c r="GCX181" s="403"/>
      <c r="GCY181" s="403"/>
      <c r="GDK181" s="727"/>
      <c r="GDN181" s="403"/>
      <c r="GDO181" s="403"/>
      <c r="GEA181" s="727"/>
      <c r="GED181" s="403"/>
      <c r="GEE181" s="403"/>
      <c r="GEQ181" s="727"/>
      <c r="GET181" s="403"/>
      <c r="GEU181" s="403"/>
      <c r="GFG181" s="727"/>
      <c r="GFJ181" s="403"/>
      <c r="GFK181" s="403"/>
      <c r="GFW181" s="727"/>
      <c r="GFZ181" s="403"/>
      <c r="GGA181" s="403"/>
      <c r="GGM181" s="727"/>
      <c r="GGP181" s="403"/>
      <c r="GGQ181" s="403"/>
      <c r="GHC181" s="727"/>
      <c r="GHF181" s="403"/>
      <c r="GHG181" s="403"/>
      <c r="GHS181" s="727"/>
      <c r="GHV181" s="403"/>
      <c r="GHW181" s="403"/>
      <c r="GII181" s="727"/>
      <c r="GIL181" s="403"/>
      <c r="GIM181" s="403"/>
      <c r="GIY181" s="727"/>
      <c r="GJB181" s="403"/>
      <c r="GJC181" s="403"/>
      <c r="GJO181" s="727"/>
      <c r="GJR181" s="403"/>
      <c r="GJS181" s="403"/>
      <c r="GKE181" s="727"/>
      <c r="GKH181" s="403"/>
      <c r="GKI181" s="403"/>
      <c r="GKU181" s="727"/>
      <c r="GKX181" s="403"/>
      <c r="GKY181" s="403"/>
      <c r="GLK181" s="727"/>
      <c r="GLN181" s="403"/>
      <c r="GLO181" s="403"/>
      <c r="GMA181" s="727"/>
      <c r="GMD181" s="403"/>
      <c r="GME181" s="403"/>
      <c r="GMQ181" s="727"/>
      <c r="GMT181" s="403"/>
      <c r="GMU181" s="403"/>
      <c r="GNG181" s="727"/>
      <c r="GNJ181" s="403"/>
      <c r="GNK181" s="403"/>
      <c r="GNW181" s="727"/>
      <c r="GNZ181" s="403"/>
      <c r="GOA181" s="403"/>
      <c r="GOM181" s="727"/>
      <c r="GOP181" s="403"/>
      <c r="GOQ181" s="403"/>
      <c r="GPC181" s="727"/>
      <c r="GPF181" s="403"/>
      <c r="GPG181" s="403"/>
      <c r="GPS181" s="727"/>
      <c r="GPV181" s="403"/>
      <c r="GPW181" s="403"/>
      <c r="GQI181" s="727"/>
      <c r="GQL181" s="403"/>
      <c r="GQM181" s="403"/>
      <c r="GQY181" s="727"/>
      <c r="GRB181" s="403"/>
      <c r="GRC181" s="403"/>
      <c r="GRO181" s="727"/>
      <c r="GRR181" s="403"/>
      <c r="GRS181" s="403"/>
      <c r="GSE181" s="727"/>
      <c r="GSH181" s="403"/>
      <c r="GSI181" s="403"/>
      <c r="GSU181" s="727"/>
      <c r="GSX181" s="403"/>
      <c r="GSY181" s="403"/>
      <c r="GTK181" s="727"/>
      <c r="GTN181" s="403"/>
      <c r="GTO181" s="403"/>
      <c r="GUA181" s="727"/>
      <c r="GUD181" s="403"/>
      <c r="GUE181" s="403"/>
      <c r="GUQ181" s="727"/>
      <c r="GUT181" s="403"/>
      <c r="GUU181" s="403"/>
      <c r="GVG181" s="727"/>
      <c r="GVJ181" s="403"/>
      <c r="GVK181" s="403"/>
      <c r="GVW181" s="727"/>
      <c r="GVZ181" s="403"/>
      <c r="GWA181" s="403"/>
      <c r="GWM181" s="727"/>
      <c r="GWP181" s="403"/>
      <c r="GWQ181" s="403"/>
      <c r="GXC181" s="727"/>
      <c r="GXF181" s="403"/>
      <c r="GXG181" s="403"/>
      <c r="GXS181" s="727"/>
      <c r="GXV181" s="403"/>
      <c r="GXW181" s="403"/>
      <c r="GYI181" s="727"/>
      <c r="GYL181" s="403"/>
      <c r="GYM181" s="403"/>
      <c r="GYY181" s="727"/>
      <c r="GZB181" s="403"/>
      <c r="GZC181" s="403"/>
      <c r="GZO181" s="727"/>
      <c r="GZR181" s="403"/>
      <c r="GZS181" s="403"/>
      <c r="HAE181" s="727"/>
      <c r="HAH181" s="403"/>
      <c r="HAI181" s="403"/>
      <c r="HAU181" s="727"/>
      <c r="HAX181" s="403"/>
      <c r="HAY181" s="403"/>
      <c r="HBK181" s="727"/>
      <c r="HBN181" s="403"/>
      <c r="HBO181" s="403"/>
      <c r="HCA181" s="727"/>
      <c r="HCD181" s="403"/>
      <c r="HCE181" s="403"/>
      <c r="HCQ181" s="727"/>
      <c r="HCT181" s="403"/>
      <c r="HCU181" s="403"/>
      <c r="HDG181" s="727"/>
      <c r="HDJ181" s="403"/>
      <c r="HDK181" s="403"/>
      <c r="HDW181" s="727"/>
      <c r="HDZ181" s="403"/>
      <c r="HEA181" s="403"/>
      <c r="HEM181" s="727"/>
      <c r="HEP181" s="403"/>
      <c r="HEQ181" s="403"/>
      <c r="HFC181" s="727"/>
      <c r="HFF181" s="403"/>
      <c r="HFG181" s="403"/>
      <c r="HFS181" s="727"/>
      <c r="HFV181" s="403"/>
      <c r="HFW181" s="403"/>
      <c r="HGI181" s="727"/>
      <c r="HGL181" s="403"/>
      <c r="HGM181" s="403"/>
      <c r="HGY181" s="727"/>
      <c r="HHB181" s="403"/>
      <c r="HHC181" s="403"/>
      <c r="HHO181" s="727"/>
      <c r="HHR181" s="403"/>
      <c r="HHS181" s="403"/>
      <c r="HIE181" s="727"/>
      <c r="HIH181" s="403"/>
      <c r="HII181" s="403"/>
      <c r="HIU181" s="727"/>
      <c r="HIX181" s="403"/>
      <c r="HIY181" s="403"/>
      <c r="HJK181" s="727"/>
      <c r="HJN181" s="403"/>
      <c r="HJO181" s="403"/>
      <c r="HKA181" s="727"/>
      <c r="HKD181" s="403"/>
      <c r="HKE181" s="403"/>
      <c r="HKQ181" s="727"/>
      <c r="HKT181" s="403"/>
      <c r="HKU181" s="403"/>
      <c r="HLG181" s="727"/>
      <c r="HLJ181" s="403"/>
      <c r="HLK181" s="403"/>
      <c r="HLW181" s="727"/>
      <c r="HLZ181" s="403"/>
      <c r="HMA181" s="403"/>
      <c r="HMM181" s="727"/>
      <c r="HMP181" s="403"/>
      <c r="HMQ181" s="403"/>
      <c r="HNC181" s="727"/>
      <c r="HNF181" s="403"/>
      <c r="HNG181" s="403"/>
      <c r="HNS181" s="727"/>
      <c r="HNV181" s="403"/>
      <c r="HNW181" s="403"/>
      <c r="HOI181" s="727"/>
      <c r="HOL181" s="403"/>
      <c r="HOM181" s="403"/>
      <c r="HOY181" s="727"/>
      <c r="HPB181" s="403"/>
      <c r="HPC181" s="403"/>
      <c r="HPO181" s="727"/>
      <c r="HPR181" s="403"/>
      <c r="HPS181" s="403"/>
      <c r="HQE181" s="727"/>
      <c r="HQH181" s="403"/>
      <c r="HQI181" s="403"/>
      <c r="HQU181" s="727"/>
      <c r="HQX181" s="403"/>
      <c r="HQY181" s="403"/>
      <c r="HRK181" s="727"/>
      <c r="HRN181" s="403"/>
      <c r="HRO181" s="403"/>
      <c r="HSA181" s="727"/>
      <c r="HSD181" s="403"/>
      <c r="HSE181" s="403"/>
      <c r="HSQ181" s="727"/>
      <c r="HST181" s="403"/>
      <c r="HSU181" s="403"/>
      <c r="HTG181" s="727"/>
      <c r="HTJ181" s="403"/>
      <c r="HTK181" s="403"/>
      <c r="HTW181" s="727"/>
      <c r="HTZ181" s="403"/>
      <c r="HUA181" s="403"/>
      <c r="HUM181" s="727"/>
      <c r="HUP181" s="403"/>
      <c r="HUQ181" s="403"/>
      <c r="HVC181" s="727"/>
      <c r="HVF181" s="403"/>
      <c r="HVG181" s="403"/>
      <c r="HVS181" s="727"/>
      <c r="HVV181" s="403"/>
      <c r="HVW181" s="403"/>
      <c r="HWI181" s="727"/>
      <c r="HWL181" s="403"/>
      <c r="HWM181" s="403"/>
      <c r="HWY181" s="727"/>
      <c r="HXB181" s="403"/>
      <c r="HXC181" s="403"/>
      <c r="HXO181" s="727"/>
      <c r="HXR181" s="403"/>
      <c r="HXS181" s="403"/>
      <c r="HYE181" s="727"/>
      <c r="HYH181" s="403"/>
      <c r="HYI181" s="403"/>
      <c r="HYU181" s="727"/>
      <c r="HYX181" s="403"/>
      <c r="HYY181" s="403"/>
      <c r="HZK181" s="727"/>
      <c r="HZN181" s="403"/>
      <c r="HZO181" s="403"/>
      <c r="IAA181" s="727"/>
      <c r="IAD181" s="403"/>
      <c r="IAE181" s="403"/>
      <c r="IAQ181" s="727"/>
      <c r="IAT181" s="403"/>
      <c r="IAU181" s="403"/>
      <c r="IBG181" s="727"/>
      <c r="IBJ181" s="403"/>
      <c r="IBK181" s="403"/>
      <c r="IBW181" s="727"/>
      <c r="IBZ181" s="403"/>
      <c r="ICA181" s="403"/>
      <c r="ICM181" s="727"/>
      <c r="ICP181" s="403"/>
      <c r="ICQ181" s="403"/>
      <c r="IDC181" s="727"/>
      <c r="IDF181" s="403"/>
      <c r="IDG181" s="403"/>
      <c r="IDS181" s="727"/>
      <c r="IDV181" s="403"/>
      <c r="IDW181" s="403"/>
      <c r="IEI181" s="727"/>
      <c r="IEL181" s="403"/>
      <c r="IEM181" s="403"/>
      <c r="IEY181" s="727"/>
      <c r="IFB181" s="403"/>
      <c r="IFC181" s="403"/>
      <c r="IFO181" s="727"/>
      <c r="IFR181" s="403"/>
      <c r="IFS181" s="403"/>
      <c r="IGE181" s="727"/>
      <c r="IGH181" s="403"/>
      <c r="IGI181" s="403"/>
      <c r="IGU181" s="727"/>
      <c r="IGX181" s="403"/>
      <c r="IGY181" s="403"/>
      <c r="IHK181" s="727"/>
      <c r="IHN181" s="403"/>
      <c r="IHO181" s="403"/>
      <c r="IIA181" s="727"/>
      <c r="IID181" s="403"/>
      <c r="IIE181" s="403"/>
      <c r="IIQ181" s="727"/>
      <c r="IIT181" s="403"/>
      <c r="IIU181" s="403"/>
      <c r="IJG181" s="727"/>
      <c r="IJJ181" s="403"/>
      <c r="IJK181" s="403"/>
      <c r="IJW181" s="727"/>
      <c r="IJZ181" s="403"/>
      <c r="IKA181" s="403"/>
      <c r="IKM181" s="727"/>
      <c r="IKP181" s="403"/>
      <c r="IKQ181" s="403"/>
      <c r="ILC181" s="727"/>
      <c r="ILF181" s="403"/>
      <c r="ILG181" s="403"/>
      <c r="ILS181" s="727"/>
      <c r="ILV181" s="403"/>
      <c r="ILW181" s="403"/>
      <c r="IMI181" s="727"/>
      <c r="IML181" s="403"/>
      <c r="IMM181" s="403"/>
      <c r="IMY181" s="727"/>
      <c r="INB181" s="403"/>
      <c r="INC181" s="403"/>
      <c r="INO181" s="727"/>
      <c r="INR181" s="403"/>
      <c r="INS181" s="403"/>
      <c r="IOE181" s="727"/>
      <c r="IOH181" s="403"/>
      <c r="IOI181" s="403"/>
      <c r="IOU181" s="727"/>
      <c r="IOX181" s="403"/>
      <c r="IOY181" s="403"/>
      <c r="IPK181" s="727"/>
      <c r="IPN181" s="403"/>
      <c r="IPO181" s="403"/>
      <c r="IQA181" s="727"/>
      <c r="IQD181" s="403"/>
      <c r="IQE181" s="403"/>
      <c r="IQQ181" s="727"/>
      <c r="IQT181" s="403"/>
      <c r="IQU181" s="403"/>
      <c r="IRG181" s="727"/>
      <c r="IRJ181" s="403"/>
      <c r="IRK181" s="403"/>
      <c r="IRW181" s="727"/>
      <c r="IRZ181" s="403"/>
      <c r="ISA181" s="403"/>
      <c r="ISM181" s="727"/>
      <c r="ISP181" s="403"/>
      <c r="ISQ181" s="403"/>
      <c r="ITC181" s="727"/>
      <c r="ITF181" s="403"/>
      <c r="ITG181" s="403"/>
      <c r="ITS181" s="727"/>
      <c r="ITV181" s="403"/>
      <c r="ITW181" s="403"/>
      <c r="IUI181" s="727"/>
      <c r="IUL181" s="403"/>
      <c r="IUM181" s="403"/>
      <c r="IUY181" s="727"/>
      <c r="IVB181" s="403"/>
      <c r="IVC181" s="403"/>
      <c r="IVO181" s="727"/>
      <c r="IVR181" s="403"/>
      <c r="IVS181" s="403"/>
      <c r="IWE181" s="727"/>
      <c r="IWH181" s="403"/>
      <c r="IWI181" s="403"/>
      <c r="IWU181" s="727"/>
      <c r="IWX181" s="403"/>
      <c r="IWY181" s="403"/>
      <c r="IXK181" s="727"/>
      <c r="IXN181" s="403"/>
      <c r="IXO181" s="403"/>
      <c r="IYA181" s="727"/>
      <c r="IYD181" s="403"/>
      <c r="IYE181" s="403"/>
      <c r="IYQ181" s="727"/>
      <c r="IYT181" s="403"/>
      <c r="IYU181" s="403"/>
      <c r="IZG181" s="727"/>
      <c r="IZJ181" s="403"/>
      <c r="IZK181" s="403"/>
      <c r="IZW181" s="727"/>
      <c r="IZZ181" s="403"/>
      <c r="JAA181" s="403"/>
      <c r="JAM181" s="727"/>
      <c r="JAP181" s="403"/>
      <c r="JAQ181" s="403"/>
      <c r="JBC181" s="727"/>
      <c r="JBF181" s="403"/>
      <c r="JBG181" s="403"/>
      <c r="JBS181" s="727"/>
      <c r="JBV181" s="403"/>
      <c r="JBW181" s="403"/>
      <c r="JCI181" s="727"/>
      <c r="JCL181" s="403"/>
      <c r="JCM181" s="403"/>
      <c r="JCY181" s="727"/>
      <c r="JDB181" s="403"/>
      <c r="JDC181" s="403"/>
      <c r="JDO181" s="727"/>
      <c r="JDR181" s="403"/>
      <c r="JDS181" s="403"/>
      <c r="JEE181" s="727"/>
      <c r="JEH181" s="403"/>
      <c r="JEI181" s="403"/>
      <c r="JEU181" s="727"/>
      <c r="JEX181" s="403"/>
      <c r="JEY181" s="403"/>
      <c r="JFK181" s="727"/>
      <c r="JFN181" s="403"/>
      <c r="JFO181" s="403"/>
      <c r="JGA181" s="727"/>
      <c r="JGD181" s="403"/>
      <c r="JGE181" s="403"/>
      <c r="JGQ181" s="727"/>
      <c r="JGT181" s="403"/>
      <c r="JGU181" s="403"/>
      <c r="JHG181" s="727"/>
      <c r="JHJ181" s="403"/>
      <c r="JHK181" s="403"/>
      <c r="JHW181" s="727"/>
      <c r="JHZ181" s="403"/>
      <c r="JIA181" s="403"/>
      <c r="JIM181" s="727"/>
      <c r="JIP181" s="403"/>
      <c r="JIQ181" s="403"/>
      <c r="JJC181" s="727"/>
      <c r="JJF181" s="403"/>
      <c r="JJG181" s="403"/>
      <c r="JJS181" s="727"/>
      <c r="JJV181" s="403"/>
      <c r="JJW181" s="403"/>
      <c r="JKI181" s="727"/>
      <c r="JKL181" s="403"/>
      <c r="JKM181" s="403"/>
      <c r="JKY181" s="727"/>
      <c r="JLB181" s="403"/>
      <c r="JLC181" s="403"/>
      <c r="JLO181" s="727"/>
      <c r="JLR181" s="403"/>
      <c r="JLS181" s="403"/>
      <c r="JME181" s="727"/>
      <c r="JMH181" s="403"/>
      <c r="JMI181" s="403"/>
      <c r="JMU181" s="727"/>
      <c r="JMX181" s="403"/>
      <c r="JMY181" s="403"/>
      <c r="JNK181" s="727"/>
      <c r="JNN181" s="403"/>
      <c r="JNO181" s="403"/>
      <c r="JOA181" s="727"/>
      <c r="JOD181" s="403"/>
      <c r="JOE181" s="403"/>
      <c r="JOQ181" s="727"/>
      <c r="JOT181" s="403"/>
      <c r="JOU181" s="403"/>
      <c r="JPG181" s="727"/>
      <c r="JPJ181" s="403"/>
      <c r="JPK181" s="403"/>
      <c r="JPW181" s="727"/>
      <c r="JPZ181" s="403"/>
      <c r="JQA181" s="403"/>
      <c r="JQM181" s="727"/>
      <c r="JQP181" s="403"/>
      <c r="JQQ181" s="403"/>
      <c r="JRC181" s="727"/>
      <c r="JRF181" s="403"/>
      <c r="JRG181" s="403"/>
      <c r="JRS181" s="727"/>
      <c r="JRV181" s="403"/>
      <c r="JRW181" s="403"/>
      <c r="JSI181" s="727"/>
      <c r="JSL181" s="403"/>
      <c r="JSM181" s="403"/>
      <c r="JSY181" s="727"/>
      <c r="JTB181" s="403"/>
      <c r="JTC181" s="403"/>
      <c r="JTO181" s="727"/>
      <c r="JTR181" s="403"/>
      <c r="JTS181" s="403"/>
      <c r="JUE181" s="727"/>
      <c r="JUH181" s="403"/>
      <c r="JUI181" s="403"/>
      <c r="JUU181" s="727"/>
      <c r="JUX181" s="403"/>
      <c r="JUY181" s="403"/>
      <c r="JVK181" s="727"/>
      <c r="JVN181" s="403"/>
      <c r="JVO181" s="403"/>
      <c r="JWA181" s="727"/>
      <c r="JWD181" s="403"/>
      <c r="JWE181" s="403"/>
      <c r="JWQ181" s="727"/>
      <c r="JWT181" s="403"/>
      <c r="JWU181" s="403"/>
      <c r="JXG181" s="727"/>
      <c r="JXJ181" s="403"/>
      <c r="JXK181" s="403"/>
      <c r="JXW181" s="727"/>
      <c r="JXZ181" s="403"/>
      <c r="JYA181" s="403"/>
      <c r="JYM181" s="727"/>
      <c r="JYP181" s="403"/>
      <c r="JYQ181" s="403"/>
      <c r="JZC181" s="727"/>
      <c r="JZF181" s="403"/>
      <c r="JZG181" s="403"/>
      <c r="JZS181" s="727"/>
      <c r="JZV181" s="403"/>
      <c r="JZW181" s="403"/>
      <c r="KAI181" s="727"/>
      <c r="KAL181" s="403"/>
      <c r="KAM181" s="403"/>
      <c r="KAY181" s="727"/>
      <c r="KBB181" s="403"/>
      <c r="KBC181" s="403"/>
      <c r="KBO181" s="727"/>
      <c r="KBR181" s="403"/>
      <c r="KBS181" s="403"/>
      <c r="KCE181" s="727"/>
      <c r="KCH181" s="403"/>
      <c r="KCI181" s="403"/>
      <c r="KCU181" s="727"/>
      <c r="KCX181" s="403"/>
      <c r="KCY181" s="403"/>
      <c r="KDK181" s="727"/>
      <c r="KDN181" s="403"/>
      <c r="KDO181" s="403"/>
      <c r="KEA181" s="727"/>
      <c r="KED181" s="403"/>
      <c r="KEE181" s="403"/>
      <c r="KEQ181" s="727"/>
      <c r="KET181" s="403"/>
      <c r="KEU181" s="403"/>
      <c r="KFG181" s="727"/>
      <c r="KFJ181" s="403"/>
      <c r="KFK181" s="403"/>
      <c r="KFW181" s="727"/>
      <c r="KFZ181" s="403"/>
      <c r="KGA181" s="403"/>
      <c r="KGM181" s="727"/>
      <c r="KGP181" s="403"/>
      <c r="KGQ181" s="403"/>
      <c r="KHC181" s="727"/>
      <c r="KHF181" s="403"/>
      <c r="KHG181" s="403"/>
      <c r="KHS181" s="727"/>
      <c r="KHV181" s="403"/>
      <c r="KHW181" s="403"/>
      <c r="KII181" s="727"/>
      <c r="KIL181" s="403"/>
      <c r="KIM181" s="403"/>
      <c r="KIY181" s="727"/>
      <c r="KJB181" s="403"/>
      <c r="KJC181" s="403"/>
      <c r="KJO181" s="727"/>
      <c r="KJR181" s="403"/>
      <c r="KJS181" s="403"/>
      <c r="KKE181" s="727"/>
      <c r="KKH181" s="403"/>
      <c r="KKI181" s="403"/>
      <c r="KKU181" s="727"/>
      <c r="KKX181" s="403"/>
      <c r="KKY181" s="403"/>
      <c r="KLK181" s="727"/>
      <c r="KLN181" s="403"/>
      <c r="KLO181" s="403"/>
      <c r="KMA181" s="727"/>
      <c r="KMD181" s="403"/>
      <c r="KME181" s="403"/>
      <c r="KMQ181" s="727"/>
      <c r="KMT181" s="403"/>
      <c r="KMU181" s="403"/>
      <c r="KNG181" s="727"/>
      <c r="KNJ181" s="403"/>
      <c r="KNK181" s="403"/>
      <c r="KNW181" s="727"/>
      <c r="KNZ181" s="403"/>
      <c r="KOA181" s="403"/>
      <c r="KOM181" s="727"/>
      <c r="KOP181" s="403"/>
      <c r="KOQ181" s="403"/>
      <c r="KPC181" s="727"/>
      <c r="KPF181" s="403"/>
      <c r="KPG181" s="403"/>
      <c r="KPS181" s="727"/>
      <c r="KPV181" s="403"/>
      <c r="KPW181" s="403"/>
      <c r="KQI181" s="727"/>
      <c r="KQL181" s="403"/>
      <c r="KQM181" s="403"/>
      <c r="KQY181" s="727"/>
      <c r="KRB181" s="403"/>
      <c r="KRC181" s="403"/>
      <c r="KRO181" s="727"/>
      <c r="KRR181" s="403"/>
      <c r="KRS181" s="403"/>
      <c r="KSE181" s="727"/>
      <c r="KSH181" s="403"/>
      <c r="KSI181" s="403"/>
      <c r="KSU181" s="727"/>
      <c r="KSX181" s="403"/>
      <c r="KSY181" s="403"/>
      <c r="KTK181" s="727"/>
      <c r="KTN181" s="403"/>
      <c r="KTO181" s="403"/>
      <c r="KUA181" s="727"/>
      <c r="KUD181" s="403"/>
      <c r="KUE181" s="403"/>
      <c r="KUQ181" s="727"/>
      <c r="KUT181" s="403"/>
      <c r="KUU181" s="403"/>
      <c r="KVG181" s="727"/>
      <c r="KVJ181" s="403"/>
      <c r="KVK181" s="403"/>
      <c r="KVW181" s="727"/>
      <c r="KVZ181" s="403"/>
      <c r="KWA181" s="403"/>
      <c r="KWM181" s="727"/>
      <c r="KWP181" s="403"/>
      <c r="KWQ181" s="403"/>
      <c r="KXC181" s="727"/>
      <c r="KXF181" s="403"/>
      <c r="KXG181" s="403"/>
      <c r="KXS181" s="727"/>
      <c r="KXV181" s="403"/>
      <c r="KXW181" s="403"/>
      <c r="KYI181" s="727"/>
      <c r="KYL181" s="403"/>
      <c r="KYM181" s="403"/>
      <c r="KYY181" s="727"/>
      <c r="KZB181" s="403"/>
      <c r="KZC181" s="403"/>
      <c r="KZO181" s="727"/>
      <c r="KZR181" s="403"/>
      <c r="KZS181" s="403"/>
      <c r="LAE181" s="727"/>
      <c r="LAH181" s="403"/>
      <c r="LAI181" s="403"/>
      <c r="LAU181" s="727"/>
      <c r="LAX181" s="403"/>
      <c r="LAY181" s="403"/>
      <c r="LBK181" s="727"/>
      <c r="LBN181" s="403"/>
      <c r="LBO181" s="403"/>
      <c r="LCA181" s="727"/>
      <c r="LCD181" s="403"/>
      <c r="LCE181" s="403"/>
      <c r="LCQ181" s="727"/>
      <c r="LCT181" s="403"/>
      <c r="LCU181" s="403"/>
      <c r="LDG181" s="727"/>
      <c r="LDJ181" s="403"/>
      <c r="LDK181" s="403"/>
      <c r="LDW181" s="727"/>
      <c r="LDZ181" s="403"/>
      <c r="LEA181" s="403"/>
      <c r="LEM181" s="727"/>
      <c r="LEP181" s="403"/>
      <c r="LEQ181" s="403"/>
      <c r="LFC181" s="727"/>
      <c r="LFF181" s="403"/>
      <c r="LFG181" s="403"/>
      <c r="LFS181" s="727"/>
      <c r="LFV181" s="403"/>
      <c r="LFW181" s="403"/>
      <c r="LGI181" s="727"/>
      <c r="LGL181" s="403"/>
      <c r="LGM181" s="403"/>
      <c r="LGY181" s="727"/>
      <c r="LHB181" s="403"/>
      <c r="LHC181" s="403"/>
      <c r="LHO181" s="727"/>
      <c r="LHR181" s="403"/>
      <c r="LHS181" s="403"/>
      <c r="LIE181" s="727"/>
      <c r="LIH181" s="403"/>
      <c r="LII181" s="403"/>
      <c r="LIU181" s="727"/>
      <c r="LIX181" s="403"/>
      <c r="LIY181" s="403"/>
      <c r="LJK181" s="727"/>
      <c r="LJN181" s="403"/>
      <c r="LJO181" s="403"/>
      <c r="LKA181" s="727"/>
      <c r="LKD181" s="403"/>
      <c r="LKE181" s="403"/>
      <c r="LKQ181" s="727"/>
      <c r="LKT181" s="403"/>
      <c r="LKU181" s="403"/>
      <c r="LLG181" s="727"/>
      <c r="LLJ181" s="403"/>
      <c r="LLK181" s="403"/>
      <c r="LLW181" s="727"/>
      <c r="LLZ181" s="403"/>
      <c r="LMA181" s="403"/>
      <c r="LMM181" s="727"/>
      <c r="LMP181" s="403"/>
      <c r="LMQ181" s="403"/>
      <c r="LNC181" s="727"/>
      <c r="LNF181" s="403"/>
      <c r="LNG181" s="403"/>
      <c r="LNS181" s="727"/>
      <c r="LNV181" s="403"/>
      <c r="LNW181" s="403"/>
      <c r="LOI181" s="727"/>
      <c r="LOL181" s="403"/>
      <c r="LOM181" s="403"/>
      <c r="LOY181" s="727"/>
      <c r="LPB181" s="403"/>
      <c r="LPC181" s="403"/>
      <c r="LPO181" s="727"/>
      <c r="LPR181" s="403"/>
      <c r="LPS181" s="403"/>
      <c r="LQE181" s="727"/>
      <c r="LQH181" s="403"/>
      <c r="LQI181" s="403"/>
      <c r="LQU181" s="727"/>
      <c r="LQX181" s="403"/>
      <c r="LQY181" s="403"/>
      <c r="LRK181" s="727"/>
      <c r="LRN181" s="403"/>
      <c r="LRO181" s="403"/>
      <c r="LSA181" s="727"/>
      <c r="LSD181" s="403"/>
      <c r="LSE181" s="403"/>
      <c r="LSQ181" s="727"/>
      <c r="LST181" s="403"/>
      <c r="LSU181" s="403"/>
      <c r="LTG181" s="727"/>
      <c r="LTJ181" s="403"/>
      <c r="LTK181" s="403"/>
      <c r="LTW181" s="727"/>
      <c r="LTZ181" s="403"/>
      <c r="LUA181" s="403"/>
      <c r="LUM181" s="727"/>
      <c r="LUP181" s="403"/>
      <c r="LUQ181" s="403"/>
      <c r="LVC181" s="727"/>
      <c r="LVF181" s="403"/>
      <c r="LVG181" s="403"/>
      <c r="LVS181" s="727"/>
      <c r="LVV181" s="403"/>
      <c r="LVW181" s="403"/>
      <c r="LWI181" s="727"/>
      <c r="LWL181" s="403"/>
      <c r="LWM181" s="403"/>
      <c r="LWY181" s="727"/>
      <c r="LXB181" s="403"/>
      <c r="LXC181" s="403"/>
      <c r="LXO181" s="727"/>
      <c r="LXR181" s="403"/>
      <c r="LXS181" s="403"/>
      <c r="LYE181" s="727"/>
      <c r="LYH181" s="403"/>
      <c r="LYI181" s="403"/>
      <c r="LYU181" s="727"/>
      <c r="LYX181" s="403"/>
      <c r="LYY181" s="403"/>
      <c r="LZK181" s="727"/>
      <c r="LZN181" s="403"/>
      <c r="LZO181" s="403"/>
      <c r="MAA181" s="727"/>
      <c r="MAD181" s="403"/>
      <c r="MAE181" s="403"/>
      <c r="MAQ181" s="727"/>
      <c r="MAT181" s="403"/>
      <c r="MAU181" s="403"/>
      <c r="MBG181" s="727"/>
      <c r="MBJ181" s="403"/>
      <c r="MBK181" s="403"/>
      <c r="MBW181" s="727"/>
      <c r="MBZ181" s="403"/>
      <c r="MCA181" s="403"/>
      <c r="MCM181" s="727"/>
      <c r="MCP181" s="403"/>
      <c r="MCQ181" s="403"/>
      <c r="MDC181" s="727"/>
      <c r="MDF181" s="403"/>
      <c r="MDG181" s="403"/>
      <c r="MDS181" s="727"/>
      <c r="MDV181" s="403"/>
      <c r="MDW181" s="403"/>
      <c r="MEI181" s="727"/>
      <c r="MEL181" s="403"/>
      <c r="MEM181" s="403"/>
      <c r="MEY181" s="727"/>
      <c r="MFB181" s="403"/>
      <c r="MFC181" s="403"/>
      <c r="MFO181" s="727"/>
      <c r="MFR181" s="403"/>
      <c r="MFS181" s="403"/>
      <c r="MGE181" s="727"/>
      <c r="MGH181" s="403"/>
      <c r="MGI181" s="403"/>
      <c r="MGU181" s="727"/>
      <c r="MGX181" s="403"/>
      <c r="MGY181" s="403"/>
      <c r="MHK181" s="727"/>
      <c r="MHN181" s="403"/>
      <c r="MHO181" s="403"/>
      <c r="MIA181" s="727"/>
      <c r="MID181" s="403"/>
      <c r="MIE181" s="403"/>
      <c r="MIQ181" s="727"/>
      <c r="MIT181" s="403"/>
      <c r="MIU181" s="403"/>
      <c r="MJG181" s="727"/>
      <c r="MJJ181" s="403"/>
      <c r="MJK181" s="403"/>
      <c r="MJW181" s="727"/>
      <c r="MJZ181" s="403"/>
      <c r="MKA181" s="403"/>
      <c r="MKM181" s="727"/>
      <c r="MKP181" s="403"/>
      <c r="MKQ181" s="403"/>
      <c r="MLC181" s="727"/>
      <c r="MLF181" s="403"/>
      <c r="MLG181" s="403"/>
      <c r="MLS181" s="727"/>
      <c r="MLV181" s="403"/>
      <c r="MLW181" s="403"/>
      <c r="MMI181" s="727"/>
      <c r="MML181" s="403"/>
      <c r="MMM181" s="403"/>
      <c r="MMY181" s="727"/>
      <c r="MNB181" s="403"/>
      <c r="MNC181" s="403"/>
      <c r="MNO181" s="727"/>
      <c r="MNR181" s="403"/>
      <c r="MNS181" s="403"/>
      <c r="MOE181" s="727"/>
      <c r="MOH181" s="403"/>
      <c r="MOI181" s="403"/>
      <c r="MOU181" s="727"/>
      <c r="MOX181" s="403"/>
      <c r="MOY181" s="403"/>
      <c r="MPK181" s="727"/>
      <c r="MPN181" s="403"/>
      <c r="MPO181" s="403"/>
      <c r="MQA181" s="727"/>
      <c r="MQD181" s="403"/>
      <c r="MQE181" s="403"/>
      <c r="MQQ181" s="727"/>
      <c r="MQT181" s="403"/>
      <c r="MQU181" s="403"/>
      <c r="MRG181" s="727"/>
      <c r="MRJ181" s="403"/>
      <c r="MRK181" s="403"/>
      <c r="MRW181" s="727"/>
      <c r="MRZ181" s="403"/>
      <c r="MSA181" s="403"/>
      <c r="MSM181" s="727"/>
      <c r="MSP181" s="403"/>
      <c r="MSQ181" s="403"/>
      <c r="MTC181" s="727"/>
      <c r="MTF181" s="403"/>
      <c r="MTG181" s="403"/>
      <c r="MTS181" s="727"/>
      <c r="MTV181" s="403"/>
      <c r="MTW181" s="403"/>
      <c r="MUI181" s="727"/>
      <c r="MUL181" s="403"/>
      <c r="MUM181" s="403"/>
      <c r="MUY181" s="727"/>
      <c r="MVB181" s="403"/>
      <c r="MVC181" s="403"/>
      <c r="MVO181" s="727"/>
      <c r="MVR181" s="403"/>
      <c r="MVS181" s="403"/>
      <c r="MWE181" s="727"/>
      <c r="MWH181" s="403"/>
      <c r="MWI181" s="403"/>
      <c r="MWU181" s="727"/>
      <c r="MWX181" s="403"/>
      <c r="MWY181" s="403"/>
      <c r="MXK181" s="727"/>
      <c r="MXN181" s="403"/>
      <c r="MXO181" s="403"/>
      <c r="MYA181" s="727"/>
      <c r="MYD181" s="403"/>
      <c r="MYE181" s="403"/>
      <c r="MYQ181" s="727"/>
      <c r="MYT181" s="403"/>
      <c r="MYU181" s="403"/>
      <c r="MZG181" s="727"/>
      <c r="MZJ181" s="403"/>
      <c r="MZK181" s="403"/>
      <c r="MZW181" s="727"/>
      <c r="MZZ181" s="403"/>
      <c r="NAA181" s="403"/>
      <c r="NAM181" s="727"/>
      <c r="NAP181" s="403"/>
      <c r="NAQ181" s="403"/>
      <c r="NBC181" s="727"/>
      <c r="NBF181" s="403"/>
      <c r="NBG181" s="403"/>
      <c r="NBS181" s="727"/>
      <c r="NBV181" s="403"/>
      <c r="NBW181" s="403"/>
      <c r="NCI181" s="727"/>
      <c r="NCL181" s="403"/>
      <c r="NCM181" s="403"/>
      <c r="NCY181" s="727"/>
      <c r="NDB181" s="403"/>
      <c r="NDC181" s="403"/>
      <c r="NDO181" s="727"/>
      <c r="NDR181" s="403"/>
      <c r="NDS181" s="403"/>
      <c r="NEE181" s="727"/>
      <c r="NEH181" s="403"/>
      <c r="NEI181" s="403"/>
      <c r="NEU181" s="727"/>
      <c r="NEX181" s="403"/>
      <c r="NEY181" s="403"/>
      <c r="NFK181" s="727"/>
      <c r="NFN181" s="403"/>
      <c r="NFO181" s="403"/>
      <c r="NGA181" s="727"/>
      <c r="NGD181" s="403"/>
      <c r="NGE181" s="403"/>
      <c r="NGQ181" s="727"/>
      <c r="NGT181" s="403"/>
      <c r="NGU181" s="403"/>
      <c r="NHG181" s="727"/>
      <c r="NHJ181" s="403"/>
      <c r="NHK181" s="403"/>
      <c r="NHW181" s="727"/>
      <c r="NHZ181" s="403"/>
      <c r="NIA181" s="403"/>
      <c r="NIM181" s="727"/>
      <c r="NIP181" s="403"/>
      <c r="NIQ181" s="403"/>
      <c r="NJC181" s="727"/>
      <c r="NJF181" s="403"/>
      <c r="NJG181" s="403"/>
      <c r="NJS181" s="727"/>
      <c r="NJV181" s="403"/>
      <c r="NJW181" s="403"/>
      <c r="NKI181" s="727"/>
      <c r="NKL181" s="403"/>
      <c r="NKM181" s="403"/>
      <c r="NKY181" s="727"/>
      <c r="NLB181" s="403"/>
      <c r="NLC181" s="403"/>
      <c r="NLO181" s="727"/>
      <c r="NLR181" s="403"/>
      <c r="NLS181" s="403"/>
      <c r="NME181" s="727"/>
      <c r="NMH181" s="403"/>
      <c r="NMI181" s="403"/>
      <c r="NMU181" s="727"/>
      <c r="NMX181" s="403"/>
      <c r="NMY181" s="403"/>
      <c r="NNK181" s="727"/>
      <c r="NNN181" s="403"/>
      <c r="NNO181" s="403"/>
      <c r="NOA181" s="727"/>
      <c r="NOD181" s="403"/>
      <c r="NOE181" s="403"/>
      <c r="NOQ181" s="727"/>
      <c r="NOT181" s="403"/>
      <c r="NOU181" s="403"/>
      <c r="NPG181" s="727"/>
      <c r="NPJ181" s="403"/>
      <c r="NPK181" s="403"/>
      <c r="NPW181" s="727"/>
      <c r="NPZ181" s="403"/>
      <c r="NQA181" s="403"/>
      <c r="NQM181" s="727"/>
      <c r="NQP181" s="403"/>
      <c r="NQQ181" s="403"/>
      <c r="NRC181" s="727"/>
      <c r="NRF181" s="403"/>
      <c r="NRG181" s="403"/>
      <c r="NRS181" s="727"/>
      <c r="NRV181" s="403"/>
      <c r="NRW181" s="403"/>
      <c r="NSI181" s="727"/>
      <c r="NSL181" s="403"/>
      <c r="NSM181" s="403"/>
      <c r="NSY181" s="727"/>
      <c r="NTB181" s="403"/>
      <c r="NTC181" s="403"/>
      <c r="NTO181" s="727"/>
      <c r="NTR181" s="403"/>
      <c r="NTS181" s="403"/>
      <c r="NUE181" s="727"/>
      <c r="NUH181" s="403"/>
      <c r="NUI181" s="403"/>
      <c r="NUU181" s="727"/>
      <c r="NUX181" s="403"/>
      <c r="NUY181" s="403"/>
      <c r="NVK181" s="727"/>
      <c r="NVN181" s="403"/>
      <c r="NVO181" s="403"/>
      <c r="NWA181" s="727"/>
      <c r="NWD181" s="403"/>
      <c r="NWE181" s="403"/>
      <c r="NWQ181" s="727"/>
      <c r="NWT181" s="403"/>
      <c r="NWU181" s="403"/>
      <c r="NXG181" s="727"/>
      <c r="NXJ181" s="403"/>
      <c r="NXK181" s="403"/>
      <c r="NXW181" s="727"/>
      <c r="NXZ181" s="403"/>
      <c r="NYA181" s="403"/>
      <c r="NYM181" s="727"/>
      <c r="NYP181" s="403"/>
      <c r="NYQ181" s="403"/>
      <c r="NZC181" s="727"/>
      <c r="NZF181" s="403"/>
      <c r="NZG181" s="403"/>
      <c r="NZS181" s="727"/>
      <c r="NZV181" s="403"/>
      <c r="NZW181" s="403"/>
      <c r="OAI181" s="727"/>
      <c r="OAL181" s="403"/>
      <c r="OAM181" s="403"/>
      <c r="OAY181" s="727"/>
      <c r="OBB181" s="403"/>
      <c r="OBC181" s="403"/>
      <c r="OBO181" s="727"/>
      <c r="OBR181" s="403"/>
      <c r="OBS181" s="403"/>
      <c r="OCE181" s="727"/>
      <c r="OCH181" s="403"/>
      <c r="OCI181" s="403"/>
      <c r="OCU181" s="727"/>
      <c r="OCX181" s="403"/>
      <c r="OCY181" s="403"/>
      <c r="ODK181" s="727"/>
      <c r="ODN181" s="403"/>
      <c r="ODO181" s="403"/>
      <c r="OEA181" s="727"/>
      <c r="OED181" s="403"/>
      <c r="OEE181" s="403"/>
      <c r="OEQ181" s="727"/>
      <c r="OET181" s="403"/>
      <c r="OEU181" s="403"/>
      <c r="OFG181" s="727"/>
      <c r="OFJ181" s="403"/>
      <c r="OFK181" s="403"/>
      <c r="OFW181" s="727"/>
      <c r="OFZ181" s="403"/>
      <c r="OGA181" s="403"/>
      <c r="OGM181" s="727"/>
      <c r="OGP181" s="403"/>
      <c r="OGQ181" s="403"/>
      <c r="OHC181" s="727"/>
      <c r="OHF181" s="403"/>
      <c r="OHG181" s="403"/>
      <c r="OHS181" s="727"/>
      <c r="OHV181" s="403"/>
      <c r="OHW181" s="403"/>
      <c r="OII181" s="727"/>
      <c r="OIL181" s="403"/>
      <c r="OIM181" s="403"/>
      <c r="OIY181" s="727"/>
      <c r="OJB181" s="403"/>
      <c r="OJC181" s="403"/>
      <c r="OJO181" s="727"/>
      <c r="OJR181" s="403"/>
      <c r="OJS181" s="403"/>
      <c r="OKE181" s="727"/>
      <c r="OKH181" s="403"/>
      <c r="OKI181" s="403"/>
      <c r="OKU181" s="727"/>
      <c r="OKX181" s="403"/>
      <c r="OKY181" s="403"/>
      <c r="OLK181" s="727"/>
      <c r="OLN181" s="403"/>
      <c r="OLO181" s="403"/>
      <c r="OMA181" s="727"/>
      <c r="OMD181" s="403"/>
      <c r="OME181" s="403"/>
      <c r="OMQ181" s="727"/>
      <c r="OMT181" s="403"/>
      <c r="OMU181" s="403"/>
      <c r="ONG181" s="727"/>
      <c r="ONJ181" s="403"/>
      <c r="ONK181" s="403"/>
      <c r="ONW181" s="727"/>
      <c r="ONZ181" s="403"/>
      <c r="OOA181" s="403"/>
      <c r="OOM181" s="727"/>
      <c r="OOP181" s="403"/>
      <c r="OOQ181" s="403"/>
      <c r="OPC181" s="727"/>
      <c r="OPF181" s="403"/>
      <c r="OPG181" s="403"/>
      <c r="OPS181" s="727"/>
      <c r="OPV181" s="403"/>
      <c r="OPW181" s="403"/>
      <c r="OQI181" s="727"/>
      <c r="OQL181" s="403"/>
      <c r="OQM181" s="403"/>
      <c r="OQY181" s="727"/>
      <c r="ORB181" s="403"/>
      <c r="ORC181" s="403"/>
      <c r="ORO181" s="727"/>
      <c r="ORR181" s="403"/>
      <c r="ORS181" s="403"/>
      <c r="OSE181" s="727"/>
      <c r="OSH181" s="403"/>
      <c r="OSI181" s="403"/>
      <c r="OSU181" s="727"/>
      <c r="OSX181" s="403"/>
      <c r="OSY181" s="403"/>
      <c r="OTK181" s="727"/>
      <c r="OTN181" s="403"/>
      <c r="OTO181" s="403"/>
      <c r="OUA181" s="727"/>
      <c r="OUD181" s="403"/>
      <c r="OUE181" s="403"/>
      <c r="OUQ181" s="727"/>
      <c r="OUT181" s="403"/>
      <c r="OUU181" s="403"/>
      <c r="OVG181" s="727"/>
      <c r="OVJ181" s="403"/>
      <c r="OVK181" s="403"/>
      <c r="OVW181" s="727"/>
      <c r="OVZ181" s="403"/>
      <c r="OWA181" s="403"/>
      <c r="OWM181" s="727"/>
      <c r="OWP181" s="403"/>
      <c r="OWQ181" s="403"/>
      <c r="OXC181" s="727"/>
      <c r="OXF181" s="403"/>
      <c r="OXG181" s="403"/>
      <c r="OXS181" s="727"/>
      <c r="OXV181" s="403"/>
      <c r="OXW181" s="403"/>
      <c r="OYI181" s="727"/>
      <c r="OYL181" s="403"/>
      <c r="OYM181" s="403"/>
      <c r="OYY181" s="727"/>
      <c r="OZB181" s="403"/>
      <c r="OZC181" s="403"/>
      <c r="OZO181" s="727"/>
      <c r="OZR181" s="403"/>
      <c r="OZS181" s="403"/>
      <c r="PAE181" s="727"/>
      <c r="PAH181" s="403"/>
      <c r="PAI181" s="403"/>
      <c r="PAU181" s="727"/>
      <c r="PAX181" s="403"/>
      <c r="PAY181" s="403"/>
      <c r="PBK181" s="727"/>
      <c r="PBN181" s="403"/>
      <c r="PBO181" s="403"/>
      <c r="PCA181" s="727"/>
      <c r="PCD181" s="403"/>
      <c r="PCE181" s="403"/>
      <c r="PCQ181" s="727"/>
      <c r="PCT181" s="403"/>
      <c r="PCU181" s="403"/>
      <c r="PDG181" s="727"/>
      <c r="PDJ181" s="403"/>
      <c r="PDK181" s="403"/>
      <c r="PDW181" s="727"/>
      <c r="PDZ181" s="403"/>
      <c r="PEA181" s="403"/>
      <c r="PEM181" s="727"/>
      <c r="PEP181" s="403"/>
      <c r="PEQ181" s="403"/>
      <c r="PFC181" s="727"/>
      <c r="PFF181" s="403"/>
      <c r="PFG181" s="403"/>
      <c r="PFS181" s="727"/>
      <c r="PFV181" s="403"/>
      <c r="PFW181" s="403"/>
      <c r="PGI181" s="727"/>
      <c r="PGL181" s="403"/>
      <c r="PGM181" s="403"/>
      <c r="PGY181" s="727"/>
      <c r="PHB181" s="403"/>
      <c r="PHC181" s="403"/>
      <c r="PHO181" s="727"/>
      <c r="PHR181" s="403"/>
      <c r="PHS181" s="403"/>
      <c r="PIE181" s="727"/>
      <c r="PIH181" s="403"/>
      <c r="PII181" s="403"/>
      <c r="PIU181" s="727"/>
      <c r="PIX181" s="403"/>
      <c r="PIY181" s="403"/>
      <c r="PJK181" s="727"/>
      <c r="PJN181" s="403"/>
      <c r="PJO181" s="403"/>
      <c r="PKA181" s="727"/>
      <c r="PKD181" s="403"/>
      <c r="PKE181" s="403"/>
      <c r="PKQ181" s="727"/>
      <c r="PKT181" s="403"/>
      <c r="PKU181" s="403"/>
      <c r="PLG181" s="727"/>
      <c r="PLJ181" s="403"/>
      <c r="PLK181" s="403"/>
      <c r="PLW181" s="727"/>
      <c r="PLZ181" s="403"/>
      <c r="PMA181" s="403"/>
      <c r="PMM181" s="727"/>
      <c r="PMP181" s="403"/>
      <c r="PMQ181" s="403"/>
      <c r="PNC181" s="727"/>
      <c r="PNF181" s="403"/>
      <c r="PNG181" s="403"/>
      <c r="PNS181" s="727"/>
      <c r="PNV181" s="403"/>
      <c r="PNW181" s="403"/>
      <c r="POI181" s="727"/>
      <c r="POL181" s="403"/>
      <c r="POM181" s="403"/>
      <c r="POY181" s="727"/>
      <c r="PPB181" s="403"/>
      <c r="PPC181" s="403"/>
      <c r="PPO181" s="727"/>
      <c r="PPR181" s="403"/>
      <c r="PPS181" s="403"/>
      <c r="PQE181" s="727"/>
      <c r="PQH181" s="403"/>
      <c r="PQI181" s="403"/>
      <c r="PQU181" s="727"/>
      <c r="PQX181" s="403"/>
      <c r="PQY181" s="403"/>
      <c r="PRK181" s="727"/>
      <c r="PRN181" s="403"/>
      <c r="PRO181" s="403"/>
      <c r="PSA181" s="727"/>
      <c r="PSD181" s="403"/>
      <c r="PSE181" s="403"/>
      <c r="PSQ181" s="727"/>
      <c r="PST181" s="403"/>
      <c r="PSU181" s="403"/>
      <c r="PTG181" s="727"/>
      <c r="PTJ181" s="403"/>
      <c r="PTK181" s="403"/>
      <c r="PTW181" s="727"/>
      <c r="PTZ181" s="403"/>
      <c r="PUA181" s="403"/>
      <c r="PUM181" s="727"/>
      <c r="PUP181" s="403"/>
      <c r="PUQ181" s="403"/>
      <c r="PVC181" s="727"/>
      <c r="PVF181" s="403"/>
      <c r="PVG181" s="403"/>
      <c r="PVS181" s="727"/>
      <c r="PVV181" s="403"/>
      <c r="PVW181" s="403"/>
      <c r="PWI181" s="727"/>
      <c r="PWL181" s="403"/>
      <c r="PWM181" s="403"/>
      <c r="PWY181" s="727"/>
      <c r="PXB181" s="403"/>
      <c r="PXC181" s="403"/>
      <c r="PXO181" s="727"/>
      <c r="PXR181" s="403"/>
      <c r="PXS181" s="403"/>
      <c r="PYE181" s="727"/>
      <c r="PYH181" s="403"/>
      <c r="PYI181" s="403"/>
      <c r="PYU181" s="727"/>
      <c r="PYX181" s="403"/>
      <c r="PYY181" s="403"/>
      <c r="PZK181" s="727"/>
      <c r="PZN181" s="403"/>
      <c r="PZO181" s="403"/>
      <c r="QAA181" s="727"/>
      <c r="QAD181" s="403"/>
      <c r="QAE181" s="403"/>
      <c r="QAQ181" s="727"/>
      <c r="QAT181" s="403"/>
      <c r="QAU181" s="403"/>
      <c r="QBG181" s="727"/>
      <c r="QBJ181" s="403"/>
      <c r="QBK181" s="403"/>
      <c r="QBW181" s="727"/>
      <c r="QBZ181" s="403"/>
      <c r="QCA181" s="403"/>
      <c r="QCM181" s="727"/>
      <c r="QCP181" s="403"/>
      <c r="QCQ181" s="403"/>
      <c r="QDC181" s="727"/>
      <c r="QDF181" s="403"/>
      <c r="QDG181" s="403"/>
      <c r="QDS181" s="727"/>
      <c r="QDV181" s="403"/>
      <c r="QDW181" s="403"/>
      <c r="QEI181" s="727"/>
      <c r="QEL181" s="403"/>
      <c r="QEM181" s="403"/>
      <c r="QEY181" s="727"/>
      <c r="QFB181" s="403"/>
      <c r="QFC181" s="403"/>
      <c r="QFO181" s="727"/>
      <c r="QFR181" s="403"/>
      <c r="QFS181" s="403"/>
      <c r="QGE181" s="727"/>
      <c r="QGH181" s="403"/>
      <c r="QGI181" s="403"/>
      <c r="QGU181" s="727"/>
      <c r="QGX181" s="403"/>
      <c r="QGY181" s="403"/>
      <c r="QHK181" s="727"/>
      <c r="QHN181" s="403"/>
      <c r="QHO181" s="403"/>
      <c r="QIA181" s="727"/>
      <c r="QID181" s="403"/>
      <c r="QIE181" s="403"/>
      <c r="QIQ181" s="727"/>
      <c r="QIT181" s="403"/>
      <c r="QIU181" s="403"/>
      <c r="QJG181" s="727"/>
      <c r="QJJ181" s="403"/>
      <c r="QJK181" s="403"/>
      <c r="QJW181" s="727"/>
      <c r="QJZ181" s="403"/>
      <c r="QKA181" s="403"/>
      <c r="QKM181" s="727"/>
      <c r="QKP181" s="403"/>
      <c r="QKQ181" s="403"/>
      <c r="QLC181" s="727"/>
      <c r="QLF181" s="403"/>
      <c r="QLG181" s="403"/>
      <c r="QLS181" s="727"/>
      <c r="QLV181" s="403"/>
      <c r="QLW181" s="403"/>
      <c r="QMI181" s="727"/>
      <c r="QML181" s="403"/>
      <c r="QMM181" s="403"/>
      <c r="QMY181" s="727"/>
      <c r="QNB181" s="403"/>
      <c r="QNC181" s="403"/>
      <c r="QNO181" s="727"/>
      <c r="QNR181" s="403"/>
      <c r="QNS181" s="403"/>
      <c r="QOE181" s="727"/>
      <c r="QOH181" s="403"/>
      <c r="QOI181" s="403"/>
      <c r="QOU181" s="727"/>
      <c r="QOX181" s="403"/>
      <c r="QOY181" s="403"/>
      <c r="QPK181" s="727"/>
      <c r="QPN181" s="403"/>
      <c r="QPO181" s="403"/>
      <c r="QQA181" s="727"/>
      <c r="QQD181" s="403"/>
      <c r="QQE181" s="403"/>
      <c r="QQQ181" s="727"/>
      <c r="QQT181" s="403"/>
      <c r="QQU181" s="403"/>
      <c r="QRG181" s="727"/>
      <c r="QRJ181" s="403"/>
      <c r="QRK181" s="403"/>
      <c r="QRW181" s="727"/>
      <c r="QRZ181" s="403"/>
      <c r="QSA181" s="403"/>
      <c r="QSM181" s="727"/>
      <c r="QSP181" s="403"/>
      <c r="QSQ181" s="403"/>
      <c r="QTC181" s="727"/>
      <c r="QTF181" s="403"/>
      <c r="QTG181" s="403"/>
      <c r="QTS181" s="727"/>
      <c r="QTV181" s="403"/>
      <c r="QTW181" s="403"/>
      <c r="QUI181" s="727"/>
      <c r="QUL181" s="403"/>
      <c r="QUM181" s="403"/>
      <c r="QUY181" s="727"/>
      <c r="QVB181" s="403"/>
      <c r="QVC181" s="403"/>
      <c r="QVO181" s="727"/>
      <c r="QVR181" s="403"/>
      <c r="QVS181" s="403"/>
      <c r="QWE181" s="727"/>
      <c r="QWH181" s="403"/>
      <c r="QWI181" s="403"/>
      <c r="QWU181" s="727"/>
      <c r="QWX181" s="403"/>
      <c r="QWY181" s="403"/>
      <c r="QXK181" s="727"/>
      <c r="QXN181" s="403"/>
      <c r="QXO181" s="403"/>
      <c r="QYA181" s="727"/>
      <c r="QYD181" s="403"/>
      <c r="QYE181" s="403"/>
      <c r="QYQ181" s="727"/>
      <c r="QYT181" s="403"/>
      <c r="QYU181" s="403"/>
      <c r="QZG181" s="727"/>
      <c r="QZJ181" s="403"/>
      <c r="QZK181" s="403"/>
      <c r="QZW181" s="727"/>
      <c r="QZZ181" s="403"/>
      <c r="RAA181" s="403"/>
      <c r="RAM181" s="727"/>
      <c r="RAP181" s="403"/>
      <c r="RAQ181" s="403"/>
      <c r="RBC181" s="727"/>
      <c r="RBF181" s="403"/>
      <c r="RBG181" s="403"/>
      <c r="RBS181" s="727"/>
      <c r="RBV181" s="403"/>
      <c r="RBW181" s="403"/>
      <c r="RCI181" s="727"/>
      <c r="RCL181" s="403"/>
      <c r="RCM181" s="403"/>
      <c r="RCY181" s="727"/>
      <c r="RDB181" s="403"/>
      <c r="RDC181" s="403"/>
      <c r="RDO181" s="727"/>
      <c r="RDR181" s="403"/>
      <c r="RDS181" s="403"/>
      <c r="REE181" s="727"/>
      <c r="REH181" s="403"/>
      <c r="REI181" s="403"/>
      <c r="REU181" s="727"/>
      <c r="REX181" s="403"/>
      <c r="REY181" s="403"/>
      <c r="RFK181" s="727"/>
      <c r="RFN181" s="403"/>
      <c r="RFO181" s="403"/>
      <c r="RGA181" s="727"/>
      <c r="RGD181" s="403"/>
      <c r="RGE181" s="403"/>
      <c r="RGQ181" s="727"/>
      <c r="RGT181" s="403"/>
      <c r="RGU181" s="403"/>
      <c r="RHG181" s="727"/>
      <c r="RHJ181" s="403"/>
      <c r="RHK181" s="403"/>
      <c r="RHW181" s="727"/>
      <c r="RHZ181" s="403"/>
      <c r="RIA181" s="403"/>
      <c r="RIM181" s="727"/>
      <c r="RIP181" s="403"/>
      <c r="RIQ181" s="403"/>
      <c r="RJC181" s="727"/>
      <c r="RJF181" s="403"/>
      <c r="RJG181" s="403"/>
      <c r="RJS181" s="727"/>
      <c r="RJV181" s="403"/>
      <c r="RJW181" s="403"/>
      <c r="RKI181" s="727"/>
      <c r="RKL181" s="403"/>
      <c r="RKM181" s="403"/>
      <c r="RKY181" s="727"/>
      <c r="RLB181" s="403"/>
      <c r="RLC181" s="403"/>
      <c r="RLO181" s="727"/>
      <c r="RLR181" s="403"/>
      <c r="RLS181" s="403"/>
      <c r="RME181" s="727"/>
      <c r="RMH181" s="403"/>
      <c r="RMI181" s="403"/>
      <c r="RMU181" s="727"/>
      <c r="RMX181" s="403"/>
      <c r="RMY181" s="403"/>
      <c r="RNK181" s="727"/>
      <c r="RNN181" s="403"/>
      <c r="RNO181" s="403"/>
      <c r="ROA181" s="727"/>
      <c r="ROD181" s="403"/>
      <c r="ROE181" s="403"/>
      <c r="ROQ181" s="727"/>
      <c r="ROT181" s="403"/>
      <c r="ROU181" s="403"/>
      <c r="RPG181" s="727"/>
      <c r="RPJ181" s="403"/>
      <c r="RPK181" s="403"/>
      <c r="RPW181" s="727"/>
      <c r="RPZ181" s="403"/>
      <c r="RQA181" s="403"/>
      <c r="RQM181" s="727"/>
      <c r="RQP181" s="403"/>
      <c r="RQQ181" s="403"/>
      <c r="RRC181" s="727"/>
      <c r="RRF181" s="403"/>
      <c r="RRG181" s="403"/>
      <c r="RRS181" s="727"/>
      <c r="RRV181" s="403"/>
      <c r="RRW181" s="403"/>
      <c r="RSI181" s="727"/>
      <c r="RSL181" s="403"/>
      <c r="RSM181" s="403"/>
      <c r="RSY181" s="727"/>
      <c r="RTB181" s="403"/>
      <c r="RTC181" s="403"/>
      <c r="RTO181" s="727"/>
      <c r="RTR181" s="403"/>
      <c r="RTS181" s="403"/>
      <c r="RUE181" s="727"/>
      <c r="RUH181" s="403"/>
      <c r="RUI181" s="403"/>
      <c r="RUU181" s="727"/>
      <c r="RUX181" s="403"/>
      <c r="RUY181" s="403"/>
      <c r="RVK181" s="727"/>
      <c r="RVN181" s="403"/>
      <c r="RVO181" s="403"/>
      <c r="RWA181" s="727"/>
      <c r="RWD181" s="403"/>
      <c r="RWE181" s="403"/>
      <c r="RWQ181" s="727"/>
      <c r="RWT181" s="403"/>
      <c r="RWU181" s="403"/>
      <c r="RXG181" s="727"/>
      <c r="RXJ181" s="403"/>
      <c r="RXK181" s="403"/>
      <c r="RXW181" s="727"/>
      <c r="RXZ181" s="403"/>
      <c r="RYA181" s="403"/>
      <c r="RYM181" s="727"/>
      <c r="RYP181" s="403"/>
      <c r="RYQ181" s="403"/>
      <c r="RZC181" s="727"/>
      <c r="RZF181" s="403"/>
      <c r="RZG181" s="403"/>
      <c r="RZS181" s="727"/>
      <c r="RZV181" s="403"/>
      <c r="RZW181" s="403"/>
      <c r="SAI181" s="727"/>
      <c r="SAL181" s="403"/>
      <c r="SAM181" s="403"/>
      <c r="SAY181" s="727"/>
      <c r="SBB181" s="403"/>
      <c r="SBC181" s="403"/>
      <c r="SBO181" s="727"/>
      <c r="SBR181" s="403"/>
      <c r="SBS181" s="403"/>
      <c r="SCE181" s="727"/>
      <c r="SCH181" s="403"/>
      <c r="SCI181" s="403"/>
      <c r="SCU181" s="727"/>
      <c r="SCX181" s="403"/>
      <c r="SCY181" s="403"/>
      <c r="SDK181" s="727"/>
      <c r="SDN181" s="403"/>
      <c r="SDO181" s="403"/>
      <c r="SEA181" s="727"/>
      <c r="SED181" s="403"/>
      <c r="SEE181" s="403"/>
      <c r="SEQ181" s="727"/>
      <c r="SET181" s="403"/>
      <c r="SEU181" s="403"/>
      <c r="SFG181" s="727"/>
      <c r="SFJ181" s="403"/>
      <c r="SFK181" s="403"/>
      <c r="SFW181" s="727"/>
      <c r="SFZ181" s="403"/>
      <c r="SGA181" s="403"/>
      <c r="SGM181" s="727"/>
      <c r="SGP181" s="403"/>
      <c r="SGQ181" s="403"/>
      <c r="SHC181" s="727"/>
      <c r="SHF181" s="403"/>
      <c r="SHG181" s="403"/>
      <c r="SHS181" s="727"/>
      <c r="SHV181" s="403"/>
      <c r="SHW181" s="403"/>
      <c r="SII181" s="727"/>
      <c r="SIL181" s="403"/>
      <c r="SIM181" s="403"/>
      <c r="SIY181" s="727"/>
      <c r="SJB181" s="403"/>
      <c r="SJC181" s="403"/>
      <c r="SJO181" s="727"/>
      <c r="SJR181" s="403"/>
      <c r="SJS181" s="403"/>
      <c r="SKE181" s="727"/>
      <c r="SKH181" s="403"/>
      <c r="SKI181" s="403"/>
      <c r="SKU181" s="727"/>
      <c r="SKX181" s="403"/>
      <c r="SKY181" s="403"/>
      <c r="SLK181" s="727"/>
      <c r="SLN181" s="403"/>
      <c r="SLO181" s="403"/>
      <c r="SMA181" s="727"/>
      <c r="SMD181" s="403"/>
      <c r="SME181" s="403"/>
      <c r="SMQ181" s="727"/>
      <c r="SMT181" s="403"/>
      <c r="SMU181" s="403"/>
      <c r="SNG181" s="727"/>
      <c r="SNJ181" s="403"/>
      <c r="SNK181" s="403"/>
      <c r="SNW181" s="727"/>
      <c r="SNZ181" s="403"/>
      <c r="SOA181" s="403"/>
      <c r="SOM181" s="727"/>
      <c r="SOP181" s="403"/>
      <c r="SOQ181" s="403"/>
      <c r="SPC181" s="727"/>
      <c r="SPF181" s="403"/>
      <c r="SPG181" s="403"/>
      <c r="SPS181" s="727"/>
      <c r="SPV181" s="403"/>
      <c r="SPW181" s="403"/>
      <c r="SQI181" s="727"/>
      <c r="SQL181" s="403"/>
      <c r="SQM181" s="403"/>
      <c r="SQY181" s="727"/>
      <c r="SRB181" s="403"/>
      <c r="SRC181" s="403"/>
      <c r="SRO181" s="727"/>
      <c r="SRR181" s="403"/>
      <c r="SRS181" s="403"/>
      <c r="SSE181" s="727"/>
      <c r="SSH181" s="403"/>
      <c r="SSI181" s="403"/>
      <c r="SSU181" s="727"/>
      <c r="SSX181" s="403"/>
      <c r="SSY181" s="403"/>
      <c r="STK181" s="727"/>
      <c r="STN181" s="403"/>
      <c r="STO181" s="403"/>
      <c r="SUA181" s="727"/>
      <c r="SUD181" s="403"/>
      <c r="SUE181" s="403"/>
      <c r="SUQ181" s="727"/>
      <c r="SUT181" s="403"/>
      <c r="SUU181" s="403"/>
      <c r="SVG181" s="727"/>
      <c r="SVJ181" s="403"/>
      <c r="SVK181" s="403"/>
      <c r="SVW181" s="727"/>
      <c r="SVZ181" s="403"/>
      <c r="SWA181" s="403"/>
      <c r="SWM181" s="727"/>
      <c r="SWP181" s="403"/>
      <c r="SWQ181" s="403"/>
      <c r="SXC181" s="727"/>
      <c r="SXF181" s="403"/>
      <c r="SXG181" s="403"/>
      <c r="SXS181" s="727"/>
      <c r="SXV181" s="403"/>
      <c r="SXW181" s="403"/>
      <c r="SYI181" s="727"/>
      <c r="SYL181" s="403"/>
      <c r="SYM181" s="403"/>
      <c r="SYY181" s="727"/>
      <c r="SZB181" s="403"/>
      <c r="SZC181" s="403"/>
      <c r="SZO181" s="727"/>
      <c r="SZR181" s="403"/>
      <c r="SZS181" s="403"/>
      <c r="TAE181" s="727"/>
      <c r="TAH181" s="403"/>
      <c r="TAI181" s="403"/>
      <c r="TAU181" s="727"/>
      <c r="TAX181" s="403"/>
      <c r="TAY181" s="403"/>
      <c r="TBK181" s="727"/>
      <c r="TBN181" s="403"/>
      <c r="TBO181" s="403"/>
      <c r="TCA181" s="727"/>
      <c r="TCD181" s="403"/>
      <c r="TCE181" s="403"/>
      <c r="TCQ181" s="727"/>
      <c r="TCT181" s="403"/>
      <c r="TCU181" s="403"/>
      <c r="TDG181" s="727"/>
      <c r="TDJ181" s="403"/>
      <c r="TDK181" s="403"/>
      <c r="TDW181" s="727"/>
      <c r="TDZ181" s="403"/>
      <c r="TEA181" s="403"/>
      <c r="TEM181" s="727"/>
      <c r="TEP181" s="403"/>
      <c r="TEQ181" s="403"/>
      <c r="TFC181" s="727"/>
      <c r="TFF181" s="403"/>
      <c r="TFG181" s="403"/>
      <c r="TFS181" s="727"/>
      <c r="TFV181" s="403"/>
      <c r="TFW181" s="403"/>
      <c r="TGI181" s="727"/>
      <c r="TGL181" s="403"/>
      <c r="TGM181" s="403"/>
      <c r="TGY181" s="727"/>
      <c r="THB181" s="403"/>
      <c r="THC181" s="403"/>
      <c r="THO181" s="727"/>
      <c r="THR181" s="403"/>
      <c r="THS181" s="403"/>
      <c r="TIE181" s="727"/>
      <c r="TIH181" s="403"/>
      <c r="TII181" s="403"/>
      <c r="TIU181" s="727"/>
      <c r="TIX181" s="403"/>
      <c r="TIY181" s="403"/>
      <c r="TJK181" s="727"/>
      <c r="TJN181" s="403"/>
      <c r="TJO181" s="403"/>
      <c r="TKA181" s="727"/>
      <c r="TKD181" s="403"/>
      <c r="TKE181" s="403"/>
      <c r="TKQ181" s="727"/>
      <c r="TKT181" s="403"/>
      <c r="TKU181" s="403"/>
      <c r="TLG181" s="727"/>
      <c r="TLJ181" s="403"/>
      <c r="TLK181" s="403"/>
      <c r="TLW181" s="727"/>
      <c r="TLZ181" s="403"/>
      <c r="TMA181" s="403"/>
      <c r="TMM181" s="727"/>
      <c r="TMP181" s="403"/>
      <c r="TMQ181" s="403"/>
      <c r="TNC181" s="727"/>
      <c r="TNF181" s="403"/>
      <c r="TNG181" s="403"/>
      <c r="TNS181" s="727"/>
      <c r="TNV181" s="403"/>
      <c r="TNW181" s="403"/>
      <c r="TOI181" s="727"/>
      <c r="TOL181" s="403"/>
      <c r="TOM181" s="403"/>
      <c r="TOY181" s="727"/>
      <c r="TPB181" s="403"/>
      <c r="TPC181" s="403"/>
      <c r="TPO181" s="727"/>
      <c r="TPR181" s="403"/>
      <c r="TPS181" s="403"/>
      <c r="TQE181" s="727"/>
      <c r="TQH181" s="403"/>
      <c r="TQI181" s="403"/>
      <c r="TQU181" s="727"/>
      <c r="TQX181" s="403"/>
      <c r="TQY181" s="403"/>
      <c r="TRK181" s="727"/>
      <c r="TRN181" s="403"/>
      <c r="TRO181" s="403"/>
      <c r="TSA181" s="727"/>
      <c r="TSD181" s="403"/>
      <c r="TSE181" s="403"/>
      <c r="TSQ181" s="727"/>
      <c r="TST181" s="403"/>
      <c r="TSU181" s="403"/>
      <c r="TTG181" s="727"/>
      <c r="TTJ181" s="403"/>
      <c r="TTK181" s="403"/>
      <c r="TTW181" s="727"/>
      <c r="TTZ181" s="403"/>
      <c r="TUA181" s="403"/>
      <c r="TUM181" s="727"/>
      <c r="TUP181" s="403"/>
      <c r="TUQ181" s="403"/>
      <c r="TVC181" s="727"/>
      <c r="TVF181" s="403"/>
      <c r="TVG181" s="403"/>
      <c r="TVS181" s="727"/>
      <c r="TVV181" s="403"/>
      <c r="TVW181" s="403"/>
      <c r="TWI181" s="727"/>
      <c r="TWL181" s="403"/>
      <c r="TWM181" s="403"/>
      <c r="TWY181" s="727"/>
      <c r="TXB181" s="403"/>
      <c r="TXC181" s="403"/>
      <c r="TXO181" s="727"/>
      <c r="TXR181" s="403"/>
      <c r="TXS181" s="403"/>
      <c r="TYE181" s="727"/>
      <c r="TYH181" s="403"/>
      <c r="TYI181" s="403"/>
      <c r="TYU181" s="727"/>
      <c r="TYX181" s="403"/>
      <c r="TYY181" s="403"/>
      <c r="TZK181" s="727"/>
      <c r="TZN181" s="403"/>
      <c r="TZO181" s="403"/>
      <c r="UAA181" s="727"/>
      <c r="UAD181" s="403"/>
      <c r="UAE181" s="403"/>
      <c r="UAQ181" s="727"/>
      <c r="UAT181" s="403"/>
      <c r="UAU181" s="403"/>
      <c r="UBG181" s="727"/>
      <c r="UBJ181" s="403"/>
      <c r="UBK181" s="403"/>
      <c r="UBW181" s="727"/>
      <c r="UBZ181" s="403"/>
      <c r="UCA181" s="403"/>
      <c r="UCM181" s="727"/>
      <c r="UCP181" s="403"/>
      <c r="UCQ181" s="403"/>
      <c r="UDC181" s="727"/>
      <c r="UDF181" s="403"/>
      <c r="UDG181" s="403"/>
      <c r="UDS181" s="727"/>
      <c r="UDV181" s="403"/>
      <c r="UDW181" s="403"/>
      <c r="UEI181" s="727"/>
      <c r="UEL181" s="403"/>
      <c r="UEM181" s="403"/>
      <c r="UEY181" s="727"/>
      <c r="UFB181" s="403"/>
      <c r="UFC181" s="403"/>
      <c r="UFO181" s="727"/>
      <c r="UFR181" s="403"/>
      <c r="UFS181" s="403"/>
      <c r="UGE181" s="727"/>
      <c r="UGH181" s="403"/>
      <c r="UGI181" s="403"/>
      <c r="UGU181" s="727"/>
      <c r="UGX181" s="403"/>
      <c r="UGY181" s="403"/>
      <c r="UHK181" s="727"/>
      <c r="UHN181" s="403"/>
      <c r="UHO181" s="403"/>
      <c r="UIA181" s="727"/>
      <c r="UID181" s="403"/>
      <c r="UIE181" s="403"/>
      <c r="UIQ181" s="727"/>
      <c r="UIT181" s="403"/>
      <c r="UIU181" s="403"/>
      <c r="UJG181" s="727"/>
      <c r="UJJ181" s="403"/>
      <c r="UJK181" s="403"/>
      <c r="UJW181" s="727"/>
      <c r="UJZ181" s="403"/>
      <c r="UKA181" s="403"/>
      <c r="UKM181" s="727"/>
      <c r="UKP181" s="403"/>
      <c r="UKQ181" s="403"/>
      <c r="ULC181" s="727"/>
      <c r="ULF181" s="403"/>
      <c r="ULG181" s="403"/>
      <c r="ULS181" s="727"/>
      <c r="ULV181" s="403"/>
      <c r="ULW181" s="403"/>
      <c r="UMI181" s="727"/>
      <c r="UML181" s="403"/>
      <c r="UMM181" s="403"/>
      <c r="UMY181" s="727"/>
      <c r="UNB181" s="403"/>
      <c r="UNC181" s="403"/>
      <c r="UNO181" s="727"/>
      <c r="UNR181" s="403"/>
      <c r="UNS181" s="403"/>
      <c r="UOE181" s="727"/>
      <c r="UOH181" s="403"/>
      <c r="UOI181" s="403"/>
      <c r="UOU181" s="727"/>
      <c r="UOX181" s="403"/>
      <c r="UOY181" s="403"/>
      <c r="UPK181" s="727"/>
      <c r="UPN181" s="403"/>
      <c r="UPO181" s="403"/>
      <c r="UQA181" s="727"/>
      <c r="UQD181" s="403"/>
      <c r="UQE181" s="403"/>
      <c r="UQQ181" s="727"/>
      <c r="UQT181" s="403"/>
      <c r="UQU181" s="403"/>
      <c r="URG181" s="727"/>
      <c r="URJ181" s="403"/>
      <c r="URK181" s="403"/>
      <c r="URW181" s="727"/>
      <c r="URZ181" s="403"/>
      <c r="USA181" s="403"/>
      <c r="USM181" s="727"/>
      <c r="USP181" s="403"/>
      <c r="USQ181" s="403"/>
      <c r="UTC181" s="727"/>
      <c r="UTF181" s="403"/>
      <c r="UTG181" s="403"/>
      <c r="UTS181" s="727"/>
      <c r="UTV181" s="403"/>
      <c r="UTW181" s="403"/>
      <c r="UUI181" s="727"/>
      <c r="UUL181" s="403"/>
      <c r="UUM181" s="403"/>
      <c r="UUY181" s="727"/>
      <c r="UVB181" s="403"/>
      <c r="UVC181" s="403"/>
      <c r="UVO181" s="727"/>
      <c r="UVR181" s="403"/>
      <c r="UVS181" s="403"/>
      <c r="UWE181" s="727"/>
      <c r="UWH181" s="403"/>
      <c r="UWI181" s="403"/>
      <c r="UWU181" s="727"/>
      <c r="UWX181" s="403"/>
      <c r="UWY181" s="403"/>
      <c r="UXK181" s="727"/>
      <c r="UXN181" s="403"/>
      <c r="UXO181" s="403"/>
      <c r="UYA181" s="727"/>
      <c r="UYD181" s="403"/>
      <c r="UYE181" s="403"/>
      <c r="UYQ181" s="727"/>
      <c r="UYT181" s="403"/>
      <c r="UYU181" s="403"/>
      <c r="UZG181" s="727"/>
      <c r="UZJ181" s="403"/>
      <c r="UZK181" s="403"/>
      <c r="UZW181" s="727"/>
      <c r="UZZ181" s="403"/>
      <c r="VAA181" s="403"/>
      <c r="VAM181" s="727"/>
      <c r="VAP181" s="403"/>
      <c r="VAQ181" s="403"/>
      <c r="VBC181" s="727"/>
      <c r="VBF181" s="403"/>
      <c r="VBG181" s="403"/>
      <c r="VBS181" s="727"/>
      <c r="VBV181" s="403"/>
      <c r="VBW181" s="403"/>
      <c r="VCI181" s="727"/>
      <c r="VCL181" s="403"/>
      <c r="VCM181" s="403"/>
      <c r="VCY181" s="727"/>
      <c r="VDB181" s="403"/>
      <c r="VDC181" s="403"/>
      <c r="VDO181" s="727"/>
      <c r="VDR181" s="403"/>
      <c r="VDS181" s="403"/>
      <c r="VEE181" s="727"/>
      <c r="VEH181" s="403"/>
      <c r="VEI181" s="403"/>
      <c r="VEU181" s="727"/>
      <c r="VEX181" s="403"/>
      <c r="VEY181" s="403"/>
      <c r="VFK181" s="727"/>
      <c r="VFN181" s="403"/>
      <c r="VFO181" s="403"/>
      <c r="VGA181" s="727"/>
      <c r="VGD181" s="403"/>
      <c r="VGE181" s="403"/>
      <c r="VGQ181" s="727"/>
      <c r="VGT181" s="403"/>
      <c r="VGU181" s="403"/>
      <c r="VHG181" s="727"/>
      <c r="VHJ181" s="403"/>
      <c r="VHK181" s="403"/>
      <c r="VHW181" s="727"/>
      <c r="VHZ181" s="403"/>
      <c r="VIA181" s="403"/>
      <c r="VIM181" s="727"/>
      <c r="VIP181" s="403"/>
      <c r="VIQ181" s="403"/>
      <c r="VJC181" s="727"/>
      <c r="VJF181" s="403"/>
      <c r="VJG181" s="403"/>
      <c r="VJS181" s="727"/>
      <c r="VJV181" s="403"/>
      <c r="VJW181" s="403"/>
      <c r="VKI181" s="727"/>
      <c r="VKL181" s="403"/>
      <c r="VKM181" s="403"/>
      <c r="VKY181" s="727"/>
      <c r="VLB181" s="403"/>
      <c r="VLC181" s="403"/>
      <c r="VLO181" s="727"/>
      <c r="VLR181" s="403"/>
      <c r="VLS181" s="403"/>
      <c r="VME181" s="727"/>
      <c r="VMH181" s="403"/>
      <c r="VMI181" s="403"/>
      <c r="VMU181" s="727"/>
      <c r="VMX181" s="403"/>
      <c r="VMY181" s="403"/>
      <c r="VNK181" s="727"/>
      <c r="VNN181" s="403"/>
      <c r="VNO181" s="403"/>
      <c r="VOA181" s="727"/>
      <c r="VOD181" s="403"/>
      <c r="VOE181" s="403"/>
      <c r="VOQ181" s="727"/>
      <c r="VOT181" s="403"/>
      <c r="VOU181" s="403"/>
      <c r="VPG181" s="727"/>
      <c r="VPJ181" s="403"/>
      <c r="VPK181" s="403"/>
      <c r="VPW181" s="727"/>
      <c r="VPZ181" s="403"/>
      <c r="VQA181" s="403"/>
      <c r="VQM181" s="727"/>
      <c r="VQP181" s="403"/>
      <c r="VQQ181" s="403"/>
      <c r="VRC181" s="727"/>
      <c r="VRF181" s="403"/>
      <c r="VRG181" s="403"/>
      <c r="VRS181" s="727"/>
      <c r="VRV181" s="403"/>
      <c r="VRW181" s="403"/>
      <c r="VSI181" s="727"/>
      <c r="VSL181" s="403"/>
      <c r="VSM181" s="403"/>
      <c r="VSY181" s="727"/>
      <c r="VTB181" s="403"/>
      <c r="VTC181" s="403"/>
      <c r="VTO181" s="727"/>
      <c r="VTR181" s="403"/>
      <c r="VTS181" s="403"/>
      <c r="VUE181" s="727"/>
      <c r="VUH181" s="403"/>
      <c r="VUI181" s="403"/>
      <c r="VUU181" s="727"/>
      <c r="VUX181" s="403"/>
      <c r="VUY181" s="403"/>
      <c r="VVK181" s="727"/>
      <c r="VVN181" s="403"/>
      <c r="VVO181" s="403"/>
      <c r="VWA181" s="727"/>
      <c r="VWD181" s="403"/>
      <c r="VWE181" s="403"/>
      <c r="VWQ181" s="727"/>
      <c r="VWT181" s="403"/>
      <c r="VWU181" s="403"/>
      <c r="VXG181" s="727"/>
      <c r="VXJ181" s="403"/>
      <c r="VXK181" s="403"/>
      <c r="VXW181" s="727"/>
      <c r="VXZ181" s="403"/>
      <c r="VYA181" s="403"/>
      <c r="VYM181" s="727"/>
      <c r="VYP181" s="403"/>
      <c r="VYQ181" s="403"/>
      <c r="VZC181" s="727"/>
      <c r="VZF181" s="403"/>
      <c r="VZG181" s="403"/>
      <c r="VZS181" s="727"/>
      <c r="VZV181" s="403"/>
      <c r="VZW181" s="403"/>
      <c r="WAI181" s="727"/>
      <c r="WAL181" s="403"/>
      <c r="WAM181" s="403"/>
      <c r="WAY181" s="727"/>
      <c r="WBB181" s="403"/>
      <c r="WBC181" s="403"/>
      <c r="WBO181" s="727"/>
      <c r="WBR181" s="403"/>
      <c r="WBS181" s="403"/>
      <c r="WCE181" s="727"/>
      <c r="WCH181" s="403"/>
      <c r="WCI181" s="403"/>
      <c r="WCU181" s="727"/>
      <c r="WCX181" s="403"/>
      <c r="WCY181" s="403"/>
      <c r="WDK181" s="727"/>
      <c r="WDN181" s="403"/>
      <c r="WDO181" s="403"/>
      <c r="WEA181" s="727"/>
      <c r="WED181" s="403"/>
      <c r="WEE181" s="403"/>
      <c r="WEQ181" s="727"/>
      <c r="WET181" s="403"/>
      <c r="WEU181" s="403"/>
      <c r="WFG181" s="727"/>
      <c r="WFJ181" s="403"/>
      <c r="WFK181" s="403"/>
      <c r="WFW181" s="727"/>
      <c r="WFZ181" s="403"/>
      <c r="WGA181" s="403"/>
      <c r="WGM181" s="727"/>
      <c r="WGP181" s="403"/>
      <c r="WGQ181" s="403"/>
      <c r="WHC181" s="727"/>
      <c r="WHF181" s="403"/>
      <c r="WHG181" s="403"/>
      <c r="WHS181" s="727"/>
      <c r="WHV181" s="403"/>
      <c r="WHW181" s="403"/>
      <c r="WII181" s="727"/>
      <c r="WIL181" s="403"/>
      <c r="WIM181" s="403"/>
      <c r="WIY181" s="727"/>
      <c r="WJB181" s="403"/>
      <c r="WJC181" s="403"/>
      <c r="WJO181" s="727"/>
      <c r="WJR181" s="403"/>
      <c r="WJS181" s="403"/>
      <c r="WKE181" s="727"/>
      <c r="WKH181" s="403"/>
      <c r="WKI181" s="403"/>
      <c r="WKU181" s="727"/>
      <c r="WKX181" s="403"/>
      <c r="WKY181" s="403"/>
      <c r="WLK181" s="727"/>
      <c r="WLN181" s="403"/>
      <c r="WLO181" s="403"/>
      <c r="WMA181" s="727"/>
      <c r="WMD181" s="403"/>
      <c r="WME181" s="403"/>
      <c r="WMQ181" s="727"/>
      <c r="WMT181" s="403"/>
      <c r="WMU181" s="403"/>
      <c r="WNG181" s="727"/>
      <c r="WNJ181" s="403"/>
      <c r="WNK181" s="403"/>
      <c r="WNW181" s="727"/>
      <c r="WNZ181" s="403"/>
      <c r="WOA181" s="403"/>
      <c r="WOM181" s="727"/>
      <c r="WOP181" s="403"/>
      <c r="WOQ181" s="403"/>
      <c r="WPC181" s="727"/>
      <c r="WPF181" s="403"/>
      <c r="WPG181" s="403"/>
      <c r="WPS181" s="727"/>
      <c r="WPV181" s="403"/>
      <c r="WPW181" s="403"/>
      <c r="WQI181" s="727"/>
      <c r="WQL181" s="403"/>
      <c r="WQM181" s="403"/>
      <c r="WQY181" s="727"/>
      <c r="WRB181" s="403"/>
      <c r="WRC181" s="403"/>
      <c r="WRO181" s="727"/>
      <c r="WRR181" s="403"/>
      <c r="WRS181" s="403"/>
      <c r="WSE181" s="727"/>
      <c r="WSH181" s="403"/>
      <c r="WSI181" s="403"/>
      <c r="WSU181" s="727"/>
      <c r="WSX181" s="403"/>
      <c r="WSY181" s="403"/>
      <c r="WTK181" s="727"/>
      <c r="WTN181" s="403"/>
      <c r="WTO181" s="403"/>
      <c r="WUA181" s="727"/>
      <c r="WUD181" s="403"/>
      <c r="WUE181" s="403"/>
      <c r="WUQ181" s="727"/>
      <c r="WUT181" s="403"/>
      <c r="WUU181" s="403"/>
      <c r="WVG181" s="727"/>
      <c r="WVJ181" s="403"/>
      <c r="WVK181" s="403"/>
      <c r="WVW181" s="727"/>
      <c r="WVZ181" s="403"/>
      <c r="WWA181" s="403"/>
      <c r="WWM181" s="727"/>
      <c r="WWP181" s="403"/>
      <c r="WWQ181" s="403"/>
      <c r="WXC181" s="727"/>
      <c r="WXF181" s="403"/>
      <c r="WXG181" s="403"/>
      <c r="WXS181" s="727"/>
      <c r="WXV181" s="403"/>
      <c r="WXW181" s="403"/>
      <c r="WYI181" s="727"/>
      <c r="WYL181" s="403"/>
      <c r="WYM181" s="403"/>
      <c r="WYY181" s="727"/>
      <c r="WZB181" s="403"/>
      <c r="WZC181" s="403"/>
      <c r="WZO181" s="727"/>
      <c r="WZR181" s="403"/>
      <c r="WZS181" s="403"/>
      <c r="XAE181" s="727"/>
      <c r="XAH181" s="403"/>
      <c r="XAI181" s="403"/>
      <c r="XAU181" s="727"/>
      <c r="XAX181" s="403"/>
      <c r="XAY181" s="403"/>
      <c r="XBK181" s="727"/>
      <c r="XBN181" s="403"/>
      <c r="XBO181" s="403"/>
      <c r="XCA181" s="727"/>
      <c r="XCD181" s="403"/>
      <c r="XCE181" s="403"/>
      <c r="XCQ181" s="727"/>
      <c r="XCT181" s="403"/>
      <c r="XCU181" s="403"/>
      <c r="XDG181" s="727"/>
      <c r="XDJ181" s="403"/>
      <c r="XDK181" s="403"/>
      <c r="XDW181" s="727"/>
      <c r="XDZ181" s="403"/>
      <c r="XEA181" s="403"/>
      <c r="XEM181" s="727"/>
      <c r="XEP181" s="403"/>
      <c r="XEQ181" s="403"/>
      <c r="XFC181" s="727"/>
    </row>
    <row r="182" spans="1:1023 1026:2047 2050:3071 3074:4095 4098:5119 5122:6143 6146:7167 7170:8191 8194:9215 9218:10239 10242:11263 11266:12287 12290:13311 13314:14335 14338:15359 15362:16383" s="94" customFormat="1">
      <c r="A182" s="570" t="s">
        <v>15</v>
      </c>
      <c r="B182" s="571">
        <v>45887</v>
      </c>
      <c r="C182" s="571">
        <v>45893</v>
      </c>
      <c r="D182" s="570" t="s">
        <v>504</v>
      </c>
      <c r="E182" s="570" t="s">
        <v>486</v>
      </c>
      <c r="F182" s="570">
        <v>53</v>
      </c>
      <c r="G182" s="570" t="s">
        <v>500</v>
      </c>
      <c r="H182" s="570">
        <v>2600</v>
      </c>
      <c r="I182" s="570">
        <v>15</v>
      </c>
      <c r="J182" s="570">
        <v>0</v>
      </c>
      <c r="K182" s="570">
        <v>0</v>
      </c>
      <c r="L182" s="570">
        <v>0</v>
      </c>
      <c r="M182" s="570">
        <v>0</v>
      </c>
      <c r="N182" s="570">
        <f t="shared" si="2171"/>
        <v>2615</v>
      </c>
      <c r="O182" s="563">
        <f t="shared" si="2172"/>
        <v>49.339622641509436</v>
      </c>
      <c r="P182" s="570" t="s">
        <v>1283</v>
      </c>
      <c r="R182" s="403"/>
      <c r="S182" s="403"/>
      <c r="AE182" s="727"/>
      <c r="AH182" s="403"/>
      <c r="AI182" s="403"/>
      <c r="AU182" s="727"/>
      <c r="AX182" s="403"/>
      <c r="AY182" s="403"/>
      <c r="BK182" s="727"/>
      <c r="BN182" s="403"/>
      <c r="BO182" s="403"/>
      <c r="CA182" s="727"/>
      <c r="CD182" s="403"/>
      <c r="CE182" s="403"/>
      <c r="CQ182" s="727"/>
      <c r="CT182" s="403"/>
      <c r="CU182" s="403"/>
      <c r="DG182" s="727"/>
      <c r="DJ182" s="403"/>
      <c r="DK182" s="403"/>
      <c r="DW182" s="727"/>
      <c r="DZ182" s="403"/>
      <c r="EA182" s="403"/>
      <c r="EM182" s="727"/>
      <c r="EP182" s="403"/>
      <c r="EQ182" s="403"/>
      <c r="FC182" s="727"/>
      <c r="FF182" s="403"/>
      <c r="FG182" s="403"/>
      <c r="FS182" s="727"/>
      <c r="FV182" s="403"/>
      <c r="FW182" s="403"/>
      <c r="GI182" s="727"/>
      <c r="GL182" s="403"/>
      <c r="GM182" s="403"/>
      <c r="GY182" s="727"/>
      <c r="HB182" s="403"/>
      <c r="HC182" s="403"/>
      <c r="HO182" s="727"/>
      <c r="HR182" s="403"/>
      <c r="HS182" s="403"/>
      <c r="IE182" s="727"/>
      <c r="IH182" s="403"/>
      <c r="II182" s="403"/>
      <c r="IU182" s="727"/>
      <c r="IX182" s="403"/>
      <c r="IY182" s="403"/>
      <c r="JK182" s="727"/>
      <c r="JN182" s="403"/>
      <c r="JO182" s="403"/>
      <c r="KA182" s="727"/>
      <c r="KD182" s="403"/>
      <c r="KE182" s="403"/>
      <c r="KQ182" s="727"/>
      <c r="KT182" s="403"/>
      <c r="KU182" s="403"/>
      <c r="LG182" s="727"/>
      <c r="LJ182" s="403"/>
      <c r="LK182" s="403"/>
      <c r="LW182" s="727"/>
      <c r="LZ182" s="403"/>
      <c r="MA182" s="403"/>
      <c r="MM182" s="727"/>
      <c r="MP182" s="403"/>
      <c r="MQ182" s="403"/>
      <c r="NC182" s="727"/>
      <c r="NF182" s="403"/>
      <c r="NG182" s="403"/>
      <c r="NS182" s="727"/>
      <c r="NV182" s="403"/>
      <c r="NW182" s="403"/>
      <c r="OI182" s="727"/>
      <c r="OL182" s="403"/>
      <c r="OM182" s="403"/>
      <c r="OY182" s="727"/>
      <c r="PB182" s="403"/>
      <c r="PC182" s="403"/>
      <c r="PO182" s="727"/>
      <c r="PR182" s="403"/>
      <c r="PS182" s="403"/>
      <c r="QE182" s="727"/>
      <c r="QH182" s="403"/>
      <c r="QI182" s="403"/>
      <c r="QU182" s="727"/>
      <c r="QX182" s="403"/>
      <c r="QY182" s="403"/>
      <c r="RK182" s="727"/>
      <c r="RN182" s="403"/>
      <c r="RO182" s="403"/>
      <c r="SA182" s="727"/>
      <c r="SD182" s="403"/>
      <c r="SE182" s="403"/>
      <c r="SQ182" s="727"/>
      <c r="ST182" s="403"/>
      <c r="SU182" s="403"/>
      <c r="TG182" s="727"/>
      <c r="TJ182" s="403"/>
      <c r="TK182" s="403"/>
      <c r="TW182" s="727"/>
      <c r="TZ182" s="403"/>
      <c r="UA182" s="403"/>
      <c r="UM182" s="727"/>
      <c r="UP182" s="403"/>
      <c r="UQ182" s="403"/>
      <c r="VC182" s="727"/>
      <c r="VF182" s="403"/>
      <c r="VG182" s="403"/>
      <c r="VS182" s="727"/>
      <c r="VV182" s="403"/>
      <c r="VW182" s="403"/>
      <c r="WI182" s="727"/>
      <c r="WL182" s="403"/>
      <c r="WM182" s="403"/>
      <c r="WY182" s="727"/>
      <c r="XB182" s="403"/>
      <c r="XC182" s="403"/>
      <c r="XO182" s="727"/>
      <c r="XR182" s="403"/>
      <c r="XS182" s="403"/>
      <c r="YE182" s="727"/>
      <c r="YH182" s="403"/>
      <c r="YI182" s="403"/>
      <c r="YU182" s="727"/>
      <c r="YX182" s="403"/>
      <c r="YY182" s="403"/>
      <c r="ZK182" s="727"/>
      <c r="ZN182" s="403"/>
      <c r="ZO182" s="403"/>
      <c r="AAA182" s="727"/>
      <c r="AAD182" s="403"/>
      <c r="AAE182" s="403"/>
      <c r="AAQ182" s="727"/>
      <c r="AAT182" s="403"/>
      <c r="AAU182" s="403"/>
      <c r="ABG182" s="727"/>
      <c r="ABJ182" s="403"/>
      <c r="ABK182" s="403"/>
      <c r="ABW182" s="727"/>
      <c r="ABZ182" s="403"/>
      <c r="ACA182" s="403"/>
      <c r="ACM182" s="727"/>
      <c r="ACP182" s="403"/>
      <c r="ACQ182" s="403"/>
      <c r="ADC182" s="727"/>
      <c r="ADF182" s="403"/>
      <c r="ADG182" s="403"/>
      <c r="ADS182" s="727"/>
      <c r="ADV182" s="403"/>
      <c r="ADW182" s="403"/>
      <c r="AEI182" s="727"/>
      <c r="AEL182" s="403"/>
      <c r="AEM182" s="403"/>
      <c r="AEY182" s="727"/>
      <c r="AFB182" s="403"/>
      <c r="AFC182" s="403"/>
      <c r="AFO182" s="727"/>
      <c r="AFR182" s="403"/>
      <c r="AFS182" s="403"/>
      <c r="AGE182" s="727"/>
      <c r="AGH182" s="403"/>
      <c r="AGI182" s="403"/>
      <c r="AGU182" s="727"/>
      <c r="AGX182" s="403"/>
      <c r="AGY182" s="403"/>
      <c r="AHK182" s="727"/>
      <c r="AHN182" s="403"/>
      <c r="AHO182" s="403"/>
      <c r="AIA182" s="727"/>
      <c r="AID182" s="403"/>
      <c r="AIE182" s="403"/>
      <c r="AIQ182" s="727"/>
      <c r="AIT182" s="403"/>
      <c r="AIU182" s="403"/>
      <c r="AJG182" s="727"/>
      <c r="AJJ182" s="403"/>
      <c r="AJK182" s="403"/>
      <c r="AJW182" s="727"/>
      <c r="AJZ182" s="403"/>
      <c r="AKA182" s="403"/>
      <c r="AKM182" s="727"/>
      <c r="AKP182" s="403"/>
      <c r="AKQ182" s="403"/>
      <c r="ALC182" s="727"/>
      <c r="ALF182" s="403"/>
      <c r="ALG182" s="403"/>
      <c r="ALS182" s="727"/>
      <c r="ALV182" s="403"/>
      <c r="ALW182" s="403"/>
      <c r="AMI182" s="727"/>
      <c r="AML182" s="403"/>
      <c r="AMM182" s="403"/>
      <c r="AMY182" s="727"/>
      <c r="ANB182" s="403"/>
      <c r="ANC182" s="403"/>
      <c r="ANO182" s="727"/>
      <c r="ANR182" s="403"/>
      <c r="ANS182" s="403"/>
      <c r="AOE182" s="727"/>
      <c r="AOH182" s="403"/>
      <c r="AOI182" s="403"/>
      <c r="AOU182" s="727"/>
      <c r="AOX182" s="403"/>
      <c r="AOY182" s="403"/>
      <c r="APK182" s="727"/>
      <c r="APN182" s="403"/>
      <c r="APO182" s="403"/>
      <c r="AQA182" s="727"/>
      <c r="AQD182" s="403"/>
      <c r="AQE182" s="403"/>
      <c r="AQQ182" s="727"/>
      <c r="AQT182" s="403"/>
      <c r="AQU182" s="403"/>
      <c r="ARG182" s="727"/>
      <c r="ARJ182" s="403"/>
      <c r="ARK182" s="403"/>
      <c r="ARW182" s="727"/>
      <c r="ARZ182" s="403"/>
      <c r="ASA182" s="403"/>
      <c r="ASM182" s="727"/>
      <c r="ASP182" s="403"/>
      <c r="ASQ182" s="403"/>
      <c r="ATC182" s="727"/>
      <c r="ATF182" s="403"/>
      <c r="ATG182" s="403"/>
      <c r="ATS182" s="727"/>
      <c r="ATV182" s="403"/>
      <c r="ATW182" s="403"/>
      <c r="AUI182" s="727"/>
      <c r="AUL182" s="403"/>
      <c r="AUM182" s="403"/>
      <c r="AUY182" s="727"/>
      <c r="AVB182" s="403"/>
      <c r="AVC182" s="403"/>
      <c r="AVO182" s="727"/>
      <c r="AVR182" s="403"/>
      <c r="AVS182" s="403"/>
      <c r="AWE182" s="727"/>
      <c r="AWH182" s="403"/>
      <c r="AWI182" s="403"/>
      <c r="AWU182" s="727"/>
      <c r="AWX182" s="403"/>
      <c r="AWY182" s="403"/>
      <c r="AXK182" s="727"/>
      <c r="AXN182" s="403"/>
      <c r="AXO182" s="403"/>
      <c r="AYA182" s="727"/>
      <c r="AYD182" s="403"/>
      <c r="AYE182" s="403"/>
      <c r="AYQ182" s="727"/>
      <c r="AYT182" s="403"/>
      <c r="AYU182" s="403"/>
      <c r="AZG182" s="727"/>
      <c r="AZJ182" s="403"/>
      <c r="AZK182" s="403"/>
      <c r="AZW182" s="727"/>
      <c r="AZZ182" s="403"/>
      <c r="BAA182" s="403"/>
      <c r="BAM182" s="727"/>
      <c r="BAP182" s="403"/>
      <c r="BAQ182" s="403"/>
      <c r="BBC182" s="727"/>
      <c r="BBF182" s="403"/>
      <c r="BBG182" s="403"/>
      <c r="BBS182" s="727"/>
      <c r="BBV182" s="403"/>
      <c r="BBW182" s="403"/>
      <c r="BCI182" s="727"/>
      <c r="BCL182" s="403"/>
      <c r="BCM182" s="403"/>
      <c r="BCY182" s="727"/>
      <c r="BDB182" s="403"/>
      <c r="BDC182" s="403"/>
      <c r="BDO182" s="727"/>
      <c r="BDR182" s="403"/>
      <c r="BDS182" s="403"/>
      <c r="BEE182" s="727"/>
      <c r="BEH182" s="403"/>
      <c r="BEI182" s="403"/>
      <c r="BEU182" s="727"/>
      <c r="BEX182" s="403"/>
      <c r="BEY182" s="403"/>
      <c r="BFK182" s="727"/>
      <c r="BFN182" s="403"/>
      <c r="BFO182" s="403"/>
      <c r="BGA182" s="727"/>
      <c r="BGD182" s="403"/>
      <c r="BGE182" s="403"/>
      <c r="BGQ182" s="727"/>
      <c r="BGT182" s="403"/>
      <c r="BGU182" s="403"/>
      <c r="BHG182" s="727"/>
      <c r="BHJ182" s="403"/>
      <c r="BHK182" s="403"/>
      <c r="BHW182" s="727"/>
      <c r="BHZ182" s="403"/>
      <c r="BIA182" s="403"/>
      <c r="BIM182" s="727"/>
      <c r="BIP182" s="403"/>
      <c r="BIQ182" s="403"/>
      <c r="BJC182" s="727"/>
      <c r="BJF182" s="403"/>
      <c r="BJG182" s="403"/>
      <c r="BJS182" s="727"/>
      <c r="BJV182" s="403"/>
      <c r="BJW182" s="403"/>
      <c r="BKI182" s="727"/>
      <c r="BKL182" s="403"/>
      <c r="BKM182" s="403"/>
      <c r="BKY182" s="727"/>
      <c r="BLB182" s="403"/>
      <c r="BLC182" s="403"/>
      <c r="BLO182" s="727"/>
      <c r="BLR182" s="403"/>
      <c r="BLS182" s="403"/>
      <c r="BME182" s="727"/>
      <c r="BMH182" s="403"/>
      <c r="BMI182" s="403"/>
      <c r="BMU182" s="727"/>
      <c r="BMX182" s="403"/>
      <c r="BMY182" s="403"/>
      <c r="BNK182" s="727"/>
      <c r="BNN182" s="403"/>
      <c r="BNO182" s="403"/>
      <c r="BOA182" s="727"/>
      <c r="BOD182" s="403"/>
      <c r="BOE182" s="403"/>
      <c r="BOQ182" s="727"/>
      <c r="BOT182" s="403"/>
      <c r="BOU182" s="403"/>
      <c r="BPG182" s="727"/>
      <c r="BPJ182" s="403"/>
      <c r="BPK182" s="403"/>
      <c r="BPW182" s="727"/>
      <c r="BPZ182" s="403"/>
      <c r="BQA182" s="403"/>
      <c r="BQM182" s="727"/>
      <c r="BQP182" s="403"/>
      <c r="BQQ182" s="403"/>
      <c r="BRC182" s="727"/>
      <c r="BRF182" s="403"/>
      <c r="BRG182" s="403"/>
      <c r="BRS182" s="727"/>
      <c r="BRV182" s="403"/>
      <c r="BRW182" s="403"/>
      <c r="BSI182" s="727"/>
      <c r="BSL182" s="403"/>
      <c r="BSM182" s="403"/>
      <c r="BSY182" s="727"/>
      <c r="BTB182" s="403"/>
      <c r="BTC182" s="403"/>
      <c r="BTO182" s="727"/>
      <c r="BTR182" s="403"/>
      <c r="BTS182" s="403"/>
      <c r="BUE182" s="727"/>
      <c r="BUH182" s="403"/>
      <c r="BUI182" s="403"/>
      <c r="BUU182" s="727"/>
      <c r="BUX182" s="403"/>
      <c r="BUY182" s="403"/>
      <c r="BVK182" s="727"/>
      <c r="BVN182" s="403"/>
      <c r="BVO182" s="403"/>
      <c r="BWA182" s="727"/>
      <c r="BWD182" s="403"/>
      <c r="BWE182" s="403"/>
      <c r="BWQ182" s="727"/>
      <c r="BWT182" s="403"/>
      <c r="BWU182" s="403"/>
      <c r="BXG182" s="727"/>
      <c r="BXJ182" s="403"/>
      <c r="BXK182" s="403"/>
      <c r="BXW182" s="727"/>
      <c r="BXZ182" s="403"/>
      <c r="BYA182" s="403"/>
      <c r="BYM182" s="727"/>
      <c r="BYP182" s="403"/>
      <c r="BYQ182" s="403"/>
      <c r="BZC182" s="727"/>
      <c r="BZF182" s="403"/>
      <c r="BZG182" s="403"/>
      <c r="BZS182" s="727"/>
      <c r="BZV182" s="403"/>
      <c r="BZW182" s="403"/>
      <c r="CAI182" s="727"/>
      <c r="CAL182" s="403"/>
      <c r="CAM182" s="403"/>
      <c r="CAY182" s="727"/>
      <c r="CBB182" s="403"/>
      <c r="CBC182" s="403"/>
      <c r="CBO182" s="727"/>
      <c r="CBR182" s="403"/>
      <c r="CBS182" s="403"/>
      <c r="CCE182" s="727"/>
      <c r="CCH182" s="403"/>
      <c r="CCI182" s="403"/>
      <c r="CCU182" s="727"/>
      <c r="CCX182" s="403"/>
      <c r="CCY182" s="403"/>
      <c r="CDK182" s="727"/>
      <c r="CDN182" s="403"/>
      <c r="CDO182" s="403"/>
      <c r="CEA182" s="727"/>
      <c r="CED182" s="403"/>
      <c r="CEE182" s="403"/>
      <c r="CEQ182" s="727"/>
      <c r="CET182" s="403"/>
      <c r="CEU182" s="403"/>
      <c r="CFG182" s="727"/>
      <c r="CFJ182" s="403"/>
      <c r="CFK182" s="403"/>
      <c r="CFW182" s="727"/>
      <c r="CFZ182" s="403"/>
      <c r="CGA182" s="403"/>
      <c r="CGM182" s="727"/>
      <c r="CGP182" s="403"/>
      <c r="CGQ182" s="403"/>
      <c r="CHC182" s="727"/>
      <c r="CHF182" s="403"/>
      <c r="CHG182" s="403"/>
      <c r="CHS182" s="727"/>
      <c r="CHV182" s="403"/>
      <c r="CHW182" s="403"/>
      <c r="CII182" s="727"/>
      <c r="CIL182" s="403"/>
      <c r="CIM182" s="403"/>
      <c r="CIY182" s="727"/>
      <c r="CJB182" s="403"/>
      <c r="CJC182" s="403"/>
      <c r="CJO182" s="727"/>
      <c r="CJR182" s="403"/>
      <c r="CJS182" s="403"/>
      <c r="CKE182" s="727"/>
      <c r="CKH182" s="403"/>
      <c r="CKI182" s="403"/>
      <c r="CKU182" s="727"/>
      <c r="CKX182" s="403"/>
      <c r="CKY182" s="403"/>
      <c r="CLK182" s="727"/>
      <c r="CLN182" s="403"/>
      <c r="CLO182" s="403"/>
      <c r="CMA182" s="727"/>
      <c r="CMD182" s="403"/>
      <c r="CME182" s="403"/>
      <c r="CMQ182" s="727"/>
      <c r="CMT182" s="403"/>
      <c r="CMU182" s="403"/>
      <c r="CNG182" s="727"/>
      <c r="CNJ182" s="403"/>
      <c r="CNK182" s="403"/>
      <c r="CNW182" s="727"/>
      <c r="CNZ182" s="403"/>
      <c r="COA182" s="403"/>
      <c r="COM182" s="727"/>
      <c r="COP182" s="403"/>
      <c r="COQ182" s="403"/>
      <c r="CPC182" s="727"/>
      <c r="CPF182" s="403"/>
      <c r="CPG182" s="403"/>
      <c r="CPS182" s="727"/>
      <c r="CPV182" s="403"/>
      <c r="CPW182" s="403"/>
      <c r="CQI182" s="727"/>
      <c r="CQL182" s="403"/>
      <c r="CQM182" s="403"/>
      <c r="CQY182" s="727"/>
      <c r="CRB182" s="403"/>
      <c r="CRC182" s="403"/>
      <c r="CRO182" s="727"/>
      <c r="CRR182" s="403"/>
      <c r="CRS182" s="403"/>
      <c r="CSE182" s="727"/>
      <c r="CSH182" s="403"/>
      <c r="CSI182" s="403"/>
      <c r="CSU182" s="727"/>
      <c r="CSX182" s="403"/>
      <c r="CSY182" s="403"/>
      <c r="CTK182" s="727"/>
      <c r="CTN182" s="403"/>
      <c r="CTO182" s="403"/>
      <c r="CUA182" s="727"/>
      <c r="CUD182" s="403"/>
      <c r="CUE182" s="403"/>
      <c r="CUQ182" s="727"/>
      <c r="CUT182" s="403"/>
      <c r="CUU182" s="403"/>
      <c r="CVG182" s="727"/>
      <c r="CVJ182" s="403"/>
      <c r="CVK182" s="403"/>
      <c r="CVW182" s="727"/>
      <c r="CVZ182" s="403"/>
      <c r="CWA182" s="403"/>
      <c r="CWM182" s="727"/>
      <c r="CWP182" s="403"/>
      <c r="CWQ182" s="403"/>
      <c r="CXC182" s="727"/>
      <c r="CXF182" s="403"/>
      <c r="CXG182" s="403"/>
      <c r="CXS182" s="727"/>
      <c r="CXV182" s="403"/>
      <c r="CXW182" s="403"/>
      <c r="CYI182" s="727"/>
      <c r="CYL182" s="403"/>
      <c r="CYM182" s="403"/>
      <c r="CYY182" s="727"/>
      <c r="CZB182" s="403"/>
      <c r="CZC182" s="403"/>
      <c r="CZO182" s="727"/>
      <c r="CZR182" s="403"/>
      <c r="CZS182" s="403"/>
      <c r="DAE182" s="727"/>
      <c r="DAH182" s="403"/>
      <c r="DAI182" s="403"/>
      <c r="DAU182" s="727"/>
      <c r="DAX182" s="403"/>
      <c r="DAY182" s="403"/>
      <c r="DBK182" s="727"/>
      <c r="DBN182" s="403"/>
      <c r="DBO182" s="403"/>
      <c r="DCA182" s="727"/>
      <c r="DCD182" s="403"/>
      <c r="DCE182" s="403"/>
      <c r="DCQ182" s="727"/>
      <c r="DCT182" s="403"/>
      <c r="DCU182" s="403"/>
      <c r="DDG182" s="727"/>
      <c r="DDJ182" s="403"/>
      <c r="DDK182" s="403"/>
      <c r="DDW182" s="727"/>
      <c r="DDZ182" s="403"/>
      <c r="DEA182" s="403"/>
      <c r="DEM182" s="727"/>
      <c r="DEP182" s="403"/>
      <c r="DEQ182" s="403"/>
      <c r="DFC182" s="727"/>
      <c r="DFF182" s="403"/>
      <c r="DFG182" s="403"/>
      <c r="DFS182" s="727"/>
      <c r="DFV182" s="403"/>
      <c r="DFW182" s="403"/>
      <c r="DGI182" s="727"/>
      <c r="DGL182" s="403"/>
      <c r="DGM182" s="403"/>
      <c r="DGY182" s="727"/>
      <c r="DHB182" s="403"/>
      <c r="DHC182" s="403"/>
      <c r="DHO182" s="727"/>
      <c r="DHR182" s="403"/>
      <c r="DHS182" s="403"/>
      <c r="DIE182" s="727"/>
      <c r="DIH182" s="403"/>
      <c r="DII182" s="403"/>
      <c r="DIU182" s="727"/>
      <c r="DIX182" s="403"/>
      <c r="DIY182" s="403"/>
      <c r="DJK182" s="727"/>
      <c r="DJN182" s="403"/>
      <c r="DJO182" s="403"/>
      <c r="DKA182" s="727"/>
      <c r="DKD182" s="403"/>
      <c r="DKE182" s="403"/>
      <c r="DKQ182" s="727"/>
      <c r="DKT182" s="403"/>
      <c r="DKU182" s="403"/>
      <c r="DLG182" s="727"/>
      <c r="DLJ182" s="403"/>
      <c r="DLK182" s="403"/>
      <c r="DLW182" s="727"/>
      <c r="DLZ182" s="403"/>
      <c r="DMA182" s="403"/>
      <c r="DMM182" s="727"/>
      <c r="DMP182" s="403"/>
      <c r="DMQ182" s="403"/>
      <c r="DNC182" s="727"/>
      <c r="DNF182" s="403"/>
      <c r="DNG182" s="403"/>
      <c r="DNS182" s="727"/>
      <c r="DNV182" s="403"/>
      <c r="DNW182" s="403"/>
      <c r="DOI182" s="727"/>
      <c r="DOL182" s="403"/>
      <c r="DOM182" s="403"/>
      <c r="DOY182" s="727"/>
      <c r="DPB182" s="403"/>
      <c r="DPC182" s="403"/>
      <c r="DPO182" s="727"/>
      <c r="DPR182" s="403"/>
      <c r="DPS182" s="403"/>
      <c r="DQE182" s="727"/>
      <c r="DQH182" s="403"/>
      <c r="DQI182" s="403"/>
      <c r="DQU182" s="727"/>
      <c r="DQX182" s="403"/>
      <c r="DQY182" s="403"/>
      <c r="DRK182" s="727"/>
      <c r="DRN182" s="403"/>
      <c r="DRO182" s="403"/>
      <c r="DSA182" s="727"/>
      <c r="DSD182" s="403"/>
      <c r="DSE182" s="403"/>
      <c r="DSQ182" s="727"/>
      <c r="DST182" s="403"/>
      <c r="DSU182" s="403"/>
      <c r="DTG182" s="727"/>
      <c r="DTJ182" s="403"/>
      <c r="DTK182" s="403"/>
      <c r="DTW182" s="727"/>
      <c r="DTZ182" s="403"/>
      <c r="DUA182" s="403"/>
      <c r="DUM182" s="727"/>
      <c r="DUP182" s="403"/>
      <c r="DUQ182" s="403"/>
      <c r="DVC182" s="727"/>
      <c r="DVF182" s="403"/>
      <c r="DVG182" s="403"/>
      <c r="DVS182" s="727"/>
      <c r="DVV182" s="403"/>
      <c r="DVW182" s="403"/>
      <c r="DWI182" s="727"/>
      <c r="DWL182" s="403"/>
      <c r="DWM182" s="403"/>
      <c r="DWY182" s="727"/>
      <c r="DXB182" s="403"/>
      <c r="DXC182" s="403"/>
      <c r="DXO182" s="727"/>
      <c r="DXR182" s="403"/>
      <c r="DXS182" s="403"/>
      <c r="DYE182" s="727"/>
      <c r="DYH182" s="403"/>
      <c r="DYI182" s="403"/>
      <c r="DYU182" s="727"/>
      <c r="DYX182" s="403"/>
      <c r="DYY182" s="403"/>
      <c r="DZK182" s="727"/>
      <c r="DZN182" s="403"/>
      <c r="DZO182" s="403"/>
      <c r="EAA182" s="727"/>
      <c r="EAD182" s="403"/>
      <c r="EAE182" s="403"/>
      <c r="EAQ182" s="727"/>
      <c r="EAT182" s="403"/>
      <c r="EAU182" s="403"/>
      <c r="EBG182" s="727"/>
      <c r="EBJ182" s="403"/>
      <c r="EBK182" s="403"/>
      <c r="EBW182" s="727"/>
      <c r="EBZ182" s="403"/>
      <c r="ECA182" s="403"/>
      <c r="ECM182" s="727"/>
      <c r="ECP182" s="403"/>
      <c r="ECQ182" s="403"/>
      <c r="EDC182" s="727"/>
      <c r="EDF182" s="403"/>
      <c r="EDG182" s="403"/>
      <c r="EDS182" s="727"/>
      <c r="EDV182" s="403"/>
      <c r="EDW182" s="403"/>
      <c r="EEI182" s="727"/>
      <c r="EEL182" s="403"/>
      <c r="EEM182" s="403"/>
      <c r="EEY182" s="727"/>
      <c r="EFB182" s="403"/>
      <c r="EFC182" s="403"/>
      <c r="EFO182" s="727"/>
      <c r="EFR182" s="403"/>
      <c r="EFS182" s="403"/>
      <c r="EGE182" s="727"/>
      <c r="EGH182" s="403"/>
      <c r="EGI182" s="403"/>
      <c r="EGU182" s="727"/>
      <c r="EGX182" s="403"/>
      <c r="EGY182" s="403"/>
      <c r="EHK182" s="727"/>
      <c r="EHN182" s="403"/>
      <c r="EHO182" s="403"/>
      <c r="EIA182" s="727"/>
      <c r="EID182" s="403"/>
      <c r="EIE182" s="403"/>
      <c r="EIQ182" s="727"/>
      <c r="EIT182" s="403"/>
      <c r="EIU182" s="403"/>
      <c r="EJG182" s="727"/>
      <c r="EJJ182" s="403"/>
      <c r="EJK182" s="403"/>
      <c r="EJW182" s="727"/>
      <c r="EJZ182" s="403"/>
      <c r="EKA182" s="403"/>
      <c r="EKM182" s="727"/>
      <c r="EKP182" s="403"/>
      <c r="EKQ182" s="403"/>
      <c r="ELC182" s="727"/>
      <c r="ELF182" s="403"/>
      <c r="ELG182" s="403"/>
      <c r="ELS182" s="727"/>
      <c r="ELV182" s="403"/>
      <c r="ELW182" s="403"/>
      <c r="EMI182" s="727"/>
      <c r="EML182" s="403"/>
      <c r="EMM182" s="403"/>
      <c r="EMY182" s="727"/>
      <c r="ENB182" s="403"/>
      <c r="ENC182" s="403"/>
      <c r="ENO182" s="727"/>
      <c r="ENR182" s="403"/>
      <c r="ENS182" s="403"/>
      <c r="EOE182" s="727"/>
      <c r="EOH182" s="403"/>
      <c r="EOI182" s="403"/>
      <c r="EOU182" s="727"/>
      <c r="EOX182" s="403"/>
      <c r="EOY182" s="403"/>
      <c r="EPK182" s="727"/>
      <c r="EPN182" s="403"/>
      <c r="EPO182" s="403"/>
      <c r="EQA182" s="727"/>
      <c r="EQD182" s="403"/>
      <c r="EQE182" s="403"/>
      <c r="EQQ182" s="727"/>
      <c r="EQT182" s="403"/>
      <c r="EQU182" s="403"/>
      <c r="ERG182" s="727"/>
      <c r="ERJ182" s="403"/>
      <c r="ERK182" s="403"/>
      <c r="ERW182" s="727"/>
      <c r="ERZ182" s="403"/>
      <c r="ESA182" s="403"/>
      <c r="ESM182" s="727"/>
      <c r="ESP182" s="403"/>
      <c r="ESQ182" s="403"/>
      <c r="ETC182" s="727"/>
      <c r="ETF182" s="403"/>
      <c r="ETG182" s="403"/>
      <c r="ETS182" s="727"/>
      <c r="ETV182" s="403"/>
      <c r="ETW182" s="403"/>
      <c r="EUI182" s="727"/>
      <c r="EUL182" s="403"/>
      <c r="EUM182" s="403"/>
      <c r="EUY182" s="727"/>
      <c r="EVB182" s="403"/>
      <c r="EVC182" s="403"/>
      <c r="EVO182" s="727"/>
      <c r="EVR182" s="403"/>
      <c r="EVS182" s="403"/>
      <c r="EWE182" s="727"/>
      <c r="EWH182" s="403"/>
      <c r="EWI182" s="403"/>
      <c r="EWU182" s="727"/>
      <c r="EWX182" s="403"/>
      <c r="EWY182" s="403"/>
      <c r="EXK182" s="727"/>
      <c r="EXN182" s="403"/>
      <c r="EXO182" s="403"/>
      <c r="EYA182" s="727"/>
      <c r="EYD182" s="403"/>
      <c r="EYE182" s="403"/>
      <c r="EYQ182" s="727"/>
      <c r="EYT182" s="403"/>
      <c r="EYU182" s="403"/>
      <c r="EZG182" s="727"/>
      <c r="EZJ182" s="403"/>
      <c r="EZK182" s="403"/>
      <c r="EZW182" s="727"/>
      <c r="EZZ182" s="403"/>
      <c r="FAA182" s="403"/>
      <c r="FAM182" s="727"/>
      <c r="FAP182" s="403"/>
      <c r="FAQ182" s="403"/>
      <c r="FBC182" s="727"/>
      <c r="FBF182" s="403"/>
      <c r="FBG182" s="403"/>
      <c r="FBS182" s="727"/>
      <c r="FBV182" s="403"/>
      <c r="FBW182" s="403"/>
      <c r="FCI182" s="727"/>
      <c r="FCL182" s="403"/>
      <c r="FCM182" s="403"/>
      <c r="FCY182" s="727"/>
      <c r="FDB182" s="403"/>
      <c r="FDC182" s="403"/>
      <c r="FDO182" s="727"/>
      <c r="FDR182" s="403"/>
      <c r="FDS182" s="403"/>
      <c r="FEE182" s="727"/>
      <c r="FEH182" s="403"/>
      <c r="FEI182" s="403"/>
      <c r="FEU182" s="727"/>
      <c r="FEX182" s="403"/>
      <c r="FEY182" s="403"/>
      <c r="FFK182" s="727"/>
      <c r="FFN182" s="403"/>
      <c r="FFO182" s="403"/>
      <c r="FGA182" s="727"/>
      <c r="FGD182" s="403"/>
      <c r="FGE182" s="403"/>
      <c r="FGQ182" s="727"/>
      <c r="FGT182" s="403"/>
      <c r="FGU182" s="403"/>
      <c r="FHG182" s="727"/>
      <c r="FHJ182" s="403"/>
      <c r="FHK182" s="403"/>
      <c r="FHW182" s="727"/>
      <c r="FHZ182" s="403"/>
      <c r="FIA182" s="403"/>
      <c r="FIM182" s="727"/>
      <c r="FIP182" s="403"/>
      <c r="FIQ182" s="403"/>
      <c r="FJC182" s="727"/>
      <c r="FJF182" s="403"/>
      <c r="FJG182" s="403"/>
      <c r="FJS182" s="727"/>
      <c r="FJV182" s="403"/>
      <c r="FJW182" s="403"/>
      <c r="FKI182" s="727"/>
      <c r="FKL182" s="403"/>
      <c r="FKM182" s="403"/>
      <c r="FKY182" s="727"/>
      <c r="FLB182" s="403"/>
      <c r="FLC182" s="403"/>
      <c r="FLO182" s="727"/>
      <c r="FLR182" s="403"/>
      <c r="FLS182" s="403"/>
      <c r="FME182" s="727"/>
      <c r="FMH182" s="403"/>
      <c r="FMI182" s="403"/>
      <c r="FMU182" s="727"/>
      <c r="FMX182" s="403"/>
      <c r="FMY182" s="403"/>
      <c r="FNK182" s="727"/>
      <c r="FNN182" s="403"/>
      <c r="FNO182" s="403"/>
      <c r="FOA182" s="727"/>
      <c r="FOD182" s="403"/>
      <c r="FOE182" s="403"/>
      <c r="FOQ182" s="727"/>
      <c r="FOT182" s="403"/>
      <c r="FOU182" s="403"/>
      <c r="FPG182" s="727"/>
      <c r="FPJ182" s="403"/>
      <c r="FPK182" s="403"/>
      <c r="FPW182" s="727"/>
      <c r="FPZ182" s="403"/>
      <c r="FQA182" s="403"/>
      <c r="FQM182" s="727"/>
      <c r="FQP182" s="403"/>
      <c r="FQQ182" s="403"/>
      <c r="FRC182" s="727"/>
      <c r="FRF182" s="403"/>
      <c r="FRG182" s="403"/>
      <c r="FRS182" s="727"/>
      <c r="FRV182" s="403"/>
      <c r="FRW182" s="403"/>
      <c r="FSI182" s="727"/>
      <c r="FSL182" s="403"/>
      <c r="FSM182" s="403"/>
      <c r="FSY182" s="727"/>
      <c r="FTB182" s="403"/>
      <c r="FTC182" s="403"/>
      <c r="FTO182" s="727"/>
      <c r="FTR182" s="403"/>
      <c r="FTS182" s="403"/>
      <c r="FUE182" s="727"/>
      <c r="FUH182" s="403"/>
      <c r="FUI182" s="403"/>
      <c r="FUU182" s="727"/>
      <c r="FUX182" s="403"/>
      <c r="FUY182" s="403"/>
      <c r="FVK182" s="727"/>
      <c r="FVN182" s="403"/>
      <c r="FVO182" s="403"/>
      <c r="FWA182" s="727"/>
      <c r="FWD182" s="403"/>
      <c r="FWE182" s="403"/>
      <c r="FWQ182" s="727"/>
      <c r="FWT182" s="403"/>
      <c r="FWU182" s="403"/>
      <c r="FXG182" s="727"/>
      <c r="FXJ182" s="403"/>
      <c r="FXK182" s="403"/>
      <c r="FXW182" s="727"/>
      <c r="FXZ182" s="403"/>
      <c r="FYA182" s="403"/>
      <c r="FYM182" s="727"/>
      <c r="FYP182" s="403"/>
      <c r="FYQ182" s="403"/>
      <c r="FZC182" s="727"/>
      <c r="FZF182" s="403"/>
      <c r="FZG182" s="403"/>
      <c r="FZS182" s="727"/>
      <c r="FZV182" s="403"/>
      <c r="FZW182" s="403"/>
      <c r="GAI182" s="727"/>
      <c r="GAL182" s="403"/>
      <c r="GAM182" s="403"/>
      <c r="GAY182" s="727"/>
      <c r="GBB182" s="403"/>
      <c r="GBC182" s="403"/>
      <c r="GBO182" s="727"/>
      <c r="GBR182" s="403"/>
      <c r="GBS182" s="403"/>
      <c r="GCE182" s="727"/>
      <c r="GCH182" s="403"/>
      <c r="GCI182" s="403"/>
      <c r="GCU182" s="727"/>
      <c r="GCX182" s="403"/>
      <c r="GCY182" s="403"/>
      <c r="GDK182" s="727"/>
      <c r="GDN182" s="403"/>
      <c r="GDO182" s="403"/>
      <c r="GEA182" s="727"/>
      <c r="GED182" s="403"/>
      <c r="GEE182" s="403"/>
      <c r="GEQ182" s="727"/>
      <c r="GET182" s="403"/>
      <c r="GEU182" s="403"/>
      <c r="GFG182" s="727"/>
      <c r="GFJ182" s="403"/>
      <c r="GFK182" s="403"/>
      <c r="GFW182" s="727"/>
      <c r="GFZ182" s="403"/>
      <c r="GGA182" s="403"/>
      <c r="GGM182" s="727"/>
      <c r="GGP182" s="403"/>
      <c r="GGQ182" s="403"/>
      <c r="GHC182" s="727"/>
      <c r="GHF182" s="403"/>
      <c r="GHG182" s="403"/>
      <c r="GHS182" s="727"/>
      <c r="GHV182" s="403"/>
      <c r="GHW182" s="403"/>
      <c r="GII182" s="727"/>
      <c r="GIL182" s="403"/>
      <c r="GIM182" s="403"/>
      <c r="GIY182" s="727"/>
      <c r="GJB182" s="403"/>
      <c r="GJC182" s="403"/>
      <c r="GJO182" s="727"/>
      <c r="GJR182" s="403"/>
      <c r="GJS182" s="403"/>
      <c r="GKE182" s="727"/>
      <c r="GKH182" s="403"/>
      <c r="GKI182" s="403"/>
      <c r="GKU182" s="727"/>
      <c r="GKX182" s="403"/>
      <c r="GKY182" s="403"/>
      <c r="GLK182" s="727"/>
      <c r="GLN182" s="403"/>
      <c r="GLO182" s="403"/>
      <c r="GMA182" s="727"/>
      <c r="GMD182" s="403"/>
      <c r="GME182" s="403"/>
      <c r="GMQ182" s="727"/>
      <c r="GMT182" s="403"/>
      <c r="GMU182" s="403"/>
      <c r="GNG182" s="727"/>
      <c r="GNJ182" s="403"/>
      <c r="GNK182" s="403"/>
      <c r="GNW182" s="727"/>
      <c r="GNZ182" s="403"/>
      <c r="GOA182" s="403"/>
      <c r="GOM182" s="727"/>
      <c r="GOP182" s="403"/>
      <c r="GOQ182" s="403"/>
      <c r="GPC182" s="727"/>
      <c r="GPF182" s="403"/>
      <c r="GPG182" s="403"/>
      <c r="GPS182" s="727"/>
      <c r="GPV182" s="403"/>
      <c r="GPW182" s="403"/>
      <c r="GQI182" s="727"/>
      <c r="GQL182" s="403"/>
      <c r="GQM182" s="403"/>
      <c r="GQY182" s="727"/>
      <c r="GRB182" s="403"/>
      <c r="GRC182" s="403"/>
      <c r="GRO182" s="727"/>
      <c r="GRR182" s="403"/>
      <c r="GRS182" s="403"/>
      <c r="GSE182" s="727"/>
      <c r="GSH182" s="403"/>
      <c r="GSI182" s="403"/>
      <c r="GSU182" s="727"/>
      <c r="GSX182" s="403"/>
      <c r="GSY182" s="403"/>
      <c r="GTK182" s="727"/>
      <c r="GTN182" s="403"/>
      <c r="GTO182" s="403"/>
      <c r="GUA182" s="727"/>
      <c r="GUD182" s="403"/>
      <c r="GUE182" s="403"/>
      <c r="GUQ182" s="727"/>
      <c r="GUT182" s="403"/>
      <c r="GUU182" s="403"/>
      <c r="GVG182" s="727"/>
      <c r="GVJ182" s="403"/>
      <c r="GVK182" s="403"/>
      <c r="GVW182" s="727"/>
      <c r="GVZ182" s="403"/>
      <c r="GWA182" s="403"/>
      <c r="GWM182" s="727"/>
      <c r="GWP182" s="403"/>
      <c r="GWQ182" s="403"/>
      <c r="GXC182" s="727"/>
      <c r="GXF182" s="403"/>
      <c r="GXG182" s="403"/>
      <c r="GXS182" s="727"/>
      <c r="GXV182" s="403"/>
      <c r="GXW182" s="403"/>
      <c r="GYI182" s="727"/>
      <c r="GYL182" s="403"/>
      <c r="GYM182" s="403"/>
      <c r="GYY182" s="727"/>
      <c r="GZB182" s="403"/>
      <c r="GZC182" s="403"/>
      <c r="GZO182" s="727"/>
      <c r="GZR182" s="403"/>
      <c r="GZS182" s="403"/>
      <c r="HAE182" s="727"/>
      <c r="HAH182" s="403"/>
      <c r="HAI182" s="403"/>
      <c r="HAU182" s="727"/>
      <c r="HAX182" s="403"/>
      <c r="HAY182" s="403"/>
      <c r="HBK182" s="727"/>
      <c r="HBN182" s="403"/>
      <c r="HBO182" s="403"/>
      <c r="HCA182" s="727"/>
      <c r="HCD182" s="403"/>
      <c r="HCE182" s="403"/>
      <c r="HCQ182" s="727"/>
      <c r="HCT182" s="403"/>
      <c r="HCU182" s="403"/>
      <c r="HDG182" s="727"/>
      <c r="HDJ182" s="403"/>
      <c r="HDK182" s="403"/>
      <c r="HDW182" s="727"/>
      <c r="HDZ182" s="403"/>
      <c r="HEA182" s="403"/>
      <c r="HEM182" s="727"/>
      <c r="HEP182" s="403"/>
      <c r="HEQ182" s="403"/>
      <c r="HFC182" s="727"/>
      <c r="HFF182" s="403"/>
      <c r="HFG182" s="403"/>
      <c r="HFS182" s="727"/>
      <c r="HFV182" s="403"/>
      <c r="HFW182" s="403"/>
      <c r="HGI182" s="727"/>
      <c r="HGL182" s="403"/>
      <c r="HGM182" s="403"/>
      <c r="HGY182" s="727"/>
      <c r="HHB182" s="403"/>
      <c r="HHC182" s="403"/>
      <c r="HHO182" s="727"/>
      <c r="HHR182" s="403"/>
      <c r="HHS182" s="403"/>
      <c r="HIE182" s="727"/>
      <c r="HIH182" s="403"/>
      <c r="HII182" s="403"/>
      <c r="HIU182" s="727"/>
      <c r="HIX182" s="403"/>
      <c r="HIY182" s="403"/>
      <c r="HJK182" s="727"/>
      <c r="HJN182" s="403"/>
      <c r="HJO182" s="403"/>
      <c r="HKA182" s="727"/>
      <c r="HKD182" s="403"/>
      <c r="HKE182" s="403"/>
      <c r="HKQ182" s="727"/>
      <c r="HKT182" s="403"/>
      <c r="HKU182" s="403"/>
      <c r="HLG182" s="727"/>
      <c r="HLJ182" s="403"/>
      <c r="HLK182" s="403"/>
      <c r="HLW182" s="727"/>
      <c r="HLZ182" s="403"/>
      <c r="HMA182" s="403"/>
      <c r="HMM182" s="727"/>
      <c r="HMP182" s="403"/>
      <c r="HMQ182" s="403"/>
      <c r="HNC182" s="727"/>
      <c r="HNF182" s="403"/>
      <c r="HNG182" s="403"/>
      <c r="HNS182" s="727"/>
      <c r="HNV182" s="403"/>
      <c r="HNW182" s="403"/>
      <c r="HOI182" s="727"/>
      <c r="HOL182" s="403"/>
      <c r="HOM182" s="403"/>
      <c r="HOY182" s="727"/>
      <c r="HPB182" s="403"/>
      <c r="HPC182" s="403"/>
      <c r="HPO182" s="727"/>
      <c r="HPR182" s="403"/>
      <c r="HPS182" s="403"/>
      <c r="HQE182" s="727"/>
      <c r="HQH182" s="403"/>
      <c r="HQI182" s="403"/>
      <c r="HQU182" s="727"/>
      <c r="HQX182" s="403"/>
      <c r="HQY182" s="403"/>
      <c r="HRK182" s="727"/>
      <c r="HRN182" s="403"/>
      <c r="HRO182" s="403"/>
      <c r="HSA182" s="727"/>
      <c r="HSD182" s="403"/>
      <c r="HSE182" s="403"/>
      <c r="HSQ182" s="727"/>
      <c r="HST182" s="403"/>
      <c r="HSU182" s="403"/>
      <c r="HTG182" s="727"/>
      <c r="HTJ182" s="403"/>
      <c r="HTK182" s="403"/>
      <c r="HTW182" s="727"/>
      <c r="HTZ182" s="403"/>
      <c r="HUA182" s="403"/>
      <c r="HUM182" s="727"/>
      <c r="HUP182" s="403"/>
      <c r="HUQ182" s="403"/>
      <c r="HVC182" s="727"/>
      <c r="HVF182" s="403"/>
      <c r="HVG182" s="403"/>
      <c r="HVS182" s="727"/>
      <c r="HVV182" s="403"/>
      <c r="HVW182" s="403"/>
      <c r="HWI182" s="727"/>
      <c r="HWL182" s="403"/>
      <c r="HWM182" s="403"/>
      <c r="HWY182" s="727"/>
      <c r="HXB182" s="403"/>
      <c r="HXC182" s="403"/>
      <c r="HXO182" s="727"/>
      <c r="HXR182" s="403"/>
      <c r="HXS182" s="403"/>
      <c r="HYE182" s="727"/>
      <c r="HYH182" s="403"/>
      <c r="HYI182" s="403"/>
      <c r="HYU182" s="727"/>
      <c r="HYX182" s="403"/>
      <c r="HYY182" s="403"/>
      <c r="HZK182" s="727"/>
      <c r="HZN182" s="403"/>
      <c r="HZO182" s="403"/>
      <c r="IAA182" s="727"/>
      <c r="IAD182" s="403"/>
      <c r="IAE182" s="403"/>
      <c r="IAQ182" s="727"/>
      <c r="IAT182" s="403"/>
      <c r="IAU182" s="403"/>
      <c r="IBG182" s="727"/>
      <c r="IBJ182" s="403"/>
      <c r="IBK182" s="403"/>
      <c r="IBW182" s="727"/>
      <c r="IBZ182" s="403"/>
      <c r="ICA182" s="403"/>
      <c r="ICM182" s="727"/>
      <c r="ICP182" s="403"/>
      <c r="ICQ182" s="403"/>
      <c r="IDC182" s="727"/>
      <c r="IDF182" s="403"/>
      <c r="IDG182" s="403"/>
      <c r="IDS182" s="727"/>
      <c r="IDV182" s="403"/>
      <c r="IDW182" s="403"/>
      <c r="IEI182" s="727"/>
      <c r="IEL182" s="403"/>
      <c r="IEM182" s="403"/>
      <c r="IEY182" s="727"/>
      <c r="IFB182" s="403"/>
      <c r="IFC182" s="403"/>
      <c r="IFO182" s="727"/>
      <c r="IFR182" s="403"/>
      <c r="IFS182" s="403"/>
      <c r="IGE182" s="727"/>
      <c r="IGH182" s="403"/>
      <c r="IGI182" s="403"/>
      <c r="IGU182" s="727"/>
      <c r="IGX182" s="403"/>
      <c r="IGY182" s="403"/>
      <c r="IHK182" s="727"/>
      <c r="IHN182" s="403"/>
      <c r="IHO182" s="403"/>
      <c r="IIA182" s="727"/>
      <c r="IID182" s="403"/>
      <c r="IIE182" s="403"/>
      <c r="IIQ182" s="727"/>
      <c r="IIT182" s="403"/>
      <c r="IIU182" s="403"/>
      <c r="IJG182" s="727"/>
      <c r="IJJ182" s="403"/>
      <c r="IJK182" s="403"/>
      <c r="IJW182" s="727"/>
      <c r="IJZ182" s="403"/>
      <c r="IKA182" s="403"/>
      <c r="IKM182" s="727"/>
      <c r="IKP182" s="403"/>
      <c r="IKQ182" s="403"/>
      <c r="ILC182" s="727"/>
      <c r="ILF182" s="403"/>
      <c r="ILG182" s="403"/>
      <c r="ILS182" s="727"/>
      <c r="ILV182" s="403"/>
      <c r="ILW182" s="403"/>
      <c r="IMI182" s="727"/>
      <c r="IML182" s="403"/>
      <c r="IMM182" s="403"/>
      <c r="IMY182" s="727"/>
      <c r="INB182" s="403"/>
      <c r="INC182" s="403"/>
      <c r="INO182" s="727"/>
      <c r="INR182" s="403"/>
      <c r="INS182" s="403"/>
      <c r="IOE182" s="727"/>
      <c r="IOH182" s="403"/>
      <c r="IOI182" s="403"/>
      <c r="IOU182" s="727"/>
      <c r="IOX182" s="403"/>
      <c r="IOY182" s="403"/>
      <c r="IPK182" s="727"/>
      <c r="IPN182" s="403"/>
      <c r="IPO182" s="403"/>
      <c r="IQA182" s="727"/>
      <c r="IQD182" s="403"/>
      <c r="IQE182" s="403"/>
      <c r="IQQ182" s="727"/>
      <c r="IQT182" s="403"/>
      <c r="IQU182" s="403"/>
      <c r="IRG182" s="727"/>
      <c r="IRJ182" s="403"/>
      <c r="IRK182" s="403"/>
      <c r="IRW182" s="727"/>
      <c r="IRZ182" s="403"/>
      <c r="ISA182" s="403"/>
      <c r="ISM182" s="727"/>
      <c r="ISP182" s="403"/>
      <c r="ISQ182" s="403"/>
      <c r="ITC182" s="727"/>
      <c r="ITF182" s="403"/>
      <c r="ITG182" s="403"/>
      <c r="ITS182" s="727"/>
      <c r="ITV182" s="403"/>
      <c r="ITW182" s="403"/>
      <c r="IUI182" s="727"/>
      <c r="IUL182" s="403"/>
      <c r="IUM182" s="403"/>
      <c r="IUY182" s="727"/>
      <c r="IVB182" s="403"/>
      <c r="IVC182" s="403"/>
      <c r="IVO182" s="727"/>
      <c r="IVR182" s="403"/>
      <c r="IVS182" s="403"/>
      <c r="IWE182" s="727"/>
      <c r="IWH182" s="403"/>
      <c r="IWI182" s="403"/>
      <c r="IWU182" s="727"/>
      <c r="IWX182" s="403"/>
      <c r="IWY182" s="403"/>
      <c r="IXK182" s="727"/>
      <c r="IXN182" s="403"/>
      <c r="IXO182" s="403"/>
      <c r="IYA182" s="727"/>
      <c r="IYD182" s="403"/>
      <c r="IYE182" s="403"/>
      <c r="IYQ182" s="727"/>
      <c r="IYT182" s="403"/>
      <c r="IYU182" s="403"/>
      <c r="IZG182" s="727"/>
      <c r="IZJ182" s="403"/>
      <c r="IZK182" s="403"/>
      <c r="IZW182" s="727"/>
      <c r="IZZ182" s="403"/>
      <c r="JAA182" s="403"/>
      <c r="JAM182" s="727"/>
      <c r="JAP182" s="403"/>
      <c r="JAQ182" s="403"/>
      <c r="JBC182" s="727"/>
      <c r="JBF182" s="403"/>
      <c r="JBG182" s="403"/>
      <c r="JBS182" s="727"/>
      <c r="JBV182" s="403"/>
      <c r="JBW182" s="403"/>
      <c r="JCI182" s="727"/>
      <c r="JCL182" s="403"/>
      <c r="JCM182" s="403"/>
      <c r="JCY182" s="727"/>
      <c r="JDB182" s="403"/>
      <c r="JDC182" s="403"/>
      <c r="JDO182" s="727"/>
      <c r="JDR182" s="403"/>
      <c r="JDS182" s="403"/>
      <c r="JEE182" s="727"/>
      <c r="JEH182" s="403"/>
      <c r="JEI182" s="403"/>
      <c r="JEU182" s="727"/>
      <c r="JEX182" s="403"/>
      <c r="JEY182" s="403"/>
      <c r="JFK182" s="727"/>
      <c r="JFN182" s="403"/>
      <c r="JFO182" s="403"/>
      <c r="JGA182" s="727"/>
      <c r="JGD182" s="403"/>
      <c r="JGE182" s="403"/>
      <c r="JGQ182" s="727"/>
      <c r="JGT182" s="403"/>
      <c r="JGU182" s="403"/>
      <c r="JHG182" s="727"/>
      <c r="JHJ182" s="403"/>
      <c r="JHK182" s="403"/>
      <c r="JHW182" s="727"/>
      <c r="JHZ182" s="403"/>
      <c r="JIA182" s="403"/>
      <c r="JIM182" s="727"/>
      <c r="JIP182" s="403"/>
      <c r="JIQ182" s="403"/>
      <c r="JJC182" s="727"/>
      <c r="JJF182" s="403"/>
      <c r="JJG182" s="403"/>
      <c r="JJS182" s="727"/>
      <c r="JJV182" s="403"/>
      <c r="JJW182" s="403"/>
      <c r="JKI182" s="727"/>
      <c r="JKL182" s="403"/>
      <c r="JKM182" s="403"/>
      <c r="JKY182" s="727"/>
      <c r="JLB182" s="403"/>
      <c r="JLC182" s="403"/>
      <c r="JLO182" s="727"/>
      <c r="JLR182" s="403"/>
      <c r="JLS182" s="403"/>
      <c r="JME182" s="727"/>
      <c r="JMH182" s="403"/>
      <c r="JMI182" s="403"/>
      <c r="JMU182" s="727"/>
      <c r="JMX182" s="403"/>
      <c r="JMY182" s="403"/>
      <c r="JNK182" s="727"/>
      <c r="JNN182" s="403"/>
      <c r="JNO182" s="403"/>
      <c r="JOA182" s="727"/>
      <c r="JOD182" s="403"/>
      <c r="JOE182" s="403"/>
      <c r="JOQ182" s="727"/>
      <c r="JOT182" s="403"/>
      <c r="JOU182" s="403"/>
      <c r="JPG182" s="727"/>
      <c r="JPJ182" s="403"/>
      <c r="JPK182" s="403"/>
      <c r="JPW182" s="727"/>
      <c r="JPZ182" s="403"/>
      <c r="JQA182" s="403"/>
      <c r="JQM182" s="727"/>
      <c r="JQP182" s="403"/>
      <c r="JQQ182" s="403"/>
      <c r="JRC182" s="727"/>
      <c r="JRF182" s="403"/>
      <c r="JRG182" s="403"/>
      <c r="JRS182" s="727"/>
      <c r="JRV182" s="403"/>
      <c r="JRW182" s="403"/>
      <c r="JSI182" s="727"/>
      <c r="JSL182" s="403"/>
      <c r="JSM182" s="403"/>
      <c r="JSY182" s="727"/>
      <c r="JTB182" s="403"/>
      <c r="JTC182" s="403"/>
      <c r="JTO182" s="727"/>
      <c r="JTR182" s="403"/>
      <c r="JTS182" s="403"/>
      <c r="JUE182" s="727"/>
      <c r="JUH182" s="403"/>
      <c r="JUI182" s="403"/>
      <c r="JUU182" s="727"/>
      <c r="JUX182" s="403"/>
      <c r="JUY182" s="403"/>
      <c r="JVK182" s="727"/>
      <c r="JVN182" s="403"/>
      <c r="JVO182" s="403"/>
      <c r="JWA182" s="727"/>
      <c r="JWD182" s="403"/>
      <c r="JWE182" s="403"/>
      <c r="JWQ182" s="727"/>
      <c r="JWT182" s="403"/>
      <c r="JWU182" s="403"/>
      <c r="JXG182" s="727"/>
      <c r="JXJ182" s="403"/>
      <c r="JXK182" s="403"/>
      <c r="JXW182" s="727"/>
      <c r="JXZ182" s="403"/>
      <c r="JYA182" s="403"/>
      <c r="JYM182" s="727"/>
      <c r="JYP182" s="403"/>
      <c r="JYQ182" s="403"/>
      <c r="JZC182" s="727"/>
      <c r="JZF182" s="403"/>
      <c r="JZG182" s="403"/>
      <c r="JZS182" s="727"/>
      <c r="JZV182" s="403"/>
      <c r="JZW182" s="403"/>
      <c r="KAI182" s="727"/>
      <c r="KAL182" s="403"/>
      <c r="KAM182" s="403"/>
      <c r="KAY182" s="727"/>
      <c r="KBB182" s="403"/>
      <c r="KBC182" s="403"/>
      <c r="KBO182" s="727"/>
      <c r="KBR182" s="403"/>
      <c r="KBS182" s="403"/>
      <c r="KCE182" s="727"/>
      <c r="KCH182" s="403"/>
      <c r="KCI182" s="403"/>
      <c r="KCU182" s="727"/>
      <c r="KCX182" s="403"/>
      <c r="KCY182" s="403"/>
      <c r="KDK182" s="727"/>
      <c r="KDN182" s="403"/>
      <c r="KDO182" s="403"/>
      <c r="KEA182" s="727"/>
      <c r="KED182" s="403"/>
      <c r="KEE182" s="403"/>
      <c r="KEQ182" s="727"/>
      <c r="KET182" s="403"/>
      <c r="KEU182" s="403"/>
      <c r="KFG182" s="727"/>
      <c r="KFJ182" s="403"/>
      <c r="KFK182" s="403"/>
      <c r="KFW182" s="727"/>
      <c r="KFZ182" s="403"/>
      <c r="KGA182" s="403"/>
      <c r="KGM182" s="727"/>
      <c r="KGP182" s="403"/>
      <c r="KGQ182" s="403"/>
      <c r="KHC182" s="727"/>
      <c r="KHF182" s="403"/>
      <c r="KHG182" s="403"/>
      <c r="KHS182" s="727"/>
      <c r="KHV182" s="403"/>
      <c r="KHW182" s="403"/>
      <c r="KII182" s="727"/>
      <c r="KIL182" s="403"/>
      <c r="KIM182" s="403"/>
      <c r="KIY182" s="727"/>
      <c r="KJB182" s="403"/>
      <c r="KJC182" s="403"/>
      <c r="KJO182" s="727"/>
      <c r="KJR182" s="403"/>
      <c r="KJS182" s="403"/>
      <c r="KKE182" s="727"/>
      <c r="KKH182" s="403"/>
      <c r="KKI182" s="403"/>
      <c r="KKU182" s="727"/>
      <c r="KKX182" s="403"/>
      <c r="KKY182" s="403"/>
      <c r="KLK182" s="727"/>
      <c r="KLN182" s="403"/>
      <c r="KLO182" s="403"/>
      <c r="KMA182" s="727"/>
      <c r="KMD182" s="403"/>
      <c r="KME182" s="403"/>
      <c r="KMQ182" s="727"/>
      <c r="KMT182" s="403"/>
      <c r="KMU182" s="403"/>
      <c r="KNG182" s="727"/>
      <c r="KNJ182" s="403"/>
      <c r="KNK182" s="403"/>
      <c r="KNW182" s="727"/>
      <c r="KNZ182" s="403"/>
      <c r="KOA182" s="403"/>
      <c r="KOM182" s="727"/>
      <c r="KOP182" s="403"/>
      <c r="KOQ182" s="403"/>
      <c r="KPC182" s="727"/>
      <c r="KPF182" s="403"/>
      <c r="KPG182" s="403"/>
      <c r="KPS182" s="727"/>
      <c r="KPV182" s="403"/>
      <c r="KPW182" s="403"/>
      <c r="KQI182" s="727"/>
      <c r="KQL182" s="403"/>
      <c r="KQM182" s="403"/>
      <c r="KQY182" s="727"/>
      <c r="KRB182" s="403"/>
      <c r="KRC182" s="403"/>
      <c r="KRO182" s="727"/>
      <c r="KRR182" s="403"/>
      <c r="KRS182" s="403"/>
      <c r="KSE182" s="727"/>
      <c r="KSH182" s="403"/>
      <c r="KSI182" s="403"/>
      <c r="KSU182" s="727"/>
      <c r="KSX182" s="403"/>
      <c r="KSY182" s="403"/>
      <c r="KTK182" s="727"/>
      <c r="KTN182" s="403"/>
      <c r="KTO182" s="403"/>
      <c r="KUA182" s="727"/>
      <c r="KUD182" s="403"/>
      <c r="KUE182" s="403"/>
      <c r="KUQ182" s="727"/>
      <c r="KUT182" s="403"/>
      <c r="KUU182" s="403"/>
      <c r="KVG182" s="727"/>
      <c r="KVJ182" s="403"/>
      <c r="KVK182" s="403"/>
      <c r="KVW182" s="727"/>
      <c r="KVZ182" s="403"/>
      <c r="KWA182" s="403"/>
      <c r="KWM182" s="727"/>
      <c r="KWP182" s="403"/>
      <c r="KWQ182" s="403"/>
      <c r="KXC182" s="727"/>
      <c r="KXF182" s="403"/>
      <c r="KXG182" s="403"/>
      <c r="KXS182" s="727"/>
      <c r="KXV182" s="403"/>
      <c r="KXW182" s="403"/>
      <c r="KYI182" s="727"/>
      <c r="KYL182" s="403"/>
      <c r="KYM182" s="403"/>
      <c r="KYY182" s="727"/>
      <c r="KZB182" s="403"/>
      <c r="KZC182" s="403"/>
      <c r="KZO182" s="727"/>
      <c r="KZR182" s="403"/>
      <c r="KZS182" s="403"/>
      <c r="LAE182" s="727"/>
      <c r="LAH182" s="403"/>
      <c r="LAI182" s="403"/>
      <c r="LAU182" s="727"/>
      <c r="LAX182" s="403"/>
      <c r="LAY182" s="403"/>
      <c r="LBK182" s="727"/>
      <c r="LBN182" s="403"/>
      <c r="LBO182" s="403"/>
      <c r="LCA182" s="727"/>
      <c r="LCD182" s="403"/>
      <c r="LCE182" s="403"/>
      <c r="LCQ182" s="727"/>
      <c r="LCT182" s="403"/>
      <c r="LCU182" s="403"/>
      <c r="LDG182" s="727"/>
      <c r="LDJ182" s="403"/>
      <c r="LDK182" s="403"/>
      <c r="LDW182" s="727"/>
      <c r="LDZ182" s="403"/>
      <c r="LEA182" s="403"/>
      <c r="LEM182" s="727"/>
      <c r="LEP182" s="403"/>
      <c r="LEQ182" s="403"/>
      <c r="LFC182" s="727"/>
      <c r="LFF182" s="403"/>
      <c r="LFG182" s="403"/>
      <c r="LFS182" s="727"/>
      <c r="LFV182" s="403"/>
      <c r="LFW182" s="403"/>
      <c r="LGI182" s="727"/>
      <c r="LGL182" s="403"/>
      <c r="LGM182" s="403"/>
      <c r="LGY182" s="727"/>
      <c r="LHB182" s="403"/>
      <c r="LHC182" s="403"/>
      <c r="LHO182" s="727"/>
      <c r="LHR182" s="403"/>
      <c r="LHS182" s="403"/>
      <c r="LIE182" s="727"/>
      <c r="LIH182" s="403"/>
      <c r="LII182" s="403"/>
      <c r="LIU182" s="727"/>
      <c r="LIX182" s="403"/>
      <c r="LIY182" s="403"/>
      <c r="LJK182" s="727"/>
      <c r="LJN182" s="403"/>
      <c r="LJO182" s="403"/>
      <c r="LKA182" s="727"/>
      <c r="LKD182" s="403"/>
      <c r="LKE182" s="403"/>
      <c r="LKQ182" s="727"/>
      <c r="LKT182" s="403"/>
      <c r="LKU182" s="403"/>
      <c r="LLG182" s="727"/>
      <c r="LLJ182" s="403"/>
      <c r="LLK182" s="403"/>
      <c r="LLW182" s="727"/>
      <c r="LLZ182" s="403"/>
      <c r="LMA182" s="403"/>
      <c r="LMM182" s="727"/>
      <c r="LMP182" s="403"/>
      <c r="LMQ182" s="403"/>
      <c r="LNC182" s="727"/>
      <c r="LNF182" s="403"/>
      <c r="LNG182" s="403"/>
      <c r="LNS182" s="727"/>
      <c r="LNV182" s="403"/>
      <c r="LNW182" s="403"/>
      <c r="LOI182" s="727"/>
      <c r="LOL182" s="403"/>
      <c r="LOM182" s="403"/>
      <c r="LOY182" s="727"/>
      <c r="LPB182" s="403"/>
      <c r="LPC182" s="403"/>
      <c r="LPO182" s="727"/>
      <c r="LPR182" s="403"/>
      <c r="LPS182" s="403"/>
      <c r="LQE182" s="727"/>
      <c r="LQH182" s="403"/>
      <c r="LQI182" s="403"/>
      <c r="LQU182" s="727"/>
      <c r="LQX182" s="403"/>
      <c r="LQY182" s="403"/>
      <c r="LRK182" s="727"/>
      <c r="LRN182" s="403"/>
      <c r="LRO182" s="403"/>
      <c r="LSA182" s="727"/>
      <c r="LSD182" s="403"/>
      <c r="LSE182" s="403"/>
      <c r="LSQ182" s="727"/>
      <c r="LST182" s="403"/>
      <c r="LSU182" s="403"/>
      <c r="LTG182" s="727"/>
      <c r="LTJ182" s="403"/>
      <c r="LTK182" s="403"/>
      <c r="LTW182" s="727"/>
      <c r="LTZ182" s="403"/>
      <c r="LUA182" s="403"/>
      <c r="LUM182" s="727"/>
      <c r="LUP182" s="403"/>
      <c r="LUQ182" s="403"/>
      <c r="LVC182" s="727"/>
      <c r="LVF182" s="403"/>
      <c r="LVG182" s="403"/>
      <c r="LVS182" s="727"/>
      <c r="LVV182" s="403"/>
      <c r="LVW182" s="403"/>
      <c r="LWI182" s="727"/>
      <c r="LWL182" s="403"/>
      <c r="LWM182" s="403"/>
      <c r="LWY182" s="727"/>
      <c r="LXB182" s="403"/>
      <c r="LXC182" s="403"/>
      <c r="LXO182" s="727"/>
      <c r="LXR182" s="403"/>
      <c r="LXS182" s="403"/>
      <c r="LYE182" s="727"/>
      <c r="LYH182" s="403"/>
      <c r="LYI182" s="403"/>
      <c r="LYU182" s="727"/>
      <c r="LYX182" s="403"/>
      <c r="LYY182" s="403"/>
      <c r="LZK182" s="727"/>
      <c r="LZN182" s="403"/>
      <c r="LZO182" s="403"/>
      <c r="MAA182" s="727"/>
      <c r="MAD182" s="403"/>
      <c r="MAE182" s="403"/>
      <c r="MAQ182" s="727"/>
      <c r="MAT182" s="403"/>
      <c r="MAU182" s="403"/>
      <c r="MBG182" s="727"/>
      <c r="MBJ182" s="403"/>
      <c r="MBK182" s="403"/>
      <c r="MBW182" s="727"/>
      <c r="MBZ182" s="403"/>
      <c r="MCA182" s="403"/>
      <c r="MCM182" s="727"/>
      <c r="MCP182" s="403"/>
      <c r="MCQ182" s="403"/>
      <c r="MDC182" s="727"/>
      <c r="MDF182" s="403"/>
      <c r="MDG182" s="403"/>
      <c r="MDS182" s="727"/>
      <c r="MDV182" s="403"/>
      <c r="MDW182" s="403"/>
      <c r="MEI182" s="727"/>
      <c r="MEL182" s="403"/>
      <c r="MEM182" s="403"/>
      <c r="MEY182" s="727"/>
      <c r="MFB182" s="403"/>
      <c r="MFC182" s="403"/>
      <c r="MFO182" s="727"/>
      <c r="MFR182" s="403"/>
      <c r="MFS182" s="403"/>
      <c r="MGE182" s="727"/>
      <c r="MGH182" s="403"/>
      <c r="MGI182" s="403"/>
      <c r="MGU182" s="727"/>
      <c r="MGX182" s="403"/>
      <c r="MGY182" s="403"/>
      <c r="MHK182" s="727"/>
      <c r="MHN182" s="403"/>
      <c r="MHO182" s="403"/>
      <c r="MIA182" s="727"/>
      <c r="MID182" s="403"/>
      <c r="MIE182" s="403"/>
      <c r="MIQ182" s="727"/>
      <c r="MIT182" s="403"/>
      <c r="MIU182" s="403"/>
      <c r="MJG182" s="727"/>
      <c r="MJJ182" s="403"/>
      <c r="MJK182" s="403"/>
      <c r="MJW182" s="727"/>
      <c r="MJZ182" s="403"/>
      <c r="MKA182" s="403"/>
      <c r="MKM182" s="727"/>
      <c r="MKP182" s="403"/>
      <c r="MKQ182" s="403"/>
      <c r="MLC182" s="727"/>
      <c r="MLF182" s="403"/>
      <c r="MLG182" s="403"/>
      <c r="MLS182" s="727"/>
      <c r="MLV182" s="403"/>
      <c r="MLW182" s="403"/>
      <c r="MMI182" s="727"/>
      <c r="MML182" s="403"/>
      <c r="MMM182" s="403"/>
      <c r="MMY182" s="727"/>
      <c r="MNB182" s="403"/>
      <c r="MNC182" s="403"/>
      <c r="MNO182" s="727"/>
      <c r="MNR182" s="403"/>
      <c r="MNS182" s="403"/>
      <c r="MOE182" s="727"/>
      <c r="MOH182" s="403"/>
      <c r="MOI182" s="403"/>
      <c r="MOU182" s="727"/>
      <c r="MOX182" s="403"/>
      <c r="MOY182" s="403"/>
      <c r="MPK182" s="727"/>
      <c r="MPN182" s="403"/>
      <c r="MPO182" s="403"/>
      <c r="MQA182" s="727"/>
      <c r="MQD182" s="403"/>
      <c r="MQE182" s="403"/>
      <c r="MQQ182" s="727"/>
      <c r="MQT182" s="403"/>
      <c r="MQU182" s="403"/>
      <c r="MRG182" s="727"/>
      <c r="MRJ182" s="403"/>
      <c r="MRK182" s="403"/>
      <c r="MRW182" s="727"/>
      <c r="MRZ182" s="403"/>
      <c r="MSA182" s="403"/>
      <c r="MSM182" s="727"/>
      <c r="MSP182" s="403"/>
      <c r="MSQ182" s="403"/>
      <c r="MTC182" s="727"/>
      <c r="MTF182" s="403"/>
      <c r="MTG182" s="403"/>
      <c r="MTS182" s="727"/>
      <c r="MTV182" s="403"/>
      <c r="MTW182" s="403"/>
      <c r="MUI182" s="727"/>
      <c r="MUL182" s="403"/>
      <c r="MUM182" s="403"/>
      <c r="MUY182" s="727"/>
      <c r="MVB182" s="403"/>
      <c r="MVC182" s="403"/>
      <c r="MVO182" s="727"/>
      <c r="MVR182" s="403"/>
      <c r="MVS182" s="403"/>
      <c r="MWE182" s="727"/>
      <c r="MWH182" s="403"/>
      <c r="MWI182" s="403"/>
      <c r="MWU182" s="727"/>
      <c r="MWX182" s="403"/>
      <c r="MWY182" s="403"/>
      <c r="MXK182" s="727"/>
      <c r="MXN182" s="403"/>
      <c r="MXO182" s="403"/>
      <c r="MYA182" s="727"/>
      <c r="MYD182" s="403"/>
      <c r="MYE182" s="403"/>
      <c r="MYQ182" s="727"/>
      <c r="MYT182" s="403"/>
      <c r="MYU182" s="403"/>
      <c r="MZG182" s="727"/>
      <c r="MZJ182" s="403"/>
      <c r="MZK182" s="403"/>
      <c r="MZW182" s="727"/>
      <c r="MZZ182" s="403"/>
      <c r="NAA182" s="403"/>
      <c r="NAM182" s="727"/>
      <c r="NAP182" s="403"/>
      <c r="NAQ182" s="403"/>
      <c r="NBC182" s="727"/>
      <c r="NBF182" s="403"/>
      <c r="NBG182" s="403"/>
      <c r="NBS182" s="727"/>
      <c r="NBV182" s="403"/>
      <c r="NBW182" s="403"/>
      <c r="NCI182" s="727"/>
      <c r="NCL182" s="403"/>
      <c r="NCM182" s="403"/>
      <c r="NCY182" s="727"/>
      <c r="NDB182" s="403"/>
      <c r="NDC182" s="403"/>
      <c r="NDO182" s="727"/>
      <c r="NDR182" s="403"/>
      <c r="NDS182" s="403"/>
      <c r="NEE182" s="727"/>
      <c r="NEH182" s="403"/>
      <c r="NEI182" s="403"/>
      <c r="NEU182" s="727"/>
      <c r="NEX182" s="403"/>
      <c r="NEY182" s="403"/>
      <c r="NFK182" s="727"/>
      <c r="NFN182" s="403"/>
      <c r="NFO182" s="403"/>
      <c r="NGA182" s="727"/>
      <c r="NGD182" s="403"/>
      <c r="NGE182" s="403"/>
      <c r="NGQ182" s="727"/>
      <c r="NGT182" s="403"/>
      <c r="NGU182" s="403"/>
      <c r="NHG182" s="727"/>
      <c r="NHJ182" s="403"/>
      <c r="NHK182" s="403"/>
      <c r="NHW182" s="727"/>
      <c r="NHZ182" s="403"/>
      <c r="NIA182" s="403"/>
      <c r="NIM182" s="727"/>
      <c r="NIP182" s="403"/>
      <c r="NIQ182" s="403"/>
      <c r="NJC182" s="727"/>
      <c r="NJF182" s="403"/>
      <c r="NJG182" s="403"/>
      <c r="NJS182" s="727"/>
      <c r="NJV182" s="403"/>
      <c r="NJW182" s="403"/>
      <c r="NKI182" s="727"/>
      <c r="NKL182" s="403"/>
      <c r="NKM182" s="403"/>
      <c r="NKY182" s="727"/>
      <c r="NLB182" s="403"/>
      <c r="NLC182" s="403"/>
      <c r="NLO182" s="727"/>
      <c r="NLR182" s="403"/>
      <c r="NLS182" s="403"/>
      <c r="NME182" s="727"/>
      <c r="NMH182" s="403"/>
      <c r="NMI182" s="403"/>
      <c r="NMU182" s="727"/>
      <c r="NMX182" s="403"/>
      <c r="NMY182" s="403"/>
      <c r="NNK182" s="727"/>
      <c r="NNN182" s="403"/>
      <c r="NNO182" s="403"/>
      <c r="NOA182" s="727"/>
      <c r="NOD182" s="403"/>
      <c r="NOE182" s="403"/>
      <c r="NOQ182" s="727"/>
      <c r="NOT182" s="403"/>
      <c r="NOU182" s="403"/>
      <c r="NPG182" s="727"/>
      <c r="NPJ182" s="403"/>
      <c r="NPK182" s="403"/>
      <c r="NPW182" s="727"/>
      <c r="NPZ182" s="403"/>
      <c r="NQA182" s="403"/>
      <c r="NQM182" s="727"/>
      <c r="NQP182" s="403"/>
      <c r="NQQ182" s="403"/>
      <c r="NRC182" s="727"/>
      <c r="NRF182" s="403"/>
      <c r="NRG182" s="403"/>
      <c r="NRS182" s="727"/>
      <c r="NRV182" s="403"/>
      <c r="NRW182" s="403"/>
      <c r="NSI182" s="727"/>
      <c r="NSL182" s="403"/>
      <c r="NSM182" s="403"/>
      <c r="NSY182" s="727"/>
      <c r="NTB182" s="403"/>
      <c r="NTC182" s="403"/>
      <c r="NTO182" s="727"/>
      <c r="NTR182" s="403"/>
      <c r="NTS182" s="403"/>
      <c r="NUE182" s="727"/>
      <c r="NUH182" s="403"/>
      <c r="NUI182" s="403"/>
      <c r="NUU182" s="727"/>
      <c r="NUX182" s="403"/>
      <c r="NUY182" s="403"/>
      <c r="NVK182" s="727"/>
      <c r="NVN182" s="403"/>
      <c r="NVO182" s="403"/>
      <c r="NWA182" s="727"/>
      <c r="NWD182" s="403"/>
      <c r="NWE182" s="403"/>
      <c r="NWQ182" s="727"/>
      <c r="NWT182" s="403"/>
      <c r="NWU182" s="403"/>
      <c r="NXG182" s="727"/>
      <c r="NXJ182" s="403"/>
      <c r="NXK182" s="403"/>
      <c r="NXW182" s="727"/>
      <c r="NXZ182" s="403"/>
      <c r="NYA182" s="403"/>
      <c r="NYM182" s="727"/>
      <c r="NYP182" s="403"/>
      <c r="NYQ182" s="403"/>
      <c r="NZC182" s="727"/>
      <c r="NZF182" s="403"/>
      <c r="NZG182" s="403"/>
      <c r="NZS182" s="727"/>
      <c r="NZV182" s="403"/>
      <c r="NZW182" s="403"/>
      <c r="OAI182" s="727"/>
      <c r="OAL182" s="403"/>
      <c r="OAM182" s="403"/>
      <c r="OAY182" s="727"/>
      <c r="OBB182" s="403"/>
      <c r="OBC182" s="403"/>
      <c r="OBO182" s="727"/>
      <c r="OBR182" s="403"/>
      <c r="OBS182" s="403"/>
      <c r="OCE182" s="727"/>
      <c r="OCH182" s="403"/>
      <c r="OCI182" s="403"/>
      <c r="OCU182" s="727"/>
      <c r="OCX182" s="403"/>
      <c r="OCY182" s="403"/>
      <c r="ODK182" s="727"/>
      <c r="ODN182" s="403"/>
      <c r="ODO182" s="403"/>
      <c r="OEA182" s="727"/>
      <c r="OED182" s="403"/>
      <c r="OEE182" s="403"/>
      <c r="OEQ182" s="727"/>
      <c r="OET182" s="403"/>
      <c r="OEU182" s="403"/>
      <c r="OFG182" s="727"/>
      <c r="OFJ182" s="403"/>
      <c r="OFK182" s="403"/>
      <c r="OFW182" s="727"/>
      <c r="OFZ182" s="403"/>
      <c r="OGA182" s="403"/>
      <c r="OGM182" s="727"/>
      <c r="OGP182" s="403"/>
      <c r="OGQ182" s="403"/>
      <c r="OHC182" s="727"/>
      <c r="OHF182" s="403"/>
      <c r="OHG182" s="403"/>
      <c r="OHS182" s="727"/>
      <c r="OHV182" s="403"/>
      <c r="OHW182" s="403"/>
      <c r="OII182" s="727"/>
      <c r="OIL182" s="403"/>
      <c r="OIM182" s="403"/>
      <c r="OIY182" s="727"/>
      <c r="OJB182" s="403"/>
      <c r="OJC182" s="403"/>
      <c r="OJO182" s="727"/>
      <c r="OJR182" s="403"/>
      <c r="OJS182" s="403"/>
      <c r="OKE182" s="727"/>
      <c r="OKH182" s="403"/>
      <c r="OKI182" s="403"/>
      <c r="OKU182" s="727"/>
      <c r="OKX182" s="403"/>
      <c r="OKY182" s="403"/>
      <c r="OLK182" s="727"/>
      <c r="OLN182" s="403"/>
      <c r="OLO182" s="403"/>
      <c r="OMA182" s="727"/>
      <c r="OMD182" s="403"/>
      <c r="OME182" s="403"/>
      <c r="OMQ182" s="727"/>
      <c r="OMT182" s="403"/>
      <c r="OMU182" s="403"/>
      <c r="ONG182" s="727"/>
      <c r="ONJ182" s="403"/>
      <c r="ONK182" s="403"/>
      <c r="ONW182" s="727"/>
      <c r="ONZ182" s="403"/>
      <c r="OOA182" s="403"/>
      <c r="OOM182" s="727"/>
      <c r="OOP182" s="403"/>
      <c r="OOQ182" s="403"/>
      <c r="OPC182" s="727"/>
      <c r="OPF182" s="403"/>
      <c r="OPG182" s="403"/>
      <c r="OPS182" s="727"/>
      <c r="OPV182" s="403"/>
      <c r="OPW182" s="403"/>
      <c r="OQI182" s="727"/>
      <c r="OQL182" s="403"/>
      <c r="OQM182" s="403"/>
      <c r="OQY182" s="727"/>
      <c r="ORB182" s="403"/>
      <c r="ORC182" s="403"/>
      <c r="ORO182" s="727"/>
      <c r="ORR182" s="403"/>
      <c r="ORS182" s="403"/>
      <c r="OSE182" s="727"/>
      <c r="OSH182" s="403"/>
      <c r="OSI182" s="403"/>
      <c r="OSU182" s="727"/>
      <c r="OSX182" s="403"/>
      <c r="OSY182" s="403"/>
      <c r="OTK182" s="727"/>
      <c r="OTN182" s="403"/>
      <c r="OTO182" s="403"/>
      <c r="OUA182" s="727"/>
      <c r="OUD182" s="403"/>
      <c r="OUE182" s="403"/>
      <c r="OUQ182" s="727"/>
      <c r="OUT182" s="403"/>
      <c r="OUU182" s="403"/>
      <c r="OVG182" s="727"/>
      <c r="OVJ182" s="403"/>
      <c r="OVK182" s="403"/>
      <c r="OVW182" s="727"/>
      <c r="OVZ182" s="403"/>
      <c r="OWA182" s="403"/>
      <c r="OWM182" s="727"/>
      <c r="OWP182" s="403"/>
      <c r="OWQ182" s="403"/>
      <c r="OXC182" s="727"/>
      <c r="OXF182" s="403"/>
      <c r="OXG182" s="403"/>
      <c r="OXS182" s="727"/>
      <c r="OXV182" s="403"/>
      <c r="OXW182" s="403"/>
      <c r="OYI182" s="727"/>
      <c r="OYL182" s="403"/>
      <c r="OYM182" s="403"/>
      <c r="OYY182" s="727"/>
      <c r="OZB182" s="403"/>
      <c r="OZC182" s="403"/>
      <c r="OZO182" s="727"/>
      <c r="OZR182" s="403"/>
      <c r="OZS182" s="403"/>
      <c r="PAE182" s="727"/>
      <c r="PAH182" s="403"/>
      <c r="PAI182" s="403"/>
      <c r="PAU182" s="727"/>
      <c r="PAX182" s="403"/>
      <c r="PAY182" s="403"/>
      <c r="PBK182" s="727"/>
      <c r="PBN182" s="403"/>
      <c r="PBO182" s="403"/>
      <c r="PCA182" s="727"/>
      <c r="PCD182" s="403"/>
      <c r="PCE182" s="403"/>
      <c r="PCQ182" s="727"/>
      <c r="PCT182" s="403"/>
      <c r="PCU182" s="403"/>
      <c r="PDG182" s="727"/>
      <c r="PDJ182" s="403"/>
      <c r="PDK182" s="403"/>
      <c r="PDW182" s="727"/>
      <c r="PDZ182" s="403"/>
      <c r="PEA182" s="403"/>
      <c r="PEM182" s="727"/>
      <c r="PEP182" s="403"/>
      <c r="PEQ182" s="403"/>
      <c r="PFC182" s="727"/>
      <c r="PFF182" s="403"/>
      <c r="PFG182" s="403"/>
      <c r="PFS182" s="727"/>
      <c r="PFV182" s="403"/>
      <c r="PFW182" s="403"/>
      <c r="PGI182" s="727"/>
      <c r="PGL182" s="403"/>
      <c r="PGM182" s="403"/>
      <c r="PGY182" s="727"/>
      <c r="PHB182" s="403"/>
      <c r="PHC182" s="403"/>
      <c r="PHO182" s="727"/>
      <c r="PHR182" s="403"/>
      <c r="PHS182" s="403"/>
      <c r="PIE182" s="727"/>
      <c r="PIH182" s="403"/>
      <c r="PII182" s="403"/>
      <c r="PIU182" s="727"/>
      <c r="PIX182" s="403"/>
      <c r="PIY182" s="403"/>
      <c r="PJK182" s="727"/>
      <c r="PJN182" s="403"/>
      <c r="PJO182" s="403"/>
      <c r="PKA182" s="727"/>
      <c r="PKD182" s="403"/>
      <c r="PKE182" s="403"/>
      <c r="PKQ182" s="727"/>
      <c r="PKT182" s="403"/>
      <c r="PKU182" s="403"/>
      <c r="PLG182" s="727"/>
      <c r="PLJ182" s="403"/>
      <c r="PLK182" s="403"/>
      <c r="PLW182" s="727"/>
      <c r="PLZ182" s="403"/>
      <c r="PMA182" s="403"/>
      <c r="PMM182" s="727"/>
      <c r="PMP182" s="403"/>
      <c r="PMQ182" s="403"/>
      <c r="PNC182" s="727"/>
      <c r="PNF182" s="403"/>
      <c r="PNG182" s="403"/>
      <c r="PNS182" s="727"/>
      <c r="PNV182" s="403"/>
      <c r="PNW182" s="403"/>
      <c r="POI182" s="727"/>
      <c r="POL182" s="403"/>
      <c r="POM182" s="403"/>
      <c r="POY182" s="727"/>
      <c r="PPB182" s="403"/>
      <c r="PPC182" s="403"/>
      <c r="PPO182" s="727"/>
      <c r="PPR182" s="403"/>
      <c r="PPS182" s="403"/>
      <c r="PQE182" s="727"/>
      <c r="PQH182" s="403"/>
      <c r="PQI182" s="403"/>
      <c r="PQU182" s="727"/>
      <c r="PQX182" s="403"/>
      <c r="PQY182" s="403"/>
      <c r="PRK182" s="727"/>
      <c r="PRN182" s="403"/>
      <c r="PRO182" s="403"/>
      <c r="PSA182" s="727"/>
      <c r="PSD182" s="403"/>
      <c r="PSE182" s="403"/>
      <c r="PSQ182" s="727"/>
      <c r="PST182" s="403"/>
      <c r="PSU182" s="403"/>
      <c r="PTG182" s="727"/>
      <c r="PTJ182" s="403"/>
      <c r="PTK182" s="403"/>
      <c r="PTW182" s="727"/>
      <c r="PTZ182" s="403"/>
      <c r="PUA182" s="403"/>
      <c r="PUM182" s="727"/>
      <c r="PUP182" s="403"/>
      <c r="PUQ182" s="403"/>
      <c r="PVC182" s="727"/>
      <c r="PVF182" s="403"/>
      <c r="PVG182" s="403"/>
      <c r="PVS182" s="727"/>
      <c r="PVV182" s="403"/>
      <c r="PVW182" s="403"/>
      <c r="PWI182" s="727"/>
      <c r="PWL182" s="403"/>
      <c r="PWM182" s="403"/>
      <c r="PWY182" s="727"/>
      <c r="PXB182" s="403"/>
      <c r="PXC182" s="403"/>
      <c r="PXO182" s="727"/>
      <c r="PXR182" s="403"/>
      <c r="PXS182" s="403"/>
      <c r="PYE182" s="727"/>
      <c r="PYH182" s="403"/>
      <c r="PYI182" s="403"/>
      <c r="PYU182" s="727"/>
      <c r="PYX182" s="403"/>
      <c r="PYY182" s="403"/>
      <c r="PZK182" s="727"/>
      <c r="PZN182" s="403"/>
      <c r="PZO182" s="403"/>
      <c r="QAA182" s="727"/>
      <c r="QAD182" s="403"/>
      <c r="QAE182" s="403"/>
      <c r="QAQ182" s="727"/>
      <c r="QAT182" s="403"/>
      <c r="QAU182" s="403"/>
      <c r="QBG182" s="727"/>
      <c r="QBJ182" s="403"/>
      <c r="QBK182" s="403"/>
      <c r="QBW182" s="727"/>
      <c r="QBZ182" s="403"/>
      <c r="QCA182" s="403"/>
      <c r="QCM182" s="727"/>
      <c r="QCP182" s="403"/>
      <c r="QCQ182" s="403"/>
      <c r="QDC182" s="727"/>
      <c r="QDF182" s="403"/>
      <c r="QDG182" s="403"/>
      <c r="QDS182" s="727"/>
      <c r="QDV182" s="403"/>
      <c r="QDW182" s="403"/>
      <c r="QEI182" s="727"/>
      <c r="QEL182" s="403"/>
      <c r="QEM182" s="403"/>
      <c r="QEY182" s="727"/>
      <c r="QFB182" s="403"/>
      <c r="QFC182" s="403"/>
      <c r="QFO182" s="727"/>
      <c r="QFR182" s="403"/>
      <c r="QFS182" s="403"/>
      <c r="QGE182" s="727"/>
      <c r="QGH182" s="403"/>
      <c r="QGI182" s="403"/>
      <c r="QGU182" s="727"/>
      <c r="QGX182" s="403"/>
      <c r="QGY182" s="403"/>
      <c r="QHK182" s="727"/>
      <c r="QHN182" s="403"/>
      <c r="QHO182" s="403"/>
      <c r="QIA182" s="727"/>
      <c r="QID182" s="403"/>
      <c r="QIE182" s="403"/>
      <c r="QIQ182" s="727"/>
      <c r="QIT182" s="403"/>
      <c r="QIU182" s="403"/>
      <c r="QJG182" s="727"/>
      <c r="QJJ182" s="403"/>
      <c r="QJK182" s="403"/>
      <c r="QJW182" s="727"/>
      <c r="QJZ182" s="403"/>
      <c r="QKA182" s="403"/>
      <c r="QKM182" s="727"/>
      <c r="QKP182" s="403"/>
      <c r="QKQ182" s="403"/>
      <c r="QLC182" s="727"/>
      <c r="QLF182" s="403"/>
      <c r="QLG182" s="403"/>
      <c r="QLS182" s="727"/>
      <c r="QLV182" s="403"/>
      <c r="QLW182" s="403"/>
      <c r="QMI182" s="727"/>
      <c r="QML182" s="403"/>
      <c r="QMM182" s="403"/>
      <c r="QMY182" s="727"/>
      <c r="QNB182" s="403"/>
      <c r="QNC182" s="403"/>
      <c r="QNO182" s="727"/>
      <c r="QNR182" s="403"/>
      <c r="QNS182" s="403"/>
      <c r="QOE182" s="727"/>
      <c r="QOH182" s="403"/>
      <c r="QOI182" s="403"/>
      <c r="QOU182" s="727"/>
      <c r="QOX182" s="403"/>
      <c r="QOY182" s="403"/>
      <c r="QPK182" s="727"/>
      <c r="QPN182" s="403"/>
      <c r="QPO182" s="403"/>
      <c r="QQA182" s="727"/>
      <c r="QQD182" s="403"/>
      <c r="QQE182" s="403"/>
      <c r="QQQ182" s="727"/>
      <c r="QQT182" s="403"/>
      <c r="QQU182" s="403"/>
      <c r="QRG182" s="727"/>
      <c r="QRJ182" s="403"/>
      <c r="QRK182" s="403"/>
      <c r="QRW182" s="727"/>
      <c r="QRZ182" s="403"/>
      <c r="QSA182" s="403"/>
      <c r="QSM182" s="727"/>
      <c r="QSP182" s="403"/>
      <c r="QSQ182" s="403"/>
      <c r="QTC182" s="727"/>
      <c r="QTF182" s="403"/>
      <c r="QTG182" s="403"/>
      <c r="QTS182" s="727"/>
      <c r="QTV182" s="403"/>
      <c r="QTW182" s="403"/>
      <c r="QUI182" s="727"/>
      <c r="QUL182" s="403"/>
      <c r="QUM182" s="403"/>
      <c r="QUY182" s="727"/>
      <c r="QVB182" s="403"/>
      <c r="QVC182" s="403"/>
      <c r="QVO182" s="727"/>
      <c r="QVR182" s="403"/>
      <c r="QVS182" s="403"/>
      <c r="QWE182" s="727"/>
      <c r="QWH182" s="403"/>
      <c r="QWI182" s="403"/>
      <c r="QWU182" s="727"/>
      <c r="QWX182" s="403"/>
      <c r="QWY182" s="403"/>
      <c r="QXK182" s="727"/>
      <c r="QXN182" s="403"/>
      <c r="QXO182" s="403"/>
      <c r="QYA182" s="727"/>
      <c r="QYD182" s="403"/>
      <c r="QYE182" s="403"/>
      <c r="QYQ182" s="727"/>
      <c r="QYT182" s="403"/>
      <c r="QYU182" s="403"/>
      <c r="QZG182" s="727"/>
      <c r="QZJ182" s="403"/>
      <c r="QZK182" s="403"/>
      <c r="QZW182" s="727"/>
      <c r="QZZ182" s="403"/>
      <c r="RAA182" s="403"/>
      <c r="RAM182" s="727"/>
      <c r="RAP182" s="403"/>
      <c r="RAQ182" s="403"/>
      <c r="RBC182" s="727"/>
      <c r="RBF182" s="403"/>
      <c r="RBG182" s="403"/>
      <c r="RBS182" s="727"/>
      <c r="RBV182" s="403"/>
      <c r="RBW182" s="403"/>
      <c r="RCI182" s="727"/>
      <c r="RCL182" s="403"/>
      <c r="RCM182" s="403"/>
      <c r="RCY182" s="727"/>
      <c r="RDB182" s="403"/>
      <c r="RDC182" s="403"/>
      <c r="RDO182" s="727"/>
      <c r="RDR182" s="403"/>
      <c r="RDS182" s="403"/>
      <c r="REE182" s="727"/>
      <c r="REH182" s="403"/>
      <c r="REI182" s="403"/>
      <c r="REU182" s="727"/>
      <c r="REX182" s="403"/>
      <c r="REY182" s="403"/>
      <c r="RFK182" s="727"/>
      <c r="RFN182" s="403"/>
      <c r="RFO182" s="403"/>
      <c r="RGA182" s="727"/>
      <c r="RGD182" s="403"/>
      <c r="RGE182" s="403"/>
      <c r="RGQ182" s="727"/>
      <c r="RGT182" s="403"/>
      <c r="RGU182" s="403"/>
      <c r="RHG182" s="727"/>
      <c r="RHJ182" s="403"/>
      <c r="RHK182" s="403"/>
      <c r="RHW182" s="727"/>
      <c r="RHZ182" s="403"/>
      <c r="RIA182" s="403"/>
      <c r="RIM182" s="727"/>
      <c r="RIP182" s="403"/>
      <c r="RIQ182" s="403"/>
      <c r="RJC182" s="727"/>
      <c r="RJF182" s="403"/>
      <c r="RJG182" s="403"/>
      <c r="RJS182" s="727"/>
      <c r="RJV182" s="403"/>
      <c r="RJW182" s="403"/>
      <c r="RKI182" s="727"/>
      <c r="RKL182" s="403"/>
      <c r="RKM182" s="403"/>
      <c r="RKY182" s="727"/>
      <c r="RLB182" s="403"/>
      <c r="RLC182" s="403"/>
      <c r="RLO182" s="727"/>
      <c r="RLR182" s="403"/>
      <c r="RLS182" s="403"/>
      <c r="RME182" s="727"/>
      <c r="RMH182" s="403"/>
      <c r="RMI182" s="403"/>
      <c r="RMU182" s="727"/>
      <c r="RMX182" s="403"/>
      <c r="RMY182" s="403"/>
      <c r="RNK182" s="727"/>
      <c r="RNN182" s="403"/>
      <c r="RNO182" s="403"/>
      <c r="ROA182" s="727"/>
      <c r="ROD182" s="403"/>
      <c r="ROE182" s="403"/>
      <c r="ROQ182" s="727"/>
      <c r="ROT182" s="403"/>
      <c r="ROU182" s="403"/>
      <c r="RPG182" s="727"/>
      <c r="RPJ182" s="403"/>
      <c r="RPK182" s="403"/>
      <c r="RPW182" s="727"/>
      <c r="RPZ182" s="403"/>
      <c r="RQA182" s="403"/>
      <c r="RQM182" s="727"/>
      <c r="RQP182" s="403"/>
      <c r="RQQ182" s="403"/>
      <c r="RRC182" s="727"/>
      <c r="RRF182" s="403"/>
      <c r="RRG182" s="403"/>
      <c r="RRS182" s="727"/>
      <c r="RRV182" s="403"/>
      <c r="RRW182" s="403"/>
      <c r="RSI182" s="727"/>
      <c r="RSL182" s="403"/>
      <c r="RSM182" s="403"/>
      <c r="RSY182" s="727"/>
      <c r="RTB182" s="403"/>
      <c r="RTC182" s="403"/>
      <c r="RTO182" s="727"/>
      <c r="RTR182" s="403"/>
      <c r="RTS182" s="403"/>
      <c r="RUE182" s="727"/>
      <c r="RUH182" s="403"/>
      <c r="RUI182" s="403"/>
      <c r="RUU182" s="727"/>
      <c r="RUX182" s="403"/>
      <c r="RUY182" s="403"/>
      <c r="RVK182" s="727"/>
      <c r="RVN182" s="403"/>
      <c r="RVO182" s="403"/>
      <c r="RWA182" s="727"/>
      <c r="RWD182" s="403"/>
      <c r="RWE182" s="403"/>
      <c r="RWQ182" s="727"/>
      <c r="RWT182" s="403"/>
      <c r="RWU182" s="403"/>
      <c r="RXG182" s="727"/>
      <c r="RXJ182" s="403"/>
      <c r="RXK182" s="403"/>
      <c r="RXW182" s="727"/>
      <c r="RXZ182" s="403"/>
      <c r="RYA182" s="403"/>
      <c r="RYM182" s="727"/>
      <c r="RYP182" s="403"/>
      <c r="RYQ182" s="403"/>
      <c r="RZC182" s="727"/>
      <c r="RZF182" s="403"/>
      <c r="RZG182" s="403"/>
      <c r="RZS182" s="727"/>
      <c r="RZV182" s="403"/>
      <c r="RZW182" s="403"/>
      <c r="SAI182" s="727"/>
      <c r="SAL182" s="403"/>
      <c r="SAM182" s="403"/>
      <c r="SAY182" s="727"/>
      <c r="SBB182" s="403"/>
      <c r="SBC182" s="403"/>
      <c r="SBO182" s="727"/>
      <c r="SBR182" s="403"/>
      <c r="SBS182" s="403"/>
      <c r="SCE182" s="727"/>
      <c r="SCH182" s="403"/>
      <c r="SCI182" s="403"/>
      <c r="SCU182" s="727"/>
      <c r="SCX182" s="403"/>
      <c r="SCY182" s="403"/>
      <c r="SDK182" s="727"/>
      <c r="SDN182" s="403"/>
      <c r="SDO182" s="403"/>
      <c r="SEA182" s="727"/>
      <c r="SED182" s="403"/>
      <c r="SEE182" s="403"/>
      <c r="SEQ182" s="727"/>
      <c r="SET182" s="403"/>
      <c r="SEU182" s="403"/>
      <c r="SFG182" s="727"/>
      <c r="SFJ182" s="403"/>
      <c r="SFK182" s="403"/>
      <c r="SFW182" s="727"/>
      <c r="SFZ182" s="403"/>
      <c r="SGA182" s="403"/>
      <c r="SGM182" s="727"/>
      <c r="SGP182" s="403"/>
      <c r="SGQ182" s="403"/>
      <c r="SHC182" s="727"/>
      <c r="SHF182" s="403"/>
      <c r="SHG182" s="403"/>
      <c r="SHS182" s="727"/>
      <c r="SHV182" s="403"/>
      <c r="SHW182" s="403"/>
      <c r="SII182" s="727"/>
      <c r="SIL182" s="403"/>
      <c r="SIM182" s="403"/>
      <c r="SIY182" s="727"/>
      <c r="SJB182" s="403"/>
      <c r="SJC182" s="403"/>
      <c r="SJO182" s="727"/>
      <c r="SJR182" s="403"/>
      <c r="SJS182" s="403"/>
      <c r="SKE182" s="727"/>
      <c r="SKH182" s="403"/>
      <c r="SKI182" s="403"/>
      <c r="SKU182" s="727"/>
      <c r="SKX182" s="403"/>
      <c r="SKY182" s="403"/>
      <c r="SLK182" s="727"/>
      <c r="SLN182" s="403"/>
      <c r="SLO182" s="403"/>
      <c r="SMA182" s="727"/>
      <c r="SMD182" s="403"/>
      <c r="SME182" s="403"/>
      <c r="SMQ182" s="727"/>
      <c r="SMT182" s="403"/>
      <c r="SMU182" s="403"/>
      <c r="SNG182" s="727"/>
      <c r="SNJ182" s="403"/>
      <c r="SNK182" s="403"/>
      <c r="SNW182" s="727"/>
      <c r="SNZ182" s="403"/>
      <c r="SOA182" s="403"/>
      <c r="SOM182" s="727"/>
      <c r="SOP182" s="403"/>
      <c r="SOQ182" s="403"/>
      <c r="SPC182" s="727"/>
      <c r="SPF182" s="403"/>
      <c r="SPG182" s="403"/>
      <c r="SPS182" s="727"/>
      <c r="SPV182" s="403"/>
      <c r="SPW182" s="403"/>
      <c r="SQI182" s="727"/>
      <c r="SQL182" s="403"/>
      <c r="SQM182" s="403"/>
      <c r="SQY182" s="727"/>
      <c r="SRB182" s="403"/>
      <c r="SRC182" s="403"/>
      <c r="SRO182" s="727"/>
      <c r="SRR182" s="403"/>
      <c r="SRS182" s="403"/>
      <c r="SSE182" s="727"/>
      <c r="SSH182" s="403"/>
      <c r="SSI182" s="403"/>
      <c r="SSU182" s="727"/>
      <c r="SSX182" s="403"/>
      <c r="SSY182" s="403"/>
      <c r="STK182" s="727"/>
      <c r="STN182" s="403"/>
      <c r="STO182" s="403"/>
      <c r="SUA182" s="727"/>
      <c r="SUD182" s="403"/>
      <c r="SUE182" s="403"/>
      <c r="SUQ182" s="727"/>
      <c r="SUT182" s="403"/>
      <c r="SUU182" s="403"/>
      <c r="SVG182" s="727"/>
      <c r="SVJ182" s="403"/>
      <c r="SVK182" s="403"/>
      <c r="SVW182" s="727"/>
      <c r="SVZ182" s="403"/>
      <c r="SWA182" s="403"/>
      <c r="SWM182" s="727"/>
      <c r="SWP182" s="403"/>
      <c r="SWQ182" s="403"/>
      <c r="SXC182" s="727"/>
      <c r="SXF182" s="403"/>
      <c r="SXG182" s="403"/>
      <c r="SXS182" s="727"/>
      <c r="SXV182" s="403"/>
      <c r="SXW182" s="403"/>
      <c r="SYI182" s="727"/>
      <c r="SYL182" s="403"/>
      <c r="SYM182" s="403"/>
      <c r="SYY182" s="727"/>
      <c r="SZB182" s="403"/>
      <c r="SZC182" s="403"/>
      <c r="SZO182" s="727"/>
      <c r="SZR182" s="403"/>
      <c r="SZS182" s="403"/>
      <c r="TAE182" s="727"/>
      <c r="TAH182" s="403"/>
      <c r="TAI182" s="403"/>
      <c r="TAU182" s="727"/>
      <c r="TAX182" s="403"/>
      <c r="TAY182" s="403"/>
      <c r="TBK182" s="727"/>
      <c r="TBN182" s="403"/>
      <c r="TBO182" s="403"/>
      <c r="TCA182" s="727"/>
      <c r="TCD182" s="403"/>
      <c r="TCE182" s="403"/>
      <c r="TCQ182" s="727"/>
      <c r="TCT182" s="403"/>
      <c r="TCU182" s="403"/>
      <c r="TDG182" s="727"/>
      <c r="TDJ182" s="403"/>
      <c r="TDK182" s="403"/>
      <c r="TDW182" s="727"/>
      <c r="TDZ182" s="403"/>
      <c r="TEA182" s="403"/>
      <c r="TEM182" s="727"/>
      <c r="TEP182" s="403"/>
      <c r="TEQ182" s="403"/>
      <c r="TFC182" s="727"/>
      <c r="TFF182" s="403"/>
      <c r="TFG182" s="403"/>
      <c r="TFS182" s="727"/>
      <c r="TFV182" s="403"/>
      <c r="TFW182" s="403"/>
      <c r="TGI182" s="727"/>
      <c r="TGL182" s="403"/>
      <c r="TGM182" s="403"/>
      <c r="TGY182" s="727"/>
      <c r="THB182" s="403"/>
      <c r="THC182" s="403"/>
      <c r="THO182" s="727"/>
      <c r="THR182" s="403"/>
      <c r="THS182" s="403"/>
      <c r="TIE182" s="727"/>
      <c r="TIH182" s="403"/>
      <c r="TII182" s="403"/>
      <c r="TIU182" s="727"/>
      <c r="TIX182" s="403"/>
      <c r="TIY182" s="403"/>
      <c r="TJK182" s="727"/>
      <c r="TJN182" s="403"/>
      <c r="TJO182" s="403"/>
      <c r="TKA182" s="727"/>
      <c r="TKD182" s="403"/>
      <c r="TKE182" s="403"/>
      <c r="TKQ182" s="727"/>
      <c r="TKT182" s="403"/>
      <c r="TKU182" s="403"/>
      <c r="TLG182" s="727"/>
      <c r="TLJ182" s="403"/>
      <c r="TLK182" s="403"/>
      <c r="TLW182" s="727"/>
      <c r="TLZ182" s="403"/>
      <c r="TMA182" s="403"/>
      <c r="TMM182" s="727"/>
      <c r="TMP182" s="403"/>
      <c r="TMQ182" s="403"/>
      <c r="TNC182" s="727"/>
      <c r="TNF182" s="403"/>
      <c r="TNG182" s="403"/>
      <c r="TNS182" s="727"/>
      <c r="TNV182" s="403"/>
      <c r="TNW182" s="403"/>
      <c r="TOI182" s="727"/>
      <c r="TOL182" s="403"/>
      <c r="TOM182" s="403"/>
      <c r="TOY182" s="727"/>
      <c r="TPB182" s="403"/>
      <c r="TPC182" s="403"/>
      <c r="TPO182" s="727"/>
      <c r="TPR182" s="403"/>
      <c r="TPS182" s="403"/>
      <c r="TQE182" s="727"/>
      <c r="TQH182" s="403"/>
      <c r="TQI182" s="403"/>
      <c r="TQU182" s="727"/>
      <c r="TQX182" s="403"/>
      <c r="TQY182" s="403"/>
      <c r="TRK182" s="727"/>
      <c r="TRN182" s="403"/>
      <c r="TRO182" s="403"/>
      <c r="TSA182" s="727"/>
      <c r="TSD182" s="403"/>
      <c r="TSE182" s="403"/>
      <c r="TSQ182" s="727"/>
      <c r="TST182" s="403"/>
      <c r="TSU182" s="403"/>
      <c r="TTG182" s="727"/>
      <c r="TTJ182" s="403"/>
      <c r="TTK182" s="403"/>
      <c r="TTW182" s="727"/>
      <c r="TTZ182" s="403"/>
      <c r="TUA182" s="403"/>
      <c r="TUM182" s="727"/>
      <c r="TUP182" s="403"/>
      <c r="TUQ182" s="403"/>
      <c r="TVC182" s="727"/>
      <c r="TVF182" s="403"/>
      <c r="TVG182" s="403"/>
      <c r="TVS182" s="727"/>
      <c r="TVV182" s="403"/>
      <c r="TVW182" s="403"/>
      <c r="TWI182" s="727"/>
      <c r="TWL182" s="403"/>
      <c r="TWM182" s="403"/>
      <c r="TWY182" s="727"/>
      <c r="TXB182" s="403"/>
      <c r="TXC182" s="403"/>
      <c r="TXO182" s="727"/>
      <c r="TXR182" s="403"/>
      <c r="TXS182" s="403"/>
      <c r="TYE182" s="727"/>
      <c r="TYH182" s="403"/>
      <c r="TYI182" s="403"/>
      <c r="TYU182" s="727"/>
      <c r="TYX182" s="403"/>
      <c r="TYY182" s="403"/>
      <c r="TZK182" s="727"/>
      <c r="TZN182" s="403"/>
      <c r="TZO182" s="403"/>
      <c r="UAA182" s="727"/>
      <c r="UAD182" s="403"/>
      <c r="UAE182" s="403"/>
      <c r="UAQ182" s="727"/>
      <c r="UAT182" s="403"/>
      <c r="UAU182" s="403"/>
      <c r="UBG182" s="727"/>
      <c r="UBJ182" s="403"/>
      <c r="UBK182" s="403"/>
      <c r="UBW182" s="727"/>
      <c r="UBZ182" s="403"/>
      <c r="UCA182" s="403"/>
      <c r="UCM182" s="727"/>
      <c r="UCP182" s="403"/>
      <c r="UCQ182" s="403"/>
      <c r="UDC182" s="727"/>
      <c r="UDF182" s="403"/>
      <c r="UDG182" s="403"/>
      <c r="UDS182" s="727"/>
      <c r="UDV182" s="403"/>
      <c r="UDW182" s="403"/>
      <c r="UEI182" s="727"/>
      <c r="UEL182" s="403"/>
      <c r="UEM182" s="403"/>
      <c r="UEY182" s="727"/>
      <c r="UFB182" s="403"/>
      <c r="UFC182" s="403"/>
      <c r="UFO182" s="727"/>
      <c r="UFR182" s="403"/>
      <c r="UFS182" s="403"/>
      <c r="UGE182" s="727"/>
      <c r="UGH182" s="403"/>
      <c r="UGI182" s="403"/>
      <c r="UGU182" s="727"/>
      <c r="UGX182" s="403"/>
      <c r="UGY182" s="403"/>
      <c r="UHK182" s="727"/>
      <c r="UHN182" s="403"/>
      <c r="UHO182" s="403"/>
      <c r="UIA182" s="727"/>
      <c r="UID182" s="403"/>
      <c r="UIE182" s="403"/>
      <c r="UIQ182" s="727"/>
      <c r="UIT182" s="403"/>
      <c r="UIU182" s="403"/>
      <c r="UJG182" s="727"/>
      <c r="UJJ182" s="403"/>
      <c r="UJK182" s="403"/>
      <c r="UJW182" s="727"/>
      <c r="UJZ182" s="403"/>
      <c r="UKA182" s="403"/>
      <c r="UKM182" s="727"/>
      <c r="UKP182" s="403"/>
      <c r="UKQ182" s="403"/>
      <c r="ULC182" s="727"/>
      <c r="ULF182" s="403"/>
      <c r="ULG182" s="403"/>
      <c r="ULS182" s="727"/>
      <c r="ULV182" s="403"/>
      <c r="ULW182" s="403"/>
      <c r="UMI182" s="727"/>
      <c r="UML182" s="403"/>
      <c r="UMM182" s="403"/>
      <c r="UMY182" s="727"/>
      <c r="UNB182" s="403"/>
      <c r="UNC182" s="403"/>
      <c r="UNO182" s="727"/>
      <c r="UNR182" s="403"/>
      <c r="UNS182" s="403"/>
      <c r="UOE182" s="727"/>
      <c r="UOH182" s="403"/>
      <c r="UOI182" s="403"/>
      <c r="UOU182" s="727"/>
      <c r="UOX182" s="403"/>
      <c r="UOY182" s="403"/>
      <c r="UPK182" s="727"/>
      <c r="UPN182" s="403"/>
      <c r="UPO182" s="403"/>
      <c r="UQA182" s="727"/>
      <c r="UQD182" s="403"/>
      <c r="UQE182" s="403"/>
      <c r="UQQ182" s="727"/>
      <c r="UQT182" s="403"/>
      <c r="UQU182" s="403"/>
      <c r="URG182" s="727"/>
      <c r="URJ182" s="403"/>
      <c r="URK182" s="403"/>
      <c r="URW182" s="727"/>
      <c r="URZ182" s="403"/>
      <c r="USA182" s="403"/>
      <c r="USM182" s="727"/>
      <c r="USP182" s="403"/>
      <c r="USQ182" s="403"/>
      <c r="UTC182" s="727"/>
      <c r="UTF182" s="403"/>
      <c r="UTG182" s="403"/>
      <c r="UTS182" s="727"/>
      <c r="UTV182" s="403"/>
      <c r="UTW182" s="403"/>
      <c r="UUI182" s="727"/>
      <c r="UUL182" s="403"/>
      <c r="UUM182" s="403"/>
      <c r="UUY182" s="727"/>
      <c r="UVB182" s="403"/>
      <c r="UVC182" s="403"/>
      <c r="UVO182" s="727"/>
      <c r="UVR182" s="403"/>
      <c r="UVS182" s="403"/>
      <c r="UWE182" s="727"/>
      <c r="UWH182" s="403"/>
      <c r="UWI182" s="403"/>
      <c r="UWU182" s="727"/>
      <c r="UWX182" s="403"/>
      <c r="UWY182" s="403"/>
      <c r="UXK182" s="727"/>
      <c r="UXN182" s="403"/>
      <c r="UXO182" s="403"/>
      <c r="UYA182" s="727"/>
      <c r="UYD182" s="403"/>
      <c r="UYE182" s="403"/>
      <c r="UYQ182" s="727"/>
      <c r="UYT182" s="403"/>
      <c r="UYU182" s="403"/>
      <c r="UZG182" s="727"/>
      <c r="UZJ182" s="403"/>
      <c r="UZK182" s="403"/>
      <c r="UZW182" s="727"/>
      <c r="UZZ182" s="403"/>
      <c r="VAA182" s="403"/>
      <c r="VAM182" s="727"/>
      <c r="VAP182" s="403"/>
      <c r="VAQ182" s="403"/>
      <c r="VBC182" s="727"/>
      <c r="VBF182" s="403"/>
      <c r="VBG182" s="403"/>
      <c r="VBS182" s="727"/>
      <c r="VBV182" s="403"/>
      <c r="VBW182" s="403"/>
      <c r="VCI182" s="727"/>
      <c r="VCL182" s="403"/>
      <c r="VCM182" s="403"/>
      <c r="VCY182" s="727"/>
      <c r="VDB182" s="403"/>
      <c r="VDC182" s="403"/>
      <c r="VDO182" s="727"/>
      <c r="VDR182" s="403"/>
      <c r="VDS182" s="403"/>
      <c r="VEE182" s="727"/>
      <c r="VEH182" s="403"/>
      <c r="VEI182" s="403"/>
      <c r="VEU182" s="727"/>
      <c r="VEX182" s="403"/>
      <c r="VEY182" s="403"/>
      <c r="VFK182" s="727"/>
      <c r="VFN182" s="403"/>
      <c r="VFO182" s="403"/>
      <c r="VGA182" s="727"/>
      <c r="VGD182" s="403"/>
      <c r="VGE182" s="403"/>
      <c r="VGQ182" s="727"/>
      <c r="VGT182" s="403"/>
      <c r="VGU182" s="403"/>
      <c r="VHG182" s="727"/>
      <c r="VHJ182" s="403"/>
      <c r="VHK182" s="403"/>
      <c r="VHW182" s="727"/>
      <c r="VHZ182" s="403"/>
      <c r="VIA182" s="403"/>
      <c r="VIM182" s="727"/>
      <c r="VIP182" s="403"/>
      <c r="VIQ182" s="403"/>
      <c r="VJC182" s="727"/>
      <c r="VJF182" s="403"/>
      <c r="VJG182" s="403"/>
      <c r="VJS182" s="727"/>
      <c r="VJV182" s="403"/>
      <c r="VJW182" s="403"/>
      <c r="VKI182" s="727"/>
      <c r="VKL182" s="403"/>
      <c r="VKM182" s="403"/>
      <c r="VKY182" s="727"/>
      <c r="VLB182" s="403"/>
      <c r="VLC182" s="403"/>
      <c r="VLO182" s="727"/>
      <c r="VLR182" s="403"/>
      <c r="VLS182" s="403"/>
      <c r="VME182" s="727"/>
      <c r="VMH182" s="403"/>
      <c r="VMI182" s="403"/>
      <c r="VMU182" s="727"/>
      <c r="VMX182" s="403"/>
      <c r="VMY182" s="403"/>
      <c r="VNK182" s="727"/>
      <c r="VNN182" s="403"/>
      <c r="VNO182" s="403"/>
      <c r="VOA182" s="727"/>
      <c r="VOD182" s="403"/>
      <c r="VOE182" s="403"/>
      <c r="VOQ182" s="727"/>
      <c r="VOT182" s="403"/>
      <c r="VOU182" s="403"/>
      <c r="VPG182" s="727"/>
      <c r="VPJ182" s="403"/>
      <c r="VPK182" s="403"/>
      <c r="VPW182" s="727"/>
      <c r="VPZ182" s="403"/>
      <c r="VQA182" s="403"/>
      <c r="VQM182" s="727"/>
      <c r="VQP182" s="403"/>
      <c r="VQQ182" s="403"/>
      <c r="VRC182" s="727"/>
      <c r="VRF182" s="403"/>
      <c r="VRG182" s="403"/>
      <c r="VRS182" s="727"/>
      <c r="VRV182" s="403"/>
      <c r="VRW182" s="403"/>
      <c r="VSI182" s="727"/>
      <c r="VSL182" s="403"/>
      <c r="VSM182" s="403"/>
      <c r="VSY182" s="727"/>
      <c r="VTB182" s="403"/>
      <c r="VTC182" s="403"/>
      <c r="VTO182" s="727"/>
      <c r="VTR182" s="403"/>
      <c r="VTS182" s="403"/>
      <c r="VUE182" s="727"/>
      <c r="VUH182" s="403"/>
      <c r="VUI182" s="403"/>
      <c r="VUU182" s="727"/>
      <c r="VUX182" s="403"/>
      <c r="VUY182" s="403"/>
      <c r="VVK182" s="727"/>
      <c r="VVN182" s="403"/>
      <c r="VVO182" s="403"/>
      <c r="VWA182" s="727"/>
      <c r="VWD182" s="403"/>
      <c r="VWE182" s="403"/>
      <c r="VWQ182" s="727"/>
      <c r="VWT182" s="403"/>
      <c r="VWU182" s="403"/>
      <c r="VXG182" s="727"/>
      <c r="VXJ182" s="403"/>
      <c r="VXK182" s="403"/>
      <c r="VXW182" s="727"/>
      <c r="VXZ182" s="403"/>
      <c r="VYA182" s="403"/>
      <c r="VYM182" s="727"/>
      <c r="VYP182" s="403"/>
      <c r="VYQ182" s="403"/>
      <c r="VZC182" s="727"/>
      <c r="VZF182" s="403"/>
      <c r="VZG182" s="403"/>
      <c r="VZS182" s="727"/>
      <c r="VZV182" s="403"/>
      <c r="VZW182" s="403"/>
      <c r="WAI182" s="727"/>
      <c r="WAL182" s="403"/>
      <c r="WAM182" s="403"/>
      <c r="WAY182" s="727"/>
      <c r="WBB182" s="403"/>
      <c r="WBC182" s="403"/>
      <c r="WBO182" s="727"/>
      <c r="WBR182" s="403"/>
      <c r="WBS182" s="403"/>
      <c r="WCE182" s="727"/>
      <c r="WCH182" s="403"/>
      <c r="WCI182" s="403"/>
      <c r="WCU182" s="727"/>
      <c r="WCX182" s="403"/>
      <c r="WCY182" s="403"/>
      <c r="WDK182" s="727"/>
      <c r="WDN182" s="403"/>
      <c r="WDO182" s="403"/>
      <c r="WEA182" s="727"/>
      <c r="WED182" s="403"/>
      <c r="WEE182" s="403"/>
      <c r="WEQ182" s="727"/>
      <c r="WET182" s="403"/>
      <c r="WEU182" s="403"/>
      <c r="WFG182" s="727"/>
      <c r="WFJ182" s="403"/>
      <c r="WFK182" s="403"/>
      <c r="WFW182" s="727"/>
      <c r="WFZ182" s="403"/>
      <c r="WGA182" s="403"/>
      <c r="WGM182" s="727"/>
      <c r="WGP182" s="403"/>
      <c r="WGQ182" s="403"/>
      <c r="WHC182" s="727"/>
      <c r="WHF182" s="403"/>
      <c r="WHG182" s="403"/>
      <c r="WHS182" s="727"/>
      <c r="WHV182" s="403"/>
      <c r="WHW182" s="403"/>
      <c r="WII182" s="727"/>
      <c r="WIL182" s="403"/>
      <c r="WIM182" s="403"/>
      <c r="WIY182" s="727"/>
      <c r="WJB182" s="403"/>
      <c r="WJC182" s="403"/>
      <c r="WJO182" s="727"/>
      <c r="WJR182" s="403"/>
      <c r="WJS182" s="403"/>
      <c r="WKE182" s="727"/>
      <c r="WKH182" s="403"/>
      <c r="WKI182" s="403"/>
      <c r="WKU182" s="727"/>
      <c r="WKX182" s="403"/>
      <c r="WKY182" s="403"/>
      <c r="WLK182" s="727"/>
      <c r="WLN182" s="403"/>
      <c r="WLO182" s="403"/>
      <c r="WMA182" s="727"/>
      <c r="WMD182" s="403"/>
      <c r="WME182" s="403"/>
      <c r="WMQ182" s="727"/>
      <c r="WMT182" s="403"/>
      <c r="WMU182" s="403"/>
      <c r="WNG182" s="727"/>
      <c r="WNJ182" s="403"/>
      <c r="WNK182" s="403"/>
      <c r="WNW182" s="727"/>
      <c r="WNZ182" s="403"/>
      <c r="WOA182" s="403"/>
      <c r="WOM182" s="727"/>
      <c r="WOP182" s="403"/>
      <c r="WOQ182" s="403"/>
      <c r="WPC182" s="727"/>
      <c r="WPF182" s="403"/>
      <c r="WPG182" s="403"/>
      <c r="WPS182" s="727"/>
      <c r="WPV182" s="403"/>
      <c r="WPW182" s="403"/>
      <c r="WQI182" s="727"/>
      <c r="WQL182" s="403"/>
      <c r="WQM182" s="403"/>
      <c r="WQY182" s="727"/>
      <c r="WRB182" s="403"/>
      <c r="WRC182" s="403"/>
      <c r="WRO182" s="727"/>
      <c r="WRR182" s="403"/>
      <c r="WRS182" s="403"/>
      <c r="WSE182" s="727"/>
      <c r="WSH182" s="403"/>
      <c r="WSI182" s="403"/>
      <c r="WSU182" s="727"/>
      <c r="WSX182" s="403"/>
      <c r="WSY182" s="403"/>
      <c r="WTK182" s="727"/>
      <c r="WTN182" s="403"/>
      <c r="WTO182" s="403"/>
      <c r="WUA182" s="727"/>
      <c r="WUD182" s="403"/>
      <c r="WUE182" s="403"/>
      <c r="WUQ182" s="727"/>
      <c r="WUT182" s="403"/>
      <c r="WUU182" s="403"/>
      <c r="WVG182" s="727"/>
      <c r="WVJ182" s="403"/>
      <c r="WVK182" s="403"/>
      <c r="WVW182" s="727"/>
      <c r="WVZ182" s="403"/>
      <c r="WWA182" s="403"/>
      <c r="WWM182" s="727"/>
      <c r="WWP182" s="403"/>
      <c r="WWQ182" s="403"/>
      <c r="WXC182" s="727"/>
      <c r="WXF182" s="403"/>
      <c r="WXG182" s="403"/>
      <c r="WXS182" s="727"/>
      <c r="WXV182" s="403"/>
      <c r="WXW182" s="403"/>
      <c r="WYI182" s="727"/>
      <c r="WYL182" s="403"/>
      <c r="WYM182" s="403"/>
      <c r="WYY182" s="727"/>
      <c r="WZB182" s="403"/>
      <c r="WZC182" s="403"/>
      <c r="WZO182" s="727"/>
      <c r="WZR182" s="403"/>
      <c r="WZS182" s="403"/>
      <c r="XAE182" s="727"/>
      <c r="XAH182" s="403"/>
      <c r="XAI182" s="403"/>
      <c r="XAU182" s="727"/>
      <c r="XAX182" s="403"/>
      <c r="XAY182" s="403"/>
      <c r="XBK182" s="727"/>
      <c r="XBN182" s="403"/>
      <c r="XBO182" s="403"/>
      <c r="XCA182" s="727"/>
      <c r="XCD182" s="403"/>
      <c r="XCE182" s="403"/>
      <c r="XCQ182" s="727"/>
      <c r="XCT182" s="403"/>
      <c r="XCU182" s="403"/>
      <c r="XDG182" s="727"/>
      <c r="XDJ182" s="403"/>
      <c r="XDK182" s="403"/>
      <c r="XDW182" s="727"/>
      <c r="XDZ182" s="403"/>
      <c r="XEA182" s="403"/>
      <c r="XEM182" s="727"/>
      <c r="XEP182" s="403"/>
      <c r="XEQ182" s="403"/>
      <c r="XFC182" s="727"/>
    </row>
    <row r="183" spans="1:1023 1026:2047 2050:3071 3074:4095 4098:5119 5122:6143 6146:7167 7170:8191 8194:9215 9218:10239 10242:11263 11266:12287 12290:13311 13314:14335 14338:15359 15362:16383" s="94" customFormat="1">
      <c r="A183" s="570" t="s">
        <v>15</v>
      </c>
      <c r="B183" s="571">
        <v>45887</v>
      </c>
      <c r="C183" s="571">
        <v>45900</v>
      </c>
      <c r="D183" s="570" t="s">
        <v>504</v>
      </c>
      <c r="E183" s="570" t="s">
        <v>486</v>
      </c>
      <c r="F183" s="570">
        <v>65</v>
      </c>
      <c r="G183" s="570" t="s">
        <v>499</v>
      </c>
      <c r="H183" s="570">
        <v>3000</v>
      </c>
      <c r="I183" s="570">
        <v>15</v>
      </c>
      <c r="J183" s="570">
        <v>0</v>
      </c>
      <c r="K183" s="570">
        <v>0</v>
      </c>
      <c r="L183" s="570">
        <v>0</v>
      </c>
      <c r="M183" s="570">
        <v>0</v>
      </c>
      <c r="N183" s="570">
        <f t="shared" si="2171"/>
        <v>3015</v>
      </c>
      <c r="O183" s="563">
        <f t="shared" si="2172"/>
        <v>46.384615384615387</v>
      </c>
      <c r="P183" s="570" t="s">
        <v>1283</v>
      </c>
      <c r="R183" s="403"/>
      <c r="S183" s="403"/>
      <c r="AE183" s="727"/>
      <c r="AH183" s="403"/>
      <c r="AI183" s="403"/>
      <c r="AU183" s="727"/>
      <c r="AX183" s="403"/>
      <c r="AY183" s="403"/>
      <c r="BK183" s="727"/>
      <c r="BN183" s="403"/>
      <c r="BO183" s="403"/>
      <c r="CA183" s="727"/>
      <c r="CD183" s="403"/>
      <c r="CE183" s="403"/>
      <c r="CQ183" s="727"/>
      <c r="CT183" s="403"/>
      <c r="CU183" s="403"/>
      <c r="DG183" s="727"/>
      <c r="DJ183" s="403"/>
      <c r="DK183" s="403"/>
      <c r="DW183" s="727"/>
      <c r="DZ183" s="403"/>
      <c r="EA183" s="403"/>
      <c r="EM183" s="727"/>
      <c r="EP183" s="403"/>
      <c r="EQ183" s="403"/>
      <c r="FC183" s="727"/>
      <c r="FF183" s="403"/>
      <c r="FG183" s="403"/>
      <c r="FS183" s="727"/>
      <c r="FV183" s="403"/>
      <c r="FW183" s="403"/>
      <c r="GI183" s="727"/>
      <c r="GL183" s="403"/>
      <c r="GM183" s="403"/>
      <c r="GY183" s="727"/>
      <c r="HB183" s="403"/>
      <c r="HC183" s="403"/>
      <c r="HO183" s="727"/>
      <c r="HR183" s="403"/>
      <c r="HS183" s="403"/>
      <c r="IE183" s="727"/>
      <c r="IH183" s="403"/>
      <c r="II183" s="403"/>
      <c r="IU183" s="727"/>
      <c r="IX183" s="403"/>
      <c r="IY183" s="403"/>
      <c r="JK183" s="727"/>
      <c r="JN183" s="403"/>
      <c r="JO183" s="403"/>
      <c r="KA183" s="727"/>
      <c r="KD183" s="403"/>
      <c r="KE183" s="403"/>
      <c r="KQ183" s="727"/>
      <c r="KT183" s="403"/>
      <c r="KU183" s="403"/>
      <c r="LG183" s="727"/>
      <c r="LJ183" s="403"/>
      <c r="LK183" s="403"/>
      <c r="LW183" s="727"/>
      <c r="LZ183" s="403"/>
      <c r="MA183" s="403"/>
      <c r="MM183" s="727"/>
      <c r="MP183" s="403"/>
      <c r="MQ183" s="403"/>
      <c r="NC183" s="727"/>
      <c r="NF183" s="403"/>
      <c r="NG183" s="403"/>
      <c r="NS183" s="727"/>
      <c r="NV183" s="403"/>
      <c r="NW183" s="403"/>
      <c r="OI183" s="727"/>
      <c r="OL183" s="403"/>
      <c r="OM183" s="403"/>
      <c r="OY183" s="727"/>
      <c r="PB183" s="403"/>
      <c r="PC183" s="403"/>
      <c r="PO183" s="727"/>
      <c r="PR183" s="403"/>
      <c r="PS183" s="403"/>
      <c r="QE183" s="727"/>
      <c r="QH183" s="403"/>
      <c r="QI183" s="403"/>
      <c r="QU183" s="727"/>
      <c r="QX183" s="403"/>
      <c r="QY183" s="403"/>
      <c r="RK183" s="727"/>
      <c r="RN183" s="403"/>
      <c r="RO183" s="403"/>
      <c r="SA183" s="727"/>
      <c r="SD183" s="403"/>
      <c r="SE183" s="403"/>
      <c r="SQ183" s="727"/>
      <c r="ST183" s="403"/>
      <c r="SU183" s="403"/>
      <c r="TG183" s="727"/>
      <c r="TJ183" s="403"/>
      <c r="TK183" s="403"/>
      <c r="TW183" s="727"/>
      <c r="TZ183" s="403"/>
      <c r="UA183" s="403"/>
      <c r="UM183" s="727"/>
      <c r="UP183" s="403"/>
      <c r="UQ183" s="403"/>
      <c r="VC183" s="727"/>
      <c r="VF183" s="403"/>
      <c r="VG183" s="403"/>
      <c r="VS183" s="727"/>
      <c r="VV183" s="403"/>
      <c r="VW183" s="403"/>
      <c r="WI183" s="727"/>
      <c r="WL183" s="403"/>
      <c r="WM183" s="403"/>
      <c r="WY183" s="727"/>
      <c r="XB183" s="403"/>
      <c r="XC183" s="403"/>
      <c r="XO183" s="727"/>
      <c r="XR183" s="403"/>
      <c r="XS183" s="403"/>
      <c r="YE183" s="727"/>
      <c r="YH183" s="403"/>
      <c r="YI183" s="403"/>
      <c r="YU183" s="727"/>
      <c r="YX183" s="403"/>
      <c r="YY183" s="403"/>
      <c r="ZK183" s="727"/>
      <c r="ZN183" s="403"/>
      <c r="ZO183" s="403"/>
      <c r="AAA183" s="727"/>
      <c r="AAD183" s="403"/>
      <c r="AAE183" s="403"/>
      <c r="AAQ183" s="727"/>
      <c r="AAT183" s="403"/>
      <c r="AAU183" s="403"/>
      <c r="ABG183" s="727"/>
      <c r="ABJ183" s="403"/>
      <c r="ABK183" s="403"/>
      <c r="ABW183" s="727"/>
      <c r="ABZ183" s="403"/>
      <c r="ACA183" s="403"/>
      <c r="ACM183" s="727"/>
      <c r="ACP183" s="403"/>
      <c r="ACQ183" s="403"/>
      <c r="ADC183" s="727"/>
      <c r="ADF183" s="403"/>
      <c r="ADG183" s="403"/>
      <c r="ADS183" s="727"/>
      <c r="ADV183" s="403"/>
      <c r="ADW183" s="403"/>
      <c r="AEI183" s="727"/>
      <c r="AEL183" s="403"/>
      <c r="AEM183" s="403"/>
      <c r="AEY183" s="727"/>
      <c r="AFB183" s="403"/>
      <c r="AFC183" s="403"/>
      <c r="AFO183" s="727"/>
      <c r="AFR183" s="403"/>
      <c r="AFS183" s="403"/>
      <c r="AGE183" s="727"/>
      <c r="AGH183" s="403"/>
      <c r="AGI183" s="403"/>
      <c r="AGU183" s="727"/>
      <c r="AGX183" s="403"/>
      <c r="AGY183" s="403"/>
      <c r="AHK183" s="727"/>
      <c r="AHN183" s="403"/>
      <c r="AHO183" s="403"/>
      <c r="AIA183" s="727"/>
      <c r="AID183" s="403"/>
      <c r="AIE183" s="403"/>
      <c r="AIQ183" s="727"/>
      <c r="AIT183" s="403"/>
      <c r="AIU183" s="403"/>
      <c r="AJG183" s="727"/>
      <c r="AJJ183" s="403"/>
      <c r="AJK183" s="403"/>
      <c r="AJW183" s="727"/>
      <c r="AJZ183" s="403"/>
      <c r="AKA183" s="403"/>
      <c r="AKM183" s="727"/>
      <c r="AKP183" s="403"/>
      <c r="AKQ183" s="403"/>
      <c r="ALC183" s="727"/>
      <c r="ALF183" s="403"/>
      <c r="ALG183" s="403"/>
      <c r="ALS183" s="727"/>
      <c r="ALV183" s="403"/>
      <c r="ALW183" s="403"/>
      <c r="AMI183" s="727"/>
      <c r="AML183" s="403"/>
      <c r="AMM183" s="403"/>
      <c r="AMY183" s="727"/>
      <c r="ANB183" s="403"/>
      <c r="ANC183" s="403"/>
      <c r="ANO183" s="727"/>
      <c r="ANR183" s="403"/>
      <c r="ANS183" s="403"/>
      <c r="AOE183" s="727"/>
      <c r="AOH183" s="403"/>
      <c r="AOI183" s="403"/>
      <c r="AOU183" s="727"/>
      <c r="AOX183" s="403"/>
      <c r="AOY183" s="403"/>
      <c r="APK183" s="727"/>
      <c r="APN183" s="403"/>
      <c r="APO183" s="403"/>
      <c r="AQA183" s="727"/>
      <c r="AQD183" s="403"/>
      <c r="AQE183" s="403"/>
      <c r="AQQ183" s="727"/>
      <c r="AQT183" s="403"/>
      <c r="AQU183" s="403"/>
      <c r="ARG183" s="727"/>
      <c r="ARJ183" s="403"/>
      <c r="ARK183" s="403"/>
      <c r="ARW183" s="727"/>
      <c r="ARZ183" s="403"/>
      <c r="ASA183" s="403"/>
      <c r="ASM183" s="727"/>
      <c r="ASP183" s="403"/>
      <c r="ASQ183" s="403"/>
      <c r="ATC183" s="727"/>
      <c r="ATF183" s="403"/>
      <c r="ATG183" s="403"/>
      <c r="ATS183" s="727"/>
      <c r="ATV183" s="403"/>
      <c r="ATW183" s="403"/>
      <c r="AUI183" s="727"/>
      <c r="AUL183" s="403"/>
      <c r="AUM183" s="403"/>
      <c r="AUY183" s="727"/>
      <c r="AVB183" s="403"/>
      <c r="AVC183" s="403"/>
      <c r="AVO183" s="727"/>
      <c r="AVR183" s="403"/>
      <c r="AVS183" s="403"/>
      <c r="AWE183" s="727"/>
      <c r="AWH183" s="403"/>
      <c r="AWI183" s="403"/>
      <c r="AWU183" s="727"/>
      <c r="AWX183" s="403"/>
      <c r="AWY183" s="403"/>
      <c r="AXK183" s="727"/>
      <c r="AXN183" s="403"/>
      <c r="AXO183" s="403"/>
      <c r="AYA183" s="727"/>
      <c r="AYD183" s="403"/>
      <c r="AYE183" s="403"/>
      <c r="AYQ183" s="727"/>
      <c r="AYT183" s="403"/>
      <c r="AYU183" s="403"/>
      <c r="AZG183" s="727"/>
      <c r="AZJ183" s="403"/>
      <c r="AZK183" s="403"/>
      <c r="AZW183" s="727"/>
      <c r="AZZ183" s="403"/>
      <c r="BAA183" s="403"/>
      <c r="BAM183" s="727"/>
      <c r="BAP183" s="403"/>
      <c r="BAQ183" s="403"/>
      <c r="BBC183" s="727"/>
      <c r="BBF183" s="403"/>
      <c r="BBG183" s="403"/>
      <c r="BBS183" s="727"/>
      <c r="BBV183" s="403"/>
      <c r="BBW183" s="403"/>
      <c r="BCI183" s="727"/>
      <c r="BCL183" s="403"/>
      <c r="BCM183" s="403"/>
      <c r="BCY183" s="727"/>
      <c r="BDB183" s="403"/>
      <c r="BDC183" s="403"/>
      <c r="BDO183" s="727"/>
      <c r="BDR183" s="403"/>
      <c r="BDS183" s="403"/>
      <c r="BEE183" s="727"/>
      <c r="BEH183" s="403"/>
      <c r="BEI183" s="403"/>
      <c r="BEU183" s="727"/>
      <c r="BEX183" s="403"/>
      <c r="BEY183" s="403"/>
      <c r="BFK183" s="727"/>
      <c r="BFN183" s="403"/>
      <c r="BFO183" s="403"/>
      <c r="BGA183" s="727"/>
      <c r="BGD183" s="403"/>
      <c r="BGE183" s="403"/>
      <c r="BGQ183" s="727"/>
      <c r="BGT183" s="403"/>
      <c r="BGU183" s="403"/>
      <c r="BHG183" s="727"/>
      <c r="BHJ183" s="403"/>
      <c r="BHK183" s="403"/>
      <c r="BHW183" s="727"/>
      <c r="BHZ183" s="403"/>
      <c r="BIA183" s="403"/>
      <c r="BIM183" s="727"/>
      <c r="BIP183" s="403"/>
      <c r="BIQ183" s="403"/>
      <c r="BJC183" s="727"/>
      <c r="BJF183" s="403"/>
      <c r="BJG183" s="403"/>
      <c r="BJS183" s="727"/>
      <c r="BJV183" s="403"/>
      <c r="BJW183" s="403"/>
      <c r="BKI183" s="727"/>
      <c r="BKL183" s="403"/>
      <c r="BKM183" s="403"/>
      <c r="BKY183" s="727"/>
      <c r="BLB183" s="403"/>
      <c r="BLC183" s="403"/>
      <c r="BLO183" s="727"/>
      <c r="BLR183" s="403"/>
      <c r="BLS183" s="403"/>
      <c r="BME183" s="727"/>
      <c r="BMH183" s="403"/>
      <c r="BMI183" s="403"/>
      <c r="BMU183" s="727"/>
      <c r="BMX183" s="403"/>
      <c r="BMY183" s="403"/>
      <c r="BNK183" s="727"/>
      <c r="BNN183" s="403"/>
      <c r="BNO183" s="403"/>
      <c r="BOA183" s="727"/>
      <c r="BOD183" s="403"/>
      <c r="BOE183" s="403"/>
      <c r="BOQ183" s="727"/>
      <c r="BOT183" s="403"/>
      <c r="BOU183" s="403"/>
      <c r="BPG183" s="727"/>
      <c r="BPJ183" s="403"/>
      <c r="BPK183" s="403"/>
      <c r="BPW183" s="727"/>
      <c r="BPZ183" s="403"/>
      <c r="BQA183" s="403"/>
      <c r="BQM183" s="727"/>
      <c r="BQP183" s="403"/>
      <c r="BQQ183" s="403"/>
      <c r="BRC183" s="727"/>
      <c r="BRF183" s="403"/>
      <c r="BRG183" s="403"/>
      <c r="BRS183" s="727"/>
      <c r="BRV183" s="403"/>
      <c r="BRW183" s="403"/>
      <c r="BSI183" s="727"/>
      <c r="BSL183" s="403"/>
      <c r="BSM183" s="403"/>
      <c r="BSY183" s="727"/>
      <c r="BTB183" s="403"/>
      <c r="BTC183" s="403"/>
      <c r="BTO183" s="727"/>
      <c r="BTR183" s="403"/>
      <c r="BTS183" s="403"/>
      <c r="BUE183" s="727"/>
      <c r="BUH183" s="403"/>
      <c r="BUI183" s="403"/>
      <c r="BUU183" s="727"/>
      <c r="BUX183" s="403"/>
      <c r="BUY183" s="403"/>
      <c r="BVK183" s="727"/>
      <c r="BVN183" s="403"/>
      <c r="BVO183" s="403"/>
      <c r="BWA183" s="727"/>
      <c r="BWD183" s="403"/>
      <c r="BWE183" s="403"/>
      <c r="BWQ183" s="727"/>
      <c r="BWT183" s="403"/>
      <c r="BWU183" s="403"/>
      <c r="BXG183" s="727"/>
      <c r="BXJ183" s="403"/>
      <c r="BXK183" s="403"/>
      <c r="BXW183" s="727"/>
      <c r="BXZ183" s="403"/>
      <c r="BYA183" s="403"/>
      <c r="BYM183" s="727"/>
      <c r="BYP183" s="403"/>
      <c r="BYQ183" s="403"/>
      <c r="BZC183" s="727"/>
      <c r="BZF183" s="403"/>
      <c r="BZG183" s="403"/>
      <c r="BZS183" s="727"/>
      <c r="BZV183" s="403"/>
      <c r="BZW183" s="403"/>
      <c r="CAI183" s="727"/>
      <c r="CAL183" s="403"/>
      <c r="CAM183" s="403"/>
      <c r="CAY183" s="727"/>
      <c r="CBB183" s="403"/>
      <c r="CBC183" s="403"/>
      <c r="CBO183" s="727"/>
      <c r="CBR183" s="403"/>
      <c r="CBS183" s="403"/>
      <c r="CCE183" s="727"/>
      <c r="CCH183" s="403"/>
      <c r="CCI183" s="403"/>
      <c r="CCU183" s="727"/>
      <c r="CCX183" s="403"/>
      <c r="CCY183" s="403"/>
      <c r="CDK183" s="727"/>
      <c r="CDN183" s="403"/>
      <c r="CDO183" s="403"/>
      <c r="CEA183" s="727"/>
      <c r="CED183" s="403"/>
      <c r="CEE183" s="403"/>
      <c r="CEQ183" s="727"/>
      <c r="CET183" s="403"/>
      <c r="CEU183" s="403"/>
      <c r="CFG183" s="727"/>
      <c r="CFJ183" s="403"/>
      <c r="CFK183" s="403"/>
      <c r="CFW183" s="727"/>
      <c r="CFZ183" s="403"/>
      <c r="CGA183" s="403"/>
      <c r="CGM183" s="727"/>
      <c r="CGP183" s="403"/>
      <c r="CGQ183" s="403"/>
      <c r="CHC183" s="727"/>
      <c r="CHF183" s="403"/>
      <c r="CHG183" s="403"/>
      <c r="CHS183" s="727"/>
      <c r="CHV183" s="403"/>
      <c r="CHW183" s="403"/>
      <c r="CII183" s="727"/>
      <c r="CIL183" s="403"/>
      <c r="CIM183" s="403"/>
      <c r="CIY183" s="727"/>
      <c r="CJB183" s="403"/>
      <c r="CJC183" s="403"/>
      <c r="CJO183" s="727"/>
      <c r="CJR183" s="403"/>
      <c r="CJS183" s="403"/>
      <c r="CKE183" s="727"/>
      <c r="CKH183" s="403"/>
      <c r="CKI183" s="403"/>
      <c r="CKU183" s="727"/>
      <c r="CKX183" s="403"/>
      <c r="CKY183" s="403"/>
      <c r="CLK183" s="727"/>
      <c r="CLN183" s="403"/>
      <c r="CLO183" s="403"/>
      <c r="CMA183" s="727"/>
      <c r="CMD183" s="403"/>
      <c r="CME183" s="403"/>
      <c r="CMQ183" s="727"/>
      <c r="CMT183" s="403"/>
      <c r="CMU183" s="403"/>
      <c r="CNG183" s="727"/>
      <c r="CNJ183" s="403"/>
      <c r="CNK183" s="403"/>
      <c r="CNW183" s="727"/>
      <c r="CNZ183" s="403"/>
      <c r="COA183" s="403"/>
      <c r="COM183" s="727"/>
      <c r="COP183" s="403"/>
      <c r="COQ183" s="403"/>
      <c r="CPC183" s="727"/>
      <c r="CPF183" s="403"/>
      <c r="CPG183" s="403"/>
      <c r="CPS183" s="727"/>
      <c r="CPV183" s="403"/>
      <c r="CPW183" s="403"/>
      <c r="CQI183" s="727"/>
      <c r="CQL183" s="403"/>
      <c r="CQM183" s="403"/>
      <c r="CQY183" s="727"/>
      <c r="CRB183" s="403"/>
      <c r="CRC183" s="403"/>
      <c r="CRO183" s="727"/>
      <c r="CRR183" s="403"/>
      <c r="CRS183" s="403"/>
      <c r="CSE183" s="727"/>
      <c r="CSH183" s="403"/>
      <c r="CSI183" s="403"/>
      <c r="CSU183" s="727"/>
      <c r="CSX183" s="403"/>
      <c r="CSY183" s="403"/>
      <c r="CTK183" s="727"/>
      <c r="CTN183" s="403"/>
      <c r="CTO183" s="403"/>
      <c r="CUA183" s="727"/>
      <c r="CUD183" s="403"/>
      <c r="CUE183" s="403"/>
      <c r="CUQ183" s="727"/>
      <c r="CUT183" s="403"/>
      <c r="CUU183" s="403"/>
      <c r="CVG183" s="727"/>
      <c r="CVJ183" s="403"/>
      <c r="CVK183" s="403"/>
      <c r="CVW183" s="727"/>
      <c r="CVZ183" s="403"/>
      <c r="CWA183" s="403"/>
      <c r="CWM183" s="727"/>
      <c r="CWP183" s="403"/>
      <c r="CWQ183" s="403"/>
      <c r="CXC183" s="727"/>
      <c r="CXF183" s="403"/>
      <c r="CXG183" s="403"/>
      <c r="CXS183" s="727"/>
      <c r="CXV183" s="403"/>
      <c r="CXW183" s="403"/>
      <c r="CYI183" s="727"/>
      <c r="CYL183" s="403"/>
      <c r="CYM183" s="403"/>
      <c r="CYY183" s="727"/>
      <c r="CZB183" s="403"/>
      <c r="CZC183" s="403"/>
      <c r="CZO183" s="727"/>
      <c r="CZR183" s="403"/>
      <c r="CZS183" s="403"/>
      <c r="DAE183" s="727"/>
      <c r="DAH183" s="403"/>
      <c r="DAI183" s="403"/>
      <c r="DAU183" s="727"/>
      <c r="DAX183" s="403"/>
      <c r="DAY183" s="403"/>
      <c r="DBK183" s="727"/>
      <c r="DBN183" s="403"/>
      <c r="DBO183" s="403"/>
      <c r="DCA183" s="727"/>
      <c r="DCD183" s="403"/>
      <c r="DCE183" s="403"/>
      <c r="DCQ183" s="727"/>
      <c r="DCT183" s="403"/>
      <c r="DCU183" s="403"/>
      <c r="DDG183" s="727"/>
      <c r="DDJ183" s="403"/>
      <c r="DDK183" s="403"/>
      <c r="DDW183" s="727"/>
      <c r="DDZ183" s="403"/>
      <c r="DEA183" s="403"/>
      <c r="DEM183" s="727"/>
      <c r="DEP183" s="403"/>
      <c r="DEQ183" s="403"/>
      <c r="DFC183" s="727"/>
      <c r="DFF183" s="403"/>
      <c r="DFG183" s="403"/>
      <c r="DFS183" s="727"/>
      <c r="DFV183" s="403"/>
      <c r="DFW183" s="403"/>
      <c r="DGI183" s="727"/>
      <c r="DGL183" s="403"/>
      <c r="DGM183" s="403"/>
      <c r="DGY183" s="727"/>
      <c r="DHB183" s="403"/>
      <c r="DHC183" s="403"/>
      <c r="DHO183" s="727"/>
      <c r="DHR183" s="403"/>
      <c r="DHS183" s="403"/>
      <c r="DIE183" s="727"/>
      <c r="DIH183" s="403"/>
      <c r="DII183" s="403"/>
      <c r="DIU183" s="727"/>
      <c r="DIX183" s="403"/>
      <c r="DIY183" s="403"/>
      <c r="DJK183" s="727"/>
      <c r="DJN183" s="403"/>
      <c r="DJO183" s="403"/>
      <c r="DKA183" s="727"/>
      <c r="DKD183" s="403"/>
      <c r="DKE183" s="403"/>
      <c r="DKQ183" s="727"/>
      <c r="DKT183" s="403"/>
      <c r="DKU183" s="403"/>
      <c r="DLG183" s="727"/>
      <c r="DLJ183" s="403"/>
      <c r="DLK183" s="403"/>
      <c r="DLW183" s="727"/>
      <c r="DLZ183" s="403"/>
      <c r="DMA183" s="403"/>
      <c r="DMM183" s="727"/>
      <c r="DMP183" s="403"/>
      <c r="DMQ183" s="403"/>
      <c r="DNC183" s="727"/>
      <c r="DNF183" s="403"/>
      <c r="DNG183" s="403"/>
      <c r="DNS183" s="727"/>
      <c r="DNV183" s="403"/>
      <c r="DNW183" s="403"/>
      <c r="DOI183" s="727"/>
      <c r="DOL183" s="403"/>
      <c r="DOM183" s="403"/>
      <c r="DOY183" s="727"/>
      <c r="DPB183" s="403"/>
      <c r="DPC183" s="403"/>
      <c r="DPO183" s="727"/>
      <c r="DPR183" s="403"/>
      <c r="DPS183" s="403"/>
      <c r="DQE183" s="727"/>
      <c r="DQH183" s="403"/>
      <c r="DQI183" s="403"/>
      <c r="DQU183" s="727"/>
      <c r="DQX183" s="403"/>
      <c r="DQY183" s="403"/>
      <c r="DRK183" s="727"/>
      <c r="DRN183" s="403"/>
      <c r="DRO183" s="403"/>
      <c r="DSA183" s="727"/>
      <c r="DSD183" s="403"/>
      <c r="DSE183" s="403"/>
      <c r="DSQ183" s="727"/>
      <c r="DST183" s="403"/>
      <c r="DSU183" s="403"/>
      <c r="DTG183" s="727"/>
      <c r="DTJ183" s="403"/>
      <c r="DTK183" s="403"/>
      <c r="DTW183" s="727"/>
      <c r="DTZ183" s="403"/>
      <c r="DUA183" s="403"/>
      <c r="DUM183" s="727"/>
      <c r="DUP183" s="403"/>
      <c r="DUQ183" s="403"/>
      <c r="DVC183" s="727"/>
      <c r="DVF183" s="403"/>
      <c r="DVG183" s="403"/>
      <c r="DVS183" s="727"/>
      <c r="DVV183" s="403"/>
      <c r="DVW183" s="403"/>
      <c r="DWI183" s="727"/>
      <c r="DWL183" s="403"/>
      <c r="DWM183" s="403"/>
      <c r="DWY183" s="727"/>
      <c r="DXB183" s="403"/>
      <c r="DXC183" s="403"/>
      <c r="DXO183" s="727"/>
      <c r="DXR183" s="403"/>
      <c r="DXS183" s="403"/>
      <c r="DYE183" s="727"/>
      <c r="DYH183" s="403"/>
      <c r="DYI183" s="403"/>
      <c r="DYU183" s="727"/>
      <c r="DYX183" s="403"/>
      <c r="DYY183" s="403"/>
      <c r="DZK183" s="727"/>
      <c r="DZN183" s="403"/>
      <c r="DZO183" s="403"/>
      <c r="EAA183" s="727"/>
      <c r="EAD183" s="403"/>
      <c r="EAE183" s="403"/>
      <c r="EAQ183" s="727"/>
      <c r="EAT183" s="403"/>
      <c r="EAU183" s="403"/>
      <c r="EBG183" s="727"/>
      <c r="EBJ183" s="403"/>
      <c r="EBK183" s="403"/>
      <c r="EBW183" s="727"/>
      <c r="EBZ183" s="403"/>
      <c r="ECA183" s="403"/>
      <c r="ECM183" s="727"/>
      <c r="ECP183" s="403"/>
      <c r="ECQ183" s="403"/>
      <c r="EDC183" s="727"/>
      <c r="EDF183" s="403"/>
      <c r="EDG183" s="403"/>
      <c r="EDS183" s="727"/>
      <c r="EDV183" s="403"/>
      <c r="EDW183" s="403"/>
      <c r="EEI183" s="727"/>
      <c r="EEL183" s="403"/>
      <c r="EEM183" s="403"/>
      <c r="EEY183" s="727"/>
      <c r="EFB183" s="403"/>
      <c r="EFC183" s="403"/>
      <c r="EFO183" s="727"/>
      <c r="EFR183" s="403"/>
      <c r="EFS183" s="403"/>
      <c r="EGE183" s="727"/>
      <c r="EGH183" s="403"/>
      <c r="EGI183" s="403"/>
      <c r="EGU183" s="727"/>
      <c r="EGX183" s="403"/>
      <c r="EGY183" s="403"/>
      <c r="EHK183" s="727"/>
      <c r="EHN183" s="403"/>
      <c r="EHO183" s="403"/>
      <c r="EIA183" s="727"/>
      <c r="EID183" s="403"/>
      <c r="EIE183" s="403"/>
      <c r="EIQ183" s="727"/>
      <c r="EIT183" s="403"/>
      <c r="EIU183" s="403"/>
      <c r="EJG183" s="727"/>
      <c r="EJJ183" s="403"/>
      <c r="EJK183" s="403"/>
      <c r="EJW183" s="727"/>
      <c r="EJZ183" s="403"/>
      <c r="EKA183" s="403"/>
      <c r="EKM183" s="727"/>
      <c r="EKP183" s="403"/>
      <c r="EKQ183" s="403"/>
      <c r="ELC183" s="727"/>
      <c r="ELF183" s="403"/>
      <c r="ELG183" s="403"/>
      <c r="ELS183" s="727"/>
      <c r="ELV183" s="403"/>
      <c r="ELW183" s="403"/>
      <c r="EMI183" s="727"/>
      <c r="EML183" s="403"/>
      <c r="EMM183" s="403"/>
      <c r="EMY183" s="727"/>
      <c r="ENB183" s="403"/>
      <c r="ENC183" s="403"/>
      <c r="ENO183" s="727"/>
      <c r="ENR183" s="403"/>
      <c r="ENS183" s="403"/>
      <c r="EOE183" s="727"/>
      <c r="EOH183" s="403"/>
      <c r="EOI183" s="403"/>
      <c r="EOU183" s="727"/>
      <c r="EOX183" s="403"/>
      <c r="EOY183" s="403"/>
      <c r="EPK183" s="727"/>
      <c r="EPN183" s="403"/>
      <c r="EPO183" s="403"/>
      <c r="EQA183" s="727"/>
      <c r="EQD183" s="403"/>
      <c r="EQE183" s="403"/>
      <c r="EQQ183" s="727"/>
      <c r="EQT183" s="403"/>
      <c r="EQU183" s="403"/>
      <c r="ERG183" s="727"/>
      <c r="ERJ183" s="403"/>
      <c r="ERK183" s="403"/>
      <c r="ERW183" s="727"/>
      <c r="ERZ183" s="403"/>
      <c r="ESA183" s="403"/>
      <c r="ESM183" s="727"/>
      <c r="ESP183" s="403"/>
      <c r="ESQ183" s="403"/>
      <c r="ETC183" s="727"/>
      <c r="ETF183" s="403"/>
      <c r="ETG183" s="403"/>
      <c r="ETS183" s="727"/>
      <c r="ETV183" s="403"/>
      <c r="ETW183" s="403"/>
      <c r="EUI183" s="727"/>
      <c r="EUL183" s="403"/>
      <c r="EUM183" s="403"/>
      <c r="EUY183" s="727"/>
      <c r="EVB183" s="403"/>
      <c r="EVC183" s="403"/>
      <c r="EVO183" s="727"/>
      <c r="EVR183" s="403"/>
      <c r="EVS183" s="403"/>
      <c r="EWE183" s="727"/>
      <c r="EWH183" s="403"/>
      <c r="EWI183" s="403"/>
      <c r="EWU183" s="727"/>
      <c r="EWX183" s="403"/>
      <c r="EWY183" s="403"/>
      <c r="EXK183" s="727"/>
      <c r="EXN183" s="403"/>
      <c r="EXO183" s="403"/>
      <c r="EYA183" s="727"/>
      <c r="EYD183" s="403"/>
      <c r="EYE183" s="403"/>
      <c r="EYQ183" s="727"/>
      <c r="EYT183" s="403"/>
      <c r="EYU183" s="403"/>
      <c r="EZG183" s="727"/>
      <c r="EZJ183" s="403"/>
      <c r="EZK183" s="403"/>
      <c r="EZW183" s="727"/>
      <c r="EZZ183" s="403"/>
      <c r="FAA183" s="403"/>
      <c r="FAM183" s="727"/>
      <c r="FAP183" s="403"/>
      <c r="FAQ183" s="403"/>
      <c r="FBC183" s="727"/>
      <c r="FBF183" s="403"/>
      <c r="FBG183" s="403"/>
      <c r="FBS183" s="727"/>
      <c r="FBV183" s="403"/>
      <c r="FBW183" s="403"/>
      <c r="FCI183" s="727"/>
      <c r="FCL183" s="403"/>
      <c r="FCM183" s="403"/>
      <c r="FCY183" s="727"/>
      <c r="FDB183" s="403"/>
      <c r="FDC183" s="403"/>
      <c r="FDO183" s="727"/>
      <c r="FDR183" s="403"/>
      <c r="FDS183" s="403"/>
      <c r="FEE183" s="727"/>
      <c r="FEH183" s="403"/>
      <c r="FEI183" s="403"/>
      <c r="FEU183" s="727"/>
      <c r="FEX183" s="403"/>
      <c r="FEY183" s="403"/>
      <c r="FFK183" s="727"/>
      <c r="FFN183" s="403"/>
      <c r="FFO183" s="403"/>
      <c r="FGA183" s="727"/>
      <c r="FGD183" s="403"/>
      <c r="FGE183" s="403"/>
      <c r="FGQ183" s="727"/>
      <c r="FGT183" s="403"/>
      <c r="FGU183" s="403"/>
      <c r="FHG183" s="727"/>
      <c r="FHJ183" s="403"/>
      <c r="FHK183" s="403"/>
      <c r="FHW183" s="727"/>
      <c r="FHZ183" s="403"/>
      <c r="FIA183" s="403"/>
      <c r="FIM183" s="727"/>
      <c r="FIP183" s="403"/>
      <c r="FIQ183" s="403"/>
      <c r="FJC183" s="727"/>
      <c r="FJF183" s="403"/>
      <c r="FJG183" s="403"/>
      <c r="FJS183" s="727"/>
      <c r="FJV183" s="403"/>
      <c r="FJW183" s="403"/>
      <c r="FKI183" s="727"/>
      <c r="FKL183" s="403"/>
      <c r="FKM183" s="403"/>
      <c r="FKY183" s="727"/>
      <c r="FLB183" s="403"/>
      <c r="FLC183" s="403"/>
      <c r="FLO183" s="727"/>
      <c r="FLR183" s="403"/>
      <c r="FLS183" s="403"/>
      <c r="FME183" s="727"/>
      <c r="FMH183" s="403"/>
      <c r="FMI183" s="403"/>
      <c r="FMU183" s="727"/>
      <c r="FMX183" s="403"/>
      <c r="FMY183" s="403"/>
      <c r="FNK183" s="727"/>
      <c r="FNN183" s="403"/>
      <c r="FNO183" s="403"/>
      <c r="FOA183" s="727"/>
      <c r="FOD183" s="403"/>
      <c r="FOE183" s="403"/>
      <c r="FOQ183" s="727"/>
      <c r="FOT183" s="403"/>
      <c r="FOU183" s="403"/>
      <c r="FPG183" s="727"/>
      <c r="FPJ183" s="403"/>
      <c r="FPK183" s="403"/>
      <c r="FPW183" s="727"/>
      <c r="FPZ183" s="403"/>
      <c r="FQA183" s="403"/>
      <c r="FQM183" s="727"/>
      <c r="FQP183" s="403"/>
      <c r="FQQ183" s="403"/>
      <c r="FRC183" s="727"/>
      <c r="FRF183" s="403"/>
      <c r="FRG183" s="403"/>
      <c r="FRS183" s="727"/>
      <c r="FRV183" s="403"/>
      <c r="FRW183" s="403"/>
      <c r="FSI183" s="727"/>
      <c r="FSL183" s="403"/>
      <c r="FSM183" s="403"/>
      <c r="FSY183" s="727"/>
      <c r="FTB183" s="403"/>
      <c r="FTC183" s="403"/>
      <c r="FTO183" s="727"/>
      <c r="FTR183" s="403"/>
      <c r="FTS183" s="403"/>
      <c r="FUE183" s="727"/>
      <c r="FUH183" s="403"/>
      <c r="FUI183" s="403"/>
      <c r="FUU183" s="727"/>
      <c r="FUX183" s="403"/>
      <c r="FUY183" s="403"/>
      <c r="FVK183" s="727"/>
      <c r="FVN183" s="403"/>
      <c r="FVO183" s="403"/>
      <c r="FWA183" s="727"/>
      <c r="FWD183" s="403"/>
      <c r="FWE183" s="403"/>
      <c r="FWQ183" s="727"/>
      <c r="FWT183" s="403"/>
      <c r="FWU183" s="403"/>
      <c r="FXG183" s="727"/>
      <c r="FXJ183" s="403"/>
      <c r="FXK183" s="403"/>
      <c r="FXW183" s="727"/>
      <c r="FXZ183" s="403"/>
      <c r="FYA183" s="403"/>
      <c r="FYM183" s="727"/>
      <c r="FYP183" s="403"/>
      <c r="FYQ183" s="403"/>
      <c r="FZC183" s="727"/>
      <c r="FZF183" s="403"/>
      <c r="FZG183" s="403"/>
      <c r="FZS183" s="727"/>
      <c r="FZV183" s="403"/>
      <c r="FZW183" s="403"/>
      <c r="GAI183" s="727"/>
      <c r="GAL183" s="403"/>
      <c r="GAM183" s="403"/>
      <c r="GAY183" s="727"/>
      <c r="GBB183" s="403"/>
      <c r="GBC183" s="403"/>
      <c r="GBO183" s="727"/>
      <c r="GBR183" s="403"/>
      <c r="GBS183" s="403"/>
      <c r="GCE183" s="727"/>
      <c r="GCH183" s="403"/>
      <c r="GCI183" s="403"/>
      <c r="GCU183" s="727"/>
      <c r="GCX183" s="403"/>
      <c r="GCY183" s="403"/>
      <c r="GDK183" s="727"/>
      <c r="GDN183" s="403"/>
      <c r="GDO183" s="403"/>
      <c r="GEA183" s="727"/>
      <c r="GED183" s="403"/>
      <c r="GEE183" s="403"/>
      <c r="GEQ183" s="727"/>
      <c r="GET183" s="403"/>
      <c r="GEU183" s="403"/>
      <c r="GFG183" s="727"/>
      <c r="GFJ183" s="403"/>
      <c r="GFK183" s="403"/>
      <c r="GFW183" s="727"/>
      <c r="GFZ183" s="403"/>
      <c r="GGA183" s="403"/>
      <c r="GGM183" s="727"/>
      <c r="GGP183" s="403"/>
      <c r="GGQ183" s="403"/>
      <c r="GHC183" s="727"/>
      <c r="GHF183" s="403"/>
      <c r="GHG183" s="403"/>
      <c r="GHS183" s="727"/>
      <c r="GHV183" s="403"/>
      <c r="GHW183" s="403"/>
      <c r="GII183" s="727"/>
      <c r="GIL183" s="403"/>
      <c r="GIM183" s="403"/>
      <c r="GIY183" s="727"/>
      <c r="GJB183" s="403"/>
      <c r="GJC183" s="403"/>
      <c r="GJO183" s="727"/>
      <c r="GJR183" s="403"/>
      <c r="GJS183" s="403"/>
      <c r="GKE183" s="727"/>
      <c r="GKH183" s="403"/>
      <c r="GKI183" s="403"/>
      <c r="GKU183" s="727"/>
      <c r="GKX183" s="403"/>
      <c r="GKY183" s="403"/>
      <c r="GLK183" s="727"/>
      <c r="GLN183" s="403"/>
      <c r="GLO183" s="403"/>
      <c r="GMA183" s="727"/>
      <c r="GMD183" s="403"/>
      <c r="GME183" s="403"/>
      <c r="GMQ183" s="727"/>
      <c r="GMT183" s="403"/>
      <c r="GMU183" s="403"/>
      <c r="GNG183" s="727"/>
      <c r="GNJ183" s="403"/>
      <c r="GNK183" s="403"/>
      <c r="GNW183" s="727"/>
      <c r="GNZ183" s="403"/>
      <c r="GOA183" s="403"/>
      <c r="GOM183" s="727"/>
      <c r="GOP183" s="403"/>
      <c r="GOQ183" s="403"/>
      <c r="GPC183" s="727"/>
      <c r="GPF183" s="403"/>
      <c r="GPG183" s="403"/>
      <c r="GPS183" s="727"/>
      <c r="GPV183" s="403"/>
      <c r="GPW183" s="403"/>
      <c r="GQI183" s="727"/>
      <c r="GQL183" s="403"/>
      <c r="GQM183" s="403"/>
      <c r="GQY183" s="727"/>
      <c r="GRB183" s="403"/>
      <c r="GRC183" s="403"/>
      <c r="GRO183" s="727"/>
      <c r="GRR183" s="403"/>
      <c r="GRS183" s="403"/>
      <c r="GSE183" s="727"/>
      <c r="GSH183" s="403"/>
      <c r="GSI183" s="403"/>
      <c r="GSU183" s="727"/>
      <c r="GSX183" s="403"/>
      <c r="GSY183" s="403"/>
      <c r="GTK183" s="727"/>
      <c r="GTN183" s="403"/>
      <c r="GTO183" s="403"/>
      <c r="GUA183" s="727"/>
      <c r="GUD183" s="403"/>
      <c r="GUE183" s="403"/>
      <c r="GUQ183" s="727"/>
      <c r="GUT183" s="403"/>
      <c r="GUU183" s="403"/>
      <c r="GVG183" s="727"/>
      <c r="GVJ183" s="403"/>
      <c r="GVK183" s="403"/>
      <c r="GVW183" s="727"/>
      <c r="GVZ183" s="403"/>
      <c r="GWA183" s="403"/>
      <c r="GWM183" s="727"/>
      <c r="GWP183" s="403"/>
      <c r="GWQ183" s="403"/>
      <c r="GXC183" s="727"/>
      <c r="GXF183" s="403"/>
      <c r="GXG183" s="403"/>
      <c r="GXS183" s="727"/>
      <c r="GXV183" s="403"/>
      <c r="GXW183" s="403"/>
      <c r="GYI183" s="727"/>
      <c r="GYL183" s="403"/>
      <c r="GYM183" s="403"/>
      <c r="GYY183" s="727"/>
      <c r="GZB183" s="403"/>
      <c r="GZC183" s="403"/>
      <c r="GZO183" s="727"/>
      <c r="GZR183" s="403"/>
      <c r="GZS183" s="403"/>
      <c r="HAE183" s="727"/>
      <c r="HAH183" s="403"/>
      <c r="HAI183" s="403"/>
      <c r="HAU183" s="727"/>
      <c r="HAX183" s="403"/>
      <c r="HAY183" s="403"/>
      <c r="HBK183" s="727"/>
      <c r="HBN183" s="403"/>
      <c r="HBO183" s="403"/>
      <c r="HCA183" s="727"/>
      <c r="HCD183" s="403"/>
      <c r="HCE183" s="403"/>
      <c r="HCQ183" s="727"/>
      <c r="HCT183" s="403"/>
      <c r="HCU183" s="403"/>
      <c r="HDG183" s="727"/>
      <c r="HDJ183" s="403"/>
      <c r="HDK183" s="403"/>
      <c r="HDW183" s="727"/>
      <c r="HDZ183" s="403"/>
      <c r="HEA183" s="403"/>
      <c r="HEM183" s="727"/>
      <c r="HEP183" s="403"/>
      <c r="HEQ183" s="403"/>
      <c r="HFC183" s="727"/>
      <c r="HFF183" s="403"/>
      <c r="HFG183" s="403"/>
      <c r="HFS183" s="727"/>
      <c r="HFV183" s="403"/>
      <c r="HFW183" s="403"/>
      <c r="HGI183" s="727"/>
      <c r="HGL183" s="403"/>
      <c r="HGM183" s="403"/>
      <c r="HGY183" s="727"/>
      <c r="HHB183" s="403"/>
      <c r="HHC183" s="403"/>
      <c r="HHO183" s="727"/>
      <c r="HHR183" s="403"/>
      <c r="HHS183" s="403"/>
      <c r="HIE183" s="727"/>
      <c r="HIH183" s="403"/>
      <c r="HII183" s="403"/>
      <c r="HIU183" s="727"/>
      <c r="HIX183" s="403"/>
      <c r="HIY183" s="403"/>
      <c r="HJK183" s="727"/>
      <c r="HJN183" s="403"/>
      <c r="HJO183" s="403"/>
      <c r="HKA183" s="727"/>
      <c r="HKD183" s="403"/>
      <c r="HKE183" s="403"/>
      <c r="HKQ183" s="727"/>
      <c r="HKT183" s="403"/>
      <c r="HKU183" s="403"/>
      <c r="HLG183" s="727"/>
      <c r="HLJ183" s="403"/>
      <c r="HLK183" s="403"/>
      <c r="HLW183" s="727"/>
      <c r="HLZ183" s="403"/>
      <c r="HMA183" s="403"/>
      <c r="HMM183" s="727"/>
      <c r="HMP183" s="403"/>
      <c r="HMQ183" s="403"/>
      <c r="HNC183" s="727"/>
      <c r="HNF183" s="403"/>
      <c r="HNG183" s="403"/>
      <c r="HNS183" s="727"/>
      <c r="HNV183" s="403"/>
      <c r="HNW183" s="403"/>
      <c r="HOI183" s="727"/>
      <c r="HOL183" s="403"/>
      <c r="HOM183" s="403"/>
      <c r="HOY183" s="727"/>
      <c r="HPB183" s="403"/>
      <c r="HPC183" s="403"/>
      <c r="HPO183" s="727"/>
      <c r="HPR183" s="403"/>
      <c r="HPS183" s="403"/>
      <c r="HQE183" s="727"/>
      <c r="HQH183" s="403"/>
      <c r="HQI183" s="403"/>
      <c r="HQU183" s="727"/>
      <c r="HQX183" s="403"/>
      <c r="HQY183" s="403"/>
      <c r="HRK183" s="727"/>
      <c r="HRN183" s="403"/>
      <c r="HRO183" s="403"/>
      <c r="HSA183" s="727"/>
      <c r="HSD183" s="403"/>
      <c r="HSE183" s="403"/>
      <c r="HSQ183" s="727"/>
      <c r="HST183" s="403"/>
      <c r="HSU183" s="403"/>
      <c r="HTG183" s="727"/>
      <c r="HTJ183" s="403"/>
      <c r="HTK183" s="403"/>
      <c r="HTW183" s="727"/>
      <c r="HTZ183" s="403"/>
      <c r="HUA183" s="403"/>
      <c r="HUM183" s="727"/>
      <c r="HUP183" s="403"/>
      <c r="HUQ183" s="403"/>
      <c r="HVC183" s="727"/>
      <c r="HVF183" s="403"/>
      <c r="HVG183" s="403"/>
      <c r="HVS183" s="727"/>
      <c r="HVV183" s="403"/>
      <c r="HVW183" s="403"/>
      <c r="HWI183" s="727"/>
      <c r="HWL183" s="403"/>
      <c r="HWM183" s="403"/>
      <c r="HWY183" s="727"/>
      <c r="HXB183" s="403"/>
      <c r="HXC183" s="403"/>
      <c r="HXO183" s="727"/>
      <c r="HXR183" s="403"/>
      <c r="HXS183" s="403"/>
      <c r="HYE183" s="727"/>
      <c r="HYH183" s="403"/>
      <c r="HYI183" s="403"/>
      <c r="HYU183" s="727"/>
      <c r="HYX183" s="403"/>
      <c r="HYY183" s="403"/>
      <c r="HZK183" s="727"/>
      <c r="HZN183" s="403"/>
      <c r="HZO183" s="403"/>
      <c r="IAA183" s="727"/>
      <c r="IAD183" s="403"/>
      <c r="IAE183" s="403"/>
      <c r="IAQ183" s="727"/>
      <c r="IAT183" s="403"/>
      <c r="IAU183" s="403"/>
      <c r="IBG183" s="727"/>
      <c r="IBJ183" s="403"/>
      <c r="IBK183" s="403"/>
      <c r="IBW183" s="727"/>
      <c r="IBZ183" s="403"/>
      <c r="ICA183" s="403"/>
      <c r="ICM183" s="727"/>
      <c r="ICP183" s="403"/>
      <c r="ICQ183" s="403"/>
      <c r="IDC183" s="727"/>
      <c r="IDF183" s="403"/>
      <c r="IDG183" s="403"/>
      <c r="IDS183" s="727"/>
      <c r="IDV183" s="403"/>
      <c r="IDW183" s="403"/>
      <c r="IEI183" s="727"/>
      <c r="IEL183" s="403"/>
      <c r="IEM183" s="403"/>
      <c r="IEY183" s="727"/>
      <c r="IFB183" s="403"/>
      <c r="IFC183" s="403"/>
      <c r="IFO183" s="727"/>
      <c r="IFR183" s="403"/>
      <c r="IFS183" s="403"/>
      <c r="IGE183" s="727"/>
      <c r="IGH183" s="403"/>
      <c r="IGI183" s="403"/>
      <c r="IGU183" s="727"/>
      <c r="IGX183" s="403"/>
      <c r="IGY183" s="403"/>
      <c r="IHK183" s="727"/>
      <c r="IHN183" s="403"/>
      <c r="IHO183" s="403"/>
      <c r="IIA183" s="727"/>
      <c r="IID183" s="403"/>
      <c r="IIE183" s="403"/>
      <c r="IIQ183" s="727"/>
      <c r="IIT183" s="403"/>
      <c r="IIU183" s="403"/>
      <c r="IJG183" s="727"/>
      <c r="IJJ183" s="403"/>
      <c r="IJK183" s="403"/>
      <c r="IJW183" s="727"/>
      <c r="IJZ183" s="403"/>
      <c r="IKA183" s="403"/>
      <c r="IKM183" s="727"/>
      <c r="IKP183" s="403"/>
      <c r="IKQ183" s="403"/>
      <c r="ILC183" s="727"/>
      <c r="ILF183" s="403"/>
      <c r="ILG183" s="403"/>
      <c r="ILS183" s="727"/>
      <c r="ILV183" s="403"/>
      <c r="ILW183" s="403"/>
      <c r="IMI183" s="727"/>
      <c r="IML183" s="403"/>
      <c r="IMM183" s="403"/>
      <c r="IMY183" s="727"/>
      <c r="INB183" s="403"/>
      <c r="INC183" s="403"/>
      <c r="INO183" s="727"/>
      <c r="INR183" s="403"/>
      <c r="INS183" s="403"/>
      <c r="IOE183" s="727"/>
      <c r="IOH183" s="403"/>
      <c r="IOI183" s="403"/>
      <c r="IOU183" s="727"/>
      <c r="IOX183" s="403"/>
      <c r="IOY183" s="403"/>
      <c r="IPK183" s="727"/>
      <c r="IPN183" s="403"/>
      <c r="IPO183" s="403"/>
      <c r="IQA183" s="727"/>
      <c r="IQD183" s="403"/>
      <c r="IQE183" s="403"/>
      <c r="IQQ183" s="727"/>
      <c r="IQT183" s="403"/>
      <c r="IQU183" s="403"/>
      <c r="IRG183" s="727"/>
      <c r="IRJ183" s="403"/>
      <c r="IRK183" s="403"/>
      <c r="IRW183" s="727"/>
      <c r="IRZ183" s="403"/>
      <c r="ISA183" s="403"/>
      <c r="ISM183" s="727"/>
      <c r="ISP183" s="403"/>
      <c r="ISQ183" s="403"/>
      <c r="ITC183" s="727"/>
      <c r="ITF183" s="403"/>
      <c r="ITG183" s="403"/>
      <c r="ITS183" s="727"/>
      <c r="ITV183" s="403"/>
      <c r="ITW183" s="403"/>
      <c r="IUI183" s="727"/>
      <c r="IUL183" s="403"/>
      <c r="IUM183" s="403"/>
      <c r="IUY183" s="727"/>
      <c r="IVB183" s="403"/>
      <c r="IVC183" s="403"/>
      <c r="IVO183" s="727"/>
      <c r="IVR183" s="403"/>
      <c r="IVS183" s="403"/>
      <c r="IWE183" s="727"/>
      <c r="IWH183" s="403"/>
      <c r="IWI183" s="403"/>
      <c r="IWU183" s="727"/>
      <c r="IWX183" s="403"/>
      <c r="IWY183" s="403"/>
      <c r="IXK183" s="727"/>
      <c r="IXN183" s="403"/>
      <c r="IXO183" s="403"/>
      <c r="IYA183" s="727"/>
      <c r="IYD183" s="403"/>
      <c r="IYE183" s="403"/>
      <c r="IYQ183" s="727"/>
      <c r="IYT183" s="403"/>
      <c r="IYU183" s="403"/>
      <c r="IZG183" s="727"/>
      <c r="IZJ183" s="403"/>
      <c r="IZK183" s="403"/>
      <c r="IZW183" s="727"/>
      <c r="IZZ183" s="403"/>
      <c r="JAA183" s="403"/>
      <c r="JAM183" s="727"/>
      <c r="JAP183" s="403"/>
      <c r="JAQ183" s="403"/>
      <c r="JBC183" s="727"/>
      <c r="JBF183" s="403"/>
      <c r="JBG183" s="403"/>
      <c r="JBS183" s="727"/>
      <c r="JBV183" s="403"/>
      <c r="JBW183" s="403"/>
      <c r="JCI183" s="727"/>
      <c r="JCL183" s="403"/>
      <c r="JCM183" s="403"/>
      <c r="JCY183" s="727"/>
      <c r="JDB183" s="403"/>
      <c r="JDC183" s="403"/>
      <c r="JDO183" s="727"/>
      <c r="JDR183" s="403"/>
      <c r="JDS183" s="403"/>
      <c r="JEE183" s="727"/>
      <c r="JEH183" s="403"/>
      <c r="JEI183" s="403"/>
      <c r="JEU183" s="727"/>
      <c r="JEX183" s="403"/>
      <c r="JEY183" s="403"/>
      <c r="JFK183" s="727"/>
      <c r="JFN183" s="403"/>
      <c r="JFO183" s="403"/>
      <c r="JGA183" s="727"/>
      <c r="JGD183" s="403"/>
      <c r="JGE183" s="403"/>
      <c r="JGQ183" s="727"/>
      <c r="JGT183" s="403"/>
      <c r="JGU183" s="403"/>
      <c r="JHG183" s="727"/>
      <c r="JHJ183" s="403"/>
      <c r="JHK183" s="403"/>
      <c r="JHW183" s="727"/>
      <c r="JHZ183" s="403"/>
      <c r="JIA183" s="403"/>
      <c r="JIM183" s="727"/>
      <c r="JIP183" s="403"/>
      <c r="JIQ183" s="403"/>
      <c r="JJC183" s="727"/>
      <c r="JJF183" s="403"/>
      <c r="JJG183" s="403"/>
      <c r="JJS183" s="727"/>
      <c r="JJV183" s="403"/>
      <c r="JJW183" s="403"/>
      <c r="JKI183" s="727"/>
      <c r="JKL183" s="403"/>
      <c r="JKM183" s="403"/>
      <c r="JKY183" s="727"/>
      <c r="JLB183" s="403"/>
      <c r="JLC183" s="403"/>
      <c r="JLO183" s="727"/>
      <c r="JLR183" s="403"/>
      <c r="JLS183" s="403"/>
      <c r="JME183" s="727"/>
      <c r="JMH183" s="403"/>
      <c r="JMI183" s="403"/>
      <c r="JMU183" s="727"/>
      <c r="JMX183" s="403"/>
      <c r="JMY183" s="403"/>
      <c r="JNK183" s="727"/>
      <c r="JNN183" s="403"/>
      <c r="JNO183" s="403"/>
      <c r="JOA183" s="727"/>
      <c r="JOD183" s="403"/>
      <c r="JOE183" s="403"/>
      <c r="JOQ183" s="727"/>
      <c r="JOT183" s="403"/>
      <c r="JOU183" s="403"/>
      <c r="JPG183" s="727"/>
      <c r="JPJ183" s="403"/>
      <c r="JPK183" s="403"/>
      <c r="JPW183" s="727"/>
      <c r="JPZ183" s="403"/>
      <c r="JQA183" s="403"/>
      <c r="JQM183" s="727"/>
      <c r="JQP183" s="403"/>
      <c r="JQQ183" s="403"/>
      <c r="JRC183" s="727"/>
      <c r="JRF183" s="403"/>
      <c r="JRG183" s="403"/>
      <c r="JRS183" s="727"/>
      <c r="JRV183" s="403"/>
      <c r="JRW183" s="403"/>
      <c r="JSI183" s="727"/>
      <c r="JSL183" s="403"/>
      <c r="JSM183" s="403"/>
      <c r="JSY183" s="727"/>
      <c r="JTB183" s="403"/>
      <c r="JTC183" s="403"/>
      <c r="JTO183" s="727"/>
      <c r="JTR183" s="403"/>
      <c r="JTS183" s="403"/>
      <c r="JUE183" s="727"/>
      <c r="JUH183" s="403"/>
      <c r="JUI183" s="403"/>
      <c r="JUU183" s="727"/>
      <c r="JUX183" s="403"/>
      <c r="JUY183" s="403"/>
      <c r="JVK183" s="727"/>
      <c r="JVN183" s="403"/>
      <c r="JVO183" s="403"/>
      <c r="JWA183" s="727"/>
      <c r="JWD183" s="403"/>
      <c r="JWE183" s="403"/>
      <c r="JWQ183" s="727"/>
      <c r="JWT183" s="403"/>
      <c r="JWU183" s="403"/>
      <c r="JXG183" s="727"/>
      <c r="JXJ183" s="403"/>
      <c r="JXK183" s="403"/>
      <c r="JXW183" s="727"/>
      <c r="JXZ183" s="403"/>
      <c r="JYA183" s="403"/>
      <c r="JYM183" s="727"/>
      <c r="JYP183" s="403"/>
      <c r="JYQ183" s="403"/>
      <c r="JZC183" s="727"/>
      <c r="JZF183" s="403"/>
      <c r="JZG183" s="403"/>
      <c r="JZS183" s="727"/>
      <c r="JZV183" s="403"/>
      <c r="JZW183" s="403"/>
      <c r="KAI183" s="727"/>
      <c r="KAL183" s="403"/>
      <c r="KAM183" s="403"/>
      <c r="KAY183" s="727"/>
      <c r="KBB183" s="403"/>
      <c r="KBC183" s="403"/>
      <c r="KBO183" s="727"/>
      <c r="KBR183" s="403"/>
      <c r="KBS183" s="403"/>
      <c r="KCE183" s="727"/>
      <c r="KCH183" s="403"/>
      <c r="KCI183" s="403"/>
      <c r="KCU183" s="727"/>
      <c r="KCX183" s="403"/>
      <c r="KCY183" s="403"/>
      <c r="KDK183" s="727"/>
      <c r="KDN183" s="403"/>
      <c r="KDO183" s="403"/>
      <c r="KEA183" s="727"/>
      <c r="KED183" s="403"/>
      <c r="KEE183" s="403"/>
      <c r="KEQ183" s="727"/>
      <c r="KET183" s="403"/>
      <c r="KEU183" s="403"/>
      <c r="KFG183" s="727"/>
      <c r="KFJ183" s="403"/>
      <c r="KFK183" s="403"/>
      <c r="KFW183" s="727"/>
      <c r="KFZ183" s="403"/>
      <c r="KGA183" s="403"/>
      <c r="KGM183" s="727"/>
      <c r="KGP183" s="403"/>
      <c r="KGQ183" s="403"/>
      <c r="KHC183" s="727"/>
      <c r="KHF183" s="403"/>
      <c r="KHG183" s="403"/>
      <c r="KHS183" s="727"/>
      <c r="KHV183" s="403"/>
      <c r="KHW183" s="403"/>
      <c r="KII183" s="727"/>
      <c r="KIL183" s="403"/>
      <c r="KIM183" s="403"/>
      <c r="KIY183" s="727"/>
      <c r="KJB183" s="403"/>
      <c r="KJC183" s="403"/>
      <c r="KJO183" s="727"/>
      <c r="KJR183" s="403"/>
      <c r="KJS183" s="403"/>
      <c r="KKE183" s="727"/>
      <c r="KKH183" s="403"/>
      <c r="KKI183" s="403"/>
      <c r="KKU183" s="727"/>
      <c r="KKX183" s="403"/>
      <c r="KKY183" s="403"/>
      <c r="KLK183" s="727"/>
      <c r="KLN183" s="403"/>
      <c r="KLO183" s="403"/>
      <c r="KMA183" s="727"/>
      <c r="KMD183" s="403"/>
      <c r="KME183" s="403"/>
      <c r="KMQ183" s="727"/>
      <c r="KMT183" s="403"/>
      <c r="KMU183" s="403"/>
      <c r="KNG183" s="727"/>
      <c r="KNJ183" s="403"/>
      <c r="KNK183" s="403"/>
      <c r="KNW183" s="727"/>
      <c r="KNZ183" s="403"/>
      <c r="KOA183" s="403"/>
      <c r="KOM183" s="727"/>
      <c r="KOP183" s="403"/>
      <c r="KOQ183" s="403"/>
      <c r="KPC183" s="727"/>
      <c r="KPF183" s="403"/>
      <c r="KPG183" s="403"/>
      <c r="KPS183" s="727"/>
      <c r="KPV183" s="403"/>
      <c r="KPW183" s="403"/>
      <c r="KQI183" s="727"/>
      <c r="KQL183" s="403"/>
      <c r="KQM183" s="403"/>
      <c r="KQY183" s="727"/>
      <c r="KRB183" s="403"/>
      <c r="KRC183" s="403"/>
      <c r="KRO183" s="727"/>
      <c r="KRR183" s="403"/>
      <c r="KRS183" s="403"/>
      <c r="KSE183" s="727"/>
      <c r="KSH183" s="403"/>
      <c r="KSI183" s="403"/>
      <c r="KSU183" s="727"/>
      <c r="KSX183" s="403"/>
      <c r="KSY183" s="403"/>
      <c r="KTK183" s="727"/>
      <c r="KTN183" s="403"/>
      <c r="KTO183" s="403"/>
      <c r="KUA183" s="727"/>
      <c r="KUD183" s="403"/>
      <c r="KUE183" s="403"/>
      <c r="KUQ183" s="727"/>
      <c r="KUT183" s="403"/>
      <c r="KUU183" s="403"/>
      <c r="KVG183" s="727"/>
      <c r="KVJ183" s="403"/>
      <c r="KVK183" s="403"/>
      <c r="KVW183" s="727"/>
      <c r="KVZ183" s="403"/>
      <c r="KWA183" s="403"/>
      <c r="KWM183" s="727"/>
      <c r="KWP183" s="403"/>
      <c r="KWQ183" s="403"/>
      <c r="KXC183" s="727"/>
      <c r="KXF183" s="403"/>
      <c r="KXG183" s="403"/>
      <c r="KXS183" s="727"/>
      <c r="KXV183" s="403"/>
      <c r="KXW183" s="403"/>
      <c r="KYI183" s="727"/>
      <c r="KYL183" s="403"/>
      <c r="KYM183" s="403"/>
      <c r="KYY183" s="727"/>
      <c r="KZB183" s="403"/>
      <c r="KZC183" s="403"/>
      <c r="KZO183" s="727"/>
      <c r="KZR183" s="403"/>
      <c r="KZS183" s="403"/>
      <c r="LAE183" s="727"/>
      <c r="LAH183" s="403"/>
      <c r="LAI183" s="403"/>
      <c r="LAU183" s="727"/>
      <c r="LAX183" s="403"/>
      <c r="LAY183" s="403"/>
      <c r="LBK183" s="727"/>
      <c r="LBN183" s="403"/>
      <c r="LBO183" s="403"/>
      <c r="LCA183" s="727"/>
      <c r="LCD183" s="403"/>
      <c r="LCE183" s="403"/>
      <c r="LCQ183" s="727"/>
      <c r="LCT183" s="403"/>
      <c r="LCU183" s="403"/>
      <c r="LDG183" s="727"/>
      <c r="LDJ183" s="403"/>
      <c r="LDK183" s="403"/>
      <c r="LDW183" s="727"/>
      <c r="LDZ183" s="403"/>
      <c r="LEA183" s="403"/>
      <c r="LEM183" s="727"/>
      <c r="LEP183" s="403"/>
      <c r="LEQ183" s="403"/>
      <c r="LFC183" s="727"/>
      <c r="LFF183" s="403"/>
      <c r="LFG183" s="403"/>
      <c r="LFS183" s="727"/>
      <c r="LFV183" s="403"/>
      <c r="LFW183" s="403"/>
      <c r="LGI183" s="727"/>
      <c r="LGL183" s="403"/>
      <c r="LGM183" s="403"/>
      <c r="LGY183" s="727"/>
      <c r="LHB183" s="403"/>
      <c r="LHC183" s="403"/>
      <c r="LHO183" s="727"/>
      <c r="LHR183" s="403"/>
      <c r="LHS183" s="403"/>
      <c r="LIE183" s="727"/>
      <c r="LIH183" s="403"/>
      <c r="LII183" s="403"/>
      <c r="LIU183" s="727"/>
      <c r="LIX183" s="403"/>
      <c r="LIY183" s="403"/>
      <c r="LJK183" s="727"/>
      <c r="LJN183" s="403"/>
      <c r="LJO183" s="403"/>
      <c r="LKA183" s="727"/>
      <c r="LKD183" s="403"/>
      <c r="LKE183" s="403"/>
      <c r="LKQ183" s="727"/>
      <c r="LKT183" s="403"/>
      <c r="LKU183" s="403"/>
      <c r="LLG183" s="727"/>
      <c r="LLJ183" s="403"/>
      <c r="LLK183" s="403"/>
      <c r="LLW183" s="727"/>
      <c r="LLZ183" s="403"/>
      <c r="LMA183" s="403"/>
      <c r="LMM183" s="727"/>
      <c r="LMP183" s="403"/>
      <c r="LMQ183" s="403"/>
      <c r="LNC183" s="727"/>
      <c r="LNF183" s="403"/>
      <c r="LNG183" s="403"/>
      <c r="LNS183" s="727"/>
      <c r="LNV183" s="403"/>
      <c r="LNW183" s="403"/>
      <c r="LOI183" s="727"/>
      <c r="LOL183" s="403"/>
      <c r="LOM183" s="403"/>
      <c r="LOY183" s="727"/>
      <c r="LPB183" s="403"/>
      <c r="LPC183" s="403"/>
      <c r="LPO183" s="727"/>
      <c r="LPR183" s="403"/>
      <c r="LPS183" s="403"/>
      <c r="LQE183" s="727"/>
      <c r="LQH183" s="403"/>
      <c r="LQI183" s="403"/>
      <c r="LQU183" s="727"/>
      <c r="LQX183" s="403"/>
      <c r="LQY183" s="403"/>
      <c r="LRK183" s="727"/>
      <c r="LRN183" s="403"/>
      <c r="LRO183" s="403"/>
      <c r="LSA183" s="727"/>
      <c r="LSD183" s="403"/>
      <c r="LSE183" s="403"/>
      <c r="LSQ183" s="727"/>
      <c r="LST183" s="403"/>
      <c r="LSU183" s="403"/>
      <c r="LTG183" s="727"/>
      <c r="LTJ183" s="403"/>
      <c r="LTK183" s="403"/>
      <c r="LTW183" s="727"/>
      <c r="LTZ183" s="403"/>
      <c r="LUA183" s="403"/>
      <c r="LUM183" s="727"/>
      <c r="LUP183" s="403"/>
      <c r="LUQ183" s="403"/>
      <c r="LVC183" s="727"/>
      <c r="LVF183" s="403"/>
      <c r="LVG183" s="403"/>
      <c r="LVS183" s="727"/>
      <c r="LVV183" s="403"/>
      <c r="LVW183" s="403"/>
      <c r="LWI183" s="727"/>
      <c r="LWL183" s="403"/>
      <c r="LWM183" s="403"/>
      <c r="LWY183" s="727"/>
      <c r="LXB183" s="403"/>
      <c r="LXC183" s="403"/>
      <c r="LXO183" s="727"/>
      <c r="LXR183" s="403"/>
      <c r="LXS183" s="403"/>
      <c r="LYE183" s="727"/>
      <c r="LYH183" s="403"/>
      <c r="LYI183" s="403"/>
      <c r="LYU183" s="727"/>
      <c r="LYX183" s="403"/>
      <c r="LYY183" s="403"/>
      <c r="LZK183" s="727"/>
      <c r="LZN183" s="403"/>
      <c r="LZO183" s="403"/>
      <c r="MAA183" s="727"/>
      <c r="MAD183" s="403"/>
      <c r="MAE183" s="403"/>
      <c r="MAQ183" s="727"/>
      <c r="MAT183" s="403"/>
      <c r="MAU183" s="403"/>
      <c r="MBG183" s="727"/>
      <c r="MBJ183" s="403"/>
      <c r="MBK183" s="403"/>
      <c r="MBW183" s="727"/>
      <c r="MBZ183" s="403"/>
      <c r="MCA183" s="403"/>
      <c r="MCM183" s="727"/>
      <c r="MCP183" s="403"/>
      <c r="MCQ183" s="403"/>
      <c r="MDC183" s="727"/>
      <c r="MDF183" s="403"/>
      <c r="MDG183" s="403"/>
      <c r="MDS183" s="727"/>
      <c r="MDV183" s="403"/>
      <c r="MDW183" s="403"/>
      <c r="MEI183" s="727"/>
      <c r="MEL183" s="403"/>
      <c r="MEM183" s="403"/>
      <c r="MEY183" s="727"/>
      <c r="MFB183" s="403"/>
      <c r="MFC183" s="403"/>
      <c r="MFO183" s="727"/>
      <c r="MFR183" s="403"/>
      <c r="MFS183" s="403"/>
      <c r="MGE183" s="727"/>
      <c r="MGH183" s="403"/>
      <c r="MGI183" s="403"/>
      <c r="MGU183" s="727"/>
      <c r="MGX183" s="403"/>
      <c r="MGY183" s="403"/>
      <c r="MHK183" s="727"/>
      <c r="MHN183" s="403"/>
      <c r="MHO183" s="403"/>
      <c r="MIA183" s="727"/>
      <c r="MID183" s="403"/>
      <c r="MIE183" s="403"/>
      <c r="MIQ183" s="727"/>
      <c r="MIT183" s="403"/>
      <c r="MIU183" s="403"/>
      <c r="MJG183" s="727"/>
      <c r="MJJ183" s="403"/>
      <c r="MJK183" s="403"/>
      <c r="MJW183" s="727"/>
      <c r="MJZ183" s="403"/>
      <c r="MKA183" s="403"/>
      <c r="MKM183" s="727"/>
      <c r="MKP183" s="403"/>
      <c r="MKQ183" s="403"/>
      <c r="MLC183" s="727"/>
      <c r="MLF183" s="403"/>
      <c r="MLG183" s="403"/>
      <c r="MLS183" s="727"/>
      <c r="MLV183" s="403"/>
      <c r="MLW183" s="403"/>
      <c r="MMI183" s="727"/>
      <c r="MML183" s="403"/>
      <c r="MMM183" s="403"/>
      <c r="MMY183" s="727"/>
      <c r="MNB183" s="403"/>
      <c r="MNC183" s="403"/>
      <c r="MNO183" s="727"/>
      <c r="MNR183" s="403"/>
      <c r="MNS183" s="403"/>
      <c r="MOE183" s="727"/>
      <c r="MOH183" s="403"/>
      <c r="MOI183" s="403"/>
      <c r="MOU183" s="727"/>
      <c r="MOX183" s="403"/>
      <c r="MOY183" s="403"/>
      <c r="MPK183" s="727"/>
      <c r="MPN183" s="403"/>
      <c r="MPO183" s="403"/>
      <c r="MQA183" s="727"/>
      <c r="MQD183" s="403"/>
      <c r="MQE183" s="403"/>
      <c r="MQQ183" s="727"/>
      <c r="MQT183" s="403"/>
      <c r="MQU183" s="403"/>
      <c r="MRG183" s="727"/>
      <c r="MRJ183" s="403"/>
      <c r="MRK183" s="403"/>
      <c r="MRW183" s="727"/>
      <c r="MRZ183" s="403"/>
      <c r="MSA183" s="403"/>
      <c r="MSM183" s="727"/>
      <c r="MSP183" s="403"/>
      <c r="MSQ183" s="403"/>
      <c r="MTC183" s="727"/>
      <c r="MTF183" s="403"/>
      <c r="MTG183" s="403"/>
      <c r="MTS183" s="727"/>
      <c r="MTV183" s="403"/>
      <c r="MTW183" s="403"/>
      <c r="MUI183" s="727"/>
      <c r="MUL183" s="403"/>
      <c r="MUM183" s="403"/>
      <c r="MUY183" s="727"/>
      <c r="MVB183" s="403"/>
      <c r="MVC183" s="403"/>
      <c r="MVO183" s="727"/>
      <c r="MVR183" s="403"/>
      <c r="MVS183" s="403"/>
      <c r="MWE183" s="727"/>
      <c r="MWH183" s="403"/>
      <c r="MWI183" s="403"/>
      <c r="MWU183" s="727"/>
      <c r="MWX183" s="403"/>
      <c r="MWY183" s="403"/>
      <c r="MXK183" s="727"/>
      <c r="MXN183" s="403"/>
      <c r="MXO183" s="403"/>
      <c r="MYA183" s="727"/>
      <c r="MYD183" s="403"/>
      <c r="MYE183" s="403"/>
      <c r="MYQ183" s="727"/>
      <c r="MYT183" s="403"/>
      <c r="MYU183" s="403"/>
      <c r="MZG183" s="727"/>
      <c r="MZJ183" s="403"/>
      <c r="MZK183" s="403"/>
      <c r="MZW183" s="727"/>
      <c r="MZZ183" s="403"/>
      <c r="NAA183" s="403"/>
      <c r="NAM183" s="727"/>
      <c r="NAP183" s="403"/>
      <c r="NAQ183" s="403"/>
      <c r="NBC183" s="727"/>
      <c r="NBF183" s="403"/>
      <c r="NBG183" s="403"/>
      <c r="NBS183" s="727"/>
      <c r="NBV183" s="403"/>
      <c r="NBW183" s="403"/>
      <c r="NCI183" s="727"/>
      <c r="NCL183" s="403"/>
      <c r="NCM183" s="403"/>
      <c r="NCY183" s="727"/>
      <c r="NDB183" s="403"/>
      <c r="NDC183" s="403"/>
      <c r="NDO183" s="727"/>
      <c r="NDR183" s="403"/>
      <c r="NDS183" s="403"/>
      <c r="NEE183" s="727"/>
      <c r="NEH183" s="403"/>
      <c r="NEI183" s="403"/>
      <c r="NEU183" s="727"/>
      <c r="NEX183" s="403"/>
      <c r="NEY183" s="403"/>
      <c r="NFK183" s="727"/>
      <c r="NFN183" s="403"/>
      <c r="NFO183" s="403"/>
      <c r="NGA183" s="727"/>
      <c r="NGD183" s="403"/>
      <c r="NGE183" s="403"/>
      <c r="NGQ183" s="727"/>
      <c r="NGT183" s="403"/>
      <c r="NGU183" s="403"/>
      <c r="NHG183" s="727"/>
      <c r="NHJ183" s="403"/>
      <c r="NHK183" s="403"/>
      <c r="NHW183" s="727"/>
      <c r="NHZ183" s="403"/>
      <c r="NIA183" s="403"/>
      <c r="NIM183" s="727"/>
      <c r="NIP183" s="403"/>
      <c r="NIQ183" s="403"/>
      <c r="NJC183" s="727"/>
      <c r="NJF183" s="403"/>
      <c r="NJG183" s="403"/>
      <c r="NJS183" s="727"/>
      <c r="NJV183" s="403"/>
      <c r="NJW183" s="403"/>
      <c r="NKI183" s="727"/>
      <c r="NKL183" s="403"/>
      <c r="NKM183" s="403"/>
      <c r="NKY183" s="727"/>
      <c r="NLB183" s="403"/>
      <c r="NLC183" s="403"/>
      <c r="NLO183" s="727"/>
      <c r="NLR183" s="403"/>
      <c r="NLS183" s="403"/>
      <c r="NME183" s="727"/>
      <c r="NMH183" s="403"/>
      <c r="NMI183" s="403"/>
      <c r="NMU183" s="727"/>
      <c r="NMX183" s="403"/>
      <c r="NMY183" s="403"/>
      <c r="NNK183" s="727"/>
      <c r="NNN183" s="403"/>
      <c r="NNO183" s="403"/>
      <c r="NOA183" s="727"/>
      <c r="NOD183" s="403"/>
      <c r="NOE183" s="403"/>
      <c r="NOQ183" s="727"/>
      <c r="NOT183" s="403"/>
      <c r="NOU183" s="403"/>
      <c r="NPG183" s="727"/>
      <c r="NPJ183" s="403"/>
      <c r="NPK183" s="403"/>
      <c r="NPW183" s="727"/>
      <c r="NPZ183" s="403"/>
      <c r="NQA183" s="403"/>
      <c r="NQM183" s="727"/>
      <c r="NQP183" s="403"/>
      <c r="NQQ183" s="403"/>
      <c r="NRC183" s="727"/>
      <c r="NRF183" s="403"/>
      <c r="NRG183" s="403"/>
      <c r="NRS183" s="727"/>
      <c r="NRV183" s="403"/>
      <c r="NRW183" s="403"/>
      <c r="NSI183" s="727"/>
      <c r="NSL183" s="403"/>
      <c r="NSM183" s="403"/>
      <c r="NSY183" s="727"/>
      <c r="NTB183" s="403"/>
      <c r="NTC183" s="403"/>
      <c r="NTO183" s="727"/>
      <c r="NTR183" s="403"/>
      <c r="NTS183" s="403"/>
      <c r="NUE183" s="727"/>
      <c r="NUH183" s="403"/>
      <c r="NUI183" s="403"/>
      <c r="NUU183" s="727"/>
      <c r="NUX183" s="403"/>
      <c r="NUY183" s="403"/>
      <c r="NVK183" s="727"/>
      <c r="NVN183" s="403"/>
      <c r="NVO183" s="403"/>
      <c r="NWA183" s="727"/>
      <c r="NWD183" s="403"/>
      <c r="NWE183" s="403"/>
      <c r="NWQ183" s="727"/>
      <c r="NWT183" s="403"/>
      <c r="NWU183" s="403"/>
      <c r="NXG183" s="727"/>
      <c r="NXJ183" s="403"/>
      <c r="NXK183" s="403"/>
      <c r="NXW183" s="727"/>
      <c r="NXZ183" s="403"/>
      <c r="NYA183" s="403"/>
      <c r="NYM183" s="727"/>
      <c r="NYP183" s="403"/>
      <c r="NYQ183" s="403"/>
      <c r="NZC183" s="727"/>
      <c r="NZF183" s="403"/>
      <c r="NZG183" s="403"/>
      <c r="NZS183" s="727"/>
      <c r="NZV183" s="403"/>
      <c r="NZW183" s="403"/>
      <c r="OAI183" s="727"/>
      <c r="OAL183" s="403"/>
      <c r="OAM183" s="403"/>
      <c r="OAY183" s="727"/>
      <c r="OBB183" s="403"/>
      <c r="OBC183" s="403"/>
      <c r="OBO183" s="727"/>
      <c r="OBR183" s="403"/>
      <c r="OBS183" s="403"/>
      <c r="OCE183" s="727"/>
      <c r="OCH183" s="403"/>
      <c r="OCI183" s="403"/>
      <c r="OCU183" s="727"/>
      <c r="OCX183" s="403"/>
      <c r="OCY183" s="403"/>
      <c r="ODK183" s="727"/>
      <c r="ODN183" s="403"/>
      <c r="ODO183" s="403"/>
      <c r="OEA183" s="727"/>
      <c r="OED183" s="403"/>
      <c r="OEE183" s="403"/>
      <c r="OEQ183" s="727"/>
      <c r="OET183" s="403"/>
      <c r="OEU183" s="403"/>
      <c r="OFG183" s="727"/>
      <c r="OFJ183" s="403"/>
      <c r="OFK183" s="403"/>
      <c r="OFW183" s="727"/>
      <c r="OFZ183" s="403"/>
      <c r="OGA183" s="403"/>
      <c r="OGM183" s="727"/>
      <c r="OGP183" s="403"/>
      <c r="OGQ183" s="403"/>
      <c r="OHC183" s="727"/>
      <c r="OHF183" s="403"/>
      <c r="OHG183" s="403"/>
      <c r="OHS183" s="727"/>
      <c r="OHV183" s="403"/>
      <c r="OHW183" s="403"/>
      <c r="OII183" s="727"/>
      <c r="OIL183" s="403"/>
      <c r="OIM183" s="403"/>
      <c r="OIY183" s="727"/>
      <c r="OJB183" s="403"/>
      <c r="OJC183" s="403"/>
      <c r="OJO183" s="727"/>
      <c r="OJR183" s="403"/>
      <c r="OJS183" s="403"/>
      <c r="OKE183" s="727"/>
      <c r="OKH183" s="403"/>
      <c r="OKI183" s="403"/>
      <c r="OKU183" s="727"/>
      <c r="OKX183" s="403"/>
      <c r="OKY183" s="403"/>
      <c r="OLK183" s="727"/>
      <c r="OLN183" s="403"/>
      <c r="OLO183" s="403"/>
      <c r="OMA183" s="727"/>
      <c r="OMD183" s="403"/>
      <c r="OME183" s="403"/>
      <c r="OMQ183" s="727"/>
      <c r="OMT183" s="403"/>
      <c r="OMU183" s="403"/>
      <c r="ONG183" s="727"/>
      <c r="ONJ183" s="403"/>
      <c r="ONK183" s="403"/>
      <c r="ONW183" s="727"/>
      <c r="ONZ183" s="403"/>
      <c r="OOA183" s="403"/>
      <c r="OOM183" s="727"/>
      <c r="OOP183" s="403"/>
      <c r="OOQ183" s="403"/>
      <c r="OPC183" s="727"/>
      <c r="OPF183" s="403"/>
      <c r="OPG183" s="403"/>
      <c r="OPS183" s="727"/>
      <c r="OPV183" s="403"/>
      <c r="OPW183" s="403"/>
      <c r="OQI183" s="727"/>
      <c r="OQL183" s="403"/>
      <c r="OQM183" s="403"/>
      <c r="OQY183" s="727"/>
      <c r="ORB183" s="403"/>
      <c r="ORC183" s="403"/>
      <c r="ORO183" s="727"/>
      <c r="ORR183" s="403"/>
      <c r="ORS183" s="403"/>
      <c r="OSE183" s="727"/>
      <c r="OSH183" s="403"/>
      <c r="OSI183" s="403"/>
      <c r="OSU183" s="727"/>
      <c r="OSX183" s="403"/>
      <c r="OSY183" s="403"/>
      <c r="OTK183" s="727"/>
      <c r="OTN183" s="403"/>
      <c r="OTO183" s="403"/>
      <c r="OUA183" s="727"/>
      <c r="OUD183" s="403"/>
      <c r="OUE183" s="403"/>
      <c r="OUQ183" s="727"/>
      <c r="OUT183" s="403"/>
      <c r="OUU183" s="403"/>
      <c r="OVG183" s="727"/>
      <c r="OVJ183" s="403"/>
      <c r="OVK183" s="403"/>
      <c r="OVW183" s="727"/>
      <c r="OVZ183" s="403"/>
      <c r="OWA183" s="403"/>
      <c r="OWM183" s="727"/>
      <c r="OWP183" s="403"/>
      <c r="OWQ183" s="403"/>
      <c r="OXC183" s="727"/>
      <c r="OXF183" s="403"/>
      <c r="OXG183" s="403"/>
      <c r="OXS183" s="727"/>
      <c r="OXV183" s="403"/>
      <c r="OXW183" s="403"/>
      <c r="OYI183" s="727"/>
      <c r="OYL183" s="403"/>
      <c r="OYM183" s="403"/>
      <c r="OYY183" s="727"/>
      <c r="OZB183" s="403"/>
      <c r="OZC183" s="403"/>
      <c r="OZO183" s="727"/>
      <c r="OZR183" s="403"/>
      <c r="OZS183" s="403"/>
      <c r="PAE183" s="727"/>
      <c r="PAH183" s="403"/>
      <c r="PAI183" s="403"/>
      <c r="PAU183" s="727"/>
      <c r="PAX183" s="403"/>
      <c r="PAY183" s="403"/>
      <c r="PBK183" s="727"/>
      <c r="PBN183" s="403"/>
      <c r="PBO183" s="403"/>
      <c r="PCA183" s="727"/>
      <c r="PCD183" s="403"/>
      <c r="PCE183" s="403"/>
      <c r="PCQ183" s="727"/>
      <c r="PCT183" s="403"/>
      <c r="PCU183" s="403"/>
      <c r="PDG183" s="727"/>
      <c r="PDJ183" s="403"/>
      <c r="PDK183" s="403"/>
      <c r="PDW183" s="727"/>
      <c r="PDZ183" s="403"/>
      <c r="PEA183" s="403"/>
      <c r="PEM183" s="727"/>
      <c r="PEP183" s="403"/>
      <c r="PEQ183" s="403"/>
      <c r="PFC183" s="727"/>
      <c r="PFF183" s="403"/>
      <c r="PFG183" s="403"/>
      <c r="PFS183" s="727"/>
      <c r="PFV183" s="403"/>
      <c r="PFW183" s="403"/>
      <c r="PGI183" s="727"/>
      <c r="PGL183" s="403"/>
      <c r="PGM183" s="403"/>
      <c r="PGY183" s="727"/>
      <c r="PHB183" s="403"/>
      <c r="PHC183" s="403"/>
      <c r="PHO183" s="727"/>
      <c r="PHR183" s="403"/>
      <c r="PHS183" s="403"/>
      <c r="PIE183" s="727"/>
      <c r="PIH183" s="403"/>
      <c r="PII183" s="403"/>
      <c r="PIU183" s="727"/>
      <c r="PIX183" s="403"/>
      <c r="PIY183" s="403"/>
      <c r="PJK183" s="727"/>
      <c r="PJN183" s="403"/>
      <c r="PJO183" s="403"/>
      <c r="PKA183" s="727"/>
      <c r="PKD183" s="403"/>
      <c r="PKE183" s="403"/>
      <c r="PKQ183" s="727"/>
      <c r="PKT183" s="403"/>
      <c r="PKU183" s="403"/>
      <c r="PLG183" s="727"/>
      <c r="PLJ183" s="403"/>
      <c r="PLK183" s="403"/>
      <c r="PLW183" s="727"/>
      <c r="PLZ183" s="403"/>
      <c r="PMA183" s="403"/>
      <c r="PMM183" s="727"/>
      <c r="PMP183" s="403"/>
      <c r="PMQ183" s="403"/>
      <c r="PNC183" s="727"/>
      <c r="PNF183" s="403"/>
      <c r="PNG183" s="403"/>
      <c r="PNS183" s="727"/>
      <c r="PNV183" s="403"/>
      <c r="PNW183" s="403"/>
      <c r="POI183" s="727"/>
      <c r="POL183" s="403"/>
      <c r="POM183" s="403"/>
      <c r="POY183" s="727"/>
      <c r="PPB183" s="403"/>
      <c r="PPC183" s="403"/>
      <c r="PPO183" s="727"/>
      <c r="PPR183" s="403"/>
      <c r="PPS183" s="403"/>
      <c r="PQE183" s="727"/>
      <c r="PQH183" s="403"/>
      <c r="PQI183" s="403"/>
      <c r="PQU183" s="727"/>
      <c r="PQX183" s="403"/>
      <c r="PQY183" s="403"/>
      <c r="PRK183" s="727"/>
      <c r="PRN183" s="403"/>
      <c r="PRO183" s="403"/>
      <c r="PSA183" s="727"/>
      <c r="PSD183" s="403"/>
      <c r="PSE183" s="403"/>
      <c r="PSQ183" s="727"/>
      <c r="PST183" s="403"/>
      <c r="PSU183" s="403"/>
      <c r="PTG183" s="727"/>
      <c r="PTJ183" s="403"/>
      <c r="PTK183" s="403"/>
      <c r="PTW183" s="727"/>
      <c r="PTZ183" s="403"/>
      <c r="PUA183" s="403"/>
      <c r="PUM183" s="727"/>
      <c r="PUP183" s="403"/>
      <c r="PUQ183" s="403"/>
      <c r="PVC183" s="727"/>
      <c r="PVF183" s="403"/>
      <c r="PVG183" s="403"/>
      <c r="PVS183" s="727"/>
      <c r="PVV183" s="403"/>
      <c r="PVW183" s="403"/>
      <c r="PWI183" s="727"/>
      <c r="PWL183" s="403"/>
      <c r="PWM183" s="403"/>
      <c r="PWY183" s="727"/>
      <c r="PXB183" s="403"/>
      <c r="PXC183" s="403"/>
      <c r="PXO183" s="727"/>
      <c r="PXR183" s="403"/>
      <c r="PXS183" s="403"/>
      <c r="PYE183" s="727"/>
      <c r="PYH183" s="403"/>
      <c r="PYI183" s="403"/>
      <c r="PYU183" s="727"/>
      <c r="PYX183" s="403"/>
      <c r="PYY183" s="403"/>
      <c r="PZK183" s="727"/>
      <c r="PZN183" s="403"/>
      <c r="PZO183" s="403"/>
      <c r="QAA183" s="727"/>
      <c r="QAD183" s="403"/>
      <c r="QAE183" s="403"/>
      <c r="QAQ183" s="727"/>
      <c r="QAT183" s="403"/>
      <c r="QAU183" s="403"/>
      <c r="QBG183" s="727"/>
      <c r="QBJ183" s="403"/>
      <c r="QBK183" s="403"/>
      <c r="QBW183" s="727"/>
      <c r="QBZ183" s="403"/>
      <c r="QCA183" s="403"/>
      <c r="QCM183" s="727"/>
      <c r="QCP183" s="403"/>
      <c r="QCQ183" s="403"/>
      <c r="QDC183" s="727"/>
      <c r="QDF183" s="403"/>
      <c r="QDG183" s="403"/>
      <c r="QDS183" s="727"/>
      <c r="QDV183" s="403"/>
      <c r="QDW183" s="403"/>
      <c r="QEI183" s="727"/>
      <c r="QEL183" s="403"/>
      <c r="QEM183" s="403"/>
      <c r="QEY183" s="727"/>
      <c r="QFB183" s="403"/>
      <c r="QFC183" s="403"/>
      <c r="QFO183" s="727"/>
      <c r="QFR183" s="403"/>
      <c r="QFS183" s="403"/>
      <c r="QGE183" s="727"/>
      <c r="QGH183" s="403"/>
      <c r="QGI183" s="403"/>
      <c r="QGU183" s="727"/>
      <c r="QGX183" s="403"/>
      <c r="QGY183" s="403"/>
      <c r="QHK183" s="727"/>
      <c r="QHN183" s="403"/>
      <c r="QHO183" s="403"/>
      <c r="QIA183" s="727"/>
      <c r="QID183" s="403"/>
      <c r="QIE183" s="403"/>
      <c r="QIQ183" s="727"/>
      <c r="QIT183" s="403"/>
      <c r="QIU183" s="403"/>
      <c r="QJG183" s="727"/>
      <c r="QJJ183" s="403"/>
      <c r="QJK183" s="403"/>
      <c r="QJW183" s="727"/>
      <c r="QJZ183" s="403"/>
      <c r="QKA183" s="403"/>
      <c r="QKM183" s="727"/>
      <c r="QKP183" s="403"/>
      <c r="QKQ183" s="403"/>
      <c r="QLC183" s="727"/>
      <c r="QLF183" s="403"/>
      <c r="QLG183" s="403"/>
      <c r="QLS183" s="727"/>
      <c r="QLV183" s="403"/>
      <c r="QLW183" s="403"/>
      <c r="QMI183" s="727"/>
      <c r="QML183" s="403"/>
      <c r="QMM183" s="403"/>
      <c r="QMY183" s="727"/>
      <c r="QNB183" s="403"/>
      <c r="QNC183" s="403"/>
      <c r="QNO183" s="727"/>
      <c r="QNR183" s="403"/>
      <c r="QNS183" s="403"/>
      <c r="QOE183" s="727"/>
      <c r="QOH183" s="403"/>
      <c r="QOI183" s="403"/>
      <c r="QOU183" s="727"/>
      <c r="QOX183" s="403"/>
      <c r="QOY183" s="403"/>
      <c r="QPK183" s="727"/>
      <c r="QPN183" s="403"/>
      <c r="QPO183" s="403"/>
      <c r="QQA183" s="727"/>
      <c r="QQD183" s="403"/>
      <c r="QQE183" s="403"/>
      <c r="QQQ183" s="727"/>
      <c r="QQT183" s="403"/>
      <c r="QQU183" s="403"/>
      <c r="QRG183" s="727"/>
      <c r="QRJ183" s="403"/>
      <c r="QRK183" s="403"/>
      <c r="QRW183" s="727"/>
      <c r="QRZ183" s="403"/>
      <c r="QSA183" s="403"/>
      <c r="QSM183" s="727"/>
      <c r="QSP183" s="403"/>
      <c r="QSQ183" s="403"/>
      <c r="QTC183" s="727"/>
      <c r="QTF183" s="403"/>
      <c r="QTG183" s="403"/>
      <c r="QTS183" s="727"/>
      <c r="QTV183" s="403"/>
      <c r="QTW183" s="403"/>
      <c r="QUI183" s="727"/>
      <c r="QUL183" s="403"/>
      <c r="QUM183" s="403"/>
      <c r="QUY183" s="727"/>
      <c r="QVB183" s="403"/>
      <c r="QVC183" s="403"/>
      <c r="QVO183" s="727"/>
      <c r="QVR183" s="403"/>
      <c r="QVS183" s="403"/>
      <c r="QWE183" s="727"/>
      <c r="QWH183" s="403"/>
      <c r="QWI183" s="403"/>
      <c r="QWU183" s="727"/>
      <c r="QWX183" s="403"/>
      <c r="QWY183" s="403"/>
      <c r="QXK183" s="727"/>
      <c r="QXN183" s="403"/>
      <c r="QXO183" s="403"/>
      <c r="QYA183" s="727"/>
      <c r="QYD183" s="403"/>
      <c r="QYE183" s="403"/>
      <c r="QYQ183" s="727"/>
      <c r="QYT183" s="403"/>
      <c r="QYU183" s="403"/>
      <c r="QZG183" s="727"/>
      <c r="QZJ183" s="403"/>
      <c r="QZK183" s="403"/>
      <c r="QZW183" s="727"/>
      <c r="QZZ183" s="403"/>
      <c r="RAA183" s="403"/>
      <c r="RAM183" s="727"/>
      <c r="RAP183" s="403"/>
      <c r="RAQ183" s="403"/>
      <c r="RBC183" s="727"/>
      <c r="RBF183" s="403"/>
      <c r="RBG183" s="403"/>
      <c r="RBS183" s="727"/>
      <c r="RBV183" s="403"/>
      <c r="RBW183" s="403"/>
      <c r="RCI183" s="727"/>
      <c r="RCL183" s="403"/>
      <c r="RCM183" s="403"/>
      <c r="RCY183" s="727"/>
      <c r="RDB183" s="403"/>
      <c r="RDC183" s="403"/>
      <c r="RDO183" s="727"/>
      <c r="RDR183" s="403"/>
      <c r="RDS183" s="403"/>
      <c r="REE183" s="727"/>
      <c r="REH183" s="403"/>
      <c r="REI183" s="403"/>
      <c r="REU183" s="727"/>
      <c r="REX183" s="403"/>
      <c r="REY183" s="403"/>
      <c r="RFK183" s="727"/>
      <c r="RFN183" s="403"/>
      <c r="RFO183" s="403"/>
      <c r="RGA183" s="727"/>
      <c r="RGD183" s="403"/>
      <c r="RGE183" s="403"/>
      <c r="RGQ183" s="727"/>
      <c r="RGT183" s="403"/>
      <c r="RGU183" s="403"/>
      <c r="RHG183" s="727"/>
      <c r="RHJ183" s="403"/>
      <c r="RHK183" s="403"/>
      <c r="RHW183" s="727"/>
      <c r="RHZ183" s="403"/>
      <c r="RIA183" s="403"/>
      <c r="RIM183" s="727"/>
      <c r="RIP183" s="403"/>
      <c r="RIQ183" s="403"/>
      <c r="RJC183" s="727"/>
      <c r="RJF183" s="403"/>
      <c r="RJG183" s="403"/>
      <c r="RJS183" s="727"/>
      <c r="RJV183" s="403"/>
      <c r="RJW183" s="403"/>
      <c r="RKI183" s="727"/>
      <c r="RKL183" s="403"/>
      <c r="RKM183" s="403"/>
      <c r="RKY183" s="727"/>
      <c r="RLB183" s="403"/>
      <c r="RLC183" s="403"/>
      <c r="RLO183" s="727"/>
      <c r="RLR183" s="403"/>
      <c r="RLS183" s="403"/>
      <c r="RME183" s="727"/>
      <c r="RMH183" s="403"/>
      <c r="RMI183" s="403"/>
      <c r="RMU183" s="727"/>
      <c r="RMX183" s="403"/>
      <c r="RMY183" s="403"/>
      <c r="RNK183" s="727"/>
      <c r="RNN183" s="403"/>
      <c r="RNO183" s="403"/>
      <c r="ROA183" s="727"/>
      <c r="ROD183" s="403"/>
      <c r="ROE183" s="403"/>
      <c r="ROQ183" s="727"/>
      <c r="ROT183" s="403"/>
      <c r="ROU183" s="403"/>
      <c r="RPG183" s="727"/>
      <c r="RPJ183" s="403"/>
      <c r="RPK183" s="403"/>
      <c r="RPW183" s="727"/>
      <c r="RPZ183" s="403"/>
      <c r="RQA183" s="403"/>
      <c r="RQM183" s="727"/>
      <c r="RQP183" s="403"/>
      <c r="RQQ183" s="403"/>
      <c r="RRC183" s="727"/>
      <c r="RRF183" s="403"/>
      <c r="RRG183" s="403"/>
      <c r="RRS183" s="727"/>
      <c r="RRV183" s="403"/>
      <c r="RRW183" s="403"/>
      <c r="RSI183" s="727"/>
      <c r="RSL183" s="403"/>
      <c r="RSM183" s="403"/>
      <c r="RSY183" s="727"/>
      <c r="RTB183" s="403"/>
      <c r="RTC183" s="403"/>
      <c r="RTO183" s="727"/>
      <c r="RTR183" s="403"/>
      <c r="RTS183" s="403"/>
      <c r="RUE183" s="727"/>
      <c r="RUH183" s="403"/>
      <c r="RUI183" s="403"/>
      <c r="RUU183" s="727"/>
      <c r="RUX183" s="403"/>
      <c r="RUY183" s="403"/>
      <c r="RVK183" s="727"/>
      <c r="RVN183" s="403"/>
      <c r="RVO183" s="403"/>
      <c r="RWA183" s="727"/>
      <c r="RWD183" s="403"/>
      <c r="RWE183" s="403"/>
      <c r="RWQ183" s="727"/>
      <c r="RWT183" s="403"/>
      <c r="RWU183" s="403"/>
      <c r="RXG183" s="727"/>
      <c r="RXJ183" s="403"/>
      <c r="RXK183" s="403"/>
      <c r="RXW183" s="727"/>
      <c r="RXZ183" s="403"/>
      <c r="RYA183" s="403"/>
      <c r="RYM183" s="727"/>
      <c r="RYP183" s="403"/>
      <c r="RYQ183" s="403"/>
      <c r="RZC183" s="727"/>
      <c r="RZF183" s="403"/>
      <c r="RZG183" s="403"/>
      <c r="RZS183" s="727"/>
      <c r="RZV183" s="403"/>
      <c r="RZW183" s="403"/>
      <c r="SAI183" s="727"/>
      <c r="SAL183" s="403"/>
      <c r="SAM183" s="403"/>
      <c r="SAY183" s="727"/>
      <c r="SBB183" s="403"/>
      <c r="SBC183" s="403"/>
      <c r="SBO183" s="727"/>
      <c r="SBR183" s="403"/>
      <c r="SBS183" s="403"/>
      <c r="SCE183" s="727"/>
      <c r="SCH183" s="403"/>
      <c r="SCI183" s="403"/>
      <c r="SCU183" s="727"/>
      <c r="SCX183" s="403"/>
      <c r="SCY183" s="403"/>
      <c r="SDK183" s="727"/>
      <c r="SDN183" s="403"/>
      <c r="SDO183" s="403"/>
      <c r="SEA183" s="727"/>
      <c r="SED183" s="403"/>
      <c r="SEE183" s="403"/>
      <c r="SEQ183" s="727"/>
      <c r="SET183" s="403"/>
      <c r="SEU183" s="403"/>
      <c r="SFG183" s="727"/>
      <c r="SFJ183" s="403"/>
      <c r="SFK183" s="403"/>
      <c r="SFW183" s="727"/>
      <c r="SFZ183" s="403"/>
      <c r="SGA183" s="403"/>
      <c r="SGM183" s="727"/>
      <c r="SGP183" s="403"/>
      <c r="SGQ183" s="403"/>
      <c r="SHC183" s="727"/>
      <c r="SHF183" s="403"/>
      <c r="SHG183" s="403"/>
      <c r="SHS183" s="727"/>
      <c r="SHV183" s="403"/>
      <c r="SHW183" s="403"/>
      <c r="SII183" s="727"/>
      <c r="SIL183" s="403"/>
      <c r="SIM183" s="403"/>
      <c r="SIY183" s="727"/>
      <c r="SJB183" s="403"/>
      <c r="SJC183" s="403"/>
      <c r="SJO183" s="727"/>
      <c r="SJR183" s="403"/>
      <c r="SJS183" s="403"/>
      <c r="SKE183" s="727"/>
      <c r="SKH183" s="403"/>
      <c r="SKI183" s="403"/>
      <c r="SKU183" s="727"/>
      <c r="SKX183" s="403"/>
      <c r="SKY183" s="403"/>
      <c r="SLK183" s="727"/>
      <c r="SLN183" s="403"/>
      <c r="SLO183" s="403"/>
      <c r="SMA183" s="727"/>
      <c r="SMD183" s="403"/>
      <c r="SME183" s="403"/>
      <c r="SMQ183" s="727"/>
      <c r="SMT183" s="403"/>
      <c r="SMU183" s="403"/>
      <c r="SNG183" s="727"/>
      <c r="SNJ183" s="403"/>
      <c r="SNK183" s="403"/>
      <c r="SNW183" s="727"/>
      <c r="SNZ183" s="403"/>
      <c r="SOA183" s="403"/>
      <c r="SOM183" s="727"/>
      <c r="SOP183" s="403"/>
      <c r="SOQ183" s="403"/>
      <c r="SPC183" s="727"/>
      <c r="SPF183" s="403"/>
      <c r="SPG183" s="403"/>
      <c r="SPS183" s="727"/>
      <c r="SPV183" s="403"/>
      <c r="SPW183" s="403"/>
      <c r="SQI183" s="727"/>
      <c r="SQL183" s="403"/>
      <c r="SQM183" s="403"/>
      <c r="SQY183" s="727"/>
      <c r="SRB183" s="403"/>
      <c r="SRC183" s="403"/>
      <c r="SRO183" s="727"/>
      <c r="SRR183" s="403"/>
      <c r="SRS183" s="403"/>
      <c r="SSE183" s="727"/>
      <c r="SSH183" s="403"/>
      <c r="SSI183" s="403"/>
      <c r="SSU183" s="727"/>
      <c r="SSX183" s="403"/>
      <c r="SSY183" s="403"/>
      <c r="STK183" s="727"/>
      <c r="STN183" s="403"/>
      <c r="STO183" s="403"/>
      <c r="SUA183" s="727"/>
      <c r="SUD183" s="403"/>
      <c r="SUE183" s="403"/>
      <c r="SUQ183" s="727"/>
      <c r="SUT183" s="403"/>
      <c r="SUU183" s="403"/>
      <c r="SVG183" s="727"/>
      <c r="SVJ183" s="403"/>
      <c r="SVK183" s="403"/>
      <c r="SVW183" s="727"/>
      <c r="SVZ183" s="403"/>
      <c r="SWA183" s="403"/>
      <c r="SWM183" s="727"/>
      <c r="SWP183" s="403"/>
      <c r="SWQ183" s="403"/>
      <c r="SXC183" s="727"/>
      <c r="SXF183" s="403"/>
      <c r="SXG183" s="403"/>
      <c r="SXS183" s="727"/>
      <c r="SXV183" s="403"/>
      <c r="SXW183" s="403"/>
      <c r="SYI183" s="727"/>
      <c r="SYL183" s="403"/>
      <c r="SYM183" s="403"/>
      <c r="SYY183" s="727"/>
      <c r="SZB183" s="403"/>
      <c r="SZC183" s="403"/>
      <c r="SZO183" s="727"/>
      <c r="SZR183" s="403"/>
      <c r="SZS183" s="403"/>
      <c r="TAE183" s="727"/>
      <c r="TAH183" s="403"/>
      <c r="TAI183" s="403"/>
      <c r="TAU183" s="727"/>
      <c r="TAX183" s="403"/>
      <c r="TAY183" s="403"/>
      <c r="TBK183" s="727"/>
      <c r="TBN183" s="403"/>
      <c r="TBO183" s="403"/>
      <c r="TCA183" s="727"/>
      <c r="TCD183" s="403"/>
      <c r="TCE183" s="403"/>
      <c r="TCQ183" s="727"/>
      <c r="TCT183" s="403"/>
      <c r="TCU183" s="403"/>
      <c r="TDG183" s="727"/>
      <c r="TDJ183" s="403"/>
      <c r="TDK183" s="403"/>
      <c r="TDW183" s="727"/>
      <c r="TDZ183" s="403"/>
      <c r="TEA183" s="403"/>
      <c r="TEM183" s="727"/>
      <c r="TEP183" s="403"/>
      <c r="TEQ183" s="403"/>
      <c r="TFC183" s="727"/>
      <c r="TFF183" s="403"/>
      <c r="TFG183" s="403"/>
      <c r="TFS183" s="727"/>
      <c r="TFV183" s="403"/>
      <c r="TFW183" s="403"/>
      <c r="TGI183" s="727"/>
      <c r="TGL183" s="403"/>
      <c r="TGM183" s="403"/>
      <c r="TGY183" s="727"/>
      <c r="THB183" s="403"/>
      <c r="THC183" s="403"/>
      <c r="THO183" s="727"/>
      <c r="THR183" s="403"/>
      <c r="THS183" s="403"/>
      <c r="TIE183" s="727"/>
      <c r="TIH183" s="403"/>
      <c r="TII183" s="403"/>
      <c r="TIU183" s="727"/>
      <c r="TIX183" s="403"/>
      <c r="TIY183" s="403"/>
      <c r="TJK183" s="727"/>
      <c r="TJN183" s="403"/>
      <c r="TJO183" s="403"/>
      <c r="TKA183" s="727"/>
      <c r="TKD183" s="403"/>
      <c r="TKE183" s="403"/>
      <c r="TKQ183" s="727"/>
      <c r="TKT183" s="403"/>
      <c r="TKU183" s="403"/>
      <c r="TLG183" s="727"/>
      <c r="TLJ183" s="403"/>
      <c r="TLK183" s="403"/>
      <c r="TLW183" s="727"/>
      <c r="TLZ183" s="403"/>
      <c r="TMA183" s="403"/>
      <c r="TMM183" s="727"/>
      <c r="TMP183" s="403"/>
      <c r="TMQ183" s="403"/>
      <c r="TNC183" s="727"/>
      <c r="TNF183" s="403"/>
      <c r="TNG183" s="403"/>
      <c r="TNS183" s="727"/>
      <c r="TNV183" s="403"/>
      <c r="TNW183" s="403"/>
      <c r="TOI183" s="727"/>
      <c r="TOL183" s="403"/>
      <c r="TOM183" s="403"/>
      <c r="TOY183" s="727"/>
      <c r="TPB183" s="403"/>
      <c r="TPC183" s="403"/>
      <c r="TPO183" s="727"/>
      <c r="TPR183" s="403"/>
      <c r="TPS183" s="403"/>
      <c r="TQE183" s="727"/>
      <c r="TQH183" s="403"/>
      <c r="TQI183" s="403"/>
      <c r="TQU183" s="727"/>
      <c r="TQX183" s="403"/>
      <c r="TQY183" s="403"/>
      <c r="TRK183" s="727"/>
      <c r="TRN183" s="403"/>
      <c r="TRO183" s="403"/>
      <c r="TSA183" s="727"/>
      <c r="TSD183" s="403"/>
      <c r="TSE183" s="403"/>
      <c r="TSQ183" s="727"/>
      <c r="TST183" s="403"/>
      <c r="TSU183" s="403"/>
      <c r="TTG183" s="727"/>
      <c r="TTJ183" s="403"/>
      <c r="TTK183" s="403"/>
      <c r="TTW183" s="727"/>
      <c r="TTZ183" s="403"/>
      <c r="TUA183" s="403"/>
      <c r="TUM183" s="727"/>
      <c r="TUP183" s="403"/>
      <c r="TUQ183" s="403"/>
      <c r="TVC183" s="727"/>
      <c r="TVF183" s="403"/>
      <c r="TVG183" s="403"/>
      <c r="TVS183" s="727"/>
      <c r="TVV183" s="403"/>
      <c r="TVW183" s="403"/>
      <c r="TWI183" s="727"/>
      <c r="TWL183" s="403"/>
      <c r="TWM183" s="403"/>
      <c r="TWY183" s="727"/>
      <c r="TXB183" s="403"/>
      <c r="TXC183" s="403"/>
      <c r="TXO183" s="727"/>
      <c r="TXR183" s="403"/>
      <c r="TXS183" s="403"/>
      <c r="TYE183" s="727"/>
      <c r="TYH183" s="403"/>
      <c r="TYI183" s="403"/>
      <c r="TYU183" s="727"/>
      <c r="TYX183" s="403"/>
      <c r="TYY183" s="403"/>
      <c r="TZK183" s="727"/>
      <c r="TZN183" s="403"/>
      <c r="TZO183" s="403"/>
      <c r="UAA183" s="727"/>
      <c r="UAD183" s="403"/>
      <c r="UAE183" s="403"/>
      <c r="UAQ183" s="727"/>
      <c r="UAT183" s="403"/>
      <c r="UAU183" s="403"/>
      <c r="UBG183" s="727"/>
      <c r="UBJ183" s="403"/>
      <c r="UBK183" s="403"/>
      <c r="UBW183" s="727"/>
      <c r="UBZ183" s="403"/>
      <c r="UCA183" s="403"/>
      <c r="UCM183" s="727"/>
      <c r="UCP183" s="403"/>
      <c r="UCQ183" s="403"/>
      <c r="UDC183" s="727"/>
      <c r="UDF183" s="403"/>
      <c r="UDG183" s="403"/>
      <c r="UDS183" s="727"/>
      <c r="UDV183" s="403"/>
      <c r="UDW183" s="403"/>
      <c r="UEI183" s="727"/>
      <c r="UEL183" s="403"/>
      <c r="UEM183" s="403"/>
      <c r="UEY183" s="727"/>
      <c r="UFB183" s="403"/>
      <c r="UFC183" s="403"/>
      <c r="UFO183" s="727"/>
      <c r="UFR183" s="403"/>
      <c r="UFS183" s="403"/>
      <c r="UGE183" s="727"/>
      <c r="UGH183" s="403"/>
      <c r="UGI183" s="403"/>
      <c r="UGU183" s="727"/>
      <c r="UGX183" s="403"/>
      <c r="UGY183" s="403"/>
      <c r="UHK183" s="727"/>
      <c r="UHN183" s="403"/>
      <c r="UHO183" s="403"/>
      <c r="UIA183" s="727"/>
      <c r="UID183" s="403"/>
      <c r="UIE183" s="403"/>
      <c r="UIQ183" s="727"/>
      <c r="UIT183" s="403"/>
      <c r="UIU183" s="403"/>
      <c r="UJG183" s="727"/>
      <c r="UJJ183" s="403"/>
      <c r="UJK183" s="403"/>
      <c r="UJW183" s="727"/>
      <c r="UJZ183" s="403"/>
      <c r="UKA183" s="403"/>
      <c r="UKM183" s="727"/>
      <c r="UKP183" s="403"/>
      <c r="UKQ183" s="403"/>
      <c r="ULC183" s="727"/>
      <c r="ULF183" s="403"/>
      <c r="ULG183" s="403"/>
      <c r="ULS183" s="727"/>
      <c r="ULV183" s="403"/>
      <c r="ULW183" s="403"/>
      <c r="UMI183" s="727"/>
      <c r="UML183" s="403"/>
      <c r="UMM183" s="403"/>
      <c r="UMY183" s="727"/>
      <c r="UNB183" s="403"/>
      <c r="UNC183" s="403"/>
      <c r="UNO183" s="727"/>
      <c r="UNR183" s="403"/>
      <c r="UNS183" s="403"/>
      <c r="UOE183" s="727"/>
      <c r="UOH183" s="403"/>
      <c r="UOI183" s="403"/>
      <c r="UOU183" s="727"/>
      <c r="UOX183" s="403"/>
      <c r="UOY183" s="403"/>
      <c r="UPK183" s="727"/>
      <c r="UPN183" s="403"/>
      <c r="UPO183" s="403"/>
      <c r="UQA183" s="727"/>
      <c r="UQD183" s="403"/>
      <c r="UQE183" s="403"/>
      <c r="UQQ183" s="727"/>
      <c r="UQT183" s="403"/>
      <c r="UQU183" s="403"/>
      <c r="URG183" s="727"/>
      <c r="URJ183" s="403"/>
      <c r="URK183" s="403"/>
      <c r="URW183" s="727"/>
      <c r="URZ183" s="403"/>
      <c r="USA183" s="403"/>
      <c r="USM183" s="727"/>
      <c r="USP183" s="403"/>
      <c r="USQ183" s="403"/>
      <c r="UTC183" s="727"/>
      <c r="UTF183" s="403"/>
      <c r="UTG183" s="403"/>
      <c r="UTS183" s="727"/>
      <c r="UTV183" s="403"/>
      <c r="UTW183" s="403"/>
      <c r="UUI183" s="727"/>
      <c r="UUL183" s="403"/>
      <c r="UUM183" s="403"/>
      <c r="UUY183" s="727"/>
      <c r="UVB183" s="403"/>
      <c r="UVC183" s="403"/>
      <c r="UVO183" s="727"/>
      <c r="UVR183" s="403"/>
      <c r="UVS183" s="403"/>
      <c r="UWE183" s="727"/>
      <c r="UWH183" s="403"/>
      <c r="UWI183" s="403"/>
      <c r="UWU183" s="727"/>
      <c r="UWX183" s="403"/>
      <c r="UWY183" s="403"/>
      <c r="UXK183" s="727"/>
      <c r="UXN183" s="403"/>
      <c r="UXO183" s="403"/>
      <c r="UYA183" s="727"/>
      <c r="UYD183" s="403"/>
      <c r="UYE183" s="403"/>
      <c r="UYQ183" s="727"/>
      <c r="UYT183" s="403"/>
      <c r="UYU183" s="403"/>
      <c r="UZG183" s="727"/>
      <c r="UZJ183" s="403"/>
      <c r="UZK183" s="403"/>
      <c r="UZW183" s="727"/>
      <c r="UZZ183" s="403"/>
      <c r="VAA183" s="403"/>
      <c r="VAM183" s="727"/>
      <c r="VAP183" s="403"/>
      <c r="VAQ183" s="403"/>
      <c r="VBC183" s="727"/>
      <c r="VBF183" s="403"/>
      <c r="VBG183" s="403"/>
      <c r="VBS183" s="727"/>
      <c r="VBV183" s="403"/>
      <c r="VBW183" s="403"/>
      <c r="VCI183" s="727"/>
      <c r="VCL183" s="403"/>
      <c r="VCM183" s="403"/>
      <c r="VCY183" s="727"/>
      <c r="VDB183" s="403"/>
      <c r="VDC183" s="403"/>
      <c r="VDO183" s="727"/>
      <c r="VDR183" s="403"/>
      <c r="VDS183" s="403"/>
      <c r="VEE183" s="727"/>
      <c r="VEH183" s="403"/>
      <c r="VEI183" s="403"/>
      <c r="VEU183" s="727"/>
      <c r="VEX183" s="403"/>
      <c r="VEY183" s="403"/>
      <c r="VFK183" s="727"/>
      <c r="VFN183" s="403"/>
      <c r="VFO183" s="403"/>
      <c r="VGA183" s="727"/>
      <c r="VGD183" s="403"/>
      <c r="VGE183" s="403"/>
      <c r="VGQ183" s="727"/>
      <c r="VGT183" s="403"/>
      <c r="VGU183" s="403"/>
      <c r="VHG183" s="727"/>
      <c r="VHJ183" s="403"/>
      <c r="VHK183" s="403"/>
      <c r="VHW183" s="727"/>
      <c r="VHZ183" s="403"/>
      <c r="VIA183" s="403"/>
      <c r="VIM183" s="727"/>
      <c r="VIP183" s="403"/>
      <c r="VIQ183" s="403"/>
      <c r="VJC183" s="727"/>
      <c r="VJF183" s="403"/>
      <c r="VJG183" s="403"/>
      <c r="VJS183" s="727"/>
      <c r="VJV183" s="403"/>
      <c r="VJW183" s="403"/>
      <c r="VKI183" s="727"/>
      <c r="VKL183" s="403"/>
      <c r="VKM183" s="403"/>
      <c r="VKY183" s="727"/>
      <c r="VLB183" s="403"/>
      <c r="VLC183" s="403"/>
      <c r="VLO183" s="727"/>
      <c r="VLR183" s="403"/>
      <c r="VLS183" s="403"/>
      <c r="VME183" s="727"/>
      <c r="VMH183" s="403"/>
      <c r="VMI183" s="403"/>
      <c r="VMU183" s="727"/>
      <c r="VMX183" s="403"/>
      <c r="VMY183" s="403"/>
      <c r="VNK183" s="727"/>
      <c r="VNN183" s="403"/>
      <c r="VNO183" s="403"/>
      <c r="VOA183" s="727"/>
      <c r="VOD183" s="403"/>
      <c r="VOE183" s="403"/>
      <c r="VOQ183" s="727"/>
      <c r="VOT183" s="403"/>
      <c r="VOU183" s="403"/>
      <c r="VPG183" s="727"/>
      <c r="VPJ183" s="403"/>
      <c r="VPK183" s="403"/>
      <c r="VPW183" s="727"/>
      <c r="VPZ183" s="403"/>
      <c r="VQA183" s="403"/>
      <c r="VQM183" s="727"/>
      <c r="VQP183" s="403"/>
      <c r="VQQ183" s="403"/>
      <c r="VRC183" s="727"/>
      <c r="VRF183" s="403"/>
      <c r="VRG183" s="403"/>
      <c r="VRS183" s="727"/>
      <c r="VRV183" s="403"/>
      <c r="VRW183" s="403"/>
      <c r="VSI183" s="727"/>
      <c r="VSL183" s="403"/>
      <c r="VSM183" s="403"/>
      <c r="VSY183" s="727"/>
      <c r="VTB183" s="403"/>
      <c r="VTC183" s="403"/>
      <c r="VTO183" s="727"/>
      <c r="VTR183" s="403"/>
      <c r="VTS183" s="403"/>
      <c r="VUE183" s="727"/>
      <c r="VUH183" s="403"/>
      <c r="VUI183" s="403"/>
      <c r="VUU183" s="727"/>
      <c r="VUX183" s="403"/>
      <c r="VUY183" s="403"/>
      <c r="VVK183" s="727"/>
      <c r="VVN183" s="403"/>
      <c r="VVO183" s="403"/>
      <c r="VWA183" s="727"/>
      <c r="VWD183" s="403"/>
      <c r="VWE183" s="403"/>
      <c r="VWQ183" s="727"/>
      <c r="VWT183" s="403"/>
      <c r="VWU183" s="403"/>
      <c r="VXG183" s="727"/>
      <c r="VXJ183" s="403"/>
      <c r="VXK183" s="403"/>
      <c r="VXW183" s="727"/>
      <c r="VXZ183" s="403"/>
      <c r="VYA183" s="403"/>
      <c r="VYM183" s="727"/>
      <c r="VYP183" s="403"/>
      <c r="VYQ183" s="403"/>
      <c r="VZC183" s="727"/>
      <c r="VZF183" s="403"/>
      <c r="VZG183" s="403"/>
      <c r="VZS183" s="727"/>
      <c r="VZV183" s="403"/>
      <c r="VZW183" s="403"/>
      <c r="WAI183" s="727"/>
      <c r="WAL183" s="403"/>
      <c r="WAM183" s="403"/>
      <c r="WAY183" s="727"/>
      <c r="WBB183" s="403"/>
      <c r="WBC183" s="403"/>
      <c r="WBO183" s="727"/>
      <c r="WBR183" s="403"/>
      <c r="WBS183" s="403"/>
      <c r="WCE183" s="727"/>
      <c r="WCH183" s="403"/>
      <c r="WCI183" s="403"/>
      <c r="WCU183" s="727"/>
      <c r="WCX183" s="403"/>
      <c r="WCY183" s="403"/>
      <c r="WDK183" s="727"/>
      <c r="WDN183" s="403"/>
      <c r="WDO183" s="403"/>
      <c r="WEA183" s="727"/>
      <c r="WED183" s="403"/>
      <c r="WEE183" s="403"/>
      <c r="WEQ183" s="727"/>
      <c r="WET183" s="403"/>
      <c r="WEU183" s="403"/>
      <c r="WFG183" s="727"/>
      <c r="WFJ183" s="403"/>
      <c r="WFK183" s="403"/>
      <c r="WFW183" s="727"/>
      <c r="WFZ183" s="403"/>
      <c r="WGA183" s="403"/>
      <c r="WGM183" s="727"/>
      <c r="WGP183" s="403"/>
      <c r="WGQ183" s="403"/>
      <c r="WHC183" s="727"/>
      <c r="WHF183" s="403"/>
      <c r="WHG183" s="403"/>
      <c r="WHS183" s="727"/>
      <c r="WHV183" s="403"/>
      <c r="WHW183" s="403"/>
      <c r="WII183" s="727"/>
      <c r="WIL183" s="403"/>
      <c r="WIM183" s="403"/>
      <c r="WIY183" s="727"/>
      <c r="WJB183" s="403"/>
      <c r="WJC183" s="403"/>
      <c r="WJO183" s="727"/>
      <c r="WJR183" s="403"/>
      <c r="WJS183" s="403"/>
      <c r="WKE183" s="727"/>
      <c r="WKH183" s="403"/>
      <c r="WKI183" s="403"/>
      <c r="WKU183" s="727"/>
      <c r="WKX183" s="403"/>
      <c r="WKY183" s="403"/>
      <c r="WLK183" s="727"/>
      <c r="WLN183" s="403"/>
      <c r="WLO183" s="403"/>
      <c r="WMA183" s="727"/>
      <c r="WMD183" s="403"/>
      <c r="WME183" s="403"/>
      <c r="WMQ183" s="727"/>
      <c r="WMT183" s="403"/>
      <c r="WMU183" s="403"/>
      <c r="WNG183" s="727"/>
      <c r="WNJ183" s="403"/>
      <c r="WNK183" s="403"/>
      <c r="WNW183" s="727"/>
      <c r="WNZ183" s="403"/>
      <c r="WOA183" s="403"/>
      <c r="WOM183" s="727"/>
      <c r="WOP183" s="403"/>
      <c r="WOQ183" s="403"/>
      <c r="WPC183" s="727"/>
      <c r="WPF183" s="403"/>
      <c r="WPG183" s="403"/>
      <c r="WPS183" s="727"/>
      <c r="WPV183" s="403"/>
      <c r="WPW183" s="403"/>
      <c r="WQI183" s="727"/>
      <c r="WQL183" s="403"/>
      <c r="WQM183" s="403"/>
      <c r="WQY183" s="727"/>
      <c r="WRB183" s="403"/>
      <c r="WRC183" s="403"/>
      <c r="WRO183" s="727"/>
      <c r="WRR183" s="403"/>
      <c r="WRS183" s="403"/>
      <c r="WSE183" s="727"/>
      <c r="WSH183" s="403"/>
      <c r="WSI183" s="403"/>
      <c r="WSU183" s="727"/>
      <c r="WSX183" s="403"/>
      <c r="WSY183" s="403"/>
      <c r="WTK183" s="727"/>
      <c r="WTN183" s="403"/>
      <c r="WTO183" s="403"/>
      <c r="WUA183" s="727"/>
      <c r="WUD183" s="403"/>
      <c r="WUE183" s="403"/>
      <c r="WUQ183" s="727"/>
      <c r="WUT183" s="403"/>
      <c r="WUU183" s="403"/>
      <c r="WVG183" s="727"/>
      <c r="WVJ183" s="403"/>
      <c r="WVK183" s="403"/>
      <c r="WVW183" s="727"/>
      <c r="WVZ183" s="403"/>
      <c r="WWA183" s="403"/>
      <c r="WWM183" s="727"/>
      <c r="WWP183" s="403"/>
      <c r="WWQ183" s="403"/>
      <c r="WXC183" s="727"/>
      <c r="WXF183" s="403"/>
      <c r="WXG183" s="403"/>
      <c r="WXS183" s="727"/>
      <c r="WXV183" s="403"/>
      <c r="WXW183" s="403"/>
      <c r="WYI183" s="727"/>
      <c r="WYL183" s="403"/>
      <c r="WYM183" s="403"/>
      <c r="WYY183" s="727"/>
      <c r="WZB183" s="403"/>
      <c r="WZC183" s="403"/>
      <c r="WZO183" s="727"/>
      <c r="WZR183" s="403"/>
      <c r="WZS183" s="403"/>
      <c r="XAE183" s="727"/>
      <c r="XAH183" s="403"/>
      <c r="XAI183" s="403"/>
      <c r="XAU183" s="727"/>
      <c r="XAX183" s="403"/>
      <c r="XAY183" s="403"/>
      <c r="XBK183" s="727"/>
      <c r="XBN183" s="403"/>
      <c r="XBO183" s="403"/>
      <c r="XCA183" s="727"/>
      <c r="XCD183" s="403"/>
      <c r="XCE183" s="403"/>
      <c r="XCQ183" s="727"/>
      <c r="XCT183" s="403"/>
      <c r="XCU183" s="403"/>
      <c r="XDG183" s="727"/>
      <c r="XDJ183" s="403"/>
      <c r="XDK183" s="403"/>
      <c r="XDW183" s="727"/>
      <c r="XDZ183" s="403"/>
      <c r="XEA183" s="403"/>
      <c r="XEM183" s="727"/>
      <c r="XEP183" s="403"/>
      <c r="XEQ183" s="403"/>
      <c r="XFC183" s="727"/>
    </row>
    <row r="184" spans="1:1023 1026:2047 2050:3071 3074:4095 4098:5119 5122:6143 6146:7167 7170:8191 8194:9215 9218:10239 10242:11263 11266:12287 12290:13311 13314:14335 14338:15359 15362:16383" s="94" customFormat="1">
      <c r="A184" s="570" t="s">
        <v>23</v>
      </c>
      <c r="B184" s="571">
        <v>45891</v>
      </c>
      <c r="C184" s="571">
        <v>45900</v>
      </c>
      <c r="D184" s="570" t="s">
        <v>504</v>
      </c>
      <c r="E184" s="570" t="s">
        <v>486</v>
      </c>
      <c r="F184" s="570">
        <v>53</v>
      </c>
      <c r="G184" s="570" t="s">
        <v>500</v>
      </c>
      <c r="H184" s="570">
        <v>2000</v>
      </c>
      <c r="I184" s="570">
        <v>15</v>
      </c>
      <c r="J184" s="570">
        <v>0</v>
      </c>
      <c r="K184" s="570">
        <v>0</v>
      </c>
      <c r="L184" s="570">
        <v>0</v>
      </c>
      <c r="M184" s="570">
        <v>0</v>
      </c>
      <c r="N184" s="570">
        <f t="shared" si="2171"/>
        <v>2015</v>
      </c>
      <c r="O184" s="563">
        <f t="shared" si="2172"/>
        <v>38.018867924528301</v>
      </c>
      <c r="P184" s="570" t="s">
        <v>1283</v>
      </c>
      <c r="R184" s="403"/>
      <c r="S184" s="403"/>
      <c r="AE184" s="727"/>
      <c r="AH184" s="403"/>
      <c r="AI184" s="403"/>
      <c r="AU184" s="727"/>
      <c r="AX184" s="403"/>
      <c r="AY184" s="403"/>
      <c r="BK184" s="727"/>
      <c r="BN184" s="403"/>
      <c r="BO184" s="403"/>
      <c r="CA184" s="727"/>
      <c r="CD184" s="403"/>
      <c r="CE184" s="403"/>
      <c r="CQ184" s="727"/>
      <c r="CT184" s="403"/>
      <c r="CU184" s="403"/>
      <c r="DG184" s="727"/>
      <c r="DJ184" s="403"/>
      <c r="DK184" s="403"/>
      <c r="DW184" s="727"/>
      <c r="DZ184" s="403"/>
      <c r="EA184" s="403"/>
      <c r="EM184" s="727"/>
      <c r="EP184" s="403"/>
      <c r="EQ184" s="403"/>
      <c r="FC184" s="727"/>
      <c r="FF184" s="403"/>
      <c r="FG184" s="403"/>
      <c r="FS184" s="727"/>
      <c r="FV184" s="403"/>
      <c r="FW184" s="403"/>
      <c r="GI184" s="727"/>
      <c r="GL184" s="403"/>
      <c r="GM184" s="403"/>
      <c r="GY184" s="727"/>
      <c r="HB184" s="403"/>
      <c r="HC184" s="403"/>
      <c r="HO184" s="727"/>
      <c r="HR184" s="403"/>
      <c r="HS184" s="403"/>
      <c r="IE184" s="727"/>
      <c r="IH184" s="403"/>
      <c r="II184" s="403"/>
      <c r="IU184" s="727"/>
      <c r="IX184" s="403"/>
      <c r="IY184" s="403"/>
      <c r="JK184" s="727"/>
      <c r="JN184" s="403"/>
      <c r="JO184" s="403"/>
      <c r="KA184" s="727"/>
      <c r="KD184" s="403"/>
      <c r="KE184" s="403"/>
      <c r="KQ184" s="727"/>
      <c r="KT184" s="403"/>
      <c r="KU184" s="403"/>
      <c r="LG184" s="727"/>
      <c r="LJ184" s="403"/>
      <c r="LK184" s="403"/>
      <c r="LW184" s="727"/>
      <c r="LZ184" s="403"/>
      <c r="MA184" s="403"/>
      <c r="MM184" s="727"/>
      <c r="MP184" s="403"/>
      <c r="MQ184" s="403"/>
      <c r="NC184" s="727"/>
      <c r="NF184" s="403"/>
      <c r="NG184" s="403"/>
      <c r="NS184" s="727"/>
      <c r="NV184" s="403"/>
      <c r="NW184" s="403"/>
      <c r="OI184" s="727"/>
      <c r="OL184" s="403"/>
      <c r="OM184" s="403"/>
      <c r="OY184" s="727"/>
      <c r="PB184" s="403"/>
      <c r="PC184" s="403"/>
      <c r="PO184" s="727"/>
      <c r="PR184" s="403"/>
      <c r="PS184" s="403"/>
      <c r="QE184" s="727"/>
      <c r="QH184" s="403"/>
      <c r="QI184" s="403"/>
      <c r="QU184" s="727"/>
      <c r="QX184" s="403"/>
      <c r="QY184" s="403"/>
      <c r="RK184" s="727"/>
      <c r="RN184" s="403"/>
      <c r="RO184" s="403"/>
      <c r="SA184" s="727"/>
      <c r="SD184" s="403"/>
      <c r="SE184" s="403"/>
      <c r="SQ184" s="727"/>
      <c r="ST184" s="403"/>
      <c r="SU184" s="403"/>
      <c r="TG184" s="727"/>
      <c r="TJ184" s="403"/>
      <c r="TK184" s="403"/>
      <c r="TW184" s="727"/>
      <c r="TZ184" s="403"/>
      <c r="UA184" s="403"/>
      <c r="UM184" s="727"/>
      <c r="UP184" s="403"/>
      <c r="UQ184" s="403"/>
      <c r="VC184" s="727"/>
      <c r="VF184" s="403"/>
      <c r="VG184" s="403"/>
      <c r="VS184" s="727"/>
      <c r="VV184" s="403"/>
      <c r="VW184" s="403"/>
      <c r="WI184" s="727"/>
      <c r="WL184" s="403"/>
      <c r="WM184" s="403"/>
      <c r="WY184" s="727"/>
      <c r="XB184" s="403"/>
      <c r="XC184" s="403"/>
      <c r="XO184" s="727"/>
      <c r="XR184" s="403"/>
      <c r="XS184" s="403"/>
      <c r="YE184" s="727"/>
      <c r="YH184" s="403"/>
      <c r="YI184" s="403"/>
      <c r="YU184" s="727"/>
      <c r="YX184" s="403"/>
      <c r="YY184" s="403"/>
      <c r="ZK184" s="727"/>
      <c r="ZN184" s="403"/>
      <c r="ZO184" s="403"/>
      <c r="AAA184" s="727"/>
      <c r="AAD184" s="403"/>
      <c r="AAE184" s="403"/>
      <c r="AAQ184" s="727"/>
      <c r="AAT184" s="403"/>
      <c r="AAU184" s="403"/>
      <c r="ABG184" s="727"/>
      <c r="ABJ184" s="403"/>
      <c r="ABK184" s="403"/>
      <c r="ABW184" s="727"/>
      <c r="ABZ184" s="403"/>
      <c r="ACA184" s="403"/>
      <c r="ACM184" s="727"/>
      <c r="ACP184" s="403"/>
      <c r="ACQ184" s="403"/>
      <c r="ADC184" s="727"/>
      <c r="ADF184" s="403"/>
      <c r="ADG184" s="403"/>
      <c r="ADS184" s="727"/>
      <c r="ADV184" s="403"/>
      <c r="ADW184" s="403"/>
      <c r="AEI184" s="727"/>
      <c r="AEL184" s="403"/>
      <c r="AEM184" s="403"/>
      <c r="AEY184" s="727"/>
      <c r="AFB184" s="403"/>
      <c r="AFC184" s="403"/>
      <c r="AFO184" s="727"/>
      <c r="AFR184" s="403"/>
      <c r="AFS184" s="403"/>
      <c r="AGE184" s="727"/>
      <c r="AGH184" s="403"/>
      <c r="AGI184" s="403"/>
      <c r="AGU184" s="727"/>
      <c r="AGX184" s="403"/>
      <c r="AGY184" s="403"/>
      <c r="AHK184" s="727"/>
      <c r="AHN184" s="403"/>
      <c r="AHO184" s="403"/>
      <c r="AIA184" s="727"/>
      <c r="AID184" s="403"/>
      <c r="AIE184" s="403"/>
      <c r="AIQ184" s="727"/>
      <c r="AIT184" s="403"/>
      <c r="AIU184" s="403"/>
      <c r="AJG184" s="727"/>
      <c r="AJJ184" s="403"/>
      <c r="AJK184" s="403"/>
      <c r="AJW184" s="727"/>
      <c r="AJZ184" s="403"/>
      <c r="AKA184" s="403"/>
      <c r="AKM184" s="727"/>
      <c r="AKP184" s="403"/>
      <c r="AKQ184" s="403"/>
      <c r="ALC184" s="727"/>
      <c r="ALF184" s="403"/>
      <c r="ALG184" s="403"/>
      <c r="ALS184" s="727"/>
      <c r="ALV184" s="403"/>
      <c r="ALW184" s="403"/>
      <c r="AMI184" s="727"/>
      <c r="AML184" s="403"/>
      <c r="AMM184" s="403"/>
      <c r="AMY184" s="727"/>
      <c r="ANB184" s="403"/>
      <c r="ANC184" s="403"/>
      <c r="ANO184" s="727"/>
      <c r="ANR184" s="403"/>
      <c r="ANS184" s="403"/>
      <c r="AOE184" s="727"/>
      <c r="AOH184" s="403"/>
      <c r="AOI184" s="403"/>
      <c r="AOU184" s="727"/>
      <c r="AOX184" s="403"/>
      <c r="AOY184" s="403"/>
      <c r="APK184" s="727"/>
      <c r="APN184" s="403"/>
      <c r="APO184" s="403"/>
      <c r="AQA184" s="727"/>
      <c r="AQD184" s="403"/>
      <c r="AQE184" s="403"/>
      <c r="AQQ184" s="727"/>
      <c r="AQT184" s="403"/>
      <c r="AQU184" s="403"/>
      <c r="ARG184" s="727"/>
      <c r="ARJ184" s="403"/>
      <c r="ARK184" s="403"/>
      <c r="ARW184" s="727"/>
      <c r="ARZ184" s="403"/>
      <c r="ASA184" s="403"/>
      <c r="ASM184" s="727"/>
      <c r="ASP184" s="403"/>
      <c r="ASQ184" s="403"/>
      <c r="ATC184" s="727"/>
      <c r="ATF184" s="403"/>
      <c r="ATG184" s="403"/>
      <c r="ATS184" s="727"/>
      <c r="ATV184" s="403"/>
      <c r="ATW184" s="403"/>
      <c r="AUI184" s="727"/>
      <c r="AUL184" s="403"/>
      <c r="AUM184" s="403"/>
      <c r="AUY184" s="727"/>
      <c r="AVB184" s="403"/>
      <c r="AVC184" s="403"/>
      <c r="AVO184" s="727"/>
      <c r="AVR184" s="403"/>
      <c r="AVS184" s="403"/>
      <c r="AWE184" s="727"/>
      <c r="AWH184" s="403"/>
      <c r="AWI184" s="403"/>
      <c r="AWU184" s="727"/>
      <c r="AWX184" s="403"/>
      <c r="AWY184" s="403"/>
      <c r="AXK184" s="727"/>
      <c r="AXN184" s="403"/>
      <c r="AXO184" s="403"/>
      <c r="AYA184" s="727"/>
      <c r="AYD184" s="403"/>
      <c r="AYE184" s="403"/>
      <c r="AYQ184" s="727"/>
      <c r="AYT184" s="403"/>
      <c r="AYU184" s="403"/>
      <c r="AZG184" s="727"/>
      <c r="AZJ184" s="403"/>
      <c r="AZK184" s="403"/>
      <c r="AZW184" s="727"/>
      <c r="AZZ184" s="403"/>
      <c r="BAA184" s="403"/>
      <c r="BAM184" s="727"/>
      <c r="BAP184" s="403"/>
      <c r="BAQ184" s="403"/>
      <c r="BBC184" s="727"/>
      <c r="BBF184" s="403"/>
      <c r="BBG184" s="403"/>
      <c r="BBS184" s="727"/>
      <c r="BBV184" s="403"/>
      <c r="BBW184" s="403"/>
      <c r="BCI184" s="727"/>
      <c r="BCL184" s="403"/>
      <c r="BCM184" s="403"/>
      <c r="BCY184" s="727"/>
      <c r="BDB184" s="403"/>
      <c r="BDC184" s="403"/>
      <c r="BDO184" s="727"/>
      <c r="BDR184" s="403"/>
      <c r="BDS184" s="403"/>
      <c r="BEE184" s="727"/>
      <c r="BEH184" s="403"/>
      <c r="BEI184" s="403"/>
      <c r="BEU184" s="727"/>
      <c r="BEX184" s="403"/>
      <c r="BEY184" s="403"/>
      <c r="BFK184" s="727"/>
      <c r="BFN184" s="403"/>
      <c r="BFO184" s="403"/>
      <c r="BGA184" s="727"/>
      <c r="BGD184" s="403"/>
      <c r="BGE184" s="403"/>
      <c r="BGQ184" s="727"/>
      <c r="BGT184" s="403"/>
      <c r="BGU184" s="403"/>
      <c r="BHG184" s="727"/>
      <c r="BHJ184" s="403"/>
      <c r="BHK184" s="403"/>
      <c r="BHW184" s="727"/>
      <c r="BHZ184" s="403"/>
      <c r="BIA184" s="403"/>
      <c r="BIM184" s="727"/>
      <c r="BIP184" s="403"/>
      <c r="BIQ184" s="403"/>
      <c r="BJC184" s="727"/>
      <c r="BJF184" s="403"/>
      <c r="BJG184" s="403"/>
      <c r="BJS184" s="727"/>
      <c r="BJV184" s="403"/>
      <c r="BJW184" s="403"/>
      <c r="BKI184" s="727"/>
      <c r="BKL184" s="403"/>
      <c r="BKM184" s="403"/>
      <c r="BKY184" s="727"/>
      <c r="BLB184" s="403"/>
      <c r="BLC184" s="403"/>
      <c r="BLO184" s="727"/>
      <c r="BLR184" s="403"/>
      <c r="BLS184" s="403"/>
      <c r="BME184" s="727"/>
      <c r="BMH184" s="403"/>
      <c r="BMI184" s="403"/>
      <c r="BMU184" s="727"/>
      <c r="BMX184" s="403"/>
      <c r="BMY184" s="403"/>
      <c r="BNK184" s="727"/>
      <c r="BNN184" s="403"/>
      <c r="BNO184" s="403"/>
      <c r="BOA184" s="727"/>
      <c r="BOD184" s="403"/>
      <c r="BOE184" s="403"/>
      <c r="BOQ184" s="727"/>
      <c r="BOT184" s="403"/>
      <c r="BOU184" s="403"/>
      <c r="BPG184" s="727"/>
      <c r="BPJ184" s="403"/>
      <c r="BPK184" s="403"/>
      <c r="BPW184" s="727"/>
      <c r="BPZ184" s="403"/>
      <c r="BQA184" s="403"/>
      <c r="BQM184" s="727"/>
      <c r="BQP184" s="403"/>
      <c r="BQQ184" s="403"/>
      <c r="BRC184" s="727"/>
      <c r="BRF184" s="403"/>
      <c r="BRG184" s="403"/>
      <c r="BRS184" s="727"/>
      <c r="BRV184" s="403"/>
      <c r="BRW184" s="403"/>
      <c r="BSI184" s="727"/>
      <c r="BSL184" s="403"/>
      <c r="BSM184" s="403"/>
      <c r="BSY184" s="727"/>
      <c r="BTB184" s="403"/>
      <c r="BTC184" s="403"/>
      <c r="BTO184" s="727"/>
      <c r="BTR184" s="403"/>
      <c r="BTS184" s="403"/>
      <c r="BUE184" s="727"/>
      <c r="BUH184" s="403"/>
      <c r="BUI184" s="403"/>
      <c r="BUU184" s="727"/>
      <c r="BUX184" s="403"/>
      <c r="BUY184" s="403"/>
      <c r="BVK184" s="727"/>
      <c r="BVN184" s="403"/>
      <c r="BVO184" s="403"/>
      <c r="BWA184" s="727"/>
      <c r="BWD184" s="403"/>
      <c r="BWE184" s="403"/>
      <c r="BWQ184" s="727"/>
      <c r="BWT184" s="403"/>
      <c r="BWU184" s="403"/>
      <c r="BXG184" s="727"/>
      <c r="BXJ184" s="403"/>
      <c r="BXK184" s="403"/>
      <c r="BXW184" s="727"/>
      <c r="BXZ184" s="403"/>
      <c r="BYA184" s="403"/>
      <c r="BYM184" s="727"/>
      <c r="BYP184" s="403"/>
      <c r="BYQ184" s="403"/>
      <c r="BZC184" s="727"/>
      <c r="BZF184" s="403"/>
      <c r="BZG184" s="403"/>
      <c r="BZS184" s="727"/>
      <c r="BZV184" s="403"/>
      <c r="BZW184" s="403"/>
      <c r="CAI184" s="727"/>
      <c r="CAL184" s="403"/>
      <c r="CAM184" s="403"/>
      <c r="CAY184" s="727"/>
      <c r="CBB184" s="403"/>
      <c r="CBC184" s="403"/>
      <c r="CBO184" s="727"/>
      <c r="CBR184" s="403"/>
      <c r="CBS184" s="403"/>
      <c r="CCE184" s="727"/>
      <c r="CCH184" s="403"/>
      <c r="CCI184" s="403"/>
      <c r="CCU184" s="727"/>
      <c r="CCX184" s="403"/>
      <c r="CCY184" s="403"/>
      <c r="CDK184" s="727"/>
      <c r="CDN184" s="403"/>
      <c r="CDO184" s="403"/>
      <c r="CEA184" s="727"/>
      <c r="CED184" s="403"/>
      <c r="CEE184" s="403"/>
      <c r="CEQ184" s="727"/>
      <c r="CET184" s="403"/>
      <c r="CEU184" s="403"/>
      <c r="CFG184" s="727"/>
      <c r="CFJ184" s="403"/>
      <c r="CFK184" s="403"/>
      <c r="CFW184" s="727"/>
      <c r="CFZ184" s="403"/>
      <c r="CGA184" s="403"/>
      <c r="CGM184" s="727"/>
      <c r="CGP184" s="403"/>
      <c r="CGQ184" s="403"/>
      <c r="CHC184" s="727"/>
      <c r="CHF184" s="403"/>
      <c r="CHG184" s="403"/>
      <c r="CHS184" s="727"/>
      <c r="CHV184" s="403"/>
      <c r="CHW184" s="403"/>
      <c r="CII184" s="727"/>
      <c r="CIL184" s="403"/>
      <c r="CIM184" s="403"/>
      <c r="CIY184" s="727"/>
      <c r="CJB184" s="403"/>
      <c r="CJC184" s="403"/>
      <c r="CJO184" s="727"/>
      <c r="CJR184" s="403"/>
      <c r="CJS184" s="403"/>
      <c r="CKE184" s="727"/>
      <c r="CKH184" s="403"/>
      <c r="CKI184" s="403"/>
      <c r="CKU184" s="727"/>
      <c r="CKX184" s="403"/>
      <c r="CKY184" s="403"/>
      <c r="CLK184" s="727"/>
      <c r="CLN184" s="403"/>
      <c r="CLO184" s="403"/>
      <c r="CMA184" s="727"/>
      <c r="CMD184" s="403"/>
      <c r="CME184" s="403"/>
      <c r="CMQ184" s="727"/>
      <c r="CMT184" s="403"/>
      <c r="CMU184" s="403"/>
      <c r="CNG184" s="727"/>
      <c r="CNJ184" s="403"/>
      <c r="CNK184" s="403"/>
      <c r="CNW184" s="727"/>
      <c r="CNZ184" s="403"/>
      <c r="COA184" s="403"/>
      <c r="COM184" s="727"/>
      <c r="COP184" s="403"/>
      <c r="COQ184" s="403"/>
      <c r="CPC184" s="727"/>
      <c r="CPF184" s="403"/>
      <c r="CPG184" s="403"/>
      <c r="CPS184" s="727"/>
      <c r="CPV184" s="403"/>
      <c r="CPW184" s="403"/>
      <c r="CQI184" s="727"/>
      <c r="CQL184" s="403"/>
      <c r="CQM184" s="403"/>
      <c r="CQY184" s="727"/>
      <c r="CRB184" s="403"/>
      <c r="CRC184" s="403"/>
      <c r="CRO184" s="727"/>
      <c r="CRR184" s="403"/>
      <c r="CRS184" s="403"/>
      <c r="CSE184" s="727"/>
      <c r="CSH184" s="403"/>
      <c r="CSI184" s="403"/>
      <c r="CSU184" s="727"/>
      <c r="CSX184" s="403"/>
      <c r="CSY184" s="403"/>
      <c r="CTK184" s="727"/>
      <c r="CTN184" s="403"/>
      <c r="CTO184" s="403"/>
      <c r="CUA184" s="727"/>
      <c r="CUD184" s="403"/>
      <c r="CUE184" s="403"/>
      <c r="CUQ184" s="727"/>
      <c r="CUT184" s="403"/>
      <c r="CUU184" s="403"/>
      <c r="CVG184" s="727"/>
      <c r="CVJ184" s="403"/>
      <c r="CVK184" s="403"/>
      <c r="CVW184" s="727"/>
      <c r="CVZ184" s="403"/>
      <c r="CWA184" s="403"/>
      <c r="CWM184" s="727"/>
      <c r="CWP184" s="403"/>
      <c r="CWQ184" s="403"/>
      <c r="CXC184" s="727"/>
      <c r="CXF184" s="403"/>
      <c r="CXG184" s="403"/>
      <c r="CXS184" s="727"/>
      <c r="CXV184" s="403"/>
      <c r="CXW184" s="403"/>
      <c r="CYI184" s="727"/>
      <c r="CYL184" s="403"/>
      <c r="CYM184" s="403"/>
      <c r="CYY184" s="727"/>
      <c r="CZB184" s="403"/>
      <c r="CZC184" s="403"/>
      <c r="CZO184" s="727"/>
      <c r="CZR184" s="403"/>
      <c r="CZS184" s="403"/>
      <c r="DAE184" s="727"/>
      <c r="DAH184" s="403"/>
      <c r="DAI184" s="403"/>
      <c r="DAU184" s="727"/>
      <c r="DAX184" s="403"/>
      <c r="DAY184" s="403"/>
      <c r="DBK184" s="727"/>
      <c r="DBN184" s="403"/>
      <c r="DBO184" s="403"/>
      <c r="DCA184" s="727"/>
      <c r="DCD184" s="403"/>
      <c r="DCE184" s="403"/>
      <c r="DCQ184" s="727"/>
      <c r="DCT184" s="403"/>
      <c r="DCU184" s="403"/>
      <c r="DDG184" s="727"/>
      <c r="DDJ184" s="403"/>
      <c r="DDK184" s="403"/>
      <c r="DDW184" s="727"/>
      <c r="DDZ184" s="403"/>
      <c r="DEA184" s="403"/>
      <c r="DEM184" s="727"/>
      <c r="DEP184" s="403"/>
      <c r="DEQ184" s="403"/>
      <c r="DFC184" s="727"/>
      <c r="DFF184" s="403"/>
      <c r="DFG184" s="403"/>
      <c r="DFS184" s="727"/>
      <c r="DFV184" s="403"/>
      <c r="DFW184" s="403"/>
      <c r="DGI184" s="727"/>
      <c r="DGL184" s="403"/>
      <c r="DGM184" s="403"/>
      <c r="DGY184" s="727"/>
      <c r="DHB184" s="403"/>
      <c r="DHC184" s="403"/>
      <c r="DHO184" s="727"/>
      <c r="DHR184" s="403"/>
      <c r="DHS184" s="403"/>
      <c r="DIE184" s="727"/>
      <c r="DIH184" s="403"/>
      <c r="DII184" s="403"/>
      <c r="DIU184" s="727"/>
      <c r="DIX184" s="403"/>
      <c r="DIY184" s="403"/>
      <c r="DJK184" s="727"/>
      <c r="DJN184" s="403"/>
      <c r="DJO184" s="403"/>
      <c r="DKA184" s="727"/>
      <c r="DKD184" s="403"/>
      <c r="DKE184" s="403"/>
      <c r="DKQ184" s="727"/>
      <c r="DKT184" s="403"/>
      <c r="DKU184" s="403"/>
      <c r="DLG184" s="727"/>
      <c r="DLJ184" s="403"/>
      <c r="DLK184" s="403"/>
      <c r="DLW184" s="727"/>
      <c r="DLZ184" s="403"/>
      <c r="DMA184" s="403"/>
      <c r="DMM184" s="727"/>
      <c r="DMP184" s="403"/>
      <c r="DMQ184" s="403"/>
      <c r="DNC184" s="727"/>
      <c r="DNF184" s="403"/>
      <c r="DNG184" s="403"/>
      <c r="DNS184" s="727"/>
      <c r="DNV184" s="403"/>
      <c r="DNW184" s="403"/>
      <c r="DOI184" s="727"/>
      <c r="DOL184" s="403"/>
      <c r="DOM184" s="403"/>
      <c r="DOY184" s="727"/>
      <c r="DPB184" s="403"/>
      <c r="DPC184" s="403"/>
      <c r="DPO184" s="727"/>
      <c r="DPR184" s="403"/>
      <c r="DPS184" s="403"/>
      <c r="DQE184" s="727"/>
      <c r="DQH184" s="403"/>
      <c r="DQI184" s="403"/>
      <c r="DQU184" s="727"/>
      <c r="DQX184" s="403"/>
      <c r="DQY184" s="403"/>
      <c r="DRK184" s="727"/>
      <c r="DRN184" s="403"/>
      <c r="DRO184" s="403"/>
      <c r="DSA184" s="727"/>
      <c r="DSD184" s="403"/>
      <c r="DSE184" s="403"/>
      <c r="DSQ184" s="727"/>
      <c r="DST184" s="403"/>
      <c r="DSU184" s="403"/>
      <c r="DTG184" s="727"/>
      <c r="DTJ184" s="403"/>
      <c r="DTK184" s="403"/>
      <c r="DTW184" s="727"/>
      <c r="DTZ184" s="403"/>
      <c r="DUA184" s="403"/>
      <c r="DUM184" s="727"/>
      <c r="DUP184" s="403"/>
      <c r="DUQ184" s="403"/>
      <c r="DVC184" s="727"/>
      <c r="DVF184" s="403"/>
      <c r="DVG184" s="403"/>
      <c r="DVS184" s="727"/>
      <c r="DVV184" s="403"/>
      <c r="DVW184" s="403"/>
      <c r="DWI184" s="727"/>
      <c r="DWL184" s="403"/>
      <c r="DWM184" s="403"/>
      <c r="DWY184" s="727"/>
      <c r="DXB184" s="403"/>
      <c r="DXC184" s="403"/>
      <c r="DXO184" s="727"/>
      <c r="DXR184" s="403"/>
      <c r="DXS184" s="403"/>
      <c r="DYE184" s="727"/>
      <c r="DYH184" s="403"/>
      <c r="DYI184" s="403"/>
      <c r="DYU184" s="727"/>
      <c r="DYX184" s="403"/>
      <c r="DYY184" s="403"/>
      <c r="DZK184" s="727"/>
      <c r="DZN184" s="403"/>
      <c r="DZO184" s="403"/>
      <c r="EAA184" s="727"/>
      <c r="EAD184" s="403"/>
      <c r="EAE184" s="403"/>
      <c r="EAQ184" s="727"/>
      <c r="EAT184" s="403"/>
      <c r="EAU184" s="403"/>
      <c r="EBG184" s="727"/>
      <c r="EBJ184" s="403"/>
      <c r="EBK184" s="403"/>
      <c r="EBW184" s="727"/>
      <c r="EBZ184" s="403"/>
      <c r="ECA184" s="403"/>
      <c r="ECM184" s="727"/>
      <c r="ECP184" s="403"/>
      <c r="ECQ184" s="403"/>
      <c r="EDC184" s="727"/>
      <c r="EDF184" s="403"/>
      <c r="EDG184" s="403"/>
      <c r="EDS184" s="727"/>
      <c r="EDV184" s="403"/>
      <c r="EDW184" s="403"/>
      <c r="EEI184" s="727"/>
      <c r="EEL184" s="403"/>
      <c r="EEM184" s="403"/>
      <c r="EEY184" s="727"/>
      <c r="EFB184" s="403"/>
      <c r="EFC184" s="403"/>
      <c r="EFO184" s="727"/>
      <c r="EFR184" s="403"/>
      <c r="EFS184" s="403"/>
      <c r="EGE184" s="727"/>
      <c r="EGH184" s="403"/>
      <c r="EGI184" s="403"/>
      <c r="EGU184" s="727"/>
      <c r="EGX184" s="403"/>
      <c r="EGY184" s="403"/>
      <c r="EHK184" s="727"/>
      <c r="EHN184" s="403"/>
      <c r="EHO184" s="403"/>
      <c r="EIA184" s="727"/>
      <c r="EID184" s="403"/>
      <c r="EIE184" s="403"/>
      <c r="EIQ184" s="727"/>
      <c r="EIT184" s="403"/>
      <c r="EIU184" s="403"/>
      <c r="EJG184" s="727"/>
      <c r="EJJ184" s="403"/>
      <c r="EJK184" s="403"/>
      <c r="EJW184" s="727"/>
      <c r="EJZ184" s="403"/>
      <c r="EKA184" s="403"/>
      <c r="EKM184" s="727"/>
      <c r="EKP184" s="403"/>
      <c r="EKQ184" s="403"/>
      <c r="ELC184" s="727"/>
      <c r="ELF184" s="403"/>
      <c r="ELG184" s="403"/>
      <c r="ELS184" s="727"/>
      <c r="ELV184" s="403"/>
      <c r="ELW184" s="403"/>
      <c r="EMI184" s="727"/>
      <c r="EML184" s="403"/>
      <c r="EMM184" s="403"/>
      <c r="EMY184" s="727"/>
      <c r="ENB184" s="403"/>
      <c r="ENC184" s="403"/>
      <c r="ENO184" s="727"/>
      <c r="ENR184" s="403"/>
      <c r="ENS184" s="403"/>
      <c r="EOE184" s="727"/>
      <c r="EOH184" s="403"/>
      <c r="EOI184" s="403"/>
      <c r="EOU184" s="727"/>
      <c r="EOX184" s="403"/>
      <c r="EOY184" s="403"/>
      <c r="EPK184" s="727"/>
      <c r="EPN184" s="403"/>
      <c r="EPO184" s="403"/>
      <c r="EQA184" s="727"/>
      <c r="EQD184" s="403"/>
      <c r="EQE184" s="403"/>
      <c r="EQQ184" s="727"/>
      <c r="EQT184" s="403"/>
      <c r="EQU184" s="403"/>
      <c r="ERG184" s="727"/>
      <c r="ERJ184" s="403"/>
      <c r="ERK184" s="403"/>
      <c r="ERW184" s="727"/>
      <c r="ERZ184" s="403"/>
      <c r="ESA184" s="403"/>
      <c r="ESM184" s="727"/>
      <c r="ESP184" s="403"/>
      <c r="ESQ184" s="403"/>
      <c r="ETC184" s="727"/>
      <c r="ETF184" s="403"/>
      <c r="ETG184" s="403"/>
      <c r="ETS184" s="727"/>
      <c r="ETV184" s="403"/>
      <c r="ETW184" s="403"/>
      <c r="EUI184" s="727"/>
      <c r="EUL184" s="403"/>
      <c r="EUM184" s="403"/>
      <c r="EUY184" s="727"/>
      <c r="EVB184" s="403"/>
      <c r="EVC184" s="403"/>
      <c r="EVO184" s="727"/>
      <c r="EVR184" s="403"/>
      <c r="EVS184" s="403"/>
      <c r="EWE184" s="727"/>
      <c r="EWH184" s="403"/>
      <c r="EWI184" s="403"/>
      <c r="EWU184" s="727"/>
      <c r="EWX184" s="403"/>
      <c r="EWY184" s="403"/>
      <c r="EXK184" s="727"/>
      <c r="EXN184" s="403"/>
      <c r="EXO184" s="403"/>
      <c r="EYA184" s="727"/>
      <c r="EYD184" s="403"/>
      <c r="EYE184" s="403"/>
      <c r="EYQ184" s="727"/>
      <c r="EYT184" s="403"/>
      <c r="EYU184" s="403"/>
      <c r="EZG184" s="727"/>
      <c r="EZJ184" s="403"/>
      <c r="EZK184" s="403"/>
      <c r="EZW184" s="727"/>
      <c r="EZZ184" s="403"/>
      <c r="FAA184" s="403"/>
      <c r="FAM184" s="727"/>
      <c r="FAP184" s="403"/>
      <c r="FAQ184" s="403"/>
      <c r="FBC184" s="727"/>
      <c r="FBF184" s="403"/>
      <c r="FBG184" s="403"/>
      <c r="FBS184" s="727"/>
      <c r="FBV184" s="403"/>
      <c r="FBW184" s="403"/>
      <c r="FCI184" s="727"/>
      <c r="FCL184" s="403"/>
      <c r="FCM184" s="403"/>
      <c r="FCY184" s="727"/>
      <c r="FDB184" s="403"/>
      <c r="FDC184" s="403"/>
      <c r="FDO184" s="727"/>
      <c r="FDR184" s="403"/>
      <c r="FDS184" s="403"/>
      <c r="FEE184" s="727"/>
      <c r="FEH184" s="403"/>
      <c r="FEI184" s="403"/>
      <c r="FEU184" s="727"/>
      <c r="FEX184" s="403"/>
      <c r="FEY184" s="403"/>
      <c r="FFK184" s="727"/>
      <c r="FFN184" s="403"/>
      <c r="FFO184" s="403"/>
      <c r="FGA184" s="727"/>
      <c r="FGD184" s="403"/>
      <c r="FGE184" s="403"/>
      <c r="FGQ184" s="727"/>
      <c r="FGT184" s="403"/>
      <c r="FGU184" s="403"/>
      <c r="FHG184" s="727"/>
      <c r="FHJ184" s="403"/>
      <c r="FHK184" s="403"/>
      <c r="FHW184" s="727"/>
      <c r="FHZ184" s="403"/>
      <c r="FIA184" s="403"/>
      <c r="FIM184" s="727"/>
      <c r="FIP184" s="403"/>
      <c r="FIQ184" s="403"/>
      <c r="FJC184" s="727"/>
      <c r="FJF184" s="403"/>
      <c r="FJG184" s="403"/>
      <c r="FJS184" s="727"/>
      <c r="FJV184" s="403"/>
      <c r="FJW184" s="403"/>
      <c r="FKI184" s="727"/>
      <c r="FKL184" s="403"/>
      <c r="FKM184" s="403"/>
      <c r="FKY184" s="727"/>
      <c r="FLB184" s="403"/>
      <c r="FLC184" s="403"/>
      <c r="FLO184" s="727"/>
      <c r="FLR184" s="403"/>
      <c r="FLS184" s="403"/>
      <c r="FME184" s="727"/>
      <c r="FMH184" s="403"/>
      <c r="FMI184" s="403"/>
      <c r="FMU184" s="727"/>
      <c r="FMX184" s="403"/>
      <c r="FMY184" s="403"/>
      <c r="FNK184" s="727"/>
      <c r="FNN184" s="403"/>
      <c r="FNO184" s="403"/>
      <c r="FOA184" s="727"/>
      <c r="FOD184" s="403"/>
      <c r="FOE184" s="403"/>
      <c r="FOQ184" s="727"/>
      <c r="FOT184" s="403"/>
      <c r="FOU184" s="403"/>
      <c r="FPG184" s="727"/>
      <c r="FPJ184" s="403"/>
      <c r="FPK184" s="403"/>
      <c r="FPW184" s="727"/>
      <c r="FPZ184" s="403"/>
      <c r="FQA184" s="403"/>
      <c r="FQM184" s="727"/>
      <c r="FQP184" s="403"/>
      <c r="FQQ184" s="403"/>
      <c r="FRC184" s="727"/>
      <c r="FRF184" s="403"/>
      <c r="FRG184" s="403"/>
      <c r="FRS184" s="727"/>
      <c r="FRV184" s="403"/>
      <c r="FRW184" s="403"/>
      <c r="FSI184" s="727"/>
      <c r="FSL184" s="403"/>
      <c r="FSM184" s="403"/>
      <c r="FSY184" s="727"/>
      <c r="FTB184" s="403"/>
      <c r="FTC184" s="403"/>
      <c r="FTO184" s="727"/>
      <c r="FTR184" s="403"/>
      <c r="FTS184" s="403"/>
      <c r="FUE184" s="727"/>
      <c r="FUH184" s="403"/>
      <c r="FUI184" s="403"/>
      <c r="FUU184" s="727"/>
      <c r="FUX184" s="403"/>
      <c r="FUY184" s="403"/>
      <c r="FVK184" s="727"/>
      <c r="FVN184" s="403"/>
      <c r="FVO184" s="403"/>
      <c r="FWA184" s="727"/>
      <c r="FWD184" s="403"/>
      <c r="FWE184" s="403"/>
      <c r="FWQ184" s="727"/>
      <c r="FWT184" s="403"/>
      <c r="FWU184" s="403"/>
      <c r="FXG184" s="727"/>
      <c r="FXJ184" s="403"/>
      <c r="FXK184" s="403"/>
      <c r="FXW184" s="727"/>
      <c r="FXZ184" s="403"/>
      <c r="FYA184" s="403"/>
      <c r="FYM184" s="727"/>
      <c r="FYP184" s="403"/>
      <c r="FYQ184" s="403"/>
      <c r="FZC184" s="727"/>
      <c r="FZF184" s="403"/>
      <c r="FZG184" s="403"/>
      <c r="FZS184" s="727"/>
      <c r="FZV184" s="403"/>
      <c r="FZW184" s="403"/>
      <c r="GAI184" s="727"/>
      <c r="GAL184" s="403"/>
      <c r="GAM184" s="403"/>
      <c r="GAY184" s="727"/>
      <c r="GBB184" s="403"/>
      <c r="GBC184" s="403"/>
      <c r="GBO184" s="727"/>
      <c r="GBR184" s="403"/>
      <c r="GBS184" s="403"/>
      <c r="GCE184" s="727"/>
      <c r="GCH184" s="403"/>
      <c r="GCI184" s="403"/>
      <c r="GCU184" s="727"/>
      <c r="GCX184" s="403"/>
      <c r="GCY184" s="403"/>
      <c r="GDK184" s="727"/>
      <c r="GDN184" s="403"/>
      <c r="GDO184" s="403"/>
      <c r="GEA184" s="727"/>
      <c r="GED184" s="403"/>
      <c r="GEE184" s="403"/>
      <c r="GEQ184" s="727"/>
      <c r="GET184" s="403"/>
      <c r="GEU184" s="403"/>
      <c r="GFG184" s="727"/>
      <c r="GFJ184" s="403"/>
      <c r="GFK184" s="403"/>
      <c r="GFW184" s="727"/>
      <c r="GFZ184" s="403"/>
      <c r="GGA184" s="403"/>
      <c r="GGM184" s="727"/>
      <c r="GGP184" s="403"/>
      <c r="GGQ184" s="403"/>
      <c r="GHC184" s="727"/>
      <c r="GHF184" s="403"/>
      <c r="GHG184" s="403"/>
      <c r="GHS184" s="727"/>
      <c r="GHV184" s="403"/>
      <c r="GHW184" s="403"/>
      <c r="GII184" s="727"/>
      <c r="GIL184" s="403"/>
      <c r="GIM184" s="403"/>
      <c r="GIY184" s="727"/>
      <c r="GJB184" s="403"/>
      <c r="GJC184" s="403"/>
      <c r="GJO184" s="727"/>
      <c r="GJR184" s="403"/>
      <c r="GJS184" s="403"/>
      <c r="GKE184" s="727"/>
      <c r="GKH184" s="403"/>
      <c r="GKI184" s="403"/>
      <c r="GKU184" s="727"/>
      <c r="GKX184" s="403"/>
      <c r="GKY184" s="403"/>
      <c r="GLK184" s="727"/>
      <c r="GLN184" s="403"/>
      <c r="GLO184" s="403"/>
      <c r="GMA184" s="727"/>
      <c r="GMD184" s="403"/>
      <c r="GME184" s="403"/>
      <c r="GMQ184" s="727"/>
      <c r="GMT184" s="403"/>
      <c r="GMU184" s="403"/>
      <c r="GNG184" s="727"/>
      <c r="GNJ184" s="403"/>
      <c r="GNK184" s="403"/>
      <c r="GNW184" s="727"/>
      <c r="GNZ184" s="403"/>
      <c r="GOA184" s="403"/>
      <c r="GOM184" s="727"/>
      <c r="GOP184" s="403"/>
      <c r="GOQ184" s="403"/>
      <c r="GPC184" s="727"/>
      <c r="GPF184" s="403"/>
      <c r="GPG184" s="403"/>
      <c r="GPS184" s="727"/>
      <c r="GPV184" s="403"/>
      <c r="GPW184" s="403"/>
      <c r="GQI184" s="727"/>
      <c r="GQL184" s="403"/>
      <c r="GQM184" s="403"/>
      <c r="GQY184" s="727"/>
      <c r="GRB184" s="403"/>
      <c r="GRC184" s="403"/>
      <c r="GRO184" s="727"/>
      <c r="GRR184" s="403"/>
      <c r="GRS184" s="403"/>
      <c r="GSE184" s="727"/>
      <c r="GSH184" s="403"/>
      <c r="GSI184" s="403"/>
      <c r="GSU184" s="727"/>
      <c r="GSX184" s="403"/>
      <c r="GSY184" s="403"/>
      <c r="GTK184" s="727"/>
      <c r="GTN184" s="403"/>
      <c r="GTO184" s="403"/>
      <c r="GUA184" s="727"/>
      <c r="GUD184" s="403"/>
      <c r="GUE184" s="403"/>
      <c r="GUQ184" s="727"/>
      <c r="GUT184" s="403"/>
      <c r="GUU184" s="403"/>
      <c r="GVG184" s="727"/>
      <c r="GVJ184" s="403"/>
      <c r="GVK184" s="403"/>
      <c r="GVW184" s="727"/>
      <c r="GVZ184" s="403"/>
      <c r="GWA184" s="403"/>
      <c r="GWM184" s="727"/>
      <c r="GWP184" s="403"/>
      <c r="GWQ184" s="403"/>
      <c r="GXC184" s="727"/>
      <c r="GXF184" s="403"/>
      <c r="GXG184" s="403"/>
      <c r="GXS184" s="727"/>
      <c r="GXV184" s="403"/>
      <c r="GXW184" s="403"/>
      <c r="GYI184" s="727"/>
      <c r="GYL184" s="403"/>
      <c r="GYM184" s="403"/>
      <c r="GYY184" s="727"/>
      <c r="GZB184" s="403"/>
      <c r="GZC184" s="403"/>
      <c r="GZO184" s="727"/>
      <c r="GZR184" s="403"/>
      <c r="GZS184" s="403"/>
      <c r="HAE184" s="727"/>
      <c r="HAH184" s="403"/>
      <c r="HAI184" s="403"/>
      <c r="HAU184" s="727"/>
      <c r="HAX184" s="403"/>
      <c r="HAY184" s="403"/>
      <c r="HBK184" s="727"/>
      <c r="HBN184" s="403"/>
      <c r="HBO184" s="403"/>
      <c r="HCA184" s="727"/>
      <c r="HCD184" s="403"/>
      <c r="HCE184" s="403"/>
      <c r="HCQ184" s="727"/>
      <c r="HCT184" s="403"/>
      <c r="HCU184" s="403"/>
      <c r="HDG184" s="727"/>
      <c r="HDJ184" s="403"/>
      <c r="HDK184" s="403"/>
      <c r="HDW184" s="727"/>
      <c r="HDZ184" s="403"/>
      <c r="HEA184" s="403"/>
      <c r="HEM184" s="727"/>
      <c r="HEP184" s="403"/>
      <c r="HEQ184" s="403"/>
      <c r="HFC184" s="727"/>
      <c r="HFF184" s="403"/>
      <c r="HFG184" s="403"/>
      <c r="HFS184" s="727"/>
      <c r="HFV184" s="403"/>
      <c r="HFW184" s="403"/>
      <c r="HGI184" s="727"/>
      <c r="HGL184" s="403"/>
      <c r="HGM184" s="403"/>
      <c r="HGY184" s="727"/>
      <c r="HHB184" s="403"/>
      <c r="HHC184" s="403"/>
      <c r="HHO184" s="727"/>
      <c r="HHR184" s="403"/>
      <c r="HHS184" s="403"/>
      <c r="HIE184" s="727"/>
      <c r="HIH184" s="403"/>
      <c r="HII184" s="403"/>
      <c r="HIU184" s="727"/>
      <c r="HIX184" s="403"/>
      <c r="HIY184" s="403"/>
      <c r="HJK184" s="727"/>
      <c r="HJN184" s="403"/>
      <c r="HJO184" s="403"/>
      <c r="HKA184" s="727"/>
      <c r="HKD184" s="403"/>
      <c r="HKE184" s="403"/>
      <c r="HKQ184" s="727"/>
      <c r="HKT184" s="403"/>
      <c r="HKU184" s="403"/>
      <c r="HLG184" s="727"/>
      <c r="HLJ184" s="403"/>
      <c r="HLK184" s="403"/>
      <c r="HLW184" s="727"/>
      <c r="HLZ184" s="403"/>
      <c r="HMA184" s="403"/>
      <c r="HMM184" s="727"/>
      <c r="HMP184" s="403"/>
      <c r="HMQ184" s="403"/>
      <c r="HNC184" s="727"/>
      <c r="HNF184" s="403"/>
      <c r="HNG184" s="403"/>
      <c r="HNS184" s="727"/>
      <c r="HNV184" s="403"/>
      <c r="HNW184" s="403"/>
      <c r="HOI184" s="727"/>
      <c r="HOL184" s="403"/>
      <c r="HOM184" s="403"/>
      <c r="HOY184" s="727"/>
      <c r="HPB184" s="403"/>
      <c r="HPC184" s="403"/>
      <c r="HPO184" s="727"/>
      <c r="HPR184" s="403"/>
      <c r="HPS184" s="403"/>
      <c r="HQE184" s="727"/>
      <c r="HQH184" s="403"/>
      <c r="HQI184" s="403"/>
      <c r="HQU184" s="727"/>
      <c r="HQX184" s="403"/>
      <c r="HQY184" s="403"/>
      <c r="HRK184" s="727"/>
      <c r="HRN184" s="403"/>
      <c r="HRO184" s="403"/>
      <c r="HSA184" s="727"/>
      <c r="HSD184" s="403"/>
      <c r="HSE184" s="403"/>
      <c r="HSQ184" s="727"/>
      <c r="HST184" s="403"/>
      <c r="HSU184" s="403"/>
      <c r="HTG184" s="727"/>
      <c r="HTJ184" s="403"/>
      <c r="HTK184" s="403"/>
      <c r="HTW184" s="727"/>
      <c r="HTZ184" s="403"/>
      <c r="HUA184" s="403"/>
      <c r="HUM184" s="727"/>
      <c r="HUP184" s="403"/>
      <c r="HUQ184" s="403"/>
      <c r="HVC184" s="727"/>
      <c r="HVF184" s="403"/>
      <c r="HVG184" s="403"/>
      <c r="HVS184" s="727"/>
      <c r="HVV184" s="403"/>
      <c r="HVW184" s="403"/>
      <c r="HWI184" s="727"/>
      <c r="HWL184" s="403"/>
      <c r="HWM184" s="403"/>
      <c r="HWY184" s="727"/>
      <c r="HXB184" s="403"/>
      <c r="HXC184" s="403"/>
      <c r="HXO184" s="727"/>
      <c r="HXR184" s="403"/>
      <c r="HXS184" s="403"/>
      <c r="HYE184" s="727"/>
      <c r="HYH184" s="403"/>
      <c r="HYI184" s="403"/>
      <c r="HYU184" s="727"/>
      <c r="HYX184" s="403"/>
      <c r="HYY184" s="403"/>
      <c r="HZK184" s="727"/>
      <c r="HZN184" s="403"/>
      <c r="HZO184" s="403"/>
      <c r="IAA184" s="727"/>
      <c r="IAD184" s="403"/>
      <c r="IAE184" s="403"/>
      <c r="IAQ184" s="727"/>
      <c r="IAT184" s="403"/>
      <c r="IAU184" s="403"/>
      <c r="IBG184" s="727"/>
      <c r="IBJ184" s="403"/>
      <c r="IBK184" s="403"/>
      <c r="IBW184" s="727"/>
      <c r="IBZ184" s="403"/>
      <c r="ICA184" s="403"/>
      <c r="ICM184" s="727"/>
      <c r="ICP184" s="403"/>
      <c r="ICQ184" s="403"/>
      <c r="IDC184" s="727"/>
      <c r="IDF184" s="403"/>
      <c r="IDG184" s="403"/>
      <c r="IDS184" s="727"/>
      <c r="IDV184" s="403"/>
      <c r="IDW184" s="403"/>
      <c r="IEI184" s="727"/>
      <c r="IEL184" s="403"/>
      <c r="IEM184" s="403"/>
      <c r="IEY184" s="727"/>
      <c r="IFB184" s="403"/>
      <c r="IFC184" s="403"/>
      <c r="IFO184" s="727"/>
      <c r="IFR184" s="403"/>
      <c r="IFS184" s="403"/>
      <c r="IGE184" s="727"/>
      <c r="IGH184" s="403"/>
      <c r="IGI184" s="403"/>
      <c r="IGU184" s="727"/>
      <c r="IGX184" s="403"/>
      <c r="IGY184" s="403"/>
      <c r="IHK184" s="727"/>
      <c r="IHN184" s="403"/>
      <c r="IHO184" s="403"/>
      <c r="IIA184" s="727"/>
      <c r="IID184" s="403"/>
      <c r="IIE184" s="403"/>
      <c r="IIQ184" s="727"/>
      <c r="IIT184" s="403"/>
      <c r="IIU184" s="403"/>
      <c r="IJG184" s="727"/>
      <c r="IJJ184" s="403"/>
      <c r="IJK184" s="403"/>
      <c r="IJW184" s="727"/>
      <c r="IJZ184" s="403"/>
      <c r="IKA184" s="403"/>
      <c r="IKM184" s="727"/>
      <c r="IKP184" s="403"/>
      <c r="IKQ184" s="403"/>
      <c r="ILC184" s="727"/>
      <c r="ILF184" s="403"/>
      <c r="ILG184" s="403"/>
      <c r="ILS184" s="727"/>
      <c r="ILV184" s="403"/>
      <c r="ILW184" s="403"/>
      <c r="IMI184" s="727"/>
      <c r="IML184" s="403"/>
      <c r="IMM184" s="403"/>
      <c r="IMY184" s="727"/>
      <c r="INB184" s="403"/>
      <c r="INC184" s="403"/>
      <c r="INO184" s="727"/>
      <c r="INR184" s="403"/>
      <c r="INS184" s="403"/>
      <c r="IOE184" s="727"/>
      <c r="IOH184" s="403"/>
      <c r="IOI184" s="403"/>
      <c r="IOU184" s="727"/>
      <c r="IOX184" s="403"/>
      <c r="IOY184" s="403"/>
      <c r="IPK184" s="727"/>
      <c r="IPN184" s="403"/>
      <c r="IPO184" s="403"/>
      <c r="IQA184" s="727"/>
      <c r="IQD184" s="403"/>
      <c r="IQE184" s="403"/>
      <c r="IQQ184" s="727"/>
      <c r="IQT184" s="403"/>
      <c r="IQU184" s="403"/>
      <c r="IRG184" s="727"/>
      <c r="IRJ184" s="403"/>
      <c r="IRK184" s="403"/>
      <c r="IRW184" s="727"/>
      <c r="IRZ184" s="403"/>
      <c r="ISA184" s="403"/>
      <c r="ISM184" s="727"/>
      <c r="ISP184" s="403"/>
      <c r="ISQ184" s="403"/>
      <c r="ITC184" s="727"/>
      <c r="ITF184" s="403"/>
      <c r="ITG184" s="403"/>
      <c r="ITS184" s="727"/>
      <c r="ITV184" s="403"/>
      <c r="ITW184" s="403"/>
      <c r="IUI184" s="727"/>
      <c r="IUL184" s="403"/>
      <c r="IUM184" s="403"/>
      <c r="IUY184" s="727"/>
      <c r="IVB184" s="403"/>
      <c r="IVC184" s="403"/>
      <c r="IVO184" s="727"/>
      <c r="IVR184" s="403"/>
      <c r="IVS184" s="403"/>
      <c r="IWE184" s="727"/>
      <c r="IWH184" s="403"/>
      <c r="IWI184" s="403"/>
      <c r="IWU184" s="727"/>
      <c r="IWX184" s="403"/>
      <c r="IWY184" s="403"/>
      <c r="IXK184" s="727"/>
      <c r="IXN184" s="403"/>
      <c r="IXO184" s="403"/>
      <c r="IYA184" s="727"/>
      <c r="IYD184" s="403"/>
      <c r="IYE184" s="403"/>
      <c r="IYQ184" s="727"/>
      <c r="IYT184" s="403"/>
      <c r="IYU184" s="403"/>
      <c r="IZG184" s="727"/>
      <c r="IZJ184" s="403"/>
      <c r="IZK184" s="403"/>
      <c r="IZW184" s="727"/>
      <c r="IZZ184" s="403"/>
      <c r="JAA184" s="403"/>
      <c r="JAM184" s="727"/>
      <c r="JAP184" s="403"/>
      <c r="JAQ184" s="403"/>
      <c r="JBC184" s="727"/>
      <c r="JBF184" s="403"/>
      <c r="JBG184" s="403"/>
      <c r="JBS184" s="727"/>
      <c r="JBV184" s="403"/>
      <c r="JBW184" s="403"/>
      <c r="JCI184" s="727"/>
      <c r="JCL184" s="403"/>
      <c r="JCM184" s="403"/>
      <c r="JCY184" s="727"/>
      <c r="JDB184" s="403"/>
      <c r="JDC184" s="403"/>
      <c r="JDO184" s="727"/>
      <c r="JDR184" s="403"/>
      <c r="JDS184" s="403"/>
      <c r="JEE184" s="727"/>
      <c r="JEH184" s="403"/>
      <c r="JEI184" s="403"/>
      <c r="JEU184" s="727"/>
      <c r="JEX184" s="403"/>
      <c r="JEY184" s="403"/>
      <c r="JFK184" s="727"/>
      <c r="JFN184" s="403"/>
      <c r="JFO184" s="403"/>
      <c r="JGA184" s="727"/>
      <c r="JGD184" s="403"/>
      <c r="JGE184" s="403"/>
      <c r="JGQ184" s="727"/>
      <c r="JGT184" s="403"/>
      <c r="JGU184" s="403"/>
      <c r="JHG184" s="727"/>
      <c r="JHJ184" s="403"/>
      <c r="JHK184" s="403"/>
      <c r="JHW184" s="727"/>
      <c r="JHZ184" s="403"/>
      <c r="JIA184" s="403"/>
      <c r="JIM184" s="727"/>
      <c r="JIP184" s="403"/>
      <c r="JIQ184" s="403"/>
      <c r="JJC184" s="727"/>
      <c r="JJF184" s="403"/>
      <c r="JJG184" s="403"/>
      <c r="JJS184" s="727"/>
      <c r="JJV184" s="403"/>
      <c r="JJW184" s="403"/>
      <c r="JKI184" s="727"/>
      <c r="JKL184" s="403"/>
      <c r="JKM184" s="403"/>
      <c r="JKY184" s="727"/>
      <c r="JLB184" s="403"/>
      <c r="JLC184" s="403"/>
      <c r="JLO184" s="727"/>
      <c r="JLR184" s="403"/>
      <c r="JLS184" s="403"/>
      <c r="JME184" s="727"/>
      <c r="JMH184" s="403"/>
      <c r="JMI184" s="403"/>
      <c r="JMU184" s="727"/>
      <c r="JMX184" s="403"/>
      <c r="JMY184" s="403"/>
      <c r="JNK184" s="727"/>
      <c r="JNN184" s="403"/>
      <c r="JNO184" s="403"/>
      <c r="JOA184" s="727"/>
      <c r="JOD184" s="403"/>
      <c r="JOE184" s="403"/>
      <c r="JOQ184" s="727"/>
      <c r="JOT184" s="403"/>
      <c r="JOU184" s="403"/>
      <c r="JPG184" s="727"/>
      <c r="JPJ184" s="403"/>
      <c r="JPK184" s="403"/>
      <c r="JPW184" s="727"/>
      <c r="JPZ184" s="403"/>
      <c r="JQA184" s="403"/>
      <c r="JQM184" s="727"/>
      <c r="JQP184" s="403"/>
      <c r="JQQ184" s="403"/>
      <c r="JRC184" s="727"/>
      <c r="JRF184" s="403"/>
      <c r="JRG184" s="403"/>
      <c r="JRS184" s="727"/>
      <c r="JRV184" s="403"/>
      <c r="JRW184" s="403"/>
      <c r="JSI184" s="727"/>
      <c r="JSL184" s="403"/>
      <c r="JSM184" s="403"/>
      <c r="JSY184" s="727"/>
      <c r="JTB184" s="403"/>
      <c r="JTC184" s="403"/>
      <c r="JTO184" s="727"/>
      <c r="JTR184" s="403"/>
      <c r="JTS184" s="403"/>
      <c r="JUE184" s="727"/>
      <c r="JUH184" s="403"/>
      <c r="JUI184" s="403"/>
      <c r="JUU184" s="727"/>
      <c r="JUX184" s="403"/>
      <c r="JUY184" s="403"/>
      <c r="JVK184" s="727"/>
      <c r="JVN184" s="403"/>
      <c r="JVO184" s="403"/>
      <c r="JWA184" s="727"/>
      <c r="JWD184" s="403"/>
      <c r="JWE184" s="403"/>
      <c r="JWQ184" s="727"/>
      <c r="JWT184" s="403"/>
      <c r="JWU184" s="403"/>
      <c r="JXG184" s="727"/>
      <c r="JXJ184" s="403"/>
      <c r="JXK184" s="403"/>
      <c r="JXW184" s="727"/>
      <c r="JXZ184" s="403"/>
      <c r="JYA184" s="403"/>
      <c r="JYM184" s="727"/>
      <c r="JYP184" s="403"/>
      <c r="JYQ184" s="403"/>
      <c r="JZC184" s="727"/>
      <c r="JZF184" s="403"/>
      <c r="JZG184" s="403"/>
      <c r="JZS184" s="727"/>
      <c r="JZV184" s="403"/>
      <c r="JZW184" s="403"/>
      <c r="KAI184" s="727"/>
      <c r="KAL184" s="403"/>
      <c r="KAM184" s="403"/>
      <c r="KAY184" s="727"/>
      <c r="KBB184" s="403"/>
      <c r="KBC184" s="403"/>
      <c r="KBO184" s="727"/>
      <c r="KBR184" s="403"/>
      <c r="KBS184" s="403"/>
      <c r="KCE184" s="727"/>
      <c r="KCH184" s="403"/>
      <c r="KCI184" s="403"/>
      <c r="KCU184" s="727"/>
      <c r="KCX184" s="403"/>
      <c r="KCY184" s="403"/>
      <c r="KDK184" s="727"/>
      <c r="KDN184" s="403"/>
      <c r="KDO184" s="403"/>
      <c r="KEA184" s="727"/>
      <c r="KED184" s="403"/>
      <c r="KEE184" s="403"/>
      <c r="KEQ184" s="727"/>
      <c r="KET184" s="403"/>
      <c r="KEU184" s="403"/>
      <c r="KFG184" s="727"/>
      <c r="KFJ184" s="403"/>
      <c r="KFK184" s="403"/>
      <c r="KFW184" s="727"/>
      <c r="KFZ184" s="403"/>
      <c r="KGA184" s="403"/>
      <c r="KGM184" s="727"/>
      <c r="KGP184" s="403"/>
      <c r="KGQ184" s="403"/>
      <c r="KHC184" s="727"/>
      <c r="KHF184" s="403"/>
      <c r="KHG184" s="403"/>
      <c r="KHS184" s="727"/>
      <c r="KHV184" s="403"/>
      <c r="KHW184" s="403"/>
      <c r="KII184" s="727"/>
      <c r="KIL184" s="403"/>
      <c r="KIM184" s="403"/>
      <c r="KIY184" s="727"/>
      <c r="KJB184" s="403"/>
      <c r="KJC184" s="403"/>
      <c r="KJO184" s="727"/>
      <c r="KJR184" s="403"/>
      <c r="KJS184" s="403"/>
      <c r="KKE184" s="727"/>
      <c r="KKH184" s="403"/>
      <c r="KKI184" s="403"/>
      <c r="KKU184" s="727"/>
      <c r="KKX184" s="403"/>
      <c r="KKY184" s="403"/>
      <c r="KLK184" s="727"/>
      <c r="KLN184" s="403"/>
      <c r="KLO184" s="403"/>
      <c r="KMA184" s="727"/>
      <c r="KMD184" s="403"/>
      <c r="KME184" s="403"/>
      <c r="KMQ184" s="727"/>
      <c r="KMT184" s="403"/>
      <c r="KMU184" s="403"/>
      <c r="KNG184" s="727"/>
      <c r="KNJ184" s="403"/>
      <c r="KNK184" s="403"/>
      <c r="KNW184" s="727"/>
      <c r="KNZ184" s="403"/>
      <c r="KOA184" s="403"/>
      <c r="KOM184" s="727"/>
      <c r="KOP184" s="403"/>
      <c r="KOQ184" s="403"/>
      <c r="KPC184" s="727"/>
      <c r="KPF184" s="403"/>
      <c r="KPG184" s="403"/>
      <c r="KPS184" s="727"/>
      <c r="KPV184" s="403"/>
      <c r="KPW184" s="403"/>
      <c r="KQI184" s="727"/>
      <c r="KQL184" s="403"/>
      <c r="KQM184" s="403"/>
      <c r="KQY184" s="727"/>
      <c r="KRB184" s="403"/>
      <c r="KRC184" s="403"/>
      <c r="KRO184" s="727"/>
      <c r="KRR184" s="403"/>
      <c r="KRS184" s="403"/>
      <c r="KSE184" s="727"/>
      <c r="KSH184" s="403"/>
      <c r="KSI184" s="403"/>
      <c r="KSU184" s="727"/>
      <c r="KSX184" s="403"/>
      <c r="KSY184" s="403"/>
      <c r="KTK184" s="727"/>
      <c r="KTN184" s="403"/>
      <c r="KTO184" s="403"/>
      <c r="KUA184" s="727"/>
      <c r="KUD184" s="403"/>
      <c r="KUE184" s="403"/>
      <c r="KUQ184" s="727"/>
      <c r="KUT184" s="403"/>
      <c r="KUU184" s="403"/>
      <c r="KVG184" s="727"/>
      <c r="KVJ184" s="403"/>
      <c r="KVK184" s="403"/>
      <c r="KVW184" s="727"/>
      <c r="KVZ184" s="403"/>
      <c r="KWA184" s="403"/>
      <c r="KWM184" s="727"/>
      <c r="KWP184" s="403"/>
      <c r="KWQ184" s="403"/>
      <c r="KXC184" s="727"/>
      <c r="KXF184" s="403"/>
      <c r="KXG184" s="403"/>
      <c r="KXS184" s="727"/>
      <c r="KXV184" s="403"/>
      <c r="KXW184" s="403"/>
      <c r="KYI184" s="727"/>
      <c r="KYL184" s="403"/>
      <c r="KYM184" s="403"/>
      <c r="KYY184" s="727"/>
      <c r="KZB184" s="403"/>
      <c r="KZC184" s="403"/>
      <c r="KZO184" s="727"/>
      <c r="KZR184" s="403"/>
      <c r="KZS184" s="403"/>
      <c r="LAE184" s="727"/>
      <c r="LAH184" s="403"/>
      <c r="LAI184" s="403"/>
      <c r="LAU184" s="727"/>
      <c r="LAX184" s="403"/>
      <c r="LAY184" s="403"/>
      <c r="LBK184" s="727"/>
      <c r="LBN184" s="403"/>
      <c r="LBO184" s="403"/>
      <c r="LCA184" s="727"/>
      <c r="LCD184" s="403"/>
      <c r="LCE184" s="403"/>
      <c r="LCQ184" s="727"/>
      <c r="LCT184" s="403"/>
      <c r="LCU184" s="403"/>
      <c r="LDG184" s="727"/>
      <c r="LDJ184" s="403"/>
      <c r="LDK184" s="403"/>
      <c r="LDW184" s="727"/>
      <c r="LDZ184" s="403"/>
      <c r="LEA184" s="403"/>
      <c r="LEM184" s="727"/>
      <c r="LEP184" s="403"/>
      <c r="LEQ184" s="403"/>
      <c r="LFC184" s="727"/>
      <c r="LFF184" s="403"/>
      <c r="LFG184" s="403"/>
      <c r="LFS184" s="727"/>
      <c r="LFV184" s="403"/>
      <c r="LFW184" s="403"/>
      <c r="LGI184" s="727"/>
      <c r="LGL184" s="403"/>
      <c r="LGM184" s="403"/>
      <c r="LGY184" s="727"/>
      <c r="LHB184" s="403"/>
      <c r="LHC184" s="403"/>
      <c r="LHO184" s="727"/>
      <c r="LHR184" s="403"/>
      <c r="LHS184" s="403"/>
      <c r="LIE184" s="727"/>
      <c r="LIH184" s="403"/>
      <c r="LII184" s="403"/>
      <c r="LIU184" s="727"/>
      <c r="LIX184" s="403"/>
      <c r="LIY184" s="403"/>
      <c r="LJK184" s="727"/>
      <c r="LJN184" s="403"/>
      <c r="LJO184" s="403"/>
      <c r="LKA184" s="727"/>
      <c r="LKD184" s="403"/>
      <c r="LKE184" s="403"/>
      <c r="LKQ184" s="727"/>
      <c r="LKT184" s="403"/>
      <c r="LKU184" s="403"/>
      <c r="LLG184" s="727"/>
      <c r="LLJ184" s="403"/>
      <c r="LLK184" s="403"/>
      <c r="LLW184" s="727"/>
      <c r="LLZ184" s="403"/>
      <c r="LMA184" s="403"/>
      <c r="LMM184" s="727"/>
      <c r="LMP184" s="403"/>
      <c r="LMQ184" s="403"/>
      <c r="LNC184" s="727"/>
      <c r="LNF184" s="403"/>
      <c r="LNG184" s="403"/>
      <c r="LNS184" s="727"/>
      <c r="LNV184" s="403"/>
      <c r="LNW184" s="403"/>
      <c r="LOI184" s="727"/>
      <c r="LOL184" s="403"/>
      <c r="LOM184" s="403"/>
      <c r="LOY184" s="727"/>
      <c r="LPB184" s="403"/>
      <c r="LPC184" s="403"/>
      <c r="LPO184" s="727"/>
      <c r="LPR184" s="403"/>
      <c r="LPS184" s="403"/>
      <c r="LQE184" s="727"/>
      <c r="LQH184" s="403"/>
      <c r="LQI184" s="403"/>
      <c r="LQU184" s="727"/>
      <c r="LQX184" s="403"/>
      <c r="LQY184" s="403"/>
      <c r="LRK184" s="727"/>
      <c r="LRN184" s="403"/>
      <c r="LRO184" s="403"/>
      <c r="LSA184" s="727"/>
      <c r="LSD184" s="403"/>
      <c r="LSE184" s="403"/>
      <c r="LSQ184" s="727"/>
      <c r="LST184" s="403"/>
      <c r="LSU184" s="403"/>
      <c r="LTG184" s="727"/>
      <c r="LTJ184" s="403"/>
      <c r="LTK184" s="403"/>
      <c r="LTW184" s="727"/>
      <c r="LTZ184" s="403"/>
      <c r="LUA184" s="403"/>
      <c r="LUM184" s="727"/>
      <c r="LUP184" s="403"/>
      <c r="LUQ184" s="403"/>
      <c r="LVC184" s="727"/>
      <c r="LVF184" s="403"/>
      <c r="LVG184" s="403"/>
      <c r="LVS184" s="727"/>
      <c r="LVV184" s="403"/>
      <c r="LVW184" s="403"/>
      <c r="LWI184" s="727"/>
      <c r="LWL184" s="403"/>
      <c r="LWM184" s="403"/>
      <c r="LWY184" s="727"/>
      <c r="LXB184" s="403"/>
      <c r="LXC184" s="403"/>
      <c r="LXO184" s="727"/>
      <c r="LXR184" s="403"/>
      <c r="LXS184" s="403"/>
      <c r="LYE184" s="727"/>
      <c r="LYH184" s="403"/>
      <c r="LYI184" s="403"/>
      <c r="LYU184" s="727"/>
      <c r="LYX184" s="403"/>
      <c r="LYY184" s="403"/>
      <c r="LZK184" s="727"/>
      <c r="LZN184" s="403"/>
      <c r="LZO184" s="403"/>
      <c r="MAA184" s="727"/>
      <c r="MAD184" s="403"/>
      <c r="MAE184" s="403"/>
      <c r="MAQ184" s="727"/>
      <c r="MAT184" s="403"/>
      <c r="MAU184" s="403"/>
      <c r="MBG184" s="727"/>
      <c r="MBJ184" s="403"/>
      <c r="MBK184" s="403"/>
      <c r="MBW184" s="727"/>
      <c r="MBZ184" s="403"/>
      <c r="MCA184" s="403"/>
      <c r="MCM184" s="727"/>
      <c r="MCP184" s="403"/>
      <c r="MCQ184" s="403"/>
      <c r="MDC184" s="727"/>
      <c r="MDF184" s="403"/>
      <c r="MDG184" s="403"/>
      <c r="MDS184" s="727"/>
      <c r="MDV184" s="403"/>
      <c r="MDW184" s="403"/>
      <c r="MEI184" s="727"/>
      <c r="MEL184" s="403"/>
      <c r="MEM184" s="403"/>
      <c r="MEY184" s="727"/>
      <c r="MFB184" s="403"/>
      <c r="MFC184" s="403"/>
      <c r="MFO184" s="727"/>
      <c r="MFR184" s="403"/>
      <c r="MFS184" s="403"/>
      <c r="MGE184" s="727"/>
      <c r="MGH184" s="403"/>
      <c r="MGI184" s="403"/>
      <c r="MGU184" s="727"/>
      <c r="MGX184" s="403"/>
      <c r="MGY184" s="403"/>
      <c r="MHK184" s="727"/>
      <c r="MHN184" s="403"/>
      <c r="MHO184" s="403"/>
      <c r="MIA184" s="727"/>
      <c r="MID184" s="403"/>
      <c r="MIE184" s="403"/>
      <c r="MIQ184" s="727"/>
      <c r="MIT184" s="403"/>
      <c r="MIU184" s="403"/>
      <c r="MJG184" s="727"/>
      <c r="MJJ184" s="403"/>
      <c r="MJK184" s="403"/>
      <c r="MJW184" s="727"/>
      <c r="MJZ184" s="403"/>
      <c r="MKA184" s="403"/>
      <c r="MKM184" s="727"/>
      <c r="MKP184" s="403"/>
      <c r="MKQ184" s="403"/>
      <c r="MLC184" s="727"/>
      <c r="MLF184" s="403"/>
      <c r="MLG184" s="403"/>
      <c r="MLS184" s="727"/>
      <c r="MLV184" s="403"/>
      <c r="MLW184" s="403"/>
      <c r="MMI184" s="727"/>
      <c r="MML184" s="403"/>
      <c r="MMM184" s="403"/>
      <c r="MMY184" s="727"/>
      <c r="MNB184" s="403"/>
      <c r="MNC184" s="403"/>
      <c r="MNO184" s="727"/>
      <c r="MNR184" s="403"/>
      <c r="MNS184" s="403"/>
      <c r="MOE184" s="727"/>
      <c r="MOH184" s="403"/>
      <c r="MOI184" s="403"/>
      <c r="MOU184" s="727"/>
      <c r="MOX184" s="403"/>
      <c r="MOY184" s="403"/>
      <c r="MPK184" s="727"/>
      <c r="MPN184" s="403"/>
      <c r="MPO184" s="403"/>
      <c r="MQA184" s="727"/>
      <c r="MQD184" s="403"/>
      <c r="MQE184" s="403"/>
      <c r="MQQ184" s="727"/>
      <c r="MQT184" s="403"/>
      <c r="MQU184" s="403"/>
      <c r="MRG184" s="727"/>
      <c r="MRJ184" s="403"/>
      <c r="MRK184" s="403"/>
      <c r="MRW184" s="727"/>
      <c r="MRZ184" s="403"/>
      <c r="MSA184" s="403"/>
      <c r="MSM184" s="727"/>
      <c r="MSP184" s="403"/>
      <c r="MSQ184" s="403"/>
      <c r="MTC184" s="727"/>
      <c r="MTF184" s="403"/>
      <c r="MTG184" s="403"/>
      <c r="MTS184" s="727"/>
      <c r="MTV184" s="403"/>
      <c r="MTW184" s="403"/>
      <c r="MUI184" s="727"/>
      <c r="MUL184" s="403"/>
      <c r="MUM184" s="403"/>
      <c r="MUY184" s="727"/>
      <c r="MVB184" s="403"/>
      <c r="MVC184" s="403"/>
      <c r="MVO184" s="727"/>
      <c r="MVR184" s="403"/>
      <c r="MVS184" s="403"/>
      <c r="MWE184" s="727"/>
      <c r="MWH184" s="403"/>
      <c r="MWI184" s="403"/>
      <c r="MWU184" s="727"/>
      <c r="MWX184" s="403"/>
      <c r="MWY184" s="403"/>
      <c r="MXK184" s="727"/>
      <c r="MXN184" s="403"/>
      <c r="MXO184" s="403"/>
      <c r="MYA184" s="727"/>
      <c r="MYD184" s="403"/>
      <c r="MYE184" s="403"/>
      <c r="MYQ184" s="727"/>
      <c r="MYT184" s="403"/>
      <c r="MYU184" s="403"/>
      <c r="MZG184" s="727"/>
      <c r="MZJ184" s="403"/>
      <c r="MZK184" s="403"/>
      <c r="MZW184" s="727"/>
      <c r="MZZ184" s="403"/>
      <c r="NAA184" s="403"/>
      <c r="NAM184" s="727"/>
      <c r="NAP184" s="403"/>
      <c r="NAQ184" s="403"/>
      <c r="NBC184" s="727"/>
      <c r="NBF184" s="403"/>
      <c r="NBG184" s="403"/>
      <c r="NBS184" s="727"/>
      <c r="NBV184" s="403"/>
      <c r="NBW184" s="403"/>
      <c r="NCI184" s="727"/>
      <c r="NCL184" s="403"/>
      <c r="NCM184" s="403"/>
      <c r="NCY184" s="727"/>
      <c r="NDB184" s="403"/>
      <c r="NDC184" s="403"/>
      <c r="NDO184" s="727"/>
      <c r="NDR184" s="403"/>
      <c r="NDS184" s="403"/>
      <c r="NEE184" s="727"/>
      <c r="NEH184" s="403"/>
      <c r="NEI184" s="403"/>
      <c r="NEU184" s="727"/>
      <c r="NEX184" s="403"/>
      <c r="NEY184" s="403"/>
      <c r="NFK184" s="727"/>
      <c r="NFN184" s="403"/>
      <c r="NFO184" s="403"/>
      <c r="NGA184" s="727"/>
      <c r="NGD184" s="403"/>
      <c r="NGE184" s="403"/>
      <c r="NGQ184" s="727"/>
      <c r="NGT184" s="403"/>
      <c r="NGU184" s="403"/>
      <c r="NHG184" s="727"/>
      <c r="NHJ184" s="403"/>
      <c r="NHK184" s="403"/>
      <c r="NHW184" s="727"/>
      <c r="NHZ184" s="403"/>
      <c r="NIA184" s="403"/>
      <c r="NIM184" s="727"/>
      <c r="NIP184" s="403"/>
      <c r="NIQ184" s="403"/>
      <c r="NJC184" s="727"/>
      <c r="NJF184" s="403"/>
      <c r="NJG184" s="403"/>
      <c r="NJS184" s="727"/>
      <c r="NJV184" s="403"/>
      <c r="NJW184" s="403"/>
      <c r="NKI184" s="727"/>
      <c r="NKL184" s="403"/>
      <c r="NKM184" s="403"/>
      <c r="NKY184" s="727"/>
      <c r="NLB184" s="403"/>
      <c r="NLC184" s="403"/>
      <c r="NLO184" s="727"/>
      <c r="NLR184" s="403"/>
      <c r="NLS184" s="403"/>
      <c r="NME184" s="727"/>
      <c r="NMH184" s="403"/>
      <c r="NMI184" s="403"/>
      <c r="NMU184" s="727"/>
      <c r="NMX184" s="403"/>
      <c r="NMY184" s="403"/>
      <c r="NNK184" s="727"/>
      <c r="NNN184" s="403"/>
      <c r="NNO184" s="403"/>
      <c r="NOA184" s="727"/>
      <c r="NOD184" s="403"/>
      <c r="NOE184" s="403"/>
      <c r="NOQ184" s="727"/>
      <c r="NOT184" s="403"/>
      <c r="NOU184" s="403"/>
      <c r="NPG184" s="727"/>
      <c r="NPJ184" s="403"/>
      <c r="NPK184" s="403"/>
      <c r="NPW184" s="727"/>
      <c r="NPZ184" s="403"/>
      <c r="NQA184" s="403"/>
      <c r="NQM184" s="727"/>
      <c r="NQP184" s="403"/>
      <c r="NQQ184" s="403"/>
      <c r="NRC184" s="727"/>
      <c r="NRF184" s="403"/>
      <c r="NRG184" s="403"/>
      <c r="NRS184" s="727"/>
      <c r="NRV184" s="403"/>
      <c r="NRW184" s="403"/>
      <c r="NSI184" s="727"/>
      <c r="NSL184" s="403"/>
      <c r="NSM184" s="403"/>
      <c r="NSY184" s="727"/>
      <c r="NTB184" s="403"/>
      <c r="NTC184" s="403"/>
      <c r="NTO184" s="727"/>
      <c r="NTR184" s="403"/>
      <c r="NTS184" s="403"/>
      <c r="NUE184" s="727"/>
      <c r="NUH184" s="403"/>
      <c r="NUI184" s="403"/>
      <c r="NUU184" s="727"/>
      <c r="NUX184" s="403"/>
      <c r="NUY184" s="403"/>
      <c r="NVK184" s="727"/>
      <c r="NVN184" s="403"/>
      <c r="NVO184" s="403"/>
      <c r="NWA184" s="727"/>
      <c r="NWD184" s="403"/>
      <c r="NWE184" s="403"/>
      <c r="NWQ184" s="727"/>
      <c r="NWT184" s="403"/>
      <c r="NWU184" s="403"/>
      <c r="NXG184" s="727"/>
      <c r="NXJ184" s="403"/>
      <c r="NXK184" s="403"/>
      <c r="NXW184" s="727"/>
      <c r="NXZ184" s="403"/>
      <c r="NYA184" s="403"/>
      <c r="NYM184" s="727"/>
      <c r="NYP184" s="403"/>
      <c r="NYQ184" s="403"/>
      <c r="NZC184" s="727"/>
      <c r="NZF184" s="403"/>
      <c r="NZG184" s="403"/>
      <c r="NZS184" s="727"/>
      <c r="NZV184" s="403"/>
      <c r="NZW184" s="403"/>
      <c r="OAI184" s="727"/>
      <c r="OAL184" s="403"/>
      <c r="OAM184" s="403"/>
      <c r="OAY184" s="727"/>
      <c r="OBB184" s="403"/>
      <c r="OBC184" s="403"/>
      <c r="OBO184" s="727"/>
      <c r="OBR184" s="403"/>
      <c r="OBS184" s="403"/>
      <c r="OCE184" s="727"/>
      <c r="OCH184" s="403"/>
      <c r="OCI184" s="403"/>
      <c r="OCU184" s="727"/>
      <c r="OCX184" s="403"/>
      <c r="OCY184" s="403"/>
      <c r="ODK184" s="727"/>
      <c r="ODN184" s="403"/>
      <c r="ODO184" s="403"/>
      <c r="OEA184" s="727"/>
      <c r="OED184" s="403"/>
      <c r="OEE184" s="403"/>
      <c r="OEQ184" s="727"/>
      <c r="OET184" s="403"/>
      <c r="OEU184" s="403"/>
      <c r="OFG184" s="727"/>
      <c r="OFJ184" s="403"/>
      <c r="OFK184" s="403"/>
      <c r="OFW184" s="727"/>
      <c r="OFZ184" s="403"/>
      <c r="OGA184" s="403"/>
      <c r="OGM184" s="727"/>
      <c r="OGP184" s="403"/>
      <c r="OGQ184" s="403"/>
      <c r="OHC184" s="727"/>
      <c r="OHF184" s="403"/>
      <c r="OHG184" s="403"/>
      <c r="OHS184" s="727"/>
      <c r="OHV184" s="403"/>
      <c r="OHW184" s="403"/>
      <c r="OII184" s="727"/>
      <c r="OIL184" s="403"/>
      <c r="OIM184" s="403"/>
      <c r="OIY184" s="727"/>
      <c r="OJB184" s="403"/>
      <c r="OJC184" s="403"/>
      <c r="OJO184" s="727"/>
      <c r="OJR184" s="403"/>
      <c r="OJS184" s="403"/>
      <c r="OKE184" s="727"/>
      <c r="OKH184" s="403"/>
      <c r="OKI184" s="403"/>
      <c r="OKU184" s="727"/>
      <c r="OKX184" s="403"/>
      <c r="OKY184" s="403"/>
      <c r="OLK184" s="727"/>
      <c r="OLN184" s="403"/>
      <c r="OLO184" s="403"/>
      <c r="OMA184" s="727"/>
      <c r="OMD184" s="403"/>
      <c r="OME184" s="403"/>
      <c r="OMQ184" s="727"/>
      <c r="OMT184" s="403"/>
      <c r="OMU184" s="403"/>
      <c r="ONG184" s="727"/>
      <c r="ONJ184" s="403"/>
      <c r="ONK184" s="403"/>
      <c r="ONW184" s="727"/>
      <c r="ONZ184" s="403"/>
      <c r="OOA184" s="403"/>
      <c r="OOM184" s="727"/>
      <c r="OOP184" s="403"/>
      <c r="OOQ184" s="403"/>
      <c r="OPC184" s="727"/>
      <c r="OPF184" s="403"/>
      <c r="OPG184" s="403"/>
      <c r="OPS184" s="727"/>
      <c r="OPV184" s="403"/>
      <c r="OPW184" s="403"/>
      <c r="OQI184" s="727"/>
      <c r="OQL184" s="403"/>
      <c r="OQM184" s="403"/>
      <c r="OQY184" s="727"/>
      <c r="ORB184" s="403"/>
      <c r="ORC184" s="403"/>
      <c r="ORO184" s="727"/>
      <c r="ORR184" s="403"/>
      <c r="ORS184" s="403"/>
      <c r="OSE184" s="727"/>
      <c r="OSH184" s="403"/>
      <c r="OSI184" s="403"/>
      <c r="OSU184" s="727"/>
      <c r="OSX184" s="403"/>
      <c r="OSY184" s="403"/>
      <c r="OTK184" s="727"/>
      <c r="OTN184" s="403"/>
      <c r="OTO184" s="403"/>
      <c r="OUA184" s="727"/>
      <c r="OUD184" s="403"/>
      <c r="OUE184" s="403"/>
      <c r="OUQ184" s="727"/>
      <c r="OUT184" s="403"/>
      <c r="OUU184" s="403"/>
      <c r="OVG184" s="727"/>
      <c r="OVJ184" s="403"/>
      <c r="OVK184" s="403"/>
      <c r="OVW184" s="727"/>
      <c r="OVZ184" s="403"/>
      <c r="OWA184" s="403"/>
      <c r="OWM184" s="727"/>
      <c r="OWP184" s="403"/>
      <c r="OWQ184" s="403"/>
      <c r="OXC184" s="727"/>
      <c r="OXF184" s="403"/>
      <c r="OXG184" s="403"/>
      <c r="OXS184" s="727"/>
      <c r="OXV184" s="403"/>
      <c r="OXW184" s="403"/>
      <c r="OYI184" s="727"/>
      <c r="OYL184" s="403"/>
      <c r="OYM184" s="403"/>
      <c r="OYY184" s="727"/>
      <c r="OZB184" s="403"/>
      <c r="OZC184" s="403"/>
      <c r="OZO184" s="727"/>
      <c r="OZR184" s="403"/>
      <c r="OZS184" s="403"/>
      <c r="PAE184" s="727"/>
      <c r="PAH184" s="403"/>
      <c r="PAI184" s="403"/>
      <c r="PAU184" s="727"/>
      <c r="PAX184" s="403"/>
      <c r="PAY184" s="403"/>
      <c r="PBK184" s="727"/>
      <c r="PBN184" s="403"/>
      <c r="PBO184" s="403"/>
      <c r="PCA184" s="727"/>
      <c r="PCD184" s="403"/>
      <c r="PCE184" s="403"/>
      <c r="PCQ184" s="727"/>
      <c r="PCT184" s="403"/>
      <c r="PCU184" s="403"/>
      <c r="PDG184" s="727"/>
      <c r="PDJ184" s="403"/>
      <c r="PDK184" s="403"/>
      <c r="PDW184" s="727"/>
      <c r="PDZ184" s="403"/>
      <c r="PEA184" s="403"/>
      <c r="PEM184" s="727"/>
      <c r="PEP184" s="403"/>
      <c r="PEQ184" s="403"/>
      <c r="PFC184" s="727"/>
      <c r="PFF184" s="403"/>
      <c r="PFG184" s="403"/>
      <c r="PFS184" s="727"/>
      <c r="PFV184" s="403"/>
      <c r="PFW184" s="403"/>
      <c r="PGI184" s="727"/>
      <c r="PGL184" s="403"/>
      <c r="PGM184" s="403"/>
      <c r="PGY184" s="727"/>
      <c r="PHB184" s="403"/>
      <c r="PHC184" s="403"/>
      <c r="PHO184" s="727"/>
      <c r="PHR184" s="403"/>
      <c r="PHS184" s="403"/>
      <c r="PIE184" s="727"/>
      <c r="PIH184" s="403"/>
      <c r="PII184" s="403"/>
      <c r="PIU184" s="727"/>
      <c r="PIX184" s="403"/>
      <c r="PIY184" s="403"/>
      <c r="PJK184" s="727"/>
      <c r="PJN184" s="403"/>
      <c r="PJO184" s="403"/>
      <c r="PKA184" s="727"/>
      <c r="PKD184" s="403"/>
      <c r="PKE184" s="403"/>
      <c r="PKQ184" s="727"/>
      <c r="PKT184" s="403"/>
      <c r="PKU184" s="403"/>
      <c r="PLG184" s="727"/>
      <c r="PLJ184" s="403"/>
      <c r="PLK184" s="403"/>
      <c r="PLW184" s="727"/>
      <c r="PLZ184" s="403"/>
      <c r="PMA184" s="403"/>
      <c r="PMM184" s="727"/>
      <c r="PMP184" s="403"/>
      <c r="PMQ184" s="403"/>
      <c r="PNC184" s="727"/>
      <c r="PNF184" s="403"/>
      <c r="PNG184" s="403"/>
      <c r="PNS184" s="727"/>
      <c r="PNV184" s="403"/>
      <c r="PNW184" s="403"/>
      <c r="POI184" s="727"/>
      <c r="POL184" s="403"/>
      <c r="POM184" s="403"/>
      <c r="POY184" s="727"/>
      <c r="PPB184" s="403"/>
      <c r="PPC184" s="403"/>
      <c r="PPO184" s="727"/>
      <c r="PPR184" s="403"/>
      <c r="PPS184" s="403"/>
      <c r="PQE184" s="727"/>
      <c r="PQH184" s="403"/>
      <c r="PQI184" s="403"/>
      <c r="PQU184" s="727"/>
      <c r="PQX184" s="403"/>
      <c r="PQY184" s="403"/>
      <c r="PRK184" s="727"/>
      <c r="PRN184" s="403"/>
      <c r="PRO184" s="403"/>
      <c r="PSA184" s="727"/>
      <c r="PSD184" s="403"/>
      <c r="PSE184" s="403"/>
      <c r="PSQ184" s="727"/>
      <c r="PST184" s="403"/>
      <c r="PSU184" s="403"/>
      <c r="PTG184" s="727"/>
      <c r="PTJ184" s="403"/>
      <c r="PTK184" s="403"/>
      <c r="PTW184" s="727"/>
      <c r="PTZ184" s="403"/>
      <c r="PUA184" s="403"/>
      <c r="PUM184" s="727"/>
      <c r="PUP184" s="403"/>
      <c r="PUQ184" s="403"/>
      <c r="PVC184" s="727"/>
      <c r="PVF184" s="403"/>
      <c r="PVG184" s="403"/>
      <c r="PVS184" s="727"/>
      <c r="PVV184" s="403"/>
      <c r="PVW184" s="403"/>
      <c r="PWI184" s="727"/>
      <c r="PWL184" s="403"/>
      <c r="PWM184" s="403"/>
      <c r="PWY184" s="727"/>
      <c r="PXB184" s="403"/>
      <c r="PXC184" s="403"/>
      <c r="PXO184" s="727"/>
      <c r="PXR184" s="403"/>
      <c r="PXS184" s="403"/>
      <c r="PYE184" s="727"/>
      <c r="PYH184" s="403"/>
      <c r="PYI184" s="403"/>
      <c r="PYU184" s="727"/>
      <c r="PYX184" s="403"/>
      <c r="PYY184" s="403"/>
      <c r="PZK184" s="727"/>
      <c r="PZN184" s="403"/>
      <c r="PZO184" s="403"/>
      <c r="QAA184" s="727"/>
      <c r="QAD184" s="403"/>
      <c r="QAE184" s="403"/>
      <c r="QAQ184" s="727"/>
      <c r="QAT184" s="403"/>
      <c r="QAU184" s="403"/>
      <c r="QBG184" s="727"/>
      <c r="QBJ184" s="403"/>
      <c r="QBK184" s="403"/>
      <c r="QBW184" s="727"/>
      <c r="QBZ184" s="403"/>
      <c r="QCA184" s="403"/>
      <c r="QCM184" s="727"/>
      <c r="QCP184" s="403"/>
      <c r="QCQ184" s="403"/>
      <c r="QDC184" s="727"/>
      <c r="QDF184" s="403"/>
      <c r="QDG184" s="403"/>
      <c r="QDS184" s="727"/>
      <c r="QDV184" s="403"/>
      <c r="QDW184" s="403"/>
      <c r="QEI184" s="727"/>
      <c r="QEL184" s="403"/>
      <c r="QEM184" s="403"/>
      <c r="QEY184" s="727"/>
      <c r="QFB184" s="403"/>
      <c r="QFC184" s="403"/>
      <c r="QFO184" s="727"/>
      <c r="QFR184" s="403"/>
      <c r="QFS184" s="403"/>
      <c r="QGE184" s="727"/>
      <c r="QGH184" s="403"/>
      <c r="QGI184" s="403"/>
      <c r="QGU184" s="727"/>
      <c r="QGX184" s="403"/>
      <c r="QGY184" s="403"/>
      <c r="QHK184" s="727"/>
      <c r="QHN184" s="403"/>
      <c r="QHO184" s="403"/>
      <c r="QIA184" s="727"/>
      <c r="QID184" s="403"/>
      <c r="QIE184" s="403"/>
      <c r="QIQ184" s="727"/>
      <c r="QIT184" s="403"/>
      <c r="QIU184" s="403"/>
      <c r="QJG184" s="727"/>
      <c r="QJJ184" s="403"/>
      <c r="QJK184" s="403"/>
      <c r="QJW184" s="727"/>
      <c r="QJZ184" s="403"/>
      <c r="QKA184" s="403"/>
      <c r="QKM184" s="727"/>
      <c r="QKP184" s="403"/>
      <c r="QKQ184" s="403"/>
      <c r="QLC184" s="727"/>
      <c r="QLF184" s="403"/>
      <c r="QLG184" s="403"/>
      <c r="QLS184" s="727"/>
      <c r="QLV184" s="403"/>
      <c r="QLW184" s="403"/>
      <c r="QMI184" s="727"/>
      <c r="QML184" s="403"/>
      <c r="QMM184" s="403"/>
      <c r="QMY184" s="727"/>
      <c r="QNB184" s="403"/>
      <c r="QNC184" s="403"/>
      <c r="QNO184" s="727"/>
      <c r="QNR184" s="403"/>
      <c r="QNS184" s="403"/>
      <c r="QOE184" s="727"/>
      <c r="QOH184" s="403"/>
      <c r="QOI184" s="403"/>
      <c r="QOU184" s="727"/>
      <c r="QOX184" s="403"/>
      <c r="QOY184" s="403"/>
      <c r="QPK184" s="727"/>
      <c r="QPN184" s="403"/>
      <c r="QPO184" s="403"/>
      <c r="QQA184" s="727"/>
      <c r="QQD184" s="403"/>
      <c r="QQE184" s="403"/>
      <c r="QQQ184" s="727"/>
      <c r="QQT184" s="403"/>
      <c r="QQU184" s="403"/>
      <c r="QRG184" s="727"/>
      <c r="QRJ184" s="403"/>
      <c r="QRK184" s="403"/>
      <c r="QRW184" s="727"/>
      <c r="QRZ184" s="403"/>
      <c r="QSA184" s="403"/>
      <c r="QSM184" s="727"/>
      <c r="QSP184" s="403"/>
      <c r="QSQ184" s="403"/>
      <c r="QTC184" s="727"/>
      <c r="QTF184" s="403"/>
      <c r="QTG184" s="403"/>
      <c r="QTS184" s="727"/>
      <c r="QTV184" s="403"/>
      <c r="QTW184" s="403"/>
      <c r="QUI184" s="727"/>
      <c r="QUL184" s="403"/>
      <c r="QUM184" s="403"/>
      <c r="QUY184" s="727"/>
      <c r="QVB184" s="403"/>
      <c r="QVC184" s="403"/>
      <c r="QVO184" s="727"/>
      <c r="QVR184" s="403"/>
      <c r="QVS184" s="403"/>
      <c r="QWE184" s="727"/>
      <c r="QWH184" s="403"/>
      <c r="QWI184" s="403"/>
      <c r="QWU184" s="727"/>
      <c r="QWX184" s="403"/>
      <c r="QWY184" s="403"/>
      <c r="QXK184" s="727"/>
      <c r="QXN184" s="403"/>
      <c r="QXO184" s="403"/>
      <c r="QYA184" s="727"/>
      <c r="QYD184" s="403"/>
      <c r="QYE184" s="403"/>
      <c r="QYQ184" s="727"/>
      <c r="QYT184" s="403"/>
      <c r="QYU184" s="403"/>
      <c r="QZG184" s="727"/>
      <c r="QZJ184" s="403"/>
      <c r="QZK184" s="403"/>
      <c r="QZW184" s="727"/>
      <c r="QZZ184" s="403"/>
      <c r="RAA184" s="403"/>
      <c r="RAM184" s="727"/>
      <c r="RAP184" s="403"/>
      <c r="RAQ184" s="403"/>
      <c r="RBC184" s="727"/>
      <c r="RBF184" s="403"/>
      <c r="RBG184" s="403"/>
      <c r="RBS184" s="727"/>
      <c r="RBV184" s="403"/>
      <c r="RBW184" s="403"/>
      <c r="RCI184" s="727"/>
      <c r="RCL184" s="403"/>
      <c r="RCM184" s="403"/>
      <c r="RCY184" s="727"/>
      <c r="RDB184" s="403"/>
      <c r="RDC184" s="403"/>
      <c r="RDO184" s="727"/>
      <c r="RDR184" s="403"/>
      <c r="RDS184" s="403"/>
      <c r="REE184" s="727"/>
      <c r="REH184" s="403"/>
      <c r="REI184" s="403"/>
      <c r="REU184" s="727"/>
      <c r="REX184" s="403"/>
      <c r="REY184" s="403"/>
      <c r="RFK184" s="727"/>
      <c r="RFN184" s="403"/>
      <c r="RFO184" s="403"/>
      <c r="RGA184" s="727"/>
      <c r="RGD184" s="403"/>
      <c r="RGE184" s="403"/>
      <c r="RGQ184" s="727"/>
      <c r="RGT184" s="403"/>
      <c r="RGU184" s="403"/>
      <c r="RHG184" s="727"/>
      <c r="RHJ184" s="403"/>
      <c r="RHK184" s="403"/>
      <c r="RHW184" s="727"/>
      <c r="RHZ184" s="403"/>
      <c r="RIA184" s="403"/>
      <c r="RIM184" s="727"/>
      <c r="RIP184" s="403"/>
      <c r="RIQ184" s="403"/>
      <c r="RJC184" s="727"/>
      <c r="RJF184" s="403"/>
      <c r="RJG184" s="403"/>
      <c r="RJS184" s="727"/>
      <c r="RJV184" s="403"/>
      <c r="RJW184" s="403"/>
      <c r="RKI184" s="727"/>
      <c r="RKL184" s="403"/>
      <c r="RKM184" s="403"/>
      <c r="RKY184" s="727"/>
      <c r="RLB184" s="403"/>
      <c r="RLC184" s="403"/>
      <c r="RLO184" s="727"/>
      <c r="RLR184" s="403"/>
      <c r="RLS184" s="403"/>
      <c r="RME184" s="727"/>
      <c r="RMH184" s="403"/>
      <c r="RMI184" s="403"/>
      <c r="RMU184" s="727"/>
      <c r="RMX184" s="403"/>
      <c r="RMY184" s="403"/>
      <c r="RNK184" s="727"/>
      <c r="RNN184" s="403"/>
      <c r="RNO184" s="403"/>
      <c r="ROA184" s="727"/>
      <c r="ROD184" s="403"/>
      <c r="ROE184" s="403"/>
      <c r="ROQ184" s="727"/>
      <c r="ROT184" s="403"/>
      <c r="ROU184" s="403"/>
      <c r="RPG184" s="727"/>
      <c r="RPJ184" s="403"/>
      <c r="RPK184" s="403"/>
      <c r="RPW184" s="727"/>
      <c r="RPZ184" s="403"/>
      <c r="RQA184" s="403"/>
      <c r="RQM184" s="727"/>
      <c r="RQP184" s="403"/>
      <c r="RQQ184" s="403"/>
      <c r="RRC184" s="727"/>
      <c r="RRF184" s="403"/>
      <c r="RRG184" s="403"/>
      <c r="RRS184" s="727"/>
      <c r="RRV184" s="403"/>
      <c r="RRW184" s="403"/>
      <c r="RSI184" s="727"/>
      <c r="RSL184" s="403"/>
      <c r="RSM184" s="403"/>
      <c r="RSY184" s="727"/>
      <c r="RTB184" s="403"/>
      <c r="RTC184" s="403"/>
      <c r="RTO184" s="727"/>
      <c r="RTR184" s="403"/>
      <c r="RTS184" s="403"/>
      <c r="RUE184" s="727"/>
      <c r="RUH184" s="403"/>
      <c r="RUI184" s="403"/>
      <c r="RUU184" s="727"/>
      <c r="RUX184" s="403"/>
      <c r="RUY184" s="403"/>
      <c r="RVK184" s="727"/>
      <c r="RVN184" s="403"/>
      <c r="RVO184" s="403"/>
      <c r="RWA184" s="727"/>
      <c r="RWD184" s="403"/>
      <c r="RWE184" s="403"/>
      <c r="RWQ184" s="727"/>
      <c r="RWT184" s="403"/>
      <c r="RWU184" s="403"/>
      <c r="RXG184" s="727"/>
      <c r="RXJ184" s="403"/>
      <c r="RXK184" s="403"/>
      <c r="RXW184" s="727"/>
      <c r="RXZ184" s="403"/>
      <c r="RYA184" s="403"/>
      <c r="RYM184" s="727"/>
      <c r="RYP184" s="403"/>
      <c r="RYQ184" s="403"/>
      <c r="RZC184" s="727"/>
      <c r="RZF184" s="403"/>
      <c r="RZG184" s="403"/>
      <c r="RZS184" s="727"/>
      <c r="RZV184" s="403"/>
      <c r="RZW184" s="403"/>
      <c r="SAI184" s="727"/>
      <c r="SAL184" s="403"/>
      <c r="SAM184" s="403"/>
      <c r="SAY184" s="727"/>
      <c r="SBB184" s="403"/>
      <c r="SBC184" s="403"/>
      <c r="SBO184" s="727"/>
      <c r="SBR184" s="403"/>
      <c r="SBS184" s="403"/>
      <c r="SCE184" s="727"/>
      <c r="SCH184" s="403"/>
      <c r="SCI184" s="403"/>
      <c r="SCU184" s="727"/>
      <c r="SCX184" s="403"/>
      <c r="SCY184" s="403"/>
      <c r="SDK184" s="727"/>
      <c r="SDN184" s="403"/>
      <c r="SDO184" s="403"/>
      <c r="SEA184" s="727"/>
      <c r="SED184" s="403"/>
      <c r="SEE184" s="403"/>
      <c r="SEQ184" s="727"/>
      <c r="SET184" s="403"/>
      <c r="SEU184" s="403"/>
      <c r="SFG184" s="727"/>
      <c r="SFJ184" s="403"/>
      <c r="SFK184" s="403"/>
      <c r="SFW184" s="727"/>
      <c r="SFZ184" s="403"/>
      <c r="SGA184" s="403"/>
      <c r="SGM184" s="727"/>
      <c r="SGP184" s="403"/>
      <c r="SGQ184" s="403"/>
      <c r="SHC184" s="727"/>
      <c r="SHF184" s="403"/>
      <c r="SHG184" s="403"/>
      <c r="SHS184" s="727"/>
      <c r="SHV184" s="403"/>
      <c r="SHW184" s="403"/>
      <c r="SII184" s="727"/>
      <c r="SIL184" s="403"/>
      <c r="SIM184" s="403"/>
      <c r="SIY184" s="727"/>
      <c r="SJB184" s="403"/>
      <c r="SJC184" s="403"/>
      <c r="SJO184" s="727"/>
      <c r="SJR184" s="403"/>
      <c r="SJS184" s="403"/>
      <c r="SKE184" s="727"/>
      <c r="SKH184" s="403"/>
      <c r="SKI184" s="403"/>
      <c r="SKU184" s="727"/>
      <c r="SKX184" s="403"/>
      <c r="SKY184" s="403"/>
      <c r="SLK184" s="727"/>
      <c r="SLN184" s="403"/>
      <c r="SLO184" s="403"/>
      <c r="SMA184" s="727"/>
      <c r="SMD184" s="403"/>
      <c r="SME184" s="403"/>
      <c r="SMQ184" s="727"/>
      <c r="SMT184" s="403"/>
      <c r="SMU184" s="403"/>
      <c r="SNG184" s="727"/>
      <c r="SNJ184" s="403"/>
      <c r="SNK184" s="403"/>
      <c r="SNW184" s="727"/>
      <c r="SNZ184" s="403"/>
      <c r="SOA184" s="403"/>
      <c r="SOM184" s="727"/>
      <c r="SOP184" s="403"/>
      <c r="SOQ184" s="403"/>
      <c r="SPC184" s="727"/>
      <c r="SPF184" s="403"/>
      <c r="SPG184" s="403"/>
      <c r="SPS184" s="727"/>
      <c r="SPV184" s="403"/>
      <c r="SPW184" s="403"/>
      <c r="SQI184" s="727"/>
      <c r="SQL184" s="403"/>
      <c r="SQM184" s="403"/>
      <c r="SQY184" s="727"/>
      <c r="SRB184" s="403"/>
      <c r="SRC184" s="403"/>
      <c r="SRO184" s="727"/>
      <c r="SRR184" s="403"/>
      <c r="SRS184" s="403"/>
      <c r="SSE184" s="727"/>
      <c r="SSH184" s="403"/>
      <c r="SSI184" s="403"/>
      <c r="SSU184" s="727"/>
      <c r="SSX184" s="403"/>
      <c r="SSY184" s="403"/>
      <c r="STK184" s="727"/>
      <c r="STN184" s="403"/>
      <c r="STO184" s="403"/>
      <c r="SUA184" s="727"/>
      <c r="SUD184" s="403"/>
      <c r="SUE184" s="403"/>
      <c r="SUQ184" s="727"/>
      <c r="SUT184" s="403"/>
      <c r="SUU184" s="403"/>
      <c r="SVG184" s="727"/>
      <c r="SVJ184" s="403"/>
      <c r="SVK184" s="403"/>
      <c r="SVW184" s="727"/>
      <c r="SVZ184" s="403"/>
      <c r="SWA184" s="403"/>
      <c r="SWM184" s="727"/>
      <c r="SWP184" s="403"/>
      <c r="SWQ184" s="403"/>
      <c r="SXC184" s="727"/>
      <c r="SXF184" s="403"/>
      <c r="SXG184" s="403"/>
      <c r="SXS184" s="727"/>
      <c r="SXV184" s="403"/>
      <c r="SXW184" s="403"/>
      <c r="SYI184" s="727"/>
      <c r="SYL184" s="403"/>
      <c r="SYM184" s="403"/>
      <c r="SYY184" s="727"/>
      <c r="SZB184" s="403"/>
      <c r="SZC184" s="403"/>
      <c r="SZO184" s="727"/>
      <c r="SZR184" s="403"/>
      <c r="SZS184" s="403"/>
      <c r="TAE184" s="727"/>
      <c r="TAH184" s="403"/>
      <c r="TAI184" s="403"/>
      <c r="TAU184" s="727"/>
      <c r="TAX184" s="403"/>
      <c r="TAY184" s="403"/>
      <c r="TBK184" s="727"/>
      <c r="TBN184" s="403"/>
      <c r="TBO184" s="403"/>
      <c r="TCA184" s="727"/>
      <c r="TCD184" s="403"/>
      <c r="TCE184" s="403"/>
      <c r="TCQ184" s="727"/>
      <c r="TCT184" s="403"/>
      <c r="TCU184" s="403"/>
      <c r="TDG184" s="727"/>
      <c r="TDJ184" s="403"/>
      <c r="TDK184" s="403"/>
      <c r="TDW184" s="727"/>
      <c r="TDZ184" s="403"/>
      <c r="TEA184" s="403"/>
      <c r="TEM184" s="727"/>
      <c r="TEP184" s="403"/>
      <c r="TEQ184" s="403"/>
      <c r="TFC184" s="727"/>
      <c r="TFF184" s="403"/>
      <c r="TFG184" s="403"/>
      <c r="TFS184" s="727"/>
      <c r="TFV184" s="403"/>
      <c r="TFW184" s="403"/>
      <c r="TGI184" s="727"/>
      <c r="TGL184" s="403"/>
      <c r="TGM184" s="403"/>
      <c r="TGY184" s="727"/>
      <c r="THB184" s="403"/>
      <c r="THC184" s="403"/>
      <c r="THO184" s="727"/>
      <c r="THR184" s="403"/>
      <c r="THS184" s="403"/>
      <c r="TIE184" s="727"/>
      <c r="TIH184" s="403"/>
      <c r="TII184" s="403"/>
      <c r="TIU184" s="727"/>
      <c r="TIX184" s="403"/>
      <c r="TIY184" s="403"/>
      <c r="TJK184" s="727"/>
      <c r="TJN184" s="403"/>
      <c r="TJO184" s="403"/>
      <c r="TKA184" s="727"/>
      <c r="TKD184" s="403"/>
      <c r="TKE184" s="403"/>
      <c r="TKQ184" s="727"/>
      <c r="TKT184" s="403"/>
      <c r="TKU184" s="403"/>
      <c r="TLG184" s="727"/>
      <c r="TLJ184" s="403"/>
      <c r="TLK184" s="403"/>
      <c r="TLW184" s="727"/>
      <c r="TLZ184" s="403"/>
      <c r="TMA184" s="403"/>
      <c r="TMM184" s="727"/>
      <c r="TMP184" s="403"/>
      <c r="TMQ184" s="403"/>
      <c r="TNC184" s="727"/>
      <c r="TNF184" s="403"/>
      <c r="TNG184" s="403"/>
      <c r="TNS184" s="727"/>
      <c r="TNV184" s="403"/>
      <c r="TNW184" s="403"/>
      <c r="TOI184" s="727"/>
      <c r="TOL184" s="403"/>
      <c r="TOM184" s="403"/>
      <c r="TOY184" s="727"/>
      <c r="TPB184" s="403"/>
      <c r="TPC184" s="403"/>
      <c r="TPO184" s="727"/>
      <c r="TPR184" s="403"/>
      <c r="TPS184" s="403"/>
      <c r="TQE184" s="727"/>
      <c r="TQH184" s="403"/>
      <c r="TQI184" s="403"/>
      <c r="TQU184" s="727"/>
      <c r="TQX184" s="403"/>
      <c r="TQY184" s="403"/>
      <c r="TRK184" s="727"/>
      <c r="TRN184" s="403"/>
      <c r="TRO184" s="403"/>
      <c r="TSA184" s="727"/>
      <c r="TSD184" s="403"/>
      <c r="TSE184" s="403"/>
      <c r="TSQ184" s="727"/>
      <c r="TST184" s="403"/>
      <c r="TSU184" s="403"/>
      <c r="TTG184" s="727"/>
      <c r="TTJ184" s="403"/>
      <c r="TTK184" s="403"/>
      <c r="TTW184" s="727"/>
      <c r="TTZ184" s="403"/>
      <c r="TUA184" s="403"/>
      <c r="TUM184" s="727"/>
      <c r="TUP184" s="403"/>
      <c r="TUQ184" s="403"/>
      <c r="TVC184" s="727"/>
      <c r="TVF184" s="403"/>
      <c r="TVG184" s="403"/>
      <c r="TVS184" s="727"/>
      <c r="TVV184" s="403"/>
      <c r="TVW184" s="403"/>
      <c r="TWI184" s="727"/>
      <c r="TWL184" s="403"/>
      <c r="TWM184" s="403"/>
      <c r="TWY184" s="727"/>
      <c r="TXB184" s="403"/>
      <c r="TXC184" s="403"/>
      <c r="TXO184" s="727"/>
      <c r="TXR184" s="403"/>
      <c r="TXS184" s="403"/>
      <c r="TYE184" s="727"/>
      <c r="TYH184" s="403"/>
      <c r="TYI184" s="403"/>
      <c r="TYU184" s="727"/>
      <c r="TYX184" s="403"/>
      <c r="TYY184" s="403"/>
      <c r="TZK184" s="727"/>
      <c r="TZN184" s="403"/>
      <c r="TZO184" s="403"/>
      <c r="UAA184" s="727"/>
      <c r="UAD184" s="403"/>
      <c r="UAE184" s="403"/>
      <c r="UAQ184" s="727"/>
      <c r="UAT184" s="403"/>
      <c r="UAU184" s="403"/>
      <c r="UBG184" s="727"/>
      <c r="UBJ184" s="403"/>
      <c r="UBK184" s="403"/>
      <c r="UBW184" s="727"/>
      <c r="UBZ184" s="403"/>
      <c r="UCA184" s="403"/>
      <c r="UCM184" s="727"/>
      <c r="UCP184" s="403"/>
      <c r="UCQ184" s="403"/>
      <c r="UDC184" s="727"/>
      <c r="UDF184" s="403"/>
      <c r="UDG184" s="403"/>
      <c r="UDS184" s="727"/>
      <c r="UDV184" s="403"/>
      <c r="UDW184" s="403"/>
      <c r="UEI184" s="727"/>
      <c r="UEL184" s="403"/>
      <c r="UEM184" s="403"/>
      <c r="UEY184" s="727"/>
      <c r="UFB184" s="403"/>
      <c r="UFC184" s="403"/>
      <c r="UFO184" s="727"/>
      <c r="UFR184" s="403"/>
      <c r="UFS184" s="403"/>
      <c r="UGE184" s="727"/>
      <c r="UGH184" s="403"/>
      <c r="UGI184" s="403"/>
      <c r="UGU184" s="727"/>
      <c r="UGX184" s="403"/>
      <c r="UGY184" s="403"/>
      <c r="UHK184" s="727"/>
      <c r="UHN184" s="403"/>
      <c r="UHO184" s="403"/>
      <c r="UIA184" s="727"/>
      <c r="UID184" s="403"/>
      <c r="UIE184" s="403"/>
      <c r="UIQ184" s="727"/>
      <c r="UIT184" s="403"/>
      <c r="UIU184" s="403"/>
      <c r="UJG184" s="727"/>
      <c r="UJJ184" s="403"/>
      <c r="UJK184" s="403"/>
      <c r="UJW184" s="727"/>
      <c r="UJZ184" s="403"/>
      <c r="UKA184" s="403"/>
      <c r="UKM184" s="727"/>
      <c r="UKP184" s="403"/>
      <c r="UKQ184" s="403"/>
      <c r="ULC184" s="727"/>
      <c r="ULF184" s="403"/>
      <c r="ULG184" s="403"/>
      <c r="ULS184" s="727"/>
      <c r="ULV184" s="403"/>
      <c r="ULW184" s="403"/>
      <c r="UMI184" s="727"/>
      <c r="UML184" s="403"/>
      <c r="UMM184" s="403"/>
      <c r="UMY184" s="727"/>
      <c r="UNB184" s="403"/>
      <c r="UNC184" s="403"/>
      <c r="UNO184" s="727"/>
      <c r="UNR184" s="403"/>
      <c r="UNS184" s="403"/>
      <c r="UOE184" s="727"/>
      <c r="UOH184" s="403"/>
      <c r="UOI184" s="403"/>
      <c r="UOU184" s="727"/>
      <c r="UOX184" s="403"/>
      <c r="UOY184" s="403"/>
      <c r="UPK184" s="727"/>
      <c r="UPN184" s="403"/>
      <c r="UPO184" s="403"/>
      <c r="UQA184" s="727"/>
      <c r="UQD184" s="403"/>
      <c r="UQE184" s="403"/>
      <c r="UQQ184" s="727"/>
      <c r="UQT184" s="403"/>
      <c r="UQU184" s="403"/>
      <c r="URG184" s="727"/>
      <c r="URJ184" s="403"/>
      <c r="URK184" s="403"/>
      <c r="URW184" s="727"/>
      <c r="URZ184" s="403"/>
      <c r="USA184" s="403"/>
      <c r="USM184" s="727"/>
      <c r="USP184" s="403"/>
      <c r="USQ184" s="403"/>
      <c r="UTC184" s="727"/>
      <c r="UTF184" s="403"/>
      <c r="UTG184" s="403"/>
      <c r="UTS184" s="727"/>
      <c r="UTV184" s="403"/>
      <c r="UTW184" s="403"/>
      <c r="UUI184" s="727"/>
      <c r="UUL184" s="403"/>
      <c r="UUM184" s="403"/>
      <c r="UUY184" s="727"/>
      <c r="UVB184" s="403"/>
      <c r="UVC184" s="403"/>
      <c r="UVO184" s="727"/>
      <c r="UVR184" s="403"/>
      <c r="UVS184" s="403"/>
      <c r="UWE184" s="727"/>
      <c r="UWH184" s="403"/>
      <c r="UWI184" s="403"/>
      <c r="UWU184" s="727"/>
      <c r="UWX184" s="403"/>
      <c r="UWY184" s="403"/>
      <c r="UXK184" s="727"/>
      <c r="UXN184" s="403"/>
      <c r="UXO184" s="403"/>
      <c r="UYA184" s="727"/>
      <c r="UYD184" s="403"/>
      <c r="UYE184" s="403"/>
      <c r="UYQ184" s="727"/>
      <c r="UYT184" s="403"/>
      <c r="UYU184" s="403"/>
      <c r="UZG184" s="727"/>
      <c r="UZJ184" s="403"/>
      <c r="UZK184" s="403"/>
      <c r="UZW184" s="727"/>
      <c r="UZZ184" s="403"/>
      <c r="VAA184" s="403"/>
      <c r="VAM184" s="727"/>
      <c r="VAP184" s="403"/>
      <c r="VAQ184" s="403"/>
      <c r="VBC184" s="727"/>
      <c r="VBF184" s="403"/>
      <c r="VBG184" s="403"/>
      <c r="VBS184" s="727"/>
      <c r="VBV184" s="403"/>
      <c r="VBW184" s="403"/>
      <c r="VCI184" s="727"/>
      <c r="VCL184" s="403"/>
      <c r="VCM184" s="403"/>
      <c r="VCY184" s="727"/>
      <c r="VDB184" s="403"/>
      <c r="VDC184" s="403"/>
      <c r="VDO184" s="727"/>
      <c r="VDR184" s="403"/>
      <c r="VDS184" s="403"/>
      <c r="VEE184" s="727"/>
      <c r="VEH184" s="403"/>
      <c r="VEI184" s="403"/>
      <c r="VEU184" s="727"/>
      <c r="VEX184" s="403"/>
      <c r="VEY184" s="403"/>
      <c r="VFK184" s="727"/>
      <c r="VFN184" s="403"/>
      <c r="VFO184" s="403"/>
      <c r="VGA184" s="727"/>
      <c r="VGD184" s="403"/>
      <c r="VGE184" s="403"/>
      <c r="VGQ184" s="727"/>
      <c r="VGT184" s="403"/>
      <c r="VGU184" s="403"/>
      <c r="VHG184" s="727"/>
      <c r="VHJ184" s="403"/>
      <c r="VHK184" s="403"/>
      <c r="VHW184" s="727"/>
      <c r="VHZ184" s="403"/>
      <c r="VIA184" s="403"/>
      <c r="VIM184" s="727"/>
      <c r="VIP184" s="403"/>
      <c r="VIQ184" s="403"/>
      <c r="VJC184" s="727"/>
      <c r="VJF184" s="403"/>
      <c r="VJG184" s="403"/>
      <c r="VJS184" s="727"/>
      <c r="VJV184" s="403"/>
      <c r="VJW184" s="403"/>
      <c r="VKI184" s="727"/>
      <c r="VKL184" s="403"/>
      <c r="VKM184" s="403"/>
      <c r="VKY184" s="727"/>
      <c r="VLB184" s="403"/>
      <c r="VLC184" s="403"/>
      <c r="VLO184" s="727"/>
      <c r="VLR184" s="403"/>
      <c r="VLS184" s="403"/>
      <c r="VME184" s="727"/>
      <c r="VMH184" s="403"/>
      <c r="VMI184" s="403"/>
      <c r="VMU184" s="727"/>
      <c r="VMX184" s="403"/>
      <c r="VMY184" s="403"/>
      <c r="VNK184" s="727"/>
      <c r="VNN184" s="403"/>
      <c r="VNO184" s="403"/>
      <c r="VOA184" s="727"/>
      <c r="VOD184" s="403"/>
      <c r="VOE184" s="403"/>
      <c r="VOQ184" s="727"/>
      <c r="VOT184" s="403"/>
      <c r="VOU184" s="403"/>
      <c r="VPG184" s="727"/>
      <c r="VPJ184" s="403"/>
      <c r="VPK184" s="403"/>
      <c r="VPW184" s="727"/>
      <c r="VPZ184" s="403"/>
      <c r="VQA184" s="403"/>
      <c r="VQM184" s="727"/>
      <c r="VQP184" s="403"/>
      <c r="VQQ184" s="403"/>
      <c r="VRC184" s="727"/>
      <c r="VRF184" s="403"/>
      <c r="VRG184" s="403"/>
      <c r="VRS184" s="727"/>
      <c r="VRV184" s="403"/>
      <c r="VRW184" s="403"/>
      <c r="VSI184" s="727"/>
      <c r="VSL184" s="403"/>
      <c r="VSM184" s="403"/>
      <c r="VSY184" s="727"/>
      <c r="VTB184" s="403"/>
      <c r="VTC184" s="403"/>
      <c r="VTO184" s="727"/>
      <c r="VTR184" s="403"/>
      <c r="VTS184" s="403"/>
      <c r="VUE184" s="727"/>
      <c r="VUH184" s="403"/>
      <c r="VUI184" s="403"/>
      <c r="VUU184" s="727"/>
      <c r="VUX184" s="403"/>
      <c r="VUY184" s="403"/>
      <c r="VVK184" s="727"/>
      <c r="VVN184" s="403"/>
      <c r="VVO184" s="403"/>
      <c r="VWA184" s="727"/>
      <c r="VWD184" s="403"/>
      <c r="VWE184" s="403"/>
      <c r="VWQ184" s="727"/>
      <c r="VWT184" s="403"/>
      <c r="VWU184" s="403"/>
      <c r="VXG184" s="727"/>
      <c r="VXJ184" s="403"/>
      <c r="VXK184" s="403"/>
      <c r="VXW184" s="727"/>
      <c r="VXZ184" s="403"/>
      <c r="VYA184" s="403"/>
      <c r="VYM184" s="727"/>
      <c r="VYP184" s="403"/>
      <c r="VYQ184" s="403"/>
      <c r="VZC184" s="727"/>
      <c r="VZF184" s="403"/>
      <c r="VZG184" s="403"/>
      <c r="VZS184" s="727"/>
      <c r="VZV184" s="403"/>
      <c r="VZW184" s="403"/>
      <c r="WAI184" s="727"/>
      <c r="WAL184" s="403"/>
      <c r="WAM184" s="403"/>
      <c r="WAY184" s="727"/>
      <c r="WBB184" s="403"/>
      <c r="WBC184" s="403"/>
      <c r="WBO184" s="727"/>
      <c r="WBR184" s="403"/>
      <c r="WBS184" s="403"/>
      <c r="WCE184" s="727"/>
      <c r="WCH184" s="403"/>
      <c r="WCI184" s="403"/>
      <c r="WCU184" s="727"/>
      <c r="WCX184" s="403"/>
      <c r="WCY184" s="403"/>
      <c r="WDK184" s="727"/>
      <c r="WDN184" s="403"/>
      <c r="WDO184" s="403"/>
      <c r="WEA184" s="727"/>
      <c r="WED184" s="403"/>
      <c r="WEE184" s="403"/>
      <c r="WEQ184" s="727"/>
      <c r="WET184" s="403"/>
      <c r="WEU184" s="403"/>
      <c r="WFG184" s="727"/>
      <c r="WFJ184" s="403"/>
      <c r="WFK184" s="403"/>
      <c r="WFW184" s="727"/>
      <c r="WFZ184" s="403"/>
      <c r="WGA184" s="403"/>
      <c r="WGM184" s="727"/>
      <c r="WGP184" s="403"/>
      <c r="WGQ184" s="403"/>
      <c r="WHC184" s="727"/>
      <c r="WHF184" s="403"/>
      <c r="WHG184" s="403"/>
      <c r="WHS184" s="727"/>
      <c r="WHV184" s="403"/>
      <c r="WHW184" s="403"/>
      <c r="WII184" s="727"/>
      <c r="WIL184" s="403"/>
      <c r="WIM184" s="403"/>
      <c r="WIY184" s="727"/>
      <c r="WJB184" s="403"/>
      <c r="WJC184" s="403"/>
      <c r="WJO184" s="727"/>
      <c r="WJR184" s="403"/>
      <c r="WJS184" s="403"/>
      <c r="WKE184" s="727"/>
      <c r="WKH184" s="403"/>
      <c r="WKI184" s="403"/>
      <c r="WKU184" s="727"/>
      <c r="WKX184" s="403"/>
      <c r="WKY184" s="403"/>
      <c r="WLK184" s="727"/>
      <c r="WLN184" s="403"/>
      <c r="WLO184" s="403"/>
      <c r="WMA184" s="727"/>
      <c r="WMD184" s="403"/>
      <c r="WME184" s="403"/>
      <c r="WMQ184" s="727"/>
      <c r="WMT184" s="403"/>
      <c r="WMU184" s="403"/>
      <c r="WNG184" s="727"/>
      <c r="WNJ184" s="403"/>
      <c r="WNK184" s="403"/>
      <c r="WNW184" s="727"/>
      <c r="WNZ184" s="403"/>
      <c r="WOA184" s="403"/>
      <c r="WOM184" s="727"/>
      <c r="WOP184" s="403"/>
      <c r="WOQ184" s="403"/>
      <c r="WPC184" s="727"/>
      <c r="WPF184" s="403"/>
      <c r="WPG184" s="403"/>
      <c r="WPS184" s="727"/>
      <c r="WPV184" s="403"/>
      <c r="WPW184" s="403"/>
      <c r="WQI184" s="727"/>
      <c r="WQL184" s="403"/>
      <c r="WQM184" s="403"/>
      <c r="WQY184" s="727"/>
      <c r="WRB184" s="403"/>
      <c r="WRC184" s="403"/>
      <c r="WRO184" s="727"/>
      <c r="WRR184" s="403"/>
      <c r="WRS184" s="403"/>
      <c r="WSE184" s="727"/>
      <c r="WSH184" s="403"/>
      <c r="WSI184" s="403"/>
      <c r="WSU184" s="727"/>
      <c r="WSX184" s="403"/>
      <c r="WSY184" s="403"/>
      <c r="WTK184" s="727"/>
      <c r="WTN184" s="403"/>
      <c r="WTO184" s="403"/>
      <c r="WUA184" s="727"/>
      <c r="WUD184" s="403"/>
      <c r="WUE184" s="403"/>
      <c r="WUQ184" s="727"/>
      <c r="WUT184" s="403"/>
      <c r="WUU184" s="403"/>
      <c r="WVG184" s="727"/>
      <c r="WVJ184" s="403"/>
      <c r="WVK184" s="403"/>
      <c r="WVW184" s="727"/>
      <c r="WVZ184" s="403"/>
      <c r="WWA184" s="403"/>
      <c r="WWM184" s="727"/>
      <c r="WWP184" s="403"/>
      <c r="WWQ184" s="403"/>
      <c r="WXC184" s="727"/>
      <c r="WXF184" s="403"/>
      <c r="WXG184" s="403"/>
      <c r="WXS184" s="727"/>
      <c r="WXV184" s="403"/>
      <c r="WXW184" s="403"/>
      <c r="WYI184" s="727"/>
      <c r="WYL184" s="403"/>
      <c r="WYM184" s="403"/>
      <c r="WYY184" s="727"/>
      <c r="WZB184" s="403"/>
      <c r="WZC184" s="403"/>
      <c r="WZO184" s="727"/>
      <c r="WZR184" s="403"/>
      <c r="WZS184" s="403"/>
      <c r="XAE184" s="727"/>
      <c r="XAH184" s="403"/>
      <c r="XAI184" s="403"/>
      <c r="XAU184" s="727"/>
      <c r="XAX184" s="403"/>
      <c r="XAY184" s="403"/>
      <c r="XBK184" s="727"/>
      <c r="XBN184" s="403"/>
      <c r="XBO184" s="403"/>
      <c r="XCA184" s="727"/>
      <c r="XCD184" s="403"/>
      <c r="XCE184" s="403"/>
      <c r="XCQ184" s="727"/>
      <c r="XCT184" s="403"/>
      <c r="XCU184" s="403"/>
      <c r="XDG184" s="727"/>
      <c r="XDJ184" s="403"/>
      <c r="XDK184" s="403"/>
      <c r="XDW184" s="727"/>
      <c r="XDZ184" s="403"/>
      <c r="XEA184" s="403"/>
      <c r="XEM184" s="727"/>
      <c r="XEP184" s="403"/>
      <c r="XEQ184" s="403"/>
      <c r="XFC184" s="727"/>
    </row>
    <row r="185" spans="1:1023 1026:2047 2050:3071 3074:4095 4098:5119 5122:6143 6146:7167 7170:8191 8194:9215 9218:10239 10242:11263 11266:12287 12290:13311 13314:14335 14338:15359 15362:16383" s="94" customFormat="1">
      <c r="A185" s="570" t="s">
        <v>23</v>
      </c>
      <c r="B185" s="571">
        <v>45891</v>
      </c>
      <c r="C185" s="571">
        <v>45900</v>
      </c>
      <c r="D185" s="570" t="s">
        <v>504</v>
      </c>
      <c r="E185" s="570" t="s">
        <v>486</v>
      </c>
      <c r="F185" s="570">
        <v>65</v>
      </c>
      <c r="G185" s="570" t="s">
        <v>499</v>
      </c>
      <c r="H185" s="570">
        <v>3000</v>
      </c>
      <c r="I185" s="570">
        <v>15</v>
      </c>
      <c r="J185" s="570">
        <v>0</v>
      </c>
      <c r="K185" s="570">
        <v>0</v>
      </c>
      <c r="L185" s="570">
        <v>0</v>
      </c>
      <c r="M185" s="570">
        <v>0</v>
      </c>
      <c r="N185" s="570">
        <f t="shared" si="2171"/>
        <v>3015</v>
      </c>
      <c r="O185" s="563">
        <f t="shared" si="2172"/>
        <v>46.384615384615387</v>
      </c>
      <c r="P185" s="570" t="s">
        <v>1283</v>
      </c>
      <c r="R185" s="403"/>
      <c r="S185" s="403"/>
      <c r="AE185" s="727"/>
      <c r="AH185" s="403"/>
      <c r="AI185" s="403"/>
      <c r="AU185" s="727"/>
      <c r="AX185" s="403"/>
      <c r="AY185" s="403"/>
      <c r="BK185" s="727"/>
      <c r="BN185" s="403"/>
      <c r="BO185" s="403"/>
      <c r="CA185" s="727"/>
      <c r="CD185" s="403"/>
      <c r="CE185" s="403"/>
      <c r="CQ185" s="727"/>
      <c r="CT185" s="403"/>
      <c r="CU185" s="403"/>
      <c r="DG185" s="727"/>
      <c r="DJ185" s="403"/>
      <c r="DK185" s="403"/>
      <c r="DW185" s="727"/>
      <c r="DZ185" s="403"/>
      <c r="EA185" s="403"/>
      <c r="EM185" s="727"/>
      <c r="EP185" s="403"/>
      <c r="EQ185" s="403"/>
      <c r="FC185" s="727"/>
      <c r="FF185" s="403"/>
      <c r="FG185" s="403"/>
      <c r="FS185" s="727"/>
      <c r="FV185" s="403"/>
      <c r="FW185" s="403"/>
      <c r="GI185" s="727"/>
      <c r="GL185" s="403"/>
      <c r="GM185" s="403"/>
      <c r="GY185" s="727"/>
      <c r="HB185" s="403"/>
      <c r="HC185" s="403"/>
      <c r="HO185" s="727"/>
      <c r="HR185" s="403"/>
      <c r="HS185" s="403"/>
      <c r="IE185" s="727"/>
      <c r="IH185" s="403"/>
      <c r="II185" s="403"/>
      <c r="IU185" s="727"/>
      <c r="IX185" s="403"/>
      <c r="IY185" s="403"/>
      <c r="JK185" s="727"/>
      <c r="JN185" s="403"/>
      <c r="JO185" s="403"/>
      <c r="KA185" s="727"/>
      <c r="KD185" s="403"/>
      <c r="KE185" s="403"/>
      <c r="KQ185" s="727"/>
      <c r="KT185" s="403"/>
      <c r="KU185" s="403"/>
      <c r="LG185" s="727"/>
      <c r="LJ185" s="403"/>
      <c r="LK185" s="403"/>
      <c r="LW185" s="727"/>
      <c r="LZ185" s="403"/>
      <c r="MA185" s="403"/>
      <c r="MM185" s="727"/>
      <c r="MP185" s="403"/>
      <c r="MQ185" s="403"/>
      <c r="NC185" s="727"/>
      <c r="NF185" s="403"/>
      <c r="NG185" s="403"/>
      <c r="NS185" s="727"/>
      <c r="NV185" s="403"/>
      <c r="NW185" s="403"/>
      <c r="OI185" s="727"/>
      <c r="OL185" s="403"/>
      <c r="OM185" s="403"/>
      <c r="OY185" s="727"/>
      <c r="PB185" s="403"/>
      <c r="PC185" s="403"/>
      <c r="PO185" s="727"/>
      <c r="PR185" s="403"/>
      <c r="PS185" s="403"/>
      <c r="QE185" s="727"/>
      <c r="QH185" s="403"/>
      <c r="QI185" s="403"/>
      <c r="QU185" s="727"/>
      <c r="QX185" s="403"/>
      <c r="QY185" s="403"/>
      <c r="RK185" s="727"/>
      <c r="RN185" s="403"/>
      <c r="RO185" s="403"/>
      <c r="SA185" s="727"/>
      <c r="SD185" s="403"/>
      <c r="SE185" s="403"/>
      <c r="SQ185" s="727"/>
      <c r="ST185" s="403"/>
      <c r="SU185" s="403"/>
      <c r="TG185" s="727"/>
      <c r="TJ185" s="403"/>
      <c r="TK185" s="403"/>
      <c r="TW185" s="727"/>
      <c r="TZ185" s="403"/>
      <c r="UA185" s="403"/>
      <c r="UM185" s="727"/>
      <c r="UP185" s="403"/>
      <c r="UQ185" s="403"/>
      <c r="VC185" s="727"/>
      <c r="VF185" s="403"/>
      <c r="VG185" s="403"/>
      <c r="VS185" s="727"/>
      <c r="VV185" s="403"/>
      <c r="VW185" s="403"/>
      <c r="WI185" s="727"/>
      <c r="WL185" s="403"/>
      <c r="WM185" s="403"/>
      <c r="WY185" s="727"/>
      <c r="XB185" s="403"/>
      <c r="XC185" s="403"/>
      <c r="XO185" s="727"/>
      <c r="XR185" s="403"/>
      <c r="XS185" s="403"/>
      <c r="YE185" s="727"/>
      <c r="YH185" s="403"/>
      <c r="YI185" s="403"/>
      <c r="YU185" s="727"/>
      <c r="YX185" s="403"/>
      <c r="YY185" s="403"/>
      <c r="ZK185" s="727"/>
      <c r="ZN185" s="403"/>
      <c r="ZO185" s="403"/>
      <c r="AAA185" s="727"/>
      <c r="AAD185" s="403"/>
      <c r="AAE185" s="403"/>
      <c r="AAQ185" s="727"/>
      <c r="AAT185" s="403"/>
      <c r="AAU185" s="403"/>
      <c r="ABG185" s="727"/>
      <c r="ABJ185" s="403"/>
      <c r="ABK185" s="403"/>
      <c r="ABW185" s="727"/>
      <c r="ABZ185" s="403"/>
      <c r="ACA185" s="403"/>
      <c r="ACM185" s="727"/>
      <c r="ACP185" s="403"/>
      <c r="ACQ185" s="403"/>
      <c r="ADC185" s="727"/>
      <c r="ADF185" s="403"/>
      <c r="ADG185" s="403"/>
      <c r="ADS185" s="727"/>
      <c r="ADV185" s="403"/>
      <c r="ADW185" s="403"/>
      <c r="AEI185" s="727"/>
      <c r="AEL185" s="403"/>
      <c r="AEM185" s="403"/>
      <c r="AEY185" s="727"/>
      <c r="AFB185" s="403"/>
      <c r="AFC185" s="403"/>
      <c r="AFO185" s="727"/>
      <c r="AFR185" s="403"/>
      <c r="AFS185" s="403"/>
      <c r="AGE185" s="727"/>
      <c r="AGH185" s="403"/>
      <c r="AGI185" s="403"/>
      <c r="AGU185" s="727"/>
      <c r="AGX185" s="403"/>
      <c r="AGY185" s="403"/>
      <c r="AHK185" s="727"/>
      <c r="AHN185" s="403"/>
      <c r="AHO185" s="403"/>
      <c r="AIA185" s="727"/>
      <c r="AID185" s="403"/>
      <c r="AIE185" s="403"/>
      <c r="AIQ185" s="727"/>
      <c r="AIT185" s="403"/>
      <c r="AIU185" s="403"/>
      <c r="AJG185" s="727"/>
      <c r="AJJ185" s="403"/>
      <c r="AJK185" s="403"/>
      <c r="AJW185" s="727"/>
      <c r="AJZ185" s="403"/>
      <c r="AKA185" s="403"/>
      <c r="AKM185" s="727"/>
      <c r="AKP185" s="403"/>
      <c r="AKQ185" s="403"/>
      <c r="ALC185" s="727"/>
      <c r="ALF185" s="403"/>
      <c r="ALG185" s="403"/>
      <c r="ALS185" s="727"/>
      <c r="ALV185" s="403"/>
      <c r="ALW185" s="403"/>
      <c r="AMI185" s="727"/>
      <c r="AML185" s="403"/>
      <c r="AMM185" s="403"/>
      <c r="AMY185" s="727"/>
      <c r="ANB185" s="403"/>
      <c r="ANC185" s="403"/>
      <c r="ANO185" s="727"/>
      <c r="ANR185" s="403"/>
      <c r="ANS185" s="403"/>
      <c r="AOE185" s="727"/>
      <c r="AOH185" s="403"/>
      <c r="AOI185" s="403"/>
      <c r="AOU185" s="727"/>
      <c r="AOX185" s="403"/>
      <c r="AOY185" s="403"/>
      <c r="APK185" s="727"/>
      <c r="APN185" s="403"/>
      <c r="APO185" s="403"/>
      <c r="AQA185" s="727"/>
      <c r="AQD185" s="403"/>
      <c r="AQE185" s="403"/>
      <c r="AQQ185" s="727"/>
      <c r="AQT185" s="403"/>
      <c r="AQU185" s="403"/>
      <c r="ARG185" s="727"/>
      <c r="ARJ185" s="403"/>
      <c r="ARK185" s="403"/>
      <c r="ARW185" s="727"/>
      <c r="ARZ185" s="403"/>
      <c r="ASA185" s="403"/>
      <c r="ASM185" s="727"/>
      <c r="ASP185" s="403"/>
      <c r="ASQ185" s="403"/>
      <c r="ATC185" s="727"/>
      <c r="ATF185" s="403"/>
      <c r="ATG185" s="403"/>
      <c r="ATS185" s="727"/>
      <c r="ATV185" s="403"/>
      <c r="ATW185" s="403"/>
      <c r="AUI185" s="727"/>
      <c r="AUL185" s="403"/>
      <c r="AUM185" s="403"/>
      <c r="AUY185" s="727"/>
      <c r="AVB185" s="403"/>
      <c r="AVC185" s="403"/>
      <c r="AVO185" s="727"/>
      <c r="AVR185" s="403"/>
      <c r="AVS185" s="403"/>
      <c r="AWE185" s="727"/>
      <c r="AWH185" s="403"/>
      <c r="AWI185" s="403"/>
      <c r="AWU185" s="727"/>
      <c r="AWX185" s="403"/>
      <c r="AWY185" s="403"/>
      <c r="AXK185" s="727"/>
      <c r="AXN185" s="403"/>
      <c r="AXO185" s="403"/>
      <c r="AYA185" s="727"/>
      <c r="AYD185" s="403"/>
      <c r="AYE185" s="403"/>
      <c r="AYQ185" s="727"/>
      <c r="AYT185" s="403"/>
      <c r="AYU185" s="403"/>
      <c r="AZG185" s="727"/>
      <c r="AZJ185" s="403"/>
      <c r="AZK185" s="403"/>
      <c r="AZW185" s="727"/>
      <c r="AZZ185" s="403"/>
      <c r="BAA185" s="403"/>
      <c r="BAM185" s="727"/>
      <c r="BAP185" s="403"/>
      <c r="BAQ185" s="403"/>
      <c r="BBC185" s="727"/>
      <c r="BBF185" s="403"/>
      <c r="BBG185" s="403"/>
      <c r="BBS185" s="727"/>
      <c r="BBV185" s="403"/>
      <c r="BBW185" s="403"/>
      <c r="BCI185" s="727"/>
      <c r="BCL185" s="403"/>
      <c r="BCM185" s="403"/>
      <c r="BCY185" s="727"/>
      <c r="BDB185" s="403"/>
      <c r="BDC185" s="403"/>
      <c r="BDO185" s="727"/>
      <c r="BDR185" s="403"/>
      <c r="BDS185" s="403"/>
      <c r="BEE185" s="727"/>
      <c r="BEH185" s="403"/>
      <c r="BEI185" s="403"/>
      <c r="BEU185" s="727"/>
      <c r="BEX185" s="403"/>
      <c r="BEY185" s="403"/>
      <c r="BFK185" s="727"/>
      <c r="BFN185" s="403"/>
      <c r="BFO185" s="403"/>
      <c r="BGA185" s="727"/>
      <c r="BGD185" s="403"/>
      <c r="BGE185" s="403"/>
      <c r="BGQ185" s="727"/>
      <c r="BGT185" s="403"/>
      <c r="BGU185" s="403"/>
      <c r="BHG185" s="727"/>
      <c r="BHJ185" s="403"/>
      <c r="BHK185" s="403"/>
      <c r="BHW185" s="727"/>
      <c r="BHZ185" s="403"/>
      <c r="BIA185" s="403"/>
      <c r="BIM185" s="727"/>
      <c r="BIP185" s="403"/>
      <c r="BIQ185" s="403"/>
      <c r="BJC185" s="727"/>
      <c r="BJF185" s="403"/>
      <c r="BJG185" s="403"/>
      <c r="BJS185" s="727"/>
      <c r="BJV185" s="403"/>
      <c r="BJW185" s="403"/>
      <c r="BKI185" s="727"/>
      <c r="BKL185" s="403"/>
      <c r="BKM185" s="403"/>
      <c r="BKY185" s="727"/>
      <c r="BLB185" s="403"/>
      <c r="BLC185" s="403"/>
      <c r="BLO185" s="727"/>
      <c r="BLR185" s="403"/>
      <c r="BLS185" s="403"/>
      <c r="BME185" s="727"/>
      <c r="BMH185" s="403"/>
      <c r="BMI185" s="403"/>
      <c r="BMU185" s="727"/>
      <c r="BMX185" s="403"/>
      <c r="BMY185" s="403"/>
      <c r="BNK185" s="727"/>
      <c r="BNN185" s="403"/>
      <c r="BNO185" s="403"/>
      <c r="BOA185" s="727"/>
      <c r="BOD185" s="403"/>
      <c r="BOE185" s="403"/>
      <c r="BOQ185" s="727"/>
      <c r="BOT185" s="403"/>
      <c r="BOU185" s="403"/>
      <c r="BPG185" s="727"/>
      <c r="BPJ185" s="403"/>
      <c r="BPK185" s="403"/>
      <c r="BPW185" s="727"/>
      <c r="BPZ185" s="403"/>
      <c r="BQA185" s="403"/>
      <c r="BQM185" s="727"/>
      <c r="BQP185" s="403"/>
      <c r="BQQ185" s="403"/>
      <c r="BRC185" s="727"/>
      <c r="BRF185" s="403"/>
      <c r="BRG185" s="403"/>
      <c r="BRS185" s="727"/>
      <c r="BRV185" s="403"/>
      <c r="BRW185" s="403"/>
      <c r="BSI185" s="727"/>
      <c r="BSL185" s="403"/>
      <c r="BSM185" s="403"/>
      <c r="BSY185" s="727"/>
      <c r="BTB185" s="403"/>
      <c r="BTC185" s="403"/>
      <c r="BTO185" s="727"/>
      <c r="BTR185" s="403"/>
      <c r="BTS185" s="403"/>
      <c r="BUE185" s="727"/>
      <c r="BUH185" s="403"/>
      <c r="BUI185" s="403"/>
      <c r="BUU185" s="727"/>
      <c r="BUX185" s="403"/>
      <c r="BUY185" s="403"/>
      <c r="BVK185" s="727"/>
      <c r="BVN185" s="403"/>
      <c r="BVO185" s="403"/>
      <c r="BWA185" s="727"/>
      <c r="BWD185" s="403"/>
      <c r="BWE185" s="403"/>
      <c r="BWQ185" s="727"/>
      <c r="BWT185" s="403"/>
      <c r="BWU185" s="403"/>
      <c r="BXG185" s="727"/>
      <c r="BXJ185" s="403"/>
      <c r="BXK185" s="403"/>
      <c r="BXW185" s="727"/>
      <c r="BXZ185" s="403"/>
      <c r="BYA185" s="403"/>
      <c r="BYM185" s="727"/>
      <c r="BYP185" s="403"/>
      <c r="BYQ185" s="403"/>
      <c r="BZC185" s="727"/>
      <c r="BZF185" s="403"/>
      <c r="BZG185" s="403"/>
      <c r="BZS185" s="727"/>
      <c r="BZV185" s="403"/>
      <c r="BZW185" s="403"/>
      <c r="CAI185" s="727"/>
      <c r="CAL185" s="403"/>
      <c r="CAM185" s="403"/>
      <c r="CAY185" s="727"/>
      <c r="CBB185" s="403"/>
      <c r="CBC185" s="403"/>
      <c r="CBO185" s="727"/>
      <c r="CBR185" s="403"/>
      <c r="CBS185" s="403"/>
      <c r="CCE185" s="727"/>
      <c r="CCH185" s="403"/>
      <c r="CCI185" s="403"/>
      <c r="CCU185" s="727"/>
      <c r="CCX185" s="403"/>
      <c r="CCY185" s="403"/>
      <c r="CDK185" s="727"/>
      <c r="CDN185" s="403"/>
      <c r="CDO185" s="403"/>
      <c r="CEA185" s="727"/>
      <c r="CED185" s="403"/>
      <c r="CEE185" s="403"/>
      <c r="CEQ185" s="727"/>
      <c r="CET185" s="403"/>
      <c r="CEU185" s="403"/>
      <c r="CFG185" s="727"/>
      <c r="CFJ185" s="403"/>
      <c r="CFK185" s="403"/>
      <c r="CFW185" s="727"/>
      <c r="CFZ185" s="403"/>
      <c r="CGA185" s="403"/>
      <c r="CGM185" s="727"/>
      <c r="CGP185" s="403"/>
      <c r="CGQ185" s="403"/>
      <c r="CHC185" s="727"/>
      <c r="CHF185" s="403"/>
      <c r="CHG185" s="403"/>
      <c r="CHS185" s="727"/>
      <c r="CHV185" s="403"/>
      <c r="CHW185" s="403"/>
      <c r="CII185" s="727"/>
      <c r="CIL185" s="403"/>
      <c r="CIM185" s="403"/>
      <c r="CIY185" s="727"/>
      <c r="CJB185" s="403"/>
      <c r="CJC185" s="403"/>
      <c r="CJO185" s="727"/>
      <c r="CJR185" s="403"/>
      <c r="CJS185" s="403"/>
      <c r="CKE185" s="727"/>
      <c r="CKH185" s="403"/>
      <c r="CKI185" s="403"/>
      <c r="CKU185" s="727"/>
      <c r="CKX185" s="403"/>
      <c r="CKY185" s="403"/>
      <c r="CLK185" s="727"/>
      <c r="CLN185" s="403"/>
      <c r="CLO185" s="403"/>
      <c r="CMA185" s="727"/>
      <c r="CMD185" s="403"/>
      <c r="CME185" s="403"/>
      <c r="CMQ185" s="727"/>
      <c r="CMT185" s="403"/>
      <c r="CMU185" s="403"/>
      <c r="CNG185" s="727"/>
      <c r="CNJ185" s="403"/>
      <c r="CNK185" s="403"/>
      <c r="CNW185" s="727"/>
      <c r="CNZ185" s="403"/>
      <c r="COA185" s="403"/>
      <c r="COM185" s="727"/>
      <c r="COP185" s="403"/>
      <c r="COQ185" s="403"/>
      <c r="CPC185" s="727"/>
      <c r="CPF185" s="403"/>
      <c r="CPG185" s="403"/>
      <c r="CPS185" s="727"/>
      <c r="CPV185" s="403"/>
      <c r="CPW185" s="403"/>
      <c r="CQI185" s="727"/>
      <c r="CQL185" s="403"/>
      <c r="CQM185" s="403"/>
      <c r="CQY185" s="727"/>
      <c r="CRB185" s="403"/>
      <c r="CRC185" s="403"/>
      <c r="CRO185" s="727"/>
      <c r="CRR185" s="403"/>
      <c r="CRS185" s="403"/>
      <c r="CSE185" s="727"/>
      <c r="CSH185" s="403"/>
      <c r="CSI185" s="403"/>
      <c r="CSU185" s="727"/>
      <c r="CSX185" s="403"/>
      <c r="CSY185" s="403"/>
      <c r="CTK185" s="727"/>
      <c r="CTN185" s="403"/>
      <c r="CTO185" s="403"/>
      <c r="CUA185" s="727"/>
      <c r="CUD185" s="403"/>
      <c r="CUE185" s="403"/>
      <c r="CUQ185" s="727"/>
      <c r="CUT185" s="403"/>
      <c r="CUU185" s="403"/>
      <c r="CVG185" s="727"/>
      <c r="CVJ185" s="403"/>
      <c r="CVK185" s="403"/>
      <c r="CVW185" s="727"/>
      <c r="CVZ185" s="403"/>
      <c r="CWA185" s="403"/>
      <c r="CWM185" s="727"/>
      <c r="CWP185" s="403"/>
      <c r="CWQ185" s="403"/>
      <c r="CXC185" s="727"/>
      <c r="CXF185" s="403"/>
      <c r="CXG185" s="403"/>
      <c r="CXS185" s="727"/>
      <c r="CXV185" s="403"/>
      <c r="CXW185" s="403"/>
      <c r="CYI185" s="727"/>
      <c r="CYL185" s="403"/>
      <c r="CYM185" s="403"/>
      <c r="CYY185" s="727"/>
      <c r="CZB185" s="403"/>
      <c r="CZC185" s="403"/>
      <c r="CZO185" s="727"/>
      <c r="CZR185" s="403"/>
      <c r="CZS185" s="403"/>
      <c r="DAE185" s="727"/>
      <c r="DAH185" s="403"/>
      <c r="DAI185" s="403"/>
      <c r="DAU185" s="727"/>
      <c r="DAX185" s="403"/>
      <c r="DAY185" s="403"/>
      <c r="DBK185" s="727"/>
      <c r="DBN185" s="403"/>
      <c r="DBO185" s="403"/>
      <c r="DCA185" s="727"/>
      <c r="DCD185" s="403"/>
      <c r="DCE185" s="403"/>
      <c r="DCQ185" s="727"/>
      <c r="DCT185" s="403"/>
      <c r="DCU185" s="403"/>
      <c r="DDG185" s="727"/>
      <c r="DDJ185" s="403"/>
      <c r="DDK185" s="403"/>
      <c r="DDW185" s="727"/>
      <c r="DDZ185" s="403"/>
      <c r="DEA185" s="403"/>
      <c r="DEM185" s="727"/>
      <c r="DEP185" s="403"/>
      <c r="DEQ185" s="403"/>
      <c r="DFC185" s="727"/>
      <c r="DFF185" s="403"/>
      <c r="DFG185" s="403"/>
      <c r="DFS185" s="727"/>
      <c r="DFV185" s="403"/>
      <c r="DFW185" s="403"/>
      <c r="DGI185" s="727"/>
      <c r="DGL185" s="403"/>
      <c r="DGM185" s="403"/>
      <c r="DGY185" s="727"/>
      <c r="DHB185" s="403"/>
      <c r="DHC185" s="403"/>
      <c r="DHO185" s="727"/>
      <c r="DHR185" s="403"/>
      <c r="DHS185" s="403"/>
      <c r="DIE185" s="727"/>
      <c r="DIH185" s="403"/>
      <c r="DII185" s="403"/>
      <c r="DIU185" s="727"/>
      <c r="DIX185" s="403"/>
      <c r="DIY185" s="403"/>
      <c r="DJK185" s="727"/>
      <c r="DJN185" s="403"/>
      <c r="DJO185" s="403"/>
      <c r="DKA185" s="727"/>
      <c r="DKD185" s="403"/>
      <c r="DKE185" s="403"/>
      <c r="DKQ185" s="727"/>
      <c r="DKT185" s="403"/>
      <c r="DKU185" s="403"/>
      <c r="DLG185" s="727"/>
      <c r="DLJ185" s="403"/>
      <c r="DLK185" s="403"/>
      <c r="DLW185" s="727"/>
      <c r="DLZ185" s="403"/>
      <c r="DMA185" s="403"/>
      <c r="DMM185" s="727"/>
      <c r="DMP185" s="403"/>
      <c r="DMQ185" s="403"/>
      <c r="DNC185" s="727"/>
      <c r="DNF185" s="403"/>
      <c r="DNG185" s="403"/>
      <c r="DNS185" s="727"/>
      <c r="DNV185" s="403"/>
      <c r="DNW185" s="403"/>
      <c r="DOI185" s="727"/>
      <c r="DOL185" s="403"/>
      <c r="DOM185" s="403"/>
      <c r="DOY185" s="727"/>
      <c r="DPB185" s="403"/>
      <c r="DPC185" s="403"/>
      <c r="DPO185" s="727"/>
      <c r="DPR185" s="403"/>
      <c r="DPS185" s="403"/>
      <c r="DQE185" s="727"/>
      <c r="DQH185" s="403"/>
      <c r="DQI185" s="403"/>
      <c r="DQU185" s="727"/>
      <c r="DQX185" s="403"/>
      <c r="DQY185" s="403"/>
      <c r="DRK185" s="727"/>
      <c r="DRN185" s="403"/>
      <c r="DRO185" s="403"/>
      <c r="DSA185" s="727"/>
      <c r="DSD185" s="403"/>
      <c r="DSE185" s="403"/>
      <c r="DSQ185" s="727"/>
      <c r="DST185" s="403"/>
      <c r="DSU185" s="403"/>
      <c r="DTG185" s="727"/>
      <c r="DTJ185" s="403"/>
      <c r="DTK185" s="403"/>
      <c r="DTW185" s="727"/>
      <c r="DTZ185" s="403"/>
      <c r="DUA185" s="403"/>
      <c r="DUM185" s="727"/>
      <c r="DUP185" s="403"/>
      <c r="DUQ185" s="403"/>
      <c r="DVC185" s="727"/>
      <c r="DVF185" s="403"/>
      <c r="DVG185" s="403"/>
      <c r="DVS185" s="727"/>
      <c r="DVV185" s="403"/>
      <c r="DVW185" s="403"/>
      <c r="DWI185" s="727"/>
      <c r="DWL185" s="403"/>
      <c r="DWM185" s="403"/>
      <c r="DWY185" s="727"/>
      <c r="DXB185" s="403"/>
      <c r="DXC185" s="403"/>
      <c r="DXO185" s="727"/>
      <c r="DXR185" s="403"/>
      <c r="DXS185" s="403"/>
      <c r="DYE185" s="727"/>
      <c r="DYH185" s="403"/>
      <c r="DYI185" s="403"/>
      <c r="DYU185" s="727"/>
      <c r="DYX185" s="403"/>
      <c r="DYY185" s="403"/>
      <c r="DZK185" s="727"/>
      <c r="DZN185" s="403"/>
      <c r="DZO185" s="403"/>
      <c r="EAA185" s="727"/>
      <c r="EAD185" s="403"/>
      <c r="EAE185" s="403"/>
      <c r="EAQ185" s="727"/>
      <c r="EAT185" s="403"/>
      <c r="EAU185" s="403"/>
      <c r="EBG185" s="727"/>
      <c r="EBJ185" s="403"/>
      <c r="EBK185" s="403"/>
      <c r="EBW185" s="727"/>
      <c r="EBZ185" s="403"/>
      <c r="ECA185" s="403"/>
      <c r="ECM185" s="727"/>
      <c r="ECP185" s="403"/>
      <c r="ECQ185" s="403"/>
      <c r="EDC185" s="727"/>
      <c r="EDF185" s="403"/>
      <c r="EDG185" s="403"/>
      <c r="EDS185" s="727"/>
      <c r="EDV185" s="403"/>
      <c r="EDW185" s="403"/>
      <c r="EEI185" s="727"/>
      <c r="EEL185" s="403"/>
      <c r="EEM185" s="403"/>
      <c r="EEY185" s="727"/>
      <c r="EFB185" s="403"/>
      <c r="EFC185" s="403"/>
      <c r="EFO185" s="727"/>
      <c r="EFR185" s="403"/>
      <c r="EFS185" s="403"/>
      <c r="EGE185" s="727"/>
      <c r="EGH185" s="403"/>
      <c r="EGI185" s="403"/>
      <c r="EGU185" s="727"/>
      <c r="EGX185" s="403"/>
      <c r="EGY185" s="403"/>
      <c r="EHK185" s="727"/>
      <c r="EHN185" s="403"/>
      <c r="EHO185" s="403"/>
      <c r="EIA185" s="727"/>
      <c r="EID185" s="403"/>
      <c r="EIE185" s="403"/>
      <c r="EIQ185" s="727"/>
      <c r="EIT185" s="403"/>
      <c r="EIU185" s="403"/>
      <c r="EJG185" s="727"/>
      <c r="EJJ185" s="403"/>
      <c r="EJK185" s="403"/>
      <c r="EJW185" s="727"/>
      <c r="EJZ185" s="403"/>
      <c r="EKA185" s="403"/>
      <c r="EKM185" s="727"/>
      <c r="EKP185" s="403"/>
      <c r="EKQ185" s="403"/>
      <c r="ELC185" s="727"/>
      <c r="ELF185" s="403"/>
      <c r="ELG185" s="403"/>
      <c r="ELS185" s="727"/>
      <c r="ELV185" s="403"/>
      <c r="ELW185" s="403"/>
      <c r="EMI185" s="727"/>
      <c r="EML185" s="403"/>
      <c r="EMM185" s="403"/>
      <c r="EMY185" s="727"/>
      <c r="ENB185" s="403"/>
      <c r="ENC185" s="403"/>
      <c r="ENO185" s="727"/>
      <c r="ENR185" s="403"/>
      <c r="ENS185" s="403"/>
      <c r="EOE185" s="727"/>
      <c r="EOH185" s="403"/>
      <c r="EOI185" s="403"/>
      <c r="EOU185" s="727"/>
      <c r="EOX185" s="403"/>
      <c r="EOY185" s="403"/>
      <c r="EPK185" s="727"/>
      <c r="EPN185" s="403"/>
      <c r="EPO185" s="403"/>
      <c r="EQA185" s="727"/>
      <c r="EQD185" s="403"/>
      <c r="EQE185" s="403"/>
      <c r="EQQ185" s="727"/>
      <c r="EQT185" s="403"/>
      <c r="EQU185" s="403"/>
      <c r="ERG185" s="727"/>
      <c r="ERJ185" s="403"/>
      <c r="ERK185" s="403"/>
      <c r="ERW185" s="727"/>
      <c r="ERZ185" s="403"/>
      <c r="ESA185" s="403"/>
      <c r="ESM185" s="727"/>
      <c r="ESP185" s="403"/>
      <c r="ESQ185" s="403"/>
      <c r="ETC185" s="727"/>
      <c r="ETF185" s="403"/>
      <c r="ETG185" s="403"/>
      <c r="ETS185" s="727"/>
      <c r="ETV185" s="403"/>
      <c r="ETW185" s="403"/>
      <c r="EUI185" s="727"/>
      <c r="EUL185" s="403"/>
      <c r="EUM185" s="403"/>
      <c r="EUY185" s="727"/>
      <c r="EVB185" s="403"/>
      <c r="EVC185" s="403"/>
      <c r="EVO185" s="727"/>
      <c r="EVR185" s="403"/>
      <c r="EVS185" s="403"/>
      <c r="EWE185" s="727"/>
      <c r="EWH185" s="403"/>
      <c r="EWI185" s="403"/>
      <c r="EWU185" s="727"/>
      <c r="EWX185" s="403"/>
      <c r="EWY185" s="403"/>
      <c r="EXK185" s="727"/>
      <c r="EXN185" s="403"/>
      <c r="EXO185" s="403"/>
      <c r="EYA185" s="727"/>
      <c r="EYD185" s="403"/>
      <c r="EYE185" s="403"/>
      <c r="EYQ185" s="727"/>
      <c r="EYT185" s="403"/>
      <c r="EYU185" s="403"/>
      <c r="EZG185" s="727"/>
      <c r="EZJ185" s="403"/>
      <c r="EZK185" s="403"/>
      <c r="EZW185" s="727"/>
      <c r="EZZ185" s="403"/>
      <c r="FAA185" s="403"/>
      <c r="FAM185" s="727"/>
      <c r="FAP185" s="403"/>
      <c r="FAQ185" s="403"/>
      <c r="FBC185" s="727"/>
      <c r="FBF185" s="403"/>
      <c r="FBG185" s="403"/>
      <c r="FBS185" s="727"/>
      <c r="FBV185" s="403"/>
      <c r="FBW185" s="403"/>
      <c r="FCI185" s="727"/>
      <c r="FCL185" s="403"/>
      <c r="FCM185" s="403"/>
      <c r="FCY185" s="727"/>
      <c r="FDB185" s="403"/>
      <c r="FDC185" s="403"/>
      <c r="FDO185" s="727"/>
      <c r="FDR185" s="403"/>
      <c r="FDS185" s="403"/>
      <c r="FEE185" s="727"/>
      <c r="FEH185" s="403"/>
      <c r="FEI185" s="403"/>
      <c r="FEU185" s="727"/>
      <c r="FEX185" s="403"/>
      <c r="FEY185" s="403"/>
      <c r="FFK185" s="727"/>
      <c r="FFN185" s="403"/>
      <c r="FFO185" s="403"/>
      <c r="FGA185" s="727"/>
      <c r="FGD185" s="403"/>
      <c r="FGE185" s="403"/>
      <c r="FGQ185" s="727"/>
      <c r="FGT185" s="403"/>
      <c r="FGU185" s="403"/>
      <c r="FHG185" s="727"/>
      <c r="FHJ185" s="403"/>
      <c r="FHK185" s="403"/>
      <c r="FHW185" s="727"/>
      <c r="FHZ185" s="403"/>
      <c r="FIA185" s="403"/>
      <c r="FIM185" s="727"/>
      <c r="FIP185" s="403"/>
      <c r="FIQ185" s="403"/>
      <c r="FJC185" s="727"/>
      <c r="FJF185" s="403"/>
      <c r="FJG185" s="403"/>
      <c r="FJS185" s="727"/>
      <c r="FJV185" s="403"/>
      <c r="FJW185" s="403"/>
      <c r="FKI185" s="727"/>
      <c r="FKL185" s="403"/>
      <c r="FKM185" s="403"/>
      <c r="FKY185" s="727"/>
      <c r="FLB185" s="403"/>
      <c r="FLC185" s="403"/>
      <c r="FLO185" s="727"/>
      <c r="FLR185" s="403"/>
      <c r="FLS185" s="403"/>
      <c r="FME185" s="727"/>
      <c r="FMH185" s="403"/>
      <c r="FMI185" s="403"/>
      <c r="FMU185" s="727"/>
      <c r="FMX185" s="403"/>
      <c r="FMY185" s="403"/>
      <c r="FNK185" s="727"/>
      <c r="FNN185" s="403"/>
      <c r="FNO185" s="403"/>
      <c r="FOA185" s="727"/>
      <c r="FOD185" s="403"/>
      <c r="FOE185" s="403"/>
      <c r="FOQ185" s="727"/>
      <c r="FOT185" s="403"/>
      <c r="FOU185" s="403"/>
      <c r="FPG185" s="727"/>
      <c r="FPJ185" s="403"/>
      <c r="FPK185" s="403"/>
      <c r="FPW185" s="727"/>
      <c r="FPZ185" s="403"/>
      <c r="FQA185" s="403"/>
      <c r="FQM185" s="727"/>
      <c r="FQP185" s="403"/>
      <c r="FQQ185" s="403"/>
      <c r="FRC185" s="727"/>
      <c r="FRF185" s="403"/>
      <c r="FRG185" s="403"/>
      <c r="FRS185" s="727"/>
      <c r="FRV185" s="403"/>
      <c r="FRW185" s="403"/>
      <c r="FSI185" s="727"/>
      <c r="FSL185" s="403"/>
      <c r="FSM185" s="403"/>
      <c r="FSY185" s="727"/>
      <c r="FTB185" s="403"/>
      <c r="FTC185" s="403"/>
      <c r="FTO185" s="727"/>
      <c r="FTR185" s="403"/>
      <c r="FTS185" s="403"/>
      <c r="FUE185" s="727"/>
      <c r="FUH185" s="403"/>
      <c r="FUI185" s="403"/>
      <c r="FUU185" s="727"/>
      <c r="FUX185" s="403"/>
      <c r="FUY185" s="403"/>
      <c r="FVK185" s="727"/>
      <c r="FVN185" s="403"/>
      <c r="FVO185" s="403"/>
      <c r="FWA185" s="727"/>
      <c r="FWD185" s="403"/>
      <c r="FWE185" s="403"/>
      <c r="FWQ185" s="727"/>
      <c r="FWT185" s="403"/>
      <c r="FWU185" s="403"/>
      <c r="FXG185" s="727"/>
      <c r="FXJ185" s="403"/>
      <c r="FXK185" s="403"/>
      <c r="FXW185" s="727"/>
      <c r="FXZ185" s="403"/>
      <c r="FYA185" s="403"/>
      <c r="FYM185" s="727"/>
      <c r="FYP185" s="403"/>
      <c r="FYQ185" s="403"/>
      <c r="FZC185" s="727"/>
      <c r="FZF185" s="403"/>
      <c r="FZG185" s="403"/>
      <c r="FZS185" s="727"/>
      <c r="FZV185" s="403"/>
      <c r="FZW185" s="403"/>
      <c r="GAI185" s="727"/>
      <c r="GAL185" s="403"/>
      <c r="GAM185" s="403"/>
      <c r="GAY185" s="727"/>
      <c r="GBB185" s="403"/>
      <c r="GBC185" s="403"/>
      <c r="GBO185" s="727"/>
      <c r="GBR185" s="403"/>
      <c r="GBS185" s="403"/>
      <c r="GCE185" s="727"/>
      <c r="GCH185" s="403"/>
      <c r="GCI185" s="403"/>
      <c r="GCU185" s="727"/>
      <c r="GCX185" s="403"/>
      <c r="GCY185" s="403"/>
      <c r="GDK185" s="727"/>
      <c r="GDN185" s="403"/>
      <c r="GDO185" s="403"/>
      <c r="GEA185" s="727"/>
      <c r="GED185" s="403"/>
      <c r="GEE185" s="403"/>
      <c r="GEQ185" s="727"/>
      <c r="GET185" s="403"/>
      <c r="GEU185" s="403"/>
      <c r="GFG185" s="727"/>
      <c r="GFJ185" s="403"/>
      <c r="GFK185" s="403"/>
      <c r="GFW185" s="727"/>
      <c r="GFZ185" s="403"/>
      <c r="GGA185" s="403"/>
      <c r="GGM185" s="727"/>
      <c r="GGP185" s="403"/>
      <c r="GGQ185" s="403"/>
      <c r="GHC185" s="727"/>
      <c r="GHF185" s="403"/>
      <c r="GHG185" s="403"/>
      <c r="GHS185" s="727"/>
      <c r="GHV185" s="403"/>
      <c r="GHW185" s="403"/>
      <c r="GII185" s="727"/>
      <c r="GIL185" s="403"/>
      <c r="GIM185" s="403"/>
      <c r="GIY185" s="727"/>
      <c r="GJB185" s="403"/>
      <c r="GJC185" s="403"/>
      <c r="GJO185" s="727"/>
      <c r="GJR185" s="403"/>
      <c r="GJS185" s="403"/>
      <c r="GKE185" s="727"/>
      <c r="GKH185" s="403"/>
      <c r="GKI185" s="403"/>
      <c r="GKU185" s="727"/>
      <c r="GKX185" s="403"/>
      <c r="GKY185" s="403"/>
      <c r="GLK185" s="727"/>
      <c r="GLN185" s="403"/>
      <c r="GLO185" s="403"/>
      <c r="GMA185" s="727"/>
      <c r="GMD185" s="403"/>
      <c r="GME185" s="403"/>
      <c r="GMQ185" s="727"/>
      <c r="GMT185" s="403"/>
      <c r="GMU185" s="403"/>
      <c r="GNG185" s="727"/>
      <c r="GNJ185" s="403"/>
      <c r="GNK185" s="403"/>
      <c r="GNW185" s="727"/>
      <c r="GNZ185" s="403"/>
      <c r="GOA185" s="403"/>
      <c r="GOM185" s="727"/>
      <c r="GOP185" s="403"/>
      <c r="GOQ185" s="403"/>
      <c r="GPC185" s="727"/>
      <c r="GPF185" s="403"/>
      <c r="GPG185" s="403"/>
      <c r="GPS185" s="727"/>
      <c r="GPV185" s="403"/>
      <c r="GPW185" s="403"/>
      <c r="GQI185" s="727"/>
      <c r="GQL185" s="403"/>
      <c r="GQM185" s="403"/>
      <c r="GQY185" s="727"/>
      <c r="GRB185" s="403"/>
      <c r="GRC185" s="403"/>
      <c r="GRO185" s="727"/>
      <c r="GRR185" s="403"/>
      <c r="GRS185" s="403"/>
      <c r="GSE185" s="727"/>
      <c r="GSH185" s="403"/>
      <c r="GSI185" s="403"/>
      <c r="GSU185" s="727"/>
      <c r="GSX185" s="403"/>
      <c r="GSY185" s="403"/>
      <c r="GTK185" s="727"/>
      <c r="GTN185" s="403"/>
      <c r="GTO185" s="403"/>
      <c r="GUA185" s="727"/>
      <c r="GUD185" s="403"/>
      <c r="GUE185" s="403"/>
      <c r="GUQ185" s="727"/>
      <c r="GUT185" s="403"/>
      <c r="GUU185" s="403"/>
      <c r="GVG185" s="727"/>
      <c r="GVJ185" s="403"/>
      <c r="GVK185" s="403"/>
      <c r="GVW185" s="727"/>
      <c r="GVZ185" s="403"/>
      <c r="GWA185" s="403"/>
      <c r="GWM185" s="727"/>
      <c r="GWP185" s="403"/>
      <c r="GWQ185" s="403"/>
      <c r="GXC185" s="727"/>
      <c r="GXF185" s="403"/>
      <c r="GXG185" s="403"/>
      <c r="GXS185" s="727"/>
      <c r="GXV185" s="403"/>
      <c r="GXW185" s="403"/>
      <c r="GYI185" s="727"/>
      <c r="GYL185" s="403"/>
      <c r="GYM185" s="403"/>
      <c r="GYY185" s="727"/>
      <c r="GZB185" s="403"/>
      <c r="GZC185" s="403"/>
      <c r="GZO185" s="727"/>
      <c r="GZR185" s="403"/>
      <c r="GZS185" s="403"/>
      <c r="HAE185" s="727"/>
      <c r="HAH185" s="403"/>
      <c r="HAI185" s="403"/>
      <c r="HAU185" s="727"/>
      <c r="HAX185" s="403"/>
      <c r="HAY185" s="403"/>
      <c r="HBK185" s="727"/>
      <c r="HBN185" s="403"/>
      <c r="HBO185" s="403"/>
      <c r="HCA185" s="727"/>
      <c r="HCD185" s="403"/>
      <c r="HCE185" s="403"/>
      <c r="HCQ185" s="727"/>
      <c r="HCT185" s="403"/>
      <c r="HCU185" s="403"/>
      <c r="HDG185" s="727"/>
      <c r="HDJ185" s="403"/>
      <c r="HDK185" s="403"/>
      <c r="HDW185" s="727"/>
      <c r="HDZ185" s="403"/>
      <c r="HEA185" s="403"/>
      <c r="HEM185" s="727"/>
      <c r="HEP185" s="403"/>
      <c r="HEQ185" s="403"/>
      <c r="HFC185" s="727"/>
      <c r="HFF185" s="403"/>
      <c r="HFG185" s="403"/>
      <c r="HFS185" s="727"/>
      <c r="HFV185" s="403"/>
      <c r="HFW185" s="403"/>
      <c r="HGI185" s="727"/>
      <c r="HGL185" s="403"/>
      <c r="HGM185" s="403"/>
      <c r="HGY185" s="727"/>
      <c r="HHB185" s="403"/>
      <c r="HHC185" s="403"/>
      <c r="HHO185" s="727"/>
      <c r="HHR185" s="403"/>
      <c r="HHS185" s="403"/>
      <c r="HIE185" s="727"/>
      <c r="HIH185" s="403"/>
      <c r="HII185" s="403"/>
      <c r="HIU185" s="727"/>
      <c r="HIX185" s="403"/>
      <c r="HIY185" s="403"/>
      <c r="HJK185" s="727"/>
      <c r="HJN185" s="403"/>
      <c r="HJO185" s="403"/>
      <c r="HKA185" s="727"/>
      <c r="HKD185" s="403"/>
      <c r="HKE185" s="403"/>
      <c r="HKQ185" s="727"/>
      <c r="HKT185" s="403"/>
      <c r="HKU185" s="403"/>
      <c r="HLG185" s="727"/>
      <c r="HLJ185" s="403"/>
      <c r="HLK185" s="403"/>
      <c r="HLW185" s="727"/>
      <c r="HLZ185" s="403"/>
      <c r="HMA185" s="403"/>
      <c r="HMM185" s="727"/>
      <c r="HMP185" s="403"/>
      <c r="HMQ185" s="403"/>
      <c r="HNC185" s="727"/>
      <c r="HNF185" s="403"/>
      <c r="HNG185" s="403"/>
      <c r="HNS185" s="727"/>
      <c r="HNV185" s="403"/>
      <c r="HNW185" s="403"/>
      <c r="HOI185" s="727"/>
      <c r="HOL185" s="403"/>
      <c r="HOM185" s="403"/>
      <c r="HOY185" s="727"/>
      <c r="HPB185" s="403"/>
      <c r="HPC185" s="403"/>
      <c r="HPO185" s="727"/>
      <c r="HPR185" s="403"/>
      <c r="HPS185" s="403"/>
      <c r="HQE185" s="727"/>
      <c r="HQH185" s="403"/>
      <c r="HQI185" s="403"/>
      <c r="HQU185" s="727"/>
      <c r="HQX185" s="403"/>
      <c r="HQY185" s="403"/>
      <c r="HRK185" s="727"/>
      <c r="HRN185" s="403"/>
      <c r="HRO185" s="403"/>
      <c r="HSA185" s="727"/>
      <c r="HSD185" s="403"/>
      <c r="HSE185" s="403"/>
      <c r="HSQ185" s="727"/>
      <c r="HST185" s="403"/>
      <c r="HSU185" s="403"/>
      <c r="HTG185" s="727"/>
      <c r="HTJ185" s="403"/>
      <c r="HTK185" s="403"/>
      <c r="HTW185" s="727"/>
      <c r="HTZ185" s="403"/>
      <c r="HUA185" s="403"/>
      <c r="HUM185" s="727"/>
      <c r="HUP185" s="403"/>
      <c r="HUQ185" s="403"/>
      <c r="HVC185" s="727"/>
      <c r="HVF185" s="403"/>
      <c r="HVG185" s="403"/>
      <c r="HVS185" s="727"/>
      <c r="HVV185" s="403"/>
      <c r="HVW185" s="403"/>
      <c r="HWI185" s="727"/>
      <c r="HWL185" s="403"/>
      <c r="HWM185" s="403"/>
      <c r="HWY185" s="727"/>
      <c r="HXB185" s="403"/>
      <c r="HXC185" s="403"/>
      <c r="HXO185" s="727"/>
      <c r="HXR185" s="403"/>
      <c r="HXS185" s="403"/>
      <c r="HYE185" s="727"/>
      <c r="HYH185" s="403"/>
      <c r="HYI185" s="403"/>
      <c r="HYU185" s="727"/>
      <c r="HYX185" s="403"/>
      <c r="HYY185" s="403"/>
      <c r="HZK185" s="727"/>
      <c r="HZN185" s="403"/>
      <c r="HZO185" s="403"/>
      <c r="IAA185" s="727"/>
      <c r="IAD185" s="403"/>
      <c r="IAE185" s="403"/>
      <c r="IAQ185" s="727"/>
      <c r="IAT185" s="403"/>
      <c r="IAU185" s="403"/>
      <c r="IBG185" s="727"/>
      <c r="IBJ185" s="403"/>
      <c r="IBK185" s="403"/>
      <c r="IBW185" s="727"/>
      <c r="IBZ185" s="403"/>
      <c r="ICA185" s="403"/>
      <c r="ICM185" s="727"/>
      <c r="ICP185" s="403"/>
      <c r="ICQ185" s="403"/>
      <c r="IDC185" s="727"/>
      <c r="IDF185" s="403"/>
      <c r="IDG185" s="403"/>
      <c r="IDS185" s="727"/>
      <c r="IDV185" s="403"/>
      <c r="IDW185" s="403"/>
      <c r="IEI185" s="727"/>
      <c r="IEL185" s="403"/>
      <c r="IEM185" s="403"/>
      <c r="IEY185" s="727"/>
      <c r="IFB185" s="403"/>
      <c r="IFC185" s="403"/>
      <c r="IFO185" s="727"/>
      <c r="IFR185" s="403"/>
      <c r="IFS185" s="403"/>
      <c r="IGE185" s="727"/>
      <c r="IGH185" s="403"/>
      <c r="IGI185" s="403"/>
      <c r="IGU185" s="727"/>
      <c r="IGX185" s="403"/>
      <c r="IGY185" s="403"/>
      <c r="IHK185" s="727"/>
      <c r="IHN185" s="403"/>
      <c r="IHO185" s="403"/>
      <c r="IIA185" s="727"/>
      <c r="IID185" s="403"/>
      <c r="IIE185" s="403"/>
      <c r="IIQ185" s="727"/>
      <c r="IIT185" s="403"/>
      <c r="IIU185" s="403"/>
      <c r="IJG185" s="727"/>
      <c r="IJJ185" s="403"/>
      <c r="IJK185" s="403"/>
      <c r="IJW185" s="727"/>
      <c r="IJZ185" s="403"/>
      <c r="IKA185" s="403"/>
      <c r="IKM185" s="727"/>
      <c r="IKP185" s="403"/>
      <c r="IKQ185" s="403"/>
      <c r="ILC185" s="727"/>
      <c r="ILF185" s="403"/>
      <c r="ILG185" s="403"/>
      <c r="ILS185" s="727"/>
      <c r="ILV185" s="403"/>
      <c r="ILW185" s="403"/>
      <c r="IMI185" s="727"/>
      <c r="IML185" s="403"/>
      <c r="IMM185" s="403"/>
      <c r="IMY185" s="727"/>
      <c r="INB185" s="403"/>
      <c r="INC185" s="403"/>
      <c r="INO185" s="727"/>
      <c r="INR185" s="403"/>
      <c r="INS185" s="403"/>
      <c r="IOE185" s="727"/>
      <c r="IOH185" s="403"/>
      <c r="IOI185" s="403"/>
      <c r="IOU185" s="727"/>
      <c r="IOX185" s="403"/>
      <c r="IOY185" s="403"/>
      <c r="IPK185" s="727"/>
      <c r="IPN185" s="403"/>
      <c r="IPO185" s="403"/>
      <c r="IQA185" s="727"/>
      <c r="IQD185" s="403"/>
      <c r="IQE185" s="403"/>
      <c r="IQQ185" s="727"/>
      <c r="IQT185" s="403"/>
      <c r="IQU185" s="403"/>
      <c r="IRG185" s="727"/>
      <c r="IRJ185" s="403"/>
      <c r="IRK185" s="403"/>
      <c r="IRW185" s="727"/>
      <c r="IRZ185" s="403"/>
      <c r="ISA185" s="403"/>
      <c r="ISM185" s="727"/>
      <c r="ISP185" s="403"/>
      <c r="ISQ185" s="403"/>
      <c r="ITC185" s="727"/>
      <c r="ITF185" s="403"/>
      <c r="ITG185" s="403"/>
      <c r="ITS185" s="727"/>
      <c r="ITV185" s="403"/>
      <c r="ITW185" s="403"/>
      <c r="IUI185" s="727"/>
      <c r="IUL185" s="403"/>
      <c r="IUM185" s="403"/>
      <c r="IUY185" s="727"/>
      <c r="IVB185" s="403"/>
      <c r="IVC185" s="403"/>
      <c r="IVO185" s="727"/>
      <c r="IVR185" s="403"/>
      <c r="IVS185" s="403"/>
      <c r="IWE185" s="727"/>
      <c r="IWH185" s="403"/>
      <c r="IWI185" s="403"/>
      <c r="IWU185" s="727"/>
      <c r="IWX185" s="403"/>
      <c r="IWY185" s="403"/>
      <c r="IXK185" s="727"/>
      <c r="IXN185" s="403"/>
      <c r="IXO185" s="403"/>
      <c r="IYA185" s="727"/>
      <c r="IYD185" s="403"/>
      <c r="IYE185" s="403"/>
      <c r="IYQ185" s="727"/>
      <c r="IYT185" s="403"/>
      <c r="IYU185" s="403"/>
      <c r="IZG185" s="727"/>
      <c r="IZJ185" s="403"/>
      <c r="IZK185" s="403"/>
      <c r="IZW185" s="727"/>
      <c r="IZZ185" s="403"/>
      <c r="JAA185" s="403"/>
      <c r="JAM185" s="727"/>
      <c r="JAP185" s="403"/>
      <c r="JAQ185" s="403"/>
      <c r="JBC185" s="727"/>
      <c r="JBF185" s="403"/>
      <c r="JBG185" s="403"/>
      <c r="JBS185" s="727"/>
      <c r="JBV185" s="403"/>
      <c r="JBW185" s="403"/>
      <c r="JCI185" s="727"/>
      <c r="JCL185" s="403"/>
      <c r="JCM185" s="403"/>
      <c r="JCY185" s="727"/>
      <c r="JDB185" s="403"/>
      <c r="JDC185" s="403"/>
      <c r="JDO185" s="727"/>
      <c r="JDR185" s="403"/>
      <c r="JDS185" s="403"/>
      <c r="JEE185" s="727"/>
      <c r="JEH185" s="403"/>
      <c r="JEI185" s="403"/>
      <c r="JEU185" s="727"/>
      <c r="JEX185" s="403"/>
      <c r="JEY185" s="403"/>
      <c r="JFK185" s="727"/>
      <c r="JFN185" s="403"/>
      <c r="JFO185" s="403"/>
      <c r="JGA185" s="727"/>
      <c r="JGD185" s="403"/>
      <c r="JGE185" s="403"/>
      <c r="JGQ185" s="727"/>
      <c r="JGT185" s="403"/>
      <c r="JGU185" s="403"/>
      <c r="JHG185" s="727"/>
      <c r="JHJ185" s="403"/>
      <c r="JHK185" s="403"/>
      <c r="JHW185" s="727"/>
      <c r="JHZ185" s="403"/>
      <c r="JIA185" s="403"/>
      <c r="JIM185" s="727"/>
      <c r="JIP185" s="403"/>
      <c r="JIQ185" s="403"/>
      <c r="JJC185" s="727"/>
      <c r="JJF185" s="403"/>
      <c r="JJG185" s="403"/>
      <c r="JJS185" s="727"/>
      <c r="JJV185" s="403"/>
      <c r="JJW185" s="403"/>
      <c r="JKI185" s="727"/>
      <c r="JKL185" s="403"/>
      <c r="JKM185" s="403"/>
      <c r="JKY185" s="727"/>
      <c r="JLB185" s="403"/>
      <c r="JLC185" s="403"/>
      <c r="JLO185" s="727"/>
      <c r="JLR185" s="403"/>
      <c r="JLS185" s="403"/>
      <c r="JME185" s="727"/>
      <c r="JMH185" s="403"/>
      <c r="JMI185" s="403"/>
      <c r="JMU185" s="727"/>
      <c r="JMX185" s="403"/>
      <c r="JMY185" s="403"/>
      <c r="JNK185" s="727"/>
      <c r="JNN185" s="403"/>
      <c r="JNO185" s="403"/>
      <c r="JOA185" s="727"/>
      <c r="JOD185" s="403"/>
      <c r="JOE185" s="403"/>
      <c r="JOQ185" s="727"/>
      <c r="JOT185" s="403"/>
      <c r="JOU185" s="403"/>
      <c r="JPG185" s="727"/>
      <c r="JPJ185" s="403"/>
      <c r="JPK185" s="403"/>
      <c r="JPW185" s="727"/>
      <c r="JPZ185" s="403"/>
      <c r="JQA185" s="403"/>
      <c r="JQM185" s="727"/>
      <c r="JQP185" s="403"/>
      <c r="JQQ185" s="403"/>
      <c r="JRC185" s="727"/>
      <c r="JRF185" s="403"/>
      <c r="JRG185" s="403"/>
      <c r="JRS185" s="727"/>
      <c r="JRV185" s="403"/>
      <c r="JRW185" s="403"/>
      <c r="JSI185" s="727"/>
      <c r="JSL185" s="403"/>
      <c r="JSM185" s="403"/>
      <c r="JSY185" s="727"/>
      <c r="JTB185" s="403"/>
      <c r="JTC185" s="403"/>
      <c r="JTO185" s="727"/>
      <c r="JTR185" s="403"/>
      <c r="JTS185" s="403"/>
      <c r="JUE185" s="727"/>
      <c r="JUH185" s="403"/>
      <c r="JUI185" s="403"/>
      <c r="JUU185" s="727"/>
      <c r="JUX185" s="403"/>
      <c r="JUY185" s="403"/>
      <c r="JVK185" s="727"/>
      <c r="JVN185" s="403"/>
      <c r="JVO185" s="403"/>
      <c r="JWA185" s="727"/>
      <c r="JWD185" s="403"/>
      <c r="JWE185" s="403"/>
      <c r="JWQ185" s="727"/>
      <c r="JWT185" s="403"/>
      <c r="JWU185" s="403"/>
      <c r="JXG185" s="727"/>
      <c r="JXJ185" s="403"/>
      <c r="JXK185" s="403"/>
      <c r="JXW185" s="727"/>
      <c r="JXZ185" s="403"/>
      <c r="JYA185" s="403"/>
      <c r="JYM185" s="727"/>
      <c r="JYP185" s="403"/>
      <c r="JYQ185" s="403"/>
      <c r="JZC185" s="727"/>
      <c r="JZF185" s="403"/>
      <c r="JZG185" s="403"/>
      <c r="JZS185" s="727"/>
      <c r="JZV185" s="403"/>
      <c r="JZW185" s="403"/>
      <c r="KAI185" s="727"/>
      <c r="KAL185" s="403"/>
      <c r="KAM185" s="403"/>
      <c r="KAY185" s="727"/>
      <c r="KBB185" s="403"/>
      <c r="KBC185" s="403"/>
      <c r="KBO185" s="727"/>
      <c r="KBR185" s="403"/>
      <c r="KBS185" s="403"/>
      <c r="KCE185" s="727"/>
      <c r="KCH185" s="403"/>
      <c r="KCI185" s="403"/>
      <c r="KCU185" s="727"/>
      <c r="KCX185" s="403"/>
      <c r="KCY185" s="403"/>
      <c r="KDK185" s="727"/>
      <c r="KDN185" s="403"/>
      <c r="KDO185" s="403"/>
      <c r="KEA185" s="727"/>
      <c r="KED185" s="403"/>
      <c r="KEE185" s="403"/>
      <c r="KEQ185" s="727"/>
      <c r="KET185" s="403"/>
      <c r="KEU185" s="403"/>
      <c r="KFG185" s="727"/>
      <c r="KFJ185" s="403"/>
      <c r="KFK185" s="403"/>
      <c r="KFW185" s="727"/>
      <c r="KFZ185" s="403"/>
      <c r="KGA185" s="403"/>
      <c r="KGM185" s="727"/>
      <c r="KGP185" s="403"/>
      <c r="KGQ185" s="403"/>
      <c r="KHC185" s="727"/>
      <c r="KHF185" s="403"/>
      <c r="KHG185" s="403"/>
      <c r="KHS185" s="727"/>
      <c r="KHV185" s="403"/>
      <c r="KHW185" s="403"/>
      <c r="KII185" s="727"/>
      <c r="KIL185" s="403"/>
      <c r="KIM185" s="403"/>
      <c r="KIY185" s="727"/>
      <c r="KJB185" s="403"/>
      <c r="KJC185" s="403"/>
      <c r="KJO185" s="727"/>
      <c r="KJR185" s="403"/>
      <c r="KJS185" s="403"/>
      <c r="KKE185" s="727"/>
      <c r="KKH185" s="403"/>
      <c r="KKI185" s="403"/>
      <c r="KKU185" s="727"/>
      <c r="KKX185" s="403"/>
      <c r="KKY185" s="403"/>
      <c r="KLK185" s="727"/>
      <c r="KLN185" s="403"/>
      <c r="KLO185" s="403"/>
      <c r="KMA185" s="727"/>
      <c r="KMD185" s="403"/>
      <c r="KME185" s="403"/>
      <c r="KMQ185" s="727"/>
      <c r="KMT185" s="403"/>
      <c r="KMU185" s="403"/>
      <c r="KNG185" s="727"/>
      <c r="KNJ185" s="403"/>
      <c r="KNK185" s="403"/>
      <c r="KNW185" s="727"/>
      <c r="KNZ185" s="403"/>
      <c r="KOA185" s="403"/>
      <c r="KOM185" s="727"/>
      <c r="KOP185" s="403"/>
      <c r="KOQ185" s="403"/>
      <c r="KPC185" s="727"/>
      <c r="KPF185" s="403"/>
      <c r="KPG185" s="403"/>
      <c r="KPS185" s="727"/>
      <c r="KPV185" s="403"/>
      <c r="KPW185" s="403"/>
      <c r="KQI185" s="727"/>
      <c r="KQL185" s="403"/>
      <c r="KQM185" s="403"/>
      <c r="KQY185" s="727"/>
      <c r="KRB185" s="403"/>
      <c r="KRC185" s="403"/>
      <c r="KRO185" s="727"/>
      <c r="KRR185" s="403"/>
      <c r="KRS185" s="403"/>
      <c r="KSE185" s="727"/>
      <c r="KSH185" s="403"/>
      <c r="KSI185" s="403"/>
      <c r="KSU185" s="727"/>
      <c r="KSX185" s="403"/>
      <c r="KSY185" s="403"/>
      <c r="KTK185" s="727"/>
      <c r="KTN185" s="403"/>
      <c r="KTO185" s="403"/>
      <c r="KUA185" s="727"/>
      <c r="KUD185" s="403"/>
      <c r="KUE185" s="403"/>
      <c r="KUQ185" s="727"/>
      <c r="KUT185" s="403"/>
      <c r="KUU185" s="403"/>
      <c r="KVG185" s="727"/>
      <c r="KVJ185" s="403"/>
      <c r="KVK185" s="403"/>
      <c r="KVW185" s="727"/>
      <c r="KVZ185" s="403"/>
      <c r="KWA185" s="403"/>
      <c r="KWM185" s="727"/>
      <c r="KWP185" s="403"/>
      <c r="KWQ185" s="403"/>
      <c r="KXC185" s="727"/>
      <c r="KXF185" s="403"/>
      <c r="KXG185" s="403"/>
      <c r="KXS185" s="727"/>
      <c r="KXV185" s="403"/>
      <c r="KXW185" s="403"/>
      <c r="KYI185" s="727"/>
      <c r="KYL185" s="403"/>
      <c r="KYM185" s="403"/>
      <c r="KYY185" s="727"/>
      <c r="KZB185" s="403"/>
      <c r="KZC185" s="403"/>
      <c r="KZO185" s="727"/>
      <c r="KZR185" s="403"/>
      <c r="KZS185" s="403"/>
      <c r="LAE185" s="727"/>
      <c r="LAH185" s="403"/>
      <c r="LAI185" s="403"/>
      <c r="LAU185" s="727"/>
      <c r="LAX185" s="403"/>
      <c r="LAY185" s="403"/>
      <c r="LBK185" s="727"/>
      <c r="LBN185" s="403"/>
      <c r="LBO185" s="403"/>
      <c r="LCA185" s="727"/>
      <c r="LCD185" s="403"/>
      <c r="LCE185" s="403"/>
      <c r="LCQ185" s="727"/>
      <c r="LCT185" s="403"/>
      <c r="LCU185" s="403"/>
      <c r="LDG185" s="727"/>
      <c r="LDJ185" s="403"/>
      <c r="LDK185" s="403"/>
      <c r="LDW185" s="727"/>
      <c r="LDZ185" s="403"/>
      <c r="LEA185" s="403"/>
      <c r="LEM185" s="727"/>
      <c r="LEP185" s="403"/>
      <c r="LEQ185" s="403"/>
      <c r="LFC185" s="727"/>
      <c r="LFF185" s="403"/>
      <c r="LFG185" s="403"/>
      <c r="LFS185" s="727"/>
      <c r="LFV185" s="403"/>
      <c r="LFW185" s="403"/>
      <c r="LGI185" s="727"/>
      <c r="LGL185" s="403"/>
      <c r="LGM185" s="403"/>
      <c r="LGY185" s="727"/>
      <c r="LHB185" s="403"/>
      <c r="LHC185" s="403"/>
      <c r="LHO185" s="727"/>
      <c r="LHR185" s="403"/>
      <c r="LHS185" s="403"/>
      <c r="LIE185" s="727"/>
      <c r="LIH185" s="403"/>
      <c r="LII185" s="403"/>
      <c r="LIU185" s="727"/>
      <c r="LIX185" s="403"/>
      <c r="LIY185" s="403"/>
      <c r="LJK185" s="727"/>
      <c r="LJN185" s="403"/>
      <c r="LJO185" s="403"/>
      <c r="LKA185" s="727"/>
      <c r="LKD185" s="403"/>
      <c r="LKE185" s="403"/>
      <c r="LKQ185" s="727"/>
      <c r="LKT185" s="403"/>
      <c r="LKU185" s="403"/>
      <c r="LLG185" s="727"/>
      <c r="LLJ185" s="403"/>
      <c r="LLK185" s="403"/>
      <c r="LLW185" s="727"/>
      <c r="LLZ185" s="403"/>
      <c r="LMA185" s="403"/>
      <c r="LMM185" s="727"/>
      <c r="LMP185" s="403"/>
      <c r="LMQ185" s="403"/>
      <c r="LNC185" s="727"/>
      <c r="LNF185" s="403"/>
      <c r="LNG185" s="403"/>
      <c r="LNS185" s="727"/>
      <c r="LNV185" s="403"/>
      <c r="LNW185" s="403"/>
      <c r="LOI185" s="727"/>
      <c r="LOL185" s="403"/>
      <c r="LOM185" s="403"/>
      <c r="LOY185" s="727"/>
      <c r="LPB185" s="403"/>
      <c r="LPC185" s="403"/>
      <c r="LPO185" s="727"/>
      <c r="LPR185" s="403"/>
      <c r="LPS185" s="403"/>
      <c r="LQE185" s="727"/>
      <c r="LQH185" s="403"/>
      <c r="LQI185" s="403"/>
      <c r="LQU185" s="727"/>
      <c r="LQX185" s="403"/>
      <c r="LQY185" s="403"/>
      <c r="LRK185" s="727"/>
      <c r="LRN185" s="403"/>
      <c r="LRO185" s="403"/>
      <c r="LSA185" s="727"/>
      <c r="LSD185" s="403"/>
      <c r="LSE185" s="403"/>
      <c r="LSQ185" s="727"/>
      <c r="LST185" s="403"/>
      <c r="LSU185" s="403"/>
      <c r="LTG185" s="727"/>
      <c r="LTJ185" s="403"/>
      <c r="LTK185" s="403"/>
      <c r="LTW185" s="727"/>
      <c r="LTZ185" s="403"/>
      <c r="LUA185" s="403"/>
      <c r="LUM185" s="727"/>
      <c r="LUP185" s="403"/>
      <c r="LUQ185" s="403"/>
      <c r="LVC185" s="727"/>
      <c r="LVF185" s="403"/>
      <c r="LVG185" s="403"/>
      <c r="LVS185" s="727"/>
      <c r="LVV185" s="403"/>
      <c r="LVW185" s="403"/>
      <c r="LWI185" s="727"/>
      <c r="LWL185" s="403"/>
      <c r="LWM185" s="403"/>
      <c r="LWY185" s="727"/>
      <c r="LXB185" s="403"/>
      <c r="LXC185" s="403"/>
      <c r="LXO185" s="727"/>
      <c r="LXR185" s="403"/>
      <c r="LXS185" s="403"/>
      <c r="LYE185" s="727"/>
      <c r="LYH185" s="403"/>
      <c r="LYI185" s="403"/>
      <c r="LYU185" s="727"/>
      <c r="LYX185" s="403"/>
      <c r="LYY185" s="403"/>
      <c r="LZK185" s="727"/>
      <c r="LZN185" s="403"/>
      <c r="LZO185" s="403"/>
      <c r="MAA185" s="727"/>
      <c r="MAD185" s="403"/>
      <c r="MAE185" s="403"/>
      <c r="MAQ185" s="727"/>
      <c r="MAT185" s="403"/>
      <c r="MAU185" s="403"/>
      <c r="MBG185" s="727"/>
      <c r="MBJ185" s="403"/>
      <c r="MBK185" s="403"/>
      <c r="MBW185" s="727"/>
      <c r="MBZ185" s="403"/>
      <c r="MCA185" s="403"/>
      <c r="MCM185" s="727"/>
      <c r="MCP185" s="403"/>
      <c r="MCQ185" s="403"/>
      <c r="MDC185" s="727"/>
      <c r="MDF185" s="403"/>
      <c r="MDG185" s="403"/>
      <c r="MDS185" s="727"/>
      <c r="MDV185" s="403"/>
      <c r="MDW185" s="403"/>
      <c r="MEI185" s="727"/>
      <c r="MEL185" s="403"/>
      <c r="MEM185" s="403"/>
      <c r="MEY185" s="727"/>
      <c r="MFB185" s="403"/>
      <c r="MFC185" s="403"/>
      <c r="MFO185" s="727"/>
      <c r="MFR185" s="403"/>
      <c r="MFS185" s="403"/>
      <c r="MGE185" s="727"/>
      <c r="MGH185" s="403"/>
      <c r="MGI185" s="403"/>
      <c r="MGU185" s="727"/>
      <c r="MGX185" s="403"/>
      <c r="MGY185" s="403"/>
      <c r="MHK185" s="727"/>
      <c r="MHN185" s="403"/>
      <c r="MHO185" s="403"/>
      <c r="MIA185" s="727"/>
      <c r="MID185" s="403"/>
      <c r="MIE185" s="403"/>
      <c r="MIQ185" s="727"/>
      <c r="MIT185" s="403"/>
      <c r="MIU185" s="403"/>
      <c r="MJG185" s="727"/>
      <c r="MJJ185" s="403"/>
      <c r="MJK185" s="403"/>
      <c r="MJW185" s="727"/>
      <c r="MJZ185" s="403"/>
      <c r="MKA185" s="403"/>
      <c r="MKM185" s="727"/>
      <c r="MKP185" s="403"/>
      <c r="MKQ185" s="403"/>
      <c r="MLC185" s="727"/>
      <c r="MLF185" s="403"/>
      <c r="MLG185" s="403"/>
      <c r="MLS185" s="727"/>
      <c r="MLV185" s="403"/>
      <c r="MLW185" s="403"/>
      <c r="MMI185" s="727"/>
      <c r="MML185" s="403"/>
      <c r="MMM185" s="403"/>
      <c r="MMY185" s="727"/>
      <c r="MNB185" s="403"/>
      <c r="MNC185" s="403"/>
      <c r="MNO185" s="727"/>
      <c r="MNR185" s="403"/>
      <c r="MNS185" s="403"/>
      <c r="MOE185" s="727"/>
      <c r="MOH185" s="403"/>
      <c r="MOI185" s="403"/>
      <c r="MOU185" s="727"/>
      <c r="MOX185" s="403"/>
      <c r="MOY185" s="403"/>
      <c r="MPK185" s="727"/>
      <c r="MPN185" s="403"/>
      <c r="MPO185" s="403"/>
      <c r="MQA185" s="727"/>
      <c r="MQD185" s="403"/>
      <c r="MQE185" s="403"/>
      <c r="MQQ185" s="727"/>
      <c r="MQT185" s="403"/>
      <c r="MQU185" s="403"/>
      <c r="MRG185" s="727"/>
      <c r="MRJ185" s="403"/>
      <c r="MRK185" s="403"/>
      <c r="MRW185" s="727"/>
      <c r="MRZ185" s="403"/>
      <c r="MSA185" s="403"/>
      <c r="MSM185" s="727"/>
      <c r="MSP185" s="403"/>
      <c r="MSQ185" s="403"/>
      <c r="MTC185" s="727"/>
      <c r="MTF185" s="403"/>
      <c r="MTG185" s="403"/>
      <c r="MTS185" s="727"/>
      <c r="MTV185" s="403"/>
      <c r="MTW185" s="403"/>
      <c r="MUI185" s="727"/>
      <c r="MUL185" s="403"/>
      <c r="MUM185" s="403"/>
      <c r="MUY185" s="727"/>
      <c r="MVB185" s="403"/>
      <c r="MVC185" s="403"/>
      <c r="MVO185" s="727"/>
      <c r="MVR185" s="403"/>
      <c r="MVS185" s="403"/>
      <c r="MWE185" s="727"/>
      <c r="MWH185" s="403"/>
      <c r="MWI185" s="403"/>
      <c r="MWU185" s="727"/>
      <c r="MWX185" s="403"/>
      <c r="MWY185" s="403"/>
      <c r="MXK185" s="727"/>
      <c r="MXN185" s="403"/>
      <c r="MXO185" s="403"/>
      <c r="MYA185" s="727"/>
      <c r="MYD185" s="403"/>
      <c r="MYE185" s="403"/>
      <c r="MYQ185" s="727"/>
      <c r="MYT185" s="403"/>
      <c r="MYU185" s="403"/>
      <c r="MZG185" s="727"/>
      <c r="MZJ185" s="403"/>
      <c r="MZK185" s="403"/>
      <c r="MZW185" s="727"/>
      <c r="MZZ185" s="403"/>
      <c r="NAA185" s="403"/>
      <c r="NAM185" s="727"/>
      <c r="NAP185" s="403"/>
      <c r="NAQ185" s="403"/>
      <c r="NBC185" s="727"/>
      <c r="NBF185" s="403"/>
      <c r="NBG185" s="403"/>
      <c r="NBS185" s="727"/>
      <c r="NBV185" s="403"/>
      <c r="NBW185" s="403"/>
      <c r="NCI185" s="727"/>
      <c r="NCL185" s="403"/>
      <c r="NCM185" s="403"/>
      <c r="NCY185" s="727"/>
      <c r="NDB185" s="403"/>
      <c r="NDC185" s="403"/>
      <c r="NDO185" s="727"/>
      <c r="NDR185" s="403"/>
      <c r="NDS185" s="403"/>
      <c r="NEE185" s="727"/>
      <c r="NEH185" s="403"/>
      <c r="NEI185" s="403"/>
      <c r="NEU185" s="727"/>
      <c r="NEX185" s="403"/>
      <c r="NEY185" s="403"/>
      <c r="NFK185" s="727"/>
      <c r="NFN185" s="403"/>
      <c r="NFO185" s="403"/>
      <c r="NGA185" s="727"/>
      <c r="NGD185" s="403"/>
      <c r="NGE185" s="403"/>
      <c r="NGQ185" s="727"/>
      <c r="NGT185" s="403"/>
      <c r="NGU185" s="403"/>
      <c r="NHG185" s="727"/>
      <c r="NHJ185" s="403"/>
      <c r="NHK185" s="403"/>
      <c r="NHW185" s="727"/>
      <c r="NHZ185" s="403"/>
      <c r="NIA185" s="403"/>
      <c r="NIM185" s="727"/>
      <c r="NIP185" s="403"/>
      <c r="NIQ185" s="403"/>
      <c r="NJC185" s="727"/>
      <c r="NJF185" s="403"/>
      <c r="NJG185" s="403"/>
      <c r="NJS185" s="727"/>
      <c r="NJV185" s="403"/>
      <c r="NJW185" s="403"/>
      <c r="NKI185" s="727"/>
      <c r="NKL185" s="403"/>
      <c r="NKM185" s="403"/>
      <c r="NKY185" s="727"/>
      <c r="NLB185" s="403"/>
      <c r="NLC185" s="403"/>
      <c r="NLO185" s="727"/>
      <c r="NLR185" s="403"/>
      <c r="NLS185" s="403"/>
      <c r="NME185" s="727"/>
      <c r="NMH185" s="403"/>
      <c r="NMI185" s="403"/>
      <c r="NMU185" s="727"/>
      <c r="NMX185" s="403"/>
      <c r="NMY185" s="403"/>
      <c r="NNK185" s="727"/>
      <c r="NNN185" s="403"/>
      <c r="NNO185" s="403"/>
      <c r="NOA185" s="727"/>
      <c r="NOD185" s="403"/>
      <c r="NOE185" s="403"/>
      <c r="NOQ185" s="727"/>
      <c r="NOT185" s="403"/>
      <c r="NOU185" s="403"/>
      <c r="NPG185" s="727"/>
      <c r="NPJ185" s="403"/>
      <c r="NPK185" s="403"/>
      <c r="NPW185" s="727"/>
      <c r="NPZ185" s="403"/>
      <c r="NQA185" s="403"/>
      <c r="NQM185" s="727"/>
      <c r="NQP185" s="403"/>
      <c r="NQQ185" s="403"/>
      <c r="NRC185" s="727"/>
      <c r="NRF185" s="403"/>
      <c r="NRG185" s="403"/>
      <c r="NRS185" s="727"/>
      <c r="NRV185" s="403"/>
      <c r="NRW185" s="403"/>
      <c r="NSI185" s="727"/>
      <c r="NSL185" s="403"/>
      <c r="NSM185" s="403"/>
      <c r="NSY185" s="727"/>
      <c r="NTB185" s="403"/>
      <c r="NTC185" s="403"/>
      <c r="NTO185" s="727"/>
      <c r="NTR185" s="403"/>
      <c r="NTS185" s="403"/>
      <c r="NUE185" s="727"/>
      <c r="NUH185" s="403"/>
      <c r="NUI185" s="403"/>
      <c r="NUU185" s="727"/>
      <c r="NUX185" s="403"/>
      <c r="NUY185" s="403"/>
      <c r="NVK185" s="727"/>
      <c r="NVN185" s="403"/>
      <c r="NVO185" s="403"/>
      <c r="NWA185" s="727"/>
      <c r="NWD185" s="403"/>
      <c r="NWE185" s="403"/>
      <c r="NWQ185" s="727"/>
      <c r="NWT185" s="403"/>
      <c r="NWU185" s="403"/>
      <c r="NXG185" s="727"/>
      <c r="NXJ185" s="403"/>
      <c r="NXK185" s="403"/>
      <c r="NXW185" s="727"/>
      <c r="NXZ185" s="403"/>
      <c r="NYA185" s="403"/>
      <c r="NYM185" s="727"/>
      <c r="NYP185" s="403"/>
      <c r="NYQ185" s="403"/>
      <c r="NZC185" s="727"/>
      <c r="NZF185" s="403"/>
      <c r="NZG185" s="403"/>
      <c r="NZS185" s="727"/>
      <c r="NZV185" s="403"/>
      <c r="NZW185" s="403"/>
      <c r="OAI185" s="727"/>
      <c r="OAL185" s="403"/>
      <c r="OAM185" s="403"/>
      <c r="OAY185" s="727"/>
      <c r="OBB185" s="403"/>
      <c r="OBC185" s="403"/>
      <c r="OBO185" s="727"/>
      <c r="OBR185" s="403"/>
      <c r="OBS185" s="403"/>
      <c r="OCE185" s="727"/>
      <c r="OCH185" s="403"/>
      <c r="OCI185" s="403"/>
      <c r="OCU185" s="727"/>
      <c r="OCX185" s="403"/>
      <c r="OCY185" s="403"/>
      <c r="ODK185" s="727"/>
      <c r="ODN185" s="403"/>
      <c r="ODO185" s="403"/>
      <c r="OEA185" s="727"/>
      <c r="OED185" s="403"/>
      <c r="OEE185" s="403"/>
      <c r="OEQ185" s="727"/>
      <c r="OET185" s="403"/>
      <c r="OEU185" s="403"/>
      <c r="OFG185" s="727"/>
      <c r="OFJ185" s="403"/>
      <c r="OFK185" s="403"/>
      <c r="OFW185" s="727"/>
      <c r="OFZ185" s="403"/>
      <c r="OGA185" s="403"/>
      <c r="OGM185" s="727"/>
      <c r="OGP185" s="403"/>
      <c r="OGQ185" s="403"/>
      <c r="OHC185" s="727"/>
      <c r="OHF185" s="403"/>
      <c r="OHG185" s="403"/>
      <c r="OHS185" s="727"/>
      <c r="OHV185" s="403"/>
      <c r="OHW185" s="403"/>
      <c r="OII185" s="727"/>
      <c r="OIL185" s="403"/>
      <c r="OIM185" s="403"/>
      <c r="OIY185" s="727"/>
      <c r="OJB185" s="403"/>
      <c r="OJC185" s="403"/>
      <c r="OJO185" s="727"/>
      <c r="OJR185" s="403"/>
      <c r="OJS185" s="403"/>
      <c r="OKE185" s="727"/>
      <c r="OKH185" s="403"/>
      <c r="OKI185" s="403"/>
      <c r="OKU185" s="727"/>
      <c r="OKX185" s="403"/>
      <c r="OKY185" s="403"/>
      <c r="OLK185" s="727"/>
      <c r="OLN185" s="403"/>
      <c r="OLO185" s="403"/>
      <c r="OMA185" s="727"/>
      <c r="OMD185" s="403"/>
      <c r="OME185" s="403"/>
      <c r="OMQ185" s="727"/>
      <c r="OMT185" s="403"/>
      <c r="OMU185" s="403"/>
      <c r="ONG185" s="727"/>
      <c r="ONJ185" s="403"/>
      <c r="ONK185" s="403"/>
      <c r="ONW185" s="727"/>
      <c r="ONZ185" s="403"/>
      <c r="OOA185" s="403"/>
      <c r="OOM185" s="727"/>
      <c r="OOP185" s="403"/>
      <c r="OOQ185" s="403"/>
      <c r="OPC185" s="727"/>
      <c r="OPF185" s="403"/>
      <c r="OPG185" s="403"/>
      <c r="OPS185" s="727"/>
      <c r="OPV185" s="403"/>
      <c r="OPW185" s="403"/>
      <c r="OQI185" s="727"/>
      <c r="OQL185" s="403"/>
      <c r="OQM185" s="403"/>
      <c r="OQY185" s="727"/>
      <c r="ORB185" s="403"/>
      <c r="ORC185" s="403"/>
      <c r="ORO185" s="727"/>
      <c r="ORR185" s="403"/>
      <c r="ORS185" s="403"/>
      <c r="OSE185" s="727"/>
      <c r="OSH185" s="403"/>
      <c r="OSI185" s="403"/>
      <c r="OSU185" s="727"/>
      <c r="OSX185" s="403"/>
      <c r="OSY185" s="403"/>
      <c r="OTK185" s="727"/>
      <c r="OTN185" s="403"/>
      <c r="OTO185" s="403"/>
      <c r="OUA185" s="727"/>
      <c r="OUD185" s="403"/>
      <c r="OUE185" s="403"/>
      <c r="OUQ185" s="727"/>
      <c r="OUT185" s="403"/>
      <c r="OUU185" s="403"/>
      <c r="OVG185" s="727"/>
      <c r="OVJ185" s="403"/>
      <c r="OVK185" s="403"/>
      <c r="OVW185" s="727"/>
      <c r="OVZ185" s="403"/>
      <c r="OWA185" s="403"/>
      <c r="OWM185" s="727"/>
      <c r="OWP185" s="403"/>
      <c r="OWQ185" s="403"/>
      <c r="OXC185" s="727"/>
      <c r="OXF185" s="403"/>
      <c r="OXG185" s="403"/>
      <c r="OXS185" s="727"/>
      <c r="OXV185" s="403"/>
      <c r="OXW185" s="403"/>
      <c r="OYI185" s="727"/>
      <c r="OYL185" s="403"/>
      <c r="OYM185" s="403"/>
      <c r="OYY185" s="727"/>
      <c r="OZB185" s="403"/>
      <c r="OZC185" s="403"/>
      <c r="OZO185" s="727"/>
      <c r="OZR185" s="403"/>
      <c r="OZS185" s="403"/>
      <c r="PAE185" s="727"/>
      <c r="PAH185" s="403"/>
      <c r="PAI185" s="403"/>
      <c r="PAU185" s="727"/>
      <c r="PAX185" s="403"/>
      <c r="PAY185" s="403"/>
      <c r="PBK185" s="727"/>
      <c r="PBN185" s="403"/>
      <c r="PBO185" s="403"/>
      <c r="PCA185" s="727"/>
      <c r="PCD185" s="403"/>
      <c r="PCE185" s="403"/>
      <c r="PCQ185" s="727"/>
      <c r="PCT185" s="403"/>
      <c r="PCU185" s="403"/>
      <c r="PDG185" s="727"/>
      <c r="PDJ185" s="403"/>
      <c r="PDK185" s="403"/>
      <c r="PDW185" s="727"/>
      <c r="PDZ185" s="403"/>
      <c r="PEA185" s="403"/>
      <c r="PEM185" s="727"/>
      <c r="PEP185" s="403"/>
      <c r="PEQ185" s="403"/>
      <c r="PFC185" s="727"/>
      <c r="PFF185" s="403"/>
      <c r="PFG185" s="403"/>
      <c r="PFS185" s="727"/>
      <c r="PFV185" s="403"/>
      <c r="PFW185" s="403"/>
      <c r="PGI185" s="727"/>
      <c r="PGL185" s="403"/>
      <c r="PGM185" s="403"/>
      <c r="PGY185" s="727"/>
      <c r="PHB185" s="403"/>
      <c r="PHC185" s="403"/>
      <c r="PHO185" s="727"/>
      <c r="PHR185" s="403"/>
      <c r="PHS185" s="403"/>
      <c r="PIE185" s="727"/>
      <c r="PIH185" s="403"/>
      <c r="PII185" s="403"/>
      <c r="PIU185" s="727"/>
      <c r="PIX185" s="403"/>
      <c r="PIY185" s="403"/>
      <c r="PJK185" s="727"/>
      <c r="PJN185" s="403"/>
      <c r="PJO185" s="403"/>
      <c r="PKA185" s="727"/>
      <c r="PKD185" s="403"/>
      <c r="PKE185" s="403"/>
      <c r="PKQ185" s="727"/>
      <c r="PKT185" s="403"/>
      <c r="PKU185" s="403"/>
      <c r="PLG185" s="727"/>
      <c r="PLJ185" s="403"/>
      <c r="PLK185" s="403"/>
      <c r="PLW185" s="727"/>
      <c r="PLZ185" s="403"/>
      <c r="PMA185" s="403"/>
      <c r="PMM185" s="727"/>
      <c r="PMP185" s="403"/>
      <c r="PMQ185" s="403"/>
      <c r="PNC185" s="727"/>
      <c r="PNF185" s="403"/>
      <c r="PNG185" s="403"/>
      <c r="PNS185" s="727"/>
      <c r="PNV185" s="403"/>
      <c r="PNW185" s="403"/>
      <c r="POI185" s="727"/>
      <c r="POL185" s="403"/>
      <c r="POM185" s="403"/>
      <c r="POY185" s="727"/>
      <c r="PPB185" s="403"/>
      <c r="PPC185" s="403"/>
      <c r="PPO185" s="727"/>
      <c r="PPR185" s="403"/>
      <c r="PPS185" s="403"/>
      <c r="PQE185" s="727"/>
      <c r="PQH185" s="403"/>
      <c r="PQI185" s="403"/>
      <c r="PQU185" s="727"/>
      <c r="PQX185" s="403"/>
      <c r="PQY185" s="403"/>
      <c r="PRK185" s="727"/>
      <c r="PRN185" s="403"/>
      <c r="PRO185" s="403"/>
      <c r="PSA185" s="727"/>
      <c r="PSD185" s="403"/>
      <c r="PSE185" s="403"/>
      <c r="PSQ185" s="727"/>
      <c r="PST185" s="403"/>
      <c r="PSU185" s="403"/>
      <c r="PTG185" s="727"/>
      <c r="PTJ185" s="403"/>
      <c r="PTK185" s="403"/>
      <c r="PTW185" s="727"/>
      <c r="PTZ185" s="403"/>
      <c r="PUA185" s="403"/>
      <c r="PUM185" s="727"/>
      <c r="PUP185" s="403"/>
      <c r="PUQ185" s="403"/>
      <c r="PVC185" s="727"/>
      <c r="PVF185" s="403"/>
      <c r="PVG185" s="403"/>
      <c r="PVS185" s="727"/>
      <c r="PVV185" s="403"/>
      <c r="PVW185" s="403"/>
      <c r="PWI185" s="727"/>
      <c r="PWL185" s="403"/>
      <c r="PWM185" s="403"/>
      <c r="PWY185" s="727"/>
      <c r="PXB185" s="403"/>
      <c r="PXC185" s="403"/>
      <c r="PXO185" s="727"/>
      <c r="PXR185" s="403"/>
      <c r="PXS185" s="403"/>
      <c r="PYE185" s="727"/>
      <c r="PYH185" s="403"/>
      <c r="PYI185" s="403"/>
      <c r="PYU185" s="727"/>
      <c r="PYX185" s="403"/>
      <c r="PYY185" s="403"/>
      <c r="PZK185" s="727"/>
      <c r="PZN185" s="403"/>
      <c r="PZO185" s="403"/>
      <c r="QAA185" s="727"/>
      <c r="QAD185" s="403"/>
      <c r="QAE185" s="403"/>
      <c r="QAQ185" s="727"/>
      <c r="QAT185" s="403"/>
      <c r="QAU185" s="403"/>
      <c r="QBG185" s="727"/>
      <c r="QBJ185" s="403"/>
      <c r="QBK185" s="403"/>
      <c r="QBW185" s="727"/>
      <c r="QBZ185" s="403"/>
      <c r="QCA185" s="403"/>
      <c r="QCM185" s="727"/>
      <c r="QCP185" s="403"/>
      <c r="QCQ185" s="403"/>
      <c r="QDC185" s="727"/>
      <c r="QDF185" s="403"/>
      <c r="QDG185" s="403"/>
      <c r="QDS185" s="727"/>
      <c r="QDV185" s="403"/>
      <c r="QDW185" s="403"/>
      <c r="QEI185" s="727"/>
      <c r="QEL185" s="403"/>
      <c r="QEM185" s="403"/>
      <c r="QEY185" s="727"/>
      <c r="QFB185" s="403"/>
      <c r="QFC185" s="403"/>
      <c r="QFO185" s="727"/>
      <c r="QFR185" s="403"/>
      <c r="QFS185" s="403"/>
      <c r="QGE185" s="727"/>
      <c r="QGH185" s="403"/>
      <c r="QGI185" s="403"/>
      <c r="QGU185" s="727"/>
      <c r="QGX185" s="403"/>
      <c r="QGY185" s="403"/>
      <c r="QHK185" s="727"/>
      <c r="QHN185" s="403"/>
      <c r="QHO185" s="403"/>
      <c r="QIA185" s="727"/>
      <c r="QID185" s="403"/>
      <c r="QIE185" s="403"/>
      <c r="QIQ185" s="727"/>
      <c r="QIT185" s="403"/>
      <c r="QIU185" s="403"/>
      <c r="QJG185" s="727"/>
      <c r="QJJ185" s="403"/>
      <c r="QJK185" s="403"/>
      <c r="QJW185" s="727"/>
      <c r="QJZ185" s="403"/>
      <c r="QKA185" s="403"/>
      <c r="QKM185" s="727"/>
      <c r="QKP185" s="403"/>
      <c r="QKQ185" s="403"/>
      <c r="QLC185" s="727"/>
      <c r="QLF185" s="403"/>
      <c r="QLG185" s="403"/>
      <c r="QLS185" s="727"/>
      <c r="QLV185" s="403"/>
      <c r="QLW185" s="403"/>
      <c r="QMI185" s="727"/>
      <c r="QML185" s="403"/>
      <c r="QMM185" s="403"/>
      <c r="QMY185" s="727"/>
      <c r="QNB185" s="403"/>
      <c r="QNC185" s="403"/>
      <c r="QNO185" s="727"/>
      <c r="QNR185" s="403"/>
      <c r="QNS185" s="403"/>
      <c r="QOE185" s="727"/>
      <c r="QOH185" s="403"/>
      <c r="QOI185" s="403"/>
      <c r="QOU185" s="727"/>
      <c r="QOX185" s="403"/>
      <c r="QOY185" s="403"/>
      <c r="QPK185" s="727"/>
      <c r="QPN185" s="403"/>
      <c r="QPO185" s="403"/>
      <c r="QQA185" s="727"/>
      <c r="QQD185" s="403"/>
      <c r="QQE185" s="403"/>
      <c r="QQQ185" s="727"/>
      <c r="QQT185" s="403"/>
      <c r="QQU185" s="403"/>
      <c r="QRG185" s="727"/>
      <c r="QRJ185" s="403"/>
      <c r="QRK185" s="403"/>
      <c r="QRW185" s="727"/>
      <c r="QRZ185" s="403"/>
      <c r="QSA185" s="403"/>
      <c r="QSM185" s="727"/>
      <c r="QSP185" s="403"/>
      <c r="QSQ185" s="403"/>
      <c r="QTC185" s="727"/>
      <c r="QTF185" s="403"/>
      <c r="QTG185" s="403"/>
      <c r="QTS185" s="727"/>
      <c r="QTV185" s="403"/>
      <c r="QTW185" s="403"/>
      <c r="QUI185" s="727"/>
      <c r="QUL185" s="403"/>
      <c r="QUM185" s="403"/>
      <c r="QUY185" s="727"/>
      <c r="QVB185" s="403"/>
      <c r="QVC185" s="403"/>
      <c r="QVO185" s="727"/>
      <c r="QVR185" s="403"/>
      <c r="QVS185" s="403"/>
      <c r="QWE185" s="727"/>
      <c r="QWH185" s="403"/>
      <c r="QWI185" s="403"/>
      <c r="QWU185" s="727"/>
      <c r="QWX185" s="403"/>
      <c r="QWY185" s="403"/>
      <c r="QXK185" s="727"/>
      <c r="QXN185" s="403"/>
      <c r="QXO185" s="403"/>
      <c r="QYA185" s="727"/>
      <c r="QYD185" s="403"/>
      <c r="QYE185" s="403"/>
      <c r="QYQ185" s="727"/>
      <c r="QYT185" s="403"/>
      <c r="QYU185" s="403"/>
      <c r="QZG185" s="727"/>
      <c r="QZJ185" s="403"/>
      <c r="QZK185" s="403"/>
      <c r="QZW185" s="727"/>
      <c r="QZZ185" s="403"/>
      <c r="RAA185" s="403"/>
      <c r="RAM185" s="727"/>
      <c r="RAP185" s="403"/>
      <c r="RAQ185" s="403"/>
      <c r="RBC185" s="727"/>
      <c r="RBF185" s="403"/>
      <c r="RBG185" s="403"/>
      <c r="RBS185" s="727"/>
      <c r="RBV185" s="403"/>
      <c r="RBW185" s="403"/>
      <c r="RCI185" s="727"/>
      <c r="RCL185" s="403"/>
      <c r="RCM185" s="403"/>
      <c r="RCY185" s="727"/>
      <c r="RDB185" s="403"/>
      <c r="RDC185" s="403"/>
      <c r="RDO185" s="727"/>
      <c r="RDR185" s="403"/>
      <c r="RDS185" s="403"/>
      <c r="REE185" s="727"/>
      <c r="REH185" s="403"/>
      <c r="REI185" s="403"/>
      <c r="REU185" s="727"/>
      <c r="REX185" s="403"/>
      <c r="REY185" s="403"/>
      <c r="RFK185" s="727"/>
      <c r="RFN185" s="403"/>
      <c r="RFO185" s="403"/>
      <c r="RGA185" s="727"/>
      <c r="RGD185" s="403"/>
      <c r="RGE185" s="403"/>
      <c r="RGQ185" s="727"/>
      <c r="RGT185" s="403"/>
      <c r="RGU185" s="403"/>
      <c r="RHG185" s="727"/>
      <c r="RHJ185" s="403"/>
      <c r="RHK185" s="403"/>
      <c r="RHW185" s="727"/>
      <c r="RHZ185" s="403"/>
      <c r="RIA185" s="403"/>
      <c r="RIM185" s="727"/>
      <c r="RIP185" s="403"/>
      <c r="RIQ185" s="403"/>
      <c r="RJC185" s="727"/>
      <c r="RJF185" s="403"/>
      <c r="RJG185" s="403"/>
      <c r="RJS185" s="727"/>
      <c r="RJV185" s="403"/>
      <c r="RJW185" s="403"/>
      <c r="RKI185" s="727"/>
      <c r="RKL185" s="403"/>
      <c r="RKM185" s="403"/>
      <c r="RKY185" s="727"/>
      <c r="RLB185" s="403"/>
      <c r="RLC185" s="403"/>
      <c r="RLO185" s="727"/>
      <c r="RLR185" s="403"/>
      <c r="RLS185" s="403"/>
      <c r="RME185" s="727"/>
      <c r="RMH185" s="403"/>
      <c r="RMI185" s="403"/>
      <c r="RMU185" s="727"/>
      <c r="RMX185" s="403"/>
      <c r="RMY185" s="403"/>
      <c r="RNK185" s="727"/>
      <c r="RNN185" s="403"/>
      <c r="RNO185" s="403"/>
      <c r="ROA185" s="727"/>
      <c r="ROD185" s="403"/>
      <c r="ROE185" s="403"/>
      <c r="ROQ185" s="727"/>
      <c r="ROT185" s="403"/>
      <c r="ROU185" s="403"/>
      <c r="RPG185" s="727"/>
      <c r="RPJ185" s="403"/>
      <c r="RPK185" s="403"/>
      <c r="RPW185" s="727"/>
      <c r="RPZ185" s="403"/>
      <c r="RQA185" s="403"/>
      <c r="RQM185" s="727"/>
      <c r="RQP185" s="403"/>
      <c r="RQQ185" s="403"/>
      <c r="RRC185" s="727"/>
      <c r="RRF185" s="403"/>
      <c r="RRG185" s="403"/>
      <c r="RRS185" s="727"/>
      <c r="RRV185" s="403"/>
      <c r="RRW185" s="403"/>
      <c r="RSI185" s="727"/>
      <c r="RSL185" s="403"/>
      <c r="RSM185" s="403"/>
      <c r="RSY185" s="727"/>
      <c r="RTB185" s="403"/>
      <c r="RTC185" s="403"/>
      <c r="RTO185" s="727"/>
      <c r="RTR185" s="403"/>
      <c r="RTS185" s="403"/>
      <c r="RUE185" s="727"/>
      <c r="RUH185" s="403"/>
      <c r="RUI185" s="403"/>
      <c r="RUU185" s="727"/>
      <c r="RUX185" s="403"/>
      <c r="RUY185" s="403"/>
      <c r="RVK185" s="727"/>
      <c r="RVN185" s="403"/>
      <c r="RVO185" s="403"/>
      <c r="RWA185" s="727"/>
      <c r="RWD185" s="403"/>
      <c r="RWE185" s="403"/>
      <c r="RWQ185" s="727"/>
      <c r="RWT185" s="403"/>
      <c r="RWU185" s="403"/>
      <c r="RXG185" s="727"/>
      <c r="RXJ185" s="403"/>
      <c r="RXK185" s="403"/>
      <c r="RXW185" s="727"/>
      <c r="RXZ185" s="403"/>
      <c r="RYA185" s="403"/>
      <c r="RYM185" s="727"/>
      <c r="RYP185" s="403"/>
      <c r="RYQ185" s="403"/>
      <c r="RZC185" s="727"/>
      <c r="RZF185" s="403"/>
      <c r="RZG185" s="403"/>
      <c r="RZS185" s="727"/>
      <c r="RZV185" s="403"/>
      <c r="RZW185" s="403"/>
      <c r="SAI185" s="727"/>
      <c r="SAL185" s="403"/>
      <c r="SAM185" s="403"/>
      <c r="SAY185" s="727"/>
      <c r="SBB185" s="403"/>
      <c r="SBC185" s="403"/>
      <c r="SBO185" s="727"/>
      <c r="SBR185" s="403"/>
      <c r="SBS185" s="403"/>
      <c r="SCE185" s="727"/>
      <c r="SCH185" s="403"/>
      <c r="SCI185" s="403"/>
      <c r="SCU185" s="727"/>
      <c r="SCX185" s="403"/>
      <c r="SCY185" s="403"/>
      <c r="SDK185" s="727"/>
      <c r="SDN185" s="403"/>
      <c r="SDO185" s="403"/>
      <c r="SEA185" s="727"/>
      <c r="SED185" s="403"/>
      <c r="SEE185" s="403"/>
      <c r="SEQ185" s="727"/>
      <c r="SET185" s="403"/>
      <c r="SEU185" s="403"/>
      <c r="SFG185" s="727"/>
      <c r="SFJ185" s="403"/>
      <c r="SFK185" s="403"/>
      <c r="SFW185" s="727"/>
      <c r="SFZ185" s="403"/>
      <c r="SGA185" s="403"/>
      <c r="SGM185" s="727"/>
      <c r="SGP185" s="403"/>
      <c r="SGQ185" s="403"/>
      <c r="SHC185" s="727"/>
      <c r="SHF185" s="403"/>
      <c r="SHG185" s="403"/>
      <c r="SHS185" s="727"/>
      <c r="SHV185" s="403"/>
      <c r="SHW185" s="403"/>
      <c r="SII185" s="727"/>
      <c r="SIL185" s="403"/>
      <c r="SIM185" s="403"/>
      <c r="SIY185" s="727"/>
      <c r="SJB185" s="403"/>
      <c r="SJC185" s="403"/>
      <c r="SJO185" s="727"/>
      <c r="SJR185" s="403"/>
      <c r="SJS185" s="403"/>
      <c r="SKE185" s="727"/>
      <c r="SKH185" s="403"/>
      <c r="SKI185" s="403"/>
      <c r="SKU185" s="727"/>
      <c r="SKX185" s="403"/>
      <c r="SKY185" s="403"/>
      <c r="SLK185" s="727"/>
      <c r="SLN185" s="403"/>
      <c r="SLO185" s="403"/>
      <c r="SMA185" s="727"/>
      <c r="SMD185" s="403"/>
      <c r="SME185" s="403"/>
      <c r="SMQ185" s="727"/>
      <c r="SMT185" s="403"/>
      <c r="SMU185" s="403"/>
      <c r="SNG185" s="727"/>
      <c r="SNJ185" s="403"/>
      <c r="SNK185" s="403"/>
      <c r="SNW185" s="727"/>
      <c r="SNZ185" s="403"/>
      <c r="SOA185" s="403"/>
      <c r="SOM185" s="727"/>
      <c r="SOP185" s="403"/>
      <c r="SOQ185" s="403"/>
      <c r="SPC185" s="727"/>
      <c r="SPF185" s="403"/>
      <c r="SPG185" s="403"/>
      <c r="SPS185" s="727"/>
      <c r="SPV185" s="403"/>
      <c r="SPW185" s="403"/>
      <c r="SQI185" s="727"/>
      <c r="SQL185" s="403"/>
      <c r="SQM185" s="403"/>
      <c r="SQY185" s="727"/>
      <c r="SRB185" s="403"/>
      <c r="SRC185" s="403"/>
      <c r="SRO185" s="727"/>
      <c r="SRR185" s="403"/>
      <c r="SRS185" s="403"/>
      <c r="SSE185" s="727"/>
      <c r="SSH185" s="403"/>
      <c r="SSI185" s="403"/>
      <c r="SSU185" s="727"/>
      <c r="SSX185" s="403"/>
      <c r="SSY185" s="403"/>
      <c r="STK185" s="727"/>
      <c r="STN185" s="403"/>
      <c r="STO185" s="403"/>
      <c r="SUA185" s="727"/>
      <c r="SUD185" s="403"/>
      <c r="SUE185" s="403"/>
      <c r="SUQ185" s="727"/>
      <c r="SUT185" s="403"/>
      <c r="SUU185" s="403"/>
      <c r="SVG185" s="727"/>
      <c r="SVJ185" s="403"/>
      <c r="SVK185" s="403"/>
      <c r="SVW185" s="727"/>
      <c r="SVZ185" s="403"/>
      <c r="SWA185" s="403"/>
      <c r="SWM185" s="727"/>
      <c r="SWP185" s="403"/>
      <c r="SWQ185" s="403"/>
      <c r="SXC185" s="727"/>
      <c r="SXF185" s="403"/>
      <c r="SXG185" s="403"/>
      <c r="SXS185" s="727"/>
      <c r="SXV185" s="403"/>
      <c r="SXW185" s="403"/>
      <c r="SYI185" s="727"/>
      <c r="SYL185" s="403"/>
      <c r="SYM185" s="403"/>
      <c r="SYY185" s="727"/>
      <c r="SZB185" s="403"/>
      <c r="SZC185" s="403"/>
      <c r="SZO185" s="727"/>
      <c r="SZR185" s="403"/>
      <c r="SZS185" s="403"/>
      <c r="TAE185" s="727"/>
      <c r="TAH185" s="403"/>
      <c r="TAI185" s="403"/>
      <c r="TAU185" s="727"/>
      <c r="TAX185" s="403"/>
      <c r="TAY185" s="403"/>
      <c r="TBK185" s="727"/>
      <c r="TBN185" s="403"/>
      <c r="TBO185" s="403"/>
      <c r="TCA185" s="727"/>
      <c r="TCD185" s="403"/>
      <c r="TCE185" s="403"/>
      <c r="TCQ185" s="727"/>
      <c r="TCT185" s="403"/>
      <c r="TCU185" s="403"/>
      <c r="TDG185" s="727"/>
      <c r="TDJ185" s="403"/>
      <c r="TDK185" s="403"/>
      <c r="TDW185" s="727"/>
      <c r="TDZ185" s="403"/>
      <c r="TEA185" s="403"/>
      <c r="TEM185" s="727"/>
      <c r="TEP185" s="403"/>
      <c r="TEQ185" s="403"/>
      <c r="TFC185" s="727"/>
      <c r="TFF185" s="403"/>
      <c r="TFG185" s="403"/>
      <c r="TFS185" s="727"/>
      <c r="TFV185" s="403"/>
      <c r="TFW185" s="403"/>
      <c r="TGI185" s="727"/>
      <c r="TGL185" s="403"/>
      <c r="TGM185" s="403"/>
      <c r="TGY185" s="727"/>
      <c r="THB185" s="403"/>
      <c r="THC185" s="403"/>
      <c r="THO185" s="727"/>
      <c r="THR185" s="403"/>
      <c r="THS185" s="403"/>
      <c r="TIE185" s="727"/>
      <c r="TIH185" s="403"/>
      <c r="TII185" s="403"/>
      <c r="TIU185" s="727"/>
      <c r="TIX185" s="403"/>
      <c r="TIY185" s="403"/>
      <c r="TJK185" s="727"/>
      <c r="TJN185" s="403"/>
      <c r="TJO185" s="403"/>
      <c r="TKA185" s="727"/>
      <c r="TKD185" s="403"/>
      <c r="TKE185" s="403"/>
      <c r="TKQ185" s="727"/>
      <c r="TKT185" s="403"/>
      <c r="TKU185" s="403"/>
      <c r="TLG185" s="727"/>
      <c r="TLJ185" s="403"/>
      <c r="TLK185" s="403"/>
      <c r="TLW185" s="727"/>
      <c r="TLZ185" s="403"/>
      <c r="TMA185" s="403"/>
      <c r="TMM185" s="727"/>
      <c r="TMP185" s="403"/>
      <c r="TMQ185" s="403"/>
      <c r="TNC185" s="727"/>
      <c r="TNF185" s="403"/>
      <c r="TNG185" s="403"/>
      <c r="TNS185" s="727"/>
      <c r="TNV185" s="403"/>
      <c r="TNW185" s="403"/>
      <c r="TOI185" s="727"/>
      <c r="TOL185" s="403"/>
      <c r="TOM185" s="403"/>
      <c r="TOY185" s="727"/>
      <c r="TPB185" s="403"/>
      <c r="TPC185" s="403"/>
      <c r="TPO185" s="727"/>
      <c r="TPR185" s="403"/>
      <c r="TPS185" s="403"/>
      <c r="TQE185" s="727"/>
      <c r="TQH185" s="403"/>
      <c r="TQI185" s="403"/>
      <c r="TQU185" s="727"/>
      <c r="TQX185" s="403"/>
      <c r="TQY185" s="403"/>
      <c r="TRK185" s="727"/>
      <c r="TRN185" s="403"/>
      <c r="TRO185" s="403"/>
      <c r="TSA185" s="727"/>
      <c r="TSD185" s="403"/>
      <c r="TSE185" s="403"/>
      <c r="TSQ185" s="727"/>
      <c r="TST185" s="403"/>
      <c r="TSU185" s="403"/>
      <c r="TTG185" s="727"/>
      <c r="TTJ185" s="403"/>
      <c r="TTK185" s="403"/>
      <c r="TTW185" s="727"/>
      <c r="TTZ185" s="403"/>
      <c r="TUA185" s="403"/>
      <c r="TUM185" s="727"/>
      <c r="TUP185" s="403"/>
      <c r="TUQ185" s="403"/>
      <c r="TVC185" s="727"/>
      <c r="TVF185" s="403"/>
      <c r="TVG185" s="403"/>
      <c r="TVS185" s="727"/>
      <c r="TVV185" s="403"/>
      <c r="TVW185" s="403"/>
      <c r="TWI185" s="727"/>
      <c r="TWL185" s="403"/>
      <c r="TWM185" s="403"/>
      <c r="TWY185" s="727"/>
      <c r="TXB185" s="403"/>
      <c r="TXC185" s="403"/>
      <c r="TXO185" s="727"/>
      <c r="TXR185" s="403"/>
      <c r="TXS185" s="403"/>
      <c r="TYE185" s="727"/>
      <c r="TYH185" s="403"/>
      <c r="TYI185" s="403"/>
      <c r="TYU185" s="727"/>
      <c r="TYX185" s="403"/>
      <c r="TYY185" s="403"/>
      <c r="TZK185" s="727"/>
      <c r="TZN185" s="403"/>
      <c r="TZO185" s="403"/>
      <c r="UAA185" s="727"/>
      <c r="UAD185" s="403"/>
      <c r="UAE185" s="403"/>
      <c r="UAQ185" s="727"/>
      <c r="UAT185" s="403"/>
      <c r="UAU185" s="403"/>
      <c r="UBG185" s="727"/>
      <c r="UBJ185" s="403"/>
      <c r="UBK185" s="403"/>
      <c r="UBW185" s="727"/>
      <c r="UBZ185" s="403"/>
      <c r="UCA185" s="403"/>
      <c r="UCM185" s="727"/>
      <c r="UCP185" s="403"/>
      <c r="UCQ185" s="403"/>
      <c r="UDC185" s="727"/>
      <c r="UDF185" s="403"/>
      <c r="UDG185" s="403"/>
      <c r="UDS185" s="727"/>
      <c r="UDV185" s="403"/>
      <c r="UDW185" s="403"/>
      <c r="UEI185" s="727"/>
      <c r="UEL185" s="403"/>
      <c r="UEM185" s="403"/>
      <c r="UEY185" s="727"/>
      <c r="UFB185" s="403"/>
      <c r="UFC185" s="403"/>
      <c r="UFO185" s="727"/>
      <c r="UFR185" s="403"/>
      <c r="UFS185" s="403"/>
      <c r="UGE185" s="727"/>
      <c r="UGH185" s="403"/>
      <c r="UGI185" s="403"/>
      <c r="UGU185" s="727"/>
      <c r="UGX185" s="403"/>
      <c r="UGY185" s="403"/>
      <c r="UHK185" s="727"/>
      <c r="UHN185" s="403"/>
      <c r="UHO185" s="403"/>
      <c r="UIA185" s="727"/>
      <c r="UID185" s="403"/>
      <c r="UIE185" s="403"/>
      <c r="UIQ185" s="727"/>
      <c r="UIT185" s="403"/>
      <c r="UIU185" s="403"/>
      <c r="UJG185" s="727"/>
      <c r="UJJ185" s="403"/>
      <c r="UJK185" s="403"/>
      <c r="UJW185" s="727"/>
      <c r="UJZ185" s="403"/>
      <c r="UKA185" s="403"/>
      <c r="UKM185" s="727"/>
      <c r="UKP185" s="403"/>
      <c r="UKQ185" s="403"/>
      <c r="ULC185" s="727"/>
      <c r="ULF185" s="403"/>
      <c r="ULG185" s="403"/>
      <c r="ULS185" s="727"/>
      <c r="ULV185" s="403"/>
      <c r="ULW185" s="403"/>
      <c r="UMI185" s="727"/>
      <c r="UML185" s="403"/>
      <c r="UMM185" s="403"/>
      <c r="UMY185" s="727"/>
      <c r="UNB185" s="403"/>
      <c r="UNC185" s="403"/>
      <c r="UNO185" s="727"/>
      <c r="UNR185" s="403"/>
      <c r="UNS185" s="403"/>
      <c r="UOE185" s="727"/>
      <c r="UOH185" s="403"/>
      <c r="UOI185" s="403"/>
      <c r="UOU185" s="727"/>
      <c r="UOX185" s="403"/>
      <c r="UOY185" s="403"/>
      <c r="UPK185" s="727"/>
      <c r="UPN185" s="403"/>
      <c r="UPO185" s="403"/>
      <c r="UQA185" s="727"/>
      <c r="UQD185" s="403"/>
      <c r="UQE185" s="403"/>
      <c r="UQQ185" s="727"/>
      <c r="UQT185" s="403"/>
      <c r="UQU185" s="403"/>
      <c r="URG185" s="727"/>
      <c r="URJ185" s="403"/>
      <c r="URK185" s="403"/>
      <c r="URW185" s="727"/>
      <c r="URZ185" s="403"/>
      <c r="USA185" s="403"/>
      <c r="USM185" s="727"/>
      <c r="USP185" s="403"/>
      <c r="USQ185" s="403"/>
      <c r="UTC185" s="727"/>
      <c r="UTF185" s="403"/>
      <c r="UTG185" s="403"/>
      <c r="UTS185" s="727"/>
      <c r="UTV185" s="403"/>
      <c r="UTW185" s="403"/>
      <c r="UUI185" s="727"/>
      <c r="UUL185" s="403"/>
      <c r="UUM185" s="403"/>
      <c r="UUY185" s="727"/>
      <c r="UVB185" s="403"/>
      <c r="UVC185" s="403"/>
      <c r="UVO185" s="727"/>
      <c r="UVR185" s="403"/>
      <c r="UVS185" s="403"/>
      <c r="UWE185" s="727"/>
      <c r="UWH185" s="403"/>
      <c r="UWI185" s="403"/>
      <c r="UWU185" s="727"/>
      <c r="UWX185" s="403"/>
      <c r="UWY185" s="403"/>
      <c r="UXK185" s="727"/>
      <c r="UXN185" s="403"/>
      <c r="UXO185" s="403"/>
      <c r="UYA185" s="727"/>
      <c r="UYD185" s="403"/>
      <c r="UYE185" s="403"/>
      <c r="UYQ185" s="727"/>
      <c r="UYT185" s="403"/>
      <c r="UYU185" s="403"/>
      <c r="UZG185" s="727"/>
      <c r="UZJ185" s="403"/>
      <c r="UZK185" s="403"/>
      <c r="UZW185" s="727"/>
      <c r="UZZ185" s="403"/>
      <c r="VAA185" s="403"/>
      <c r="VAM185" s="727"/>
      <c r="VAP185" s="403"/>
      <c r="VAQ185" s="403"/>
      <c r="VBC185" s="727"/>
      <c r="VBF185" s="403"/>
      <c r="VBG185" s="403"/>
      <c r="VBS185" s="727"/>
      <c r="VBV185" s="403"/>
      <c r="VBW185" s="403"/>
      <c r="VCI185" s="727"/>
      <c r="VCL185" s="403"/>
      <c r="VCM185" s="403"/>
      <c r="VCY185" s="727"/>
      <c r="VDB185" s="403"/>
      <c r="VDC185" s="403"/>
      <c r="VDO185" s="727"/>
      <c r="VDR185" s="403"/>
      <c r="VDS185" s="403"/>
      <c r="VEE185" s="727"/>
      <c r="VEH185" s="403"/>
      <c r="VEI185" s="403"/>
      <c r="VEU185" s="727"/>
      <c r="VEX185" s="403"/>
      <c r="VEY185" s="403"/>
      <c r="VFK185" s="727"/>
      <c r="VFN185" s="403"/>
      <c r="VFO185" s="403"/>
      <c r="VGA185" s="727"/>
      <c r="VGD185" s="403"/>
      <c r="VGE185" s="403"/>
      <c r="VGQ185" s="727"/>
      <c r="VGT185" s="403"/>
      <c r="VGU185" s="403"/>
      <c r="VHG185" s="727"/>
      <c r="VHJ185" s="403"/>
      <c r="VHK185" s="403"/>
      <c r="VHW185" s="727"/>
      <c r="VHZ185" s="403"/>
      <c r="VIA185" s="403"/>
      <c r="VIM185" s="727"/>
      <c r="VIP185" s="403"/>
      <c r="VIQ185" s="403"/>
      <c r="VJC185" s="727"/>
      <c r="VJF185" s="403"/>
      <c r="VJG185" s="403"/>
      <c r="VJS185" s="727"/>
      <c r="VJV185" s="403"/>
      <c r="VJW185" s="403"/>
      <c r="VKI185" s="727"/>
      <c r="VKL185" s="403"/>
      <c r="VKM185" s="403"/>
      <c r="VKY185" s="727"/>
      <c r="VLB185" s="403"/>
      <c r="VLC185" s="403"/>
      <c r="VLO185" s="727"/>
      <c r="VLR185" s="403"/>
      <c r="VLS185" s="403"/>
      <c r="VME185" s="727"/>
      <c r="VMH185" s="403"/>
      <c r="VMI185" s="403"/>
      <c r="VMU185" s="727"/>
      <c r="VMX185" s="403"/>
      <c r="VMY185" s="403"/>
      <c r="VNK185" s="727"/>
      <c r="VNN185" s="403"/>
      <c r="VNO185" s="403"/>
      <c r="VOA185" s="727"/>
      <c r="VOD185" s="403"/>
      <c r="VOE185" s="403"/>
      <c r="VOQ185" s="727"/>
      <c r="VOT185" s="403"/>
      <c r="VOU185" s="403"/>
      <c r="VPG185" s="727"/>
      <c r="VPJ185" s="403"/>
      <c r="VPK185" s="403"/>
      <c r="VPW185" s="727"/>
      <c r="VPZ185" s="403"/>
      <c r="VQA185" s="403"/>
      <c r="VQM185" s="727"/>
      <c r="VQP185" s="403"/>
      <c r="VQQ185" s="403"/>
      <c r="VRC185" s="727"/>
      <c r="VRF185" s="403"/>
      <c r="VRG185" s="403"/>
      <c r="VRS185" s="727"/>
      <c r="VRV185" s="403"/>
      <c r="VRW185" s="403"/>
      <c r="VSI185" s="727"/>
      <c r="VSL185" s="403"/>
      <c r="VSM185" s="403"/>
      <c r="VSY185" s="727"/>
      <c r="VTB185" s="403"/>
      <c r="VTC185" s="403"/>
      <c r="VTO185" s="727"/>
      <c r="VTR185" s="403"/>
      <c r="VTS185" s="403"/>
      <c r="VUE185" s="727"/>
      <c r="VUH185" s="403"/>
      <c r="VUI185" s="403"/>
      <c r="VUU185" s="727"/>
      <c r="VUX185" s="403"/>
      <c r="VUY185" s="403"/>
      <c r="VVK185" s="727"/>
      <c r="VVN185" s="403"/>
      <c r="VVO185" s="403"/>
      <c r="VWA185" s="727"/>
      <c r="VWD185" s="403"/>
      <c r="VWE185" s="403"/>
      <c r="VWQ185" s="727"/>
      <c r="VWT185" s="403"/>
      <c r="VWU185" s="403"/>
      <c r="VXG185" s="727"/>
      <c r="VXJ185" s="403"/>
      <c r="VXK185" s="403"/>
      <c r="VXW185" s="727"/>
      <c r="VXZ185" s="403"/>
      <c r="VYA185" s="403"/>
      <c r="VYM185" s="727"/>
      <c r="VYP185" s="403"/>
      <c r="VYQ185" s="403"/>
      <c r="VZC185" s="727"/>
      <c r="VZF185" s="403"/>
      <c r="VZG185" s="403"/>
      <c r="VZS185" s="727"/>
      <c r="VZV185" s="403"/>
      <c r="VZW185" s="403"/>
      <c r="WAI185" s="727"/>
      <c r="WAL185" s="403"/>
      <c r="WAM185" s="403"/>
      <c r="WAY185" s="727"/>
      <c r="WBB185" s="403"/>
      <c r="WBC185" s="403"/>
      <c r="WBO185" s="727"/>
      <c r="WBR185" s="403"/>
      <c r="WBS185" s="403"/>
      <c r="WCE185" s="727"/>
      <c r="WCH185" s="403"/>
      <c r="WCI185" s="403"/>
      <c r="WCU185" s="727"/>
      <c r="WCX185" s="403"/>
      <c r="WCY185" s="403"/>
      <c r="WDK185" s="727"/>
      <c r="WDN185" s="403"/>
      <c r="WDO185" s="403"/>
      <c r="WEA185" s="727"/>
      <c r="WED185" s="403"/>
      <c r="WEE185" s="403"/>
      <c r="WEQ185" s="727"/>
      <c r="WET185" s="403"/>
      <c r="WEU185" s="403"/>
      <c r="WFG185" s="727"/>
      <c r="WFJ185" s="403"/>
      <c r="WFK185" s="403"/>
      <c r="WFW185" s="727"/>
      <c r="WFZ185" s="403"/>
      <c r="WGA185" s="403"/>
      <c r="WGM185" s="727"/>
      <c r="WGP185" s="403"/>
      <c r="WGQ185" s="403"/>
      <c r="WHC185" s="727"/>
      <c r="WHF185" s="403"/>
      <c r="WHG185" s="403"/>
      <c r="WHS185" s="727"/>
      <c r="WHV185" s="403"/>
      <c r="WHW185" s="403"/>
      <c r="WII185" s="727"/>
      <c r="WIL185" s="403"/>
      <c r="WIM185" s="403"/>
      <c r="WIY185" s="727"/>
      <c r="WJB185" s="403"/>
      <c r="WJC185" s="403"/>
      <c r="WJO185" s="727"/>
      <c r="WJR185" s="403"/>
      <c r="WJS185" s="403"/>
      <c r="WKE185" s="727"/>
      <c r="WKH185" s="403"/>
      <c r="WKI185" s="403"/>
      <c r="WKU185" s="727"/>
      <c r="WKX185" s="403"/>
      <c r="WKY185" s="403"/>
      <c r="WLK185" s="727"/>
      <c r="WLN185" s="403"/>
      <c r="WLO185" s="403"/>
      <c r="WMA185" s="727"/>
      <c r="WMD185" s="403"/>
      <c r="WME185" s="403"/>
      <c r="WMQ185" s="727"/>
      <c r="WMT185" s="403"/>
      <c r="WMU185" s="403"/>
      <c r="WNG185" s="727"/>
      <c r="WNJ185" s="403"/>
      <c r="WNK185" s="403"/>
      <c r="WNW185" s="727"/>
      <c r="WNZ185" s="403"/>
      <c r="WOA185" s="403"/>
      <c r="WOM185" s="727"/>
      <c r="WOP185" s="403"/>
      <c r="WOQ185" s="403"/>
      <c r="WPC185" s="727"/>
      <c r="WPF185" s="403"/>
      <c r="WPG185" s="403"/>
      <c r="WPS185" s="727"/>
      <c r="WPV185" s="403"/>
      <c r="WPW185" s="403"/>
      <c r="WQI185" s="727"/>
      <c r="WQL185" s="403"/>
      <c r="WQM185" s="403"/>
      <c r="WQY185" s="727"/>
      <c r="WRB185" s="403"/>
      <c r="WRC185" s="403"/>
      <c r="WRO185" s="727"/>
      <c r="WRR185" s="403"/>
      <c r="WRS185" s="403"/>
      <c r="WSE185" s="727"/>
      <c r="WSH185" s="403"/>
      <c r="WSI185" s="403"/>
      <c r="WSU185" s="727"/>
      <c r="WSX185" s="403"/>
      <c r="WSY185" s="403"/>
      <c r="WTK185" s="727"/>
      <c r="WTN185" s="403"/>
      <c r="WTO185" s="403"/>
      <c r="WUA185" s="727"/>
      <c r="WUD185" s="403"/>
      <c r="WUE185" s="403"/>
      <c r="WUQ185" s="727"/>
      <c r="WUT185" s="403"/>
      <c r="WUU185" s="403"/>
      <c r="WVG185" s="727"/>
      <c r="WVJ185" s="403"/>
      <c r="WVK185" s="403"/>
      <c r="WVW185" s="727"/>
      <c r="WVZ185" s="403"/>
      <c r="WWA185" s="403"/>
      <c r="WWM185" s="727"/>
      <c r="WWP185" s="403"/>
      <c r="WWQ185" s="403"/>
      <c r="WXC185" s="727"/>
      <c r="WXF185" s="403"/>
      <c r="WXG185" s="403"/>
      <c r="WXS185" s="727"/>
      <c r="WXV185" s="403"/>
      <c r="WXW185" s="403"/>
      <c r="WYI185" s="727"/>
      <c r="WYL185" s="403"/>
      <c r="WYM185" s="403"/>
      <c r="WYY185" s="727"/>
      <c r="WZB185" s="403"/>
      <c r="WZC185" s="403"/>
      <c r="WZO185" s="727"/>
      <c r="WZR185" s="403"/>
      <c r="WZS185" s="403"/>
      <c r="XAE185" s="727"/>
      <c r="XAH185" s="403"/>
      <c r="XAI185" s="403"/>
      <c r="XAU185" s="727"/>
      <c r="XAX185" s="403"/>
      <c r="XAY185" s="403"/>
      <c r="XBK185" s="727"/>
      <c r="XBN185" s="403"/>
      <c r="XBO185" s="403"/>
      <c r="XCA185" s="727"/>
      <c r="XCD185" s="403"/>
      <c r="XCE185" s="403"/>
      <c r="XCQ185" s="727"/>
      <c r="XCT185" s="403"/>
      <c r="XCU185" s="403"/>
      <c r="XDG185" s="727"/>
      <c r="XDJ185" s="403"/>
      <c r="XDK185" s="403"/>
      <c r="XDW185" s="727"/>
      <c r="XDZ185" s="403"/>
      <c r="XEA185" s="403"/>
      <c r="XEM185" s="727"/>
      <c r="XEP185" s="403"/>
      <c r="XEQ185" s="403"/>
      <c r="XFC185" s="727"/>
    </row>
    <row r="186" spans="1:1023 1026:2047 2050:3071 3074:4095 4098:5119 5122:6143 6146:7167 7170:8191 8194:9215 9218:10239 10242:11263 11266:12287 12290:13311 13314:14335 14338:15359 15362:16383" s="94" customFormat="1">
      <c r="A186" s="733" t="s">
        <v>15</v>
      </c>
      <c r="B186" s="579">
        <v>45894</v>
      </c>
      <c r="C186" s="579">
        <v>45900</v>
      </c>
      <c r="D186" s="566" t="s">
        <v>485</v>
      </c>
      <c r="E186" s="566" t="s">
        <v>486</v>
      </c>
      <c r="F186" s="566">
        <v>53</v>
      </c>
      <c r="G186" s="566" t="s">
        <v>500</v>
      </c>
      <c r="H186" s="566">
        <v>2000</v>
      </c>
      <c r="I186" s="566">
        <v>15</v>
      </c>
      <c r="J186" s="566">
        <v>0</v>
      </c>
      <c r="K186" s="566">
        <v>0</v>
      </c>
      <c r="L186" s="566">
        <v>0</v>
      </c>
      <c r="M186" s="566">
        <v>0</v>
      </c>
      <c r="N186" s="566">
        <f t="shared" ref="N186" si="2173">SUM(H186:M186)</f>
        <v>2015</v>
      </c>
      <c r="O186" s="561">
        <f t="shared" ref="O186" si="2174">N186/F186</f>
        <v>38.018867924528301</v>
      </c>
      <c r="P186" s="566" t="s">
        <v>1283</v>
      </c>
      <c r="R186" s="403"/>
      <c r="S186" s="403"/>
      <c r="AE186" s="727"/>
      <c r="AH186" s="403"/>
      <c r="AI186" s="403"/>
      <c r="AU186" s="727"/>
      <c r="AX186" s="403"/>
      <c r="AY186" s="403"/>
      <c r="BK186" s="727"/>
      <c r="BN186" s="403"/>
      <c r="BO186" s="403"/>
      <c r="CA186" s="727"/>
      <c r="CD186" s="403"/>
      <c r="CE186" s="403"/>
      <c r="CQ186" s="727"/>
      <c r="CT186" s="403"/>
      <c r="CU186" s="403"/>
      <c r="DG186" s="727"/>
      <c r="DJ186" s="403"/>
      <c r="DK186" s="403"/>
      <c r="DW186" s="727"/>
      <c r="DZ186" s="403"/>
      <c r="EA186" s="403"/>
      <c r="EM186" s="727"/>
      <c r="EP186" s="403"/>
      <c r="EQ186" s="403"/>
      <c r="FC186" s="727"/>
      <c r="FF186" s="403"/>
      <c r="FG186" s="403"/>
      <c r="FS186" s="727"/>
      <c r="FV186" s="403"/>
      <c r="FW186" s="403"/>
      <c r="GI186" s="727"/>
      <c r="GL186" s="403"/>
      <c r="GM186" s="403"/>
      <c r="GY186" s="727"/>
      <c r="HB186" s="403"/>
      <c r="HC186" s="403"/>
      <c r="HO186" s="727"/>
      <c r="HR186" s="403"/>
      <c r="HS186" s="403"/>
      <c r="IE186" s="727"/>
      <c r="IH186" s="403"/>
      <c r="II186" s="403"/>
      <c r="IU186" s="727"/>
      <c r="IX186" s="403"/>
      <c r="IY186" s="403"/>
      <c r="JK186" s="727"/>
      <c r="JN186" s="403"/>
      <c r="JO186" s="403"/>
      <c r="KA186" s="727"/>
      <c r="KD186" s="403"/>
      <c r="KE186" s="403"/>
      <c r="KQ186" s="727"/>
      <c r="KT186" s="403"/>
      <c r="KU186" s="403"/>
      <c r="LG186" s="727"/>
      <c r="LJ186" s="403"/>
      <c r="LK186" s="403"/>
      <c r="LW186" s="727"/>
      <c r="LZ186" s="403"/>
      <c r="MA186" s="403"/>
      <c r="MM186" s="727"/>
      <c r="MP186" s="403"/>
      <c r="MQ186" s="403"/>
      <c r="NC186" s="727"/>
      <c r="NF186" s="403"/>
      <c r="NG186" s="403"/>
      <c r="NS186" s="727"/>
      <c r="NV186" s="403"/>
      <c r="NW186" s="403"/>
      <c r="OI186" s="727"/>
      <c r="OL186" s="403"/>
      <c r="OM186" s="403"/>
      <c r="OY186" s="727"/>
      <c r="PB186" s="403"/>
      <c r="PC186" s="403"/>
      <c r="PO186" s="727"/>
      <c r="PR186" s="403"/>
      <c r="PS186" s="403"/>
      <c r="QE186" s="727"/>
      <c r="QH186" s="403"/>
      <c r="QI186" s="403"/>
      <c r="QU186" s="727"/>
      <c r="QX186" s="403"/>
      <c r="QY186" s="403"/>
      <c r="RK186" s="727"/>
      <c r="RN186" s="403"/>
      <c r="RO186" s="403"/>
      <c r="SA186" s="727"/>
      <c r="SD186" s="403"/>
      <c r="SE186" s="403"/>
      <c r="SQ186" s="727"/>
      <c r="ST186" s="403"/>
      <c r="SU186" s="403"/>
      <c r="TG186" s="727"/>
      <c r="TJ186" s="403"/>
      <c r="TK186" s="403"/>
      <c r="TW186" s="727"/>
      <c r="TZ186" s="403"/>
      <c r="UA186" s="403"/>
      <c r="UM186" s="727"/>
      <c r="UP186" s="403"/>
      <c r="UQ186" s="403"/>
      <c r="VC186" s="727"/>
      <c r="VF186" s="403"/>
      <c r="VG186" s="403"/>
      <c r="VS186" s="727"/>
      <c r="VV186" s="403"/>
      <c r="VW186" s="403"/>
      <c r="WI186" s="727"/>
      <c r="WL186" s="403"/>
      <c r="WM186" s="403"/>
      <c r="WY186" s="727"/>
      <c r="XB186" s="403"/>
      <c r="XC186" s="403"/>
      <c r="XO186" s="727"/>
      <c r="XR186" s="403"/>
      <c r="XS186" s="403"/>
      <c r="YE186" s="727"/>
      <c r="YH186" s="403"/>
      <c r="YI186" s="403"/>
      <c r="YU186" s="727"/>
      <c r="YX186" s="403"/>
      <c r="YY186" s="403"/>
      <c r="ZK186" s="727"/>
      <c r="ZN186" s="403"/>
      <c r="ZO186" s="403"/>
      <c r="AAA186" s="727"/>
      <c r="AAD186" s="403"/>
      <c r="AAE186" s="403"/>
      <c r="AAQ186" s="727"/>
      <c r="AAT186" s="403"/>
      <c r="AAU186" s="403"/>
      <c r="ABG186" s="727"/>
      <c r="ABJ186" s="403"/>
      <c r="ABK186" s="403"/>
      <c r="ABW186" s="727"/>
      <c r="ABZ186" s="403"/>
      <c r="ACA186" s="403"/>
      <c r="ACM186" s="727"/>
      <c r="ACP186" s="403"/>
      <c r="ACQ186" s="403"/>
      <c r="ADC186" s="727"/>
      <c r="ADF186" s="403"/>
      <c r="ADG186" s="403"/>
      <c r="ADS186" s="727"/>
      <c r="ADV186" s="403"/>
      <c r="ADW186" s="403"/>
      <c r="AEI186" s="727"/>
      <c r="AEL186" s="403"/>
      <c r="AEM186" s="403"/>
      <c r="AEY186" s="727"/>
      <c r="AFB186" s="403"/>
      <c r="AFC186" s="403"/>
      <c r="AFO186" s="727"/>
      <c r="AFR186" s="403"/>
      <c r="AFS186" s="403"/>
      <c r="AGE186" s="727"/>
      <c r="AGH186" s="403"/>
      <c r="AGI186" s="403"/>
      <c r="AGU186" s="727"/>
      <c r="AGX186" s="403"/>
      <c r="AGY186" s="403"/>
      <c r="AHK186" s="727"/>
      <c r="AHN186" s="403"/>
      <c r="AHO186" s="403"/>
      <c r="AIA186" s="727"/>
      <c r="AID186" s="403"/>
      <c r="AIE186" s="403"/>
      <c r="AIQ186" s="727"/>
      <c r="AIT186" s="403"/>
      <c r="AIU186" s="403"/>
      <c r="AJG186" s="727"/>
      <c r="AJJ186" s="403"/>
      <c r="AJK186" s="403"/>
      <c r="AJW186" s="727"/>
      <c r="AJZ186" s="403"/>
      <c r="AKA186" s="403"/>
      <c r="AKM186" s="727"/>
      <c r="AKP186" s="403"/>
      <c r="AKQ186" s="403"/>
      <c r="ALC186" s="727"/>
      <c r="ALF186" s="403"/>
      <c r="ALG186" s="403"/>
      <c r="ALS186" s="727"/>
      <c r="ALV186" s="403"/>
      <c r="ALW186" s="403"/>
      <c r="AMI186" s="727"/>
      <c r="AML186" s="403"/>
      <c r="AMM186" s="403"/>
      <c r="AMY186" s="727"/>
      <c r="ANB186" s="403"/>
      <c r="ANC186" s="403"/>
      <c r="ANO186" s="727"/>
      <c r="ANR186" s="403"/>
      <c r="ANS186" s="403"/>
      <c r="AOE186" s="727"/>
      <c r="AOH186" s="403"/>
      <c r="AOI186" s="403"/>
      <c r="AOU186" s="727"/>
      <c r="AOX186" s="403"/>
      <c r="AOY186" s="403"/>
      <c r="APK186" s="727"/>
      <c r="APN186" s="403"/>
      <c r="APO186" s="403"/>
      <c r="AQA186" s="727"/>
      <c r="AQD186" s="403"/>
      <c r="AQE186" s="403"/>
      <c r="AQQ186" s="727"/>
      <c r="AQT186" s="403"/>
      <c r="AQU186" s="403"/>
      <c r="ARG186" s="727"/>
      <c r="ARJ186" s="403"/>
      <c r="ARK186" s="403"/>
      <c r="ARW186" s="727"/>
      <c r="ARZ186" s="403"/>
      <c r="ASA186" s="403"/>
      <c r="ASM186" s="727"/>
      <c r="ASP186" s="403"/>
      <c r="ASQ186" s="403"/>
      <c r="ATC186" s="727"/>
      <c r="ATF186" s="403"/>
      <c r="ATG186" s="403"/>
      <c r="ATS186" s="727"/>
      <c r="ATV186" s="403"/>
      <c r="ATW186" s="403"/>
      <c r="AUI186" s="727"/>
      <c r="AUL186" s="403"/>
      <c r="AUM186" s="403"/>
      <c r="AUY186" s="727"/>
      <c r="AVB186" s="403"/>
      <c r="AVC186" s="403"/>
      <c r="AVO186" s="727"/>
      <c r="AVR186" s="403"/>
      <c r="AVS186" s="403"/>
      <c r="AWE186" s="727"/>
      <c r="AWH186" s="403"/>
      <c r="AWI186" s="403"/>
      <c r="AWU186" s="727"/>
      <c r="AWX186" s="403"/>
      <c r="AWY186" s="403"/>
      <c r="AXK186" s="727"/>
      <c r="AXN186" s="403"/>
      <c r="AXO186" s="403"/>
      <c r="AYA186" s="727"/>
      <c r="AYD186" s="403"/>
      <c r="AYE186" s="403"/>
      <c r="AYQ186" s="727"/>
      <c r="AYT186" s="403"/>
      <c r="AYU186" s="403"/>
      <c r="AZG186" s="727"/>
      <c r="AZJ186" s="403"/>
      <c r="AZK186" s="403"/>
      <c r="AZW186" s="727"/>
      <c r="AZZ186" s="403"/>
      <c r="BAA186" s="403"/>
      <c r="BAM186" s="727"/>
      <c r="BAP186" s="403"/>
      <c r="BAQ186" s="403"/>
      <c r="BBC186" s="727"/>
      <c r="BBF186" s="403"/>
      <c r="BBG186" s="403"/>
      <c r="BBS186" s="727"/>
      <c r="BBV186" s="403"/>
      <c r="BBW186" s="403"/>
      <c r="BCI186" s="727"/>
      <c r="BCL186" s="403"/>
      <c r="BCM186" s="403"/>
      <c r="BCY186" s="727"/>
      <c r="BDB186" s="403"/>
      <c r="BDC186" s="403"/>
      <c r="BDO186" s="727"/>
      <c r="BDR186" s="403"/>
      <c r="BDS186" s="403"/>
      <c r="BEE186" s="727"/>
      <c r="BEH186" s="403"/>
      <c r="BEI186" s="403"/>
      <c r="BEU186" s="727"/>
      <c r="BEX186" s="403"/>
      <c r="BEY186" s="403"/>
      <c r="BFK186" s="727"/>
      <c r="BFN186" s="403"/>
      <c r="BFO186" s="403"/>
      <c r="BGA186" s="727"/>
      <c r="BGD186" s="403"/>
      <c r="BGE186" s="403"/>
      <c r="BGQ186" s="727"/>
      <c r="BGT186" s="403"/>
      <c r="BGU186" s="403"/>
      <c r="BHG186" s="727"/>
      <c r="BHJ186" s="403"/>
      <c r="BHK186" s="403"/>
      <c r="BHW186" s="727"/>
      <c r="BHZ186" s="403"/>
      <c r="BIA186" s="403"/>
      <c r="BIM186" s="727"/>
      <c r="BIP186" s="403"/>
      <c r="BIQ186" s="403"/>
      <c r="BJC186" s="727"/>
      <c r="BJF186" s="403"/>
      <c r="BJG186" s="403"/>
      <c r="BJS186" s="727"/>
      <c r="BJV186" s="403"/>
      <c r="BJW186" s="403"/>
      <c r="BKI186" s="727"/>
      <c r="BKL186" s="403"/>
      <c r="BKM186" s="403"/>
      <c r="BKY186" s="727"/>
      <c r="BLB186" s="403"/>
      <c r="BLC186" s="403"/>
      <c r="BLO186" s="727"/>
      <c r="BLR186" s="403"/>
      <c r="BLS186" s="403"/>
      <c r="BME186" s="727"/>
      <c r="BMH186" s="403"/>
      <c r="BMI186" s="403"/>
      <c r="BMU186" s="727"/>
      <c r="BMX186" s="403"/>
      <c r="BMY186" s="403"/>
      <c r="BNK186" s="727"/>
      <c r="BNN186" s="403"/>
      <c r="BNO186" s="403"/>
      <c r="BOA186" s="727"/>
      <c r="BOD186" s="403"/>
      <c r="BOE186" s="403"/>
      <c r="BOQ186" s="727"/>
      <c r="BOT186" s="403"/>
      <c r="BOU186" s="403"/>
      <c r="BPG186" s="727"/>
      <c r="BPJ186" s="403"/>
      <c r="BPK186" s="403"/>
      <c r="BPW186" s="727"/>
      <c r="BPZ186" s="403"/>
      <c r="BQA186" s="403"/>
      <c r="BQM186" s="727"/>
      <c r="BQP186" s="403"/>
      <c r="BQQ186" s="403"/>
      <c r="BRC186" s="727"/>
      <c r="BRF186" s="403"/>
      <c r="BRG186" s="403"/>
      <c r="BRS186" s="727"/>
      <c r="BRV186" s="403"/>
      <c r="BRW186" s="403"/>
      <c r="BSI186" s="727"/>
      <c r="BSL186" s="403"/>
      <c r="BSM186" s="403"/>
      <c r="BSY186" s="727"/>
      <c r="BTB186" s="403"/>
      <c r="BTC186" s="403"/>
      <c r="BTO186" s="727"/>
      <c r="BTR186" s="403"/>
      <c r="BTS186" s="403"/>
      <c r="BUE186" s="727"/>
      <c r="BUH186" s="403"/>
      <c r="BUI186" s="403"/>
      <c r="BUU186" s="727"/>
      <c r="BUX186" s="403"/>
      <c r="BUY186" s="403"/>
      <c r="BVK186" s="727"/>
      <c r="BVN186" s="403"/>
      <c r="BVO186" s="403"/>
      <c r="BWA186" s="727"/>
      <c r="BWD186" s="403"/>
      <c r="BWE186" s="403"/>
      <c r="BWQ186" s="727"/>
      <c r="BWT186" s="403"/>
      <c r="BWU186" s="403"/>
      <c r="BXG186" s="727"/>
      <c r="BXJ186" s="403"/>
      <c r="BXK186" s="403"/>
      <c r="BXW186" s="727"/>
      <c r="BXZ186" s="403"/>
      <c r="BYA186" s="403"/>
      <c r="BYM186" s="727"/>
      <c r="BYP186" s="403"/>
      <c r="BYQ186" s="403"/>
      <c r="BZC186" s="727"/>
      <c r="BZF186" s="403"/>
      <c r="BZG186" s="403"/>
      <c r="BZS186" s="727"/>
      <c r="BZV186" s="403"/>
      <c r="BZW186" s="403"/>
      <c r="CAI186" s="727"/>
      <c r="CAL186" s="403"/>
      <c r="CAM186" s="403"/>
      <c r="CAY186" s="727"/>
      <c r="CBB186" s="403"/>
      <c r="CBC186" s="403"/>
      <c r="CBO186" s="727"/>
      <c r="CBR186" s="403"/>
      <c r="CBS186" s="403"/>
      <c r="CCE186" s="727"/>
      <c r="CCH186" s="403"/>
      <c r="CCI186" s="403"/>
      <c r="CCU186" s="727"/>
      <c r="CCX186" s="403"/>
      <c r="CCY186" s="403"/>
      <c r="CDK186" s="727"/>
      <c r="CDN186" s="403"/>
      <c r="CDO186" s="403"/>
      <c r="CEA186" s="727"/>
      <c r="CED186" s="403"/>
      <c r="CEE186" s="403"/>
      <c r="CEQ186" s="727"/>
      <c r="CET186" s="403"/>
      <c r="CEU186" s="403"/>
      <c r="CFG186" s="727"/>
      <c r="CFJ186" s="403"/>
      <c r="CFK186" s="403"/>
      <c r="CFW186" s="727"/>
      <c r="CFZ186" s="403"/>
      <c r="CGA186" s="403"/>
      <c r="CGM186" s="727"/>
      <c r="CGP186" s="403"/>
      <c r="CGQ186" s="403"/>
      <c r="CHC186" s="727"/>
      <c r="CHF186" s="403"/>
      <c r="CHG186" s="403"/>
      <c r="CHS186" s="727"/>
      <c r="CHV186" s="403"/>
      <c r="CHW186" s="403"/>
      <c r="CII186" s="727"/>
      <c r="CIL186" s="403"/>
      <c r="CIM186" s="403"/>
      <c r="CIY186" s="727"/>
      <c r="CJB186" s="403"/>
      <c r="CJC186" s="403"/>
      <c r="CJO186" s="727"/>
      <c r="CJR186" s="403"/>
      <c r="CJS186" s="403"/>
      <c r="CKE186" s="727"/>
      <c r="CKH186" s="403"/>
      <c r="CKI186" s="403"/>
      <c r="CKU186" s="727"/>
      <c r="CKX186" s="403"/>
      <c r="CKY186" s="403"/>
      <c r="CLK186" s="727"/>
      <c r="CLN186" s="403"/>
      <c r="CLO186" s="403"/>
      <c r="CMA186" s="727"/>
      <c r="CMD186" s="403"/>
      <c r="CME186" s="403"/>
      <c r="CMQ186" s="727"/>
      <c r="CMT186" s="403"/>
      <c r="CMU186" s="403"/>
      <c r="CNG186" s="727"/>
      <c r="CNJ186" s="403"/>
      <c r="CNK186" s="403"/>
      <c r="CNW186" s="727"/>
      <c r="CNZ186" s="403"/>
      <c r="COA186" s="403"/>
      <c r="COM186" s="727"/>
      <c r="COP186" s="403"/>
      <c r="COQ186" s="403"/>
      <c r="CPC186" s="727"/>
      <c r="CPF186" s="403"/>
      <c r="CPG186" s="403"/>
      <c r="CPS186" s="727"/>
      <c r="CPV186" s="403"/>
      <c r="CPW186" s="403"/>
      <c r="CQI186" s="727"/>
      <c r="CQL186" s="403"/>
      <c r="CQM186" s="403"/>
      <c r="CQY186" s="727"/>
      <c r="CRB186" s="403"/>
      <c r="CRC186" s="403"/>
      <c r="CRO186" s="727"/>
      <c r="CRR186" s="403"/>
      <c r="CRS186" s="403"/>
      <c r="CSE186" s="727"/>
      <c r="CSH186" s="403"/>
      <c r="CSI186" s="403"/>
      <c r="CSU186" s="727"/>
      <c r="CSX186" s="403"/>
      <c r="CSY186" s="403"/>
      <c r="CTK186" s="727"/>
      <c r="CTN186" s="403"/>
      <c r="CTO186" s="403"/>
      <c r="CUA186" s="727"/>
      <c r="CUD186" s="403"/>
      <c r="CUE186" s="403"/>
      <c r="CUQ186" s="727"/>
      <c r="CUT186" s="403"/>
      <c r="CUU186" s="403"/>
      <c r="CVG186" s="727"/>
      <c r="CVJ186" s="403"/>
      <c r="CVK186" s="403"/>
      <c r="CVW186" s="727"/>
      <c r="CVZ186" s="403"/>
      <c r="CWA186" s="403"/>
      <c r="CWM186" s="727"/>
      <c r="CWP186" s="403"/>
      <c r="CWQ186" s="403"/>
      <c r="CXC186" s="727"/>
      <c r="CXF186" s="403"/>
      <c r="CXG186" s="403"/>
      <c r="CXS186" s="727"/>
      <c r="CXV186" s="403"/>
      <c r="CXW186" s="403"/>
      <c r="CYI186" s="727"/>
      <c r="CYL186" s="403"/>
      <c r="CYM186" s="403"/>
      <c r="CYY186" s="727"/>
      <c r="CZB186" s="403"/>
      <c r="CZC186" s="403"/>
      <c r="CZO186" s="727"/>
      <c r="CZR186" s="403"/>
      <c r="CZS186" s="403"/>
      <c r="DAE186" s="727"/>
      <c r="DAH186" s="403"/>
      <c r="DAI186" s="403"/>
      <c r="DAU186" s="727"/>
      <c r="DAX186" s="403"/>
      <c r="DAY186" s="403"/>
      <c r="DBK186" s="727"/>
      <c r="DBN186" s="403"/>
      <c r="DBO186" s="403"/>
      <c r="DCA186" s="727"/>
      <c r="DCD186" s="403"/>
      <c r="DCE186" s="403"/>
      <c r="DCQ186" s="727"/>
      <c r="DCT186" s="403"/>
      <c r="DCU186" s="403"/>
      <c r="DDG186" s="727"/>
      <c r="DDJ186" s="403"/>
      <c r="DDK186" s="403"/>
      <c r="DDW186" s="727"/>
      <c r="DDZ186" s="403"/>
      <c r="DEA186" s="403"/>
      <c r="DEM186" s="727"/>
      <c r="DEP186" s="403"/>
      <c r="DEQ186" s="403"/>
      <c r="DFC186" s="727"/>
      <c r="DFF186" s="403"/>
      <c r="DFG186" s="403"/>
      <c r="DFS186" s="727"/>
      <c r="DFV186" s="403"/>
      <c r="DFW186" s="403"/>
      <c r="DGI186" s="727"/>
      <c r="DGL186" s="403"/>
      <c r="DGM186" s="403"/>
      <c r="DGY186" s="727"/>
      <c r="DHB186" s="403"/>
      <c r="DHC186" s="403"/>
      <c r="DHO186" s="727"/>
      <c r="DHR186" s="403"/>
      <c r="DHS186" s="403"/>
      <c r="DIE186" s="727"/>
      <c r="DIH186" s="403"/>
      <c r="DII186" s="403"/>
      <c r="DIU186" s="727"/>
      <c r="DIX186" s="403"/>
      <c r="DIY186" s="403"/>
      <c r="DJK186" s="727"/>
      <c r="DJN186" s="403"/>
      <c r="DJO186" s="403"/>
      <c r="DKA186" s="727"/>
      <c r="DKD186" s="403"/>
      <c r="DKE186" s="403"/>
      <c r="DKQ186" s="727"/>
      <c r="DKT186" s="403"/>
      <c r="DKU186" s="403"/>
      <c r="DLG186" s="727"/>
      <c r="DLJ186" s="403"/>
      <c r="DLK186" s="403"/>
      <c r="DLW186" s="727"/>
      <c r="DLZ186" s="403"/>
      <c r="DMA186" s="403"/>
      <c r="DMM186" s="727"/>
      <c r="DMP186" s="403"/>
      <c r="DMQ186" s="403"/>
      <c r="DNC186" s="727"/>
      <c r="DNF186" s="403"/>
      <c r="DNG186" s="403"/>
      <c r="DNS186" s="727"/>
      <c r="DNV186" s="403"/>
      <c r="DNW186" s="403"/>
      <c r="DOI186" s="727"/>
      <c r="DOL186" s="403"/>
      <c r="DOM186" s="403"/>
      <c r="DOY186" s="727"/>
      <c r="DPB186" s="403"/>
      <c r="DPC186" s="403"/>
      <c r="DPO186" s="727"/>
      <c r="DPR186" s="403"/>
      <c r="DPS186" s="403"/>
      <c r="DQE186" s="727"/>
      <c r="DQH186" s="403"/>
      <c r="DQI186" s="403"/>
      <c r="DQU186" s="727"/>
      <c r="DQX186" s="403"/>
      <c r="DQY186" s="403"/>
      <c r="DRK186" s="727"/>
      <c r="DRN186" s="403"/>
      <c r="DRO186" s="403"/>
      <c r="DSA186" s="727"/>
      <c r="DSD186" s="403"/>
      <c r="DSE186" s="403"/>
      <c r="DSQ186" s="727"/>
      <c r="DST186" s="403"/>
      <c r="DSU186" s="403"/>
      <c r="DTG186" s="727"/>
      <c r="DTJ186" s="403"/>
      <c r="DTK186" s="403"/>
      <c r="DTW186" s="727"/>
      <c r="DTZ186" s="403"/>
      <c r="DUA186" s="403"/>
      <c r="DUM186" s="727"/>
      <c r="DUP186" s="403"/>
      <c r="DUQ186" s="403"/>
      <c r="DVC186" s="727"/>
      <c r="DVF186" s="403"/>
      <c r="DVG186" s="403"/>
      <c r="DVS186" s="727"/>
      <c r="DVV186" s="403"/>
      <c r="DVW186" s="403"/>
      <c r="DWI186" s="727"/>
      <c r="DWL186" s="403"/>
      <c r="DWM186" s="403"/>
      <c r="DWY186" s="727"/>
      <c r="DXB186" s="403"/>
      <c r="DXC186" s="403"/>
      <c r="DXO186" s="727"/>
      <c r="DXR186" s="403"/>
      <c r="DXS186" s="403"/>
      <c r="DYE186" s="727"/>
      <c r="DYH186" s="403"/>
      <c r="DYI186" s="403"/>
      <c r="DYU186" s="727"/>
      <c r="DYX186" s="403"/>
      <c r="DYY186" s="403"/>
      <c r="DZK186" s="727"/>
      <c r="DZN186" s="403"/>
      <c r="DZO186" s="403"/>
      <c r="EAA186" s="727"/>
      <c r="EAD186" s="403"/>
      <c r="EAE186" s="403"/>
      <c r="EAQ186" s="727"/>
      <c r="EAT186" s="403"/>
      <c r="EAU186" s="403"/>
      <c r="EBG186" s="727"/>
      <c r="EBJ186" s="403"/>
      <c r="EBK186" s="403"/>
      <c r="EBW186" s="727"/>
      <c r="EBZ186" s="403"/>
      <c r="ECA186" s="403"/>
      <c r="ECM186" s="727"/>
      <c r="ECP186" s="403"/>
      <c r="ECQ186" s="403"/>
      <c r="EDC186" s="727"/>
      <c r="EDF186" s="403"/>
      <c r="EDG186" s="403"/>
      <c r="EDS186" s="727"/>
      <c r="EDV186" s="403"/>
      <c r="EDW186" s="403"/>
      <c r="EEI186" s="727"/>
      <c r="EEL186" s="403"/>
      <c r="EEM186" s="403"/>
      <c r="EEY186" s="727"/>
      <c r="EFB186" s="403"/>
      <c r="EFC186" s="403"/>
      <c r="EFO186" s="727"/>
      <c r="EFR186" s="403"/>
      <c r="EFS186" s="403"/>
      <c r="EGE186" s="727"/>
      <c r="EGH186" s="403"/>
      <c r="EGI186" s="403"/>
      <c r="EGU186" s="727"/>
      <c r="EGX186" s="403"/>
      <c r="EGY186" s="403"/>
      <c r="EHK186" s="727"/>
      <c r="EHN186" s="403"/>
      <c r="EHO186" s="403"/>
      <c r="EIA186" s="727"/>
      <c r="EID186" s="403"/>
      <c r="EIE186" s="403"/>
      <c r="EIQ186" s="727"/>
      <c r="EIT186" s="403"/>
      <c r="EIU186" s="403"/>
      <c r="EJG186" s="727"/>
      <c r="EJJ186" s="403"/>
      <c r="EJK186" s="403"/>
      <c r="EJW186" s="727"/>
      <c r="EJZ186" s="403"/>
      <c r="EKA186" s="403"/>
      <c r="EKM186" s="727"/>
      <c r="EKP186" s="403"/>
      <c r="EKQ186" s="403"/>
      <c r="ELC186" s="727"/>
      <c r="ELF186" s="403"/>
      <c r="ELG186" s="403"/>
      <c r="ELS186" s="727"/>
      <c r="ELV186" s="403"/>
      <c r="ELW186" s="403"/>
      <c r="EMI186" s="727"/>
      <c r="EML186" s="403"/>
      <c r="EMM186" s="403"/>
      <c r="EMY186" s="727"/>
      <c r="ENB186" s="403"/>
      <c r="ENC186" s="403"/>
      <c r="ENO186" s="727"/>
      <c r="ENR186" s="403"/>
      <c r="ENS186" s="403"/>
      <c r="EOE186" s="727"/>
      <c r="EOH186" s="403"/>
      <c r="EOI186" s="403"/>
      <c r="EOU186" s="727"/>
      <c r="EOX186" s="403"/>
      <c r="EOY186" s="403"/>
      <c r="EPK186" s="727"/>
      <c r="EPN186" s="403"/>
      <c r="EPO186" s="403"/>
      <c r="EQA186" s="727"/>
      <c r="EQD186" s="403"/>
      <c r="EQE186" s="403"/>
      <c r="EQQ186" s="727"/>
      <c r="EQT186" s="403"/>
      <c r="EQU186" s="403"/>
      <c r="ERG186" s="727"/>
      <c r="ERJ186" s="403"/>
      <c r="ERK186" s="403"/>
      <c r="ERW186" s="727"/>
      <c r="ERZ186" s="403"/>
      <c r="ESA186" s="403"/>
      <c r="ESM186" s="727"/>
      <c r="ESP186" s="403"/>
      <c r="ESQ186" s="403"/>
      <c r="ETC186" s="727"/>
      <c r="ETF186" s="403"/>
      <c r="ETG186" s="403"/>
      <c r="ETS186" s="727"/>
      <c r="ETV186" s="403"/>
      <c r="ETW186" s="403"/>
      <c r="EUI186" s="727"/>
      <c r="EUL186" s="403"/>
      <c r="EUM186" s="403"/>
      <c r="EUY186" s="727"/>
      <c r="EVB186" s="403"/>
      <c r="EVC186" s="403"/>
      <c r="EVO186" s="727"/>
      <c r="EVR186" s="403"/>
      <c r="EVS186" s="403"/>
      <c r="EWE186" s="727"/>
      <c r="EWH186" s="403"/>
      <c r="EWI186" s="403"/>
      <c r="EWU186" s="727"/>
      <c r="EWX186" s="403"/>
      <c r="EWY186" s="403"/>
      <c r="EXK186" s="727"/>
      <c r="EXN186" s="403"/>
      <c r="EXO186" s="403"/>
      <c r="EYA186" s="727"/>
      <c r="EYD186" s="403"/>
      <c r="EYE186" s="403"/>
      <c r="EYQ186" s="727"/>
      <c r="EYT186" s="403"/>
      <c r="EYU186" s="403"/>
      <c r="EZG186" s="727"/>
      <c r="EZJ186" s="403"/>
      <c r="EZK186" s="403"/>
      <c r="EZW186" s="727"/>
      <c r="EZZ186" s="403"/>
      <c r="FAA186" s="403"/>
      <c r="FAM186" s="727"/>
      <c r="FAP186" s="403"/>
      <c r="FAQ186" s="403"/>
      <c r="FBC186" s="727"/>
      <c r="FBF186" s="403"/>
      <c r="FBG186" s="403"/>
      <c r="FBS186" s="727"/>
      <c r="FBV186" s="403"/>
      <c r="FBW186" s="403"/>
      <c r="FCI186" s="727"/>
      <c r="FCL186" s="403"/>
      <c r="FCM186" s="403"/>
      <c r="FCY186" s="727"/>
      <c r="FDB186" s="403"/>
      <c r="FDC186" s="403"/>
      <c r="FDO186" s="727"/>
      <c r="FDR186" s="403"/>
      <c r="FDS186" s="403"/>
      <c r="FEE186" s="727"/>
      <c r="FEH186" s="403"/>
      <c r="FEI186" s="403"/>
      <c r="FEU186" s="727"/>
      <c r="FEX186" s="403"/>
      <c r="FEY186" s="403"/>
      <c r="FFK186" s="727"/>
      <c r="FFN186" s="403"/>
      <c r="FFO186" s="403"/>
      <c r="FGA186" s="727"/>
      <c r="FGD186" s="403"/>
      <c r="FGE186" s="403"/>
      <c r="FGQ186" s="727"/>
      <c r="FGT186" s="403"/>
      <c r="FGU186" s="403"/>
      <c r="FHG186" s="727"/>
      <c r="FHJ186" s="403"/>
      <c r="FHK186" s="403"/>
      <c r="FHW186" s="727"/>
      <c r="FHZ186" s="403"/>
      <c r="FIA186" s="403"/>
      <c r="FIM186" s="727"/>
      <c r="FIP186" s="403"/>
      <c r="FIQ186" s="403"/>
      <c r="FJC186" s="727"/>
      <c r="FJF186" s="403"/>
      <c r="FJG186" s="403"/>
      <c r="FJS186" s="727"/>
      <c r="FJV186" s="403"/>
      <c r="FJW186" s="403"/>
      <c r="FKI186" s="727"/>
      <c r="FKL186" s="403"/>
      <c r="FKM186" s="403"/>
      <c r="FKY186" s="727"/>
      <c r="FLB186" s="403"/>
      <c r="FLC186" s="403"/>
      <c r="FLO186" s="727"/>
      <c r="FLR186" s="403"/>
      <c r="FLS186" s="403"/>
      <c r="FME186" s="727"/>
      <c r="FMH186" s="403"/>
      <c r="FMI186" s="403"/>
      <c r="FMU186" s="727"/>
      <c r="FMX186" s="403"/>
      <c r="FMY186" s="403"/>
      <c r="FNK186" s="727"/>
      <c r="FNN186" s="403"/>
      <c r="FNO186" s="403"/>
      <c r="FOA186" s="727"/>
      <c r="FOD186" s="403"/>
      <c r="FOE186" s="403"/>
      <c r="FOQ186" s="727"/>
      <c r="FOT186" s="403"/>
      <c r="FOU186" s="403"/>
      <c r="FPG186" s="727"/>
      <c r="FPJ186" s="403"/>
      <c r="FPK186" s="403"/>
      <c r="FPW186" s="727"/>
      <c r="FPZ186" s="403"/>
      <c r="FQA186" s="403"/>
      <c r="FQM186" s="727"/>
      <c r="FQP186" s="403"/>
      <c r="FQQ186" s="403"/>
      <c r="FRC186" s="727"/>
      <c r="FRF186" s="403"/>
      <c r="FRG186" s="403"/>
      <c r="FRS186" s="727"/>
      <c r="FRV186" s="403"/>
      <c r="FRW186" s="403"/>
      <c r="FSI186" s="727"/>
      <c r="FSL186" s="403"/>
      <c r="FSM186" s="403"/>
      <c r="FSY186" s="727"/>
      <c r="FTB186" s="403"/>
      <c r="FTC186" s="403"/>
      <c r="FTO186" s="727"/>
      <c r="FTR186" s="403"/>
      <c r="FTS186" s="403"/>
      <c r="FUE186" s="727"/>
      <c r="FUH186" s="403"/>
      <c r="FUI186" s="403"/>
      <c r="FUU186" s="727"/>
      <c r="FUX186" s="403"/>
      <c r="FUY186" s="403"/>
      <c r="FVK186" s="727"/>
      <c r="FVN186" s="403"/>
      <c r="FVO186" s="403"/>
      <c r="FWA186" s="727"/>
      <c r="FWD186" s="403"/>
      <c r="FWE186" s="403"/>
      <c r="FWQ186" s="727"/>
      <c r="FWT186" s="403"/>
      <c r="FWU186" s="403"/>
      <c r="FXG186" s="727"/>
      <c r="FXJ186" s="403"/>
      <c r="FXK186" s="403"/>
      <c r="FXW186" s="727"/>
      <c r="FXZ186" s="403"/>
      <c r="FYA186" s="403"/>
      <c r="FYM186" s="727"/>
      <c r="FYP186" s="403"/>
      <c r="FYQ186" s="403"/>
      <c r="FZC186" s="727"/>
      <c r="FZF186" s="403"/>
      <c r="FZG186" s="403"/>
      <c r="FZS186" s="727"/>
      <c r="FZV186" s="403"/>
      <c r="FZW186" s="403"/>
      <c r="GAI186" s="727"/>
      <c r="GAL186" s="403"/>
      <c r="GAM186" s="403"/>
      <c r="GAY186" s="727"/>
      <c r="GBB186" s="403"/>
      <c r="GBC186" s="403"/>
      <c r="GBO186" s="727"/>
      <c r="GBR186" s="403"/>
      <c r="GBS186" s="403"/>
      <c r="GCE186" s="727"/>
      <c r="GCH186" s="403"/>
      <c r="GCI186" s="403"/>
      <c r="GCU186" s="727"/>
      <c r="GCX186" s="403"/>
      <c r="GCY186" s="403"/>
      <c r="GDK186" s="727"/>
      <c r="GDN186" s="403"/>
      <c r="GDO186" s="403"/>
      <c r="GEA186" s="727"/>
      <c r="GED186" s="403"/>
      <c r="GEE186" s="403"/>
      <c r="GEQ186" s="727"/>
      <c r="GET186" s="403"/>
      <c r="GEU186" s="403"/>
      <c r="GFG186" s="727"/>
      <c r="GFJ186" s="403"/>
      <c r="GFK186" s="403"/>
      <c r="GFW186" s="727"/>
      <c r="GFZ186" s="403"/>
      <c r="GGA186" s="403"/>
      <c r="GGM186" s="727"/>
      <c r="GGP186" s="403"/>
      <c r="GGQ186" s="403"/>
      <c r="GHC186" s="727"/>
      <c r="GHF186" s="403"/>
      <c r="GHG186" s="403"/>
      <c r="GHS186" s="727"/>
      <c r="GHV186" s="403"/>
      <c r="GHW186" s="403"/>
      <c r="GII186" s="727"/>
      <c r="GIL186" s="403"/>
      <c r="GIM186" s="403"/>
      <c r="GIY186" s="727"/>
      <c r="GJB186" s="403"/>
      <c r="GJC186" s="403"/>
      <c r="GJO186" s="727"/>
      <c r="GJR186" s="403"/>
      <c r="GJS186" s="403"/>
      <c r="GKE186" s="727"/>
      <c r="GKH186" s="403"/>
      <c r="GKI186" s="403"/>
      <c r="GKU186" s="727"/>
      <c r="GKX186" s="403"/>
      <c r="GKY186" s="403"/>
      <c r="GLK186" s="727"/>
      <c r="GLN186" s="403"/>
      <c r="GLO186" s="403"/>
      <c r="GMA186" s="727"/>
      <c r="GMD186" s="403"/>
      <c r="GME186" s="403"/>
      <c r="GMQ186" s="727"/>
      <c r="GMT186" s="403"/>
      <c r="GMU186" s="403"/>
      <c r="GNG186" s="727"/>
      <c r="GNJ186" s="403"/>
      <c r="GNK186" s="403"/>
      <c r="GNW186" s="727"/>
      <c r="GNZ186" s="403"/>
      <c r="GOA186" s="403"/>
      <c r="GOM186" s="727"/>
      <c r="GOP186" s="403"/>
      <c r="GOQ186" s="403"/>
      <c r="GPC186" s="727"/>
      <c r="GPF186" s="403"/>
      <c r="GPG186" s="403"/>
      <c r="GPS186" s="727"/>
      <c r="GPV186" s="403"/>
      <c r="GPW186" s="403"/>
      <c r="GQI186" s="727"/>
      <c r="GQL186" s="403"/>
      <c r="GQM186" s="403"/>
      <c r="GQY186" s="727"/>
      <c r="GRB186" s="403"/>
      <c r="GRC186" s="403"/>
      <c r="GRO186" s="727"/>
      <c r="GRR186" s="403"/>
      <c r="GRS186" s="403"/>
      <c r="GSE186" s="727"/>
      <c r="GSH186" s="403"/>
      <c r="GSI186" s="403"/>
      <c r="GSU186" s="727"/>
      <c r="GSX186" s="403"/>
      <c r="GSY186" s="403"/>
      <c r="GTK186" s="727"/>
      <c r="GTN186" s="403"/>
      <c r="GTO186" s="403"/>
      <c r="GUA186" s="727"/>
      <c r="GUD186" s="403"/>
      <c r="GUE186" s="403"/>
      <c r="GUQ186" s="727"/>
      <c r="GUT186" s="403"/>
      <c r="GUU186" s="403"/>
      <c r="GVG186" s="727"/>
      <c r="GVJ186" s="403"/>
      <c r="GVK186" s="403"/>
      <c r="GVW186" s="727"/>
      <c r="GVZ186" s="403"/>
      <c r="GWA186" s="403"/>
      <c r="GWM186" s="727"/>
      <c r="GWP186" s="403"/>
      <c r="GWQ186" s="403"/>
      <c r="GXC186" s="727"/>
      <c r="GXF186" s="403"/>
      <c r="GXG186" s="403"/>
      <c r="GXS186" s="727"/>
      <c r="GXV186" s="403"/>
      <c r="GXW186" s="403"/>
      <c r="GYI186" s="727"/>
      <c r="GYL186" s="403"/>
      <c r="GYM186" s="403"/>
      <c r="GYY186" s="727"/>
      <c r="GZB186" s="403"/>
      <c r="GZC186" s="403"/>
      <c r="GZO186" s="727"/>
      <c r="GZR186" s="403"/>
      <c r="GZS186" s="403"/>
      <c r="HAE186" s="727"/>
      <c r="HAH186" s="403"/>
      <c r="HAI186" s="403"/>
      <c r="HAU186" s="727"/>
      <c r="HAX186" s="403"/>
      <c r="HAY186" s="403"/>
      <c r="HBK186" s="727"/>
      <c r="HBN186" s="403"/>
      <c r="HBO186" s="403"/>
      <c r="HCA186" s="727"/>
      <c r="HCD186" s="403"/>
      <c r="HCE186" s="403"/>
      <c r="HCQ186" s="727"/>
      <c r="HCT186" s="403"/>
      <c r="HCU186" s="403"/>
      <c r="HDG186" s="727"/>
      <c r="HDJ186" s="403"/>
      <c r="HDK186" s="403"/>
      <c r="HDW186" s="727"/>
      <c r="HDZ186" s="403"/>
      <c r="HEA186" s="403"/>
      <c r="HEM186" s="727"/>
      <c r="HEP186" s="403"/>
      <c r="HEQ186" s="403"/>
      <c r="HFC186" s="727"/>
      <c r="HFF186" s="403"/>
      <c r="HFG186" s="403"/>
      <c r="HFS186" s="727"/>
      <c r="HFV186" s="403"/>
      <c r="HFW186" s="403"/>
      <c r="HGI186" s="727"/>
      <c r="HGL186" s="403"/>
      <c r="HGM186" s="403"/>
      <c r="HGY186" s="727"/>
      <c r="HHB186" s="403"/>
      <c r="HHC186" s="403"/>
      <c r="HHO186" s="727"/>
      <c r="HHR186" s="403"/>
      <c r="HHS186" s="403"/>
      <c r="HIE186" s="727"/>
      <c r="HIH186" s="403"/>
      <c r="HII186" s="403"/>
      <c r="HIU186" s="727"/>
      <c r="HIX186" s="403"/>
      <c r="HIY186" s="403"/>
      <c r="HJK186" s="727"/>
      <c r="HJN186" s="403"/>
      <c r="HJO186" s="403"/>
      <c r="HKA186" s="727"/>
      <c r="HKD186" s="403"/>
      <c r="HKE186" s="403"/>
      <c r="HKQ186" s="727"/>
      <c r="HKT186" s="403"/>
      <c r="HKU186" s="403"/>
      <c r="HLG186" s="727"/>
      <c r="HLJ186" s="403"/>
      <c r="HLK186" s="403"/>
      <c r="HLW186" s="727"/>
      <c r="HLZ186" s="403"/>
      <c r="HMA186" s="403"/>
      <c r="HMM186" s="727"/>
      <c r="HMP186" s="403"/>
      <c r="HMQ186" s="403"/>
      <c r="HNC186" s="727"/>
      <c r="HNF186" s="403"/>
      <c r="HNG186" s="403"/>
      <c r="HNS186" s="727"/>
      <c r="HNV186" s="403"/>
      <c r="HNW186" s="403"/>
      <c r="HOI186" s="727"/>
      <c r="HOL186" s="403"/>
      <c r="HOM186" s="403"/>
      <c r="HOY186" s="727"/>
      <c r="HPB186" s="403"/>
      <c r="HPC186" s="403"/>
      <c r="HPO186" s="727"/>
      <c r="HPR186" s="403"/>
      <c r="HPS186" s="403"/>
      <c r="HQE186" s="727"/>
      <c r="HQH186" s="403"/>
      <c r="HQI186" s="403"/>
      <c r="HQU186" s="727"/>
      <c r="HQX186" s="403"/>
      <c r="HQY186" s="403"/>
      <c r="HRK186" s="727"/>
      <c r="HRN186" s="403"/>
      <c r="HRO186" s="403"/>
      <c r="HSA186" s="727"/>
      <c r="HSD186" s="403"/>
      <c r="HSE186" s="403"/>
      <c r="HSQ186" s="727"/>
      <c r="HST186" s="403"/>
      <c r="HSU186" s="403"/>
      <c r="HTG186" s="727"/>
      <c r="HTJ186" s="403"/>
      <c r="HTK186" s="403"/>
      <c r="HTW186" s="727"/>
      <c r="HTZ186" s="403"/>
      <c r="HUA186" s="403"/>
      <c r="HUM186" s="727"/>
      <c r="HUP186" s="403"/>
      <c r="HUQ186" s="403"/>
      <c r="HVC186" s="727"/>
      <c r="HVF186" s="403"/>
      <c r="HVG186" s="403"/>
      <c r="HVS186" s="727"/>
      <c r="HVV186" s="403"/>
      <c r="HVW186" s="403"/>
      <c r="HWI186" s="727"/>
      <c r="HWL186" s="403"/>
      <c r="HWM186" s="403"/>
      <c r="HWY186" s="727"/>
      <c r="HXB186" s="403"/>
      <c r="HXC186" s="403"/>
      <c r="HXO186" s="727"/>
      <c r="HXR186" s="403"/>
      <c r="HXS186" s="403"/>
      <c r="HYE186" s="727"/>
      <c r="HYH186" s="403"/>
      <c r="HYI186" s="403"/>
      <c r="HYU186" s="727"/>
      <c r="HYX186" s="403"/>
      <c r="HYY186" s="403"/>
      <c r="HZK186" s="727"/>
      <c r="HZN186" s="403"/>
      <c r="HZO186" s="403"/>
      <c r="IAA186" s="727"/>
      <c r="IAD186" s="403"/>
      <c r="IAE186" s="403"/>
      <c r="IAQ186" s="727"/>
      <c r="IAT186" s="403"/>
      <c r="IAU186" s="403"/>
      <c r="IBG186" s="727"/>
      <c r="IBJ186" s="403"/>
      <c r="IBK186" s="403"/>
      <c r="IBW186" s="727"/>
      <c r="IBZ186" s="403"/>
      <c r="ICA186" s="403"/>
      <c r="ICM186" s="727"/>
      <c r="ICP186" s="403"/>
      <c r="ICQ186" s="403"/>
      <c r="IDC186" s="727"/>
      <c r="IDF186" s="403"/>
      <c r="IDG186" s="403"/>
      <c r="IDS186" s="727"/>
      <c r="IDV186" s="403"/>
      <c r="IDW186" s="403"/>
      <c r="IEI186" s="727"/>
      <c r="IEL186" s="403"/>
      <c r="IEM186" s="403"/>
      <c r="IEY186" s="727"/>
      <c r="IFB186" s="403"/>
      <c r="IFC186" s="403"/>
      <c r="IFO186" s="727"/>
      <c r="IFR186" s="403"/>
      <c r="IFS186" s="403"/>
      <c r="IGE186" s="727"/>
      <c r="IGH186" s="403"/>
      <c r="IGI186" s="403"/>
      <c r="IGU186" s="727"/>
      <c r="IGX186" s="403"/>
      <c r="IGY186" s="403"/>
      <c r="IHK186" s="727"/>
      <c r="IHN186" s="403"/>
      <c r="IHO186" s="403"/>
      <c r="IIA186" s="727"/>
      <c r="IID186" s="403"/>
      <c r="IIE186" s="403"/>
      <c r="IIQ186" s="727"/>
      <c r="IIT186" s="403"/>
      <c r="IIU186" s="403"/>
      <c r="IJG186" s="727"/>
      <c r="IJJ186" s="403"/>
      <c r="IJK186" s="403"/>
      <c r="IJW186" s="727"/>
      <c r="IJZ186" s="403"/>
      <c r="IKA186" s="403"/>
      <c r="IKM186" s="727"/>
      <c r="IKP186" s="403"/>
      <c r="IKQ186" s="403"/>
      <c r="ILC186" s="727"/>
      <c r="ILF186" s="403"/>
      <c r="ILG186" s="403"/>
      <c r="ILS186" s="727"/>
      <c r="ILV186" s="403"/>
      <c r="ILW186" s="403"/>
      <c r="IMI186" s="727"/>
      <c r="IML186" s="403"/>
      <c r="IMM186" s="403"/>
      <c r="IMY186" s="727"/>
      <c r="INB186" s="403"/>
      <c r="INC186" s="403"/>
      <c r="INO186" s="727"/>
      <c r="INR186" s="403"/>
      <c r="INS186" s="403"/>
      <c r="IOE186" s="727"/>
      <c r="IOH186" s="403"/>
      <c r="IOI186" s="403"/>
      <c r="IOU186" s="727"/>
      <c r="IOX186" s="403"/>
      <c r="IOY186" s="403"/>
      <c r="IPK186" s="727"/>
      <c r="IPN186" s="403"/>
      <c r="IPO186" s="403"/>
      <c r="IQA186" s="727"/>
      <c r="IQD186" s="403"/>
      <c r="IQE186" s="403"/>
      <c r="IQQ186" s="727"/>
      <c r="IQT186" s="403"/>
      <c r="IQU186" s="403"/>
      <c r="IRG186" s="727"/>
      <c r="IRJ186" s="403"/>
      <c r="IRK186" s="403"/>
      <c r="IRW186" s="727"/>
      <c r="IRZ186" s="403"/>
      <c r="ISA186" s="403"/>
      <c r="ISM186" s="727"/>
      <c r="ISP186" s="403"/>
      <c r="ISQ186" s="403"/>
      <c r="ITC186" s="727"/>
      <c r="ITF186" s="403"/>
      <c r="ITG186" s="403"/>
      <c r="ITS186" s="727"/>
      <c r="ITV186" s="403"/>
      <c r="ITW186" s="403"/>
      <c r="IUI186" s="727"/>
      <c r="IUL186" s="403"/>
      <c r="IUM186" s="403"/>
      <c r="IUY186" s="727"/>
      <c r="IVB186" s="403"/>
      <c r="IVC186" s="403"/>
      <c r="IVO186" s="727"/>
      <c r="IVR186" s="403"/>
      <c r="IVS186" s="403"/>
      <c r="IWE186" s="727"/>
      <c r="IWH186" s="403"/>
      <c r="IWI186" s="403"/>
      <c r="IWU186" s="727"/>
      <c r="IWX186" s="403"/>
      <c r="IWY186" s="403"/>
      <c r="IXK186" s="727"/>
      <c r="IXN186" s="403"/>
      <c r="IXO186" s="403"/>
      <c r="IYA186" s="727"/>
      <c r="IYD186" s="403"/>
      <c r="IYE186" s="403"/>
      <c r="IYQ186" s="727"/>
      <c r="IYT186" s="403"/>
      <c r="IYU186" s="403"/>
      <c r="IZG186" s="727"/>
      <c r="IZJ186" s="403"/>
      <c r="IZK186" s="403"/>
      <c r="IZW186" s="727"/>
      <c r="IZZ186" s="403"/>
      <c r="JAA186" s="403"/>
      <c r="JAM186" s="727"/>
      <c r="JAP186" s="403"/>
      <c r="JAQ186" s="403"/>
      <c r="JBC186" s="727"/>
      <c r="JBF186" s="403"/>
      <c r="JBG186" s="403"/>
      <c r="JBS186" s="727"/>
      <c r="JBV186" s="403"/>
      <c r="JBW186" s="403"/>
      <c r="JCI186" s="727"/>
      <c r="JCL186" s="403"/>
      <c r="JCM186" s="403"/>
      <c r="JCY186" s="727"/>
      <c r="JDB186" s="403"/>
      <c r="JDC186" s="403"/>
      <c r="JDO186" s="727"/>
      <c r="JDR186" s="403"/>
      <c r="JDS186" s="403"/>
      <c r="JEE186" s="727"/>
      <c r="JEH186" s="403"/>
      <c r="JEI186" s="403"/>
      <c r="JEU186" s="727"/>
      <c r="JEX186" s="403"/>
      <c r="JEY186" s="403"/>
      <c r="JFK186" s="727"/>
      <c r="JFN186" s="403"/>
      <c r="JFO186" s="403"/>
      <c r="JGA186" s="727"/>
      <c r="JGD186" s="403"/>
      <c r="JGE186" s="403"/>
      <c r="JGQ186" s="727"/>
      <c r="JGT186" s="403"/>
      <c r="JGU186" s="403"/>
      <c r="JHG186" s="727"/>
      <c r="JHJ186" s="403"/>
      <c r="JHK186" s="403"/>
      <c r="JHW186" s="727"/>
      <c r="JHZ186" s="403"/>
      <c r="JIA186" s="403"/>
      <c r="JIM186" s="727"/>
      <c r="JIP186" s="403"/>
      <c r="JIQ186" s="403"/>
      <c r="JJC186" s="727"/>
      <c r="JJF186" s="403"/>
      <c r="JJG186" s="403"/>
      <c r="JJS186" s="727"/>
      <c r="JJV186" s="403"/>
      <c r="JJW186" s="403"/>
      <c r="JKI186" s="727"/>
      <c r="JKL186" s="403"/>
      <c r="JKM186" s="403"/>
      <c r="JKY186" s="727"/>
      <c r="JLB186" s="403"/>
      <c r="JLC186" s="403"/>
      <c r="JLO186" s="727"/>
      <c r="JLR186" s="403"/>
      <c r="JLS186" s="403"/>
      <c r="JME186" s="727"/>
      <c r="JMH186" s="403"/>
      <c r="JMI186" s="403"/>
      <c r="JMU186" s="727"/>
      <c r="JMX186" s="403"/>
      <c r="JMY186" s="403"/>
      <c r="JNK186" s="727"/>
      <c r="JNN186" s="403"/>
      <c r="JNO186" s="403"/>
      <c r="JOA186" s="727"/>
      <c r="JOD186" s="403"/>
      <c r="JOE186" s="403"/>
      <c r="JOQ186" s="727"/>
      <c r="JOT186" s="403"/>
      <c r="JOU186" s="403"/>
      <c r="JPG186" s="727"/>
      <c r="JPJ186" s="403"/>
      <c r="JPK186" s="403"/>
      <c r="JPW186" s="727"/>
      <c r="JPZ186" s="403"/>
      <c r="JQA186" s="403"/>
      <c r="JQM186" s="727"/>
      <c r="JQP186" s="403"/>
      <c r="JQQ186" s="403"/>
      <c r="JRC186" s="727"/>
      <c r="JRF186" s="403"/>
      <c r="JRG186" s="403"/>
      <c r="JRS186" s="727"/>
      <c r="JRV186" s="403"/>
      <c r="JRW186" s="403"/>
      <c r="JSI186" s="727"/>
      <c r="JSL186" s="403"/>
      <c r="JSM186" s="403"/>
      <c r="JSY186" s="727"/>
      <c r="JTB186" s="403"/>
      <c r="JTC186" s="403"/>
      <c r="JTO186" s="727"/>
      <c r="JTR186" s="403"/>
      <c r="JTS186" s="403"/>
      <c r="JUE186" s="727"/>
      <c r="JUH186" s="403"/>
      <c r="JUI186" s="403"/>
      <c r="JUU186" s="727"/>
      <c r="JUX186" s="403"/>
      <c r="JUY186" s="403"/>
      <c r="JVK186" s="727"/>
      <c r="JVN186" s="403"/>
      <c r="JVO186" s="403"/>
      <c r="JWA186" s="727"/>
      <c r="JWD186" s="403"/>
      <c r="JWE186" s="403"/>
      <c r="JWQ186" s="727"/>
      <c r="JWT186" s="403"/>
      <c r="JWU186" s="403"/>
      <c r="JXG186" s="727"/>
      <c r="JXJ186" s="403"/>
      <c r="JXK186" s="403"/>
      <c r="JXW186" s="727"/>
      <c r="JXZ186" s="403"/>
      <c r="JYA186" s="403"/>
      <c r="JYM186" s="727"/>
      <c r="JYP186" s="403"/>
      <c r="JYQ186" s="403"/>
      <c r="JZC186" s="727"/>
      <c r="JZF186" s="403"/>
      <c r="JZG186" s="403"/>
      <c r="JZS186" s="727"/>
      <c r="JZV186" s="403"/>
      <c r="JZW186" s="403"/>
      <c r="KAI186" s="727"/>
      <c r="KAL186" s="403"/>
      <c r="KAM186" s="403"/>
      <c r="KAY186" s="727"/>
      <c r="KBB186" s="403"/>
      <c r="KBC186" s="403"/>
      <c r="KBO186" s="727"/>
      <c r="KBR186" s="403"/>
      <c r="KBS186" s="403"/>
      <c r="KCE186" s="727"/>
      <c r="KCH186" s="403"/>
      <c r="KCI186" s="403"/>
      <c r="KCU186" s="727"/>
      <c r="KCX186" s="403"/>
      <c r="KCY186" s="403"/>
      <c r="KDK186" s="727"/>
      <c r="KDN186" s="403"/>
      <c r="KDO186" s="403"/>
      <c r="KEA186" s="727"/>
      <c r="KED186" s="403"/>
      <c r="KEE186" s="403"/>
      <c r="KEQ186" s="727"/>
      <c r="KET186" s="403"/>
      <c r="KEU186" s="403"/>
      <c r="KFG186" s="727"/>
      <c r="KFJ186" s="403"/>
      <c r="KFK186" s="403"/>
      <c r="KFW186" s="727"/>
      <c r="KFZ186" s="403"/>
      <c r="KGA186" s="403"/>
      <c r="KGM186" s="727"/>
      <c r="KGP186" s="403"/>
      <c r="KGQ186" s="403"/>
      <c r="KHC186" s="727"/>
      <c r="KHF186" s="403"/>
      <c r="KHG186" s="403"/>
      <c r="KHS186" s="727"/>
      <c r="KHV186" s="403"/>
      <c r="KHW186" s="403"/>
      <c r="KII186" s="727"/>
      <c r="KIL186" s="403"/>
      <c r="KIM186" s="403"/>
      <c r="KIY186" s="727"/>
      <c r="KJB186" s="403"/>
      <c r="KJC186" s="403"/>
      <c r="KJO186" s="727"/>
      <c r="KJR186" s="403"/>
      <c r="KJS186" s="403"/>
      <c r="KKE186" s="727"/>
      <c r="KKH186" s="403"/>
      <c r="KKI186" s="403"/>
      <c r="KKU186" s="727"/>
      <c r="KKX186" s="403"/>
      <c r="KKY186" s="403"/>
      <c r="KLK186" s="727"/>
      <c r="KLN186" s="403"/>
      <c r="KLO186" s="403"/>
      <c r="KMA186" s="727"/>
      <c r="KMD186" s="403"/>
      <c r="KME186" s="403"/>
      <c r="KMQ186" s="727"/>
      <c r="KMT186" s="403"/>
      <c r="KMU186" s="403"/>
      <c r="KNG186" s="727"/>
      <c r="KNJ186" s="403"/>
      <c r="KNK186" s="403"/>
      <c r="KNW186" s="727"/>
      <c r="KNZ186" s="403"/>
      <c r="KOA186" s="403"/>
      <c r="KOM186" s="727"/>
      <c r="KOP186" s="403"/>
      <c r="KOQ186" s="403"/>
      <c r="KPC186" s="727"/>
      <c r="KPF186" s="403"/>
      <c r="KPG186" s="403"/>
      <c r="KPS186" s="727"/>
      <c r="KPV186" s="403"/>
      <c r="KPW186" s="403"/>
      <c r="KQI186" s="727"/>
      <c r="KQL186" s="403"/>
      <c r="KQM186" s="403"/>
      <c r="KQY186" s="727"/>
      <c r="KRB186" s="403"/>
      <c r="KRC186" s="403"/>
      <c r="KRO186" s="727"/>
      <c r="KRR186" s="403"/>
      <c r="KRS186" s="403"/>
      <c r="KSE186" s="727"/>
      <c r="KSH186" s="403"/>
      <c r="KSI186" s="403"/>
      <c r="KSU186" s="727"/>
      <c r="KSX186" s="403"/>
      <c r="KSY186" s="403"/>
      <c r="KTK186" s="727"/>
      <c r="KTN186" s="403"/>
      <c r="KTO186" s="403"/>
      <c r="KUA186" s="727"/>
      <c r="KUD186" s="403"/>
      <c r="KUE186" s="403"/>
      <c r="KUQ186" s="727"/>
      <c r="KUT186" s="403"/>
      <c r="KUU186" s="403"/>
      <c r="KVG186" s="727"/>
      <c r="KVJ186" s="403"/>
      <c r="KVK186" s="403"/>
      <c r="KVW186" s="727"/>
      <c r="KVZ186" s="403"/>
      <c r="KWA186" s="403"/>
      <c r="KWM186" s="727"/>
      <c r="KWP186" s="403"/>
      <c r="KWQ186" s="403"/>
      <c r="KXC186" s="727"/>
      <c r="KXF186" s="403"/>
      <c r="KXG186" s="403"/>
      <c r="KXS186" s="727"/>
      <c r="KXV186" s="403"/>
      <c r="KXW186" s="403"/>
      <c r="KYI186" s="727"/>
      <c r="KYL186" s="403"/>
      <c r="KYM186" s="403"/>
      <c r="KYY186" s="727"/>
      <c r="KZB186" s="403"/>
      <c r="KZC186" s="403"/>
      <c r="KZO186" s="727"/>
      <c r="KZR186" s="403"/>
      <c r="KZS186" s="403"/>
      <c r="LAE186" s="727"/>
      <c r="LAH186" s="403"/>
      <c r="LAI186" s="403"/>
      <c r="LAU186" s="727"/>
      <c r="LAX186" s="403"/>
      <c r="LAY186" s="403"/>
      <c r="LBK186" s="727"/>
      <c r="LBN186" s="403"/>
      <c r="LBO186" s="403"/>
      <c r="LCA186" s="727"/>
      <c r="LCD186" s="403"/>
      <c r="LCE186" s="403"/>
      <c r="LCQ186" s="727"/>
      <c r="LCT186" s="403"/>
      <c r="LCU186" s="403"/>
      <c r="LDG186" s="727"/>
      <c r="LDJ186" s="403"/>
      <c r="LDK186" s="403"/>
      <c r="LDW186" s="727"/>
      <c r="LDZ186" s="403"/>
      <c r="LEA186" s="403"/>
      <c r="LEM186" s="727"/>
      <c r="LEP186" s="403"/>
      <c r="LEQ186" s="403"/>
      <c r="LFC186" s="727"/>
      <c r="LFF186" s="403"/>
      <c r="LFG186" s="403"/>
      <c r="LFS186" s="727"/>
      <c r="LFV186" s="403"/>
      <c r="LFW186" s="403"/>
      <c r="LGI186" s="727"/>
      <c r="LGL186" s="403"/>
      <c r="LGM186" s="403"/>
      <c r="LGY186" s="727"/>
      <c r="LHB186" s="403"/>
      <c r="LHC186" s="403"/>
      <c r="LHO186" s="727"/>
      <c r="LHR186" s="403"/>
      <c r="LHS186" s="403"/>
      <c r="LIE186" s="727"/>
      <c r="LIH186" s="403"/>
      <c r="LII186" s="403"/>
      <c r="LIU186" s="727"/>
      <c r="LIX186" s="403"/>
      <c r="LIY186" s="403"/>
      <c r="LJK186" s="727"/>
      <c r="LJN186" s="403"/>
      <c r="LJO186" s="403"/>
      <c r="LKA186" s="727"/>
      <c r="LKD186" s="403"/>
      <c r="LKE186" s="403"/>
      <c r="LKQ186" s="727"/>
      <c r="LKT186" s="403"/>
      <c r="LKU186" s="403"/>
      <c r="LLG186" s="727"/>
      <c r="LLJ186" s="403"/>
      <c r="LLK186" s="403"/>
      <c r="LLW186" s="727"/>
      <c r="LLZ186" s="403"/>
      <c r="LMA186" s="403"/>
      <c r="LMM186" s="727"/>
      <c r="LMP186" s="403"/>
      <c r="LMQ186" s="403"/>
      <c r="LNC186" s="727"/>
      <c r="LNF186" s="403"/>
      <c r="LNG186" s="403"/>
      <c r="LNS186" s="727"/>
      <c r="LNV186" s="403"/>
      <c r="LNW186" s="403"/>
      <c r="LOI186" s="727"/>
      <c r="LOL186" s="403"/>
      <c r="LOM186" s="403"/>
      <c r="LOY186" s="727"/>
      <c r="LPB186" s="403"/>
      <c r="LPC186" s="403"/>
      <c r="LPO186" s="727"/>
      <c r="LPR186" s="403"/>
      <c r="LPS186" s="403"/>
      <c r="LQE186" s="727"/>
      <c r="LQH186" s="403"/>
      <c r="LQI186" s="403"/>
      <c r="LQU186" s="727"/>
      <c r="LQX186" s="403"/>
      <c r="LQY186" s="403"/>
      <c r="LRK186" s="727"/>
      <c r="LRN186" s="403"/>
      <c r="LRO186" s="403"/>
      <c r="LSA186" s="727"/>
      <c r="LSD186" s="403"/>
      <c r="LSE186" s="403"/>
      <c r="LSQ186" s="727"/>
      <c r="LST186" s="403"/>
      <c r="LSU186" s="403"/>
      <c r="LTG186" s="727"/>
      <c r="LTJ186" s="403"/>
      <c r="LTK186" s="403"/>
      <c r="LTW186" s="727"/>
      <c r="LTZ186" s="403"/>
      <c r="LUA186" s="403"/>
      <c r="LUM186" s="727"/>
      <c r="LUP186" s="403"/>
      <c r="LUQ186" s="403"/>
      <c r="LVC186" s="727"/>
      <c r="LVF186" s="403"/>
      <c r="LVG186" s="403"/>
      <c r="LVS186" s="727"/>
      <c r="LVV186" s="403"/>
      <c r="LVW186" s="403"/>
      <c r="LWI186" s="727"/>
      <c r="LWL186" s="403"/>
      <c r="LWM186" s="403"/>
      <c r="LWY186" s="727"/>
      <c r="LXB186" s="403"/>
      <c r="LXC186" s="403"/>
      <c r="LXO186" s="727"/>
      <c r="LXR186" s="403"/>
      <c r="LXS186" s="403"/>
      <c r="LYE186" s="727"/>
      <c r="LYH186" s="403"/>
      <c r="LYI186" s="403"/>
      <c r="LYU186" s="727"/>
      <c r="LYX186" s="403"/>
      <c r="LYY186" s="403"/>
      <c r="LZK186" s="727"/>
      <c r="LZN186" s="403"/>
      <c r="LZO186" s="403"/>
      <c r="MAA186" s="727"/>
      <c r="MAD186" s="403"/>
      <c r="MAE186" s="403"/>
      <c r="MAQ186" s="727"/>
      <c r="MAT186" s="403"/>
      <c r="MAU186" s="403"/>
      <c r="MBG186" s="727"/>
      <c r="MBJ186" s="403"/>
      <c r="MBK186" s="403"/>
      <c r="MBW186" s="727"/>
      <c r="MBZ186" s="403"/>
      <c r="MCA186" s="403"/>
      <c r="MCM186" s="727"/>
      <c r="MCP186" s="403"/>
      <c r="MCQ186" s="403"/>
      <c r="MDC186" s="727"/>
      <c r="MDF186" s="403"/>
      <c r="MDG186" s="403"/>
      <c r="MDS186" s="727"/>
      <c r="MDV186" s="403"/>
      <c r="MDW186" s="403"/>
      <c r="MEI186" s="727"/>
      <c r="MEL186" s="403"/>
      <c r="MEM186" s="403"/>
      <c r="MEY186" s="727"/>
      <c r="MFB186" s="403"/>
      <c r="MFC186" s="403"/>
      <c r="MFO186" s="727"/>
      <c r="MFR186" s="403"/>
      <c r="MFS186" s="403"/>
      <c r="MGE186" s="727"/>
      <c r="MGH186" s="403"/>
      <c r="MGI186" s="403"/>
      <c r="MGU186" s="727"/>
      <c r="MGX186" s="403"/>
      <c r="MGY186" s="403"/>
      <c r="MHK186" s="727"/>
      <c r="MHN186" s="403"/>
      <c r="MHO186" s="403"/>
      <c r="MIA186" s="727"/>
      <c r="MID186" s="403"/>
      <c r="MIE186" s="403"/>
      <c r="MIQ186" s="727"/>
      <c r="MIT186" s="403"/>
      <c r="MIU186" s="403"/>
      <c r="MJG186" s="727"/>
      <c r="MJJ186" s="403"/>
      <c r="MJK186" s="403"/>
      <c r="MJW186" s="727"/>
      <c r="MJZ186" s="403"/>
      <c r="MKA186" s="403"/>
      <c r="MKM186" s="727"/>
      <c r="MKP186" s="403"/>
      <c r="MKQ186" s="403"/>
      <c r="MLC186" s="727"/>
      <c r="MLF186" s="403"/>
      <c r="MLG186" s="403"/>
      <c r="MLS186" s="727"/>
      <c r="MLV186" s="403"/>
      <c r="MLW186" s="403"/>
      <c r="MMI186" s="727"/>
      <c r="MML186" s="403"/>
      <c r="MMM186" s="403"/>
      <c r="MMY186" s="727"/>
      <c r="MNB186" s="403"/>
      <c r="MNC186" s="403"/>
      <c r="MNO186" s="727"/>
      <c r="MNR186" s="403"/>
      <c r="MNS186" s="403"/>
      <c r="MOE186" s="727"/>
      <c r="MOH186" s="403"/>
      <c r="MOI186" s="403"/>
      <c r="MOU186" s="727"/>
      <c r="MOX186" s="403"/>
      <c r="MOY186" s="403"/>
      <c r="MPK186" s="727"/>
      <c r="MPN186" s="403"/>
      <c r="MPO186" s="403"/>
      <c r="MQA186" s="727"/>
      <c r="MQD186" s="403"/>
      <c r="MQE186" s="403"/>
      <c r="MQQ186" s="727"/>
      <c r="MQT186" s="403"/>
      <c r="MQU186" s="403"/>
      <c r="MRG186" s="727"/>
      <c r="MRJ186" s="403"/>
      <c r="MRK186" s="403"/>
      <c r="MRW186" s="727"/>
      <c r="MRZ186" s="403"/>
      <c r="MSA186" s="403"/>
      <c r="MSM186" s="727"/>
      <c r="MSP186" s="403"/>
      <c r="MSQ186" s="403"/>
      <c r="MTC186" s="727"/>
      <c r="MTF186" s="403"/>
      <c r="MTG186" s="403"/>
      <c r="MTS186" s="727"/>
      <c r="MTV186" s="403"/>
      <c r="MTW186" s="403"/>
      <c r="MUI186" s="727"/>
      <c r="MUL186" s="403"/>
      <c r="MUM186" s="403"/>
      <c r="MUY186" s="727"/>
      <c r="MVB186" s="403"/>
      <c r="MVC186" s="403"/>
      <c r="MVO186" s="727"/>
      <c r="MVR186" s="403"/>
      <c r="MVS186" s="403"/>
      <c r="MWE186" s="727"/>
      <c r="MWH186" s="403"/>
      <c r="MWI186" s="403"/>
      <c r="MWU186" s="727"/>
      <c r="MWX186" s="403"/>
      <c r="MWY186" s="403"/>
      <c r="MXK186" s="727"/>
      <c r="MXN186" s="403"/>
      <c r="MXO186" s="403"/>
      <c r="MYA186" s="727"/>
      <c r="MYD186" s="403"/>
      <c r="MYE186" s="403"/>
      <c r="MYQ186" s="727"/>
      <c r="MYT186" s="403"/>
      <c r="MYU186" s="403"/>
      <c r="MZG186" s="727"/>
      <c r="MZJ186" s="403"/>
      <c r="MZK186" s="403"/>
      <c r="MZW186" s="727"/>
      <c r="MZZ186" s="403"/>
      <c r="NAA186" s="403"/>
      <c r="NAM186" s="727"/>
      <c r="NAP186" s="403"/>
      <c r="NAQ186" s="403"/>
      <c r="NBC186" s="727"/>
      <c r="NBF186" s="403"/>
      <c r="NBG186" s="403"/>
      <c r="NBS186" s="727"/>
      <c r="NBV186" s="403"/>
      <c r="NBW186" s="403"/>
      <c r="NCI186" s="727"/>
      <c r="NCL186" s="403"/>
      <c r="NCM186" s="403"/>
      <c r="NCY186" s="727"/>
      <c r="NDB186" s="403"/>
      <c r="NDC186" s="403"/>
      <c r="NDO186" s="727"/>
      <c r="NDR186" s="403"/>
      <c r="NDS186" s="403"/>
      <c r="NEE186" s="727"/>
      <c r="NEH186" s="403"/>
      <c r="NEI186" s="403"/>
      <c r="NEU186" s="727"/>
      <c r="NEX186" s="403"/>
      <c r="NEY186" s="403"/>
      <c r="NFK186" s="727"/>
      <c r="NFN186" s="403"/>
      <c r="NFO186" s="403"/>
      <c r="NGA186" s="727"/>
      <c r="NGD186" s="403"/>
      <c r="NGE186" s="403"/>
      <c r="NGQ186" s="727"/>
      <c r="NGT186" s="403"/>
      <c r="NGU186" s="403"/>
      <c r="NHG186" s="727"/>
      <c r="NHJ186" s="403"/>
      <c r="NHK186" s="403"/>
      <c r="NHW186" s="727"/>
      <c r="NHZ186" s="403"/>
      <c r="NIA186" s="403"/>
      <c r="NIM186" s="727"/>
      <c r="NIP186" s="403"/>
      <c r="NIQ186" s="403"/>
      <c r="NJC186" s="727"/>
      <c r="NJF186" s="403"/>
      <c r="NJG186" s="403"/>
      <c r="NJS186" s="727"/>
      <c r="NJV186" s="403"/>
      <c r="NJW186" s="403"/>
      <c r="NKI186" s="727"/>
      <c r="NKL186" s="403"/>
      <c r="NKM186" s="403"/>
      <c r="NKY186" s="727"/>
      <c r="NLB186" s="403"/>
      <c r="NLC186" s="403"/>
      <c r="NLO186" s="727"/>
      <c r="NLR186" s="403"/>
      <c r="NLS186" s="403"/>
      <c r="NME186" s="727"/>
      <c r="NMH186" s="403"/>
      <c r="NMI186" s="403"/>
      <c r="NMU186" s="727"/>
      <c r="NMX186" s="403"/>
      <c r="NMY186" s="403"/>
      <c r="NNK186" s="727"/>
      <c r="NNN186" s="403"/>
      <c r="NNO186" s="403"/>
      <c r="NOA186" s="727"/>
      <c r="NOD186" s="403"/>
      <c r="NOE186" s="403"/>
      <c r="NOQ186" s="727"/>
      <c r="NOT186" s="403"/>
      <c r="NOU186" s="403"/>
      <c r="NPG186" s="727"/>
      <c r="NPJ186" s="403"/>
      <c r="NPK186" s="403"/>
      <c r="NPW186" s="727"/>
      <c r="NPZ186" s="403"/>
      <c r="NQA186" s="403"/>
      <c r="NQM186" s="727"/>
      <c r="NQP186" s="403"/>
      <c r="NQQ186" s="403"/>
      <c r="NRC186" s="727"/>
      <c r="NRF186" s="403"/>
      <c r="NRG186" s="403"/>
      <c r="NRS186" s="727"/>
      <c r="NRV186" s="403"/>
      <c r="NRW186" s="403"/>
      <c r="NSI186" s="727"/>
      <c r="NSL186" s="403"/>
      <c r="NSM186" s="403"/>
      <c r="NSY186" s="727"/>
      <c r="NTB186" s="403"/>
      <c r="NTC186" s="403"/>
      <c r="NTO186" s="727"/>
      <c r="NTR186" s="403"/>
      <c r="NTS186" s="403"/>
      <c r="NUE186" s="727"/>
      <c r="NUH186" s="403"/>
      <c r="NUI186" s="403"/>
      <c r="NUU186" s="727"/>
      <c r="NUX186" s="403"/>
      <c r="NUY186" s="403"/>
      <c r="NVK186" s="727"/>
      <c r="NVN186" s="403"/>
      <c r="NVO186" s="403"/>
      <c r="NWA186" s="727"/>
      <c r="NWD186" s="403"/>
      <c r="NWE186" s="403"/>
      <c r="NWQ186" s="727"/>
      <c r="NWT186" s="403"/>
      <c r="NWU186" s="403"/>
      <c r="NXG186" s="727"/>
      <c r="NXJ186" s="403"/>
      <c r="NXK186" s="403"/>
      <c r="NXW186" s="727"/>
      <c r="NXZ186" s="403"/>
      <c r="NYA186" s="403"/>
      <c r="NYM186" s="727"/>
      <c r="NYP186" s="403"/>
      <c r="NYQ186" s="403"/>
      <c r="NZC186" s="727"/>
      <c r="NZF186" s="403"/>
      <c r="NZG186" s="403"/>
      <c r="NZS186" s="727"/>
      <c r="NZV186" s="403"/>
      <c r="NZW186" s="403"/>
      <c r="OAI186" s="727"/>
      <c r="OAL186" s="403"/>
      <c r="OAM186" s="403"/>
      <c r="OAY186" s="727"/>
      <c r="OBB186" s="403"/>
      <c r="OBC186" s="403"/>
      <c r="OBO186" s="727"/>
      <c r="OBR186" s="403"/>
      <c r="OBS186" s="403"/>
      <c r="OCE186" s="727"/>
      <c r="OCH186" s="403"/>
      <c r="OCI186" s="403"/>
      <c r="OCU186" s="727"/>
      <c r="OCX186" s="403"/>
      <c r="OCY186" s="403"/>
      <c r="ODK186" s="727"/>
      <c r="ODN186" s="403"/>
      <c r="ODO186" s="403"/>
      <c r="OEA186" s="727"/>
      <c r="OED186" s="403"/>
      <c r="OEE186" s="403"/>
      <c r="OEQ186" s="727"/>
      <c r="OET186" s="403"/>
      <c r="OEU186" s="403"/>
      <c r="OFG186" s="727"/>
      <c r="OFJ186" s="403"/>
      <c r="OFK186" s="403"/>
      <c r="OFW186" s="727"/>
      <c r="OFZ186" s="403"/>
      <c r="OGA186" s="403"/>
      <c r="OGM186" s="727"/>
      <c r="OGP186" s="403"/>
      <c r="OGQ186" s="403"/>
      <c r="OHC186" s="727"/>
      <c r="OHF186" s="403"/>
      <c r="OHG186" s="403"/>
      <c r="OHS186" s="727"/>
      <c r="OHV186" s="403"/>
      <c r="OHW186" s="403"/>
      <c r="OII186" s="727"/>
      <c r="OIL186" s="403"/>
      <c r="OIM186" s="403"/>
      <c r="OIY186" s="727"/>
      <c r="OJB186" s="403"/>
      <c r="OJC186" s="403"/>
      <c r="OJO186" s="727"/>
      <c r="OJR186" s="403"/>
      <c r="OJS186" s="403"/>
      <c r="OKE186" s="727"/>
      <c r="OKH186" s="403"/>
      <c r="OKI186" s="403"/>
      <c r="OKU186" s="727"/>
      <c r="OKX186" s="403"/>
      <c r="OKY186" s="403"/>
      <c r="OLK186" s="727"/>
      <c r="OLN186" s="403"/>
      <c r="OLO186" s="403"/>
      <c r="OMA186" s="727"/>
      <c r="OMD186" s="403"/>
      <c r="OME186" s="403"/>
      <c r="OMQ186" s="727"/>
      <c r="OMT186" s="403"/>
      <c r="OMU186" s="403"/>
      <c r="ONG186" s="727"/>
      <c r="ONJ186" s="403"/>
      <c r="ONK186" s="403"/>
      <c r="ONW186" s="727"/>
      <c r="ONZ186" s="403"/>
      <c r="OOA186" s="403"/>
      <c r="OOM186" s="727"/>
      <c r="OOP186" s="403"/>
      <c r="OOQ186" s="403"/>
      <c r="OPC186" s="727"/>
      <c r="OPF186" s="403"/>
      <c r="OPG186" s="403"/>
      <c r="OPS186" s="727"/>
      <c r="OPV186" s="403"/>
      <c r="OPW186" s="403"/>
      <c r="OQI186" s="727"/>
      <c r="OQL186" s="403"/>
      <c r="OQM186" s="403"/>
      <c r="OQY186" s="727"/>
      <c r="ORB186" s="403"/>
      <c r="ORC186" s="403"/>
      <c r="ORO186" s="727"/>
      <c r="ORR186" s="403"/>
      <c r="ORS186" s="403"/>
      <c r="OSE186" s="727"/>
      <c r="OSH186" s="403"/>
      <c r="OSI186" s="403"/>
      <c r="OSU186" s="727"/>
      <c r="OSX186" s="403"/>
      <c r="OSY186" s="403"/>
      <c r="OTK186" s="727"/>
      <c r="OTN186" s="403"/>
      <c r="OTO186" s="403"/>
      <c r="OUA186" s="727"/>
      <c r="OUD186" s="403"/>
      <c r="OUE186" s="403"/>
      <c r="OUQ186" s="727"/>
      <c r="OUT186" s="403"/>
      <c r="OUU186" s="403"/>
      <c r="OVG186" s="727"/>
      <c r="OVJ186" s="403"/>
      <c r="OVK186" s="403"/>
      <c r="OVW186" s="727"/>
      <c r="OVZ186" s="403"/>
      <c r="OWA186" s="403"/>
      <c r="OWM186" s="727"/>
      <c r="OWP186" s="403"/>
      <c r="OWQ186" s="403"/>
      <c r="OXC186" s="727"/>
      <c r="OXF186" s="403"/>
      <c r="OXG186" s="403"/>
      <c r="OXS186" s="727"/>
      <c r="OXV186" s="403"/>
      <c r="OXW186" s="403"/>
      <c r="OYI186" s="727"/>
      <c r="OYL186" s="403"/>
      <c r="OYM186" s="403"/>
      <c r="OYY186" s="727"/>
      <c r="OZB186" s="403"/>
      <c r="OZC186" s="403"/>
      <c r="OZO186" s="727"/>
      <c r="OZR186" s="403"/>
      <c r="OZS186" s="403"/>
      <c r="PAE186" s="727"/>
      <c r="PAH186" s="403"/>
      <c r="PAI186" s="403"/>
      <c r="PAU186" s="727"/>
      <c r="PAX186" s="403"/>
      <c r="PAY186" s="403"/>
      <c r="PBK186" s="727"/>
      <c r="PBN186" s="403"/>
      <c r="PBO186" s="403"/>
      <c r="PCA186" s="727"/>
      <c r="PCD186" s="403"/>
      <c r="PCE186" s="403"/>
      <c r="PCQ186" s="727"/>
      <c r="PCT186" s="403"/>
      <c r="PCU186" s="403"/>
      <c r="PDG186" s="727"/>
      <c r="PDJ186" s="403"/>
      <c r="PDK186" s="403"/>
      <c r="PDW186" s="727"/>
      <c r="PDZ186" s="403"/>
      <c r="PEA186" s="403"/>
      <c r="PEM186" s="727"/>
      <c r="PEP186" s="403"/>
      <c r="PEQ186" s="403"/>
      <c r="PFC186" s="727"/>
      <c r="PFF186" s="403"/>
      <c r="PFG186" s="403"/>
      <c r="PFS186" s="727"/>
      <c r="PFV186" s="403"/>
      <c r="PFW186" s="403"/>
      <c r="PGI186" s="727"/>
      <c r="PGL186" s="403"/>
      <c r="PGM186" s="403"/>
      <c r="PGY186" s="727"/>
      <c r="PHB186" s="403"/>
      <c r="PHC186" s="403"/>
      <c r="PHO186" s="727"/>
      <c r="PHR186" s="403"/>
      <c r="PHS186" s="403"/>
      <c r="PIE186" s="727"/>
      <c r="PIH186" s="403"/>
      <c r="PII186" s="403"/>
      <c r="PIU186" s="727"/>
      <c r="PIX186" s="403"/>
      <c r="PIY186" s="403"/>
      <c r="PJK186" s="727"/>
      <c r="PJN186" s="403"/>
      <c r="PJO186" s="403"/>
      <c r="PKA186" s="727"/>
      <c r="PKD186" s="403"/>
      <c r="PKE186" s="403"/>
      <c r="PKQ186" s="727"/>
      <c r="PKT186" s="403"/>
      <c r="PKU186" s="403"/>
      <c r="PLG186" s="727"/>
      <c r="PLJ186" s="403"/>
      <c r="PLK186" s="403"/>
      <c r="PLW186" s="727"/>
      <c r="PLZ186" s="403"/>
      <c r="PMA186" s="403"/>
      <c r="PMM186" s="727"/>
      <c r="PMP186" s="403"/>
      <c r="PMQ186" s="403"/>
      <c r="PNC186" s="727"/>
      <c r="PNF186" s="403"/>
      <c r="PNG186" s="403"/>
      <c r="PNS186" s="727"/>
      <c r="PNV186" s="403"/>
      <c r="PNW186" s="403"/>
      <c r="POI186" s="727"/>
      <c r="POL186" s="403"/>
      <c r="POM186" s="403"/>
      <c r="POY186" s="727"/>
      <c r="PPB186" s="403"/>
      <c r="PPC186" s="403"/>
      <c r="PPO186" s="727"/>
      <c r="PPR186" s="403"/>
      <c r="PPS186" s="403"/>
      <c r="PQE186" s="727"/>
      <c r="PQH186" s="403"/>
      <c r="PQI186" s="403"/>
      <c r="PQU186" s="727"/>
      <c r="PQX186" s="403"/>
      <c r="PQY186" s="403"/>
      <c r="PRK186" s="727"/>
      <c r="PRN186" s="403"/>
      <c r="PRO186" s="403"/>
      <c r="PSA186" s="727"/>
      <c r="PSD186" s="403"/>
      <c r="PSE186" s="403"/>
      <c r="PSQ186" s="727"/>
      <c r="PST186" s="403"/>
      <c r="PSU186" s="403"/>
      <c r="PTG186" s="727"/>
      <c r="PTJ186" s="403"/>
      <c r="PTK186" s="403"/>
      <c r="PTW186" s="727"/>
      <c r="PTZ186" s="403"/>
      <c r="PUA186" s="403"/>
      <c r="PUM186" s="727"/>
      <c r="PUP186" s="403"/>
      <c r="PUQ186" s="403"/>
      <c r="PVC186" s="727"/>
      <c r="PVF186" s="403"/>
      <c r="PVG186" s="403"/>
      <c r="PVS186" s="727"/>
      <c r="PVV186" s="403"/>
      <c r="PVW186" s="403"/>
      <c r="PWI186" s="727"/>
      <c r="PWL186" s="403"/>
      <c r="PWM186" s="403"/>
      <c r="PWY186" s="727"/>
      <c r="PXB186" s="403"/>
      <c r="PXC186" s="403"/>
      <c r="PXO186" s="727"/>
      <c r="PXR186" s="403"/>
      <c r="PXS186" s="403"/>
      <c r="PYE186" s="727"/>
      <c r="PYH186" s="403"/>
      <c r="PYI186" s="403"/>
      <c r="PYU186" s="727"/>
      <c r="PYX186" s="403"/>
      <c r="PYY186" s="403"/>
      <c r="PZK186" s="727"/>
      <c r="PZN186" s="403"/>
      <c r="PZO186" s="403"/>
      <c r="QAA186" s="727"/>
      <c r="QAD186" s="403"/>
      <c r="QAE186" s="403"/>
      <c r="QAQ186" s="727"/>
      <c r="QAT186" s="403"/>
      <c r="QAU186" s="403"/>
      <c r="QBG186" s="727"/>
      <c r="QBJ186" s="403"/>
      <c r="QBK186" s="403"/>
      <c r="QBW186" s="727"/>
      <c r="QBZ186" s="403"/>
      <c r="QCA186" s="403"/>
      <c r="QCM186" s="727"/>
      <c r="QCP186" s="403"/>
      <c r="QCQ186" s="403"/>
      <c r="QDC186" s="727"/>
      <c r="QDF186" s="403"/>
      <c r="QDG186" s="403"/>
      <c r="QDS186" s="727"/>
      <c r="QDV186" s="403"/>
      <c r="QDW186" s="403"/>
      <c r="QEI186" s="727"/>
      <c r="QEL186" s="403"/>
      <c r="QEM186" s="403"/>
      <c r="QEY186" s="727"/>
      <c r="QFB186" s="403"/>
      <c r="QFC186" s="403"/>
      <c r="QFO186" s="727"/>
      <c r="QFR186" s="403"/>
      <c r="QFS186" s="403"/>
      <c r="QGE186" s="727"/>
      <c r="QGH186" s="403"/>
      <c r="QGI186" s="403"/>
      <c r="QGU186" s="727"/>
      <c r="QGX186" s="403"/>
      <c r="QGY186" s="403"/>
      <c r="QHK186" s="727"/>
      <c r="QHN186" s="403"/>
      <c r="QHO186" s="403"/>
      <c r="QIA186" s="727"/>
      <c r="QID186" s="403"/>
      <c r="QIE186" s="403"/>
      <c r="QIQ186" s="727"/>
      <c r="QIT186" s="403"/>
      <c r="QIU186" s="403"/>
      <c r="QJG186" s="727"/>
      <c r="QJJ186" s="403"/>
      <c r="QJK186" s="403"/>
      <c r="QJW186" s="727"/>
      <c r="QJZ186" s="403"/>
      <c r="QKA186" s="403"/>
      <c r="QKM186" s="727"/>
      <c r="QKP186" s="403"/>
      <c r="QKQ186" s="403"/>
      <c r="QLC186" s="727"/>
      <c r="QLF186" s="403"/>
      <c r="QLG186" s="403"/>
      <c r="QLS186" s="727"/>
      <c r="QLV186" s="403"/>
      <c r="QLW186" s="403"/>
      <c r="QMI186" s="727"/>
      <c r="QML186" s="403"/>
      <c r="QMM186" s="403"/>
      <c r="QMY186" s="727"/>
      <c r="QNB186" s="403"/>
      <c r="QNC186" s="403"/>
      <c r="QNO186" s="727"/>
      <c r="QNR186" s="403"/>
      <c r="QNS186" s="403"/>
      <c r="QOE186" s="727"/>
      <c r="QOH186" s="403"/>
      <c r="QOI186" s="403"/>
      <c r="QOU186" s="727"/>
      <c r="QOX186" s="403"/>
      <c r="QOY186" s="403"/>
      <c r="QPK186" s="727"/>
      <c r="QPN186" s="403"/>
      <c r="QPO186" s="403"/>
      <c r="QQA186" s="727"/>
      <c r="QQD186" s="403"/>
      <c r="QQE186" s="403"/>
      <c r="QQQ186" s="727"/>
      <c r="QQT186" s="403"/>
      <c r="QQU186" s="403"/>
      <c r="QRG186" s="727"/>
      <c r="QRJ186" s="403"/>
      <c r="QRK186" s="403"/>
      <c r="QRW186" s="727"/>
      <c r="QRZ186" s="403"/>
      <c r="QSA186" s="403"/>
      <c r="QSM186" s="727"/>
      <c r="QSP186" s="403"/>
      <c r="QSQ186" s="403"/>
      <c r="QTC186" s="727"/>
      <c r="QTF186" s="403"/>
      <c r="QTG186" s="403"/>
      <c r="QTS186" s="727"/>
      <c r="QTV186" s="403"/>
      <c r="QTW186" s="403"/>
      <c r="QUI186" s="727"/>
      <c r="QUL186" s="403"/>
      <c r="QUM186" s="403"/>
      <c r="QUY186" s="727"/>
      <c r="QVB186" s="403"/>
      <c r="QVC186" s="403"/>
      <c r="QVO186" s="727"/>
      <c r="QVR186" s="403"/>
      <c r="QVS186" s="403"/>
      <c r="QWE186" s="727"/>
      <c r="QWH186" s="403"/>
      <c r="QWI186" s="403"/>
      <c r="QWU186" s="727"/>
      <c r="QWX186" s="403"/>
      <c r="QWY186" s="403"/>
      <c r="QXK186" s="727"/>
      <c r="QXN186" s="403"/>
      <c r="QXO186" s="403"/>
      <c r="QYA186" s="727"/>
      <c r="QYD186" s="403"/>
      <c r="QYE186" s="403"/>
      <c r="QYQ186" s="727"/>
      <c r="QYT186" s="403"/>
      <c r="QYU186" s="403"/>
      <c r="QZG186" s="727"/>
      <c r="QZJ186" s="403"/>
      <c r="QZK186" s="403"/>
      <c r="QZW186" s="727"/>
      <c r="QZZ186" s="403"/>
      <c r="RAA186" s="403"/>
      <c r="RAM186" s="727"/>
      <c r="RAP186" s="403"/>
      <c r="RAQ186" s="403"/>
      <c r="RBC186" s="727"/>
      <c r="RBF186" s="403"/>
      <c r="RBG186" s="403"/>
      <c r="RBS186" s="727"/>
      <c r="RBV186" s="403"/>
      <c r="RBW186" s="403"/>
      <c r="RCI186" s="727"/>
      <c r="RCL186" s="403"/>
      <c r="RCM186" s="403"/>
      <c r="RCY186" s="727"/>
      <c r="RDB186" s="403"/>
      <c r="RDC186" s="403"/>
      <c r="RDO186" s="727"/>
      <c r="RDR186" s="403"/>
      <c r="RDS186" s="403"/>
      <c r="REE186" s="727"/>
      <c r="REH186" s="403"/>
      <c r="REI186" s="403"/>
      <c r="REU186" s="727"/>
      <c r="REX186" s="403"/>
      <c r="REY186" s="403"/>
      <c r="RFK186" s="727"/>
      <c r="RFN186" s="403"/>
      <c r="RFO186" s="403"/>
      <c r="RGA186" s="727"/>
      <c r="RGD186" s="403"/>
      <c r="RGE186" s="403"/>
      <c r="RGQ186" s="727"/>
      <c r="RGT186" s="403"/>
      <c r="RGU186" s="403"/>
      <c r="RHG186" s="727"/>
      <c r="RHJ186" s="403"/>
      <c r="RHK186" s="403"/>
      <c r="RHW186" s="727"/>
      <c r="RHZ186" s="403"/>
      <c r="RIA186" s="403"/>
      <c r="RIM186" s="727"/>
      <c r="RIP186" s="403"/>
      <c r="RIQ186" s="403"/>
      <c r="RJC186" s="727"/>
      <c r="RJF186" s="403"/>
      <c r="RJG186" s="403"/>
      <c r="RJS186" s="727"/>
      <c r="RJV186" s="403"/>
      <c r="RJW186" s="403"/>
      <c r="RKI186" s="727"/>
      <c r="RKL186" s="403"/>
      <c r="RKM186" s="403"/>
      <c r="RKY186" s="727"/>
      <c r="RLB186" s="403"/>
      <c r="RLC186" s="403"/>
      <c r="RLO186" s="727"/>
      <c r="RLR186" s="403"/>
      <c r="RLS186" s="403"/>
      <c r="RME186" s="727"/>
      <c r="RMH186" s="403"/>
      <c r="RMI186" s="403"/>
      <c r="RMU186" s="727"/>
      <c r="RMX186" s="403"/>
      <c r="RMY186" s="403"/>
      <c r="RNK186" s="727"/>
      <c r="RNN186" s="403"/>
      <c r="RNO186" s="403"/>
      <c r="ROA186" s="727"/>
      <c r="ROD186" s="403"/>
      <c r="ROE186" s="403"/>
      <c r="ROQ186" s="727"/>
      <c r="ROT186" s="403"/>
      <c r="ROU186" s="403"/>
      <c r="RPG186" s="727"/>
      <c r="RPJ186" s="403"/>
      <c r="RPK186" s="403"/>
      <c r="RPW186" s="727"/>
      <c r="RPZ186" s="403"/>
      <c r="RQA186" s="403"/>
      <c r="RQM186" s="727"/>
      <c r="RQP186" s="403"/>
      <c r="RQQ186" s="403"/>
      <c r="RRC186" s="727"/>
      <c r="RRF186" s="403"/>
      <c r="RRG186" s="403"/>
      <c r="RRS186" s="727"/>
      <c r="RRV186" s="403"/>
      <c r="RRW186" s="403"/>
      <c r="RSI186" s="727"/>
      <c r="RSL186" s="403"/>
      <c r="RSM186" s="403"/>
      <c r="RSY186" s="727"/>
      <c r="RTB186" s="403"/>
      <c r="RTC186" s="403"/>
      <c r="RTO186" s="727"/>
      <c r="RTR186" s="403"/>
      <c r="RTS186" s="403"/>
      <c r="RUE186" s="727"/>
      <c r="RUH186" s="403"/>
      <c r="RUI186" s="403"/>
      <c r="RUU186" s="727"/>
      <c r="RUX186" s="403"/>
      <c r="RUY186" s="403"/>
      <c r="RVK186" s="727"/>
      <c r="RVN186" s="403"/>
      <c r="RVO186" s="403"/>
      <c r="RWA186" s="727"/>
      <c r="RWD186" s="403"/>
      <c r="RWE186" s="403"/>
      <c r="RWQ186" s="727"/>
      <c r="RWT186" s="403"/>
      <c r="RWU186" s="403"/>
      <c r="RXG186" s="727"/>
      <c r="RXJ186" s="403"/>
      <c r="RXK186" s="403"/>
      <c r="RXW186" s="727"/>
      <c r="RXZ186" s="403"/>
      <c r="RYA186" s="403"/>
      <c r="RYM186" s="727"/>
      <c r="RYP186" s="403"/>
      <c r="RYQ186" s="403"/>
      <c r="RZC186" s="727"/>
      <c r="RZF186" s="403"/>
      <c r="RZG186" s="403"/>
      <c r="RZS186" s="727"/>
      <c r="RZV186" s="403"/>
      <c r="RZW186" s="403"/>
      <c r="SAI186" s="727"/>
      <c r="SAL186" s="403"/>
      <c r="SAM186" s="403"/>
      <c r="SAY186" s="727"/>
      <c r="SBB186" s="403"/>
      <c r="SBC186" s="403"/>
      <c r="SBO186" s="727"/>
      <c r="SBR186" s="403"/>
      <c r="SBS186" s="403"/>
      <c r="SCE186" s="727"/>
      <c r="SCH186" s="403"/>
      <c r="SCI186" s="403"/>
      <c r="SCU186" s="727"/>
      <c r="SCX186" s="403"/>
      <c r="SCY186" s="403"/>
      <c r="SDK186" s="727"/>
      <c r="SDN186" s="403"/>
      <c r="SDO186" s="403"/>
      <c r="SEA186" s="727"/>
      <c r="SED186" s="403"/>
      <c r="SEE186" s="403"/>
      <c r="SEQ186" s="727"/>
      <c r="SET186" s="403"/>
      <c r="SEU186" s="403"/>
      <c r="SFG186" s="727"/>
      <c r="SFJ186" s="403"/>
      <c r="SFK186" s="403"/>
      <c r="SFW186" s="727"/>
      <c r="SFZ186" s="403"/>
      <c r="SGA186" s="403"/>
      <c r="SGM186" s="727"/>
      <c r="SGP186" s="403"/>
      <c r="SGQ186" s="403"/>
      <c r="SHC186" s="727"/>
      <c r="SHF186" s="403"/>
      <c r="SHG186" s="403"/>
      <c r="SHS186" s="727"/>
      <c r="SHV186" s="403"/>
      <c r="SHW186" s="403"/>
      <c r="SII186" s="727"/>
      <c r="SIL186" s="403"/>
      <c r="SIM186" s="403"/>
      <c r="SIY186" s="727"/>
      <c r="SJB186" s="403"/>
      <c r="SJC186" s="403"/>
      <c r="SJO186" s="727"/>
      <c r="SJR186" s="403"/>
      <c r="SJS186" s="403"/>
      <c r="SKE186" s="727"/>
      <c r="SKH186" s="403"/>
      <c r="SKI186" s="403"/>
      <c r="SKU186" s="727"/>
      <c r="SKX186" s="403"/>
      <c r="SKY186" s="403"/>
      <c r="SLK186" s="727"/>
      <c r="SLN186" s="403"/>
      <c r="SLO186" s="403"/>
      <c r="SMA186" s="727"/>
      <c r="SMD186" s="403"/>
      <c r="SME186" s="403"/>
      <c r="SMQ186" s="727"/>
      <c r="SMT186" s="403"/>
      <c r="SMU186" s="403"/>
      <c r="SNG186" s="727"/>
      <c r="SNJ186" s="403"/>
      <c r="SNK186" s="403"/>
      <c r="SNW186" s="727"/>
      <c r="SNZ186" s="403"/>
      <c r="SOA186" s="403"/>
      <c r="SOM186" s="727"/>
      <c r="SOP186" s="403"/>
      <c r="SOQ186" s="403"/>
      <c r="SPC186" s="727"/>
      <c r="SPF186" s="403"/>
      <c r="SPG186" s="403"/>
      <c r="SPS186" s="727"/>
      <c r="SPV186" s="403"/>
      <c r="SPW186" s="403"/>
      <c r="SQI186" s="727"/>
      <c r="SQL186" s="403"/>
      <c r="SQM186" s="403"/>
      <c r="SQY186" s="727"/>
      <c r="SRB186" s="403"/>
      <c r="SRC186" s="403"/>
      <c r="SRO186" s="727"/>
      <c r="SRR186" s="403"/>
      <c r="SRS186" s="403"/>
      <c r="SSE186" s="727"/>
      <c r="SSH186" s="403"/>
      <c r="SSI186" s="403"/>
      <c r="SSU186" s="727"/>
      <c r="SSX186" s="403"/>
      <c r="SSY186" s="403"/>
      <c r="STK186" s="727"/>
      <c r="STN186" s="403"/>
      <c r="STO186" s="403"/>
      <c r="SUA186" s="727"/>
      <c r="SUD186" s="403"/>
      <c r="SUE186" s="403"/>
      <c r="SUQ186" s="727"/>
      <c r="SUT186" s="403"/>
      <c r="SUU186" s="403"/>
      <c r="SVG186" s="727"/>
      <c r="SVJ186" s="403"/>
      <c r="SVK186" s="403"/>
      <c r="SVW186" s="727"/>
      <c r="SVZ186" s="403"/>
      <c r="SWA186" s="403"/>
      <c r="SWM186" s="727"/>
      <c r="SWP186" s="403"/>
      <c r="SWQ186" s="403"/>
      <c r="SXC186" s="727"/>
      <c r="SXF186" s="403"/>
      <c r="SXG186" s="403"/>
      <c r="SXS186" s="727"/>
      <c r="SXV186" s="403"/>
      <c r="SXW186" s="403"/>
      <c r="SYI186" s="727"/>
      <c r="SYL186" s="403"/>
      <c r="SYM186" s="403"/>
      <c r="SYY186" s="727"/>
      <c r="SZB186" s="403"/>
      <c r="SZC186" s="403"/>
      <c r="SZO186" s="727"/>
      <c r="SZR186" s="403"/>
      <c r="SZS186" s="403"/>
      <c r="TAE186" s="727"/>
      <c r="TAH186" s="403"/>
      <c r="TAI186" s="403"/>
      <c r="TAU186" s="727"/>
      <c r="TAX186" s="403"/>
      <c r="TAY186" s="403"/>
      <c r="TBK186" s="727"/>
      <c r="TBN186" s="403"/>
      <c r="TBO186" s="403"/>
      <c r="TCA186" s="727"/>
      <c r="TCD186" s="403"/>
      <c r="TCE186" s="403"/>
      <c r="TCQ186" s="727"/>
      <c r="TCT186" s="403"/>
      <c r="TCU186" s="403"/>
      <c r="TDG186" s="727"/>
      <c r="TDJ186" s="403"/>
      <c r="TDK186" s="403"/>
      <c r="TDW186" s="727"/>
      <c r="TDZ186" s="403"/>
      <c r="TEA186" s="403"/>
      <c r="TEM186" s="727"/>
      <c r="TEP186" s="403"/>
      <c r="TEQ186" s="403"/>
      <c r="TFC186" s="727"/>
      <c r="TFF186" s="403"/>
      <c r="TFG186" s="403"/>
      <c r="TFS186" s="727"/>
      <c r="TFV186" s="403"/>
      <c r="TFW186" s="403"/>
      <c r="TGI186" s="727"/>
      <c r="TGL186" s="403"/>
      <c r="TGM186" s="403"/>
      <c r="TGY186" s="727"/>
      <c r="THB186" s="403"/>
      <c r="THC186" s="403"/>
      <c r="THO186" s="727"/>
      <c r="THR186" s="403"/>
      <c r="THS186" s="403"/>
      <c r="TIE186" s="727"/>
      <c r="TIH186" s="403"/>
      <c r="TII186" s="403"/>
      <c r="TIU186" s="727"/>
      <c r="TIX186" s="403"/>
      <c r="TIY186" s="403"/>
      <c r="TJK186" s="727"/>
      <c r="TJN186" s="403"/>
      <c r="TJO186" s="403"/>
      <c r="TKA186" s="727"/>
      <c r="TKD186" s="403"/>
      <c r="TKE186" s="403"/>
      <c r="TKQ186" s="727"/>
      <c r="TKT186" s="403"/>
      <c r="TKU186" s="403"/>
      <c r="TLG186" s="727"/>
      <c r="TLJ186" s="403"/>
      <c r="TLK186" s="403"/>
      <c r="TLW186" s="727"/>
      <c r="TLZ186" s="403"/>
      <c r="TMA186" s="403"/>
      <c r="TMM186" s="727"/>
      <c r="TMP186" s="403"/>
      <c r="TMQ186" s="403"/>
      <c r="TNC186" s="727"/>
      <c r="TNF186" s="403"/>
      <c r="TNG186" s="403"/>
      <c r="TNS186" s="727"/>
      <c r="TNV186" s="403"/>
      <c r="TNW186" s="403"/>
      <c r="TOI186" s="727"/>
      <c r="TOL186" s="403"/>
      <c r="TOM186" s="403"/>
      <c r="TOY186" s="727"/>
      <c r="TPB186" s="403"/>
      <c r="TPC186" s="403"/>
      <c r="TPO186" s="727"/>
      <c r="TPR186" s="403"/>
      <c r="TPS186" s="403"/>
      <c r="TQE186" s="727"/>
      <c r="TQH186" s="403"/>
      <c r="TQI186" s="403"/>
      <c r="TQU186" s="727"/>
      <c r="TQX186" s="403"/>
      <c r="TQY186" s="403"/>
      <c r="TRK186" s="727"/>
      <c r="TRN186" s="403"/>
      <c r="TRO186" s="403"/>
      <c r="TSA186" s="727"/>
      <c r="TSD186" s="403"/>
      <c r="TSE186" s="403"/>
      <c r="TSQ186" s="727"/>
      <c r="TST186" s="403"/>
      <c r="TSU186" s="403"/>
      <c r="TTG186" s="727"/>
      <c r="TTJ186" s="403"/>
      <c r="TTK186" s="403"/>
      <c r="TTW186" s="727"/>
      <c r="TTZ186" s="403"/>
      <c r="TUA186" s="403"/>
      <c r="TUM186" s="727"/>
      <c r="TUP186" s="403"/>
      <c r="TUQ186" s="403"/>
      <c r="TVC186" s="727"/>
      <c r="TVF186" s="403"/>
      <c r="TVG186" s="403"/>
      <c r="TVS186" s="727"/>
      <c r="TVV186" s="403"/>
      <c r="TVW186" s="403"/>
      <c r="TWI186" s="727"/>
      <c r="TWL186" s="403"/>
      <c r="TWM186" s="403"/>
      <c r="TWY186" s="727"/>
      <c r="TXB186" s="403"/>
      <c r="TXC186" s="403"/>
      <c r="TXO186" s="727"/>
      <c r="TXR186" s="403"/>
      <c r="TXS186" s="403"/>
      <c r="TYE186" s="727"/>
      <c r="TYH186" s="403"/>
      <c r="TYI186" s="403"/>
      <c r="TYU186" s="727"/>
      <c r="TYX186" s="403"/>
      <c r="TYY186" s="403"/>
      <c r="TZK186" s="727"/>
      <c r="TZN186" s="403"/>
      <c r="TZO186" s="403"/>
      <c r="UAA186" s="727"/>
      <c r="UAD186" s="403"/>
      <c r="UAE186" s="403"/>
      <c r="UAQ186" s="727"/>
      <c r="UAT186" s="403"/>
      <c r="UAU186" s="403"/>
      <c r="UBG186" s="727"/>
      <c r="UBJ186" s="403"/>
      <c r="UBK186" s="403"/>
      <c r="UBW186" s="727"/>
      <c r="UBZ186" s="403"/>
      <c r="UCA186" s="403"/>
      <c r="UCM186" s="727"/>
      <c r="UCP186" s="403"/>
      <c r="UCQ186" s="403"/>
      <c r="UDC186" s="727"/>
      <c r="UDF186" s="403"/>
      <c r="UDG186" s="403"/>
      <c r="UDS186" s="727"/>
      <c r="UDV186" s="403"/>
      <c r="UDW186" s="403"/>
      <c r="UEI186" s="727"/>
      <c r="UEL186" s="403"/>
      <c r="UEM186" s="403"/>
      <c r="UEY186" s="727"/>
      <c r="UFB186" s="403"/>
      <c r="UFC186" s="403"/>
      <c r="UFO186" s="727"/>
      <c r="UFR186" s="403"/>
      <c r="UFS186" s="403"/>
      <c r="UGE186" s="727"/>
      <c r="UGH186" s="403"/>
      <c r="UGI186" s="403"/>
      <c r="UGU186" s="727"/>
      <c r="UGX186" s="403"/>
      <c r="UGY186" s="403"/>
      <c r="UHK186" s="727"/>
      <c r="UHN186" s="403"/>
      <c r="UHO186" s="403"/>
      <c r="UIA186" s="727"/>
      <c r="UID186" s="403"/>
      <c r="UIE186" s="403"/>
      <c r="UIQ186" s="727"/>
      <c r="UIT186" s="403"/>
      <c r="UIU186" s="403"/>
      <c r="UJG186" s="727"/>
      <c r="UJJ186" s="403"/>
      <c r="UJK186" s="403"/>
      <c r="UJW186" s="727"/>
      <c r="UJZ186" s="403"/>
      <c r="UKA186" s="403"/>
      <c r="UKM186" s="727"/>
      <c r="UKP186" s="403"/>
      <c r="UKQ186" s="403"/>
      <c r="ULC186" s="727"/>
      <c r="ULF186" s="403"/>
      <c r="ULG186" s="403"/>
      <c r="ULS186" s="727"/>
      <c r="ULV186" s="403"/>
      <c r="ULW186" s="403"/>
      <c r="UMI186" s="727"/>
      <c r="UML186" s="403"/>
      <c r="UMM186" s="403"/>
      <c r="UMY186" s="727"/>
      <c r="UNB186" s="403"/>
      <c r="UNC186" s="403"/>
      <c r="UNO186" s="727"/>
      <c r="UNR186" s="403"/>
      <c r="UNS186" s="403"/>
      <c r="UOE186" s="727"/>
      <c r="UOH186" s="403"/>
      <c r="UOI186" s="403"/>
      <c r="UOU186" s="727"/>
      <c r="UOX186" s="403"/>
      <c r="UOY186" s="403"/>
      <c r="UPK186" s="727"/>
      <c r="UPN186" s="403"/>
      <c r="UPO186" s="403"/>
      <c r="UQA186" s="727"/>
      <c r="UQD186" s="403"/>
      <c r="UQE186" s="403"/>
      <c r="UQQ186" s="727"/>
      <c r="UQT186" s="403"/>
      <c r="UQU186" s="403"/>
      <c r="URG186" s="727"/>
      <c r="URJ186" s="403"/>
      <c r="URK186" s="403"/>
      <c r="URW186" s="727"/>
      <c r="URZ186" s="403"/>
      <c r="USA186" s="403"/>
      <c r="USM186" s="727"/>
      <c r="USP186" s="403"/>
      <c r="USQ186" s="403"/>
      <c r="UTC186" s="727"/>
      <c r="UTF186" s="403"/>
      <c r="UTG186" s="403"/>
      <c r="UTS186" s="727"/>
      <c r="UTV186" s="403"/>
      <c r="UTW186" s="403"/>
      <c r="UUI186" s="727"/>
      <c r="UUL186" s="403"/>
      <c r="UUM186" s="403"/>
      <c r="UUY186" s="727"/>
      <c r="UVB186" s="403"/>
      <c r="UVC186" s="403"/>
      <c r="UVO186" s="727"/>
      <c r="UVR186" s="403"/>
      <c r="UVS186" s="403"/>
      <c r="UWE186" s="727"/>
      <c r="UWH186" s="403"/>
      <c r="UWI186" s="403"/>
      <c r="UWU186" s="727"/>
      <c r="UWX186" s="403"/>
      <c r="UWY186" s="403"/>
      <c r="UXK186" s="727"/>
      <c r="UXN186" s="403"/>
      <c r="UXO186" s="403"/>
      <c r="UYA186" s="727"/>
      <c r="UYD186" s="403"/>
      <c r="UYE186" s="403"/>
      <c r="UYQ186" s="727"/>
      <c r="UYT186" s="403"/>
      <c r="UYU186" s="403"/>
      <c r="UZG186" s="727"/>
      <c r="UZJ186" s="403"/>
      <c r="UZK186" s="403"/>
      <c r="UZW186" s="727"/>
      <c r="UZZ186" s="403"/>
      <c r="VAA186" s="403"/>
      <c r="VAM186" s="727"/>
      <c r="VAP186" s="403"/>
      <c r="VAQ186" s="403"/>
      <c r="VBC186" s="727"/>
      <c r="VBF186" s="403"/>
      <c r="VBG186" s="403"/>
      <c r="VBS186" s="727"/>
      <c r="VBV186" s="403"/>
      <c r="VBW186" s="403"/>
      <c r="VCI186" s="727"/>
      <c r="VCL186" s="403"/>
      <c r="VCM186" s="403"/>
      <c r="VCY186" s="727"/>
      <c r="VDB186" s="403"/>
      <c r="VDC186" s="403"/>
      <c r="VDO186" s="727"/>
      <c r="VDR186" s="403"/>
      <c r="VDS186" s="403"/>
      <c r="VEE186" s="727"/>
      <c r="VEH186" s="403"/>
      <c r="VEI186" s="403"/>
      <c r="VEU186" s="727"/>
      <c r="VEX186" s="403"/>
      <c r="VEY186" s="403"/>
      <c r="VFK186" s="727"/>
      <c r="VFN186" s="403"/>
      <c r="VFO186" s="403"/>
      <c r="VGA186" s="727"/>
      <c r="VGD186" s="403"/>
      <c r="VGE186" s="403"/>
      <c r="VGQ186" s="727"/>
      <c r="VGT186" s="403"/>
      <c r="VGU186" s="403"/>
      <c r="VHG186" s="727"/>
      <c r="VHJ186" s="403"/>
      <c r="VHK186" s="403"/>
      <c r="VHW186" s="727"/>
      <c r="VHZ186" s="403"/>
      <c r="VIA186" s="403"/>
      <c r="VIM186" s="727"/>
      <c r="VIP186" s="403"/>
      <c r="VIQ186" s="403"/>
      <c r="VJC186" s="727"/>
      <c r="VJF186" s="403"/>
      <c r="VJG186" s="403"/>
      <c r="VJS186" s="727"/>
      <c r="VJV186" s="403"/>
      <c r="VJW186" s="403"/>
      <c r="VKI186" s="727"/>
      <c r="VKL186" s="403"/>
      <c r="VKM186" s="403"/>
      <c r="VKY186" s="727"/>
      <c r="VLB186" s="403"/>
      <c r="VLC186" s="403"/>
      <c r="VLO186" s="727"/>
      <c r="VLR186" s="403"/>
      <c r="VLS186" s="403"/>
      <c r="VME186" s="727"/>
      <c r="VMH186" s="403"/>
      <c r="VMI186" s="403"/>
      <c r="VMU186" s="727"/>
      <c r="VMX186" s="403"/>
      <c r="VMY186" s="403"/>
      <c r="VNK186" s="727"/>
      <c r="VNN186" s="403"/>
      <c r="VNO186" s="403"/>
      <c r="VOA186" s="727"/>
      <c r="VOD186" s="403"/>
      <c r="VOE186" s="403"/>
      <c r="VOQ186" s="727"/>
      <c r="VOT186" s="403"/>
      <c r="VOU186" s="403"/>
      <c r="VPG186" s="727"/>
      <c r="VPJ186" s="403"/>
      <c r="VPK186" s="403"/>
      <c r="VPW186" s="727"/>
      <c r="VPZ186" s="403"/>
      <c r="VQA186" s="403"/>
      <c r="VQM186" s="727"/>
      <c r="VQP186" s="403"/>
      <c r="VQQ186" s="403"/>
      <c r="VRC186" s="727"/>
      <c r="VRF186" s="403"/>
      <c r="VRG186" s="403"/>
      <c r="VRS186" s="727"/>
      <c r="VRV186" s="403"/>
      <c r="VRW186" s="403"/>
      <c r="VSI186" s="727"/>
      <c r="VSL186" s="403"/>
      <c r="VSM186" s="403"/>
      <c r="VSY186" s="727"/>
      <c r="VTB186" s="403"/>
      <c r="VTC186" s="403"/>
      <c r="VTO186" s="727"/>
      <c r="VTR186" s="403"/>
      <c r="VTS186" s="403"/>
      <c r="VUE186" s="727"/>
      <c r="VUH186" s="403"/>
      <c r="VUI186" s="403"/>
      <c r="VUU186" s="727"/>
      <c r="VUX186" s="403"/>
      <c r="VUY186" s="403"/>
      <c r="VVK186" s="727"/>
      <c r="VVN186" s="403"/>
      <c r="VVO186" s="403"/>
      <c r="VWA186" s="727"/>
      <c r="VWD186" s="403"/>
      <c r="VWE186" s="403"/>
      <c r="VWQ186" s="727"/>
      <c r="VWT186" s="403"/>
      <c r="VWU186" s="403"/>
      <c r="VXG186" s="727"/>
      <c r="VXJ186" s="403"/>
      <c r="VXK186" s="403"/>
      <c r="VXW186" s="727"/>
      <c r="VXZ186" s="403"/>
      <c r="VYA186" s="403"/>
      <c r="VYM186" s="727"/>
      <c r="VYP186" s="403"/>
      <c r="VYQ186" s="403"/>
      <c r="VZC186" s="727"/>
      <c r="VZF186" s="403"/>
      <c r="VZG186" s="403"/>
      <c r="VZS186" s="727"/>
      <c r="VZV186" s="403"/>
      <c r="VZW186" s="403"/>
      <c r="WAI186" s="727"/>
      <c r="WAL186" s="403"/>
      <c r="WAM186" s="403"/>
      <c r="WAY186" s="727"/>
      <c r="WBB186" s="403"/>
      <c r="WBC186" s="403"/>
      <c r="WBO186" s="727"/>
      <c r="WBR186" s="403"/>
      <c r="WBS186" s="403"/>
      <c r="WCE186" s="727"/>
      <c r="WCH186" s="403"/>
      <c r="WCI186" s="403"/>
      <c r="WCU186" s="727"/>
      <c r="WCX186" s="403"/>
      <c r="WCY186" s="403"/>
      <c r="WDK186" s="727"/>
      <c r="WDN186" s="403"/>
      <c r="WDO186" s="403"/>
      <c r="WEA186" s="727"/>
      <c r="WED186" s="403"/>
      <c r="WEE186" s="403"/>
      <c r="WEQ186" s="727"/>
      <c r="WET186" s="403"/>
      <c r="WEU186" s="403"/>
      <c r="WFG186" s="727"/>
      <c r="WFJ186" s="403"/>
      <c r="WFK186" s="403"/>
      <c r="WFW186" s="727"/>
      <c r="WFZ186" s="403"/>
      <c r="WGA186" s="403"/>
      <c r="WGM186" s="727"/>
      <c r="WGP186" s="403"/>
      <c r="WGQ186" s="403"/>
      <c r="WHC186" s="727"/>
      <c r="WHF186" s="403"/>
      <c r="WHG186" s="403"/>
      <c r="WHS186" s="727"/>
      <c r="WHV186" s="403"/>
      <c r="WHW186" s="403"/>
      <c r="WII186" s="727"/>
      <c r="WIL186" s="403"/>
      <c r="WIM186" s="403"/>
      <c r="WIY186" s="727"/>
      <c r="WJB186" s="403"/>
      <c r="WJC186" s="403"/>
      <c r="WJO186" s="727"/>
      <c r="WJR186" s="403"/>
      <c r="WJS186" s="403"/>
      <c r="WKE186" s="727"/>
      <c r="WKH186" s="403"/>
      <c r="WKI186" s="403"/>
      <c r="WKU186" s="727"/>
      <c r="WKX186" s="403"/>
      <c r="WKY186" s="403"/>
      <c r="WLK186" s="727"/>
      <c r="WLN186" s="403"/>
      <c r="WLO186" s="403"/>
      <c r="WMA186" s="727"/>
      <c r="WMD186" s="403"/>
      <c r="WME186" s="403"/>
      <c r="WMQ186" s="727"/>
      <c r="WMT186" s="403"/>
      <c r="WMU186" s="403"/>
      <c r="WNG186" s="727"/>
      <c r="WNJ186" s="403"/>
      <c r="WNK186" s="403"/>
      <c r="WNW186" s="727"/>
      <c r="WNZ186" s="403"/>
      <c r="WOA186" s="403"/>
      <c r="WOM186" s="727"/>
      <c r="WOP186" s="403"/>
      <c r="WOQ186" s="403"/>
      <c r="WPC186" s="727"/>
      <c r="WPF186" s="403"/>
      <c r="WPG186" s="403"/>
      <c r="WPS186" s="727"/>
      <c r="WPV186" s="403"/>
      <c r="WPW186" s="403"/>
      <c r="WQI186" s="727"/>
      <c r="WQL186" s="403"/>
      <c r="WQM186" s="403"/>
      <c r="WQY186" s="727"/>
      <c r="WRB186" s="403"/>
      <c r="WRC186" s="403"/>
      <c r="WRO186" s="727"/>
      <c r="WRR186" s="403"/>
      <c r="WRS186" s="403"/>
      <c r="WSE186" s="727"/>
      <c r="WSH186" s="403"/>
      <c r="WSI186" s="403"/>
      <c r="WSU186" s="727"/>
      <c r="WSX186" s="403"/>
      <c r="WSY186" s="403"/>
      <c r="WTK186" s="727"/>
      <c r="WTN186" s="403"/>
      <c r="WTO186" s="403"/>
      <c r="WUA186" s="727"/>
      <c r="WUD186" s="403"/>
      <c r="WUE186" s="403"/>
      <c r="WUQ186" s="727"/>
      <c r="WUT186" s="403"/>
      <c r="WUU186" s="403"/>
      <c r="WVG186" s="727"/>
      <c r="WVJ186" s="403"/>
      <c r="WVK186" s="403"/>
      <c r="WVW186" s="727"/>
      <c r="WVZ186" s="403"/>
      <c r="WWA186" s="403"/>
      <c r="WWM186" s="727"/>
      <c r="WWP186" s="403"/>
      <c r="WWQ186" s="403"/>
      <c r="WXC186" s="727"/>
      <c r="WXF186" s="403"/>
      <c r="WXG186" s="403"/>
      <c r="WXS186" s="727"/>
      <c r="WXV186" s="403"/>
      <c r="WXW186" s="403"/>
      <c r="WYI186" s="727"/>
      <c r="WYL186" s="403"/>
      <c r="WYM186" s="403"/>
      <c r="WYY186" s="727"/>
      <c r="WZB186" s="403"/>
      <c r="WZC186" s="403"/>
      <c r="WZO186" s="727"/>
      <c r="WZR186" s="403"/>
      <c r="WZS186" s="403"/>
      <c r="XAE186" s="727"/>
      <c r="XAH186" s="403"/>
      <c r="XAI186" s="403"/>
      <c r="XAU186" s="727"/>
      <c r="XAX186" s="403"/>
      <c r="XAY186" s="403"/>
      <c r="XBK186" s="727"/>
      <c r="XBN186" s="403"/>
      <c r="XBO186" s="403"/>
      <c r="XCA186" s="727"/>
      <c r="XCD186" s="403"/>
      <c r="XCE186" s="403"/>
      <c r="XCQ186" s="727"/>
      <c r="XCT186" s="403"/>
      <c r="XCU186" s="403"/>
      <c r="XDG186" s="727"/>
      <c r="XDJ186" s="403"/>
      <c r="XDK186" s="403"/>
      <c r="XDW186" s="727"/>
      <c r="XDZ186" s="403"/>
      <c r="XEA186" s="403"/>
      <c r="XEM186" s="727"/>
      <c r="XEP186" s="403"/>
      <c r="XEQ186" s="403"/>
      <c r="XFC186" s="727"/>
    </row>
    <row r="187" spans="1:1023 1026:2047 2050:3071 3074:4095 4098:5119 5122:6143 6146:7167 7170:8191 8194:9215 9218:10239 10242:11263 11266:12287 12290:13311 13314:14335 14338:15359 15362:16383" s="94" customFormat="1">
      <c r="A187" s="570" t="s">
        <v>15</v>
      </c>
      <c r="B187" s="571">
        <v>45894</v>
      </c>
      <c r="C187" s="571">
        <v>45900</v>
      </c>
      <c r="D187" s="570" t="s">
        <v>504</v>
      </c>
      <c r="E187" s="570" t="s">
        <v>486</v>
      </c>
      <c r="F187" s="570">
        <v>53</v>
      </c>
      <c r="G187" s="570" t="s">
        <v>500</v>
      </c>
      <c r="H187" s="570">
        <v>2000</v>
      </c>
      <c r="I187" s="570">
        <v>15</v>
      </c>
      <c r="J187" s="570">
        <v>0</v>
      </c>
      <c r="K187" s="570">
        <v>0</v>
      </c>
      <c r="L187" s="570">
        <v>0</v>
      </c>
      <c r="M187" s="570">
        <v>0</v>
      </c>
      <c r="N187" s="570">
        <f t="shared" ref="N187:N192" si="2175">SUM(H187:M187)</f>
        <v>2015</v>
      </c>
      <c r="O187" s="563">
        <f t="shared" ref="O187:O192" si="2176">N187/F187</f>
        <v>38.018867924528301</v>
      </c>
      <c r="P187" s="570" t="s">
        <v>1283</v>
      </c>
      <c r="R187" s="403"/>
      <c r="S187" s="403"/>
      <c r="AE187" s="727"/>
      <c r="AH187" s="403"/>
      <c r="AI187" s="403"/>
      <c r="AU187" s="727"/>
      <c r="AX187" s="403"/>
      <c r="AY187" s="403"/>
      <c r="BK187" s="727"/>
      <c r="BN187" s="403"/>
      <c r="BO187" s="403"/>
      <c r="CA187" s="727"/>
      <c r="CD187" s="403"/>
      <c r="CE187" s="403"/>
      <c r="CQ187" s="727"/>
      <c r="CT187" s="403"/>
      <c r="CU187" s="403"/>
      <c r="DG187" s="727"/>
      <c r="DJ187" s="403"/>
      <c r="DK187" s="403"/>
      <c r="DW187" s="727"/>
      <c r="DZ187" s="403"/>
      <c r="EA187" s="403"/>
      <c r="EM187" s="727"/>
      <c r="EP187" s="403"/>
      <c r="EQ187" s="403"/>
      <c r="FC187" s="727"/>
      <c r="FF187" s="403"/>
      <c r="FG187" s="403"/>
      <c r="FS187" s="727"/>
      <c r="FV187" s="403"/>
      <c r="FW187" s="403"/>
      <c r="GI187" s="727"/>
      <c r="GL187" s="403"/>
      <c r="GM187" s="403"/>
      <c r="GY187" s="727"/>
      <c r="HB187" s="403"/>
      <c r="HC187" s="403"/>
      <c r="HO187" s="727"/>
      <c r="HR187" s="403"/>
      <c r="HS187" s="403"/>
      <c r="IE187" s="727"/>
      <c r="IH187" s="403"/>
      <c r="II187" s="403"/>
      <c r="IU187" s="727"/>
      <c r="IX187" s="403"/>
      <c r="IY187" s="403"/>
      <c r="JK187" s="727"/>
      <c r="JN187" s="403"/>
      <c r="JO187" s="403"/>
      <c r="KA187" s="727"/>
      <c r="KD187" s="403"/>
      <c r="KE187" s="403"/>
      <c r="KQ187" s="727"/>
      <c r="KT187" s="403"/>
      <c r="KU187" s="403"/>
      <c r="LG187" s="727"/>
      <c r="LJ187" s="403"/>
      <c r="LK187" s="403"/>
      <c r="LW187" s="727"/>
      <c r="LZ187" s="403"/>
      <c r="MA187" s="403"/>
      <c r="MM187" s="727"/>
      <c r="MP187" s="403"/>
      <c r="MQ187" s="403"/>
      <c r="NC187" s="727"/>
      <c r="NF187" s="403"/>
      <c r="NG187" s="403"/>
      <c r="NS187" s="727"/>
      <c r="NV187" s="403"/>
      <c r="NW187" s="403"/>
      <c r="OI187" s="727"/>
      <c r="OL187" s="403"/>
      <c r="OM187" s="403"/>
      <c r="OY187" s="727"/>
      <c r="PB187" s="403"/>
      <c r="PC187" s="403"/>
      <c r="PO187" s="727"/>
      <c r="PR187" s="403"/>
      <c r="PS187" s="403"/>
      <c r="QE187" s="727"/>
      <c r="QH187" s="403"/>
      <c r="QI187" s="403"/>
      <c r="QU187" s="727"/>
      <c r="QX187" s="403"/>
      <c r="QY187" s="403"/>
      <c r="RK187" s="727"/>
      <c r="RN187" s="403"/>
      <c r="RO187" s="403"/>
      <c r="SA187" s="727"/>
      <c r="SD187" s="403"/>
      <c r="SE187" s="403"/>
      <c r="SQ187" s="727"/>
      <c r="ST187" s="403"/>
      <c r="SU187" s="403"/>
      <c r="TG187" s="727"/>
      <c r="TJ187" s="403"/>
      <c r="TK187" s="403"/>
      <c r="TW187" s="727"/>
      <c r="TZ187" s="403"/>
      <c r="UA187" s="403"/>
      <c r="UM187" s="727"/>
      <c r="UP187" s="403"/>
      <c r="UQ187" s="403"/>
      <c r="VC187" s="727"/>
      <c r="VF187" s="403"/>
      <c r="VG187" s="403"/>
      <c r="VS187" s="727"/>
      <c r="VV187" s="403"/>
      <c r="VW187" s="403"/>
      <c r="WI187" s="727"/>
      <c r="WL187" s="403"/>
      <c r="WM187" s="403"/>
      <c r="WY187" s="727"/>
      <c r="XB187" s="403"/>
      <c r="XC187" s="403"/>
      <c r="XO187" s="727"/>
      <c r="XR187" s="403"/>
      <c r="XS187" s="403"/>
      <c r="YE187" s="727"/>
      <c r="YH187" s="403"/>
      <c r="YI187" s="403"/>
      <c r="YU187" s="727"/>
      <c r="YX187" s="403"/>
      <c r="YY187" s="403"/>
      <c r="ZK187" s="727"/>
      <c r="ZN187" s="403"/>
      <c r="ZO187" s="403"/>
      <c r="AAA187" s="727"/>
      <c r="AAD187" s="403"/>
      <c r="AAE187" s="403"/>
      <c r="AAQ187" s="727"/>
      <c r="AAT187" s="403"/>
      <c r="AAU187" s="403"/>
      <c r="ABG187" s="727"/>
      <c r="ABJ187" s="403"/>
      <c r="ABK187" s="403"/>
      <c r="ABW187" s="727"/>
      <c r="ABZ187" s="403"/>
      <c r="ACA187" s="403"/>
      <c r="ACM187" s="727"/>
      <c r="ACP187" s="403"/>
      <c r="ACQ187" s="403"/>
      <c r="ADC187" s="727"/>
      <c r="ADF187" s="403"/>
      <c r="ADG187" s="403"/>
      <c r="ADS187" s="727"/>
      <c r="ADV187" s="403"/>
      <c r="ADW187" s="403"/>
      <c r="AEI187" s="727"/>
      <c r="AEL187" s="403"/>
      <c r="AEM187" s="403"/>
      <c r="AEY187" s="727"/>
      <c r="AFB187" s="403"/>
      <c r="AFC187" s="403"/>
      <c r="AFO187" s="727"/>
      <c r="AFR187" s="403"/>
      <c r="AFS187" s="403"/>
      <c r="AGE187" s="727"/>
      <c r="AGH187" s="403"/>
      <c r="AGI187" s="403"/>
      <c r="AGU187" s="727"/>
      <c r="AGX187" s="403"/>
      <c r="AGY187" s="403"/>
      <c r="AHK187" s="727"/>
      <c r="AHN187" s="403"/>
      <c r="AHO187" s="403"/>
      <c r="AIA187" s="727"/>
      <c r="AID187" s="403"/>
      <c r="AIE187" s="403"/>
      <c r="AIQ187" s="727"/>
      <c r="AIT187" s="403"/>
      <c r="AIU187" s="403"/>
      <c r="AJG187" s="727"/>
      <c r="AJJ187" s="403"/>
      <c r="AJK187" s="403"/>
      <c r="AJW187" s="727"/>
      <c r="AJZ187" s="403"/>
      <c r="AKA187" s="403"/>
      <c r="AKM187" s="727"/>
      <c r="AKP187" s="403"/>
      <c r="AKQ187" s="403"/>
      <c r="ALC187" s="727"/>
      <c r="ALF187" s="403"/>
      <c r="ALG187" s="403"/>
      <c r="ALS187" s="727"/>
      <c r="ALV187" s="403"/>
      <c r="ALW187" s="403"/>
      <c r="AMI187" s="727"/>
      <c r="AML187" s="403"/>
      <c r="AMM187" s="403"/>
      <c r="AMY187" s="727"/>
      <c r="ANB187" s="403"/>
      <c r="ANC187" s="403"/>
      <c r="ANO187" s="727"/>
      <c r="ANR187" s="403"/>
      <c r="ANS187" s="403"/>
      <c r="AOE187" s="727"/>
      <c r="AOH187" s="403"/>
      <c r="AOI187" s="403"/>
      <c r="AOU187" s="727"/>
      <c r="AOX187" s="403"/>
      <c r="AOY187" s="403"/>
      <c r="APK187" s="727"/>
      <c r="APN187" s="403"/>
      <c r="APO187" s="403"/>
      <c r="AQA187" s="727"/>
      <c r="AQD187" s="403"/>
      <c r="AQE187" s="403"/>
      <c r="AQQ187" s="727"/>
      <c r="AQT187" s="403"/>
      <c r="AQU187" s="403"/>
      <c r="ARG187" s="727"/>
      <c r="ARJ187" s="403"/>
      <c r="ARK187" s="403"/>
      <c r="ARW187" s="727"/>
      <c r="ARZ187" s="403"/>
      <c r="ASA187" s="403"/>
      <c r="ASM187" s="727"/>
      <c r="ASP187" s="403"/>
      <c r="ASQ187" s="403"/>
      <c r="ATC187" s="727"/>
      <c r="ATF187" s="403"/>
      <c r="ATG187" s="403"/>
      <c r="ATS187" s="727"/>
      <c r="ATV187" s="403"/>
      <c r="ATW187" s="403"/>
      <c r="AUI187" s="727"/>
      <c r="AUL187" s="403"/>
      <c r="AUM187" s="403"/>
      <c r="AUY187" s="727"/>
      <c r="AVB187" s="403"/>
      <c r="AVC187" s="403"/>
      <c r="AVO187" s="727"/>
      <c r="AVR187" s="403"/>
      <c r="AVS187" s="403"/>
      <c r="AWE187" s="727"/>
      <c r="AWH187" s="403"/>
      <c r="AWI187" s="403"/>
      <c r="AWU187" s="727"/>
      <c r="AWX187" s="403"/>
      <c r="AWY187" s="403"/>
      <c r="AXK187" s="727"/>
      <c r="AXN187" s="403"/>
      <c r="AXO187" s="403"/>
      <c r="AYA187" s="727"/>
      <c r="AYD187" s="403"/>
      <c r="AYE187" s="403"/>
      <c r="AYQ187" s="727"/>
      <c r="AYT187" s="403"/>
      <c r="AYU187" s="403"/>
      <c r="AZG187" s="727"/>
      <c r="AZJ187" s="403"/>
      <c r="AZK187" s="403"/>
      <c r="AZW187" s="727"/>
      <c r="AZZ187" s="403"/>
      <c r="BAA187" s="403"/>
      <c r="BAM187" s="727"/>
      <c r="BAP187" s="403"/>
      <c r="BAQ187" s="403"/>
      <c r="BBC187" s="727"/>
      <c r="BBF187" s="403"/>
      <c r="BBG187" s="403"/>
      <c r="BBS187" s="727"/>
      <c r="BBV187" s="403"/>
      <c r="BBW187" s="403"/>
      <c r="BCI187" s="727"/>
      <c r="BCL187" s="403"/>
      <c r="BCM187" s="403"/>
      <c r="BCY187" s="727"/>
      <c r="BDB187" s="403"/>
      <c r="BDC187" s="403"/>
      <c r="BDO187" s="727"/>
      <c r="BDR187" s="403"/>
      <c r="BDS187" s="403"/>
      <c r="BEE187" s="727"/>
      <c r="BEH187" s="403"/>
      <c r="BEI187" s="403"/>
      <c r="BEU187" s="727"/>
      <c r="BEX187" s="403"/>
      <c r="BEY187" s="403"/>
      <c r="BFK187" s="727"/>
      <c r="BFN187" s="403"/>
      <c r="BFO187" s="403"/>
      <c r="BGA187" s="727"/>
      <c r="BGD187" s="403"/>
      <c r="BGE187" s="403"/>
      <c r="BGQ187" s="727"/>
      <c r="BGT187" s="403"/>
      <c r="BGU187" s="403"/>
      <c r="BHG187" s="727"/>
      <c r="BHJ187" s="403"/>
      <c r="BHK187" s="403"/>
      <c r="BHW187" s="727"/>
      <c r="BHZ187" s="403"/>
      <c r="BIA187" s="403"/>
      <c r="BIM187" s="727"/>
      <c r="BIP187" s="403"/>
      <c r="BIQ187" s="403"/>
      <c r="BJC187" s="727"/>
      <c r="BJF187" s="403"/>
      <c r="BJG187" s="403"/>
      <c r="BJS187" s="727"/>
      <c r="BJV187" s="403"/>
      <c r="BJW187" s="403"/>
      <c r="BKI187" s="727"/>
      <c r="BKL187" s="403"/>
      <c r="BKM187" s="403"/>
      <c r="BKY187" s="727"/>
      <c r="BLB187" s="403"/>
      <c r="BLC187" s="403"/>
      <c r="BLO187" s="727"/>
      <c r="BLR187" s="403"/>
      <c r="BLS187" s="403"/>
      <c r="BME187" s="727"/>
      <c r="BMH187" s="403"/>
      <c r="BMI187" s="403"/>
      <c r="BMU187" s="727"/>
      <c r="BMX187" s="403"/>
      <c r="BMY187" s="403"/>
      <c r="BNK187" s="727"/>
      <c r="BNN187" s="403"/>
      <c r="BNO187" s="403"/>
      <c r="BOA187" s="727"/>
      <c r="BOD187" s="403"/>
      <c r="BOE187" s="403"/>
      <c r="BOQ187" s="727"/>
      <c r="BOT187" s="403"/>
      <c r="BOU187" s="403"/>
      <c r="BPG187" s="727"/>
      <c r="BPJ187" s="403"/>
      <c r="BPK187" s="403"/>
      <c r="BPW187" s="727"/>
      <c r="BPZ187" s="403"/>
      <c r="BQA187" s="403"/>
      <c r="BQM187" s="727"/>
      <c r="BQP187" s="403"/>
      <c r="BQQ187" s="403"/>
      <c r="BRC187" s="727"/>
      <c r="BRF187" s="403"/>
      <c r="BRG187" s="403"/>
      <c r="BRS187" s="727"/>
      <c r="BRV187" s="403"/>
      <c r="BRW187" s="403"/>
      <c r="BSI187" s="727"/>
      <c r="BSL187" s="403"/>
      <c r="BSM187" s="403"/>
      <c r="BSY187" s="727"/>
      <c r="BTB187" s="403"/>
      <c r="BTC187" s="403"/>
      <c r="BTO187" s="727"/>
      <c r="BTR187" s="403"/>
      <c r="BTS187" s="403"/>
      <c r="BUE187" s="727"/>
      <c r="BUH187" s="403"/>
      <c r="BUI187" s="403"/>
      <c r="BUU187" s="727"/>
      <c r="BUX187" s="403"/>
      <c r="BUY187" s="403"/>
      <c r="BVK187" s="727"/>
      <c r="BVN187" s="403"/>
      <c r="BVO187" s="403"/>
      <c r="BWA187" s="727"/>
      <c r="BWD187" s="403"/>
      <c r="BWE187" s="403"/>
      <c r="BWQ187" s="727"/>
      <c r="BWT187" s="403"/>
      <c r="BWU187" s="403"/>
      <c r="BXG187" s="727"/>
      <c r="BXJ187" s="403"/>
      <c r="BXK187" s="403"/>
      <c r="BXW187" s="727"/>
      <c r="BXZ187" s="403"/>
      <c r="BYA187" s="403"/>
      <c r="BYM187" s="727"/>
      <c r="BYP187" s="403"/>
      <c r="BYQ187" s="403"/>
      <c r="BZC187" s="727"/>
      <c r="BZF187" s="403"/>
      <c r="BZG187" s="403"/>
      <c r="BZS187" s="727"/>
      <c r="BZV187" s="403"/>
      <c r="BZW187" s="403"/>
      <c r="CAI187" s="727"/>
      <c r="CAL187" s="403"/>
      <c r="CAM187" s="403"/>
      <c r="CAY187" s="727"/>
      <c r="CBB187" s="403"/>
      <c r="CBC187" s="403"/>
      <c r="CBO187" s="727"/>
      <c r="CBR187" s="403"/>
      <c r="CBS187" s="403"/>
      <c r="CCE187" s="727"/>
      <c r="CCH187" s="403"/>
      <c r="CCI187" s="403"/>
      <c r="CCU187" s="727"/>
      <c r="CCX187" s="403"/>
      <c r="CCY187" s="403"/>
      <c r="CDK187" s="727"/>
      <c r="CDN187" s="403"/>
      <c r="CDO187" s="403"/>
      <c r="CEA187" s="727"/>
      <c r="CED187" s="403"/>
      <c r="CEE187" s="403"/>
      <c r="CEQ187" s="727"/>
      <c r="CET187" s="403"/>
      <c r="CEU187" s="403"/>
      <c r="CFG187" s="727"/>
      <c r="CFJ187" s="403"/>
      <c r="CFK187" s="403"/>
      <c r="CFW187" s="727"/>
      <c r="CFZ187" s="403"/>
      <c r="CGA187" s="403"/>
      <c r="CGM187" s="727"/>
      <c r="CGP187" s="403"/>
      <c r="CGQ187" s="403"/>
      <c r="CHC187" s="727"/>
      <c r="CHF187" s="403"/>
      <c r="CHG187" s="403"/>
      <c r="CHS187" s="727"/>
      <c r="CHV187" s="403"/>
      <c r="CHW187" s="403"/>
      <c r="CII187" s="727"/>
      <c r="CIL187" s="403"/>
      <c r="CIM187" s="403"/>
      <c r="CIY187" s="727"/>
      <c r="CJB187" s="403"/>
      <c r="CJC187" s="403"/>
      <c r="CJO187" s="727"/>
      <c r="CJR187" s="403"/>
      <c r="CJS187" s="403"/>
      <c r="CKE187" s="727"/>
      <c r="CKH187" s="403"/>
      <c r="CKI187" s="403"/>
      <c r="CKU187" s="727"/>
      <c r="CKX187" s="403"/>
      <c r="CKY187" s="403"/>
      <c r="CLK187" s="727"/>
      <c r="CLN187" s="403"/>
      <c r="CLO187" s="403"/>
      <c r="CMA187" s="727"/>
      <c r="CMD187" s="403"/>
      <c r="CME187" s="403"/>
      <c r="CMQ187" s="727"/>
      <c r="CMT187" s="403"/>
      <c r="CMU187" s="403"/>
      <c r="CNG187" s="727"/>
      <c r="CNJ187" s="403"/>
      <c r="CNK187" s="403"/>
      <c r="CNW187" s="727"/>
      <c r="CNZ187" s="403"/>
      <c r="COA187" s="403"/>
      <c r="COM187" s="727"/>
      <c r="COP187" s="403"/>
      <c r="COQ187" s="403"/>
      <c r="CPC187" s="727"/>
      <c r="CPF187" s="403"/>
      <c r="CPG187" s="403"/>
      <c r="CPS187" s="727"/>
      <c r="CPV187" s="403"/>
      <c r="CPW187" s="403"/>
      <c r="CQI187" s="727"/>
      <c r="CQL187" s="403"/>
      <c r="CQM187" s="403"/>
      <c r="CQY187" s="727"/>
      <c r="CRB187" s="403"/>
      <c r="CRC187" s="403"/>
      <c r="CRO187" s="727"/>
      <c r="CRR187" s="403"/>
      <c r="CRS187" s="403"/>
      <c r="CSE187" s="727"/>
      <c r="CSH187" s="403"/>
      <c r="CSI187" s="403"/>
      <c r="CSU187" s="727"/>
      <c r="CSX187" s="403"/>
      <c r="CSY187" s="403"/>
      <c r="CTK187" s="727"/>
      <c r="CTN187" s="403"/>
      <c r="CTO187" s="403"/>
      <c r="CUA187" s="727"/>
      <c r="CUD187" s="403"/>
      <c r="CUE187" s="403"/>
      <c r="CUQ187" s="727"/>
      <c r="CUT187" s="403"/>
      <c r="CUU187" s="403"/>
      <c r="CVG187" s="727"/>
      <c r="CVJ187" s="403"/>
      <c r="CVK187" s="403"/>
      <c r="CVW187" s="727"/>
      <c r="CVZ187" s="403"/>
      <c r="CWA187" s="403"/>
      <c r="CWM187" s="727"/>
      <c r="CWP187" s="403"/>
      <c r="CWQ187" s="403"/>
      <c r="CXC187" s="727"/>
      <c r="CXF187" s="403"/>
      <c r="CXG187" s="403"/>
      <c r="CXS187" s="727"/>
      <c r="CXV187" s="403"/>
      <c r="CXW187" s="403"/>
      <c r="CYI187" s="727"/>
      <c r="CYL187" s="403"/>
      <c r="CYM187" s="403"/>
      <c r="CYY187" s="727"/>
      <c r="CZB187" s="403"/>
      <c r="CZC187" s="403"/>
      <c r="CZO187" s="727"/>
      <c r="CZR187" s="403"/>
      <c r="CZS187" s="403"/>
      <c r="DAE187" s="727"/>
      <c r="DAH187" s="403"/>
      <c r="DAI187" s="403"/>
      <c r="DAU187" s="727"/>
      <c r="DAX187" s="403"/>
      <c r="DAY187" s="403"/>
      <c r="DBK187" s="727"/>
      <c r="DBN187" s="403"/>
      <c r="DBO187" s="403"/>
      <c r="DCA187" s="727"/>
      <c r="DCD187" s="403"/>
      <c r="DCE187" s="403"/>
      <c r="DCQ187" s="727"/>
      <c r="DCT187" s="403"/>
      <c r="DCU187" s="403"/>
      <c r="DDG187" s="727"/>
      <c r="DDJ187" s="403"/>
      <c r="DDK187" s="403"/>
      <c r="DDW187" s="727"/>
      <c r="DDZ187" s="403"/>
      <c r="DEA187" s="403"/>
      <c r="DEM187" s="727"/>
      <c r="DEP187" s="403"/>
      <c r="DEQ187" s="403"/>
      <c r="DFC187" s="727"/>
      <c r="DFF187" s="403"/>
      <c r="DFG187" s="403"/>
      <c r="DFS187" s="727"/>
      <c r="DFV187" s="403"/>
      <c r="DFW187" s="403"/>
      <c r="DGI187" s="727"/>
      <c r="DGL187" s="403"/>
      <c r="DGM187" s="403"/>
      <c r="DGY187" s="727"/>
      <c r="DHB187" s="403"/>
      <c r="DHC187" s="403"/>
      <c r="DHO187" s="727"/>
      <c r="DHR187" s="403"/>
      <c r="DHS187" s="403"/>
      <c r="DIE187" s="727"/>
      <c r="DIH187" s="403"/>
      <c r="DII187" s="403"/>
      <c r="DIU187" s="727"/>
      <c r="DIX187" s="403"/>
      <c r="DIY187" s="403"/>
      <c r="DJK187" s="727"/>
      <c r="DJN187" s="403"/>
      <c r="DJO187" s="403"/>
      <c r="DKA187" s="727"/>
      <c r="DKD187" s="403"/>
      <c r="DKE187" s="403"/>
      <c r="DKQ187" s="727"/>
      <c r="DKT187" s="403"/>
      <c r="DKU187" s="403"/>
      <c r="DLG187" s="727"/>
      <c r="DLJ187" s="403"/>
      <c r="DLK187" s="403"/>
      <c r="DLW187" s="727"/>
      <c r="DLZ187" s="403"/>
      <c r="DMA187" s="403"/>
      <c r="DMM187" s="727"/>
      <c r="DMP187" s="403"/>
      <c r="DMQ187" s="403"/>
      <c r="DNC187" s="727"/>
      <c r="DNF187" s="403"/>
      <c r="DNG187" s="403"/>
      <c r="DNS187" s="727"/>
      <c r="DNV187" s="403"/>
      <c r="DNW187" s="403"/>
      <c r="DOI187" s="727"/>
      <c r="DOL187" s="403"/>
      <c r="DOM187" s="403"/>
      <c r="DOY187" s="727"/>
      <c r="DPB187" s="403"/>
      <c r="DPC187" s="403"/>
      <c r="DPO187" s="727"/>
      <c r="DPR187" s="403"/>
      <c r="DPS187" s="403"/>
      <c r="DQE187" s="727"/>
      <c r="DQH187" s="403"/>
      <c r="DQI187" s="403"/>
      <c r="DQU187" s="727"/>
      <c r="DQX187" s="403"/>
      <c r="DQY187" s="403"/>
      <c r="DRK187" s="727"/>
      <c r="DRN187" s="403"/>
      <c r="DRO187" s="403"/>
      <c r="DSA187" s="727"/>
      <c r="DSD187" s="403"/>
      <c r="DSE187" s="403"/>
      <c r="DSQ187" s="727"/>
      <c r="DST187" s="403"/>
      <c r="DSU187" s="403"/>
      <c r="DTG187" s="727"/>
      <c r="DTJ187" s="403"/>
      <c r="DTK187" s="403"/>
      <c r="DTW187" s="727"/>
      <c r="DTZ187" s="403"/>
      <c r="DUA187" s="403"/>
      <c r="DUM187" s="727"/>
      <c r="DUP187" s="403"/>
      <c r="DUQ187" s="403"/>
      <c r="DVC187" s="727"/>
      <c r="DVF187" s="403"/>
      <c r="DVG187" s="403"/>
      <c r="DVS187" s="727"/>
      <c r="DVV187" s="403"/>
      <c r="DVW187" s="403"/>
      <c r="DWI187" s="727"/>
      <c r="DWL187" s="403"/>
      <c r="DWM187" s="403"/>
      <c r="DWY187" s="727"/>
      <c r="DXB187" s="403"/>
      <c r="DXC187" s="403"/>
      <c r="DXO187" s="727"/>
      <c r="DXR187" s="403"/>
      <c r="DXS187" s="403"/>
      <c r="DYE187" s="727"/>
      <c r="DYH187" s="403"/>
      <c r="DYI187" s="403"/>
      <c r="DYU187" s="727"/>
      <c r="DYX187" s="403"/>
      <c r="DYY187" s="403"/>
      <c r="DZK187" s="727"/>
      <c r="DZN187" s="403"/>
      <c r="DZO187" s="403"/>
      <c r="EAA187" s="727"/>
      <c r="EAD187" s="403"/>
      <c r="EAE187" s="403"/>
      <c r="EAQ187" s="727"/>
      <c r="EAT187" s="403"/>
      <c r="EAU187" s="403"/>
      <c r="EBG187" s="727"/>
      <c r="EBJ187" s="403"/>
      <c r="EBK187" s="403"/>
      <c r="EBW187" s="727"/>
      <c r="EBZ187" s="403"/>
      <c r="ECA187" s="403"/>
      <c r="ECM187" s="727"/>
      <c r="ECP187" s="403"/>
      <c r="ECQ187" s="403"/>
      <c r="EDC187" s="727"/>
      <c r="EDF187" s="403"/>
      <c r="EDG187" s="403"/>
      <c r="EDS187" s="727"/>
      <c r="EDV187" s="403"/>
      <c r="EDW187" s="403"/>
      <c r="EEI187" s="727"/>
      <c r="EEL187" s="403"/>
      <c r="EEM187" s="403"/>
      <c r="EEY187" s="727"/>
      <c r="EFB187" s="403"/>
      <c r="EFC187" s="403"/>
      <c r="EFO187" s="727"/>
      <c r="EFR187" s="403"/>
      <c r="EFS187" s="403"/>
      <c r="EGE187" s="727"/>
      <c r="EGH187" s="403"/>
      <c r="EGI187" s="403"/>
      <c r="EGU187" s="727"/>
      <c r="EGX187" s="403"/>
      <c r="EGY187" s="403"/>
      <c r="EHK187" s="727"/>
      <c r="EHN187" s="403"/>
      <c r="EHO187" s="403"/>
      <c r="EIA187" s="727"/>
      <c r="EID187" s="403"/>
      <c r="EIE187" s="403"/>
      <c r="EIQ187" s="727"/>
      <c r="EIT187" s="403"/>
      <c r="EIU187" s="403"/>
      <c r="EJG187" s="727"/>
      <c r="EJJ187" s="403"/>
      <c r="EJK187" s="403"/>
      <c r="EJW187" s="727"/>
      <c r="EJZ187" s="403"/>
      <c r="EKA187" s="403"/>
      <c r="EKM187" s="727"/>
      <c r="EKP187" s="403"/>
      <c r="EKQ187" s="403"/>
      <c r="ELC187" s="727"/>
      <c r="ELF187" s="403"/>
      <c r="ELG187" s="403"/>
      <c r="ELS187" s="727"/>
      <c r="ELV187" s="403"/>
      <c r="ELW187" s="403"/>
      <c r="EMI187" s="727"/>
      <c r="EML187" s="403"/>
      <c r="EMM187" s="403"/>
      <c r="EMY187" s="727"/>
      <c r="ENB187" s="403"/>
      <c r="ENC187" s="403"/>
      <c r="ENO187" s="727"/>
      <c r="ENR187" s="403"/>
      <c r="ENS187" s="403"/>
      <c r="EOE187" s="727"/>
      <c r="EOH187" s="403"/>
      <c r="EOI187" s="403"/>
      <c r="EOU187" s="727"/>
      <c r="EOX187" s="403"/>
      <c r="EOY187" s="403"/>
      <c r="EPK187" s="727"/>
      <c r="EPN187" s="403"/>
      <c r="EPO187" s="403"/>
      <c r="EQA187" s="727"/>
      <c r="EQD187" s="403"/>
      <c r="EQE187" s="403"/>
      <c r="EQQ187" s="727"/>
      <c r="EQT187" s="403"/>
      <c r="EQU187" s="403"/>
      <c r="ERG187" s="727"/>
      <c r="ERJ187" s="403"/>
      <c r="ERK187" s="403"/>
      <c r="ERW187" s="727"/>
      <c r="ERZ187" s="403"/>
      <c r="ESA187" s="403"/>
      <c r="ESM187" s="727"/>
      <c r="ESP187" s="403"/>
      <c r="ESQ187" s="403"/>
      <c r="ETC187" s="727"/>
      <c r="ETF187" s="403"/>
      <c r="ETG187" s="403"/>
      <c r="ETS187" s="727"/>
      <c r="ETV187" s="403"/>
      <c r="ETW187" s="403"/>
      <c r="EUI187" s="727"/>
      <c r="EUL187" s="403"/>
      <c r="EUM187" s="403"/>
      <c r="EUY187" s="727"/>
      <c r="EVB187" s="403"/>
      <c r="EVC187" s="403"/>
      <c r="EVO187" s="727"/>
      <c r="EVR187" s="403"/>
      <c r="EVS187" s="403"/>
      <c r="EWE187" s="727"/>
      <c r="EWH187" s="403"/>
      <c r="EWI187" s="403"/>
      <c r="EWU187" s="727"/>
      <c r="EWX187" s="403"/>
      <c r="EWY187" s="403"/>
      <c r="EXK187" s="727"/>
      <c r="EXN187" s="403"/>
      <c r="EXO187" s="403"/>
      <c r="EYA187" s="727"/>
      <c r="EYD187" s="403"/>
      <c r="EYE187" s="403"/>
      <c r="EYQ187" s="727"/>
      <c r="EYT187" s="403"/>
      <c r="EYU187" s="403"/>
      <c r="EZG187" s="727"/>
      <c r="EZJ187" s="403"/>
      <c r="EZK187" s="403"/>
      <c r="EZW187" s="727"/>
      <c r="EZZ187" s="403"/>
      <c r="FAA187" s="403"/>
      <c r="FAM187" s="727"/>
      <c r="FAP187" s="403"/>
      <c r="FAQ187" s="403"/>
      <c r="FBC187" s="727"/>
      <c r="FBF187" s="403"/>
      <c r="FBG187" s="403"/>
      <c r="FBS187" s="727"/>
      <c r="FBV187" s="403"/>
      <c r="FBW187" s="403"/>
      <c r="FCI187" s="727"/>
      <c r="FCL187" s="403"/>
      <c r="FCM187" s="403"/>
      <c r="FCY187" s="727"/>
      <c r="FDB187" s="403"/>
      <c r="FDC187" s="403"/>
      <c r="FDO187" s="727"/>
      <c r="FDR187" s="403"/>
      <c r="FDS187" s="403"/>
      <c r="FEE187" s="727"/>
      <c r="FEH187" s="403"/>
      <c r="FEI187" s="403"/>
      <c r="FEU187" s="727"/>
      <c r="FEX187" s="403"/>
      <c r="FEY187" s="403"/>
      <c r="FFK187" s="727"/>
      <c r="FFN187" s="403"/>
      <c r="FFO187" s="403"/>
      <c r="FGA187" s="727"/>
      <c r="FGD187" s="403"/>
      <c r="FGE187" s="403"/>
      <c r="FGQ187" s="727"/>
      <c r="FGT187" s="403"/>
      <c r="FGU187" s="403"/>
      <c r="FHG187" s="727"/>
      <c r="FHJ187" s="403"/>
      <c r="FHK187" s="403"/>
      <c r="FHW187" s="727"/>
      <c r="FHZ187" s="403"/>
      <c r="FIA187" s="403"/>
      <c r="FIM187" s="727"/>
      <c r="FIP187" s="403"/>
      <c r="FIQ187" s="403"/>
      <c r="FJC187" s="727"/>
      <c r="FJF187" s="403"/>
      <c r="FJG187" s="403"/>
      <c r="FJS187" s="727"/>
      <c r="FJV187" s="403"/>
      <c r="FJW187" s="403"/>
      <c r="FKI187" s="727"/>
      <c r="FKL187" s="403"/>
      <c r="FKM187" s="403"/>
      <c r="FKY187" s="727"/>
      <c r="FLB187" s="403"/>
      <c r="FLC187" s="403"/>
      <c r="FLO187" s="727"/>
      <c r="FLR187" s="403"/>
      <c r="FLS187" s="403"/>
      <c r="FME187" s="727"/>
      <c r="FMH187" s="403"/>
      <c r="FMI187" s="403"/>
      <c r="FMU187" s="727"/>
      <c r="FMX187" s="403"/>
      <c r="FMY187" s="403"/>
      <c r="FNK187" s="727"/>
      <c r="FNN187" s="403"/>
      <c r="FNO187" s="403"/>
      <c r="FOA187" s="727"/>
      <c r="FOD187" s="403"/>
      <c r="FOE187" s="403"/>
      <c r="FOQ187" s="727"/>
      <c r="FOT187" s="403"/>
      <c r="FOU187" s="403"/>
      <c r="FPG187" s="727"/>
      <c r="FPJ187" s="403"/>
      <c r="FPK187" s="403"/>
      <c r="FPW187" s="727"/>
      <c r="FPZ187" s="403"/>
      <c r="FQA187" s="403"/>
      <c r="FQM187" s="727"/>
      <c r="FQP187" s="403"/>
      <c r="FQQ187" s="403"/>
      <c r="FRC187" s="727"/>
      <c r="FRF187" s="403"/>
      <c r="FRG187" s="403"/>
      <c r="FRS187" s="727"/>
      <c r="FRV187" s="403"/>
      <c r="FRW187" s="403"/>
      <c r="FSI187" s="727"/>
      <c r="FSL187" s="403"/>
      <c r="FSM187" s="403"/>
      <c r="FSY187" s="727"/>
      <c r="FTB187" s="403"/>
      <c r="FTC187" s="403"/>
      <c r="FTO187" s="727"/>
      <c r="FTR187" s="403"/>
      <c r="FTS187" s="403"/>
      <c r="FUE187" s="727"/>
      <c r="FUH187" s="403"/>
      <c r="FUI187" s="403"/>
      <c r="FUU187" s="727"/>
      <c r="FUX187" s="403"/>
      <c r="FUY187" s="403"/>
      <c r="FVK187" s="727"/>
      <c r="FVN187" s="403"/>
      <c r="FVO187" s="403"/>
      <c r="FWA187" s="727"/>
      <c r="FWD187" s="403"/>
      <c r="FWE187" s="403"/>
      <c r="FWQ187" s="727"/>
      <c r="FWT187" s="403"/>
      <c r="FWU187" s="403"/>
      <c r="FXG187" s="727"/>
      <c r="FXJ187" s="403"/>
      <c r="FXK187" s="403"/>
      <c r="FXW187" s="727"/>
      <c r="FXZ187" s="403"/>
      <c r="FYA187" s="403"/>
      <c r="FYM187" s="727"/>
      <c r="FYP187" s="403"/>
      <c r="FYQ187" s="403"/>
      <c r="FZC187" s="727"/>
      <c r="FZF187" s="403"/>
      <c r="FZG187" s="403"/>
      <c r="FZS187" s="727"/>
      <c r="FZV187" s="403"/>
      <c r="FZW187" s="403"/>
      <c r="GAI187" s="727"/>
      <c r="GAL187" s="403"/>
      <c r="GAM187" s="403"/>
      <c r="GAY187" s="727"/>
      <c r="GBB187" s="403"/>
      <c r="GBC187" s="403"/>
      <c r="GBO187" s="727"/>
      <c r="GBR187" s="403"/>
      <c r="GBS187" s="403"/>
      <c r="GCE187" s="727"/>
      <c r="GCH187" s="403"/>
      <c r="GCI187" s="403"/>
      <c r="GCU187" s="727"/>
      <c r="GCX187" s="403"/>
      <c r="GCY187" s="403"/>
      <c r="GDK187" s="727"/>
      <c r="GDN187" s="403"/>
      <c r="GDO187" s="403"/>
      <c r="GEA187" s="727"/>
      <c r="GED187" s="403"/>
      <c r="GEE187" s="403"/>
      <c r="GEQ187" s="727"/>
      <c r="GET187" s="403"/>
      <c r="GEU187" s="403"/>
      <c r="GFG187" s="727"/>
      <c r="GFJ187" s="403"/>
      <c r="GFK187" s="403"/>
      <c r="GFW187" s="727"/>
      <c r="GFZ187" s="403"/>
      <c r="GGA187" s="403"/>
      <c r="GGM187" s="727"/>
      <c r="GGP187" s="403"/>
      <c r="GGQ187" s="403"/>
      <c r="GHC187" s="727"/>
      <c r="GHF187" s="403"/>
      <c r="GHG187" s="403"/>
      <c r="GHS187" s="727"/>
      <c r="GHV187" s="403"/>
      <c r="GHW187" s="403"/>
      <c r="GII187" s="727"/>
      <c r="GIL187" s="403"/>
      <c r="GIM187" s="403"/>
      <c r="GIY187" s="727"/>
      <c r="GJB187" s="403"/>
      <c r="GJC187" s="403"/>
      <c r="GJO187" s="727"/>
      <c r="GJR187" s="403"/>
      <c r="GJS187" s="403"/>
      <c r="GKE187" s="727"/>
      <c r="GKH187" s="403"/>
      <c r="GKI187" s="403"/>
      <c r="GKU187" s="727"/>
      <c r="GKX187" s="403"/>
      <c r="GKY187" s="403"/>
      <c r="GLK187" s="727"/>
      <c r="GLN187" s="403"/>
      <c r="GLO187" s="403"/>
      <c r="GMA187" s="727"/>
      <c r="GMD187" s="403"/>
      <c r="GME187" s="403"/>
      <c r="GMQ187" s="727"/>
      <c r="GMT187" s="403"/>
      <c r="GMU187" s="403"/>
      <c r="GNG187" s="727"/>
      <c r="GNJ187" s="403"/>
      <c r="GNK187" s="403"/>
      <c r="GNW187" s="727"/>
      <c r="GNZ187" s="403"/>
      <c r="GOA187" s="403"/>
      <c r="GOM187" s="727"/>
      <c r="GOP187" s="403"/>
      <c r="GOQ187" s="403"/>
      <c r="GPC187" s="727"/>
      <c r="GPF187" s="403"/>
      <c r="GPG187" s="403"/>
      <c r="GPS187" s="727"/>
      <c r="GPV187" s="403"/>
      <c r="GPW187" s="403"/>
      <c r="GQI187" s="727"/>
      <c r="GQL187" s="403"/>
      <c r="GQM187" s="403"/>
      <c r="GQY187" s="727"/>
      <c r="GRB187" s="403"/>
      <c r="GRC187" s="403"/>
      <c r="GRO187" s="727"/>
      <c r="GRR187" s="403"/>
      <c r="GRS187" s="403"/>
      <c r="GSE187" s="727"/>
      <c r="GSH187" s="403"/>
      <c r="GSI187" s="403"/>
      <c r="GSU187" s="727"/>
      <c r="GSX187" s="403"/>
      <c r="GSY187" s="403"/>
      <c r="GTK187" s="727"/>
      <c r="GTN187" s="403"/>
      <c r="GTO187" s="403"/>
      <c r="GUA187" s="727"/>
      <c r="GUD187" s="403"/>
      <c r="GUE187" s="403"/>
      <c r="GUQ187" s="727"/>
      <c r="GUT187" s="403"/>
      <c r="GUU187" s="403"/>
      <c r="GVG187" s="727"/>
      <c r="GVJ187" s="403"/>
      <c r="GVK187" s="403"/>
      <c r="GVW187" s="727"/>
      <c r="GVZ187" s="403"/>
      <c r="GWA187" s="403"/>
      <c r="GWM187" s="727"/>
      <c r="GWP187" s="403"/>
      <c r="GWQ187" s="403"/>
      <c r="GXC187" s="727"/>
      <c r="GXF187" s="403"/>
      <c r="GXG187" s="403"/>
      <c r="GXS187" s="727"/>
      <c r="GXV187" s="403"/>
      <c r="GXW187" s="403"/>
      <c r="GYI187" s="727"/>
      <c r="GYL187" s="403"/>
      <c r="GYM187" s="403"/>
      <c r="GYY187" s="727"/>
      <c r="GZB187" s="403"/>
      <c r="GZC187" s="403"/>
      <c r="GZO187" s="727"/>
      <c r="GZR187" s="403"/>
      <c r="GZS187" s="403"/>
      <c r="HAE187" s="727"/>
      <c r="HAH187" s="403"/>
      <c r="HAI187" s="403"/>
      <c r="HAU187" s="727"/>
      <c r="HAX187" s="403"/>
      <c r="HAY187" s="403"/>
      <c r="HBK187" s="727"/>
      <c r="HBN187" s="403"/>
      <c r="HBO187" s="403"/>
      <c r="HCA187" s="727"/>
      <c r="HCD187" s="403"/>
      <c r="HCE187" s="403"/>
      <c r="HCQ187" s="727"/>
      <c r="HCT187" s="403"/>
      <c r="HCU187" s="403"/>
      <c r="HDG187" s="727"/>
      <c r="HDJ187" s="403"/>
      <c r="HDK187" s="403"/>
      <c r="HDW187" s="727"/>
      <c r="HDZ187" s="403"/>
      <c r="HEA187" s="403"/>
      <c r="HEM187" s="727"/>
      <c r="HEP187" s="403"/>
      <c r="HEQ187" s="403"/>
      <c r="HFC187" s="727"/>
      <c r="HFF187" s="403"/>
      <c r="HFG187" s="403"/>
      <c r="HFS187" s="727"/>
      <c r="HFV187" s="403"/>
      <c r="HFW187" s="403"/>
      <c r="HGI187" s="727"/>
      <c r="HGL187" s="403"/>
      <c r="HGM187" s="403"/>
      <c r="HGY187" s="727"/>
      <c r="HHB187" s="403"/>
      <c r="HHC187" s="403"/>
      <c r="HHO187" s="727"/>
      <c r="HHR187" s="403"/>
      <c r="HHS187" s="403"/>
      <c r="HIE187" s="727"/>
      <c r="HIH187" s="403"/>
      <c r="HII187" s="403"/>
      <c r="HIU187" s="727"/>
      <c r="HIX187" s="403"/>
      <c r="HIY187" s="403"/>
      <c r="HJK187" s="727"/>
      <c r="HJN187" s="403"/>
      <c r="HJO187" s="403"/>
      <c r="HKA187" s="727"/>
      <c r="HKD187" s="403"/>
      <c r="HKE187" s="403"/>
      <c r="HKQ187" s="727"/>
      <c r="HKT187" s="403"/>
      <c r="HKU187" s="403"/>
      <c r="HLG187" s="727"/>
      <c r="HLJ187" s="403"/>
      <c r="HLK187" s="403"/>
      <c r="HLW187" s="727"/>
      <c r="HLZ187" s="403"/>
      <c r="HMA187" s="403"/>
      <c r="HMM187" s="727"/>
      <c r="HMP187" s="403"/>
      <c r="HMQ187" s="403"/>
      <c r="HNC187" s="727"/>
      <c r="HNF187" s="403"/>
      <c r="HNG187" s="403"/>
      <c r="HNS187" s="727"/>
      <c r="HNV187" s="403"/>
      <c r="HNW187" s="403"/>
      <c r="HOI187" s="727"/>
      <c r="HOL187" s="403"/>
      <c r="HOM187" s="403"/>
      <c r="HOY187" s="727"/>
      <c r="HPB187" s="403"/>
      <c r="HPC187" s="403"/>
      <c r="HPO187" s="727"/>
      <c r="HPR187" s="403"/>
      <c r="HPS187" s="403"/>
      <c r="HQE187" s="727"/>
      <c r="HQH187" s="403"/>
      <c r="HQI187" s="403"/>
      <c r="HQU187" s="727"/>
      <c r="HQX187" s="403"/>
      <c r="HQY187" s="403"/>
      <c r="HRK187" s="727"/>
      <c r="HRN187" s="403"/>
      <c r="HRO187" s="403"/>
      <c r="HSA187" s="727"/>
      <c r="HSD187" s="403"/>
      <c r="HSE187" s="403"/>
      <c r="HSQ187" s="727"/>
      <c r="HST187" s="403"/>
      <c r="HSU187" s="403"/>
      <c r="HTG187" s="727"/>
      <c r="HTJ187" s="403"/>
      <c r="HTK187" s="403"/>
      <c r="HTW187" s="727"/>
      <c r="HTZ187" s="403"/>
      <c r="HUA187" s="403"/>
      <c r="HUM187" s="727"/>
      <c r="HUP187" s="403"/>
      <c r="HUQ187" s="403"/>
      <c r="HVC187" s="727"/>
      <c r="HVF187" s="403"/>
      <c r="HVG187" s="403"/>
      <c r="HVS187" s="727"/>
      <c r="HVV187" s="403"/>
      <c r="HVW187" s="403"/>
      <c r="HWI187" s="727"/>
      <c r="HWL187" s="403"/>
      <c r="HWM187" s="403"/>
      <c r="HWY187" s="727"/>
      <c r="HXB187" s="403"/>
      <c r="HXC187" s="403"/>
      <c r="HXO187" s="727"/>
      <c r="HXR187" s="403"/>
      <c r="HXS187" s="403"/>
      <c r="HYE187" s="727"/>
      <c r="HYH187" s="403"/>
      <c r="HYI187" s="403"/>
      <c r="HYU187" s="727"/>
      <c r="HYX187" s="403"/>
      <c r="HYY187" s="403"/>
      <c r="HZK187" s="727"/>
      <c r="HZN187" s="403"/>
      <c r="HZO187" s="403"/>
      <c r="IAA187" s="727"/>
      <c r="IAD187" s="403"/>
      <c r="IAE187" s="403"/>
      <c r="IAQ187" s="727"/>
      <c r="IAT187" s="403"/>
      <c r="IAU187" s="403"/>
      <c r="IBG187" s="727"/>
      <c r="IBJ187" s="403"/>
      <c r="IBK187" s="403"/>
      <c r="IBW187" s="727"/>
      <c r="IBZ187" s="403"/>
      <c r="ICA187" s="403"/>
      <c r="ICM187" s="727"/>
      <c r="ICP187" s="403"/>
      <c r="ICQ187" s="403"/>
      <c r="IDC187" s="727"/>
      <c r="IDF187" s="403"/>
      <c r="IDG187" s="403"/>
      <c r="IDS187" s="727"/>
      <c r="IDV187" s="403"/>
      <c r="IDW187" s="403"/>
      <c r="IEI187" s="727"/>
      <c r="IEL187" s="403"/>
      <c r="IEM187" s="403"/>
      <c r="IEY187" s="727"/>
      <c r="IFB187" s="403"/>
      <c r="IFC187" s="403"/>
      <c r="IFO187" s="727"/>
      <c r="IFR187" s="403"/>
      <c r="IFS187" s="403"/>
      <c r="IGE187" s="727"/>
      <c r="IGH187" s="403"/>
      <c r="IGI187" s="403"/>
      <c r="IGU187" s="727"/>
      <c r="IGX187" s="403"/>
      <c r="IGY187" s="403"/>
      <c r="IHK187" s="727"/>
      <c r="IHN187" s="403"/>
      <c r="IHO187" s="403"/>
      <c r="IIA187" s="727"/>
      <c r="IID187" s="403"/>
      <c r="IIE187" s="403"/>
      <c r="IIQ187" s="727"/>
      <c r="IIT187" s="403"/>
      <c r="IIU187" s="403"/>
      <c r="IJG187" s="727"/>
      <c r="IJJ187" s="403"/>
      <c r="IJK187" s="403"/>
      <c r="IJW187" s="727"/>
      <c r="IJZ187" s="403"/>
      <c r="IKA187" s="403"/>
      <c r="IKM187" s="727"/>
      <c r="IKP187" s="403"/>
      <c r="IKQ187" s="403"/>
      <c r="ILC187" s="727"/>
      <c r="ILF187" s="403"/>
      <c r="ILG187" s="403"/>
      <c r="ILS187" s="727"/>
      <c r="ILV187" s="403"/>
      <c r="ILW187" s="403"/>
      <c r="IMI187" s="727"/>
      <c r="IML187" s="403"/>
      <c r="IMM187" s="403"/>
      <c r="IMY187" s="727"/>
      <c r="INB187" s="403"/>
      <c r="INC187" s="403"/>
      <c r="INO187" s="727"/>
      <c r="INR187" s="403"/>
      <c r="INS187" s="403"/>
      <c r="IOE187" s="727"/>
      <c r="IOH187" s="403"/>
      <c r="IOI187" s="403"/>
      <c r="IOU187" s="727"/>
      <c r="IOX187" s="403"/>
      <c r="IOY187" s="403"/>
      <c r="IPK187" s="727"/>
      <c r="IPN187" s="403"/>
      <c r="IPO187" s="403"/>
      <c r="IQA187" s="727"/>
      <c r="IQD187" s="403"/>
      <c r="IQE187" s="403"/>
      <c r="IQQ187" s="727"/>
      <c r="IQT187" s="403"/>
      <c r="IQU187" s="403"/>
      <c r="IRG187" s="727"/>
      <c r="IRJ187" s="403"/>
      <c r="IRK187" s="403"/>
      <c r="IRW187" s="727"/>
      <c r="IRZ187" s="403"/>
      <c r="ISA187" s="403"/>
      <c r="ISM187" s="727"/>
      <c r="ISP187" s="403"/>
      <c r="ISQ187" s="403"/>
      <c r="ITC187" s="727"/>
      <c r="ITF187" s="403"/>
      <c r="ITG187" s="403"/>
      <c r="ITS187" s="727"/>
      <c r="ITV187" s="403"/>
      <c r="ITW187" s="403"/>
      <c r="IUI187" s="727"/>
      <c r="IUL187" s="403"/>
      <c r="IUM187" s="403"/>
      <c r="IUY187" s="727"/>
      <c r="IVB187" s="403"/>
      <c r="IVC187" s="403"/>
      <c r="IVO187" s="727"/>
      <c r="IVR187" s="403"/>
      <c r="IVS187" s="403"/>
      <c r="IWE187" s="727"/>
      <c r="IWH187" s="403"/>
      <c r="IWI187" s="403"/>
      <c r="IWU187" s="727"/>
      <c r="IWX187" s="403"/>
      <c r="IWY187" s="403"/>
      <c r="IXK187" s="727"/>
      <c r="IXN187" s="403"/>
      <c r="IXO187" s="403"/>
      <c r="IYA187" s="727"/>
      <c r="IYD187" s="403"/>
      <c r="IYE187" s="403"/>
      <c r="IYQ187" s="727"/>
      <c r="IYT187" s="403"/>
      <c r="IYU187" s="403"/>
      <c r="IZG187" s="727"/>
      <c r="IZJ187" s="403"/>
      <c r="IZK187" s="403"/>
      <c r="IZW187" s="727"/>
      <c r="IZZ187" s="403"/>
      <c r="JAA187" s="403"/>
      <c r="JAM187" s="727"/>
      <c r="JAP187" s="403"/>
      <c r="JAQ187" s="403"/>
      <c r="JBC187" s="727"/>
      <c r="JBF187" s="403"/>
      <c r="JBG187" s="403"/>
      <c r="JBS187" s="727"/>
      <c r="JBV187" s="403"/>
      <c r="JBW187" s="403"/>
      <c r="JCI187" s="727"/>
      <c r="JCL187" s="403"/>
      <c r="JCM187" s="403"/>
      <c r="JCY187" s="727"/>
      <c r="JDB187" s="403"/>
      <c r="JDC187" s="403"/>
      <c r="JDO187" s="727"/>
      <c r="JDR187" s="403"/>
      <c r="JDS187" s="403"/>
      <c r="JEE187" s="727"/>
      <c r="JEH187" s="403"/>
      <c r="JEI187" s="403"/>
      <c r="JEU187" s="727"/>
      <c r="JEX187" s="403"/>
      <c r="JEY187" s="403"/>
      <c r="JFK187" s="727"/>
      <c r="JFN187" s="403"/>
      <c r="JFO187" s="403"/>
      <c r="JGA187" s="727"/>
      <c r="JGD187" s="403"/>
      <c r="JGE187" s="403"/>
      <c r="JGQ187" s="727"/>
      <c r="JGT187" s="403"/>
      <c r="JGU187" s="403"/>
      <c r="JHG187" s="727"/>
      <c r="JHJ187" s="403"/>
      <c r="JHK187" s="403"/>
      <c r="JHW187" s="727"/>
      <c r="JHZ187" s="403"/>
      <c r="JIA187" s="403"/>
      <c r="JIM187" s="727"/>
      <c r="JIP187" s="403"/>
      <c r="JIQ187" s="403"/>
      <c r="JJC187" s="727"/>
      <c r="JJF187" s="403"/>
      <c r="JJG187" s="403"/>
      <c r="JJS187" s="727"/>
      <c r="JJV187" s="403"/>
      <c r="JJW187" s="403"/>
      <c r="JKI187" s="727"/>
      <c r="JKL187" s="403"/>
      <c r="JKM187" s="403"/>
      <c r="JKY187" s="727"/>
      <c r="JLB187" s="403"/>
      <c r="JLC187" s="403"/>
      <c r="JLO187" s="727"/>
      <c r="JLR187" s="403"/>
      <c r="JLS187" s="403"/>
      <c r="JME187" s="727"/>
      <c r="JMH187" s="403"/>
      <c r="JMI187" s="403"/>
      <c r="JMU187" s="727"/>
      <c r="JMX187" s="403"/>
      <c r="JMY187" s="403"/>
      <c r="JNK187" s="727"/>
      <c r="JNN187" s="403"/>
      <c r="JNO187" s="403"/>
      <c r="JOA187" s="727"/>
      <c r="JOD187" s="403"/>
      <c r="JOE187" s="403"/>
      <c r="JOQ187" s="727"/>
      <c r="JOT187" s="403"/>
      <c r="JOU187" s="403"/>
      <c r="JPG187" s="727"/>
      <c r="JPJ187" s="403"/>
      <c r="JPK187" s="403"/>
      <c r="JPW187" s="727"/>
      <c r="JPZ187" s="403"/>
      <c r="JQA187" s="403"/>
      <c r="JQM187" s="727"/>
      <c r="JQP187" s="403"/>
      <c r="JQQ187" s="403"/>
      <c r="JRC187" s="727"/>
      <c r="JRF187" s="403"/>
      <c r="JRG187" s="403"/>
      <c r="JRS187" s="727"/>
      <c r="JRV187" s="403"/>
      <c r="JRW187" s="403"/>
      <c r="JSI187" s="727"/>
      <c r="JSL187" s="403"/>
      <c r="JSM187" s="403"/>
      <c r="JSY187" s="727"/>
      <c r="JTB187" s="403"/>
      <c r="JTC187" s="403"/>
      <c r="JTO187" s="727"/>
      <c r="JTR187" s="403"/>
      <c r="JTS187" s="403"/>
      <c r="JUE187" s="727"/>
      <c r="JUH187" s="403"/>
      <c r="JUI187" s="403"/>
      <c r="JUU187" s="727"/>
      <c r="JUX187" s="403"/>
      <c r="JUY187" s="403"/>
      <c r="JVK187" s="727"/>
      <c r="JVN187" s="403"/>
      <c r="JVO187" s="403"/>
      <c r="JWA187" s="727"/>
      <c r="JWD187" s="403"/>
      <c r="JWE187" s="403"/>
      <c r="JWQ187" s="727"/>
      <c r="JWT187" s="403"/>
      <c r="JWU187" s="403"/>
      <c r="JXG187" s="727"/>
      <c r="JXJ187" s="403"/>
      <c r="JXK187" s="403"/>
      <c r="JXW187" s="727"/>
      <c r="JXZ187" s="403"/>
      <c r="JYA187" s="403"/>
      <c r="JYM187" s="727"/>
      <c r="JYP187" s="403"/>
      <c r="JYQ187" s="403"/>
      <c r="JZC187" s="727"/>
      <c r="JZF187" s="403"/>
      <c r="JZG187" s="403"/>
      <c r="JZS187" s="727"/>
      <c r="JZV187" s="403"/>
      <c r="JZW187" s="403"/>
      <c r="KAI187" s="727"/>
      <c r="KAL187" s="403"/>
      <c r="KAM187" s="403"/>
      <c r="KAY187" s="727"/>
      <c r="KBB187" s="403"/>
      <c r="KBC187" s="403"/>
      <c r="KBO187" s="727"/>
      <c r="KBR187" s="403"/>
      <c r="KBS187" s="403"/>
      <c r="KCE187" s="727"/>
      <c r="KCH187" s="403"/>
      <c r="KCI187" s="403"/>
      <c r="KCU187" s="727"/>
      <c r="KCX187" s="403"/>
      <c r="KCY187" s="403"/>
      <c r="KDK187" s="727"/>
      <c r="KDN187" s="403"/>
      <c r="KDO187" s="403"/>
      <c r="KEA187" s="727"/>
      <c r="KED187" s="403"/>
      <c r="KEE187" s="403"/>
      <c r="KEQ187" s="727"/>
      <c r="KET187" s="403"/>
      <c r="KEU187" s="403"/>
      <c r="KFG187" s="727"/>
      <c r="KFJ187" s="403"/>
      <c r="KFK187" s="403"/>
      <c r="KFW187" s="727"/>
      <c r="KFZ187" s="403"/>
      <c r="KGA187" s="403"/>
      <c r="KGM187" s="727"/>
      <c r="KGP187" s="403"/>
      <c r="KGQ187" s="403"/>
      <c r="KHC187" s="727"/>
      <c r="KHF187" s="403"/>
      <c r="KHG187" s="403"/>
      <c r="KHS187" s="727"/>
      <c r="KHV187" s="403"/>
      <c r="KHW187" s="403"/>
      <c r="KII187" s="727"/>
      <c r="KIL187" s="403"/>
      <c r="KIM187" s="403"/>
      <c r="KIY187" s="727"/>
      <c r="KJB187" s="403"/>
      <c r="KJC187" s="403"/>
      <c r="KJO187" s="727"/>
      <c r="KJR187" s="403"/>
      <c r="KJS187" s="403"/>
      <c r="KKE187" s="727"/>
      <c r="KKH187" s="403"/>
      <c r="KKI187" s="403"/>
      <c r="KKU187" s="727"/>
      <c r="KKX187" s="403"/>
      <c r="KKY187" s="403"/>
      <c r="KLK187" s="727"/>
      <c r="KLN187" s="403"/>
      <c r="KLO187" s="403"/>
      <c r="KMA187" s="727"/>
      <c r="KMD187" s="403"/>
      <c r="KME187" s="403"/>
      <c r="KMQ187" s="727"/>
      <c r="KMT187" s="403"/>
      <c r="KMU187" s="403"/>
      <c r="KNG187" s="727"/>
      <c r="KNJ187" s="403"/>
      <c r="KNK187" s="403"/>
      <c r="KNW187" s="727"/>
      <c r="KNZ187" s="403"/>
      <c r="KOA187" s="403"/>
      <c r="KOM187" s="727"/>
      <c r="KOP187" s="403"/>
      <c r="KOQ187" s="403"/>
      <c r="KPC187" s="727"/>
      <c r="KPF187" s="403"/>
      <c r="KPG187" s="403"/>
      <c r="KPS187" s="727"/>
      <c r="KPV187" s="403"/>
      <c r="KPW187" s="403"/>
      <c r="KQI187" s="727"/>
      <c r="KQL187" s="403"/>
      <c r="KQM187" s="403"/>
      <c r="KQY187" s="727"/>
      <c r="KRB187" s="403"/>
      <c r="KRC187" s="403"/>
      <c r="KRO187" s="727"/>
      <c r="KRR187" s="403"/>
      <c r="KRS187" s="403"/>
      <c r="KSE187" s="727"/>
      <c r="KSH187" s="403"/>
      <c r="KSI187" s="403"/>
      <c r="KSU187" s="727"/>
      <c r="KSX187" s="403"/>
      <c r="KSY187" s="403"/>
      <c r="KTK187" s="727"/>
      <c r="KTN187" s="403"/>
      <c r="KTO187" s="403"/>
      <c r="KUA187" s="727"/>
      <c r="KUD187" s="403"/>
      <c r="KUE187" s="403"/>
      <c r="KUQ187" s="727"/>
      <c r="KUT187" s="403"/>
      <c r="KUU187" s="403"/>
      <c r="KVG187" s="727"/>
      <c r="KVJ187" s="403"/>
      <c r="KVK187" s="403"/>
      <c r="KVW187" s="727"/>
      <c r="KVZ187" s="403"/>
      <c r="KWA187" s="403"/>
      <c r="KWM187" s="727"/>
      <c r="KWP187" s="403"/>
      <c r="KWQ187" s="403"/>
      <c r="KXC187" s="727"/>
      <c r="KXF187" s="403"/>
      <c r="KXG187" s="403"/>
      <c r="KXS187" s="727"/>
      <c r="KXV187" s="403"/>
      <c r="KXW187" s="403"/>
      <c r="KYI187" s="727"/>
      <c r="KYL187" s="403"/>
      <c r="KYM187" s="403"/>
      <c r="KYY187" s="727"/>
      <c r="KZB187" s="403"/>
      <c r="KZC187" s="403"/>
      <c r="KZO187" s="727"/>
      <c r="KZR187" s="403"/>
      <c r="KZS187" s="403"/>
      <c r="LAE187" s="727"/>
      <c r="LAH187" s="403"/>
      <c r="LAI187" s="403"/>
      <c r="LAU187" s="727"/>
      <c r="LAX187" s="403"/>
      <c r="LAY187" s="403"/>
      <c r="LBK187" s="727"/>
      <c r="LBN187" s="403"/>
      <c r="LBO187" s="403"/>
      <c r="LCA187" s="727"/>
      <c r="LCD187" s="403"/>
      <c r="LCE187" s="403"/>
      <c r="LCQ187" s="727"/>
      <c r="LCT187" s="403"/>
      <c r="LCU187" s="403"/>
      <c r="LDG187" s="727"/>
      <c r="LDJ187" s="403"/>
      <c r="LDK187" s="403"/>
      <c r="LDW187" s="727"/>
      <c r="LDZ187" s="403"/>
      <c r="LEA187" s="403"/>
      <c r="LEM187" s="727"/>
      <c r="LEP187" s="403"/>
      <c r="LEQ187" s="403"/>
      <c r="LFC187" s="727"/>
      <c r="LFF187" s="403"/>
      <c r="LFG187" s="403"/>
      <c r="LFS187" s="727"/>
      <c r="LFV187" s="403"/>
      <c r="LFW187" s="403"/>
      <c r="LGI187" s="727"/>
      <c r="LGL187" s="403"/>
      <c r="LGM187" s="403"/>
      <c r="LGY187" s="727"/>
      <c r="LHB187" s="403"/>
      <c r="LHC187" s="403"/>
      <c r="LHO187" s="727"/>
      <c r="LHR187" s="403"/>
      <c r="LHS187" s="403"/>
      <c r="LIE187" s="727"/>
      <c r="LIH187" s="403"/>
      <c r="LII187" s="403"/>
      <c r="LIU187" s="727"/>
      <c r="LIX187" s="403"/>
      <c r="LIY187" s="403"/>
      <c r="LJK187" s="727"/>
      <c r="LJN187" s="403"/>
      <c r="LJO187" s="403"/>
      <c r="LKA187" s="727"/>
      <c r="LKD187" s="403"/>
      <c r="LKE187" s="403"/>
      <c r="LKQ187" s="727"/>
      <c r="LKT187" s="403"/>
      <c r="LKU187" s="403"/>
      <c r="LLG187" s="727"/>
      <c r="LLJ187" s="403"/>
      <c r="LLK187" s="403"/>
      <c r="LLW187" s="727"/>
      <c r="LLZ187" s="403"/>
      <c r="LMA187" s="403"/>
      <c r="LMM187" s="727"/>
      <c r="LMP187" s="403"/>
      <c r="LMQ187" s="403"/>
      <c r="LNC187" s="727"/>
      <c r="LNF187" s="403"/>
      <c r="LNG187" s="403"/>
      <c r="LNS187" s="727"/>
      <c r="LNV187" s="403"/>
      <c r="LNW187" s="403"/>
      <c r="LOI187" s="727"/>
      <c r="LOL187" s="403"/>
      <c r="LOM187" s="403"/>
      <c r="LOY187" s="727"/>
      <c r="LPB187" s="403"/>
      <c r="LPC187" s="403"/>
      <c r="LPO187" s="727"/>
      <c r="LPR187" s="403"/>
      <c r="LPS187" s="403"/>
      <c r="LQE187" s="727"/>
      <c r="LQH187" s="403"/>
      <c r="LQI187" s="403"/>
      <c r="LQU187" s="727"/>
      <c r="LQX187" s="403"/>
      <c r="LQY187" s="403"/>
      <c r="LRK187" s="727"/>
      <c r="LRN187" s="403"/>
      <c r="LRO187" s="403"/>
      <c r="LSA187" s="727"/>
      <c r="LSD187" s="403"/>
      <c r="LSE187" s="403"/>
      <c r="LSQ187" s="727"/>
      <c r="LST187" s="403"/>
      <c r="LSU187" s="403"/>
      <c r="LTG187" s="727"/>
      <c r="LTJ187" s="403"/>
      <c r="LTK187" s="403"/>
      <c r="LTW187" s="727"/>
      <c r="LTZ187" s="403"/>
      <c r="LUA187" s="403"/>
      <c r="LUM187" s="727"/>
      <c r="LUP187" s="403"/>
      <c r="LUQ187" s="403"/>
      <c r="LVC187" s="727"/>
      <c r="LVF187" s="403"/>
      <c r="LVG187" s="403"/>
      <c r="LVS187" s="727"/>
      <c r="LVV187" s="403"/>
      <c r="LVW187" s="403"/>
      <c r="LWI187" s="727"/>
      <c r="LWL187" s="403"/>
      <c r="LWM187" s="403"/>
      <c r="LWY187" s="727"/>
      <c r="LXB187" s="403"/>
      <c r="LXC187" s="403"/>
      <c r="LXO187" s="727"/>
      <c r="LXR187" s="403"/>
      <c r="LXS187" s="403"/>
      <c r="LYE187" s="727"/>
      <c r="LYH187" s="403"/>
      <c r="LYI187" s="403"/>
      <c r="LYU187" s="727"/>
      <c r="LYX187" s="403"/>
      <c r="LYY187" s="403"/>
      <c r="LZK187" s="727"/>
      <c r="LZN187" s="403"/>
      <c r="LZO187" s="403"/>
      <c r="MAA187" s="727"/>
      <c r="MAD187" s="403"/>
      <c r="MAE187" s="403"/>
      <c r="MAQ187" s="727"/>
      <c r="MAT187" s="403"/>
      <c r="MAU187" s="403"/>
      <c r="MBG187" s="727"/>
      <c r="MBJ187" s="403"/>
      <c r="MBK187" s="403"/>
      <c r="MBW187" s="727"/>
      <c r="MBZ187" s="403"/>
      <c r="MCA187" s="403"/>
      <c r="MCM187" s="727"/>
      <c r="MCP187" s="403"/>
      <c r="MCQ187" s="403"/>
      <c r="MDC187" s="727"/>
      <c r="MDF187" s="403"/>
      <c r="MDG187" s="403"/>
      <c r="MDS187" s="727"/>
      <c r="MDV187" s="403"/>
      <c r="MDW187" s="403"/>
      <c r="MEI187" s="727"/>
      <c r="MEL187" s="403"/>
      <c r="MEM187" s="403"/>
      <c r="MEY187" s="727"/>
      <c r="MFB187" s="403"/>
      <c r="MFC187" s="403"/>
      <c r="MFO187" s="727"/>
      <c r="MFR187" s="403"/>
      <c r="MFS187" s="403"/>
      <c r="MGE187" s="727"/>
      <c r="MGH187" s="403"/>
      <c r="MGI187" s="403"/>
      <c r="MGU187" s="727"/>
      <c r="MGX187" s="403"/>
      <c r="MGY187" s="403"/>
      <c r="MHK187" s="727"/>
      <c r="MHN187" s="403"/>
      <c r="MHO187" s="403"/>
      <c r="MIA187" s="727"/>
      <c r="MID187" s="403"/>
      <c r="MIE187" s="403"/>
      <c r="MIQ187" s="727"/>
      <c r="MIT187" s="403"/>
      <c r="MIU187" s="403"/>
      <c r="MJG187" s="727"/>
      <c r="MJJ187" s="403"/>
      <c r="MJK187" s="403"/>
      <c r="MJW187" s="727"/>
      <c r="MJZ187" s="403"/>
      <c r="MKA187" s="403"/>
      <c r="MKM187" s="727"/>
      <c r="MKP187" s="403"/>
      <c r="MKQ187" s="403"/>
      <c r="MLC187" s="727"/>
      <c r="MLF187" s="403"/>
      <c r="MLG187" s="403"/>
      <c r="MLS187" s="727"/>
      <c r="MLV187" s="403"/>
      <c r="MLW187" s="403"/>
      <c r="MMI187" s="727"/>
      <c r="MML187" s="403"/>
      <c r="MMM187" s="403"/>
      <c r="MMY187" s="727"/>
      <c r="MNB187" s="403"/>
      <c r="MNC187" s="403"/>
      <c r="MNO187" s="727"/>
      <c r="MNR187" s="403"/>
      <c r="MNS187" s="403"/>
      <c r="MOE187" s="727"/>
      <c r="MOH187" s="403"/>
      <c r="MOI187" s="403"/>
      <c r="MOU187" s="727"/>
      <c r="MOX187" s="403"/>
      <c r="MOY187" s="403"/>
      <c r="MPK187" s="727"/>
      <c r="MPN187" s="403"/>
      <c r="MPO187" s="403"/>
      <c r="MQA187" s="727"/>
      <c r="MQD187" s="403"/>
      <c r="MQE187" s="403"/>
      <c r="MQQ187" s="727"/>
      <c r="MQT187" s="403"/>
      <c r="MQU187" s="403"/>
      <c r="MRG187" s="727"/>
      <c r="MRJ187" s="403"/>
      <c r="MRK187" s="403"/>
      <c r="MRW187" s="727"/>
      <c r="MRZ187" s="403"/>
      <c r="MSA187" s="403"/>
      <c r="MSM187" s="727"/>
      <c r="MSP187" s="403"/>
      <c r="MSQ187" s="403"/>
      <c r="MTC187" s="727"/>
      <c r="MTF187" s="403"/>
      <c r="MTG187" s="403"/>
      <c r="MTS187" s="727"/>
      <c r="MTV187" s="403"/>
      <c r="MTW187" s="403"/>
      <c r="MUI187" s="727"/>
      <c r="MUL187" s="403"/>
      <c r="MUM187" s="403"/>
      <c r="MUY187" s="727"/>
      <c r="MVB187" s="403"/>
      <c r="MVC187" s="403"/>
      <c r="MVO187" s="727"/>
      <c r="MVR187" s="403"/>
      <c r="MVS187" s="403"/>
      <c r="MWE187" s="727"/>
      <c r="MWH187" s="403"/>
      <c r="MWI187" s="403"/>
      <c r="MWU187" s="727"/>
      <c r="MWX187" s="403"/>
      <c r="MWY187" s="403"/>
      <c r="MXK187" s="727"/>
      <c r="MXN187" s="403"/>
      <c r="MXO187" s="403"/>
      <c r="MYA187" s="727"/>
      <c r="MYD187" s="403"/>
      <c r="MYE187" s="403"/>
      <c r="MYQ187" s="727"/>
      <c r="MYT187" s="403"/>
      <c r="MYU187" s="403"/>
      <c r="MZG187" s="727"/>
      <c r="MZJ187" s="403"/>
      <c r="MZK187" s="403"/>
      <c r="MZW187" s="727"/>
      <c r="MZZ187" s="403"/>
      <c r="NAA187" s="403"/>
      <c r="NAM187" s="727"/>
      <c r="NAP187" s="403"/>
      <c r="NAQ187" s="403"/>
      <c r="NBC187" s="727"/>
      <c r="NBF187" s="403"/>
      <c r="NBG187" s="403"/>
      <c r="NBS187" s="727"/>
      <c r="NBV187" s="403"/>
      <c r="NBW187" s="403"/>
      <c r="NCI187" s="727"/>
      <c r="NCL187" s="403"/>
      <c r="NCM187" s="403"/>
      <c r="NCY187" s="727"/>
      <c r="NDB187" s="403"/>
      <c r="NDC187" s="403"/>
      <c r="NDO187" s="727"/>
      <c r="NDR187" s="403"/>
      <c r="NDS187" s="403"/>
      <c r="NEE187" s="727"/>
      <c r="NEH187" s="403"/>
      <c r="NEI187" s="403"/>
      <c r="NEU187" s="727"/>
      <c r="NEX187" s="403"/>
      <c r="NEY187" s="403"/>
      <c r="NFK187" s="727"/>
      <c r="NFN187" s="403"/>
      <c r="NFO187" s="403"/>
      <c r="NGA187" s="727"/>
      <c r="NGD187" s="403"/>
      <c r="NGE187" s="403"/>
      <c r="NGQ187" s="727"/>
      <c r="NGT187" s="403"/>
      <c r="NGU187" s="403"/>
      <c r="NHG187" s="727"/>
      <c r="NHJ187" s="403"/>
      <c r="NHK187" s="403"/>
      <c r="NHW187" s="727"/>
      <c r="NHZ187" s="403"/>
      <c r="NIA187" s="403"/>
      <c r="NIM187" s="727"/>
      <c r="NIP187" s="403"/>
      <c r="NIQ187" s="403"/>
      <c r="NJC187" s="727"/>
      <c r="NJF187" s="403"/>
      <c r="NJG187" s="403"/>
      <c r="NJS187" s="727"/>
      <c r="NJV187" s="403"/>
      <c r="NJW187" s="403"/>
      <c r="NKI187" s="727"/>
      <c r="NKL187" s="403"/>
      <c r="NKM187" s="403"/>
      <c r="NKY187" s="727"/>
      <c r="NLB187" s="403"/>
      <c r="NLC187" s="403"/>
      <c r="NLO187" s="727"/>
      <c r="NLR187" s="403"/>
      <c r="NLS187" s="403"/>
      <c r="NME187" s="727"/>
      <c r="NMH187" s="403"/>
      <c r="NMI187" s="403"/>
      <c r="NMU187" s="727"/>
      <c r="NMX187" s="403"/>
      <c r="NMY187" s="403"/>
      <c r="NNK187" s="727"/>
      <c r="NNN187" s="403"/>
      <c r="NNO187" s="403"/>
      <c r="NOA187" s="727"/>
      <c r="NOD187" s="403"/>
      <c r="NOE187" s="403"/>
      <c r="NOQ187" s="727"/>
      <c r="NOT187" s="403"/>
      <c r="NOU187" s="403"/>
      <c r="NPG187" s="727"/>
      <c r="NPJ187" s="403"/>
      <c r="NPK187" s="403"/>
      <c r="NPW187" s="727"/>
      <c r="NPZ187" s="403"/>
      <c r="NQA187" s="403"/>
      <c r="NQM187" s="727"/>
      <c r="NQP187" s="403"/>
      <c r="NQQ187" s="403"/>
      <c r="NRC187" s="727"/>
      <c r="NRF187" s="403"/>
      <c r="NRG187" s="403"/>
      <c r="NRS187" s="727"/>
      <c r="NRV187" s="403"/>
      <c r="NRW187" s="403"/>
      <c r="NSI187" s="727"/>
      <c r="NSL187" s="403"/>
      <c r="NSM187" s="403"/>
      <c r="NSY187" s="727"/>
      <c r="NTB187" s="403"/>
      <c r="NTC187" s="403"/>
      <c r="NTO187" s="727"/>
      <c r="NTR187" s="403"/>
      <c r="NTS187" s="403"/>
      <c r="NUE187" s="727"/>
      <c r="NUH187" s="403"/>
      <c r="NUI187" s="403"/>
      <c r="NUU187" s="727"/>
      <c r="NUX187" s="403"/>
      <c r="NUY187" s="403"/>
      <c r="NVK187" s="727"/>
      <c r="NVN187" s="403"/>
      <c r="NVO187" s="403"/>
      <c r="NWA187" s="727"/>
      <c r="NWD187" s="403"/>
      <c r="NWE187" s="403"/>
      <c r="NWQ187" s="727"/>
      <c r="NWT187" s="403"/>
      <c r="NWU187" s="403"/>
      <c r="NXG187" s="727"/>
      <c r="NXJ187" s="403"/>
      <c r="NXK187" s="403"/>
      <c r="NXW187" s="727"/>
      <c r="NXZ187" s="403"/>
      <c r="NYA187" s="403"/>
      <c r="NYM187" s="727"/>
      <c r="NYP187" s="403"/>
      <c r="NYQ187" s="403"/>
      <c r="NZC187" s="727"/>
      <c r="NZF187" s="403"/>
      <c r="NZG187" s="403"/>
      <c r="NZS187" s="727"/>
      <c r="NZV187" s="403"/>
      <c r="NZW187" s="403"/>
      <c r="OAI187" s="727"/>
      <c r="OAL187" s="403"/>
      <c r="OAM187" s="403"/>
      <c r="OAY187" s="727"/>
      <c r="OBB187" s="403"/>
      <c r="OBC187" s="403"/>
      <c r="OBO187" s="727"/>
      <c r="OBR187" s="403"/>
      <c r="OBS187" s="403"/>
      <c r="OCE187" s="727"/>
      <c r="OCH187" s="403"/>
      <c r="OCI187" s="403"/>
      <c r="OCU187" s="727"/>
      <c r="OCX187" s="403"/>
      <c r="OCY187" s="403"/>
      <c r="ODK187" s="727"/>
      <c r="ODN187" s="403"/>
      <c r="ODO187" s="403"/>
      <c r="OEA187" s="727"/>
      <c r="OED187" s="403"/>
      <c r="OEE187" s="403"/>
      <c r="OEQ187" s="727"/>
      <c r="OET187" s="403"/>
      <c r="OEU187" s="403"/>
      <c r="OFG187" s="727"/>
      <c r="OFJ187" s="403"/>
      <c r="OFK187" s="403"/>
      <c r="OFW187" s="727"/>
      <c r="OFZ187" s="403"/>
      <c r="OGA187" s="403"/>
      <c r="OGM187" s="727"/>
      <c r="OGP187" s="403"/>
      <c r="OGQ187" s="403"/>
      <c r="OHC187" s="727"/>
      <c r="OHF187" s="403"/>
      <c r="OHG187" s="403"/>
      <c r="OHS187" s="727"/>
      <c r="OHV187" s="403"/>
      <c r="OHW187" s="403"/>
      <c r="OII187" s="727"/>
      <c r="OIL187" s="403"/>
      <c r="OIM187" s="403"/>
      <c r="OIY187" s="727"/>
      <c r="OJB187" s="403"/>
      <c r="OJC187" s="403"/>
      <c r="OJO187" s="727"/>
      <c r="OJR187" s="403"/>
      <c r="OJS187" s="403"/>
      <c r="OKE187" s="727"/>
      <c r="OKH187" s="403"/>
      <c r="OKI187" s="403"/>
      <c r="OKU187" s="727"/>
      <c r="OKX187" s="403"/>
      <c r="OKY187" s="403"/>
      <c r="OLK187" s="727"/>
      <c r="OLN187" s="403"/>
      <c r="OLO187" s="403"/>
      <c r="OMA187" s="727"/>
      <c r="OMD187" s="403"/>
      <c r="OME187" s="403"/>
      <c r="OMQ187" s="727"/>
      <c r="OMT187" s="403"/>
      <c r="OMU187" s="403"/>
      <c r="ONG187" s="727"/>
      <c r="ONJ187" s="403"/>
      <c r="ONK187" s="403"/>
      <c r="ONW187" s="727"/>
      <c r="ONZ187" s="403"/>
      <c r="OOA187" s="403"/>
      <c r="OOM187" s="727"/>
      <c r="OOP187" s="403"/>
      <c r="OOQ187" s="403"/>
      <c r="OPC187" s="727"/>
      <c r="OPF187" s="403"/>
      <c r="OPG187" s="403"/>
      <c r="OPS187" s="727"/>
      <c r="OPV187" s="403"/>
      <c r="OPW187" s="403"/>
      <c r="OQI187" s="727"/>
      <c r="OQL187" s="403"/>
      <c r="OQM187" s="403"/>
      <c r="OQY187" s="727"/>
      <c r="ORB187" s="403"/>
      <c r="ORC187" s="403"/>
      <c r="ORO187" s="727"/>
      <c r="ORR187" s="403"/>
      <c r="ORS187" s="403"/>
      <c r="OSE187" s="727"/>
      <c r="OSH187" s="403"/>
      <c r="OSI187" s="403"/>
      <c r="OSU187" s="727"/>
      <c r="OSX187" s="403"/>
      <c r="OSY187" s="403"/>
      <c r="OTK187" s="727"/>
      <c r="OTN187" s="403"/>
      <c r="OTO187" s="403"/>
      <c r="OUA187" s="727"/>
      <c r="OUD187" s="403"/>
      <c r="OUE187" s="403"/>
      <c r="OUQ187" s="727"/>
      <c r="OUT187" s="403"/>
      <c r="OUU187" s="403"/>
      <c r="OVG187" s="727"/>
      <c r="OVJ187" s="403"/>
      <c r="OVK187" s="403"/>
      <c r="OVW187" s="727"/>
      <c r="OVZ187" s="403"/>
      <c r="OWA187" s="403"/>
      <c r="OWM187" s="727"/>
      <c r="OWP187" s="403"/>
      <c r="OWQ187" s="403"/>
      <c r="OXC187" s="727"/>
      <c r="OXF187" s="403"/>
      <c r="OXG187" s="403"/>
      <c r="OXS187" s="727"/>
      <c r="OXV187" s="403"/>
      <c r="OXW187" s="403"/>
      <c r="OYI187" s="727"/>
      <c r="OYL187" s="403"/>
      <c r="OYM187" s="403"/>
      <c r="OYY187" s="727"/>
      <c r="OZB187" s="403"/>
      <c r="OZC187" s="403"/>
      <c r="OZO187" s="727"/>
      <c r="OZR187" s="403"/>
      <c r="OZS187" s="403"/>
      <c r="PAE187" s="727"/>
      <c r="PAH187" s="403"/>
      <c r="PAI187" s="403"/>
      <c r="PAU187" s="727"/>
      <c r="PAX187" s="403"/>
      <c r="PAY187" s="403"/>
      <c r="PBK187" s="727"/>
      <c r="PBN187" s="403"/>
      <c r="PBO187" s="403"/>
      <c r="PCA187" s="727"/>
      <c r="PCD187" s="403"/>
      <c r="PCE187" s="403"/>
      <c r="PCQ187" s="727"/>
      <c r="PCT187" s="403"/>
      <c r="PCU187" s="403"/>
      <c r="PDG187" s="727"/>
      <c r="PDJ187" s="403"/>
      <c r="PDK187" s="403"/>
      <c r="PDW187" s="727"/>
      <c r="PDZ187" s="403"/>
      <c r="PEA187" s="403"/>
      <c r="PEM187" s="727"/>
      <c r="PEP187" s="403"/>
      <c r="PEQ187" s="403"/>
      <c r="PFC187" s="727"/>
      <c r="PFF187" s="403"/>
      <c r="PFG187" s="403"/>
      <c r="PFS187" s="727"/>
      <c r="PFV187" s="403"/>
      <c r="PFW187" s="403"/>
      <c r="PGI187" s="727"/>
      <c r="PGL187" s="403"/>
      <c r="PGM187" s="403"/>
      <c r="PGY187" s="727"/>
      <c r="PHB187" s="403"/>
      <c r="PHC187" s="403"/>
      <c r="PHO187" s="727"/>
      <c r="PHR187" s="403"/>
      <c r="PHS187" s="403"/>
      <c r="PIE187" s="727"/>
      <c r="PIH187" s="403"/>
      <c r="PII187" s="403"/>
      <c r="PIU187" s="727"/>
      <c r="PIX187" s="403"/>
      <c r="PIY187" s="403"/>
      <c r="PJK187" s="727"/>
      <c r="PJN187" s="403"/>
      <c r="PJO187" s="403"/>
      <c r="PKA187" s="727"/>
      <c r="PKD187" s="403"/>
      <c r="PKE187" s="403"/>
      <c r="PKQ187" s="727"/>
      <c r="PKT187" s="403"/>
      <c r="PKU187" s="403"/>
      <c r="PLG187" s="727"/>
      <c r="PLJ187" s="403"/>
      <c r="PLK187" s="403"/>
      <c r="PLW187" s="727"/>
      <c r="PLZ187" s="403"/>
      <c r="PMA187" s="403"/>
      <c r="PMM187" s="727"/>
      <c r="PMP187" s="403"/>
      <c r="PMQ187" s="403"/>
      <c r="PNC187" s="727"/>
      <c r="PNF187" s="403"/>
      <c r="PNG187" s="403"/>
      <c r="PNS187" s="727"/>
      <c r="PNV187" s="403"/>
      <c r="PNW187" s="403"/>
      <c r="POI187" s="727"/>
      <c r="POL187" s="403"/>
      <c r="POM187" s="403"/>
      <c r="POY187" s="727"/>
      <c r="PPB187" s="403"/>
      <c r="PPC187" s="403"/>
      <c r="PPO187" s="727"/>
      <c r="PPR187" s="403"/>
      <c r="PPS187" s="403"/>
      <c r="PQE187" s="727"/>
      <c r="PQH187" s="403"/>
      <c r="PQI187" s="403"/>
      <c r="PQU187" s="727"/>
      <c r="PQX187" s="403"/>
      <c r="PQY187" s="403"/>
      <c r="PRK187" s="727"/>
      <c r="PRN187" s="403"/>
      <c r="PRO187" s="403"/>
      <c r="PSA187" s="727"/>
      <c r="PSD187" s="403"/>
      <c r="PSE187" s="403"/>
      <c r="PSQ187" s="727"/>
      <c r="PST187" s="403"/>
      <c r="PSU187" s="403"/>
      <c r="PTG187" s="727"/>
      <c r="PTJ187" s="403"/>
      <c r="PTK187" s="403"/>
      <c r="PTW187" s="727"/>
      <c r="PTZ187" s="403"/>
      <c r="PUA187" s="403"/>
      <c r="PUM187" s="727"/>
      <c r="PUP187" s="403"/>
      <c r="PUQ187" s="403"/>
      <c r="PVC187" s="727"/>
      <c r="PVF187" s="403"/>
      <c r="PVG187" s="403"/>
      <c r="PVS187" s="727"/>
      <c r="PVV187" s="403"/>
      <c r="PVW187" s="403"/>
      <c r="PWI187" s="727"/>
      <c r="PWL187" s="403"/>
      <c r="PWM187" s="403"/>
      <c r="PWY187" s="727"/>
      <c r="PXB187" s="403"/>
      <c r="PXC187" s="403"/>
      <c r="PXO187" s="727"/>
      <c r="PXR187" s="403"/>
      <c r="PXS187" s="403"/>
      <c r="PYE187" s="727"/>
      <c r="PYH187" s="403"/>
      <c r="PYI187" s="403"/>
      <c r="PYU187" s="727"/>
      <c r="PYX187" s="403"/>
      <c r="PYY187" s="403"/>
      <c r="PZK187" s="727"/>
      <c r="PZN187" s="403"/>
      <c r="PZO187" s="403"/>
      <c r="QAA187" s="727"/>
      <c r="QAD187" s="403"/>
      <c r="QAE187" s="403"/>
      <c r="QAQ187" s="727"/>
      <c r="QAT187" s="403"/>
      <c r="QAU187" s="403"/>
      <c r="QBG187" s="727"/>
      <c r="QBJ187" s="403"/>
      <c r="QBK187" s="403"/>
      <c r="QBW187" s="727"/>
      <c r="QBZ187" s="403"/>
      <c r="QCA187" s="403"/>
      <c r="QCM187" s="727"/>
      <c r="QCP187" s="403"/>
      <c r="QCQ187" s="403"/>
      <c r="QDC187" s="727"/>
      <c r="QDF187" s="403"/>
      <c r="QDG187" s="403"/>
      <c r="QDS187" s="727"/>
      <c r="QDV187" s="403"/>
      <c r="QDW187" s="403"/>
      <c r="QEI187" s="727"/>
      <c r="QEL187" s="403"/>
      <c r="QEM187" s="403"/>
      <c r="QEY187" s="727"/>
      <c r="QFB187" s="403"/>
      <c r="QFC187" s="403"/>
      <c r="QFO187" s="727"/>
      <c r="QFR187" s="403"/>
      <c r="QFS187" s="403"/>
      <c r="QGE187" s="727"/>
      <c r="QGH187" s="403"/>
      <c r="QGI187" s="403"/>
      <c r="QGU187" s="727"/>
      <c r="QGX187" s="403"/>
      <c r="QGY187" s="403"/>
      <c r="QHK187" s="727"/>
      <c r="QHN187" s="403"/>
      <c r="QHO187" s="403"/>
      <c r="QIA187" s="727"/>
      <c r="QID187" s="403"/>
      <c r="QIE187" s="403"/>
      <c r="QIQ187" s="727"/>
      <c r="QIT187" s="403"/>
      <c r="QIU187" s="403"/>
      <c r="QJG187" s="727"/>
      <c r="QJJ187" s="403"/>
      <c r="QJK187" s="403"/>
      <c r="QJW187" s="727"/>
      <c r="QJZ187" s="403"/>
      <c r="QKA187" s="403"/>
      <c r="QKM187" s="727"/>
      <c r="QKP187" s="403"/>
      <c r="QKQ187" s="403"/>
      <c r="QLC187" s="727"/>
      <c r="QLF187" s="403"/>
      <c r="QLG187" s="403"/>
      <c r="QLS187" s="727"/>
      <c r="QLV187" s="403"/>
      <c r="QLW187" s="403"/>
      <c r="QMI187" s="727"/>
      <c r="QML187" s="403"/>
      <c r="QMM187" s="403"/>
      <c r="QMY187" s="727"/>
      <c r="QNB187" s="403"/>
      <c r="QNC187" s="403"/>
      <c r="QNO187" s="727"/>
      <c r="QNR187" s="403"/>
      <c r="QNS187" s="403"/>
      <c r="QOE187" s="727"/>
      <c r="QOH187" s="403"/>
      <c r="QOI187" s="403"/>
      <c r="QOU187" s="727"/>
      <c r="QOX187" s="403"/>
      <c r="QOY187" s="403"/>
      <c r="QPK187" s="727"/>
      <c r="QPN187" s="403"/>
      <c r="QPO187" s="403"/>
      <c r="QQA187" s="727"/>
      <c r="QQD187" s="403"/>
      <c r="QQE187" s="403"/>
      <c r="QQQ187" s="727"/>
      <c r="QQT187" s="403"/>
      <c r="QQU187" s="403"/>
      <c r="QRG187" s="727"/>
      <c r="QRJ187" s="403"/>
      <c r="QRK187" s="403"/>
      <c r="QRW187" s="727"/>
      <c r="QRZ187" s="403"/>
      <c r="QSA187" s="403"/>
      <c r="QSM187" s="727"/>
      <c r="QSP187" s="403"/>
      <c r="QSQ187" s="403"/>
      <c r="QTC187" s="727"/>
      <c r="QTF187" s="403"/>
      <c r="QTG187" s="403"/>
      <c r="QTS187" s="727"/>
      <c r="QTV187" s="403"/>
      <c r="QTW187" s="403"/>
      <c r="QUI187" s="727"/>
      <c r="QUL187" s="403"/>
      <c r="QUM187" s="403"/>
      <c r="QUY187" s="727"/>
      <c r="QVB187" s="403"/>
      <c r="QVC187" s="403"/>
      <c r="QVO187" s="727"/>
      <c r="QVR187" s="403"/>
      <c r="QVS187" s="403"/>
      <c r="QWE187" s="727"/>
      <c r="QWH187" s="403"/>
      <c r="QWI187" s="403"/>
      <c r="QWU187" s="727"/>
      <c r="QWX187" s="403"/>
      <c r="QWY187" s="403"/>
      <c r="QXK187" s="727"/>
      <c r="QXN187" s="403"/>
      <c r="QXO187" s="403"/>
      <c r="QYA187" s="727"/>
      <c r="QYD187" s="403"/>
      <c r="QYE187" s="403"/>
      <c r="QYQ187" s="727"/>
      <c r="QYT187" s="403"/>
      <c r="QYU187" s="403"/>
      <c r="QZG187" s="727"/>
      <c r="QZJ187" s="403"/>
      <c r="QZK187" s="403"/>
      <c r="QZW187" s="727"/>
      <c r="QZZ187" s="403"/>
      <c r="RAA187" s="403"/>
      <c r="RAM187" s="727"/>
      <c r="RAP187" s="403"/>
      <c r="RAQ187" s="403"/>
      <c r="RBC187" s="727"/>
      <c r="RBF187" s="403"/>
      <c r="RBG187" s="403"/>
      <c r="RBS187" s="727"/>
      <c r="RBV187" s="403"/>
      <c r="RBW187" s="403"/>
      <c r="RCI187" s="727"/>
      <c r="RCL187" s="403"/>
      <c r="RCM187" s="403"/>
      <c r="RCY187" s="727"/>
      <c r="RDB187" s="403"/>
      <c r="RDC187" s="403"/>
      <c r="RDO187" s="727"/>
      <c r="RDR187" s="403"/>
      <c r="RDS187" s="403"/>
      <c r="REE187" s="727"/>
      <c r="REH187" s="403"/>
      <c r="REI187" s="403"/>
      <c r="REU187" s="727"/>
      <c r="REX187" s="403"/>
      <c r="REY187" s="403"/>
      <c r="RFK187" s="727"/>
      <c r="RFN187" s="403"/>
      <c r="RFO187" s="403"/>
      <c r="RGA187" s="727"/>
      <c r="RGD187" s="403"/>
      <c r="RGE187" s="403"/>
      <c r="RGQ187" s="727"/>
      <c r="RGT187" s="403"/>
      <c r="RGU187" s="403"/>
      <c r="RHG187" s="727"/>
      <c r="RHJ187" s="403"/>
      <c r="RHK187" s="403"/>
      <c r="RHW187" s="727"/>
      <c r="RHZ187" s="403"/>
      <c r="RIA187" s="403"/>
      <c r="RIM187" s="727"/>
      <c r="RIP187" s="403"/>
      <c r="RIQ187" s="403"/>
      <c r="RJC187" s="727"/>
      <c r="RJF187" s="403"/>
      <c r="RJG187" s="403"/>
      <c r="RJS187" s="727"/>
      <c r="RJV187" s="403"/>
      <c r="RJW187" s="403"/>
      <c r="RKI187" s="727"/>
      <c r="RKL187" s="403"/>
      <c r="RKM187" s="403"/>
      <c r="RKY187" s="727"/>
      <c r="RLB187" s="403"/>
      <c r="RLC187" s="403"/>
      <c r="RLO187" s="727"/>
      <c r="RLR187" s="403"/>
      <c r="RLS187" s="403"/>
      <c r="RME187" s="727"/>
      <c r="RMH187" s="403"/>
      <c r="RMI187" s="403"/>
      <c r="RMU187" s="727"/>
      <c r="RMX187" s="403"/>
      <c r="RMY187" s="403"/>
      <c r="RNK187" s="727"/>
      <c r="RNN187" s="403"/>
      <c r="RNO187" s="403"/>
      <c r="ROA187" s="727"/>
      <c r="ROD187" s="403"/>
      <c r="ROE187" s="403"/>
      <c r="ROQ187" s="727"/>
      <c r="ROT187" s="403"/>
      <c r="ROU187" s="403"/>
      <c r="RPG187" s="727"/>
      <c r="RPJ187" s="403"/>
      <c r="RPK187" s="403"/>
      <c r="RPW187" s="727"/>
      <c r="RPZ187" s="403"/>
      <c r="RQA187" s="403"/>
      <c r="RQM187" s="727"/>
      <c r="RQP187" s="403"/>
      <c r="RQQ187" s="403"/>
      <c r="RRC187" s="727"/>
      <c r="RRF187" s="403"/>
      <c r="RRG187" s="403"/>
      <c r="RRS187" s="727"/>
      <c r="RRV187" s="403"/>
      <c r="RRW187" s="403"/>
      <c r="RSI187" s="727"/>
      <c r="RSL187" s="403"/>
      <c r="RSM187" s="403"/>
      <c r="RSY187" s="727"/>
      <c r="RTB187" s="403"/>
      <c r="RTC187" s="403"/>
      <c r="RTO187" s="727"/>
      <c r="RTR187" s="403"/>
      <c r="RTS187" s="403"/>
      <c r="RUE187" s="727"/>
      <c r="RUH187" s="403"/>
      <c r="RUI187" s="403"/>
      <c r="RUU187" s="727"/>
      <c r="RUX187" s="403"/>
      <c r="RUY187" s="403"/>
      <c r="RVK187" s="727"/>
      <c r="RVN187" s="403"/>
      <c r="RVO187" s="403"/>
      <c r="RWA187" s="727"/>
      <c r="RWD187" s="403"/>
      <c r="RWE187" s="403"/>
      <c r="RWQ187" s="727"/>
      <c r="RWT187" s="403"/>
      <c r="RWU187" s="403"/>
      <c r="RXG187" s="727"/>
      <c r="RXJ187" s="403"/>
      <c r="RXK187" s="403"/>
      <c r="RXW187" s="727"/>
      <c r="RXZ187" s="403"/>
      <c r="RYA187" s="403"/>
      <c r="RYM187" s="727"/>
      <c r="RYP187" s="403"/>
      <c r="RYQ187" s="403"/>
      <c r="RZC187" s="727"/>
      <c r="RZF187" s="403"/>
      <c r="RZG187" s="403"/>
      <c r="RZS187" s="727"/>
      <c r="RZV187" s="403"/>
      <c r="RZW187" s="403"/>
      <c r="SAI187" s="727"/>
      <c r="SAL187" s="403"/>
      <c r="SAM187" s="403"/>
      <c r="SAY187" s="727"/>
      <c r="SBB187" s="403"/>
      <c r="SBC187" s="403"/>
      <c r="SBO187" s="727"/>
      <c r="SBR187" s="403"/>
      <c r="SBS187" s="403"/>
      <c r="SCE187" s="727"/>
      <c r="SCH187" s="403"/>
      <c r="SCI187" s="403"/>
      <c r="SCU187" s="727"/>
      <c r="SCX187" s="403"/>
      <c r="SCY187" s="403"/>
      <c r="SDK187" s="727"/>
      <c r="SDN187" s="403"/>
      <c r="SDO187" s="403"/>
      <c r="SEA187" s="727"/>
      <c r="SED187" s="403"/>
      <c r="SEE187" s="403"/>
      <c r="SEQ187" s="727"/>
      <c r="SET187" s="403"/>
      <c r="SEU187" s="403"/>
      <c r="SFG187" s="727"/>
      <c r="SFJ187" s="403"/>
      <c r="SFK187" s="403"/>
      <c r="SFW187" s="727"/>
      <c r="SFZ187" s="403"/>
      <c r="SGA187" s="403"/>
      <c r="SGM187" s="727"/>
      <c r="SGP187" s="403"/>
      <c r="SGQ187" s="403"/>
      <c r="SHC187" s="727"/>
      <c r="SHF187" s="403"/>
      <c r="SHG187" s="403"/>
      <c r="SHS187" s="727"/>
      <c r="SHV187" s="403"/>
      <c r="SHW187" s="403"/>
      <c r="SII187" s="727"/>
      <c r="SIL187" s="403"/>
      <c r="SIM187" s="403"/>
      <c r="SIY187" s="727"/>
      <c r="SJB187" s="403"/>
      <c r="SJC187" s="403"/>
      <c r="SJO187" s="727"/>
      <c r="SJR187" s="403"/>
      <c r="SJS187" s="403"/>
      <c r="SKE187" s="727"/>
      <c r="SKH187" s="403"/>
      <c r="SKI187" s="403"/>
      <c r="SKU187" s="727"/>
      <c r="SKX187" s="403"/>
      <c r="SKY187" s="403"/>
      <c r="SLK187" s="727"/>
      <c r="SLN187" s="403"/>
      <c r="SLO187" s="403"/>
      <c r="SMA187" s="727"/>
      <c r="SMD187" s="403"/>
      <c r="SME187" s="403"/>
      <c r="SMQ187" s="727"/>
      <c r="SMT187" s="403"/>
      <c r="SMU187" s="403"/>
      <c r="SNG187" s="727"/>
      <c r="SNJ187" s="403"/>
      <c r="SNK187" s="403"/>
      <c r="SNW187" s="727"/>
      <c r="SNZ187" s="403"/>
      <c r="SOA187" s="403"/>
      <c r="SOM187" s="727"/>
      <c r="SOP187" s="403"/>
      <c r="SOQ187" s="403"/>
      <c r="SPC187" s="727"/>
      <c r="SPF187" s="403"/>
      <c r="SPG187" s="403"/>
      <c r="SPS187" s="727"/>
      <c r="SPV187" s="403"/>
      <c r="SPW187" s="403"/>
      <c r="SQI187" s="727"/>
      <c r="SQL187" s="403"/>
      <c r="SQM187" s="403"/>
      <c r="SQY187" s="727"/>
      <c r="SRB187" s="403"/>
      <c r="SRC187" s="403"/>
      <c r="SRO187" s="727"/>
      <c r="SRR187" s="403"/>
      <c r="SRS187" s="403"/>
      <c r="SSE187" s="727"/>
      <c r="SSH187" s="403"/>
      <c r="SSI187" s="403"/>
      <c r="SSU187" s="727"/>
      <c r="SSX187" s="403"/>
      <c r="SSY187" s="403"/>
      <c r="STK187" s="727"/>
      <c r="STN187" s="403"/>
      <c r="STO187" s="403"/>
      <c r="SUA187" s="727"/>
      <c r="SUD187" s="403"/>
      <c r="SUE187" s="403"/>
      <c r="SUQ187" s="727"/>
      <c r="SUT187" s="403"/>
      <c r="SUU187" s="403"/>
      <c r="SVG187" s="727"/>
      <c r="SVJ187" s="403"/>
      <c r="SVK187" s="403"/>
      <c r="SVW187" s="727"/>
      <c r="SVZ187" s="403"/>
      <c r="SWA187" s="403"/>
      <c r="SWM187" s="727"/>
      <c r="SWP187" s="403"/>
      <c r="SWQ187" s="403"/>
      <c r="SXC187" s="727"/>
      <c r="SXF187" s="403"/>
      <c r="SXG187" s="403"/>
      <c r="SXS187" s="727"/>
      <c r="SXV187" s="403"/>
      <c r="SXW187" s="403"/>
      <c r="SYI187" s="727"/>
      <c r="SYL187" s="403"/>
      <c r="SYM187" s="403"/>
      <c r="SYY187" s="727"/>
      <c r="SZB187" s="403"/>
      <c r="SZC187" s="403"/>
      <c r="SZO187" s="727"/>
      <c r="SZR187" s="403"/>
      <c r="SZS187" s="403"/>
      <c r="TAE187" s="727"/>
      <c r="TAH187" s="403"/>
      <c r="TAI187" s="403"/>
      <c r="TAU187" s="727"/>
      <c r="TAX187" s="403"/>
      <c r="TAY187" s="403"/>
      <c r="TBK187" s="727"/>
      <c r="TBN187" s="403"/>
      <c r="TBO187" s="403"/>
      <c r="TCA187" s="727"/>
      <c r="TCD187" s="403"/>
      <c r="TCE187" s="403"/>
      <c r="TCQ187" s="727"/>
      <c r="TCT187" s="403"/>
      <c r="TCU187" s="403"/>
      <c r="TDG187" s="727"/>
      <c r="TDJ187" s="403"/>
      <c r="TDK187" s="403"/>
      <c r="TDW187" s="727"/>
      <c r="TDZ187" s="403"/>
      <c r="TEA187" s="403"/>
      <c r="TEM187" s="727"/>
      <c r="TEP187" s="403"/>
      <c r="TEQ187" s="403"/>
      <c r="TFC187" s="727"/>
      <c r="TFF187" s="403"/>
      <c r="TFG187" s="403"/>
      <c r="TFS187" s="727"/>
      <c r="TFV187" s="403"/>
      <c r="TFW187" s="403"/>
      <c r="TGI187" s="727"/>
      <c r="TGL187" s="403"/>
      <c r="TGM187" s="403"/>
      <c r="TGY187" s="727"/>
      <c r="THB187" s="403"/>
      <c r="THC187" s="403"/>
      <c r="THO187" s="727"/>
      <c r="THR187" s="403"/>
      <c r="THS187" s="403"/>
      <c r="TIE187" s="727"/>
      <c r="TIH187" s="403"/>
      <c r="TII187" s="403"/>
      <c r="TIU187" s="727"/>
      <c r="TIX187" s="403"/>
      <c r="TIY187" s="403"/>
      <c r="TJK187" s="727"/>
      <c r="TJN187" s="403"/>
      <c r="TJO187" s="403"/>
      <c r="TKA187" s="727"/>
      <c r="TKD187" s="403"/>
      <c r="TKE187" s="403"/>
      <c r="TKQ187" s="727"/>
      <c r="TKT187" s="403"/>
      <c r="TKU187" s="403"/>
      <c r="TLG187" s="727"/>
      <c r="TLJ187" s="403"/>
      <c r="TLK187" s="403"/>
      <c r="TLW187" s="727"/>
      <c r="TLZ187" s="403"/>
      <c r="TMA187" s="403"/>
      <c r="TMM187" s="727"/>
      <c r="TMP187" s="403"/>
      <c r="TMQ187" s="403"/>
      <c r="TNC187" s="727"/>
      <c r="TNF187" s="403"/>
      <c r="TNG187" s="403"/>
      <c r="TNS187" s="727"/>
      <c r="TNV187" s="403"/>
      <c r="TNW187" s="403"/>
      <c r="TOI187" s="727"/>
      <c r="TOL187" s="403"/>
      <c r="TOM187" s="403"/>
      <c r="TOY187" s="727"/>
      <c r="TPB187" s="403"/>
      <c r="TPC187" s="403"/>
      <c r="TPO187" s="727"/>
      <c r="TPR187" s="403"/>
      <c r="TPS187" s="403"/>
      <c r="TQE187" s="727"/>
      <c r="TQH187" s="403"/>
      <c r="TQI187" s="403"/>
      <c r="TQU187" s="727"/>
      <c r="TQX187" s="403"/>
      <c r="TQY187" s="403"/>
      <c r="TRK187" s="727"/>
      <c r="TRN187" s="403"/>
      <c r="TRO187" s="403"/>
      <c r="TSA187" s="727"/>
      <c r="TSD187" s="403"/>
      <c r="TSE187" s="403"/>
      <c r="TSQ187" s="727"/>
      <c r="TST187" s="403"/>
      <c r="TSU187" s="403"/>
      <c r="TTG187" s="727"/>
      <c r="TTJ187" s="403"/>
      <c r="TTK187" s="403"/>
      <c r="TTW187" s="727"/>
      <c r="TTZ187" s="403"/>
      <c r="TUA187" s="403"/>
      <c r="TUM187" s="727"/>
      <c r="TUP187" s="403"/>
      <c r="TUQ187" s="403"/>
      <c r="TVC187" s="727"/>
      <c r="TVF187" s="403"/>
      <c r="TVG187" s="403"/>
      <c r="TVS187" s="727"/>
      <c r="TVV187" s="403"/>
      <c r="TVW187" s="403"/>
      <c r="TWI187" s="727"/>
      <c r="TWL187" s="403"/>
      <c r="TWM187" s="403"/>
      <c r="TWY187" s="727"/>
      <c r="TXB187" s="403"/>
      <c r="TXC187" s="403"/>
      <c r="TXO187" s="727"/>
      <c r="TXR187" s="403"/>
      <c r="TXS187" s="403"/>
      <c r="TYE187" s="727"/>
      <c r="TYH187" s="403"/>
      <c r="TYI187" s="403"/>
      <c r="TYU187" s="727"/>
      <c r="TYX187" s="403"/>
      <c r="TYY187" s="403"/>
      <c r="TZK187" s="727"/>
      <c r="TZN187" s="403"/>
      <c r="TZO187" s="403"/>
      <c r="UAA187" s="727"/>
      <c r="UAD187" s="403"/>
      <c r="UAE187" s="403"/>
      <c r="UAQ187" s="727"/>
      <c r="UAT187" s="403"/>
      <c r="UAU187" s="403"/>
      <c r="UBG187" s="727"/>
      <c r="UBJ187" s="403"/>
      <c r="UBK187" s="403"/>
      <c r="UBW187" s="727"/>
      <c r="UBZ187" s="403"/>
      <c r="UCA187" s="403"/>
      <c r="UCM187" s="727"/>
      <c r="UCP187" s="403"/>
      <c r="UCQ187" s="403"/>
      <c r="UDC187" s="727"/>
      <c r="UDF187" s="403"/>
      <c r="UDG187" s="403"/>
      <c r="UDS187" s="727"/>
      <c r="UDV187" s="403"/>
      <c r="UDW187" s="403"/>
      <c r="UEI187" s="727"/>
      <c r="UEL187" s="403"/>
      <c r="UEM187" s="403"/>
      <c r="UEY187" s="727"/>
      <c r="UFB187" s="403"/>
      <c r="UFC187" s="403"/>
      <c r="UFO187" s="727"/>
      <c r="UFR187" s="403"/>
      <c r="UFS187" s="403"/>
      <c r="UGE187" s="727"/>
      <c r="UGH187" s="403"/>
      <c r="UGI187" s="403"/>
      <c r="UGU187" s="727"/>
      <c r="UGX187" s="403"/>
      <c r="UGY187" s="403"/>
      <c r="UHK187" s="727"/>
      <c r="UHN187" s="403"/>
      <c r="UHO187" s="403"/>
      <c r="UIA187" s="727"/>
      <c r="UID187" s="403"/>
      <c r="UIE187" s="403"/>
      <c r="UIQ187" s="727"/>
      <c r="UIT187" s="403"/>
      <c r="UIU187" s="403"/>
      <c r="UJG187" s="727"/>
      <c r="UJJ187" s="403"/>
      <c r="UJK187" s="403"/>
      <c r="UJW187" s="727"/>
      <c r="UJZ187" s="403"/>
      <c r="UKA187" s="403"/>
      <c r="UKM187" s="727"/>
      <c r="UKP187" s="403"/>
      <c r="UKQ187" s="403"/>
      <c r="ULC187" s="727"/>
      <c r="ULF187" s="403"/>
      <c r="ULG187" s="403"/>
      <c r="ULS187" s="727"/>
      <c r="ULV187" s="403"/>
      <c r="ULW187" s="403"/>
      <c r="UMI187" s="727"/>
      <c r="UML187" s="403"/>
      <c r="UMM187" s="403"/>
      <c r="UMY187" s="727"/>
      <c r="UNB187" s="403"/>
      <c r="UNC187" s="403"/>
      <c r="UNO187" s="727"/>
      <c r="UNR187" s="403"/>
      <c r="UNS187" s="403"/>
      <c r="UOE187" s="727"/>
      <c r="UOH187" s="403"/>
      <c r="UOI187" s="403"/>
      <c r="UOU187" s="727"/>
      <c r="UOX187" s="403"/>
      <c r="UOY187" s="403"/>
      <c r="UPK187" s="727"/>
      <c r="UPN187" s="403"/>
      <c r="UPO187" s="403"/>
      <c r="UQA187" s="727"/>
      <c r="UQD187" s="403"/>
      <c r="UQE187" s="403"/>
      <c r="UQQ187" s="727"/>
      <c r="UQT187" s="403"/>
      <c r="UQU187" s="403"/>
      <c r="URG187" s="727"/>
      <c r="URJ187" s="403"/>
      <c r="URK187" s="403"/>
      <c r="URW187" s="727"/>
      <c r="URZ187" s="403"/>
      <c r="USA187" s="403"/>
      <c r="USM187" s="727"/>
      <c r="USP187" s="403"/>
      <c r="USQ187" s="403"/>
      <c r="UTC187" s="727"/>
      <c r="UTF187" s="403"/>
      <c r="UTG187" s="403"/>
      <c r="UTS187" s="727"/>
      <c r="UTV187" s="403"/>
      <c r="UTW187" s="403"/>
      <c r="UUI187" s="727"/>
      <c r="UUL187" s="403"/>
      <c r="UUM187" s="403"/>
      <c r="UUY187" s="727"/>
      <c r="UVB187" s="403"/>
      <c r="UVC187" s="403"/>
      <c r="UVO187" s="727"/>
      <c r="UVR187" s="403"/>
      <c r="UVS187" s="403"/>
      <c r="UWE187" s="727"/>
      <c r="UWH187" s="403"/>
      <c r="UWI187" s="403"/>
      <c r="UWU187" s="727"/>
      <c r="UWX187" s="403"/>
      <c r="UWY187" s="403"/>
      <c r="UXK187" s="727"/>
      <c r="UXN187" s="403"/>
      <c r="UXO187" s="403"/>
      <c r="UYA187" s="727"/>
      <c r="UYD187" s="403"/>
      <c r="UYE187" s="403"/>
      <c r="UYQ187" s="727"/>
      <c r="UYT187" s="403"/>
      <c r="UYU187" s="403"/>
      <c r="UZG187" s="727"/>
      <c r="UZJ187" s="403"/>
      <c r="UZK187" s="403"/>
      <c r="UZW187" s="727"/>
      <c r="UZZ187" s="403"/>
      <c r="VAA187" s="403"/>
      <c r="VAM187" s="727"/>
      <c r="VAP187" s="403"/>
      <c r="VAQ187" s="403"/>
      <c r="VBC187" s="727"/>
      <c r="VBF187" s="403"/>
      <c r="VBG187" s="403"/>
      <c r="VBS187" s="727"/>
      <c r="VBV187" s="403"/>
      <c r="VBW187" s="403"/>
      <c r="VCI187" s="727"/>
      <c r="VCL187" s="403"/>
      <c r="VCM187" s="403"/>
      <c r="VCY187" s="727"/>
      <c r="VDB187" s="403"/>
      <c r="VDC187" s="403"/>
      <c r="VDO187" s="727"/>
      <c r="VDR187" s="403"/>
      <c r="VDS187" s="403"/>
      <c r="VEE187" s="727"/>
      <c r="VEH187" s="403"/>
      <c r="VEI187" s="403"/>
      <c r="VEU187" s="727"/>
      <c r="VEX187" s="403"/>
      <c r="VEY187" s="403"/>
      <c r="VFK187" s="727"/>
      <c r="VFN187" s="403"/>
      <c r="VFO187" s="403"/>
      <c r="VGA187" s="727"/>
      <c r="VGD187" s="403"/>
      <c r="VGE187" s="403"/>
      <c r="VGQ187" s="727"/>
      <c r="VGT187" s="403"/>
      <c r="VGU187" s="403"/>
      <c r="VHG187" s="727"/>
      <c r="VHJ187" s="403"/>
      <c r="VHK187" s="403"/>
      <c r="VHW187" s="727"/>
      <c r="VHZ187" s="403"/>
      <c r="VIA187" s="403"/>
      <c r="VIM187" s="727"/>
      <c r="VIP187" s="403"/>
      <c r="VIQ187" s="403"/>
      <c r="VJC187" s="727"/>
      <c r="VJF187" s="403"/>
      <c r="VJG187" s="403"/>
      <c r="VJS187" s="727"/>
      <c r="VJV187" s="403"/>
      <c r="VJW187" s="403"/>
      <c r="VKI187" s="727"/>
      <c r="VKL187" s="403"/>
      <c r="VKM187" s="403"/>
      <c r="VKY187" s="727"/>
      <c r="VLB187" s="403"/>
      <c r="VLC187" s="403"/>
      <c r="VLO187" s="727"/>
      <c r="VLR187" s="403"/>
      <c r="VLS187" s="403"/>
      <c r="VME187" s="727"/>
      <c r="VMH187" s="403"/>
      <c r="VMI187" s="403"/>
      <c r="VMU187" s="727"/>
      <c r="VMX187" s="403"/>
      <c r="VMY187" s="403"/>
      <c r="VNK187" s="727"/>
      <c r="VNN187" s="403"/>
      <c r="VNO187" s="403"/>
      <c r="VOA187" s="727"/>
      <c r="VOD187" s="403"/>
      <c r="VOE187" s="403"/>
      <c r="VOQ187" s="727"/>
      <c r="VOT187" s="403"/>
      <c r="VOU187" s="403"/>
      <c r="VPG187" s="727"/>
      <c r="VPJ187" s="403"/>
      <c r="VPK187" s="403"/>
      <c r="VPW187" s="727"/>
      <c r="VPZ187" s="403"/>
      <c r="VQA187" s="403"/>
      <c r="VQM187" s="727"/>
      <c r="VQP187" s="403"/>
      <c r="VQQ187" s="403"/>
      <c r="VRC187" s="727"/>
      <c r="VRF187" s="403"/>
      <c r="VRG187" s="403"/>
      <c r="VRS187" s="727"/>
      <c r="VRV187" s="403"/>
      <c r="VRW187" s="403"/>
      <c r="VSI187" s="727"/>
      <c r="VSL187" s="403"/>
      <c r="VSM187" s="403"/>
      <c r="VSY187" s="727"/>
      <c r="VTB187" s="403"/>
      <c r="VTC187" s="403"/>
      <c r="VTO187" s="727"/>
      <c r="VTR187" s="403"/>
      <c r="VTS187" s="403"/>
      <c r="VUE187" s="727"/>
      <c r="VUH187" s="403"/>
      <c r="VUI187" s="403"/>
      <c r="VUU187" s="727"/>
      <c r="VUX187" s="403"/>
      <c r="VUY187" s="403"/>
      <c r="VVK187" s="727"/>
      <c r="VVN187" s="403"/>
      <c r="VVO187" s="403"/>
      <c r="VWA187" s="727"/>
      <c r="VWD187" s="403"/>
      <c r="VWE187" s="403"/>
      <c r="VWQ187" s="727"/>
      <c r="VWT187" s="403"/>
      <c r="VWU187" s="403"/>
      <c r="VXG187" s="727"/>
      <c r="VXJ187" s="403"/>
      <c r="VXK187" s="403"/>
      <c r="VXW187" s="727"/>
      <c r="VXZ187" s="403"/>
      <c r="VYA187" s="403"/>
      <c r="VYM187" s="727"/>
      <c r="VYP187" s="403"/>
      <c r="VYQ187" s="403"/>
      <c r="VZC187" s="727"/>
      <c r="VZF187" s="403"/>
      <c r="VZG187" s="403"/>
      <c r="VZS187" s="727"/>
      <c r="VZV187" s="403"/>
      <c r="VZW187" s="403"/>
      <c r="WAI187" s="727"/>
      <c r="WAL187" s="403"/>
      <c r="WAM187" s="403"/>
      <c r="WAY187" s="727"/>
      <c r="WBB187" s="403"/>
      <c r="WBC187" s="403"/>
      <c r="WBO187" s="727"/>
      <c r="WBR187" s="403"/>
      <c r="WBS187" s="403"/>
      <c r="WCE187" s="727"/>
      <c r="WCH187" s="403"/>
      <c r="WCI187" s="403"/>
      <c r="WCU187" s="727"/>
      <c r="WCX187" s="403"/>
      <c r="WCY187" s="403"/>
      <c r="WDK187" s="727"/>
      <c r="WDN187" s="403"/>
      <c r="WDO187" s="403"/>
      <c r="WEA187" s="727"/>
      <c r="WED187" s="403"/>
      <c r="WEE187" s="403"/>
      <c r="WEQ187" s="727"/>
      <c r="WET187" s="403"/>
      <c r="WEU187" s="403"/>
      <c r="WFG187" s="727"/>
      <c r="WFJ187" s="403"/>
      <c r="WFK187" s="403"/>
      <c r="WFW187" s="727"/>
      <c r="WFZ187" s="403"/>
      <c r="WGA187" s="403"/>
      <c r="WGM187" s="727"/>
      <c r="WGP187" s="403"/>
      <c r="WGQ187" s="403"/>
      <c r="WHC187" s="727"/>
      <c r="WHF187" s="403"/>
      <c r="WHG187" s="403"/>
      <c r="WHS187" s="727"/>
      <c r="WHV187" s="403"/>
      <c r="WHW187" s="403"/>
      <c r="WII187" s="727"/>
      <c r="WIL187" s="403"/>
      <c r="WIM187" s="403"/>
      <c r="WIY187" s="727"/>
      <c r="WJB187" s="403"/>
      <c r="WJC187" s="403"/>
      <c r="WJO187" s="727"/>
      <c r="WJR187" s="403"/>
      <c r="WJS187" s="403"/>
      <c r="WKE187" s="727"/>
      <c r="WKH187" s="403"/>
      <c r="WKI187" s="403"/>
      <c r="WKU187" s="727"/>
      <c r="WKX187" s="403"/>
      <c r="WKY187" s="403"/>
      <c r="WLK187" s="727"/>
      <c r="WLN187" s="403"/>
      <c r="WLO187" s="403"/>
      <c r="WMA187" s="727"/>
      <c r="WMD187" s="403"/>
      <c r="WME187" s="403"/>
      <c r="WMQ187" s="727"/>
      <c r="WMT187" s="403"/>
      <c r="WMU187" s="403"/>
      <c r="WNG187" s="727"/>
      <c r="WNJ187" s="403"/>
      <c r="WNK187" s="403"/>
      <c r="WNW187" s="727"/>
      <c r="WNZ187" s="403"/>
      <c r="WOA187" s="403"/>
      <c r="WOM187" s="727"/>
      <c r="WOP187" s="403"/>
      <c r="WOQ187" s="403"/>
      <c r="WPC187" s="727"/>
      <c r="WPF187" s="403"/>
      <c r="WPG187" s="403"/>
      <c r="WPS187" s="727"/>
      <c r="WPV187" s="403"/>
      <c r="WPW187" s="403"/>
      <c r="WQI187" s="727"/>
      <c r="WQL187" s="403"/>
      <c r="WQM187" s="403"/>
      <c r="WQY187" s="727"/>
      <c r="WRB187" s="403"/>
      <c r="WRC187" s="403"/>
      <c r="WRO187" s="727"/>
      <c r="WRR187" s="403"/>
      <c r="WRS187" s="403"/>
      <c r="WSE187" s="727"/>
      <c r="WSH187" s="403"/>
      <c r="WSI187" s="403"/>
      <c r="WSU187" s="727"/>
      <c r="WSX187" s="403"/>
      <c r="WSY187" s="403"/>
      <c r="WTK187" s="727"/>
      <c r="WTN187" s="403"/>
      <c r="WTO187" s="403"/>
      <c r="WUA187" s="727"/>
      <c r="WUD187" s="403"/>
      <c r="WUE187" s="403"/>
      <c r="WUQ187" s="727"/>
      <c r="WUT187" s="403"/>
      <c r="WUU187" s="403"/>
      <c r="WVG187" s="727"/>
      <c r="WVJ187" s="403"/>
      <c r="WVK187" s="403"/>
      <c r="WVW187" s="727"/>
      <c r="WVZ187" s="403"/>
      <c r="WWA187" s="403"/>
      <c r="WWM187" s="727"/>
      <c r="WWP187" s="403"/>
      <c r="WWQ187" s="403"/>
      <c r="WXC187" s="727"/>
      <c r="WXF187" s="403"/>
      <c r="WXG187" s="403"/>
      <c r="WXS187" s="727"/>
      <c r="WXV187" s="403"/>
      <c r="WXW187" s="403"/>
      <c r="WYI187" s="727"/>
      <c r="WYL187" s="403"/>
      <c r="WYM187" s="403"/>
      <c r="WYY187" s="727"/>
      <c r="WZB187" s="403"/>
      <c r="WZC187" s="403"/>
      <c r="WZO187" s="727"/>
      <c r="WZR187" s="403"/>
      <c r="WZS187" s="403"/>
      <c r="XAE187" s="727"/>
      <c r="XAH187" s="403"/>
      <c r="XAI187" s="403"/>
      <c r="XAU187" s="727"/>
      <c r="XAX187" s="403"/>
      <c r="XAY187" s="403"/>
      <c r="XBK187" s="727"/>
      <c r="XBN187" s="403"/>
      <c r="XBO187" s="403"/>
      <c r="XCA187" s="727"/>
      <c r="XCD187" s="403"/>
      <c r="XCE187" s="403"/>
      <c r="XCQ187" s="727"/>
      <c r="XCT187" s="403"/>
      <c r="XCU187" s="403"/>
      <c r="XDG187" s="727"/>
      <c r="XDJ187" s="403"/>
      <c r="XDK187" s="403"/>
      <c r="XDW187" s="727"/>
      <c r="XDZ187" s="403"/>
      <c r="XEA187" s="403"/>
      <c r="XEM187" s="727"/>
      <c r="XEP187" s="403"/>
      <c r="XEQ187" s="403"/>
      <c r="XFC187" s="727"/>
    </row>
    <row r="188" spans="1:1023 1026:2047 2050:3071 3074:4095 4098:5119 5122:6143 6146:7167 7170:8191 8194:9215 9218:10239 10242:11263 11266:12287 12290:13311 13314:14335 14338:15359 15362:16383" s="94" customFormat="1">
      <c r="A188" s="566" t="s">
        <v>15</v>
      </c>
      <c r="B188" s="579">
        <v>45901</v>
      </c>
      <c r="C188" s="579">
        <v>45902</v>
      </c>
      <c r="D188" s="566" t="s">
        <v>485</v>
      </c>
      <c r="E188" s="566" t="s">
        <v>486</v>
      </c>
      <c r="F188" s="566">
        <v>53</v>
      </c>
      <c r="G188" s="566" t="s">
        <v>500</v>
      </c>
      <c r="H188" s="566">
        <v>2200</v>
      </c>
      <c r="I188" s="566">
        <v>15</v>
      </c>
      <c r="J188" s="566">
        <v>0</v>
      </c>
      <c r="K188" s="566">
        <v>0</v>
      </c>
      <c r="L188" s="566">
        <v>0</v>
      </c>
      <c r="M188" s="566">
        <v>0</v>
      </c>
      <c r="N188" s="566">
        <f t="shared" si="2175"/>
        <v>2215</v>
      </c>
      <c r="O188" s="561">
        <f t="shared" si="2176"/>
        <v>41.79245283018868</v>
      </c>
      <c r="P188" s="566" t="s">
        <v>1283</v>
      </c>
      <c r="R188" s="403"/>
      <c r="S188" s="403"/>
      <c r="AE188" s="727"/>
      <c r="AH188" s="403"/>
      <c r="AI188" s="403"/>
      <c r="AU188" s="727"/>
      <c r="AX188" s="403"/>
      <c r="AY188" s="403"/>
      <c r="BK188" s="727"/>
      <c r="BN188" s="403"/>
      <c r="BO188" s="403"/>
      <c r="CA188" s="727"/>
      <c r="CD188" s="403"/>
      <c r="CE188" s="403"/>
      <c r="CQ188" s="727"/>
      <c r="CT188" s="403"/>
      <c r="CU188" s="403"/>
      <c r="DG188" s="727"/>
      <c r="DJ188" s="403"/>
      <c r="DK188" s="403"/>
      <c r="DW188" s="727"/>
      <c r="DZ188" s="403"/>
      <c r="EA188" s="403"/>
      <c r="EM188" s="727"/>
      <c r="EP188" s="403"/>
      <c r="EQ188" s="403"/>
      <c r="FC188" s="727"/>
      <c r="FF188" s="403"/>
      <c r="FG188" s="403"/>
      <c r="FS188" s="727"/>
      <c r="FV188" s="403"/>
      <c r="FW188" s="403"/>
      <c r="GI188" s="727"/>
      <c r="GL188" s="403"/>
      <c r="GM188" s="403"/>
      <c r="GY188" s="727"/>
      <c r="HB188" s="403"/>
      <c r="HC188" s="403"/>
      <c r="HO188" s="727"/>
      <c r="HR188" s="403"/>
      <c r="HS188" s="403"/>
      <c r="IE188" s="727"/>
      <c r="IH188" s="403"/>
      <c r="II188" s="403"/>
      <c r="IU188" s="727"/>
      <c r="IX188" s="403"/>
      <c r="IY188" s="403"/>
      <c r="JK188" s="727"/>
      <c r="JN188" s="403"/>
      <c r="JO188" s="403"/>
      <c r="KA188" s="727"/>
      <c r="KD188" s="403"/>
      <c r="KE188" s="403"/>
      <c r="KQ188" s="727"/>
      <c r="KT188" s="403"/>
      <c r="KU188" s="403"/>
      <c r="LG188" s="727"/>
      <c r="LJ188" s="403"/>
      <c r="LK188" s="403"/>
      <c r="LW188" s="727"/>
      <c r="LZ188" s="403"/>
      <c r="MA188" s="403"/>
      <c r="MM188" s="727"/>
      <c r="MP188" s="403"/>
      <c r="MQ188" s="403"/>
      <c r="NC188" s="727"/>
      <c r="NF188" s="403"/>
      <c r="NG188" s="403"/>
      <c r="NS188" s="727"/>
      <c r="NV188" s="403"/>
      <c r="NW188" s="403"/>
      <c r="OI188" s="727"/>
      <c r="OL188" s="403"/>
      <c r="OM188" s="403"/>
      <c r="OY188" s="727"/>
      <c r="PB188" s="403"/>
      <c r="PC188" s="403"/>
      <c r="PO188" s="727"/>
      <c r="PR188" s="403"/>
      <c r="PS188" s="403"/>
      <c r="QE188" s="727"/>
      <c r="QH188" s="403"/>
      <c r="QI188" s="403"/>
      <c r="QU188" s="727"/>
      <c r="QX188" s="403"/>
      <c r="QY188" s="403"/>
      <c r="RK188" s="727"/>
      <c r="RN188" s="403"/>
      <c r="RO188" s="403"/>
      <c r="SA188" s="727"/>
      <c r="SD188" s="403"/>
      <c r="SE188" s="403"/>
      <c r="SQ188" s="727"/>
      <c r="ST188" s="403"/>
      <c r="SU188" s="403"/>
      <c r="TG188" s="727"/>
      <c r="TJ188" s="403"/>
      <c r="TK188" s="403"/>
      <c r="TW188" s="727"/>
      <c r="TZ188" s="403"/>
      <c r="UA188" s="403"/>
      <c r="UM188" s="727"/>
      <c r="UP188" s="403"/>
      <c r="UQ188" s="403"/>
      <c r="VC188" s="727"/>
      <c r="VF188" s="403"/>
      <c r="VG188" s="403"/>
      <c r="VS188" s="727"/>
      <c r="VV188" s="403"/>
      <c r="VW188" s="403"/>
      <c r="WI188" s="727"/>
      <c r="WL188" s="403"/>
      <c r="WM188" s="403"/>
      <c r="WY188" s="727"/>
      <c r="XB188" s="403"/>
      <c r="XC188" s="403"/>
      <c r="XO188" s="727"/>
      <c r="XR188" s="403"/>
      <c r="XS188" s="403"/>
      <c r="YE188" s="727"/>
      <c r="YH188" s="403"/>
      <c r="YI188" s="403"/>
      <c r="YU188" s="727"/>
      <c r="YX188" s="403"/>
      <c r="YY188" s="403"/>
      <c r="ZK188" s="727"/>
      <c r="ZN188" s="403"/>
      <c r="ZO188" s="403"/>
      <c r="AAA188" s="727"/>
      <c r="AAD188" s="403"/>
      <c r="AAE188" s="403"/>
      <c r="AAQ188" s="727"/>
      <c r="AAT188" s="403"/>
      <c r="AAU188" s="403"/>
      <c r="ABG188" s="727"/>
      <c r="ABJ188" s="403"/>
      <c r="ABK188" s="403"/>
      <c r="ABW188" s="727"/>
      <c r="ABZ188" s="403"/>
      <c r="ACA188" s="403"/>
      <c r="ACM188" s="727"/>
      <c r="ACP188" s="403"/>
      <c r="ACQ188" s="403"/>
      <c r="ADC188" s="727"/>
      <c r="ADF188" s="403"/>
      <c r="ADG188" s="403"/>
      <c r="ADS188" s="727"/>
      <c r="ADV188" s="403"/>
      <c r="ADW188" s="403"/>
      <c r="AEI188" s="727"/>
      <c r="AEL188" s="403"/>
      <c r="AEM188" s="403"/>
      <c r="AEY188" s="727"/>
      <c r="AFB188" s="403"/>
      <c r="AFC188" s="403"/>
      <c r="AFO188" s="727"/>
      <c r="AFR188" s="403"/>
      <c r="AFS188" s="403"/>
      <c r="AGE188" s="727"/>
      <c r="AGH188" s="403"/>
      <c r="AGI188" s="403"/>
      <c r="AGU188" s="727"/>
      <c r="AGX188" s="403"/>
      <c r="AGY188" s="403"/>
      <c r="AHK188" s="727"/>
      <c r="AHN188" s="403"/>
      <c r="AHO188" s="403"/>
      <c r="AIA188" s="727"/>
      <c r="AID188" s="403"/>
      <c r="AIE188" s="403"/>
      <c r="AIQ188" s="727"/>
      <c r="AIT188" s="403"/>
      <c r="AIU188" s="403"/>
      <c r="AJG188" s="727"/>
      <c r="AJJ188" s="403"/>
      <c r="AJK188" s="403"/>
      <c r="AJW188" s="727"/>
      <c r="AJZ188" s="403"/>
      <c r="AKA188" s="403"/>
      <c r="AKM188" s="727"/>
      <c r="AKP188" s="403"/>
      <c r="AKQ188" s="403"/>
      <c r="ALC188" s="727"/>
      <c r="ALF188" s="403"/>
      <c r="ALG188" s="403"/>
      <c r="ALS188" s="727"/>
      <c r="ALV188" s="403"/>
      <c r="ALW188" s="403"/>
      <c r="AMI188" s="727"/>
      <c r="AML188" s="403"/>
      <c r="AMM188" s="403"/>
      <c r="AMY188" s="727"/>
      <c r="ANB188" s="403"/>
      <c r="ANC188" s="403"/>
      <c r="ANO188" s="727"/>
      <c r="ANR188" s="403"/>
      <c r="ANS188" s="403"/>
      <c r="AOE188" s="727"/>
      <c r="AOH188" s="403"/>
      <c r="AOI188" s="403"/>
      <c r="AOU188" s="727"/>
      <c r="AOX188" s="403"/>
      <c r="AOY188" s="403"/>
      <c r="APK188" s="727"/>
      <c r="APN188" s="403"/>
      <c r="APO188" s="403"/>
      <c r="AQA188" s="727"/>
      <c r="AQD188" s="403"/>
      <c r="AQE188" s="403"/>
      <c r="AQQ188" s="727"/>
      <c r="AQT188" s="403"/>
      <c r="AQU188" s="403"/>
      <c r="ARG188" s="727"/>
      <c r="ARJ188" s="403"/>
      <c r="ARK188" s="403"/>
      <c r="ARW188" s="727"/>
      <c r="ARZ188" s="403"/>
      <c r="ASA188" s="403"/>
      <c r="ASM188" s="727"/>
      <c r="ASP188" s="403"/>
      <c r="ASQ188" s="403"/>
      <c r="ATC188" s="727"/>
      <c r="ATF188" s="403"/>
      <c r="ATG188" s="403"/>
      <c r="ATS188" s="727"/>
      <c r="ATV188" s="403"/>
      <c r="ATW188" s="403"/>
      <c r="AUI188" s="727"/>
      <c r="AUL188" s="403"/>
      <c r="AUM188" s="403"/>
      <c r="AUY188" s="727"/>
      <c r="AVB188" s="403"/>
      <c r="AVC188" s="403"/>
      <c r="AVO188" s="727"/>
      <c r="AVR188" s="403"/>
      <c r="AVS188" s="403"/>
      <c r="AWE188" s="727"/>
      <c r="AWH188" s="403"/>
      <c r="AWI188" s="403"/>
      <c r="AWU188" s="727"/>
      <c r="AWX188" s="403"/>
      <c r="AWY188" s="403"/>
      <c r="AXK188" s="727"/>
      <c r="AXN188" s="403"/>
      <c r="AXO188" s="403"/>
      <c r="AYA188" s="727"/>
      <c r="AYD188" s="403"/>
      <c r="AYE188" s="403"/>
      <c r="AYQ188" s="727"/>
      <c r="AYT188" s="403"/>
      <c r="AYU188" s="403"/>
      <c r="AZG188" s="727"/>
      <c r="AZJ188" s="403"/>
      <c r="AZK188" s="403"/>
      <c r="AZW188" s="727"/>
      <c r="AZZ188" s="403"/>
      <c r="BAA188" s="403"/>
      <c r="BAM188" s="727"/>
      <c r="BAP188" s="403"/>
      <c r="BAQ188" s="403"/>
      <c r="BBC188" s="727"/>
      <c r="BBF188" s="403"/>
      <c r="BBG188" s="403"/>
      <c r="BBS188" s="727"/>
      <c r="BBV188" s="403"/>
      <c r="BBW188" s="403"/>
      <c r="BCI188" s="727"/>
      <c r="BCL188" s="403"/>
      <c r="BCM188" s="403"/>
      <c r="BCY188" s="727"/>
      <c r="BDB188" s="403"/>
      <c r="BDC188" s="403"/>
      <c r="BDO188" s="727"/>
      <c r="BDR188" s="403"/>
      <c r="BDS188" s="403"/>
      <c r="BEE188" s="727"/>
      <c r="BEH188" s="403"/>
      <c r="BEI188" s="403"/>
      <c r="BEU188" s="727"/>
      <c r="BEX188" s="403"/>
      <c r="BEY188" s="403"/>
      <c r="BFK188" s="727"/>
      <c r="BFN188" s="403"/>
      <c r="BFO188" s="403"/>
      <c r="BGA188" s="727"/>
      <c r="BGD188" s="403"/>
      <c r="BGE188" s="403"/>
      <c r="BGQ188" s="727"/>
      <c r="BGT188" s="403"/>
      <c r="BGU188" s="403"/>
      <c r="BHG188" s="727"/>
      <c r="BHJ188" s="403"/>
      <c r="BHK188" s="403"/>
      <c r="BHW188" s="727"/>
      <c r="BHZ188" s="403"/>
      <c r="BIA188" s="403"/>
      <c r="BIM188" s="727"/>
      <c r="BIP188" s="403"/>
      <c r="BIQ188" s="403"/>
      <c r="BJC188" s="727"/>
      <c r="BJF188" s="403"/>
      <c r="BJG188" s="403"/>
      <c r="BJS188" s="727"/>
      <c r="BJV188" s="403"/>
      <c r="BJW188" s="403"/>
      <c r="BKI188" s="727"/>
      <c r="BKL188" s="403"/>
      <c r="BKM188" s="403"/>
      <c r="BKY188" s="727"/>
      <c r="BLB188" s="403"/>
      <c r="BLC188" s="403"/>
      <c r="BLO188" s="727"/>
      <c r="BLR188" s="403"/>
      <c r="BLS188" s="403"/>
      <c r="BME188" s="727"/>
      <c r="BMH188" s="403"/>
      <c r="BMI188" s="403"/>
      <c r="BMU188" s="727"/>
      <c r="BMX188" s="403"/>
      <c r="BMY188" s="403"/>
      <c r="BNK188" s="727"/>
      <c r="BNN188" s="403"/>
      <c r="BNO188" s="403"/>
      <c r="BOA188" s="727"/>
      <c r="BOD188" s="403"/>
      <c r="BOE188" s="403"/>
      <c r="BOQ188" s="727"/>
      <c r="BOT188" s="403"/>
      <c r="BOU188" s="403"/>
      <c r="BPG188" s="727"/>
      <c r="BPJ188" s="403"/>
      <c r="BPK188" s="403"/>
      <c r="BPW188" s="727"/>
      <c r="BPZ188" s="403"/>
      <c r="BQA188" s="403"/>
      <c r="BQM188" s="727"/>
      <c r="BQP188" s="403"/>
      <c r="BQQ188" s="403"/>
      <c r="BRC188" s="727"/>
      <c r="BRF188" s="403"/>
      <c r="BRG188" s="403"/>
      <c r="BRS188" s="727"/>
      <c r="BRV188" s="403"/>
      <c r="BRW188" s="403"/>
      <c r="BSI188" s="727"/>
      <c r="BSL188" s="403"/>
      <c r="BSM188" s="403"/>
      <c r="BSY188" s="727"/>
      <c r="BTB188" s="403"/>
      <c r="BTC188" s="403"/>
      <c r="BTO188" s="727"/>
      <c r="BTR188" s="403"/>
      <c r="BTS188" s="403"/>
      <c r="BUE188" s="727"/>
      <c r="BUH188" s="403"/>
      <c r="BUI188" s="403"/>
      <c r="BUU188" s="727"/>
      <c r="BUX188" s="403"/>
      <c r="BUY188" s="403"/>
      <c r="BVK188" s="727"/>
      <c r="BVN188" s="403"/>
      <c r="BVO188" s="403"/>
      <c r="BWA188" s="727"/>
      <c r="BWD188" s="403"/>
      <c r="BWE188" s="403"/>
      <c r="BWQ188" s="727"/>
      <c r="BWT188" s="403"/>
      <c r="BWU188" s="403"/>
      <c r="BXG188" s="727"/>
      <c r="BXJ188" s="403"/>
      <c r="BXK188" s="403"/>
      <c r="BXW188" s="727"/>
      <c r="BXZ188" s="403"/>
      <c r="BYA188" s="403"/>
      <c r="BYM188" s="727"/>
      <c r="BYP188" s="403"/>
      <c r="BYQ188" s="403"/>
      <c r="BZC188" s="727"/>
      <c r="BZF188" s="403"/>
      <c r="BZG188" s="403"/>
      <c r="BZS188" s="727"/>
      <c r="BZV188" s="403"/>
      <c r="BZW188" s="403"/>
      <c r="CAI188" s="727"/>
      <c r="CAL188" s="403"/>
      <c r="CAM188" s="403"/>
      <c r="CAY188" s="727"/>
      <c r="CBB188" s="403"/>
      <c r="CBC188" s="403"/>
      <c r="CBO188" s="727"/>
      <c r="CBR188" s="403"/>
      <c r="CBS188" s="403"/>
      <c r="CCE188" s="727"/>
      <c r="CCH188" s="403"/>
      <c r="CCI188" s="403"/>
      <c r="CCU188" s="727"/>
      <c r="CCX188" s="403"/>
      <c r="CCY188" s="403"/>
      <c r="CDK188" s="727"/>
      <c r="CDN188" s="403"/>
      <c r="CDO188" s="403"/>
      <c r="CEA188" s="727"/>
      <c r="CED188" s="403"/>
      <c r="CEE188" s="403"/>
      <c r="CEQ188" s="727"/>
      <c r="CET188" s="403"/>
      <c r="CEU188" s="403"/>
      <c r="CFG188" s="727"/>
      <c r="CFJ188" s="403"/>
      <c r="CFK188" s="403"/>
      <c r="CFW188" s="727"/>
      <c r="CFZ188" s="403"/>
      <c r="CGA188" s="403"/>
      <c r="CGM188" s="727"/>
      <c r="CGP188" s="403"/>
      <c r="CGQ188" s="403"/>
      <c r="CHC188" s="727"/>
      <c r="CHF188" s="403"/>
      <c r="CHG188" s="403"/>
      <c r="CHS188" s="727"/>
      <c r="CHV188" s="403"/>
      <c r="CHW188" s="403"/>
      <c r="CII188" s="727"/>
      <c r="CIL188" s="403"/>
      <c r="CIM188" s="403"/>
      <c r="CIY188" s="727"/>
      <c r="CJB188" s="403"/>
      <c r="CJC188" s="403"/>
      <c r="CJO188" s="727"/>
      <c r="CJR188" s="403"/>
      <c r="CJS188" s="403"/>
      <c r="CKE188" s="727"/>
      <c r="CKH188" s="403"/>
      <c r="CKI188" s="403"/>
      <c r="CKU188" s="727"/>
      <c r="CKX188" s="403"/>
      <c r="CKY188" s="403"/>
      <c r="CLK188" s="727"/>
      <c r="CLN188" s="403"/>
      <c r="CLO188" s="403"/>
      <c r="CMA188" s="727"/>
      <c r="CMD188" s="403"/>
      <c r="CME188" s="403"/>
      <c r="CMQ188" s="727"/>
      <c r="CMT188" s="403"/>
      <c r="CMU188" s="403"/>
      <c r="CNG188" s="727"/>
      <c r="CNJ188" s="403"/>
      <c r="CNK188" s="403"/>
      <c r="CNW188" s="727"/>
      <c r="CNZ188" s="403"/>
      <c r="COA188" s="403"/>
      <c r="COM188" s="727"/>
      <c r="COP188" s="403"/>
      <c r="COQ188" s="403"/>
      <c r="CPC188" s="727"/>
      <c r="CPF188" s="403"/>
      <c r="CPG188" s="403"/>
      <c r="CPS188" s="727"/>
      <c r="CPV188" s="403"/>
      <c r="CPW188" s="403"/>
      <c r="CQI188" s="727"/>
      <c r="CQL188" s="403"/>
      <c r="CQM188" s="403"/>
      <c r="CQY188" s="727"/>
      <c r="CRB188" s="403"/>
      <c r="CRC188" s="403"/>
      <c r="CRO188" s="727"/>
      <c r="CRR188" s="403"/>
      <c r="CRS188" s="403"/>
      <c r="CSE188" s="727"/>
      <c r="CSH188" s="403"/>
      <c r="CSI188" s="403"/>
      <c r="CSU188" s="727"/>
      <c r="CSX188" s="403"/>
      <c r="CSY188" s="403"/>
      <c r="CTK188" s="727"/>
      <c r="CTN188" s="403"/>
      <c r="CTO188" s="403"/>
      <c r="CUA188" s="727"/>
      <c r="CUD188" s="403"/>
      <c r="CUE188" s="403"/>
      <c r="CUQ188" s="727"/>
      <c r="CUT188" s="403"/>
      <c r="CUU188" s="403"/>
      <c r="CVG188" s="727"/>
      <c r="CVJ188" s="403"/>
      <c r="CVK188" s="403"/>
      <c r="CVW188" s="727"/>
      <c r="CVZ188" s="403"/>
      <c r="CWA188" s="403"/>
      <c r="CWM188" s="727"/>
      <c r="CWP188" s="403"/>
      <c r="CWQ188" s="403"/>
      <c r="CXC188" s="727"/>
      <c r="CXF188" s="403"/>
      <c r="CXG188" s="403"/>
      <c r="CXS188" s="727"/>
      <c r="CXV188" s="403"/>
      <c r="CXW188" s="403"/>
      <c r="CYI188" s="727"/>
      <c r="CYL188" s="403"/>
      <c r="CYM188" s="403"/>
      <c r="CYY188" s="727"/>
      <c r="CZB188" s="403"/>
      <c r="CZC188" s="403"/>
      <c r="CZO188" s="727"/>
      <c r="CZR188" s="403"/>
      <c r="CZS188" s="403"/>
      <c r="DAE188" s="727"/>
      <c r="DAH188" s="403"/>
      <c r="DAI188" s="403"/>
      <c r="DAU188" s="727"/>
      <c r="DAX188" s="403"/>
      <c r="DAY188" s="403"/>
      <c r="DBK188" s="727"/>
      <c r="DBN188" s="403"/>
      <c r="DBO188" s="403"/>
      <c r="DCA188" s="727"/>
      <c r="DCD188" s="403"/>
      <c r="DCE188" s="403"/>
      <c r="DCQ188" s="727"/>
      <c r="DCT188" s="403"/>
      <c r="DCU188" s="403"/>
      <c r="DDG188" s="727"/>
      <c r="DDJ188" s="403"/>
      <c r="DDK188" s="403"/>
      <c r="DDW188" s="727"/>
      <c r="DDZ188" s="403"/>
      <c r="DEA188" s="403"/>
      <c r="DEM188" s="727"/>
      <c r="DEP188" s="403"/>
      <c r="DEQ188" s="403"/>
      <c r="DFC188" s="727"/>
      <c r="DFF188" s="403"/>
      <c r="DFG188" s="403"/>
      <c r="DFS188" s="727"/>
      <c r="DFV188" s="403"/>
      <c r="DFW188" s="403"/>
      <c r="DGI188" s="727"/>
      <c r="DGL188" s="403"/>
      <c r="DGM188" s="403"/>
      <c r="DGY188" s="727"/>
      <c r="DHB188" s="403"/>
      <c r="DHC188" s="403"/>
      <c r="DHO188" s="727"/>
      <c r="DHR188" s="403"/>
      <c r="DHS188" s="403"/>
      <c r="DIE188" s="727"/>
      <c r="DIH188" s="403"/>
      <c r="DII188" s="403"/>
      <c r="DIU188" s="727"/>
      <c r="DIX188" s="403"/>
      <c r="DIY188" s="403"/>
      <c r="DJK188" s="727"/>
      <c r="DJN188" s="403"/>
      <c r="DJO188" s="403"/>
      <c r="DKA188" s="727"/>
      <c r="DKD188" s="403"/>
      <c r="DKE188" s="403"/>
      <c r="DKQ188" s="727"/>
      <c r="DKT188" s="403"/>
      <c r="DKU188" s="403"/>
      <c r="DLG188" s="727"/>
      <c r="DLJ188" s="403"/>
      <c r="DLK188" s="403"/>
      <c r="DLW188" s="727"/>
      <c r="DLZ188" s="403"/>
      <c r="DMA188" s="403"/>
      <c r="DMM188" s="727"/>
      <c r="DMP188" s="403"/>
      <c r="DMQ188" s="403"/>
      <c r="DNC188" s="727"/>
      <c r="DNF188" s="403"/>
      <c r="DNG188" s="403"/>
      <c r="DNS188" s="727"/>
      <c r="DNV188" s="403"/>
      <c r="DNW188" s="403"/>
      <c r="DOI188" s="727"/>
      <c r="DOL188" s="403"/>
      <c r="DOM188" s="403"/>
      <c r="DOY188" s="727"/>
      <c r="DPB188" s="403"/>
      <c r="DPC188" s="403"/>
      <c r="DPO188" s="727"/>
      <c r="DPR188" s="403"/>
      <c r="DPS188" s="403"/>
      <c r="DQE188" s="727"/>
      <c r="DQH188" s="403"/>
      <c r="DQI188" s="403"/>
      <c r="DQU188" s="727"/>
      <c r="DQX188" s="403"/>
      <c r="DQY188" s="403"/>
      <c r="DRK188" s="727"/>
      <c r="DRN188" s="403"/>
      <c r="DRO188" s="403"/>
      <c r="DSA188" s="727"/>
      <c r="DSD188" s="403"/>
      <c r="DSE188" s="403"/>
      <c r="DSQ188" s="727"/>
      <c r="DST188" s="403"/>
      <c r="DSU188" s="403"/>
      <c r="DTG188" s="727"/>
      <c r="DTJ188" s="403"/>
      <c r="DTK188" s="403"/>
      <c r="DTW188" s="727"/>
      <c r="DTZ188" s="403"/>
      <c r="DUA188" s="403"/>
      <c r="DUM188" s="727"/>
      <c r="DUP188" s="403"/>
      <c r="DUQ188" s="403"/>
      <c r="DVC188" s="727"/>
      <c r="DVF188" s="403"/>
      <c r="DVG188" s="403"/>
      <c r="DVS188" s="727"/>
      <c r="DVV188" s="403"/>
      <c r="DVW188" s="403"/>
      <c r="DWI188" s="727"/>
      <c r="DWL188" s="403"/>
      <c r="DWM188" s="403"/>
      <c r="DWY188" s="727"/>
      <c r="DXB188" s="403"/>
      <c r="DXC188" s="403"/>
      <c r="DXO188" s="727"/>
      <c r="DXR188" s="403"/>
      <c r="DXS188" s="403"/>
      <c r="DYE188" s="727"/>
      <c r="DYH188" s="403"/>
      <c r="DYI188" s="403"/>
      <c r="DYU188" s="727"/>
      <c r="DYX188" s="403"/>
      <c r="DYY188" s="403"/>
      <c r="DZK188" s="727"/>
      <c r="DZN188" s="403"/>
      <c r="DZO188" s="403"/>
      <c r="EAA188" s="727"/>
      <c r="EAD188" s="403"/>
      <c r="EAE188" s="403"/>
      <c r="EAQ188" s="727"/>
      <c r="EAT188" s="403"/>
      <c r="EAU188" s="403"/>
      <c r="EBG188" s="727"/>
      <c r="EBJ188" s="403"/>
      <c r="EBK188" s="403"/>
      <c r="EBW188" s="727"/>
      <c r="EBZ188" s="403"/>
      <c r="ECA188" s="403"/>
      <c r="ECM188" s="727"/>
      <c r="ECP188" s="403"/>
      <c r="ECQ188" s="403"/>
      <c r="EDC188" s="727"/>
      <c r="EDF188" s="403"/>
      <c r="EDG188" s="403"/>
      <c r="EDS188" s="727"/>
      <c r="EDV188" s="403"/>
      <c r="EDW188" s="403"/>
      <c r="EEI188" s="727"/>
      <c r="EEL188" s="403"/>
      <c r="EEM188" s="403"/>
      <c r="EEY188" s="727"/>
      <c r="EFB188" s="403"/>
      <c r="EFC188" s="403"/>
      <c r="EFO188" s="727"/>
      <c r="EFR188" s="403"/>
      <c r="EFS188" s="403"/>
      <c r="EGE188" s="727"/>
      <c r="EGH188" s="403"/>
      <c r="EGI188" s="403"/>
      <c r="EGU188" s="727"/>
      <c r="EGX188" s="403"/>
      <c r="EGY188" s="403"/>
      <c r="EHK188" s="727"/>
      <c r="EHN188" s="403"/>
      <c r="EHO188" s="403"/>
      <c r="EIA188" s="727"/>
      <c r="EID188" s="403"/>
      <c r="EIE188" s="403"/>
      <c r="EIQ188" s="727"/>
      <c r="EIT188" s="403"/>
      <c r="EIU188" s="403"/>
      <c r="EJG188" s="727"/>
      <c r="EJJ188" s="403"/>
      <c r="EJK188" s="403"/>
      <c r="EJW188" s="727"/>
      <c r="EJZ188" s="403"/>
      <c r="EKA188" s="403"/>
      <c r="EKM188" s="727"/>
      <c r="EKP188" s="403"/>
      <c r="EKQ188" s="403"/>
      <c r="ELC188" s="727"/>
      <c r="ELF188" s="403"/>
      <c r="ELG188" s="403"/>
      <c r="ELS188" s="727"/>
      <c r="ELV188" s="403"/>
      <c r="ELW188" s="403"/>
      <c r="EMI188" s="727"/>
      <c r="EML188" s="403"/>
      <c r="EMM188" s="403"/>
      <c r="EMY188" s="727"/>
      <c r="ENB188" s="403"/>
      <c r="ENC188" s="403"/>
      <c r="ENO188" s="727"/>
      <c r="ENR188" s="403"/>
      <c r="ENS188" s="403"/>
      <c r="EOE188" s="727"/>
      <c r="EOH188" s="403"/>
      <c r="EOI188" s="403"/>
      <c r="EOU188" s="727"/>
      <c r="EOX188" s="403"/>
      <c r="EOY188" s="403"/>
      <c r="EPK188" s="727"/>
      <c r="EPN188" s="403"/>
      <c r="EPO188" s="403"/>
      <c r="EQA188" s="727"/>
      <c r="EQD188" s="403"/>
      <c r="EQE188" s="403"/>
      <c r="EQQ188" s="727"/>
      <c r="EQT188" s="403"/>
      <c r="EQU188" s="403"/>
      <c r="ERG188" s="727"/>
      <c r="ERJ188" s="403"/>
      <c r="ERK188" s="403"/>
      <c r="ERW188" s="727"/>
      <c r="ERZ188" s="403"/>
      <c r="ESA188" s="403"/>
      <c r="ESM188" s="727"/>
      <c r="ESP188" s="403"/>
      <c r="ESQ188" s="403"/>
      <c r="ETC188" s="727"/>
      <c r="ETF188" s="403"/>
      <c r="ETG188" s="403"/>
      <c r="ETS188" s="727"/>
      <c r="ETV188" s="403"/>
      <c r="ETW188" s="403"/>
      <c r="EUI188" s="727"/>
      <c r="EUL188" s="403"/>
      <c r="EUM188" s="403"/>
      <c r="EUY188" s="727"/>
      <c r="EVB188" s="403"/>
      <c r="EVC188" s="403"/>
      <c r="EVO188" s="727"/>
      <c r="EVR188" s="403"/>
      <c r="EVS188" s="403"/>
      <c r="EWE188" s="727"/>
      <c r="EWH188" s="403"/>
      <c r="EWI188" s="403"/>
      <c r="EWU188" s="727"/>
      <c r="EWX188" s="403"/>
      <c r="EWY188" s="403"/>
      <c r="EXK188" s="727"/>
      <c r="EXN188" s="403"/>
      <c r="EXO188" s="403"/>
      <c r="EYA188" s="727"/>
      <c r="EYD188" s="403"/>
      <c r="EYE188" s="403"/>
      <c r="EYQ188" s="727"/>
      <c r="EYT188" s="403"/>
      <c r="EYU188" s="403"/>
      <c r="EZG188" s="727"/>
      <c r="EZJ188" s="403"/>
      <c r="EZK188" s="403"/>
      <c r="EZW188" s="727"/>
      <c r="EZZ188" s="403"/>
      <c r="FAA188" s="403"/>
      <c r="FAM188" s="727"/>
      <c r="FAP188" s="403"/>
      <c r="FAQ188" s="403"/>
      <c r="FBC188" s="727"/>
      <c r="FBF188" s="403"/>
      <c r="FBG188" s="403"/>
      <c r="FBS188" s="727"/>
      <c r="FBV188" s="403"/>
      <c r="FBW188" s="403"/>
      <c r="FCI188" s="727"/>
      <c r="FCL188" s="403"/>
      <c r="FCM188" s="403"/>
      <c r="FCY188" s="727"/>
      <c r="FDB188" s="403"/>
      <c r="FDC188" s="403"/>
      <c r="FDO188" s="727"/>
      <c r="FDR188" s="403"/>
      <c r="FDS188" s="403"/>
      <c r="FEE188" s="727"/>
      <c r="FEH188" s="403"/>
      <c r="FEI188" s="403"/>
      <c r="FEU188" s="727"/>
      <c r="FEX188" s="403"/>
      <c r="FEY188" s="403"/>
      <c r="FFK188" s="727"/>
      <c r="FFN188" s="403"/>
      <c r="FFO188" s="403"/>
      <c r="FGA188" s="727"/>
      <c r="FGD188" s="403"/>
      <c r="FGE188" s="403"/>
      <c r="FGQ188" s="727"/>
      <c r="FGT188" s="403"/>
      <c r="FGU188" s="403"/>
      <c r="FHG188" s="727"/>
      <c r="FHJ188" s="403"/>
      <c r="FHK188" s="403"/>
      <c r="FHW188" s="727"/>
      <c r="FHZ188" s="403"/>
      <c r="FIA188" s="403"/>
      <c r="FIM188" s="727"/>
      <c r="FIP188" s="403"/>
      <c r="FIQ188" s="403"/>
      <c r="FJC188" s="727"/>
      <c r="FJF188" s="403"/>
      <c r="FJG188" s="403"/>
      <c r="FJS188" s="727"/>
      <c r="FJV188" s="403"/>
      <c r="FJW188" s="403"/>
      <c r="FKI188" s="727"/>
      <c r="FKL188" s="403"/>
      <c r="FKM188" s="403"/>
      <c r="FKY188" s="727"/>
      <c r="FLB188" s="403"/>
      <c r="FLC188" s="403"/>
      <c r="FLO188" s="727"/>
      <c r="FLR188" s="403"/>
      <c r="FLS188" s="403"/>
      <c r="FME188" s="727"/>
      <c r="FMH188" s="403"/>
      <c r="FMI188" s="403"/>
      <c r="FMU188" s="727"/>
      <c r="FMX188" s="403"/>
      <c r="FMY188" s="403"/>
      <c r="FNK188" s="727"/>
      <c r="FNN188" s="403"/>
      <c r="FNO188" s="403"/>
      <c r="FOA188" s="727"/>
      <c r="FOD188" s="403"/>
      <c r="FOE188" s="403"/>
      <c r="FOQ188" s="727"/>
      <c r="FOT188" s="403"/>
      <c r="FOU188" s="403"/>
      <c r="FPG188" s="727"/>
      <c r="FPJ188" s="403"/>
      <c r="FPK188" s="403"/>
      <c r="FPW188" s="727"/>
      <c r="FPZ188" s="403"/>
      <c r="FQA188" s="403"/>
      <c r="FQM188" s="727"/>
      <c r="FQP188" s="403"/>
      <c r="FQQ188" s="403"/>
      <c r="FRC188" s="727"/>
      <c r="FRF188" s="403"/>
      <c r="FRG188" s="403"/>
      <c r="FRS188" s="727"/>
      <c r="FRV188" s="403"/>
      <c r="FRW188" s="403"/>
      <c r="FSI188" s="727"/>
      <c r="FSL188" s="403"/>
      <c r="FSM188" s="403"/>
      <c r="FSY188" s="727"/>
      <c r="FTB188" s="403"/>
      <c r="FTC188" s="403"/>
      <c r="FTO188" s="727"/>
      <c r="FTR188" s="403"/>
      <c r="FTS188" s="403"/>
      <c r="FUE188" s="727"/>
      <c r="FUH188" s="403"/>
      <c r="FUI188" s="403"/>
      <c r="FUU188" s="727"/>
      <c r="FUX188" s="403"/>
      <c r="FUY188" s="403"/>
      <c r="FVK188" s="727"/>
      <c r="FVN188" s="403"/>
      <c r="FVO188" s="403"/>
      <c r="FWA188" s="727"/>
      <c r="FWD188" s="403"/>
      <c r="FWE188" s="403"/>
      <c r="FWQ188" s="727"/>
      <c r="FWT188" s="403"/>
      <c r="FWU188" s="403"/>
      <c r="FXG188" s="727"/>
      <c r="FXJ188" s="403"/>
      <c r="FXK188" s="403"/>
      <c r="FXW188" s="727"/>
      <c r="FXZ188" s="403"/>
      <c r="FYA188" s="403"/>
      <c r="FYM188" s="727"/>
      <c r="FYP188" s="403"/>
      <c r="FYQ188" s="403"/>
      <c r="FZC188" s="727"/>
      <c r="FZF188" s="403"/>
      <c r="FZG188" s="403"/>
      <c r="FZS188" s="727"/>
      <c r="FZV188" s="403"/>
      <c r="FZW188" s="403"/>
      <c r="GAI188" s="727"/>
      <c r="GAL188" s="403"/>
      <c r="GAM188" s="403"/>
      <c r="GAY188" s="727"/>
      <c r="GBB188" s="403"/>
      <c r="GBC188" s="403"/>
      <c r="GBO188" s="727"/>
      <c r="GBR188" s="403"/>
      <c r="GBS188" s="403"/>
      <c r="GCE188" s="727"/>
      <c r="GCH188" s="403"/>
      <c r="GCI188" s="403"/>
      <c r="GCU188" s="727"/>
      <c r="GCX188" s="403"/>
      <c r="GCY188" s="403"/>
      <c r="GDK188" s="727"/>
      <c r="GDN188" s="403"/>
      <c r="GDO188" s="403"/>
      <c r="GEA188" s="727"/>
      <c r="GED188" s="403"/>
      <c r="GEE188" s="403"/>
      <c r="GEQ188" s="727"/>
      <c r="GET188" s="403"/>
      <c r="GEU188" s="403"/>
      <c r="GFG188" s="727"/>
      <c r="GFJ188" s="403"/>
      <c r="GFK188" s="403"/>
      <c r="GFW188" s="727"/>
      <c r="GFZ188" s="403"/>
      <c r="GGA188" s="403"/>
      <c r="GGM188" s="727"/>
      <c r="GGP188" s="403"/>
      <c r="GGQ188" s="403"/>
      <c r="GHC188" s="727"/>
      <c r="GHF188" s="403"/>
      <c r="GHG188" s="403"/>
      <c r="GHS188" s="727"/>
      <c r="GHV188" s="403"/>
      <c r="GHW188" s="403"/>
      <c r="GII188" s="727"/>
      <c r="GIL188" s="403"/>
      <c r="GIM188" s="403"/>
      <c r="GIY188" s="727"/>
      <c r="GJB188" s="403"/>
      <c r="GJC188" s="403"/>
      <c r="GJO188" s="727"/>
      <c r="GJR188" s="403"/>
      <c r="GJS188" s="403"/>
      <c r="GKE188" s="727"/>
      <c r="GKH188" s="403"/>
      <c r="GKI188" s="403"/>
      <c r="GKU188" s="727"/>
      <c r="GKX188" s="403"/>
      <c r="GKY188" s="403"/>
      <c r="GLK188" s="727"/>
      <c r="GLN188" s="403"/>
      <c r="GLO188" s="403"/>
      <c r="GMA188" s="727"/>
      <c r="GMD188" s="403"/>
      <c r="GME188" s="403"/>
      <c r="GMQ188" s="727"/>
      <c r="GMT188" s="403"/>
      <c r="GMU188" s="403"/>
      <c r="GNG188" s="727"/>
      <c r="GNJ188" s="403"/>
      <c r="GNK188" s="403"/>
      <c r="GNW188" s="727"/>
      <c r="GNZ188" s="403"/>
      <c r="GOA188" s="403"/>
      <c r="GOM188" s="727"/>
      <c r="GOP188" s="403"/>
      <c r="GOQ188" s="403"/>
      <c r="GPC188" s="727"/>
      <c r="GPF188" s="403"/>
      <c r="GPG188" s="403"/>
      <c r="GPS188" s="727"/>
      <c r="GPV188" s="403"/>
      <c r="GPW188" s="403"/>
      <c r="GQI188" s="727"/>
      <c r="GQL188" s="403"/>
      <c r="GQM188" s="403"/>
      <c r="GQY188" s="727"/>
      <c r="GRB188" s="403"/>
      <c r="GRC188" s="403"/>
      <c r="GRO188" s="727"/>
      <c r="GRR188" s="403"/>
      <c r="GRS188" s="403"/>
      <c r="GSE188" s="727"/>
      <c r="GSH188" s="403"/>
      <c r="GSI188" s="403"/>
      <c r="GSU188" s="727"/>
      <c r="GSX188" s="403"/>
      <c r="GSY188" s="403"/>
      <c r="GTK188" s="727"/>
      <c r="GTN188" s="403"/>
      <c r="GTO188" s="403"/>
      <c r="GUA188" s="727"/>
      <c r="GUD188" s="403"/>
      <c r="GUE188" s="403"/>
      <c r="GUQ188" s="727"/>
      <c r="GUT188" s="403"/>
      <c r="GUU188" s="403"/>
      <c r="GVG188" s="727"/>
      <c r="GVJ188" s="403"/>
      <c r="GVK188" s="403"/>
      <c r="GVW188" s="727"/>
      <c r="GVZ188" s="403"/>
      <c r="GWA188" s="403"/>
      <c r="GWM188" s="727"/>
      <c r="GWP188" s="403"/>
      <c r="GWQ188" s="403"/>
      <c r="GXC188" s="727"/>
      <c r="GXF188" s="403"/>
      <c r="GXG188" s="403"/>
      <c r="GXS188" s="727"/>
      <c r="GXV188" s="403"/>
      <c r="GXW188" s="403"/>
      <c r="GYI188" s="727"/>
      <c r="GYL188" s="403"/>
      <c r="GYM188" s="403"/>
      <c r="GYY188" s="727"/>
      <c r="GZB188" s="403"/>
      <c r="GZC188" s="403"/>
      <c r="GZO188" s="727"/>
      <c r="GZR188" s="403"/>
      <c r="GZS188" s="403"/>
      <c r="HAE188" s="727"/>
      <c r="HAH188" s="403"/>
      <c r="HAI188" s="403"/>
      <c r="HAU188" s="727"/>
      <c r="HAX188" s="403"/>
      <c r="HAY188" s="403"/>
      <c r="HBK188" s="727"/>
      <c r="HBN188" s="403"/>
      <c r="HBO188" s="403"/>
      <c r="HCA188" s="727"/>
      <c r="HCD188" s="403"/>
      <c r="HCE188" s="403"/>
      <c r="HCQ188" s="727"/>
      <c r="HCT188" s="403"/>
      <c r="HCU188" s="403"/>
      <c r="HDG188" s="727"/>
      <c r="HDJ188" s="403"/>
      <c r="HDK188" s="403"/>
      <c r="HDW188" s="727"/>
      <c r="HDZ188" s="403"/>
      <c r="HEA188" s="403"/>
      <c r="HEM188" s="727"/>
      <c r="HEP188" s="403"/>
      <c r="HEQ188" s="403"/>
      <c r="HFC188" s="727"/>
      <c r="HFF188" s="403"/>
      <c r="HFG188" s="403"/>
      <c r="HFS188" s="727"/>
      <c r="HFV188" s="403"/>
      <c r="HFW188" s="403"/>
      <c r="HGI188" s="727"/>
      <c r="HGL188" s="403"/>
      <c r="HGM188" s="403"/>
      <c r="HGY188" s="727"/>
      <c r="HHB188" s="403"/>
      <c r="HHC188" s="403"/>
      <c r="HHO188" s="727"/>
      <c r="HHR188" s="403"/>
      <c r="HHS188" s="403"/>
      <c r="HIE188" s="727"/>
      <c r="HIH188" s="403"/>
      <c r="HII188" s="403"/>
      <c r="HIU188" s="727"/>
      <c r="HIX188" s="403"/>
      <c r="HIY188" s="403"/>
      <c r="HJK188" s="727"/>
      <c r="HJN188" s="403"/>
      <c r="HJO188" s="403"/>
      <c r="HKA188" s="727"/>
      <c r="HKD188" s="403"/>
      <c r="HKE188" s="403"/>
      <c r="HKQ188" s="727"/>
      <c r="HKT188" s="403"/>
      <c r="HKU188" s="403"/>
      <c r="HLG188" s="727"/>
      <c r="HLJ188" s="403"/>
      <c r="HLK188" s="403"/>
      <c r="HLW188" s="727"/>
      <c r="HLZ188" s="403"/>
      <c r="HMA188" s="403"/>
      <c r="HMM188" s="727"/>
      <c r="HMP188" s="403"/>
      <c r="HMQ188" s="403"/>
      <c r="HNC188" s="727"/>
      <c r="HNF188" s="403"/>
      <c r="HNG188" s="403"/>
      <c r="HNS188" s="727"/>
      <c r="HNV188" s="403"/>
      <c r="HNW188" s="403"/>
      <c r="HOI188" s="727"/>
      <c r="HOL188" s="403"/>
      <c r="HOM188" s="403"/>
      <c r="HOY188" s="727"/>
      <c r="HPB188" s="403"/>
      <c r="HPC188" s="403"/>
      <c r="HPO188" s="727"/>
      <c r="HPR188" s="403"/>
      <c r="HPS188" s="403"/>
      <c r="HQE188" s="727"/>
      <c r="HQH188" s="403"/>
      <c r="HQI188" s="403"/>
      <c r="HQU188" s="727"/>
      <c r="HQX188" s="403"/>
      <c r="HQY188" s="403"/>
      <c r="HRK188" s="727"/>
      <c r="HRN188" s="403"/>
      <c r="HRO188" s="403"/>
      <c r="HSA188" s="727"/>
      <c r="HSD188" s="403"/>
      <c r="HSE188" s="403"/>
      <c r="HSQ188" s="727"/>
      <c r="HST188" s="403"/>
      <c r="HSU188" s="403"/>
      <c r="HTG188" s="727"/>
      <c r="HTJ188" s="403"/>
      <c r="HTK188" s="403"/>
      <c r="HTW188" s="727"/>
      <c r="HTZ188" s="403"/>
      <c r="HUA188" s="403"/>
      <c r="HUM188" s="727"/>
      <c r="HUP188" s="403"/>
      <c r="HUQ188" s="403"/>
      <c r="HVC188" s="727"/>
      <c r="HVF188" s="403"/>
      <c r="HVG188" s="403"/>
      <c r="HVS188" s="727"/>
      <c r="HVV188" s="403"/>
      <c r="HVW188" s="403"/>
      <c r="HWI188" s="727"/>
      <c r="HWL188" s="403"/>
      <c r="HWM188" s="403"/>
      <c r="HWY188" s="727"/>
      <c r="HXB188" s="403"/>
      <c r="HXC188" s="403"/>
      <c r="HXO188" s="727"/>
      <c r="HXR188" s="403"/>
      <c r="HXS188" s="403"/>
      <c r="HYE188" s="727"/>
      <c r="HYH188" s="403"/>
      <c r="HYI188" s="403"/>
      <c r="HYU188" s="727"/>
      <c r="HYX188" s="403"/>
      <c r="HYY188" s="403"/>
      <c r="HZK188" s="727"/>
      <c r="HZN188" s="403"/>
      <c r="HZO188" s="403"/>
      <c r="IAA188" s="727"/>
      <c r="IAD188" s="403"/>
      <c r="IAE188" s="403"/>
      <c r="IAQ188" s="727"/>
      <c r="IAT188" s="403"/>
      <c r="IAU188" s="403"/>
      <c r="IBG188" s="727"/>
      <c r="IBJ188" s="403"/>
      <c r="IBK188" s="403"/>
      <c r="IBW188" s="727"/>
      <c r="IBZ188" s="403"/>
      <c r="ICA188" s="403"/>
      <c r="ICM188" s="727"/>
      <c r="ICP188" s="403"/>
      <c r="ICQ188" s="403"/>
      <c r="IDC188" s="727"/>
      <c r="IDF188" s="403"/>
      <c r="IDG188" s="403"/>
      <c r="IDS188" s="727"/>
      <c r="IDV188" s="403"/>
      <c r="IDW188" s="403"/>
      <c r="IEI188" s="727"/>
      <c r="IEL188" s="403"/>
      <c r="IEM188" s="403"/>
      <c r="IEY188" s="727"/>
      <c r="IFB188" s="403"/>
      <c r="IFC188" s="403"/>
      <c r="IFO188" s="727"/>
      <c r="IFR188" s="403"/>
      <c r="IFS188" s="403"/>
      <c r="IGE188" s="727"/>
      <c r="IGH188" s="403"/>
      <c r="IGI188" s="403"/>
      <c r="IGU188" s="727"/>
      <c r="IGX188" s="403"/>
      <c r="IGY188" s="403"/>
      <c r="IHK188" s="727"/>
      <c r="IHN188" s="403"/>
      <c r="IHO188" s="403"/>
      <c r="IIA188" s="727"/>
      <c r="IID188" s="403"/>
      <c r="IIE188" s="403"/>
      <c r="IIQ188" s="727"/>
      <c r="IIT188" s="403"/>
      <c r="IIU188" s="403"/>
      <c r="IJG188" s="727"/>
      <c r="IJJ188" s="403"/>
      <c r="IJK188" s="403"/>
      <c r="IJW188" s="727"/>
      <c r="IJZ188" s="403"/>
      <c r="IKA188" s="403"/>
      <c r="IKM188" s="727"/>
      <c r="IKP188" s="403"/>
      <c r="IKQ188" s="403"/>
      <c r="ILC188" s="727"/>
      <c r="ILF188" s="403"/>
      <c r="ILG188" s="403"/>
      <c r="ILS188" s="727"/>
      <c r="ILV188" s="403"/>
      <c r="ILW188" s="403"/>
      <c r="IMI188" s="727"/>
      <c r="IML188" s="403"/>
      <c r="IMM188" s="403"/>
      <c r="IMY188" s="727"/>
      <c r="INB188" s="403"/>
      <c r="INC188" s="403"/>
      <c r="INO188" s="727"/>
      <c r="INR188" s="403"/>
      <c r="INS188" s="403"/>
      <c r="IOE188" s="727"/>
      <c r="IOH188" s="403"/>
      <c r="IOI188" s="403"/>
      <c r="IOU188" s="727"/>
      <c r="IOX188" s="403"/>
      <c r="IOY188" s="403"/>
      <c r="IPK188" s="727"/>
      <c r="IPN188" s="403"/>
      <c r="IPO188" s="403"/>
      <c r="IQA188" s="727"/>
      <c r="IQD188" s="403"/>
      <c r="IQE188" s="403"/>
      <c r="IQQ188" s="727"/>
      <c r="IQT188" s="403"/>
      <c r="IQU188" s="403"/>
      <c r="IRG188" s="727"/>
      <c r="IRJ188" s="403"/>
      <c r="IRK188" s="403"/>
      <c r="IRW188" s="727"/>
      <c r="IRZ188" s="403"/>
      <c r="ISA188" s="403"/>
      <c r="ISM188" s="727"/>
      <c r="ISP188" s="403"/>
      <c r="ISQ188" s="403"/>
      <c r="ITC188" s="727"/>
      <c r="ITF188" s="403"/>
      <c r="ITG188" s="403"/>
      <c r="ITS188" s="727"/>
      <c r="ITV188" s="403"/>
      <c r="ITW188" s="403"/>
      <c r="IUI188" s="727"/>
      <c r="IUL188" s="403"/>
      <c r="IUM188" s="403"/>
      <c r="IUY188" s="727"/>
      <c r="IVB188" s="403"/>
      <c r="IVC188" s="403"/>
      <c r="IVO188" s="727"/>
      <c r="IVR188" s="403"/>
      <c r="IVS188" s="403"/>
      <c r="IWE188" s="727"/>
      <c r="IWH188" s="403"/>
      <c r="IWI188" s="403"/>
      <c r="IWU188" s="727"/>
      <c r="IWX188" s="403"/>
      <c r="IWY188" s="403"/>
      <c r="IXK188" s="727"/>
      <c r="IXN188" s="403"/>
      <c r="IXO188" s="403"/>
      <c r="IYA188" s="727"/>
      <c r="IYD188" s="403"/>
      <c r="IYE188" s="403"/>
      <c r="IYQ188" s="727"/>
      <c r="IYT188" s="403"/>
      <c r="IYU188" s="403"/>
      <c r="IZG188" s="727"/>
      <c r="IZJ188" s="403"/>
      <c r="IZK188" s="403"/>
      <c r="IZW188" s="727"/>
      <c r="IZZ188" s="403"/>
      <c r="JAA188" s="403"/>
      <c r="JAM188" s="727"/>
      <c r="JAP188" s="403"/>
      <c r="JAQ188" s="403"/>
      <c r="JBC188" s="727"/>
      <c r="JBF188" s="403"/>
      <c r="JBG188" s="403"/>
      <c r="JBS188" s="727"/>
      <c r="JBV188" s="403"/>
      <c r="JBW188" s="403"/>
      <c r="JCI188" s="727"/>
      <c r="JCL188" s="403"/>
      <c r="JCM188" s="403"/>
      <c r="JCY188" s="727"/>
      <c r="JDB188" s="403"/>
      <c r="JDC188" s="403"/>
      <c r="JDO188" s="727"/>
      <c r="JDR188" s="403"/>
      <c r="JDS188" s="403"/>
      <c r="JEE188" s="727"/>
      <c r="JEH188" s="403"/>
      <c r="JEI188" s="403"/>
      <c r="JEU188" s="727"/>
      <c r="JEX188" s="403"/>
      <c r="JEY188" s="403"/>
      <c r="JFK188" s="727"/>
      <c r="JFN188" s="403"/>
      <c r="JFO188" s="403"/>
      <c r="JGA188" s="727"/>
      <c r="JGD188" s="403"/>
      <c r="JGE188" s="403"/>
      <c r="JGQ188" s="727"/>
      <c r="JGT188" s="403"/>
      <c r="JGU188" s="403"/>
      <c r="JHG188" s="727"/>
      <c r="JHJ188" s="403"/>
      <c r="JHK188" s="403"/>
      <c r="JHW188" s="727"/>
      <c r="JHZ188" s="403"/>
      <c r="JIA188" s="403"/>
      <c r="JIM188" s="727"/>
      <c r="JIP188" s="403"/>
      <c r="JIQ188" s="403"/>
      <c r="JJC188" s="727"/>
      <c r="JJF188" s="403"/>
      <c r="JJG188" s="403"/>
      <c r="JJS188" s="727"/>
      <c r="JJV188" s="403"/>
      <c r="JJW188" s="403"/>
      <c r="JKI188" s="727"/>
      <c r="JKL188" s="403"/>
      <c r="JKM188" s="403"/>
      <c r="JKY188" s="727"/>
      <c r="JLB188" s="403"/>
      <c r="JLC188" s="403"/>
      <c r="JLO188" s="727"/>
      <c r="JLR188" s="403"/>
      <c r="JLS188" s="403"/>
      <c r="JME188" s="727"/>
      <c r="JMH188" s="403"/>
      <c r="JMI188" s="403"/>
      <c r="JMU188" s="727"/>
      <c r="JMX188" s="403"/>
      <c r="JMY188" s="403"/>
      <c r="JNK188" s="727"/>
      <c r="JNN188" s="403"/>
      <c r="JNO188" s="403"/>
      <c r="JOA188" s="727"/>
      <c r="JOD188" s="403"/>
      <c r="JOE188" s="403"/>
      <c r="JOQ188" s="727"/>
      <c r="JOT188" s="403"/>
      <c r="JOU188" s="403"/>
      <c r="JPG188" s="727"/>
      <c r="JPJ188" s="403"/>
      <c r="JPK188" s="403"/>
      <c r="JPW188" s="727"/>
      <c r="JPZ188" s="403"/>
      <c r="JQA188" s="403"/>
      <c r="JQM188" s="727"/>
      <c r="JQP188" s="403"/>
      <c r="JQQ188" s="403"/>
      <c r="JRC188" s="727"/>
      <c r="JRF188" s="403"/>
      <c r="JRG188" s="403"/>
      <c r="JRS188" s="727"/>
      <c r="JRV188" s="403"/>
      <c r="JRW188" s="403"/>
      <c r="JSI188" s="727"/>
      <c r="JSL188" s="403"/>
      <c r="JSM188" s="403"/>
      <c r="JSY188" s="727"/>
      <c r="JTB188" s="403"/>
      <c r="JTC188" s="403"/>
      <c r="JTO188" s="727"/>
      <c r="JTR188" s="403"/>
      <c r="JTS188" s="403"/>
      <c r="JUE188" s="727"/>
      <c r="JUH188" s="403"/>
      <c r="JUI188" s="403"/>
      <c r="JUU188" s="727"/>
      <c r="JUX188" s="403"/>
      <c r="JUY188" s="403"/>
      <c r="JVK188" s="727"/>
      <c r="JVN188" s="403"/>
      <c r="JVO188" s="403"/>
      <c r="JWA188" s="727"/>
      <c r="JWD188" s="403"/>
      <c r="JWE188" s="403"/>
      <c r="JWQ188" s="727"/>
      <c r="JWT188" s="403"/>
      <c r="JWU188" s="403"/>
      <c r="JXG188" s="727"/>
      <c r="JXJ188" s="403"/>
      <c r="JXK188" s="403"/>
      <c r="JXW188" s="727"/>
      <c r="JXZ188" s="403"/>
      <c r="JYA188" s="403"/>
      <c r="JYM188" s="727"/>
      <c r="JYP188" s="403"/>
      <c r="JYQ188" s="403"/>
      <c r="JZC188" s="727"/>
      <c r="JZF188" s="403"/>
      <c r="JZG188" s="403"/>
      <c r="JZS188" s="727"/>
      <c r="JZV188" s="403"/>
      <c r="JZW188" s="403"/>
      <c r="KAI188" s="727"/>
      <c r="KAL188" s="403"/>
      <c r="KAM188" s="403"/>
      <c r="KAY188" s="727"/>
      <c r="KBB188" s="403"/>
      <c r="KBC188" s="403"/>
      <c r="KBO188" s="727"/>
      <c r="KBR188" s="403"/>
      <c r="KBS188" s="403"/>
      <c r="KCE188" s="727"/>
      <c r="KCH188" s="403"/>
      <c r="KCI188" s="403"/>
      <c r="KCU188" s="727"/>
      <c r="KCX188" s="403"/>
      <c r="KCY188" s="403"/>
      <c r="KDK188" s="727"/>
      <c r="KDN188" s="403"/>
      <c r="KDO188" s="403"/>
      <c r="KEA188" s="727"/>
      <c r="KED188" s="403"/>
      <c r="KEE188" s="403"/>
      <c r="KEQ188" s="727"/>
      <c r="KET188" s="403"/>
      <c r="KEU188" s="403"/>
      <c r="KFG188" s="727"/>
      <c r="KFJ188" s="403"/>
      <c r="KFK188" s="403"/>
      <c r="KFW188" s="727"/>
      <c r="KFZ188" s="403"/>
      <c r="KGA188" s="403"/>
      <c r="KGM188" s="727"/>
      <c r="KGP188" s="403"/>
      <c r="KGQ188" s="403"/>
      <c r="KHC188" s="727"/>
      <c r="KHF188" s="403"/>
      <c r="KHG188" s="403"/>
      <c r="KHS188" s="727"/>
      <c r="KHV188" s="403"/>
      <c r="KHW188" s="403"/>
      <c r="KII188" s="727"/>
      <c r="KIL188" s="403"/>
      <c r="KIM188" s="403"/>
      <c r="KIY188" s="727"/>
      <c r="KJB188" s="403"/>
      <c r="KJC188" s="403"/>
      <c r="KJO188" s="727"/>
      <c r="KJR188" s="403"/>
      <c r="KJS188" s="403"/>
      <c r="KKE188" s="727"/>
      <c r="KKH188" s="403"/>
      <c r="KKI188" s="403"/>
      <c r="KKU188" s="727"/>
      <c r="KKX188" s="403"/>
      <c r="KKY188" s="403"/>
      <c r="KLK188" s="727"/>
      <c r="KLN188" s="403"/>
      <c r="KLO188" s="403"/>
      <c r="KMA188" s="727"/>
      <c r="KMD188" s="403"/>
      <c r="KME188" s="403"/>
      <c r="KMQ188" s="727"/>
      <c r="KMT188" s="403"/>
      <c r="KMU188" s="403"/>
      <c r="KNG188" s="727"/>
      <c r="KNJ188" s="403"/>
      <c r="KNK188" s="403"/>
      <c r="KNW188" s="727"/>
      <c r="KNZ188" s="403"/>
      <c r="KOA188" s="403"/>
      <c r="KOM188" s="727"/>
      <c r="KOP188" s="403"/>
      <c r="KOQ188" s="403"/>
      <c r="KPC188" s="727"/>
      <c r="KPF188" s="403"/>
      <c r="KPG188" s="403"/>
      <c r="KPS188" s="727"/>
      <c r="KPV188" s="403"/>
      <c r="KPW188" s="403"/>
      <c r="KQI188" s="727"/>
      <c r="KQL188" s="403"/>
      <c r="KQM188" s="403"/>
      <c r="KQY188" s="727"/>
      <c r="KRB188" s="403"/>
      <c r="KRC188" s="403"/>
      <c r="KRO188" s="727"/>
      <c r="KRR188" s="403"/>
      <c r="KRS188" s="403"/>
      <c r="KSE188" s="727"/>
      <c r="KSH188" s="403"/>
      <c r="KSI188" s="403"/>
      <c r="KSU188" s="727"/>
      <c r="KSX188" s="403"/>
      <c r="KSY188" s="403"/>
      <c r="KTK188" s="727"/>
      <c r="KTN188" s="403"/>
      <c r="KTO188" s="403"/>
      <c r="KUA188" s="727"/>
      <c r="KUD188" s="403"/>
      <c r="KUE188" s="403"/>
      <c r="KUQ188" s="727"/>
      <c r="KUT188" s="403"/>
      <c r="KUU188" s="403"/>
      <c r="KVG188" s="727"/>
      <c r="KVJ188" s="403"/>
      <c r="KVK188" s="403"/>
      <c r="KVW188" s="727"/>
      <c r="KVZ188" s="403"/>
      <c r="KWA188" s="403"/>
      <c r="KWM188" s="727"/>
      <c r="KWP188" s="403"/>
      <c r="KWQ188" s="403"/>
      <c r="KXC188" s="727"/>
      <c r="KXF188" s="403"/>
      <c r="KXG188" s="403"/>
      <c r="KXS188" s="727"/>
      <c r="KXV188" s="403"/>
      <c r="KXW188" s="403"/>
      <c r="KYI188" s="727"/>
      <c r="KYL188" s="403"/>
      <c r="KYM188" s="403"/>
      <c r="KYY188" s="727"/>
      <c r="KZB188" s="403"/>
      <c r="KZC188" s="403"/>
      <c r="KZO188" s="727"/>
      <c r="KZR188" s="403"/>
      <c r="KZS188" s="403"/>
      <c r="LAE188" s="727"/>
      <c r="LAH188" s="403"/>
      <c r="LAI188" s="403"/>
      <c r="LAU188" s="727"/>
      <c r="LAX188" s="403"/>
      <c r="LAY188" s="403"/>
      <c r="LBK188" s="727"/>
      <c r="LBN188" s="403"/>
      <c r="LBO188" s="403"/>
      <c r="LCA188" s="727"/>
      <c r="LCD188" s="403"/>
      <c r="LCE188" s="403"/>
      <c r="LCQ188" s="727"/>
      <c r="LCT188" s="403"/>
      <c r="LCU188" s="403"/>
      <c r="LDG188" s="727"/>
      <c r="LDJ188" s="403"/>
      <c r="LDK188" s="403"/>
      <c r="LDW188" s="727"/>
      <c r="LDZ188" s="403"/>
      <c r="LEA188" s="403"/>
      <c r="LEM188" s="727"/>
      <c r="LEP188" s="403"/>
      <c r="LEQ188" s="403"/>
      <c r="LFC188" s="727"/>
      <c r="LFF188" s="403"/>
      <c r="LFG188" s="403"/>
      <c r="LFS188" s="727"/>
      <c r="LFV188" s="403"/>
      <c r="LFW188" s="403"/>
      <c r="LGI188" s="727"/>
      <c r="LGL188" s="403"/>
      <c r="LGM188" s="403"/>
      <c r="LGY188" s="727"/>
      <c r="LHB188" s="403"/>
      <c r="LHC188" s="403"/>
      <c r="LHO188" s="727"/>
      <c r="LHR188" s="403"/>
      <c r="LHS188" s="403"/>
      <c r="LIE188" s="727"/>
      <c r="LIH188" s="403"/>
      <c r="LII188" s="403"/>
      <c r="LIU188" s="727"/>
      <c r="LIX188" s="403"/>
      <c r="LIY188" s="403"/>
      <c r="LJK188" s="727"/>
      <c r="LJN188" s="403"/>
      <c r="LJO188" s="403"/>
      <c r="LKA188" s="727"/>
      <c r="LKD188" s="403"/>
      <c r="LKE188" s="403"/>
      <c r="LKQ188" s="727"/>
      <c r="LKT188" s="403"/>
      <c r="LKU188" s="403"/>
      <c r="LLG188" s="727"/>
      <c r="LLJ188" s="403"/>
      <c r="LLK188" s="403"/>
      <c r="LLW188" s="727"/>
      <c r="LLZ188" s="403"/>
      <c r="LMA188" s="403"/>
      <c r="LMM188" s="727"/>
      <c r="LMP188" s="403"/>
      <c r="LMQ188" s="403"/>
      <c r="LNC188" s="727"/>
      <c r="LNF188" s="403"/>
      <c r="LNG188" s="403"/>
      <c r="LNS188" s="727"/>
      <c r="LNV188" s="403"/>
      <c r="LNW188" s="403"/>
      <c r="LOI188" s="727"/>
      <c r="LOL188" s="403"/>
      <c r="LOM188" s="403"/>
      <c r="LOY188" s="727"/>
      <c r="LPB188" s="403"/>
      <c r="LPC188" s="403"/>
      <c r="LPO188" s="727"/>
      <c r="LPR188" s="403"/>
      <c r="LPS188" s="403"/>
      <c r="LQE188" s="727"/>
      <c r="LQH188" s="403"/>
      <c r="LQI188" s="403"/>
      <c r="LQU188" s="727"/>
      <c r="LQX188" s="403"/>
      <c r="LQY188" s="403"/>
      <c r="LRK188" s="727"/>
      <c r="LRN188" s="403"/>
      <c r="LRO188" s="403"/>
      <c r="LSA188" s="727"/>
      <c r="LSD188" s="403"/>
      <c r="LSE188" s="403"/>
      <c r="LSQ188" s="727"/>
      <c r="LST188" s="403"/>
      <c r="LSU188" s="403"/>
      <c r="LTG188" s="727"/>
      <c r="LTJ188" s="403"/>
      <c r="LTK188" s="403"/>
      <c r="LTW188" s="727"/>
      <c r="LTZ188" s="403"/>
      <c r="LUA188" s="403"/>
      <c r="LUM188" s="727"/>
      <c r="LUP188" s="403"/>
      <c r="LUQ188" s="403"/>
      <c r="LVC188" s="727"/>
      <c r="LVF188" s="403"/>
      <c r="LVG188" s="403"/>
      <c r="LVS188" s="727"/>
      <c r="LVV188" s="403"/>
      <c r="LVW188" s="403"/>
      <c r="LWI188" s="727"/>
      <c r="LWL188" s="403"/>
      <c r="LWM188" s="403"/>
      <c r="LWY188" s="727"/>
      <c r="LXB188" s="403"/>
      <c r="LXC188" s="403"/>
      <c r="LXO188" s="727"/>
      <c r="LXR188" s="403"/>
      <c r="LXS188" s="403"/>
      <c r="LYE188" s="727"/>
      <c r="LYH188" s="403"/>
      <c r="LYI188" s="403"/>
      <c r="LYU188" s="727"/>
      <c r="LYX188" s="403"/>
      <c r="LYY188" s="403"/>
      <c r="LZK188" s="727"/>
      <c r="LZN188" s="403"/>
      <c r="LZO188" s="403"/>
      <c r="MAA188" s="727"/>
      <c r="MAD188" s="403"/>
      <c r="MAE188" s="403"/>
      <c r="MAQ188" s="727"/>
      <c r="MAT188" s="403"/>
      <c r="MAU188" s="403"/>
      <c r="MBG188" s="727"/>
      <c r="MBJ188" s="403"/>
      <c r="MBK188" s="403"/>
      <c r="MBW188" s="727"/>
      <c r="MBZ188" s="403"/>
      <c r="MCA188" s="403"/>
      <c r="MCM188" s="727"/>
      <c r="MCP188" s="403"/>
      <c r="MCQ188" s="403"/>
      <c r="MDC188" s="727"/>
      <c r="MDF188" s="403"/>
      <c r="MDG188" s="403"/>
      <c r="MDS188" s="727"/>
      <c r="MDV188" s="403"/>
      <c r="MDW188" s="403"/>
      <c r="MEI188" s="727"/>
      <c r="MEL188" s="403"/>
      <c r="MEM188" s="403"/>
      <c r="MEY188" s="727"/>
      <c r="MFB188" s="403"/>
      <c r="MFC188" s="403"/>
      <c r="MFO188" s="727"/>
      <c r="MFR188" s="403"/>
      <c r="MFS188" s="403"/>
      <c r="MGE188" s="727"/>
      <c r="MGH188" s="403"/>
      <c r="MGI188" s="403"/>
      <c r="MGU188" s="727"/>
      <c r="MGX188" s="403"/>
      <c r="MGY188" s="403"/>
      <c r="MHK188" s="727"/>
      <c r="MHN188" s="403"/>
      <c r="MHO188" s="403"/>
      <c r="MIA188" s="727"/>
      <c r="MID188" s="403"/>
      <c r="MIE188" s="403"/>
      <c r="MIQ188" s="727"/>
      <c r="MIT188" s="403"/>
      <c r="MIU188" s="403"/>
      <c r="MJG188" s="727"/>
      <c r="MJJ188" s="403"/>
      <c r="MJK188" s="403"/>
      <c r="MJW188" s="727"/>
      <c r="MJZ188" s="403"/>
      <c r="MKA188" s="403"/>
      <c r="MKM188" s="727"/>
      <c r="MKP188" s="403"/>
      <c r="MKQ188" s="403"/>
      <c r="MLC188" s="727"/>
      <c r="MLF188" s="403"/>
      <c r="MLG188" s="403"/>
      <c r="MLS188" s="727"/>
      <c r="MLV188" s="403"/>
      <c r="MLW188" s="403"/>
      <c r="MMI188" s="727"/>
      <c r="MML188" s="403"/>
      <c r="MMM188" s="403"/>
      <c r="MMY188" s="727"/>
      <c r="MNB188" s="403"/>
      <c r="MNC188" s="403"/>
      <c r="MNO188" s="727"/>
      <c r="MNR188" s="403"/>
      <c r="MNS188" s="403"/>
      <c r="MOE188" s="727"/>
      <c r="MOH188" s="403"/>
      <c r="MOI188" s="403"/>
      <c r="MOU188" s="727"/>
      <c r="MOX188" s="403"/>
      <c r="MOY188" s="403"/>
      <c r="MPK188" s="727"/>
      <c r="MPN188" s="403"/>
      <c r="MPO188" s="403"/>
      <c r="MQA188" s="727"/>
      <c r="MQD188" s="403"/>
      <c r="MQE188" s="403"/>
      <c r="MQQ188" s="727"/>
      <c r="MQT188" s="403"/>
      <c r="MQU188" s="403"/>
      <c r="MRG188" s="727"/>
      <c r="MRJ188" s="403"/>
      <c r="MRK188" s="403"/>
      <c r="MRW188" s="727"/>
      <c r="MRZ188" s="403"/>
      <c r="MSA188" s="403"/>
      <c r="MSM188" s="727"/>
      <c r="MSP188" s="403"/>
      <c r="MSQ188" s="403"/>
      <c r="MTC188" s="727"/>
      <c r="MTF188" s="403"/>
      <c r="MTG188" s="403"/>
      <c r="MTS188" s="727"/>
      <c r="MTV188" s="403"/>
      <c r="MTW188" s="403"/>
      <c r="MUI188" s="727"/>
      <c r="MUL188" s="403"/>
      <c r="MUM188" s="403"/>
      <c r="MUY188" s="727"/>
      <c r="MVB188" s="403"/>
      <c r="MVC188" s="403"/>
      <c r="MVO188" s="727"/>
      <c r="MVR188" s="403"/>
      <c r="MVS188" s="403"/>
      <c r="MWE188" s="727"/>
      <c r="MWH188" s="403"/>
      <c r="MWI188" s="403"/>
      <c r="MWU188" s="727"/>
      <c r="MWX188" s="403"/>
      <c r="MWY188" s="403"/>
      <c r="MXK188" s="727"/>
      <c r="MXN188" s="403"/>
      <c r="MXO188" s="403"/>
      <c r="MYA188" s="727"/>
      <c r="MYD188" s="403"/>
      <c r="MYE188" s="403"/>
      <c r="MYQ188" s="727"/>
      <c r="MYT188" s="403"/>
      <c r="MYU188" s="403"/>
      <c r="MZG188" s="727"/>
      <c r="MZJ188" s="403"/>
      <c r="MZK188" s="403"/>
      <c r="MZW188" s="727"/>
      <c r="MZZ188" s="403"/>
      <c r="NAA188" s="403"/>
      <c r="NAM188" s="727"/>
      <c r="NAP188" s="403"/>
      <c r="NAQ188" s="403"/>
      <c r="NBC188" s="727"/>
      <c r="NBF188" s="403"/>
      <c r="NBG188" s="403"/>
      <c r="NBS188" s="727"/>
      <c r="NBV188" s="403"/>
      <c r="NBW188" s="403"/>
      <c r="NCI188" s="727"/>
      <c r="NCL188" s="403"/>
      <c r="NCM188" s="403"/>
      <c r="NCY188" s="727"/>
      <c r="NDB188" s="403"/>
      <c r="NDC188" s="403"/>
      <c r="NDO188" s="727"/>
      <c r="NDR188" s="403"/>
      <c r="NDS188" s="403"/>
      <c r="NEE188" s="727"/>
      <c r="NEH188" s="403"/>
      <c r="NEI188" s="403"/>
      <c r="NEU188" s="727"/>
      <c r="NEX188" s="403"/>
      <c r="NEY188" s="403"/>
      <c r="NFK188" s="727"/>
      <c r="NFN188" s="403"/>
      <c r="NFO188" s="403"/>
      <c r="NGA188" s="727"/>
      <c r="NGD188" s="403"/>
      <c r="NGE188" s="403"/>
      <c r="NGQ188" s="727"/>
      <c r="NGT188" s="403"/>
      <c r="NGU188" s="403"/>
      <c r="NHG188" s="727"/>
      <c r="NHJ188" s="403"/>
      <c r="NHK188" s="403"/>
      <c r="NHW188" s="727"/>
      <c r="NHZ188" s="403"/>
      <c r="NIA188" s="403"/>
      <c r="NIM188" s="727"/>
      <c r="NIP188" s="403"/>
      <c r="NIQ188" s="403"/>
      <c r="NJC188" s="727"/>
      <c r="NJF188" s="403"/>
      <c r="NJG188" s="403"/>
      <c r="NJS188" s="727"/>
      <c r="NJV188" s="403"/>
      <c r="NJW188" s="403"/>
      <c r="NKI188" s="727"/>
      <c r="NKL188" s="403"/>
      <c r="NKM188" s="403"/>
      <c r="NKY188" s="727"/>
      <c r="NLB188" s="403"/>
      <c r="NLC188" s="403"/>
      <c r="NLO188" s="727"/>
      <c r="NLR188" s="403"/>
      <c r="NLS188" s="403"/>
      <c r="NME188" s="727"/>
      <c r="NMH188" s="403"/>
      <c r="NMI188" s="403"/>
      <c r="NMU188" s="727"/>
      <c r="NMX188" s="403"/>
      <c r="NMY188" s="403"/>
      <c r="NNK188" s="727"/>
      <c r="NNN188" s="403"/>
      <c r="NNO188" s="403"/>
      <c r="NOA188" s="727"/>
      <c r="NOD188" s="403"/>
      <c r="NOE188" s="403"/>
      <c r="NOQ188" s="727"/>
      <c r="NOT188" s="403"/>
      <c r="NOU188" s="403"/>
      <c r="NPG188" s="727"/>
      <c r="NPJ188" s="403"/>
      <c r="NPK188" s="403"/>
      <c r="NPW188" s="727"/>
      <c r="NPZ188" s="403"/>
      <c r="NQA188" s="403"/>
      <c r="NQM188" s="727"/>
      <c r="NQP188" s="403"/>
      <c r="NQQ188" s="403"/>
      <c r="NRC188" s="727"/>
      <c r="NRF188" s="403"/>
      <c r="NRG188" s="403"/>
      <c r="NRS188" s="727"/>
      <c r="NRV188" s="403"/>
      <c r="NRW188" s="403"/>
      <c r="NSI188" s="727"/>
      <c r="NSL188" s="403"/>
      <c r="NSM188" s="403"/>
      <c r="NSY188" s="727"/>
      <c r="NTB188" s="403"/>
      <c r="NTC188" s="403"/>
      <c r="NTO188" s="727"/>
      <c r="NTR188" s="403"/>
      <c r="NTS188" s="403"/>
      <c r="NUE188" s="727"/>
      <c r="NUH188" s="403"/>
      <c r="NUI188" s="403"/>
      <c r="NUU188" s="727"/>
      <c r="NUX188" s="403"/>
      <c r="NUY188" s="403"/>
      <c r="NVK188" s="727"/>
      <c r="NVN188" s="403"/>
      <c r="NVO188" s="403"/>
      <c r="NWA188" s="727"/>
      <c r="NWD188" s="403"/>
      <c r="NWE188" s="403"/>
      <c r="NWQ188" s="727"/>
      <c r="NWT188" s="403"/>
      <c r="NWU188" s="403"/>
      <c r="NXG188" s="727"/>
      <c r="NXJ188" s="403"/>
      <c r="NXK188" s="403"/>
      <c r="NXW188" s="727"/>
      <c r="NXZ188" s="403"/>
      <c r="NYA188" s="403"/>
      <c r="NYM188" s="727"/>
      <c r="NYP188" s="403"/>
      <c r="NYQ188" s="403"/>
      <c r="NZC188" s="727"/>
      <c r="NZF188" s="403"/>
      <c r="NZG188" s="403"/>
      <c r="NZS188" s="727"/>
      <c r="NZV188" s="403"/>
      <c r="NZW188" s="403"/>
      <c r="OAI188" s="727"/>
      <c r="OAL188" s="403"/>
      <c r="OAM188" s="403"/>
      <c r="OAY188" s="727"/>
      <c r="OBB188" s="403"/>
      <c r="OBC188" s="403"/>
      <c r="OBO188" s="727"/>
      <c r="OBR188" s="403"/>
      <c r="OBS188" s="403"/>
      <c r="OCE188" s="727"/>
      <c r="OCH188" s="403"/>
      <c r="OCI188" s="403"/>
      <c r="OCU188" s="727"/>
      <c r="OCX188" s="403"/>
      <c r="OCY188" s="403"/>
      <c r="ODK188" s="727"/>
      <c r="ODN188" s="403"/>
      <c r="ODO188" s="403"/>
      <c r="OEA188" s="727"/>
      <c r="OED188" s="403"/>
      <c r="OEE188" s="403"/>
      <c r="OEQ188" s="727"/>
      <c r="OET188" s="403"/>
      <c r="OEU188" s="403"/>
      <c r="OFG188" s="727"/>
      <c r="OFJ188" s="403"/>
      <c r="OFK188" s="403"/>
      <c r="OFW188" s="727"/>
      <c r="OFZ188" s="403"/>
      <c r="OGA188" s="403"/>
      <c r="OGM188" s="727"/>
      <c r="OGP188" s="403"/>
      <c r="OGQ188" s="403"/>
      <c r="OHC188" s="727"/>
      <c r="OHF188" s="403"/>
      <c r="OHG188" s="403"/>
      <c r="OHS188" s="727"/>
      <c r="OHV188" s="403"/>
      <c r="OHW188" s="403"/>
      <c r="OII188" s="727"/>
      <c r="OIL188" s="403"/>
      <c r="OIM188" s="403"/>
      <c r="OIY188" s="727"/>
      <c r="OJB188" s="403"/>
      <c r="OJC188" s="403"/>
      <c r="OJO188" s="727"/>
      <c r="OJR188" s="403"/>
      <c r="OJS188" s="403"/>
      <c r="OKE188" s="727"/>
      <c r="OKH188" s="403"/>
      <c r="OKI188" s="403"/>
      <c r="OKU188" s="727"/>
      <c r="OKX188" s="403"/>
      <c r="OKY188" s="403"/>
      <c r="OLK188" s="727"/>
      <c r="OLN188" s="403"/>
      <c r="OLO188" s="403"/>
      <c r="OMA188" s="727"/>
      <c r="OMD188" s="403"/>
      <c r="OME188" s="403"/>
      <c r="OMQ188" s="727"/>
      <c r="OMT188" s="403"/>
      <c r="OMU188" s="403"/>
      <c r="ONG188" s="727"/>
      <c r="ONJ188" s="403"/>
      <c r="ONK188" s="403"/>
      <c r="ONW188" s="727"/>
      <c r="ONZ188" s="403"/>
      <c r="OOA188" s="403"/>
      <c r="OOM188" s="727"/>
      <c r="OOP188" s="403"/>
      <c r="OOQ188" s="403"/>
      <c r="OPC188" s="727"/>
      <c r="OPF188" s="403"/>
      <c r="OPG188" s="403"/>
      <c r="OPS188" s="727"/>
      <c r="OPV188" s="403"/>
      <c r="OPW188" s="403"/>
      <c r="OQI188" s="727"/>
      <c r="OQL188" s="403"/>
      <c r="OQM188" s="403"/>
      <c r="OQY188" s="727"/>
      <c r="ORB188" s="403"/>
      <c r="ORC188" s="403"/>
      <c r="ORO188" s="727"/>
      <c r="ORR188" s="403"/>
      <c r="ORS188" s="403"/>
      <c r="OSE188" s="727"/>
      <c r="OSH188" s="403"/>
      <c r="OSI188" s="403"/>
      <c r="OSU188" s="727"/>
      <c r="OSX188" s="403"/>
      <c r="OSY188" s="403"/>
      <c r="OTK188" s="727"/>
      <c r="OTN188" s="403"/>
      <c r="OTO188" s="403"/>
      <c r="OUA188" s="727"/>
      <c r="OUD188" s="403"/>
      <c r="OUE188" s="403"/>
      <c r="OUQ188" s="727"/>
      <c r="OUT188" s="403"/>
      <c r="OUU188" s="403"/>
      <c r="OVG188" s="727"/>
      <c r="OVJ188" s="403"/>
      <c r="OVK188" s="403"/>
      <c r="OVW188" s="727"/>
      <c r="OVZ188" s="403"/>
      <c r="OWA188" s="403"/>
      <c r="OWM188" s="727"/>
      <c r="OWP188" s="403"/>
      <c r="OWQ188" s="403"/>
      <c r="OXC188" s="727"/>
      <c r="OXF188" s="403"/>
      <c r="OXG188" s="403"/>
      <c r="OXS188" s="727"/>
      <c r="OXV188" s="403"/>
      <c r="OXW188" s="403"/>
      <c r="OYI188" s="727"/>
      <c r="OYL188" s="403"/>
      <c r="OYM188" s="403"/>
      <c r="OYY188" s="727"/>
      <c r="OZB188" s="403"/>
      <c r="OZC188" s="403"/>
      <c r="OZO188" s="727"/>
      <c r="OZR188" s="403"/>
      <c r="OZS188" s="403"/>
      <c r="PAE188" s="727"/>
      <c r="PAH188" s="403"/>
      <c r="PAI188" s="403"/>
      <c r="PAU188" s="727"/>
      <c r="PAX188" s="403"/>
      <c r="PAY188" s="403"/>
      <c r="PBK188" s="727"/>
      <c r="PBN188" s="403"/>
      <c r="PBO188" s="403"/>
      <c r="PCA188" s="727"/>
      <c r="PCD188" s="403"/>
      <c r="PCE188" s="403"/>
      <c r="PCQ188" s="727"/>
      <c r="PCT188" s="403"/>
      <c r="PCU188" s="403"/>
      <c r="PDG188" s="727"/>
      <c r="PDJ188" s="403"/>
      <c r="PDK188" s="403"/>
      <c r="PDW188" s="727"/>
      <c r="PDZ188" s="403"/>
      <c r="PEA188" s="403"/>
      <c r="PEM188" s="727"/>
      <c r="PEP188" s="403"/>
      <c r="PEQ188" s="403"/>
      <c r="PFC188" s="727"/>
      <c r="PFF188" s="403"/>
      <c r="PFG188" s="403"/>
      <c r="PFS188" s="727"/>
      <c r="PFV188" s="403"/>
      <c r="PFW188" s="403"/>
      <c r="PGI188" s="727"/>
      <c r="PGL188" s="403"/>
      <c r="PGM188" s="403"/>
      <c r="PGY188" s="727"/>
      <c r="PHB188" s="403"/>
      <c r="PHC188" s="403"/>
      <c r="PHO188" s="727"/>
      <c r="PHR188" s="403"/>
      <c r="PHS188" s="403"/>
      <c r="PIE188" s="727"/>
      <c r="PIH188" s="403"/>
      <c r="PII188" s="403"/>
      <c r="PIU188" s="727"/>
      <c r="PIX188" s="403"/>
      <c r="PIY188" s="403"/>
      <c r="PJK188" s="727"/>
      <c r="PJN188" s="403"/>
      <c r="PJO188" s="403"/>
      <c r="PKA188" s="727"/>
      <c r="PKD188" s="403"/>
      <c r="PKE188" s="403"/>
      <c r="PKQ188" s="727"/>
      <c r="PKT188" s="403"/>
      <c r="PKU188" s="403"/>
      <c r="PLG188" s="727"/>
      <c r="PLJ188" s="403"/>
      <c r="PLK188" s="403"/>
      <c r="PLW188" s="727"/>
      <c r="PLZ188" s="403"/>
      <c r="PMA188" s="403"/>
      <c r="PMM188" s="727"/>
      <c r="PMP188" s="403"/>
      <c r="PMQ188" s="403"/>
      <c r="PNC188" s="727"/>
      <c r="PNF188" s="403"/>
      <c r="PNG188" s="403"/>
      <c r="PNS188" s="727"/>
      <c r="PNV188" s="403"/>
      <c r="PNW188" s="403"/>
      <c r="POI188" s="727"/>
      <c r="POL188" s="403"/>
      <c r="POM188" s="403"/>
      <c r="POY188" s="727"/>
      <c r="PPB188" s="403"/>
      <c r="PPC188" s="403"/>
      <c r="PPO188" s="727"/>
      <c r="PPR188" s="403"/>
      <c r="PPS188" s="403"/>
      <c r="PQE188" s="727"/>
      <c r="PQH188" s="403"/>
      <c r="PQI188" s="403"/>
      <c r="PQU188" s="727"/>
      <c r="PQX188" s="403"/>
      <c r="PQY188" s="403"/>
      <c r="PRK188" s="727"/>
      <c r="PRN188" s="403"/>
      <c r="PRO188" s="403"/>
      <c r="PSA188" s="727"/>
      <c r="PSD188" s="403"/>
      <c r="PSE188" s="403"/>
      <c r="PSQ188" s="727"/>
      <c r="PST188" s="403"/>
      <c r="PSU188" s="403"/>
      <c r="PTG188" s="727"/>
      <c r="PTJ188" s="403"/>
      <c r="PTK188" s="403"/>
      <c r="PTW188" s="727"/>
      <c r="PTZ188" s="403"/>
      <c r="PUA188" s="403"/>
      <c r="PUM188" s="727"/>
      <c r="PUP188" s="403"/>
      <c r="PUQ188" s="403"/>
      <c r="PVC188" s="727"/>
      <c r="PVF188" s="403"/>
      <c r="PVG188" s="403"/>
      <c r="PVS188" s="727"/>
      <c r="PVV188" s="403"/>
      <c r="PVW188" s="403"/>
      <c r="PWI188" s="727"/>
      <c r="PWL188" s="403"/>
      <c r="PWM188" s="403"/>
      <c r="PWY188" s="727"/>
      <c r="PXB188" s="403"/>
      <c r="PXC188" s="403"/>
      <c r="PXO188" s="727"/>
      <c r="PXR188" s="403"/>
      <c r="PXS188" s="403"/>
      <c r="PYE188" s="727"/>
      <c r="PYH188" s="403"/>
      <c r="PYI188" s="403"/>
      <c r="PYU188" s="727"/>
      <c r="PYX188" s="403"/>
      <c r="PYY188" s="403"/>
      <c r="PZK188" s="727"/>
      <c r="PZN188" s="403"/>
      <c r="PZO188" s="403"/>
      <c r="QAA188" s="727"/>
      <c r="QAD188" s="403"/>
      <c r="QAE188" s="403"/>
      <c r="QAQ188" s="727"/>
      <c r="QAT188" s="403"/>
      <c r="QAU188" s="403"/>
      <c r="QBG188" s="727"/>
      <c r="QBJ188" s="403"/>
      <c r="QBK188" s="403"/>
      <c r="QBW188" s="727"/>
      <c r="QBZ188" s="403"/>
      <c r="QCA188" s="403"/>
      <c r="QCM188" s="727"/>
      <c r="QCP188" s="403"/>
      <c r="QCQ188" s="403"/>
      <c r="QDC188" s="727"/>
      <c r="QDF188" s="403"/>
      <c r="QDG188" s="403"/>
      <c r="QDS188" s="727"/>
      <c r="QDV188" s="403"/>
      <c r="QDW188" s="403"/>
      <c r="QEI188" s="727"/>
      <c r="QEL188" s="403"/>
      <c r="QEM188" s="403"/>
      <c r="QEY188" s="727"/>
      <c r="QFB188" s="403"/>
      <c r="QFC188" s="403"/>
      <c r="QFO188" s="727"/>
      <c r="QFR188" s="403"/>
      <c r="QFS188" s="403"/>
      <c r="QGE188" s="727"/>
      <c r="QGH188" s="403"/>
      <c r="QGI188" s="403"/>
      <c r="QGU188" s="727"/>
      <c r="QGX188" s="403"/>
      <c r="QGY188" s="403"/>
      <c r="QHK188" s="727"/>
      <c r="QHN188" s="403"/>
      <c r="QHO188" s="403"/>
      <c r="QIA188" s="727"/>
      <c r="QID188" s="403"/>
      <c r="QIE188" s="403"/>
      <c r="QIQ188" s="727"/>
      <c r="QIT188" s="403"/>
      <c r="QIU188" s="403"/>
      <c r="QJG188" s="727"/>
      <c r="QJJ188" s="403"/>
      <c r="QJK188" s="403"/>
      <c r="QJW188" s="727"/>
      <c r="QJZ188" s="403"/>
      <c r="QKA188" s="403"/>
      <c r="QKM188" s="727"/>
      <c r="QKP188" s="403"/>
      <c r="QKQ188" s="403"/>
      <c r="QLC188" s="727"/>
      <c r="QLF188" s="403"/>
      <c r="QLG188" s="403"/>
      <c r="QLS188" s="727"/>
      <c r="QLV188" s="403"/>
      <c r="QLW188" s="403"/>
      <c r="QMI188" s="727"/>
      <c r="QML188" s="403"/>
      <c r="QMM188" s="403"/>
      <c r="QMY188" s="727"/>
      <c r="QNB188" s="403"/>
      <c r="QNC188" s="403"/>
      <c r="QNO188" s="727"/>
      <c r="QNR188" s="403"/>
      <c r="QNS188" s="403"/>
      <c r="QOE188" s="727"/>
      <c r="QOH188" s="403"/>
      <c r="QOI188" s="403"/>
      <c r="QOU188" s="727"/>
      <c r="QOX188" s="403"/>
      <c r="QOY188" s="403"/>
      <c r="QPK188" s="727"/>
      <c r="QPN188" s="403"/>
      <c r="QPO188" s="403"/>
      <c r="QQA188" s="727"/>
      <c r="QQD188" s="403"/>
      <c r="QQE188" s="403"/>
      <c r="QQQ188" s="727"/>
      <c r="QQT188" s="403"/>
      <c r="QQU188" s="403"/>
      <c r="QRG188" s="727"/>
      <c r="QRJ188" s="403"/>
      <c r="QRK188" s="403"/>
      <c r="QRW188" s="727"/>
      <c r="QRZ188" s="403"/>
      <c r="QSA188" s="403"/>
      <c r="QSM188" s="727"/>
      <c r="QSP188" s="403"/>
      <c r="QSQ188" s="403"/>
      <c r="QTC188" s="727"/>
      <c r="QTF188" s="403"/>
      <c r="QTG188" s="403"/>
      <c r="QTS188" s="727"/>
      <c r="QTV188" s="403"/>
      <c r="QTW188" s="403"/>
      <c r="QUI188" s="727"/>
      <c r="QUL188" s="403"/>
      <c r="QUM188" s="403"/>
      <c r="QUY188" s="727"/>
      <c r="QVB188" s="403"/>
      <c r="QVC188" s="403"/>
      <c r="QVO188" s="727"/>
      <c r="QVR188" s="403"/>
      <c r="QVS188" s="403"/>
      <c r="QWE188" s="727"/>
      <c r="QWH188" s="403"/>
      <c r="QWI188" s="403"/>
      <c r="QWU188" s="727"/>
      <c r="QWX188" s="403"/>
      <c r="QWY188" s="403"/>
      <c r="QXK188" s="727"/>
      <c r="QXN188" s="403"/>
      <c r="QXO188" s="403"/>
      <c r="QYA188" s="727"/>
      <c r="QYD188" s="403"/>
      <c r="QYE188" s="403"/>
      <c r="QYQ188" s="727"/>
      <c r="QYT188" s="403"/>
      <c r="QYU188" s="403"/>
      <c r="QZG188" s="727"/>
      <c r="QZJ188" s="403"/>
      <c r="QZK188" s="403"/>
      <c r="QZW188" s="727"/>
      <c r="QZZ188" s="403"/>
      <c r="RAA188" s="403"/>
      <c r="RAM188" s="727"/>
      <c r="RAP188" s="403"/>
      <c r="RAQ188" s="403"/>
      <c r="RBC188" s="727"/>
      <c r="RBF188" s="403"/>
      <c r="RBG188" s="403"/>
      <c r="RBS188" s="727"/>
      <c r="RBV188" s="403"/>
      <c r="RBW188" s="403"/>
      <c r="RCI188" s="727"/>
      <c r="RCL188" s="403"/>
      <c r="RCM188" s="403"/>
      <c r="RCY188" s="727"/>
      <c r="RDB188" s="403"/>
      <c r="RDC188" s="403"/>
      <c r="RDO188" s="727"/>
      <c r="RDR188" s="403"/>
      <c r="RDS188" s="403"/>
      <c r="REE188" s="727"/>
      <c r="REH188" s="403"/>
      <c r="REI188" s="403"/>
      <c r="REU188" s="727"/>
      <c r="REX188" s="403"/>
      <c r="REY188" s="403"/>
      <c r="RFK188" s="727"/>
      <c r="RFN188" s="403"/>
      <c r="RFO188" s="403"/>
      <c r="RGA188" s="727"/>
      <c r="RGD188" s="403"/>
      <c r="RGE188" s="403"/>
      <c r="RGQ188" s="727"/>
      <c r="RGT188" s="403"/>
      <c r="RGU188" s="403"/>
      <c r="RHG188" s="727"/>
      <c r="RHJ188" s="403"/>
      <c r="RHK188" s="403"/>
      <c r="RHW188" s="727"/>
      <c r="RHZ188" s="403"/>
      <c r="RIA188" s="403"/>
      <c r="RIM188" s="727"/>
      <c r="RIP188" s="403"/>
      <c r="RIQ188" s="403"/>
      <c r="RJC188" s="727"/>
      <c r="RJF188" s="403"/>
      <c r="RJG188" s="403"/>
      <c r="RJS188" s="727"/>
      <c r="RJV188" s="403"/>
      <c r="RJW188" s="403"/>
      <c r="RKI188" s="727"/>
      <c r="RKL188" s="403"/>
      <c r="RKM188" s="403"/>
      <c r="RKY188" s="727"/>
      <c r="RLB188" s="403"/>
      <c r="RLC188" s="403"/>
      <c r="RLO188" s="727"/>
      <c r="RLR188" s="403"/>
      <c r="RLS188" s="403"/>
      <c r="RME188" s="727"/>
      <c r="RMH188" s="403"/>
      <c r="RMI188" s="403"/>
      <c r="RMU188" s="727"/>
      <c r="RMX188" s="403"/>
      <c r="RMY188" s="403"/>
      <c r="RNK188" s="727"/>
      <c r="RNN188" s="403"/>
      <c r="RNO188" s="403"/>
      <c r="ROA188" s="727"/>
      <c r="ROD188" s="403"/>
      <c r="ROE188" s="403"/>
      <c r="ROQ188" s="727"/>
      <c r="ROT188" s="403"/>
      <c r="ROU188" s="403"/>
      <c r="RPG188" s="727"/>
      <c r="RPJ188" s="403"/>
      <c r="RPK188" s="403"/>
      <c r="RPW188" s="727"/>
      <c r="RPZ188" s="403"/>
      <c r="RQA188" s="403"/>
      <c r="RQM188" s="727"/>
      <c r="RQP188" s="403"/>
      <c r="RQQ188" s="403"/>
      <c r="RRC188" s="727"/>
      <c r="RRF188" s="403"/>
      <c r="RRG188" s="403"/>
      <c r="RRS188" s="727"/>
      <c r="RRV188" s="403"/>
      <c r="RRW188" s="403"/>
      <c r="RSI188" s="727"/>
      <c r="RSL188" s="403"/>
      <c r="RSM188" s="403"/>
      <c r="RSY188" s="727"/>
      <c r="RTB188" s="403"/>
      <c r="RTC188" s="403"/>
      <c r="RTO188" s="727"/>
      <c r="RTR188" s="403"/>
      <c r="RTS188" s="403"/>
      <c r="RUE188" s="727"/>
      <c r="RUH188" s="403"/>
      <c r="RUI188" s="403"/>
      <c r="RUU188" s="727"/>
      <c r="RUX188" s="403"/>
      <c r="RUY188" s="403"/>
      <c r="RVK188" s="727"/>
      <c r="RVN188" s="403"/>
      <c r="RVO188" s="403"/>
      <c r="RWA188" s="727"/>
      <c r="RWD188" s="403"/>
      <c r="RWE188" s="403"/>
      <c r="RWQ188" s="727"/>
      <c r="RWT188" s="403"/>
      <c r="RWU188" s="403"/>
      <c r="RXG188" s="727"/>
      <c r="RXJ188" s="403"/>
      <c r="RXK188" s="403"/>
      <c r="RXW188" s="727"/>
      <c r="RXZ188" s="403"/>
      <c r="RYA188" s="403"/>
      <c r="RYM188" s="727"/>
      <c r="RYP188" s="403"/>
      <c r="RYQ188" s="403"/>
      <c r="RZC188" s="727"/>
      <c r="RZF188" s="403"/>
      <c r="RZG188" s="403"/>
      <c r="RZS188" s="727"/>
      <c r="RZV188" s="403"/>
      <c r="RZW188" s="403"/>
      <c r="SAI188" s="727"/>
      <c r="SAL188" s="403"/>
      <c r="SAM188" s="403"/>
      <c r="SAY188" s="727"/>
      <c r="SBB188" s="403"/>
      <c r="SBC188" s="403"/>
      <c r="SBO188" s="727"/>
      <c r="SBR188" s="403"/>
      <c r="SBS188" s="403"/>
      <c r="SCE188" s="727"/>
      <c r="SCH188" s="403"/>
      <c r="SCI188" s="403"/>
      <c r="SCU188" s="727"/>
      <c r="SCX188" s="403"/>
      <c r="SCY188" s="403"/>
      <c r="SDK188" s="727"/>
      <c r="SDN188" s="403"/>
      <c r="SDO188" s="403"/>
      <c r="SEA188" s="727"/>
      <c r="SED188" s="403"/>
      <c r="SEE188" s="403"/>
      <c r="SEQ188" s="727"/>
      <c r="SET188" s="403"/>
      <c r="SEU188" s="403"/>
      <c r="SFG188" s="727"/>
      <c r="SFJ188" s="403"/>
      <c r="SFK188" s="403"/>
      <c r="SFW188" s="727"/>
      <c r="SFZ188" s="403"/>
      <c r="SGA188" s="403"/>
      <c r="SGM188" s="727"/>
      <c r="SGP188" s="403"/>
      <c r="SGQ188" s="403"/>
      <c r="SHC188" s="727"/>
      <c r="SHF188" s="403"/>
      <c r="SHG188" s="403"/>
      <c r="SHS188" s="727"/>
      <c r="SHV188" s="403"/>
      <c r="SHW188" s="403"/>
      <c r="SII188" s="727"/>
      <c r="SIL188" s="403"/>
      <c r="SIM188" s="403"/>
      <c r="SIY188" s="727"/>
      <c r="SJB188" s="403"/>
      <c r="SJC188" s="403"/>
      <c r="SJO188" s="727"/>
      <c r="SJR188" s="403"/>
      <c r="SJS188" s="403"/>
      <c r="SKE188" s="727"/>
      <c r="SKH188" s="403"/>
      <c r="SKI188" s="403"/>
      <c r="SKU188" s="727"/>
      <c r="SKX188" s="403"/>
      <c r="SKY188" s="403"/>
      <c r="SLK188" s="727"/>
      <c r="SLN188" s="403"/>
      <c r="SLO188" s="403"/>
      <c r="SMA188" s="727"/>
      <c r="SMD188" s="403"/>
      <c r="SME188" s="403"/>
      <c r="SMQ188" s="727"/>
      <c r="SMT188" s="403"/>
      <c r="SMU188" s="403"/>
      <c r="SNG188" s="727"/>
      <c r="SNJ188" s="403"/>
      <c r="SNK188" s="403"/>
      <c r="SNW188" s="727"/>
      <c r="SNZ188" s="403"/>
      <c r="SOA188" s="403"/>
      <c r="SOM188" s="727"/>
      <c r="SOP188" s="403"/>
      <c r="SOQ188" s="403"/>
      <c r="SPC188" s="727"/>
      <c r="SPF188" s="403"/>
      <c r="SPG188" s="403"/>
      <c r="SPS188" s="727"/>
      <c r="SPV188" s="403"/>
      <c r="SPW188" s="403"/>
      <c r="SQI188" s="727"/>
      <c r="SQL188" s="403"/>
      <c r="SQM188" s="403"/>
      <c r="SQY188" s="727"/>
      <c r="SRB188" s="403"/>
      <c r="SRC188" s="403"/>
      <c r="SRO188" s="727"/>
      <c r="SRR188" s="403"/>
      <c r="SRS188" s="403"/>
      <c r="SSE188" s="727"/>
      <c r="SSH188" s="403"/>
      <c r="SSI188" s="403"/>
      <c r="SSU188" s="727"/>
      <c r="SSX188" s="403"/>
      <c r="SSY188" s="403"/>
      <c r="STK188" s="727"/>
      <c r="STN188" s="403"/>
      <c r="STO188" s="403"/>
      <c r="SUA188" s="727"/>
      <c r="SUD188" s="403"/>
      <c r="SUE188" s="403"/>
      <c r="SUQ188" s="727"/>
      <c r="SUT188" s="403"/>
      <c r="SUU188" s="403"/>
      <c r="SVG188" s="727"/>
      <c r="SVJ188" s="403"/>
      <c r="SVK188" s="403"/>
      <c r="SVW188" s="727"/>
      <c r="SVZ188" s="403"/>
      <c r="SWA188" s="403"/>
      <c r="SWM188" s="727"/>
      <c r="SWP188" s="403"/>
      <c r="SWQ188" s="403"/>
      <c r="SXC188" s="727"/>
      <c r="SXF188" s="403"/>
      <c r="SXG188" s="403"/>
      <c r="SXS188" s="727"/>
      <c r="SXV188" s="403"/>
      <c r="SXW188" s="403"/>
      <c r="SYI188" s="727"/>
      <c r="SYL188" s="403"/>
      <c r="SYM188" s="403"/>
      <c r="SYY188" s="727"/>
      <c r="SZB188" s="403"/>
      <c r="SZC188" s="403"/>
      <c r="SZO188" s="727"/>
      <c r="SZR188" s="403"/>
      <c r="SZS188" s="403"/>
      <c r="TAE188" s="727"/>
      <c r="TAH188" s="403"/>
      <c r="TAI188" s="403"/>
      <c r="TAU188" s="727"/>
      <c r="TAX188" s="403"/>
      <c r="TAY188" s="403"/>
      <c r="TBK188" s="727"/>
      <c r="TBN188" s="403"/>
      <c r="TBO188" s="403"/>
      <c r="TCA188" s="727"/>
      <c r="TCD188" s="403"/>
      <c r="TCE188" s="403"/>
      <c r="TCQ188" s="727"/>
      <c r="TCT188" s="403"/>
      <c r="TCU188" s="403"/>
      <c r="TDG188" s="727"/>
      <c r="TDJ188" s="403"/>
      <c r="TDK188" s="403"/>
      <c r="TDW188" s="727"/>
      <c r="TDZ188" s="403"/>
      <c r="TEA188" s="403"/>
      <c r="TEM188" s="727"/>
      <c r="TEP188" s="403"/>
      <c r="TEQ188" s="403"/>
      <c r="TFC188" s="727"/>
      <c r="TFF188" s="403"/>
      <c r="TFG188" s="403"/>
      <c r="TFS188" s="727"/>
      <c r="TFV188" s="403"/>
      <c r="TFW188" s="403"/>
      <c r="TGI188" s="727"/>
      <c r="TGL188" s="403"/>
      <c r="TGM188" s="403"/>
      <c r="TGY188" s="727"/>
      <c r="THB188" s="403"/>
      <c r="THC188" s="403"/>
      <c r="THO188" s="727"/>
      <c r="THR188" s="403"/>
      <c r="THS188" s="403"/>
      <c r="TIE188" s="727"/>
      <c r="TIH188" s="403"/>
      <c r="TII188" s="403"/>
      <c r="TIU188" s="727"/>
      <c r="TIX188" s="403"/>
      <c r="TIY188" s="403"/>
      <c r="TJK188" s="727"/>
      <c r="TJN188" s="403"/>
      <c r="TJO188" s="403"/>
      <c r="TKA188" s="727"/>
      <c r="TKD188" s="403"/>
      <c r="TKE188" s="403"/>
      <c r="TKQ188" s="727"/>
      <c r="TKT188" s="403"/>
      <c r="TKU188" s="403"/>
      <c r="TLG188" s="727"/>
      <c r="TLJ188" s="403"/>
      <c r="TLK188" s="403"/>
      <c r="TLW188" s="727"/>
      <c r="TLZ188" s="403"/>
      <c r="TMA188" s="403"/>
      <c r="TMM188" s="727"/>
      <c r="TMP188" s="403"/>
      <c r="TMQ188" s="403"/>
      <c r="TNC188" s="727"/>
      <c r="TNF188" s="403"/>
      <c r="TNG188" s="403"/>
      <c r="TNS188" s="727"/>
      <c r="TNV188" s="403"/>
      <c r="TNW188" s="403"/>
      <c r="TOI188" s="727"/>
      <c r="TOL188" s="403"/>
      <c r="TOM188" s="403"/>
      <c r="TOY188" s="727"/>
      <c r="TPB188" s="403"/>
      <c r="TPC188" s="403"/>
      <c r="TPO188" s="727"/>
      <c r="TPR188" s="403"/>
      <c r="TPS188" s="403"/>
      <c r="TQE188" s="727"/>
      <c r="TQH188" s="403"/>
      <c r="TQI188" s="403"/>
      <c r="TQU188" s="727"/>
      <c r="TQX188" s="403"/>
      <c r="TQY188" s="403"/>
      <c r="TRK188" s="727"/>
      <c r="TRN188" s="403"/>
      <c r="TRO188" s="403"/>
      <c r="TSA188" s="727"/>
      <c r="TSD188" s="403"/>
      <c r="TSE188" s="403"/>
      <c r="TSQ188" s="727"/>
      <c r="TST188" s="403"/>
      <c r="TSU188" s="403"/>
      <c r="TTG188" s="727"/>
      <c r="TTJ188" s="403"/>
      <c r="TTK188" s="403"/>
      <c r="TTW188" s="727"/>
      <c r="TTZ188" s="403"/>
      <c r="TUA188" s="403"/>
      <c r="TUM188" s="727"/>
      <c r="TUP188" s="403"/>
      <c r="TUQ188" s="403"/>
      <c r="TVC188" s="727"/>
      <c r="TVF188" s="403"/>
      <c r="TVG188" s="403"/>
      <c r="TVS188" s="727"/>
      <c r="TVV188" s="403"/>
      <c r="TVW188" s="403"/>
      <c r="TWI188" s="727"/>
      <c r="TWL188" s="403"/>
      <c r="TWM188" s="403"/>
      <c r="TWY188" s="727"/>
      <c r="TXB188" s="403"/>
      <c r="TXC188" s="403"/>
      <c r="TXO188" s="727"/>
      <c r="TXR188" s="403"/>
      <c r="TXS188" s="403"/>
      <c r="TYE188" s="727"/>
      <c r="TYH188" s="403"/>
      <c r="TYI188" s="403"/>
      <c r="TYU188" s="727"/>
      <c r="TYX188" s="403"/>
      <c r="TYY188" s="403"/>
      <c r="TZK188" s="727"/>
      <c r="TZN188" s="403"/>
      <c r="TZO188" s="403"/>
      <c r="UAA188" s="727"/>
      <c r="UAD188" s="403"/>
      <c r="UAE188" s="403"/>
      <c r="UAQ188" s="727"/>
      <c r="UAT188" s="403"/>
      <c r="UAU188" s="403"/>
      <c r="UBG188" s="727"/>
      <c r="UBJ188" s="403"/>
      <c r="UBK188" s="403"/>
      <c r="UBW188" s="727"/>
      <c r="UBZ188" s="403"/>
      <c r="UCA188" s="403"/>
      <c r="UCM188" s="727"/>
      <c r="UCP188" s="403"/>
      <c r="UCQ188" s="403"/>
      <c r="UDC188" s="727"/>
      <c r="UDF188" s="403"/>
      <c r="UDG188" s="403"/>
      <c r="UDS188" s="727"/>
      <c r="UDV188" s="403"/>
      <c r="UDW188" s="403"/>
      <c r="UEI188" s="727"/>
      <c r="UEL188" s="403"/>
      <c r="UEM188" s="403"/>
      <c r="UEY188" s="727"/>
      <c r="UFB188" s="403"/>
      <c r="UFC188" s="403"/>
      <c r="UFO188" s="727"/>
      <c r="UFR188" s="403"/>
      <c r="UFS188" s="403"/>
      <c r="UGE188" s="727"/>
      <c r="UGH188" s="403"/>
      <c r="UGI188" s="403"/>
      <c r="UGU188" s="727"/>
      <c r="UGX188" s="403"/>
      <c r="UGY188" s="403"/>
      <c r="UHK188" s="727"/>
      <c r="UHN188" s="403"/>
      <c r="UHO188" s="403"/>
      <c r="UIA188" s="727"/>
      <c r="UID188" s="403"/>
      <c r="UIE188" s="403"/>
      <c r="UIQ188" s="727"/>
      <c r="UIT188" s="403"/>
      <c r="UIU188" s="403"/>
      <c r="UJG188" s="727"/>
      <c r="UJJ188" s="403"/>
      <c r="UJK188" s="403"/>
      <c r="UJW188" s="727"/>
      <c r="UJZ188" s="403"/>
      <c r="UKA188" s="403"/>
      <c r="UKM188" s="727"/>
      <c r="UKP188" s="403"/>
      <c r="UKQ188" s="403"/>
      <c r="ULC188" s="727"/>
      <c r="ULF188" s="403"/>
      <c r="ULG188" s="403"/>
      <c r="ULS188" s="727"/>
      <c r="ULV188" s="403"/>
      <c r="ULW188" s="403"/>
      <c r="UMI188" s="727"/>
      <c r="UML188" s="403"/>
      <c r="UMM188" s="403"/>
      <c r="UMY188" s="727"/>
      <c r="UNB188" s="403"/>
      <c r="UNC188" s="403"/>
      <c r="UNO188" s="727"/>
      <c r="UNR188" s="403"/>
      <c r="UNS188" s="403"/>
      <c r="UOE188" s="727"/>
      <c r="UOH188" s="403"/>
      <c r="UOI188" s="403"/>
      <c r="UOU188" s="727"/>
      <c r="UOX188" s="403"/>
      <c r="UOY188" s="403"/>
      <c r="UPK188" s="727"/>
      <c r="UPN188" s="403"/>
      <c r="UPO188" s="403"/>
      <c r="UQA188" s="727"/>
      <c r="UQD188" s="403"/>
      <c r="UQE188" s="403"/>
      <c r="UQQ188" s="727"/>
      <c r="UQT188" s="403"/>
      <c r="UQU188" s="403"/>
      <c r="URG188" s="727"/>
      <c r="URJ188" s="403"/>
      <c r="URK188" s="403"/>
      <c r="URW188" s="727"/>
      <c r="URZ188" s="403"/>
      <c r="USA188" s="403"/>
      <c r="USM188" s="727"/>
      <c r="USP188" s="403"/>
      <c r="USQ188" s="403"/>
      <c r="UTC188" s="727"/>
      <c r="UTF188" s="403"/>
      <c r="UTG188" s="403"/>
      <c r="UTS188" s="727"/>
      <c r="UTV188" s="403"/>
      <c r="UTW188" s="403"/>
      <c r="UUI188" s="727"/>
      <c r="UUL188" s="403"/>
      <c r="UUM188" s="403"/>
      <c r="UUY188" s="727"/>
      <c r="UVB188" s="403"/>
      <c r="UVC188" s="403"/>
      <c r="UVO188" s="727"/>
      <c r="UVR188" s="403"/>
      <c r="UVS188" s="403"/>
      <c r="UWE188" s="727"/>
      <c r="UWH188" s="403"/>
      <c r="UWI188" s="403"/>
      <c r="UWU188" s="727"/>
      <c r="UWX188" s="403"/>
      <c r="UWY188" s="403"/>
      <c r="UXK188" s="727"/>
      <c r="UXN188" s="403"/>
      <c r="UXO188" s="403"/>
      <c r="UYA188" s="727"/>
      <c r="UYD188" s="403"/>
      <c r="UYE188" s="403"/>
      <c r="UYQ188" s="727"/>
      <c r="UYT188" s="403"/>
      <c r="UYU188" s="403"/>
      <c r="UZG188" s="727"/>
      <c r="UZJ188" s="403"/>
      <c r="UZK188" s="403"/>
      <c r="UZW188" s="727"/>
      <c r="UZZ188" s="403"/>
      <c r="VAA188" s="403"/>
      <c r="VAM188" s="727"/>
      <c r="VAP188" s="403"/>
      <c r="VAQ188" s="403"/>
      <c r="VBC188" s="727"/>
      <c r="VBF188" s="403"/>
      <c r="VBG188" s="403"/>
      <c r="VBS188" s="727"/>
      <c r="VBV188" s="403"/>
      <c r="VBW188" s="403"/>
      <c r="VCI188" s="727"/>
      <c r="VCL188" s="403"/>
      <c r="VCM188" s="403"/>
      <c r="VCY188" s="727"/>
      <c r="VDB188" s="403"/>
      <c r="VDC188" s="403"/>
      <c r="VDO188" s="727"/>
      <c r="VDR188" s="403"/>
      <c r="VDS188" s="403"/>
      <c r="VEE188" s="727"/>
      <c r="VEH188" s="403"/>
      <c r="VEI188" s="403"/>
      <c r="VEU188" s="727"/>
      <c r="VEX188" s="403"/>
      <c r="VEY188" s="403"/>
      <c r="VFK188" s="727"/>
      <c r="VFN188" s="403"/>
      <c r="VFO188" s="403"/>
      <c r="VGA188" s="727"/>
      <c r="VGD188" s="403"/>
      <c r="VGE188" s="403"/>
      <c r="VGQ188" s="727"/>
      <c r="VGT188" s="403"/>
      <c r="VGU188" s="403"/>
      <c r="VHG188" s="727"/>
      <c r="VHJ188" s="403"/>
      <c r="VHK188" s="403"/>
      <c r="VHW188" s="727"/>
      <c r="VHZ188" s="403"/>
      <c r="VIA188" s="403"/>
      <c r="VIM188" s="727"/>
      <c r="VIP188" s="403"/>
      <c r="VIQ188" s="403"/>
      <c r="VJC188" s="727"/>
      <c r="VJF188" s="403"/>
      <c r="VJG188" s="403"/>
      <c r="VJS188" s="727"/>
      <c r="VJV188" s="403"/>
      <c r="VJW188" s="403"/>
      <c r="VKI188" s="727"/>
      <c r="VKL188" s="403"/>
      <c r="VKM188" s="403"/>
      <c r="VKY188" s="727"/>
      <c r="VLB188" s="403"/>
      <c r="VLC188" s="403"/>
      <c r="VLO188" s="727"/>
      <c r="VLR188" s="403"/>
      <c r="VLS188" s="403"/>
      <c r="VME188" s="727"/>
      <c r="VMH188" s="403"/>
      <c r="VMI188" s="403"/>
      <c r="VMU188" s="727"/>
      <c r="VMX188" s="403"/>
      <c r="VMY188" s="403"/>
      <c r="VNK188" s="727"/>
      <c r="VNN188" s="403"/>
      <c r="VNO188" s="403"/>
      <c r="VOA188" s="727"/>
      <c r="VOD188" s="403"/>
      <c r="VOE188" s="403"/>
      <c r="VOQ188" s="727"/>
      <c r="VOT188" s="403"/>
      <c r="VOU188" s="403"/>
      <c r="VPG188" s="727"/>
      <c r="VPJ188" s="403"/>
      <c r="VPK188" s="403"/>
      <c r="VPW188" s="727"/>
      <c r="VPZ188" s="403"/>
      <c r="VQA188" s="403"/>
      <c r="VQM188" s="727"/>
      <c r="VQP188" s="403"/>
      <c r="VQQ188" s="403"/>
      <c r="VRC188" s="727"/>
      <c r="VRF188" s="403"/>
      <c r="VRG188" s="403"/>
      <c r="VRS188" s="727"/>
      <c r="VRV188" s="403"/>
      <c r="VRW188" s="403"/>
      <c r="VSI188" s="727"/>
      <c r="VSL188" s="403"/>
      <c r="VSM188" s="403"/>
      <c r="VSY188" s="727"/>
      <c r="VTB188" s="403"/>
      <c r="VTC188" s="403"/>
      <c r="VTO188" s="727"/>
      <c r="VTR188" s="403"/>
      <c r="VTS188" s="403"/>
      <c r="VUE188" s="727"/>
      <c r="VUH188" s="403"/>
      <c r="VUI188" s="403"/>
      <c r="VUU188" s="727"/>
      <c r="VUX188" s="403"/>
      <c r="VUY188" s="403"/>
      <c r="VVK188" s="727"/>
      <c r="VVN188" s="403"/>
      <c r="VVO188" s="403"/>
      <c r="VWA188" s="727"/>
      <c r="VWD188" s="403"/>
      <c r="VWE188" s="403"/>
      <c r="VWQ188" s="727"/>
      <c r="VWT188" s="403"/>
      <c r="VWU188" s="403"/>
      <c r="VXG188" s="727"/>
      <c r="VXJ188" s="403"/>
      <c r="VXK188" s="403"/>
      <c r="VXW188" s="727"/>
      <c r="VXZ188" s="403"/>
      <c r="VYA188" s="403"/>
      <c r="VYM188" s="727"/>
      <c r="VYP188" s="403"/>
      <c r="VYQ188" s="403"/>
      <c r="VZC188" s="727"/>
      <c r="VZF188" s="403"/>
      <c r="VZG188" s="403"/>
      <c r="VZS188" s="727"/>
      <c r="VZV188" s="403"/>
      <c r="VZW188" s="403"/>
      <c r="WAI188" s="727"/>
      <c r="WAL188" s="403"/>
      <c r="WAM188" s="403"/>
      <c r="WAY188" s="727"/>
      <c r="WBB188" s="403"/>
      <c r="WBC188" s="403"/>
      <c r="WBO188" s="727"/>
      <c r="WBR188" s="403"/>
      <c r="WBS188" s="403"/>
      <c r="WCE188" s="727"/>
      <c r="WCH188" s="403"/>
      <c r="WCI188" s="403"/>
      <c r="WCU188" s="727"/>
      <c r="WCX188" s="403"/>
      <c r="WCY188" s="403"/>
      <c r="WDK188" s="727"/>
      <c r="WDN188" s="403"/>
      <c r="WDO188" s="403"/>
      <c r="WEA188" s="727"/>
      <c r="WED188" s="403"/>
      <c r="WEE188" s="403"/>
      <c r="WEQ188" s="727"/>
      <c r="WET188" s="403"/>
      <c r="WEU188" s="403"/>
      <c r="WFG188" s="727"/>
      <c r="WFJ188" s="403"/>
      <c r="WFK188" s="403"/>
      <c r="WFW188" s="727"/>
      <c r="WFZ188" s="403"/>
      <c r="WGA188" s="403"/>
      <c r="WGM188" s="727"/>
      <c r="WGP188" s="403"/>
      <c r="WGQ188" s="403"/>
      <c r="WHC188" s="727"/>
      <c r="WHF188" s="403"/>
      <c r="WHG188" s="403"/>
      <c r="WHS188" s="727"/>
      <c r="WHV188" s="403"/>
      <c r="WHW188" s="403"/>
      <c r="WII188" s="727"/>
      <c r="WIL188" s="403"/>
      <c r="WIM188" s="403"/>
      <c r="WIY188" s="727"/>
      <c r="WJB188" s="403"/>
      <c r="WJC188" s="403"/>
      <c r="WJO188" s="727"/>
      <c r="WJR188" s="403"/>
      <c r="WJS188" s="403"/>
      <c r="WKE188" s="727"/>
      <c r="WKH188" s="403"/>
      <c r="WKI188" s="403"/>
      <c r="WKU188" s="727"/>
      <c r="WKX188" s="403"/>
      <c r="WKY188" s="403"/>
      <c r="WLK188" s="727"/>
      <c r="WLN188" s="403"/>
      <c r="WLO188" s="403"/>
      <c r="WMA188" s="727"/>
      <c r="WMD188" s="403"/>
      <c r="WME188" s="403"/>
      <c r="WMQ188" s="727"/>
      <c r="WMT188" s="403"/>
      <c r="WMU188" s="403"/>
      <c r="WNG188" s="727"/>
      <c r="WNJ188" s="403"/>
      <c r="WNK188" s="403"/>
      <c r="WNW188" s="727"/>
      <c r="WNZ188" s="403"/>
      <c r="WOA188" s="403"/>
      <c r="WOM188" s="727"/>
      <c r="WOP188" s="403"/>
      <c r="WOQ188" s="403"/>
      <c r="WPC188" s="727"/>
      <c r="WPF188" s="403"/>
      <c r="WPG188" s="403"/>
      <c r="WPS188" s="727"/>
      <c r="WPV188" s="403"/>
      <c r="WPW188" s="403"/>
      <c r="WQI188" s="727"/>
      <c r="WQL188" s="403"/>
      <c r="WQM188" s="403"/>
      <c r="WQY188" s="727"/>
      <c r="WRB188" s="403"/>
      <c r="WRC188" s="403"/>
      <c r="WRO188" s="727"/>
      <c r="WRR188" s="403"/>
      <c r="WRS188" s="403"/>
      <c r="WSE188" s="727"/>
      <c r="WSH188" s="403"/>
      <c r="WSI188" s="403"/>
      <c r="WSU188" s="727"/>
      <c r="WSX188" s="403"/>
      <c r="WSY188" s="403"/>
      <c r="WTK188" s="727"/>
      <c r="WTN188" s="403"/>
      <c r="WTO188" s="403"/>
      <c r="WUA188" s="727"/>
      <c r="WUD188" s="403"/>
      <c r="WUE188" s="403"/>
      <c r="WUQ188" s="727"/>
      <c r="WUT188" s="403"/>
      <c r="WUU188" s="403"/>
      <c r="WVG188" s="727"/>
      <c r="WVJ188" s="403"/>
      <c r="WVK188" s="403"/>
      <c r="WVW188" s="727"/>
      <c r="WVZ188" s="403"/>
      <c r="WWA188" s="403"/>
      <c r="WWM188" s="727"/>
      <c r="WWP188" s="403"/>
      <c r="WWQ188" s="403"/>
      <c r="WXC188" s="727"/>
      <c r="WXF188" s="403"/>
      <c r="WXG188" s="403"/>
      <c r="WXS188" s="727"/>
      <c r="WXV188" s="403"/>
      <c r="WXW188" s="403"/>
      <c r="WYI188" s="727"/>
      <c r="WYL188" s="403"/>
      <c r="WYM188" s="403"/>
      <c r="WYY188" s="727"/>
      <c r="WZB188" s="403"/>
      <c r="WZC188" s="403"/>
      <c r="WZO188" s="727"/>
      <c r="WZR188" s="403"/>
      <c r="WZS188" s="403"/>
      <c r="XAE188" s="727"/>
      <c r="XAH188" s="403"/>
      <c r="XAI188" s="403"/>
      <c r="XAU188" s="727"/>
      <c r="XAX188" s="403"/>
      <c r="XAY188" s="403"/>
      <c r="XBK188" s="727"/>
      <c r="XBN188" s="403"/>
      <c r="XBO188" s="403"/>
      <c r="XCA188" s="727"/>
      <c r="XCD188" s="403"/>
      <c r="XCE188" s="403"/>
      <c r="XCQ188" s="727"/>
      <c r="XCT188" s="403"/>
      <c r="XCU188" s="403"/>
      <c r="XDG188" s="727"/>
      <c r="XDJ188" s="403"/>
      <c r="XDK188" s="403"/>
      <c r="XDW188" s="727"/>
      <c r="XDZ188" s="403"/>
      <c r="XEA188" s="403"/>
      <c r="XEM188" s="727"/>
      <c r="XEP188" s="403"/>
      <c r="XEQ188" s="403"/>
      <c r="XFC188" s="727"/>
    </row>
    <row r="189" spans="1:1023 1026:2047 2050:3071 3074:4095 4098:5119 5122:6143 6146:7167 7170:8191 8194:9215 9218:10239 10242:11263 11266:12287 12290:13311 13314:14335 14338:15359 15362:16383" s="94" customFormat="1">
      <c r="A189" s="668" t="s">
        <v>15</v>
      </c>
      <c r="B189" s="571">
        <v>45901</v>
      </c>
      <c r="C189" s="571">
        <v>45902</v>
      </c>
      <c r="D189" s="570" t="s">
        <v>504</v>
      </c>
      <c r="E189" s="570" t="s">
        <v>486</v>
      </c>
      <c r="F189" s="570">
        <v>53</v>
      </c>
      <c r="G189" s="570" t="s">
        <v>500</v>
      </c>
      <c r="H189" s="570">
        <v>2200</v>
      </c>
      <c r="I189" s="570">
        <v>15</v>
      </c>
      <c r="J189" s="570">
        <v>0</v>
      </c>
      <c r="K189" s="570">
        <v>0</v>
      </c>
      <c r="L189" s="570">
        <v>0</v>
      </c>
      <c r="M189" s="570">
        <v>0</v>
      </c>
      <c r="N189" s="570">
        <f t="shared" si="2175"/>
        <v>2215</v>
      </c>
      <c r="O189" s="563">
        <f t="shared" si="2176"/>
        <v>41.79245283018868</v>
      </c>
      <c r="P189" s="570" t="s">
        <v>1283</v>
      </c>
      <c r="R189" s="403"/>
      <c r="S189" s="403"/>
      <c r="AE189" s="727"/>
      <c r="AH189" s="403"/>
      <c r="AI189" s="403"/>
      <c r="AU189" s="727"/>
      <c r="AX189" s="403"/>
      <c r="AY189" s="403"/>
      <c r="BK189" s="727"/>
      <c r="BN189" s="403"/>
      <c r="BO189" s="403"/>
      <c r="CA189" s="727"/>
      <c r="CD189" s="403"/>
      <c r="CE189" s="403"/>
      <c r="CQ189" s="727"/>
      <c r="CT189" s="403"/>
      <c r="CU189" s="403"/>
      <c r="DG189" s="727"/>
      <c r="DJ189" s="403"/>
      <c r="DK189" s="403"/>
      <c r="DW189" s="727"/>
      <c r="DZ189" s="403"/>
      <c r="EA189" s="403"/>
      <c r="EM189" s="727"/>
      <c r="EP189" s="403"/>
      <c r="EQ189" s="403"/>
      <c r="FC189" s="727"/>
      <c r="FF189" s="403"/>
      <c r="FG189" s="403"/>
      <c r="FS189" s="727"/>
      <c r="FV189" s="403"/>
      <c r="FW189" s="403"/>
      <c r="GI189" s="727"/>
      <c r="GL189" s="403"/>
      <c r="GM189" s="403"/>
      <c r="GY189" s="727"/>
      <c r="HB189" s="403"/>
      <c r="HC189" s="403"/>
      <c r="HO189" s="727"/>
      <c r="HR189" s="403"/>
      <c r="HS189" s="403"/>
      <c r="IE189" s="727"/>
      <c r="IH189" s="403"/>
      <c r="II189" s="403"/>
      <c r="IU189" s="727"/>
      <c r="IX189" s="403"/>
      <c r="IY189" s="403"/>
      <c r="JK189" s="727"/>
      <c r="JN189" s="403"/>
      <c r="JO189" s="403"/>
      <c r="KA189" s="727"/>
      <c r="KD189" s="403"/>
      <c r="KE189" s="403"/>
      <c r="KQ189" s="727"/>
      <c r="KT189" s="403"/>
      <c r="KU189" s="403"/>
      <c r="LG189" s="727"/>
      <c r="LJ189" s="403"/>
      <c r="LK189" s="403"/>
      <c r="LW189" s="727"/>
      <c r="LZ189" s="403"/>
      <c r="MA189" s="403"/>
      <c r="MM189" s="727"/>
      <c r="MP189" s="403"/>
      <c r="MQ189" s="403"/>
      <c r="NC189" s="727"/>
      <c r="NF189" s="403"/>
      <c r="NG189" s="403"/>
      <c r="NS189" s="727"/>
      <c r="NV189" s="403"/>
      <c r="NW189" s="403"/>
      <c r="OI189" s="727"/>
      <c r="OL189" s="403"/>
      <c r="OM189" s="403"/>
      <c r="OY189" s="727"/>
      <c r="PB189" s="403"/>
      <c r="PC189" s="403"/>
      <c r="PO189" s="727"/>
      <c r="PR189" s="403"/>
      <c r="PS189" s="403"/>
      <c r="QE189" s="727"/>
      <c r="QH189" s="403"/>
      <c r="QI189" s="403"/>
      <c r="QU189" s="727"/>
      <c r="QX189" s="403"/>
      <c r="QY189" s="403"/>
      <c r="RK189" s="727"/>
      <c r="RN189" s="403"/>
      <c r="RO189" s="403"/>
      <c r="SA189" s="727"/>
      <c r="SD189" s="403"/>
      <c r="SE189" s="403"/>
      <c r="SQ189" s="727"/>
      <c r="ST189" s="403"/>
      <c r="SU189" s="403"/>
      <c r="TG189" s="727"/>
      <c r="TJ189" s="403"/>
      <c r="TK189" s="403"/>
      <c r="TW189" s="727"/>
      <c r="TZ189" s="403"/>
      <c r="UA189" s="403"/>
      <c r="UM189" s="727"/>
      <c r="UP189" s="403"/>
      <c r="UQ189" s="403"/>
      <c r="VC189" s="727"/>
      <c r="VF189" s="403"/>
      <c r="VG189" s="403"/>
      <c r="VS189" s="727"/>
      <c r="VV189" s="403"/>
      <c r="VW189" s="403"/>
      <c r="WI189" s="727"/>
      <c r="WL189" s="403"/>
      <c r="WM189" s="403"/>
      <c r="WY189" s="727"/>
      <c r="XB189" s="403"/>
      <c r="XC189" s="403"/>
      <c r="XO189" s="727"/>
      <c r="XR189" s="403"/>
      <c r="XS189" s="403"/>
      <c r="YE189" s="727"/>
      <c r="YH189" s="403"/>
      <c r="YI189" s="403"/>
      <c r="YU189" s="727"/>
      <c r="YX189" s="403"/>
      <c r="YY189" s="403"/>
      <c r="ZK189" s="727"/>
      <c r="ZN189" s="403"/>
      <c r="ZO189" s="403"/>
      <c r="AAA189" s="727"/>
      <c r="AAD189" s="403"/>
      <c r="AAE189" s="403"/>
      <c r="AAQ189" s="727"/>
      <c r="AAT189" s="403"/>
      <c r="AAU189" s="403"/>
      <c r="ABG189" s="727"/>
      <c r="ABJ189" s="403"/>
      <c r="ABK189" s="403"/>
      <c r="ABW189" s="727"/>
      <c r="ABZ189" s="403"/>
      <c r="ACA189" s="403"/>
      <c r="ACM189" s="727"/>
      <c r="ACP189" s="403"/>
      <c r="ACQ189" s="403"/>
      <c r="ADC189" s="727"/>
      <c r="ADF189" s="403"/>
      <c r="ADG189" s="403"/>
      <c r="ADS189" s="727"/>
      <c r="ADV189" s="403"/>
      <c r="ADW189" s="403"/>
      <c r="AEI189" s="727"/>
      <c r="AEL189" s="403"/>
      <c r="AEM189" s="403"/>
      <c r="AEY189" s="727"/>
      <c r="AFB189" s="403"/>
      <c r="AFC189" s="403"/>
      <c r="AFO189" s="727"/>
      <c r="AFR189" s="403"/>
      <c r="AFS189" s="403"/>
      <c r="AGE189" s="727"/>
      <c r="AGH189" s="403"/>
      <c r="AGI189" s="403"/>
      <c r="AGU189" s="727"/>
      <c r="AGX189" s="403"/>
      <c r="AGY189" s="403"/>
      <c r="AHK189" s="727"/>
      <c r="AHN189" s="403"/>
      <c r="AHO189" s="403"/>
      <c r="AIA189" s="727"/>
      <c r="AID189" s="403"/>
      <c r="AIE189" s="403"/>
      <c r="AIQ189" s="727"/>
      <c r="AIT189" s="403"/>
      <c r="AIU189" s="403"/>
      <c r="AJG189" s="727"/>
      <c r="AJJ189" s="403"/>
      <c r="AJK189" s="403"/>
      <c r="AJW189" s="727"/>
      <c r="AJZ189" s="403"/>
      <c r="AKA189" s="403"/>
      <c r="AKM189" s="727"/>
      <c r="AKP189" s="403"/>
      <c r="AKQ189" s="403"/>
      <c r="ALC189" s="727"/>
      <c r="ALF189" s="403"/>
      <c r="ALG189" s="403"/>
      <c r="ALS189" s="727"/>
      <c r="ALV189" s="403"/>
      <c r="ALW189" s="403"/>
      <c r="AMI189" s="727"/>
      <c r="AML189" s="403"/>
      <c r="AMM189" s="403"/>
      <c r="AMY189" s="727"/>
      <c r="ANB189" s="403"/>
      <c r="ANC189" s="403"/>
      <c r="ANO189" s="727"/>
      <c r="ANR189" s="403"/>
      <c r="ANS189" s="403"/>
      <c r="AOE189" s="727"/>
      <c r="AOH189" s="403"/>
      <c r="AOI189" s="403"/>
      <c r="AOU189" s="727"/>
      <c r="AOX189" s="403"/>
      <c r="AOY189" s="403"/>
      <c r="APK189" s="727"/>
      <c r="APN189" s="403"/>
      <c r="APO189" s="403"/>
      <c r="AQA189" s="727"/>
      <c r="AQD189" s="403"/>
      <c r="AQE189" s="403"/>
      <c r="AQQ189" s="727"/>
      <c r="AQT189" s="403"/>
      <c r="AQU189" s="403"/>
      <c r="ARG189" s="727"/>
      <c r="ARJ189" s="403"/>
      <c r="ARK189" s="403"/>
      <c r="ARW189" s="727"/>
      <c r="ARZ189" s="403"/>
      <c r="ASA189" s="403"/>
      <c r="ASM189" s="727"/>
      <c r="ASP189" s="403"/>
      <c r="ASQ189" s="403"/>
      <c r="ATC189" s="727"/>
      <c r="ATF189" s="403"/>
      <c r="ATG189" s="403"/>
      <c r="ATS189" s="727"/>
      <c r="ATV189" s="403"/>
      <c r="ATW189" s="403"/>
      <c r="AUI189" s="727"/>
      <c r="AUL189" s="403"/>
      <c r="AUM189" s="403"/>
      <c r="AUY189" s="727"/>
      <c r="AVB189" s="403"/>
      <c r="AVC189" s="403"/>
      <c r="AVO189" s="727"/>
      <c r="AVR189" s="403"/>
      <c r="AVS189" s="403"/>
      <c r="AWE189" s="727"/>
      <c r="AWH189" s="403"/>
      <c r="AWI189" s="403"/>
      <c r="AWU189" s="727"/>
      <c r="AWX189" s="403"/>
      <c r="AWY189" s="403"/>
      <c r="AXK189" s="727"/>
      <c r="AXN189" s="403"/>
      <c r="AXO189" s="403"/>
      <c r="AYA189" s="727"/>
      <c r="AYD189" s="403"/>
      <c r="AYE189" s="403"/>
      <c r="AYQ189" s="727"/>
      <c r="AYT189" s="403"/>
      <c r="AYU189" s="403"/>
      <c r="AZG189" s="727"/>
      <c r="AZJ189" s="403"/>
      <c r="AZK189" s="403"/>
      <c r="AZW189" s="727"/>
      <c r="AZZ189" s="403"/>
      <c r="BAA189" s="403"/>
      <c r="BAM189" s="727"/>
      <c r="BAP189" s="403"/>
      <c r="BAQ189" s="403"/>
      <c r="BBC189" s="727"/>
      <c r="BBF189" s="403"/>
      <c r="BBG189" s="403"/>
      <c r="BBS189" s="727"/>
      <c r="BBV189" s="403"/>
      <c r="BBW189" s="403"/>
      <c r="BCI189" s="727"/>
      <c r="BCL189" s="403"/>
      <c r="BCM189" s="403"/>
      <c r="BCY189" s="727"/>
      <c r="BDB189" s="403"/>
      <c r="BDC189" s="403"/>
      <c r="BDO189" s="727"/>
      <c r="BDR189" s="403"/>
      <c r="BDS189" s="403"/>
      <c r="BEE189" s="727"/>
      <c r="BEH189" s="403"/>
      <c r="BEI189" s="403"/>
      <c r="BEU189" s="727"/>
      <c r="BEX189" s="403"/>
      <c r="BEY189" s="403"/>
      <c r="BFK189" s="727"/>
      <c r="BFN189" s="403"/>
      <c r="BFO189" s="403"/>
      <c r="BGA189" s="727"/>
      <c r="BGD189" s="403"/>
      <c r="BGE189" s="403"/>
      <c r="BGQ189" s="727"/>
      <c r="BGT189" s="403"/>
      <c r="BGU189" s="403"/>
      <c r="BHG189" s="727"/>
      <c r="BHJ189" s="403"/>
      <c r="BHK189" s="403"/>
      <c r="BHW189" s="727"/>
      <c r="BHZ189" s="403"/>
      <c r="BIA189" s="403"/>
      <c r="BIM189" s="727"/>
      <c r="BIP189" s="403"/>
      <c r="BIQ189" s="403"/>
      <c r="BJC189" s="727"/>
      <c r="BJF189" s="403"/>
      <c r="BJG189" s="403"/>
      <c r="BJS189" s="727"/>
      <c r="BJV189" s="403"/>
      <c r="BJW189" s="403"/>
      <c r="BKI189" s="727"/>
      <c r="BKL189" s="403"/>
      <c r="BKM189" s="403"/>
      <c r="BKY189" s="727"/>
      <c r="BLB189" s="403"/>
      <c r="BLC189" s="403"/>
      <c r="BLO189" s="727"/>
      <c r="BLR189" s="403"/>
      <c r="BLS189" s="403"/>
      <c r="BME189" s="727"/>
      <c r="BMH189" s="403"/>
      <c r="BMI189" s="403"/>
      <c r="BMU189" s="727"/>
      <c r="BMX189" s="403"/>
      <c r="BMY189" s="403"/>
      <c r="BNK189" s="727"/>
      <c r="BNN189" s="403"/>
      <c r="BNO189" s="403"/>
      <c r="BOA189" s="727"/>
      <c r="BOD189" s="403"/>
      <c r="BOE189" s="403"/>
      <c r="BOQ189" s="727"/>
      <c r="BOT189" s="403"/>
      <c r="BOU189" s="403"/>
      <c r="BPG189" s="727"/>
      <c r="BPJ189" s="403"/>
      <c r="BPK189" s="403"/>
      <c r="BPW189" s="727"/>
      <c r="BPZ189" s="403"/>
      <c r="BQA189" s="403"/>
      <c r="BQM189" s="727"/>
      <c r="BQP189" s="403"/>
      <c r="BQQ189" s="403"/>
      <c r="BRC189" s="727"/>
      <c r="BRF189" s="403"/>
      <c r="BRG189" s="403"/>
      <c r="BRS189" s="727"/>
      <c r="BRV189" s="403"/>
      <c r="BRW189" s="403"/>
      <c r="BSI189" s="727"/>
      <c r="BSL189" s="403"/>
      <c r="BSM189" s="403"/>
      <c r="BSY189" s="727"/>
      <c r="BTB189" s="403"/>
      <c r="BTC189" s="403"/>
      <c r="BTO189" s="727"/>
      <c r="BTR189" s="403"/>
      <c r="BTS189" s="403"/>
      <c r="BUE189" s="727"/>
      <c r="BUH189" s="403"/>
      <c r="BUI189" s="403"/>
      <c r="BUU189" s="727"/>
      <c r="BUX189" s="403"/>
      <c r="BUY189" s="403"/>
      <c r="BVK189" s="727"/>
      <c r="BVN189" s="403"/>
      <c r="BVO189" s="403"/>
      <c r="BWA189" s="727"/>
      <c r="BWD189" s="403"/>
      <c r="BWE189" s="403"/>
      <c r="BWQ189" s="727"/>
      <c r="BWT189" s="403"/>
      <c r="BWU189" s="403"/>
      <c r="BXG189" s="727"/>
      <c r="BXJ189" s="403"/>
      <c r="BXK189" s="403"/>
      <c r="BXW189" s="727"/>
      <c r="BXZ189" s="403"/>
      <c r="BYA189" s="403"/>
      <c r="BYM189" s="727"/>
      <c r="BYP189" s="403"/>
      <c r="BYQ189" s="403"/>
      <c r="BZC189" s="727"/>
      <c r="BZF189" s="403"/>
      <c r="BZG189" s="403"/>
      <c r="BZS189" s="727"/>
      <c r="BZV189" s="403"/>
      <c r="BZW189" s="403"/>
      <c r="CAI189" s="727"/>
      <c r="CAL189" s="403"/>
      <c r="CAM189" s="403"/>
      <c r="CAY189" s="727"/>
      <c r="CBB189" s="403"/>
      <c r="CBC189" s="403"/>
      <c r="CBO189" s="727"/>
      <c r="CBR189" s="403"/>
      <c r="CBS189" s="403"/>
      <c r="CCE189" s="727"/>
      <c r="CCH189" s="403"/>
      <c r="CCI189" s="403"/>
      <c r="CCU189" s="727"/>
      <c r="CCX189" s="403"/>
      <c r="CCY189" s="403"/>
      <c r="CDK189" s="727"/>
      <c r="CDN189" s="403"/>
      <c r="CDO189" s="403"/>
      <c r="CEA189" s="727"/>
      <c r="CED189" s="403"/>
      <c r="CEE189" s="403"/>
      <c r="CEQ189" s="727"/>
      <c r="CET189" s="403"/>
      <c r="CEU189" s="403"/>
      <c r="CFG189" s="727"/>
      <c r="CFJ189" s="403"/>
      <c r="CFK189" s="403"/>
      <c r="CFW189" s="727"/>
      <c r="CFZ189" s="403"/>
      <c r="CGA189" s="403"/>
      <c r="CGM189" s="727"/>
      <c r="CGP189" s="403"/>
      <c r="CGQ189" s="403"/>
      <c r="CHC189" s="727"/>
      <c r="CHF189" s="403"/>
      <c r="CHG189" s="403"/>
      <c r="CHS189" s="727"/>
      <c r="CHV189" s="403"/>
      <c r="CHW189" s="403"/>
      <c r="CII189" s="727"/>
      <c r="CIL189" s="403"/>
      <c r="CIM189" s="403"/>
      <c r="CIY189" s="727"/>
      <c r="CJB189" s="403"/>
      <c r="CJC189" s="403"/>
      <c r="CJO189" s="727"/>
      <c r="CJR189" s="403"/>
      <c r="CJS189" s="403"/>
      <c r="CKE189" s="727"/>
      <c r="CKH189" s="403"/>
      <c r="CKI189" s="403"/>
      <c r="CKU189" s="727"/>
      <c r="CKX189" s="403"/>
      <c r="CKY189" s="403"/>
      <c r="CLK189" s="727"/>
      <c r="CLN189" s="403"/>
      <c r="CLO189" s="403"/>
      <c r="CMA189" s="727"/>
      <c r="CMD189" s="403"/>
      <c r="CME189" s="403"/>
      <c r="CMQ189" s="727"/>
      <c r="CMT189" s="403"/>
      <c r="CMU189" s="403"/>
      <c r="CNG189" s="727"/>
      <c r="CNJ189" s="403"/>
      <c r="CNK189" s="403"/>
      <c r="CNW189" s="727"/>
      <c r="CNZ189" s="403"/>
      <c r="COA189" s="403"/>
      <c r="COM189" s="727"/>
      <c r="COP189" s="403"/>
      <c r="COQ189" s="403"/>
      <c r="CPC189" s="727"/>
      <c r="CPF189" s="403"/>
      <c r="CPG189" s="403"/>
      <c r="CPS189" s="727"/>
      <c r="CPV189" s="403"/>
      <c r="CPW189" s="403"/>
      <c r="CQI189" s="727"/>
      <c r="CQL189" s="403"/>
      <c r="CQM189" s="403"/>
      <c r="CQY189" s="727"/>
      <c r="CRB189" s="403"/>
      <c r="CRC189" s="403"/>
      <c r="CRO189" s="727"/>
      <c r="CRR189" s="403"/>
      <c r="CRS189" s="403"/>
      <c r="CSE189" s="727"/>
      <c r="CSH189" s="403"/>
      <c r="CSI189" s="403"/>
      <c r="CSU189" s="727"/>
      <c r="CSX189" s="403"/>
      <c r="CSY189" s="403"/>
      <c r="CTK189" s="727"/>
      <c r="CTN189" s="403"/>
      <c r="CTO189" s="403"/>
      <c r="CUA189" s="727"/>
      <c r="CUD189" s="403"/>
      <c r="CUE189" s="403"/>
      <c r="CUQ189" s="727"/>
      <c r="CUT189" s="403"/>
      <c r="CUU189" s="403"/>
      <c r="CVG189" s="727"/>
      <c r="CVJ189" s="403"/>
      <c r="CVK189" s="403"/>
      <c r="CVW189" s="727"/>
      <c r="CVZ189" s="403"/>
      <c r="CWA189" s="403"/>
      <c r="CWM189" s="727"/>
      <c r="CWP189" s="403"/>
      <c r="CWQ189" s="403"/>
      <c r="CXC189" s="727"/>
      <c r="CXF189" s="403"/>
      <c r="CXG189" s="403"/>
      <c r="CXS189" s="727"/>
      <c r="CXV189" s="403"/>
      <c r="CXW189" s="403"/>
      <c r="CYI189" s="727"/>
      <c r="CYL189" s="403"/>
      <c r="CYM189" s="403"/>
      <c r="CYY189" s="727"/>
      <c r="CZB189" s="403"/>
      <c r="CZC189" s="403"/>
      <c r="CZO189" s="727"/>
      <c r="CZR189" s="403"/>
      <c r="CZS189" s="403"/>
      <c r="DAE189" s="727"/>
      <c r="DAH189" s="403"/>
      <c r="DAI189" s="403"/>
      <c r="DAU189" s="727"/>
      <c r="DAX189" s="403"/>
      <c r="DAY189" s="403"/>
      <c r="DBK189" s="727"/>
      <c r="DBN189" s="403"/>
      <c r="DBO189" s="403"/>
      <c r="DCA189" s="727"/>
      <c r="DCD189" s="403"/>
      <c r="DCE189" s="403"/>
      <c r="DCQ189" s="727"/>
      <c r="DCT189" s="403"/>
      <c r="DCU189" s="403"/>
      <c r="DDG189" s="727"/>
      <c r="DDJ189" s="403"/>
      <c r="DDK189" s="403"/>
      <c r="DDW189" s="727"/>
      <c r="DDZ189" s="403"/>
      <c r="DEA189" s="403"/>
      <c r="DEM189" s="727"/>
      <c r="DEP189" s="403"/>
      <c r="DEQ189" s="403"/>
      <c r="DFC189" s="727"/>
      <c r="DFF189" s="403"/>
      <c r="DFG189" s="403"/>
      <c r="DFS189" s="727"/>
      <c r="DFV189" s="403"/>
      <c r="DFW189" s="403"/>
      <c r="DGI189" s="727"/>
      <c r="DGL189" s="403"/>
      <c r="DGM189" s="403"/>
      <c r="DGY189" s="727"/>
      <c r="DHB189" s="403"/>
      <c r="DHC189" s="403"/>
      <c r="DHO189" s="727"/>
      <c r="DHR189" s="403"/>
      <c r="DHS189" s="403"/>
      <c r="DIE189" s="727"/>
      <c r="DIH189" s="403"/>
      <c r="DII189" s="403"/>
      <c r="DIU189" s="727"/>
      <c r="DIX189" s="403"/>
      <c r="DIY189" s="403"/>
      <c r="DJK189" s="727"/>
      <c r="DJN189" s="403"/>
      <c r="DJO189" s="403"/>
      <c r="DKA189" s="727"/>
      <c r="DKD189" s="403"/>
      <c r="DKE189" s="403"/>
      <c r="DKQ189" s="727"/>
      <c r="DKT189" s="403"/>
      <c r="DKU189" s="403"/>
      <c r="DLG189" s="727"/>
      <c r="DLJ189" s="403"/>
      <c r="DLK189" s="403"/>
      <c r="DLW189" s="727"/>
      <c r="DLZ189" s="403"/>
      <c r="DMA189" s="403"/>
      <c r="DMM189" s="727"/>
      <c r="DMP189" s="403"/>
      <c r="DMQ189" s="403"/>
      <c r="DNC189" s="727"/>
      <c r="DNF189" s="403"/>
      <c r="DNG189" s="403"/>
      <c r="DNS189" s="727"/>
      <c r="DNV189" s="403"/>
      <c r="DNW189" s="403"/>
      <c r="DOI189" s="727"/>
      <c r="DOL189" s="403"/>
      <c r="DOM189" s="403"/>
      <c r="DOY189" s="727"/>
      <c r="DPB189" s="403"/>
      <c r="DPC189" s="403"/>
      <c r="DPO189" s="727"/>
      <c r="DPR189" s="403"/>
      <c r="DPS189" s="403"/>
      <c r="DQE189" s="727"/>
      <c r="DQH189" s="403"/>
      <c r="DQI189" s="403"/>
      <c r="DQU189" s="727"/>
      <c r="DQX189" s="403"/>
      <c r="DQY189" s="403"/>
      <c r="DRK189" s="727"/>
      <c r="DRN189" s="403"/>
      <c r="DRO189" s="403"/>
      <c r="DSA189" s="727"/>
      <c r="DSD189" s="403"/>
      <c r="DSE189" s="403"/>
      <c r="DSQ189" s="727"/>
      <c r="DST189" s="403"/>
      <c r="DSU189" s="403"/>
      <c r="DTG189" s="727"/>
      <c r="DTJ189" s="403"/>
      <c r="DTK189" s="403"/>
      <c r="DTW189" s="727"/>
      <c r="DTZ189" s="403"/>
      <c r="DUA189" s="403"/>
      <c r="DUM189" s="727"/>
      <c r="DUP189" s="403"/>
      <c r="DUQ189" s="403"/>
      <c r="DVC189" s="727"/>
      <c r="DVF189" s="403"/>
      <c r="DVG189" s="403"/>
      <c r="DVS189" s="727"/>
      <c r="DVV189" s="403"/>
      <c r="DVW189" s="403"/>
      <c r="DWI189" s="727"/>
      <c r="DWL189" s="403"/>
      <c r="DWM189" s="403"/>
      <c r="DWY189" s="727"/>
      <c r="DXB189" s="403"/>
      <c r="DXC189" s="403"/>
      <c r="DXO189" s="727"/>
      <c r="DXR189" s="403"/>
      <c r="DXS189" s="403"/>
      <c r="DYE189" s="727"/>
      <c r="DYH189" s="403"/>
      <c r="DYI189" s="403"/>
      <c r="DYU189" s="727"/>
      <c r="DYX189" s="403"/>
      <c r="DYY189" s="403"/>
      <c r="DZK189" s="727"/>
      <c r="DZN189" s="403"/>
      <c r="DZO189" s="403"/>
      <c r="EAA189" s="727"/>
      <c r="EAD189" s="403"/>
      <c r="EAE189" s="403"/>
      <c r="EAQ189" s="727"/>
      <c r="EAT189" s="403"/>
      <c r="EAU189" s="403"/>
      <c r="EBG189" s="727"/>
      <c r="EBJ189" s="403"/>
      <c r="EBK189" s="403"/>
      <c r="EBW189" s="727"/>
      <c r="EBZ189" s="403"/>
      <c r="ECA189" s="403"/>
      <c r="ECM189" s="727"/>
      <c r="ECP189" s="403"/>
      <c r="ECQ189" s="403"/>
      <c r="EDC189" s="727"/>
      <c r="EDF189" s="403"/>
      <c r="EDG189" s="403"/>
      <c r="EDS189" s="727"/>
      <c r="EDV189" s="403"/>
      <c r="EDW189" s="403"/>
      <c r="EEI189" s="727"/>
      <c r="EEL189" s="403"/>
      <c r="EEM189" s="403"/>
      <c r="EEY189" s="727"/>
      <c r="EFB189" s="403"/>
      <c r="EFC189" s="403"/>
      <c r="EFO189" s="727"/>
      <c r="EFR189" s="403"/>
      <c r="EFS189" s="403"/>
      <c r="EGE189" s="727"/>
      <c r="EGH189" s="403"/>
      <c r="EGI189" s="403"/>
      <c r="EGU189" s="727"/>
      <c r="EGX189" s="403"/>
      <c r="EGY189" s="403"/>
      <c r="EHK189" s="727"/>
      <c r="EHN189" s="403"/>
      <c r="EHO189" s="403"/>
      <c r="EIA189" s="727"/>
      <c r="EID189" s="403"/>
      <c r="EIE189" s="403"/>
      <c r="EIQ189" s="727"/>
      <c r="EIT189" s="403"/>
      <c r="EIU189" s="403"/>
      <c r="EJG189" s="727"/>
      <c r="EJJ189" s="403"/>
      <c r="EJK189" s="403"/>
      <c r="EJW189" s="727"/>
      <c r="EJZ189" s="403"/>
      <c r="EKA189" s="403"/>
      <c r="EKM189" s="727"/>
      <c r="EKP189" s="403"/>
      <c r="EKQ189" s="403"/>
      <c r="ELC189" s="727"/>
      <c r="ELF189" s="403"/>
      <c r="ELG189" s="403"/>
      <c r="ELS189" s="727"/>
      <c r="ELV189" s="403"/>
      <c r="ELW189" s="403"/>
      <c r="EMI189" s="727"/>
      <c r="EML189" s="403"/>
      <c r="EMM189" s="403"/>
      <c r="EMY189" s="727"/>
      <c r="ENB189" s="403"/>
      <c r="ENC189" s="403"/>
      <c r="ENO189" s="727"/>
      <c r="ENR189" s="403"/>
      <c r="ENS189" s="403"/>
      <c r="EOE189" s="727"/>
      <c r="EOH189" s="403"/>
      <c r="EOI189" s="403"/>
      <c r="EOU189" s="727"/>
      <c r="EOX189" s="403"/>
      <c r="EOY189" s="403"/>
      <c r="EPK189" s="727"/>
      <c r="EPN189" s="403"/>
      <c r="EPO189" s="403"/>
      <c r="EQA189" s="727"/>
      <c r="EQD189" s="403"/>
      <c r="EQE189" s="403"/>
      <c r="EQQ189" s="727"/>
      <c r="EQT189" s="403"/>
      <c r="EQU189" s="403"/>
      <c r="ERG189" s="727"/>
      <c r="ERJ189" s="403"/>
      <c r="ERK189" s="403"/>
      <c r="ERW189" s="727"/>
      <c r="ERZ189" s="403"/>
      <c r="ESA189" s="403"/>
      <c r="ESM189" s="727"/>
      <c r="ESP189" s="403"/>
      <c r="ESQ189" s="403"/>
      <c r="ETC189" s="727"/>
      <c r="ETF189" s="403"/>
      <c r="ETG189" s="403"/>
      <c r="ETS189" s="727"/>
      <c r="ETV189" s="403"/>
      <c r="ETW189" s="403"/>
      <c r="EUI189" s="727"/>
      <c r="EUL189" s="403"/>
      <c r="EUM189" s="403"/>
      <c r="EUY189" s="727"/>
      <c r="EVB189" s="403"/>
      <c r="EVC189" s="403"/>
      <c r="EVO189" s="727"/>
      <c r="EVR189" s="403"/>
      <c r="EVS189" s="403"/>
      <c r="EWE189" s="727"/>
      <c r="EWH189" s="403"/>
      <c r="EWI189" s="403"/>
      <c r="EWU189" s="727"/>
      <c r="EWX189" s="403"/>
      <c r="EWY189" s="403"/>
      <c r="EXK189" s="727"/>
      <c r="EXN189" s="403"/>
      <c r="EXO189" s="403"/>
      <c r="EYA189" s="727"/>
      <c r="EYD189" s="403"/>
      <c r="EYE189" s="403"/>
      <c r="EYQ189" s="727"/>
      <c r="EYT189" s="403"/>
      <c r="EYU189" s="403"/>
      <c r="EZG189" s="727"/>
      <c r="EZJ189" s="403"/>
      <c r="EZK189" s="403"/>
      <c r="EZW189" s="727"/>
      <c r="EZZ189" s="403"/>
      <c r="FAA189" s="403"/>
      <c r="FAM189" s="727"/>
      <c r="FAP189" s="403"/>
      <c r="FAQ189" s="403"/>
      <c r="FBC189" s="727"/>
      <c r="FBF189" s="403"/>
      <c r="FBG189" s="403"/>
      <c r="FBS189" s="727"/>
      <c r="FBV189" s="403"/>
      <c r="FBW189" s="403"/>
      <c r="FCI189" s="727"/>
      <c r="FCL189" s="403"/>
      <c r="FCM189" s="403"/>
      <c r="FCY189" s="727"/>
      <c r="FDB189" s="403"/>
      <c r="FDC189" s="403"/>
      <c r="FDO189" s="727"/>
      <c r="FDR189" s="403"/>
      <c r="FDS189" s="403"/>
      <c r="FEE189" s="727"/>
      <c r="FEH189" s="403"/>
      <c r="FEI189" s="403"/>
      <c r="FEU189" s="727"/>
      <c r="FEX189" s="403"/>
      <c r="FEY189" s="403"/>
      <c r="FFK189" s="727"/>
      <c r="FFN189" s="403"/>
      <c r="FFO189" s="403"/>
      <c r="FGA189" s="727"/>
      <c r="FGD189" s="403"/>
      <c r="FGE189" s="403"/>
      <c r="FGQ189" s="727"/>
      <c r="FGT189" s="403"/>
      <c r="FGU189" s="403"/>
      <c r="FHG189" s="727"/>
      <c r="FHJ189" s="403"/>
      <c r="FHK189" s="403"/>
      <c r="FHW189" s="727"/>
      <c r="FHZ189" s="403"/>
      <c r="FIA189" s="403"/>
      <c r="FIM189" s="727"/>
      <c r="FIP189" s="403"/>
      <c r="FIQ189" s="403"/>
      <c r="FJC189" s="727"/>
      <c r="FJF189" s="403"/>
      <c r="FJG189" s="403"/>
      <c r="FJS189" s="727"/>
      <c r="FJV189" s="403"/>
      <c r="FJW189" s="403"/>
      <c r="FKI189" s="727"/>
      <c r="FKL189" s="403"/>
      <c r="FKM189" s="403"/>
      <c r="FKY189" s="727"/>
      <c r="FLB189" s="403"/>
      <c r="FLC189" s="403"/>
      <c r="FLO189" s="727"/>
      <c r="FLR189" s="403"/>
      <c r="FLS189" s="403"/>
      <c r="FME189" s="727"/>
      <c r="FMH189" s="403"/>
      <c r="FMI189" s="403"/>
      <c r="FMU189" s="727"/>
      <c r="FMX189" s="403"/>
      <c r="FMY189" s="403"/>
      <c r="FNK189" s="727"/>
      <c r="FNN189" s="403"/>
      <c r="FNO189" s="403"/>
      <c r="FOA189" s="727"/>
      <c r="FOD189" s="403"/>
      <c r="FOE189" s="403"/>
      <c r="FOQ189" s="727"/>
      <c r="FOT189" s="403"/>
      <c r="FOU189" s="403"/>
      <c r="FPG189" s="727"/>
      <c r="FPJ189" s="403"/>
      <c r="FPK189" s="403"/>
      <c r="FPW189" s="727"/>
      <c r="FPZ189" s="403"/>
      <c r="FQA189" s="403"/>
      <c r="FQM189" s="727"/>
      <c r="FQP189" s="403"/>
      <c r="FQQ189" s="403"/>
      <c r="FRC189" s="727"/>
      <c r="FRF189" s="403"/>
      <c r="FRG189" s="403"/>
      <c r="FRS189" s="727"/>
      <c r="FRV189" s="403"/>
      <c r="FRW189" s="403"/>
      <c r="FSI189" s="727"/>
      <c r="FSL189" s="403"/>
      <c r="FSM189" s="403"/>
      <c r="FSY189" s="727"/>
      <c r="FTB189" s="403"/>
      <c r="FTC189" s="403"/>
      <c r="FTO189" s="727"/>
      <c r="FTR189" s="403"/>
      <c r="FTS189" s="403"/>
      <c r="FUE189" s="727"/>
      <c r="FUH189" s="403"/>
      <c r="FUI189" s="403"/>
      <c r="FUU189" s="727"/>
      <c r="FUX189" s="403"/>
      <c r="FUY189" s="403"/>
      <c r="FVK189" s="727"/>
      <c r="FVN189" s="403"/>
      <c r="FVO189" s="403"/>
      <c r="FWA189" s="727"/>
      <c r="FWD189" s="403"/>
      <c r="FWE189" s="403"/>
      <c r="FWQ189" s="727"/>
      <c r="FWT189" s="403"/>
      <c r="FWU189" s="403"/>
      <c r="FXG189" s="727"/>
      <c r="FXJ189" s="403"/>
      <c r="FXK189" s="403"/>
      <c r="FXW189" s="727"/>
      <c r="FXZ189" s="403"/>
      <c r="FYA189" s="403"/>
      <c r="FYM189" s="727"/>
      <c r="FYP189" s="403"/>
      <c r="FYQ189" s="403"/>
      <c r="FZC189" s="727"/>
      <c r="FZF189" s="403"/>
      <c r="FZG189" s="403"/>
      <c r="FZS189" s="727"/>
      <c r="FZV189" s="403"/>
      <c r="FZW189" s="403"/>
      <c r="GAI189" s="727"/>
      <c r="GAL189" s="403"/>
      <c r="GAM189" s="403"/>
      <c r="GAY189" s="727"/>
      <c r="GBB189" s="403"/>
      <c r="GBC189" s="403"/>
      <c r="GBO189" s="727"/>
      <c r="GBR189" s="403"/>
      <c r="GBS189" s="403"/>
      <c r="GCE189" s="727"/>
      <c r="GCH189" s="403"/>
      <c r="GCI189" s="403"/>
      <c r="GCU189" s="727"/>
      <c r="GCX189" s="403"/>
      <c r="GCY189" s="403"/>
      <c r="GDK189" s="727"/>
      <c r="GDN189" s="403"/>
      <c r="GDO189" s="403"/>
      <c r="GEA189" s="727"/>
      <c r="GED189" s="403"/>
      <c r="GEE189" s="403"/>
      <c r="GEQ189" s="727"/>
      <c r="GET189" s="403"/>
      <c r="GEU189" s="403"/>
      <c r="GFG189" s="727"/>
      <c r="GFJ189" s="403"/>
      <c r="GFK189" s="403"/>
      <c r="GFW189" s="727"/>
      <c r="GFZ189" s="403"/>
      <c r="GGA189" s="403"/>
      <c r="GGM189" s="727"/>
      <c r="GGP189" s="403"/>
      <c r="GGQ189" s="403"/>
      <c r="GHC189" s="727"/>
      <c r="GHF189" s="403"/>
      <c r="GHG189" s="403"/>
      <c r="GHS189" s="727"/>
      <c r="GHV189" s="403"/>
      <c r="GHW189" s="403"/>
      <c r="GII189" s="727"/>
      <c r="GIL189" s="403"/>
      <c r="GIM189" s="403"/>
      <c r="GIY189" s="727"/>
      <c r="GJB189" s="403"/>
      <c r="GJC189" s="403"/>
      <c r="GJO189" s="727"/>
      <c r="GJR189" s="403"/>
      <c r="GJS189" s="403"/>
      <c r="GKE189" s="727"/>
      <c r="GKH189" s="403"/>
      <c r="GKI189" s="403"/>
      <c r="GKU189" s="727"/>
      <c r="GKX189" s="403"/>
      <c r="GKY189" s="403"/>
      <c r="GLK189" s="727"/>
      <c r="GLN189" s="403"/>
      <c r="GLO189" s="403"/>
      <c r="GMA189" s="727"/>
      <c r="GMD189" s="403"/>
      <c r="GME189" s="403"/>
      <c r="GMQ189" s="727"/>
      <c r="GMT189" s="403"/>
      <c r="GMU189" s="403"/>
      <c r="GNG189" s="727"/>
      <c r="GNJ189" s="403"/>
      <c r="GNK189" s="403"/>
      <c r="GNW189" s="727"/>
      <c r="GNZ189" s="403"/>
      <c r="GOA189" s="403"/>
      <c r="GOM189" s="727"/>
      <c r="GOP189" s="403"/>
      <c r="GOQ189" s="403"/>
      <c r="GPC189" s="727"/>
      <c r="GPF189" s="403"/>
      <c r="GPG189" s="403"/>
      <c r="GPS189" s="727"/>
      <c r="GPV189" s="403"/>
      <c r="GPW189" s="403"/>
      <c r="GQI189" s="727"/>
      <c r="GQL189" s="403"/>
      <c r="GQM189" s="403"/>
      <c r="GQY189" s="727"/>
      <c r="GRB189" s="403"/>
      <c r="GRC189" s="403"/>
      <c r="GRO189" s="727"/>
      <c r="GRR189" s="403"/>
      <c r="GRS189" s="403"/>
      <c r="GSE189" s="727"/>
      <c r="GSH189" s="403"/>
      <c r="GSI189" s="403"/>
      <c r="GSU189" s="727"/>
      <c r="GSX189" s="403"/>
      <c r="GSY189" s="403"/>
      <c r="GTK189" s="727"/>
      <c r="GTN189" s="403"/>
      <c r="GTO189" s="403"/>
      <c r="GUA189" s="727"/>
      <c r="GUD189" s="403"/>
      <c r="GUE189" s="403"/>
      <c r="GUQ189" s="727"/>
      <c r="GUT189" s="403"/>
      <c r="GUU189" s="403"/>
      <c r="GVG189" s="727"/>
      <c r="GVJ189" s="403"/>
      <c r="GVK189" s="403"/>
      <c r="GVW189" s="727"/>
      <c r="GVZ189" s="403"/>
      <c r="GWA189" s="403"/>
      <c r="GWM189" s="727"/>
      <c r="GWP189" s="403"/>
      <c r="GWQ189" s="403"/>
      <c r="GXC189" s="727"/>
      <c r="GXF189" s="403"/>
      <c r="GXG189" s="403"/>
      <c r="GXS189" s="727"/>
      <c r="GXV189" s="403"/>
      <c r="GXW189" s="403"/>
      <c r="GYI189" s="727"/>
      <c r="GYL189" s="403"/>
      <c r="GYM189" s="403"/>
      <c r="GYY189" s="727"/>
      <c r="GZB189" s="403"/>
      <c r="GZC189" s="403"/>
      <c r="GZO189" s="727"/>
      <c r="GZR189" s="403"/>
      <c r="GZS189" s="403"/>
      <c r="HAE189" s="727"/>
      <c r="HAH189" s="403"/>
      <c r="HAI189" s="403"/>
      <c r="HAU189" s="727"/>
      <c r="HAX189" s="403"/>
      <c r="HAY189" s="403"/>
      <c r="HBK189" s="727"/>
      <c r="HBN189" s="403"/>
      <c r="HBO189" s="403"/>
      <c r="HCA189" s="727"/>
      <c r="HCD189" s="403"/>
      <c r="HCE189" s="403"/>
      <c r="HCQ189" s="727"/>
      <c r="HCT189" s="403"/>
      <c r="HCU189" s="403"/>
      <c r="HDG189" s="727"/>
      <c r="HDJ189" s="403"/>
      <c r="HDK189" s="403"/>
      <c r="HDW189" s="727"/>
      <c r="HDZ189" s="403"/>
      <c r="HEA189" s="403"/>
      <c r="HEM189" s="727"/>
      <c r="HEP189" s="403"/>
      <c r="HEQ189" s="403"/>
      <c r="HFC189" s="727"/>
      <c r="HFF189" s="403"/>
      <c r="HFG189" s="403"/>
      <c r="HFS189" s="727"/>
      <c r="HFV189" s="403"/>
      <c r="HFW189" s="403"/>
      <c r="HGI189" s="727"/>
      <c r="HGL189" s="403"/>
      <c r="HGM189" s="403"/>
      <c r="HGY189" s="727"/>
      <c r="HHB189" s="403"/>
      <c r="HHC189" s="403"/>
      <c r="HHO189" s="727"/>
      <c r="HHR189" s="403"/>
      <c r="HHS189" s="403"/>
      <c r="HIE189" s="727"/>
      <c r="HIH189" s="403"/>
      <c r="HII189" s="403"/>
      <c r="HIU189" s="727"/>
      <c r="HIX189" s="403"/>
      <c r="HIY189" s="403"/>
      <c r="HJK189" s="727"/>
      <c r="HJN189" s="403"/>
      <c r="HJO189" s="403"/>
      <c r="HKA189" s="727"/>
      <c r="HKD189" s="403"/>
      <c r="HKE189" s="403"/>
      <c r="HKQ189" s="727"/>
      <c r="HKT189" s="403"/>
      <c r="HKU189" s="403"/>
      <c r="HLG189" s="727"/>
      <c r="HLJ189" s="403"/>
      <c r="HLK189" s="403"/>
      <c r="HLW189" s="727"/>
      <c r="HLZ189" s="403"/>
      <c r="HMA189" s="403"/>
      <c r="HMM189" s="727"/>
      <c r="HMP189" s="403"/>
      <c r="HMQ189" s="403"/>
      <c r="HNC189" s="727"/>
      <c r="HNF189" s="403"/>
      <c r="HNG189" s="403"/>
      <c r="HNS189" s="727"/>
      <c r="HNV189" s="403"/>
      <c r="HNW189" s="403"/>
      <c r="HOI189" s="727"/>
      <c r="HOL189" s="403"/>
      <c r="HOM189" s="403"/>
      <c r="HOY189" s="727"/>
      <c r="HPB189" s="403"/>
      <c r="HPC189" s="403"/>
      <c r="HPO189" s="727"/>
      <c r="HPR189" s="403"/>
      <c r="HPS189" s="403"/>
      <c r="HQE189" s="727"/>
      <c r="HQH189" s="403"/>
      <c r="HQI189" s="403"/>
      <c r="HQU189" s="727"/>
      <c r="HQX189" s="403"/>
      <c r="HQY189" s="403"/>
      <c r="HRK189" s="727"/>
      <c r="HRN189" s="403"/>
      <c r="HRO189" s="403"/>
      <c r="HSA189" s="727"/>
      <c r="HSD189" s="403"/>
      <c r="HSE189" s="403"/>
      <c r="HSQ189" s="727"/>
      <c r="HST189" s="403"/>
      <c r="HSU189" s="403"/>
      <c r="HTG189" s="727"/>
      <c r="HTJ189" s="403"/>
      <c r="HTK189" s="403"/>
      <c r="HTW189" s="727"/>
      <c r="HTZ189" s="403"/>
      <c r="HUA189" s="403"/>
      <c r="HUM189" s="727"/>
      <c r="HUP189" s="403"/>
      <c r="HUQ189" s="403"/>
      <c r="HVC189" s="727"/>
      <c r="HVF189" s="403"/>
      <c r="HVG189" s="403"/>
      <c r="HVS189" s="727"/>
      <c r="HVV189" s="403"/>
      <c r="HVW189" s="403"/>
      <c r="HWI189" s="727"/>
      <c r="HWL189" s="403"/>
      <c r="HWM189" s="403"/>
      <c r="HWY189" s="727"/>
      <c r="HXB189" s="403"/>
      <c r="HXC189" s="403"/>
      <c r="HXO189" s="727"/>
      <c r="HXR189" s="403"/>
      <c r="HXS189" s="403"/>
      <c r="HYE189" s="727"/>
      <c r="HYH189" s="403"/>
      <c r="HYI189" s="403"/>
      <c r="HYU189" s="727"/>
      <c r="HYX189" s="403"/>
      <c r="HYY189" s="403"/>
      <c r="HZK189" s="727"/>
      <c r="HZN189" s="403"/>
      <c r="HZO189" s="403"/>
      <c r="IAA189" s="727"/>
      <c r="IAD189" s="403"/>
      <c r="IAE189" s="403"/>
      <c r="IAQ189" s="727"/>
      <c r="IAT189" s="403"/>
      <c r="IAU189" s="403"/>
      <c r="IBG189" s="727"/>
      <c r="IBJ189" s="403"/>
      <c r="IBK189" s="403"/>
      <c r="IBW189" s="727"/>
      <c r="IBZ189" s="403"/>
      <c r="ICA189" s="403"/>
      <c r="ICM189" s="727"/>
      <c r="ICP189" s="403"/>
      <c r="ICQ189" s="403"/>
      <c r="IDC189" s="727"/>
      <c r="IDF189" s="403"/>
      <c r="IDG189" s="403"/>
      <c r="IDS189" s="727"/>
      <c r="IDV189" s="403"/>
      <c r="IDW189" s="403"/>
      <c r="IEI189" s="727"/>
      <c r="IEL189" s="403"/>
      <c r="IEM189" s="403"/>
      <c r="IEY189" s="727"/>
      <c r="IFB189" s="403"/>
      <c r="IFC189" s="403"/>
      <c r="IFO189" s="727"/>
      <c r="IFR189" s="403"/>
      <c r="IFS189" s="403"/>
      <c r="IGE189" s="727"/>
      <c r="IGH189" s="403"/>
      <c r="IGI189" s="403"/>
      <c r="IGU189" s="727"/>
      <c r="IGX189" s="403"/>
      <c r="IGY189" s="403"/>
      <c r="IHK189" s="727"/>
      <c r="IHN189" s="403"/>
      <c r="IHO189" s="403"/>
      <c r="IIA189" s="727"/>
      <c r="IID189" s="403"/>
      <c r="IIE189" s="403"/>
      <c r="IIQ189" s="727"/>
      <c r="IIT189" s="403"/>
      <c r="IIU189" s="403"/>
      <c r="IJG189" s="727"/>
      <c r="IJJ189" s="403"/>
      <c r="IJK189" s="403"/>
      <c r="IJW189" s="727"/>
      <c r="IJZ189" s="403"/>
      <c r="IKA189" s="403"/>
      <c r="IKM189" s="727"/>
      <c r="IKP189" s="403"/>
      <c r="IKQ189" s="403"/>
      <c r="ILC189" s="727"/>
      <c r="ILF189" s="403"/>
      <c r="ILG189" s="403"/>
      <c r="ILS189" s="727"/>
      <c r="ILV189" s="403"/>
      <c r="ILW189" s="403"/>
      <c r="IMI189" s="727"/>
      <c r="IML189" s="403"/>
      <c r="IMM189" s="403"/>
      <c r="IMY189" s="727"/>
      <c r="INB189" s="403"/>
      <c r="INC189" s="403"/>
      <c r="INO189" s="727"/>
      <c r="INR189" s="403"/>
      <c r="INS189" s="403"/>
      <c r="IOE189" s="727"/>
      <c r="IOH189" s="403"/>
      <c r="IOI189" s="403"/>
      <c r="IOU189" s="727"/>
      <c r="IOX189" s="403"/>
      <c r="IOY189" s="403"/>
      <c r="IPK189" s="727"/>
      <c r="IPN189" s="403"/>
      <c r="IPO189" s="403"/>
      <c r="IQA189" s="727"/>
      <c r="IQD189" s="403"/>
      <c r="IQE189" s="403"/>
      <c r="IQQ189" s="727"/>
      <c r="IQT189" s="403"/>
      <c r="IQU189" s="403"/>
      <c r="IRG189" s="727"/>
      <c r="IRJ189" s="403"/>
      <c r="IRK189" s="403"/>
      <c r="IRW189" s="727"/>
      <c r="IRZ189" s="403"/>
      <c r="ISA189" s="403"/>
      <c r="ISM189" s="727"/>
      <c r="ISP189" s="403"/>
      <c r="ISQ189" s="403"/>
      <c r="ITC189" s="727"/>
      <c r="ITF189" s="403"/>
      <c r="ITG189" s="403"/>
      <c r="ITS189" s="727"/>
      <c r="ITV189" s="403"/>
      <c r="ITW189" s="403"/>
      <c r="IUI189" s="727"/>
      <c r="IUL189" s="403"/>
      <c r="IUM189" s="403"/>
      <c r="IUY189" s="727"/>
      <c r="IVB189" s="403"/>
      <c r="IVC189" s="403"/>
      <c r="IVO189" s="727"/>
      <c r="IVR189" s="403"/>
      <c r="IVS189" s="403"/>
      <c r="IWE189" s="727"/>
      <c r="IWH189" s="403"/>
      <c r="IWI189" s="403"/>
      <c r="IWU189" s="727"/>
      <c r="IWX189" s="403"/>
      <c r="IWY189" s="403"/>
      <c r="IXK189" s="727"/>
      <c r="IXN189" s="403"/>
      <c r="IXO189" s="403"/>
      <c r="IYA189" s="727"/>
      <c r="IYD189" s="403"/>
      <c r="IYE189" s="403"/>
      <c r="IYQ189" s="727"/>
      <c r="IYT189" s="403"/>
      <c r="IYU189" s="403"/>
      <c r="IZG189" s="727"/>
      <c r="IZJ189" s="403"/>
      <c r="IZK189" s="403"/>
      <c r="IZW189" s="727"/>
      <c r="IZZ189" s="403"/>
      <c r="JAA189" s="403"/>
      <c r="JAM189" s="727"/>
      <c r="JAP189" s="403"/>
      <c r="JAQ189" s="403"/>
      <c r="JBC189" s="727"/>
      <c r="JBF189" s="403"/>
      <c r="JBG189" s="403"/>
      <c r="JBS189" s="727"/>
      <c r="JBV189" s="403"/>
      <c r="JBW189" s="403"/>
      <c r="JCI189" s="727"/>
      <c r="JCL189" s="403"/>
      <c r="JCM189" s="403"/>
      <c r="JCY189" s="727"/>
      <c r="JDB189" s="403"/>
      <c r="JDC189" s="403"/>
      <c r="JDO189" s="727"/>
      <c r="JDR189" s="403"/>
      <c r="JDS189" s="403"/>
      <c r="JEE189" s="727"/>
      <c r="JEH189" s="403"/>
      <c r="JEI189" s="403"/>
      <c r="JEU189" s="727"/>
      <c r="JEX189" s="403"/>
      <c r="JEY189" s="403"/>
      <c r="JFK189" s="727"/>
      <c r="JFN189" s="403"/>
      <c r="JFO189" s="403"/>
      <c r="JGA189" s="727"/>
      <c r="JGD189" s="403"/>
      <c r="JGE189" s="403"/>
      <c r="JGQ189" s="727"/>
      <c r="JGT189" s="403"/>
      <c r="JGU189" s="403"/>
      <c r="JHG189" s="727"/>
      <c r="JHJ189" s="403"/>
      <c r="JHK189" s="403"/>
      <c r="JHW189" s="727"/>
      <c r="JHZ189" s="403"/>
      <c r="JIA189" s="403"/>
      <c r="JIM189" s="727"/>
      <c r="JIP189" s="403"/>
      <c r="JIQ189" s="403"/>
      <c r="JJC189" s="727"/>
      <c r="JJF189" s="403"/>
      <c r="JJG189" s="403"/>
      <c r="JJS189" s="727"/>
      <c r="JJV189" s="403"/>
      <c r="JJW189" s="403"/>
      <c r="JKI189" s="727"/>
      <c r="JKL189" s="403"/>
      <c r="JKM189" s="403"/>
      <c r="JKY189" s="727"/>
      <c r="JLB189" s="403"/>
      <c r="JLC189" s="403"/>
      <c r="JLO189" s="727"/>
      <c r="JLR189" s="403"/>
      <c r="JLS189" s="403"/>
      <c r="JME189" s="727"/>
      <c r="JMH189" s="403"/>
      <c r="JMI189" s="403"/>
      <c r="JMU189" s="727"/>
      <c r="JMX189" s="403"/>
      <c r="JMY189" s="403"/>
      <c r="JNK189" s="727"/>
      <c r="JNN189" s="403"/>
      <c r="JNO189" s="403"/>
      <c r="JOA189" s="727"/>
      <c r="JOD189" s="403"/>
      <c r="JOE189" s="403"/>
      <c r="JOQ189" s="727"/>
      <c r="JOT189" s="403"/>
      <c r="JOU189" s="403"/>
      <c r="JPG189" s="727"/>
      <c r="JPJ189" s="403"/>
      <c r="JPK189" s="403"/>
      <c r="JPW189" s="727"/>
      <c r="JPZ189" s="403"/>
      <c r="JQA189" s="403"/>
      <c r="JQM189" s="727"/>
      <c r="JQP189" s="403"/>
      <c r="JQQ189" s="403"/>
      <c r="JRC189" s="727"/>
      <c r="JRF189" s="403"/>
      <c r="JRG189" s="403"/>
      <c r="JRS189" s="727"/>
      <c r="JRV189" s="403"/>
      <c r="JRW189" s="403"/>
      <c r="JSI189" s="727"/>
      <c r="JSL189" s="403"/>
      <c r="JSM189" s="403"/>
      <c r="JSY189" s="727"/>
      <c r="JTB189" s="403"/>
      <c r="JTC189" s="403"/>
      <c r="JTO189" s="727"/>
      <c r="JTR189" s="403"/>
      <c r="JTS189" s="403"/>
      <c r="JUE189" s="727"/>
      <c r="JUH189" s="403"/>
      <c r="JUI189" s="403"/>
      <c r="JUU189" s="727"/>
      <c r="JUX189" s="403"/>
      <c r="JUY189" s="403"/>
      <c r="JVK189" s="727"/>
      <c r="JVN189" s="403"/>
      <c r="JVO189" s="403"/>
      <c r="JWA189" s="727"/>
      <c r="JWD189" s="403"/>
      <c r="JWE189" s="403"/>
      <c r="JWQ189" s="727"/>
      <c r="JWT189" s="403"/>
      <c r="JWU189" s="403"/>
      <c r="JXG189" s="727"/>
      <c r="JXJ189" s="403"/>
      <c r="JXK189" s="403"/>
      <c r="JXW189" s="727"/>
      <c r="JXZ189" s="403"/>
      <c r="JYA189" s="403"/>
      <c r="JYM189" s="727"/>
      <c r="JYP189" s="403"/>
      <c r="JYQ189" s="403"/>
      <c r="JZC189" s="727"/>
      <c r="JZF189" s="403"/>
      <c r="JZG189" s="403"/>
      <c r="JZS189" s="727"/>
      <c r="JZV189" s="403"/>
      <c r="JZW189" s="403"/>
      <c r="KAI189" s="727"/>
      <c r="KAL189" s="403"/>
      <c r="KAM189" s="403"/>
      <c r="KAY189" s="727"/>
      <c r="KBB189" s="403"/>
      <c r="KBC189" s="403"/>
      <c r="KBO189" s="727"/>
      <c r="KBR189" s="403"/>
      <c r="KBS189" s="403"/>
      <c r="KCE189" s="727"/>
      <c r="KCH189" s="403"/>
      <c r="KCI189" s="403"/>
      <c r="KCU189" s="727"/>
      <c r="KCX189" s="403"/>
      <c r="KCY189" s="403"/>
      <c r="KDK189" s="727"/>
      <c r="KDN189" s="403"/>
      <c r="KDO189" s="403"/>
      <c r="KEA189" s="727"/>
      <c r="KED189" s="403"/>
      <c r="KEE189" s="403"/>
      <c r="KEQ189" s="727"/>
      <c r="KET189" s="403"/>
      <c r="KEU189" s="403"/>
      <c r="KFG189" s="727"/>
      <c r="KFJ189" s="403"/>
      <c r="KFK189" s="403"/>
      <c r="KFW189" s="727"/>
      <c r="KFZ189" s="403"/>
      <c r="KGA189" s="403"/>
      <c r="KGM189" s="727"/>
      <c r="KGP189" s="403"/>
      <c r="KGQ189" s="403"/>
      <c r="KHC189" s="727"/>
      <c r="KHF189" s="403"/>
      <c r="KHG189" s="403"/>
      <c r="KHS189" s="727"/>
      <c r="KHV189" s="403"/>
      <c r="KHW189" s="403"/>
      <c r="KII189" s="727"/>
      <c r="KIL189" s="403"/>
      <c r="KIM189" s="403"/>
      <c r="KIY189" s="727"/>
      <c r="KJB189" s="403"/>
      <c r="KJC189" s="403"/>
      <c r="KJO189" s="727"/>
      <c r="KJR189" s="403"/>
      <c r="KJS189" s="403"/>
      <c r="KKE189" s="727"/>
      <c r="KKH189" s="403"/>
      <c r="KKI189" s="403"/>
      <c r="KKU189" s="727"/>
      <c r="KKX189" s="403"/>
      <c r="KKY189" s="403"/>
      <c r="KLK189" s="727"/>
      <c r="KLN189" s="403"/>
      <c r="KLO189" s="403"/>
      <c r="KMA189" s="727"/>
      <c r="KMD189" s="403"/>
      <c r="KME189" s="403"/>
      <c r="KMQ189" s="727"/>
      <c r="KMT189" s="403"/>
      <c r="KMU189" s="403"/>
      <c r="KNG189" s="727"/>
      <c r="KNJ189" s="403"/>
      <c r="KNK189" s="403"/>
      <c r="KNW189" s="727"/>
      <c r="KNZ189" s="403"/>
      <c r="KOA189" s="403"/>
      <c r="KOM189" s="727"/>
      <c r="KOP189" s="403"/>
      <c r="KOQ189" s="403"/>
      <c r="KPC189" s="727"/>
      <c r="KPF189" s="403"/>
      <c r="KPG189" s="403"/>
      <c r="KPS189" s="727"/>
      <c r="KPV189" s="403"/>
      <c r="KPW189" s="403"/>
      <c r="KQI189" s="727"/>
      <c r="KQL189" s="403"/>
      <c r="KQM189" s="403"/>
      <c r="KQY189" s="727"/>
      <c r="KRB189" s="403"/>
      <c r="KRC189" s="403"/>
      <c r="KRO189" s="727"/>
      <c r="KRR189" s="403"/>
      <c r="KRS189" s="403"/>
      <c r="KSE189" s="727"/>
      <c r="KSH189" s="403"/>
      <c r="KSI189" s="403"/>
      <c r="KSU189" s="727"/>
      <c r="KSX189" s="403"/>
      <c r="KSY189" s="403"/>
      <c r="KTK189" s="727"/>
      <c r="KTN189" s="403"/>
      <c r="KTO189" s="403"/>
      <c r="KUA189" s="727"/>
      <c r="KUD189" s="403"/>
      <c r="KUE189" s="403"/>
      <c r="KUQ189" s="727"/>
      <c r="KUT189" s="403"/>
      <c r="KUU189" s="403"/>
      <c r="KVG189" s="727"/>
      <c r="KVJ189" s="403"/>
      <c r="KVK189" s="403"/>
      <c r="KVW189" s="727"/>
      <c r="KVZ189" s="403"/>
      <c r="KWA189" s="403"/>
      <c r="KWM189" s="727"/>
      <c r="KWP189" s="403"/>
      <c r="KWQ189" s="403"/>
      <c r="KXC189" s="727"/>
      <c r="KXF189" s="403"/>
      <c r="KXG189" s="403"/>
      <c r="KXS189" s="727"/>
      <c r="KXV189" s="403"/>
      <c r="KXW189" s="403"/>
      <c r="KYI189" s="727"/>
      <c r="KYL189" s="403"/>
      <c r="KYM189" s="403"/>
      <c r="KYY189" s="727"/>
      <c r="KZB189" s="403"/>
      <c r="KZC189" s="403"/>
      <c r="KZO189" s="727"/>
      <c r="KZR189" s="403"/>
      <c r="KZS189" s="403"/>
      <c r="LAE189" s="727"/>
      <c r="LAH189" s="403"/>
      <c r="LAI189" s="403"/>
      <c r="LAU189" s="727"/>
      <c r="LAX189" s="403"/>
      <c r="LAY189" s="403"/>
      <c r="LBK189" s="727"/>
      <c r="LBN189" s="403"/>
      <c r="LBO189" s="403"/>
      <c r="LCA189" s="727"/>
      <c r="LCD189" s="403"/>
      <c r="LCE189" s="403"/>
      <c r="LCQ189" s="727"/>
      <c r="LCT189" s="403"/>
      <c r="LCU189" s="403"/>
      <c r="LDG189" s="727"/>
      <c r="LDJ189" s="403"/>
      <c r="LDK189" s="403"/>
      <c r="LDW189" s="727"/>
      <c r="LDZ189" s="403"/>
      <c r="LEA189" s="403"/>
      <c r="LEM189" s="727"/>
      <c r="LEP189" s="403"/>
      <c r="LEQ189" s="403"/>
      <c r="LFC189" s="727"/>
      <c r="LFF189" s="403"/>
      <c r="LFG189" s="403"/>
      <c r="LFS189" s="727"/>
      <c r="LFV189" s="403"/>
      <c r="LFW189" s="403"/>
      <c r="LGI189" s="727"/>
      <c r="LGL189" s="403"/>
      <c r="LGM189" s="403"/>
      <c r="LGY189" s="727"/>
      <c r="LHB189" s="403"/>
      <c r="LHC189" s="403"/>
      <c r="LHO189" s="727"/>
      <c r="LHR189" s="403"/>
      <c r="LHS189" s="403"/>
      <c r="LIE189" s="727"/>
      <c r="LIH189" s="403"/>
      <c r="LII189" s="403"/>
      <c r="LIU189" s="727"/>
      <c r="LIX189" s="403"/>
      <c r="LIY189" s="403"/>
      <c r="LJK189" s="727"/>
      <c r="LJN189" s="403"/>
      <c r="LJO189" s="403"/>
      <c r="LKA189" s="727"/>
      <c r="LKD189" s="403"/>
      <c r="LKE189" s="403"/>
      <c r="LKQ189" s="727"/>
      <c r="LKT189" s="403"/>
      <c r="LKU189" s="403"/>
      <c r="LLG189" s="727"/>
      <c r="LLJ189" s="403"/>
      <c r="LLK189" s="403"/>
      <c r="LLW189" s="727"/>
      <c r="LLZ189" s="403"/>
      <c r="LMA189" s="403"/>
      <c r="LMM189" s="727"/>
      <c r="LMP189" s="403"/>
      <c r="LMQ189" s="403"/>
      <c r="LNC189" s="727"/>
      <c r="LNF189" s="403"/>
      <c r="LNG189" s="403"/>
      <c r="LNS189" s="727"/>
      <c r="LNV189" s="403"/>
      <c r="LNW189" s="403"/>
      <c r="LOI189" s="727"/>
      <c r="LOL189" s="403"/>
      <c r="LOM189" s="403"/>
      <c r="LOY189" s="727"/>
      <c r="LPB189" s="403"/>
      <c r="LPC189" s="403"/>
      <c r="LPO189" s="727"/>
      <c r="LPR189" s="403"/>
      <c r="LPS189" s="403"/>
      <c r="LQE189" s="727"/>
      <c r="LQH189" s="403"/>
      <c r="LQI189" s="403"/>
      <c r="LQU189" s="727"/>
      <c r="LQX189" s="403"/>
      <c r="LQY189" s="403"/>
      <c r="LRK189" s="727"/>
      <c r="LRN189" s="403"/>
      <c r="LRO189" s="403"/>
      <c r="LSA189" s="727"/>
      <c r="LSD189" s="403"/>
      <c r="LSE189" s="403"/>
      <c r="LSQ189" s="727"/>
      <c r="LST189" s="403"/>
      <c r="LSU189" s="403"/>
      <c r="LTG189" s="727"/>
      <c r="LTJ189" s="403"/>
      <c r="LTK189" s="403"/>
      <c r="LTW189" s="727"/>
      <c r="LTZ189" s="403"/>
      <c r="LUA189" s="403"/>
      <c r="LUM189" s="727"/>
      <c r="LUP189" s="403"/>
      <c r="LUQ189" s="403"/>
      <c r="LVC189" s="727"/>
      <c r="LVF189" s="403"/>
      <c r="LVG189" s="403"/>
      <c r="LVS189" s="727"/>
      <c r="LVV189" s="403"/>
      <c r="LVW189" s="403"/>
      <c r="LWI189" s="727"/>
      <c r="LWL189" s="403"/>
      <c r="LWM189" s="403"/>
      <c r="LWY189" s="727"/>
      <c r="LXB189" s="403"/>
      <c r="LXC189" s="403"/>
      <c r="LXO189" s="727"/>
      <c r="LXR189" s="403"/>
      <c r="LXS189" s="403"/>
      <c r="LYE189" s="727"/>
      <c r="LYH189" s="403"/>
      <c r="LYI189" s="403"/>
      <c r="LYU189" s="727"/>
      <c r="LYX189" s="403"/>
      <c r="LYY189" s="403"/>
      <c r="LZK189" s="727"/>
      <c r="LZN189" s="403"/>
      <c r="LZO189" s="403"/>
      <c r="MAA189" s="727"/>
      <c r="MAD189" s="403"/>
      <c r="MAE189" s="403"/>
      <c r="MAQ189" s="727"/>
      <c r="MAT189" s="403"/>
      <c r="MAU189" s="403"/>
      <c r="MBG189" s="727"/>
      <c r="MBJ189" s="403"/>
      <c r="MBK189" s="403"/>
      <c r="MBW189" s="727"/>
      <c r="MBZ189" s="403"/>
      <c r="MCA189" s="403"/>
      <c r="MCM189" s="727"/>
      <c r="MCP189" s="403"/>
      <c r="MCQ189" s="403"/>
      <c r="MDC189" s="727"/>
      <c r="MDF189" s="403"/>
      <c r="MDG189" s="403"/>
      <c r="MDS189" s="727"/>
      <c r="MDV189" s="403"/>
      <c r="MDW189" s="403"/>
      <c r="MEI189" s="727"/>
      <c r="MEL189" s="403"/>
      <c r="MEM189" s="403"/>
      <c r="MEY189" s="727"/>
      <c r="MFB189" s="403"/>
      <c r="MFC189" s="403"/>
      <c r="MFO189" s="727"/>
      <c r="MFR189" s="403"/>
      <c r="MFS189" s="403"/>
      <c r="MGE189" s="727"/>
      <c r="MGH189" s="403"/>
      <c r="MGI189" s="403"/>
      <c r="MGU189" s="727"/>
      <c r="MGX189" s="403"/>
      <c r="MGY189" s="403"/>
      <c r="MHK189" s="727"/>
      <c r="MHN189" s="403"/>
      <c r="MHO189" s="403"/>
      <c r="MIA189" s="727"/>
      <c r="MID189" s="403"/>
      <c r="MIE189" s="403"/>
      <c r="MIQ189" s="727"/>
      <c r="MIT189" s="403"/>
      <c r="MIU189" s="403"/>
      <c r="MJG189" s="727"/>
      <c r="MJJ189" s="403"/>
      <c r="MJK189" s="403"/>
      <c r="MJW189" s="727"/>
      <c r="MJZ189" s="403"/>
      <c r="MKA189" s="403"/>
      <c r="MKM189" s="727"/>
      <c r="MKP189" s="403"/>
      <c r="MKQ189" s="403"/>
      <c r="MLC189" s="727"/>
      <c r="MLF189" s="403"/>
      <c r="MLG189" s="403"/>
      <c r="MLS189" s="727"/>
      <c r="MLV189" s="403"/>
      <c r="MLW189" s="403"/>
      <c r="MMI189" s="727"/>
      <c r="MML189" s="403"/>
      <c r="MMM189" s="403"/>
      <c r="MMY189" s="727"/>
      <c r="MNB189" s="403"/>
      <c r="MNC189" s="403"/>
      <c r="MNO189" s="727"/>
      <c r="MNR189" s="403"/>
      <c r="MNS189" s="403"/>
      <c r="MOE189" s="727"/>
      <c r="MOH189" s="403"/>
      <c r="MOI189" s="403"/>
      <c r="MOU189" s="727"/>
      <c r="MOX189" s="403"/>
      <c r="MOY189" s="403"/>
      <c r="MPK189" s="727"/>
      <c r="MPN189" s="403"/>
      <c r="MPO189" s="403"/>
      <c r="MQA189" s="727"/>
      <c r="MQD189" s="403"/>
      <c r="MQE189" s="403"/>
      <c r="MQQ189" s="727"/>
      <c r="MQT189" s="403"/>
      <c r="MQU189" s="403"/>
      <c r="MRG189" s="727"/>
      <c r="MRJ189" s="403"/>
      <c r="MRK189" s="403"/>
      <c r="MRW189" s="727"/>
      <c r="MRZ189" s="403"/>
      <c r="MSA189" s="403"/>
      <c r="MSM189" s="727"/>
      <c r="MSP189" s="403"/>
      <c r="MSQ189" s="403"/>
      <c r="MTC189" s="727"/>
      <c r="MTF189" s="403"/>
      <c r="MTG189" s="403"/>
      <c r="MTS189" s="727"/>
      <c r="MTV189" s="403"/>
      <c r="MTW189" s="403"/>
      <c r="MUI189" s="727"/>
      <c r="MUL189" s="403"/>
      <c r="MUM189" s="403"/>
      <c r="MUY189" s="727"/>
      <c r="MVB189" s="403"/>
      <c r="MVC189" s="403"/>
      <c r="MVO189" s="727"/>
      <c r="MVR189" s="403"/>
      <c r="MVS189" s="403"/>
      <c r="MWE189" s="727"/>
      <c r="MWH189" s="403"/>
      <c r="MWI189" s="403"/>
      <c r="MWU189" s="727"/>
      <c r="MWX189" s="403"/>
      <c r="MWY189" s="403"/>
      <c r="MXK189" s="727"/>
      <c r="MXN189" s="403"/>
      <c r="MXO189" s="403"/>
      <c r="MYA189" s="727"/>
      <c r="MYD189" s="403"/>
      <c r="MYE189" s="403"/>
      <c r="MYQ189" s="727"/>
      <c r="MYT189" s="403"/>
      <c r="MYU189" s="403"/>
      <c r="MZG189" s="727"/>
      <c r="MZJ189" s="403"/>
      <c r="MZK189" s="403"/>
      <c r="MZW189" s="727"/>
      <c r="MZZ189" s="403"/>
      <c r="NAA189" s="403"/>
      <c r="NAM189" s="727"/>
      <c r="NAP189" s="403"/>
      <c r="NAQ189" s="403"/>
      <c r="NBC189" s="727"/>
      <c r="NBF189" s="403"/>
      <c r="NBG189" s="403"/>
      <c r="NBS189" s="727"/>
      <c r="NBV189" s="403"/>
      <c r="NBW189" s="403"/>
      <c r="NCI189" s="727"/>
      <c r="NCL189" s="403"/>
      <c r="NCM189" s="403"/>
      <c r="NCY189" s="727"/>
      <c r="NDB189" s="403"/>
      <c r="NDC189" s="403"/>
      <c r="NDO189" s="727"/>
      <c r="NDR189" s="403"/>
      <c r="NDS189" s="403"/>
      <c r="NEE189" s="727"/>
      <c r="NEH189" s="403"/>
      <c r="NEI189" s="403"/>
      <c r="NEU189" s="727"/>
      <c r="NEX189" s="403"/>
      <c r="NEY189" s="403"/>
      <c r="NFK189" s="727"/>
      <c r="NFN189" s="403"/>
      <c r="NFO189" s="403"/>
      <c r="NGA189" s="727"/>
      <c r="NGD189" s="403"/>
      <c r="NGE189" s="403"/>
      <c r="NGQ189" s="727"/>
      <c r="NGT189" s="403"/>
      <c r="NGU189" s="403"/>
      <c r="NHG189" s="727"/>
      <c r="NHJ189" s="403"/>
      <c r="NHK189" s="403"/>
      <c r="NHW189" s="727"/>
      <c r="NHZ189" s="403"/>
      <c r="NIA189" s="403"/>
      <c r="NIM189" s="727"/>
      <c r="NIP189" s="403"/>
      <c r="NIQ189" s="403"/>
      <c r="NJC189" s="727"/>
      <c r="NJF189" s="403"/>
      <c r="NJG189" s="403"/>
      <c r="NJS189" s="727"/>
      <c r="NJV189" s="403"/>
      <c r="NJW189" s="403"/>
      <c r="NKI189" s="727"/>
      <c r="NKL189" s="403"/>
      <c r="NKM189" s="403"/>
      <c r="NKY189" s="727"/>
      <c r="NLB189" s="403"/>
      <c r="NLC189" s="403"/>
      <c r="NLO189" s="727"/>
      <c r="NLR189" s="403"/>
      <c r="NLS189" s="403"/>
      <c r="NME189" s="727"/>
      <c r="NMH189" s="403"/>
      <c r="NMI189" s="403"/>
      <c r="NMU189" s="727"/>
      <c r="NMX189" s="403"/>
      <c r="NMY189" s="403"/>
      <c r="NNK189" s="727"/>
      <c r="NNN189" s="403"/>
      <c r="NNO189" s="403"/>
      <c r="NOA189" s="727"/>
      <c r="NOD189" s="403"/>
      <c r="NOE189" s="403"/>
      <c r="NOQ189" s="727"/>
      <c r="NOT189" s="403"/>
      <c r="NOU189" s="403"/>
      <c r="NPG189" s="727"/>
      <c r="NPJ189" s="403"/>
      <c r="NPK189" s="403"/>
      <c r="NPW189" s="727"/>
      <c r="NPZ189" s="403"/>
      <c r="NQA189" s="403"/>
      <c r="NQM189" s="727"/>
      <c r="NQP189" s="403"/>
      <c r="NQQ189" s="403"/>
      <c r="NRC189" s="727"/>
      <c r="NRF189" s="403"/>
      <c r="NRG189" s="403"/>
      <c r="NRS189" s="727"/>
      <c r="NRV189" s="403"/>
      <c r="NRW189" s="403"/>
      <c r="NSI189" s="727"/>
      <c r="NSL189" s="403"/>
      <c r="NSM189" s="403"/>
      <c r="NSY189" s="727"/>
      <c r="NTB189" s="403"/>
      <c r="NTC189" s="403"/>
      <c r="NTO189" s="727"/>
      <c r="NTR189" s="403"/>
      <c r="NTS189" s="403"/>
      <c r="NUE189" s="727"/>
      <c r="NUH189" s="403"/>
      <c r="NUI189" s="403"/>
      <c r="NUU189" s="727"/>
      <c r="NUX189" s="403"/>
      <c r="NUY189" s="403"/>
      <c r="NVK189" s="727"/>
      <c r="NVN189" s="403"/>
      <c r="NVO189" s="403"/>
      <c r="NWA189" s="727"/>
      <c r="NWD189" s="403"/>
      <c r="NWE189" s="403"/>
      <c r="NWQ189" s="727"/>
      <c r="NWT189" s="403"/>
      <c r="NWU189" s="403"/>
      <c r="NXG189" s="727"/>
      <c r="NXJ189" s="403"/>
      <c r="NXK189" s="403"/>
      <c r="NXW189" s="727"/>
      <c r="NXZ189" s="403"/>
      <c r="NYA189" s="403"/>
      <c r="NYM189" s="727"/>
      <c r="NYP189" s="403"/>
      <c r="NYQ189" s="403"/>
      <c r="NZC189" s="727"/>
      <c r="NZF189" s="403"/>
      <c r="NZG189" s="403"/>
      <c r="NZS189" s="727"/>
      <c r="NZV189" s="403"/>
      <c r="NZW189" s="403"/>
      <c r="OAI189" s="727"/>
      <c r="OAL189" s="403"/>
      <c r="OAM189" s="403"/>
      <c r="OAY189" s="727"/>
      <c r="OBB189" s="403"/>
      <c r="OBC189" s="403"/>
      <c r="OBO189" s="727"/>
      <c r="OBR189" s="403"/>
      <c r="OBS189" s="403"/>
      <c r="OCE189" s="727"/>
      <c r="OCH189" s="403"/>
      <c r="OCI189" s="403"/>
      <c r="OCU189" s="727"/>
      <c r="OCX189" s="403"/>
      <c r="OCY189" s="403"/>
      <c r="ODK189" s="727"/>
      <c r="ODN189" s="403"/>
      <c r="ODO189" s="403"/>
      <c r="OEA189" s="727"/>
      <c r="OED189" s="403"/>
      <c r="OEE189" s="403"/>
      <c r="OEQ189" s="727"/>
      <c r="OET189" s="403"/>
      <c r="OEU189" s="403"/>
      <c r="OFG189" s="727"/>
      <c r="OFJ189" s="403"/>
      <c r="OFK189" s="403"/>
      <c r="OFW189" s="727"/>
      <c r="OFZ189" s="403"/>
      <c r="OGA189" s="403"/>
      <c r="OGM189" s="727"/>
      <c r="OGP189" s="403"/>
      <c r="OGQ189" s="403"/>
      <c r="OHC189" s="727"/>
      <c r="OHF189" s="403"/>
      <c r="OHG189" s="403"/>
      <c r="OHS189" s="727"/>
      <c r="OHV189" s="403"/>
      <c r="OHW189" s="403"/>
      <c r="OII189" s="727"/>
      <c r="OIL189" s="403"/>
      <c r="OIM189" s="403"/>
      <c r="OIY189" s="727"/>
      <c r="OJB189" s="403"/>
      <c r="OJC189" s="403"/>
      <c r="OJO189" s="727"/>
      <c r="OJR189" s="403"/>
      <c r="OJS189" s="403"/>
      <c r="OKE189" s="727"/>
      <c r="OKH189" s="403"/>
      <c r="OKI189" s="403"/>
      <c r="OKU189" s="727"/>
      <c r="OKX189" s="403"/>
      <c r="OKY189" s="403"/>
      <c r="OLK189" s="727"/>
      <c r="OLN189" s="403"/>
      <c r="OLO189" s="403"/>
      <c r="OMA189" s="727"/>
      <c r="OMD189" s="403"/>
      <c r="OME189" s="403"/>
      <c r="OMQ189" s="727"/>
      <c r="OMT189" s="403"/>
      <c r="OMU189" s="403"/>
      <c r="ONG189" s="727"/>
      <c r="ONJ189" s="403"/>
      <c r="ONK189" s="403"/>
      <c r="ONW189" s="727"/>
      <c r="ONZ189" s="403"/>
      <c r="OOA189" s="403"/>
      <c r="OOM189" s="727"/>
      <c r="OOP189" s="403"/>
      <c r="OOQ189" s="403"/>
      <c r="OPC189" s="727"/>
      <c r="OPF189" s="403"/>
      <c r="OPG189" s="403"/>
      <c r="OPS189" s="727"/>
      <c r="OPV189" s="403"/>
      <c r="OPW189" s="403"/>
      <c r="OQI189" s="727"/>
      <c r="OQL189" s="403"/>
      <c r="OQM189" s="403"/>
      <c r="OQY189" s="727"/>
      <c r="ORB189" s="403"/>
      <c r="ORC189" s="403"/>
      <c r="ORO189" s="727"/>
      <c r="ORR189" s="403"/>
      <c r="ORS189" s="403"/>
      <c r="OSE189" s="727"/>
      <c r="OSH189" s="403"/>
      <c r="OSI189" s="403"/>
      <c r="OSU189" s="727"/>
      <c r="OSX189" s="403"/>
      <c r="OSY189" s="403"/>
      <c r="OTK189" s="727"/>
      <c r="OTN189" s="403"/>
      <c r="OTO189" s="403"/>
      <c r="OUA189" s="727"/>
      <c r="OUD189" s="403"/>
      <c r="OUE189" s="403"/>
      <c r="OUQ189" s="727"/>
      <c r="OUT189" s="403"/>
      <c r="OUU189" s="403"/>
      <c r="OVG189" s="727"/>
      <c r="OVJ189" s="403"/>
      <c r="OVK189" s="403"/>
      <c r="OVW189" s="727"/>
      <c r="OVZ189" s="403"/>
      <c r="OWA189" s="403"/>
      <c r="OWM189" s="727"/>
      <c r="OWP189" s="403"/>
      <c r="OWQ189" s="403"/>
      <c r="OXC189" s="727"/>
      <c r="OXF189" s="403"/>
      <c r="OXG189" s="403"/>
      <c r="OXS189" s="727"/>
      <c r="OXV189" s="403"/>
      <c r="OXW189" s="403"/>
      <c r="OYI189" s="727"/>
      <c r="OYL189" s="403"/>
      <c r="OYM189" s="403"/>
      <c r="OYY189" s="727"/>
      <c r="OZB189" s="403"/>
      <c r="OZC189" s="403"/>
      <c r="OZO189" s="727"/>
      <c r="OZR189" s="403"/>
      <c r="OZS189" s="403"/>
      <c r="PAE189" s="727"/>
      <c r="PAH189" s="403"/>
      <c r="PAI189" s="403"/>
      <c r="PAU189" s="727"/>
      <c r="PAX189" s="403"/>
      <c r="PAY189" s="403"/>
      <c r="PBK189" s="727"/>
      <c r="PBN189" s="403"/>
      <c r="PBO189" s="403"/>
      <c r="PCA189" s="727"/>
      <c r="PCD189" s="403"/>
      <c r="PCE189" s="403"/>
      <c r="PCQ189" s="727"/>
      <c r="PCT189" s="403"/>
      <c r="PCU189" s="403"/>
      <c r="PDG189" s="727"/>
      <c r="PDJ189" s="403"/>
      <c r="PDK189" s="403"/>
      <c r="PDW189" s="727"/>
      <c r="PDZ189" s="403"/>
      <c r="PEA189" s="403"/>
      <c r="PEM189" s="727"/>
      <c r="PEP189" s="403"/>
      <c r="PEQ189" s="403"/>
      <c r="PFC189" s="727"/>
      <c r="PFF189" s="403"/>
      <c r="PFG189" s="403"/>
      <c r="PFS189" s="727"/>
      <c r="PFV189" s="403"/>
      <c r="PFW189" s="403"/>
      <c r="PGI189" s="727"/>
      <c r="PGL189" s="403"/>
      <c r="PGM189" s="403"/>
      <c r="PGY189" s="727"/>
      <c r="PHB189" s="403"/>
      <c r="PHC189" s="403"/>
      <c r="PHO189" s="727"/>
      <c r="PHR189" s="403"/>
      <c r="PHS189" s="403"/>
      <c r="PIE189" s="727"/>
      <c r="PIH189" s="403"/>
      <c r="PII189" s="403"/>
      <c r="PIU189" s="727"/>
      <c r="PIX189" s="403"/>
      <c r="PIY189" s="403"/>
      <c r="PJK189" s="727"/>
      <c r="PJN189" s="403"/>
      <c r="PJO189" s="403"/>
      <c r="PKA189" s="727"/>
      <c r="PKD189" s="403"/>
      <c r="PKE189" s="403"/>
      <c r="PKQ189" s="727"/>
      <c r="PKT189" s="403"/>
      <c r="PKU189" s="403"/>
      <c r="PLG189" s="727"/>
      <c r="PLJ189" s="403"/>
      <c r="PLK189" s="403"/>
      <c r="PLW189" s="727"/>
      <c r="PLZ189" s="403"/>
      <c r="PMA189" s="403"/>
      <c r="PMM189" s="727"/>
      <c r="PMP189" s="403"/>
      <c r="PMQ189" s="403"/>
      <c r="PNC189" s="727"/>
      <c r="PNF189" s="403"/>
      <c r="PNG189" s="403"/>
      <c r="PNS189" s="727"/>
      <c r="PNV189" s="403"/>
      <c r="PNW189" s="403"/>
      <c r="POI189" s="727"/>
      <c r="POL189" s="403"/>
      <c r="POM189" s="403"/>
      <c r="POY189" s="727"/>
      <c r="PPB189" s="403"/>
      <c r="PPC189" s="403"/>
      <c r="PPO189" s="727"/>
      <c r="PPR189" s="403"/>
      <c r="PPS189" s="403"/>
      <c r="PQE189" s="727"/>
      <c r="PQH189" s="403"/>
      <c r="PQI189" s="403"/>
      <c r="PQU189" s="727"/>
      <c r="PQX189" s="403"/>
      <c r="PQY189" s="403"/>
      <c r="PRK189" s="727"/>
      <c r="PRN189" s="403"/>
      <c r="PRO189" s="403"/>
      <c r="PSA189" s="727"/>
      <c r="PSD189" s="403"/>
      <c r="PSE189" s="403"/>
      <c r="PSQ189" s="727"/>
      <c r="PST189" s="403"/>
      <c r="PSU189" s="403"/>
      <c r="PTG189" s="727"/>
      <c r="PTJ189" s="403"/>
      <c r="PTK189" s="403"/>
      <c r="PTW189" s="727"/>
      <c r="PTZ189" s="403"/>
      <c r="PUA189" s="403"/>
      <c r="PUM189" s="727"/>
      <c r="PUP189" s="403"/>
      <c r="PUQ189" s="403"/>
      <c r="PVC189" s="727"/>
      <c r="PVF189" s="403"/>
      <c r="PVG189" s="403"/>
      <c r="PVS189" s="727"/>
      <c r="PVV189" s="403"/>
      <c r="PVW189" s="403"/>
      <c r="PWI189" s="727"/>
      <c r="PWL189" s="403"/>
      <c r="PWM189" s="403"/>
      <c r="PWY189" s="727"/>
      <c r="PXB189" s="403"/>
      <c r="PXC189" s="403"/>
      <c r="PXO189" s="727"/>
      <c r="PXR189" s="403"/>
      <c r="PXS189" s="403"/>
      <c r="PYE189" s="727"/>
      <c r="PYH189" s="403"/>
      <c r="PYI189" s="403"/>
      <c r="PYU189" s="727"/>
      <c r="PYX189" s="403"/>
      <c r="PYY189" s="403"/>
      <c r="PZK189" s="727"/>
      <c r="PZN189" s="403"/>
      <c r="PZO189" s="403"/>
      <c r="QAA189" s="727"/>
      <c r="QAD189" s="403"/>
      <c r="QAE189" s="403"/>
      <c r="QAQ189" s="727"/>
      <c r="QAT189" s="403"/>
      <c r="QAU189" s="403"/>
      <c r="QBG189" s="727"/>
      <c r="QBJ189" s="403"/>
      <c r="QBK189" s="403"/>
      <c r="QBW189" s="727"/>
      <c r="QBZ189" s="403"/>
      <c r="QCA189" s="403"/>
      <c r="QCM189" s="727"/>
      <c r="QCP189" s="403"/>
      <c r="QCQ189" s="403"/>
      <c r="QDC189" s="727"/>
      <c r="QDF189" s="403"/>
      <c r="QDG189" s="403"/>
      <c r="QDS189" s="727"/>
      <c r="QDV189" s="403"/>
      <c r="QDW189" s="403"/>
      <c r="QEI189" s="727"/>
      <c r="QEL189" s="403"/>
      <c r="QEM189" s="403"/>
      <c r="QEY189" s="727"/>
      <c r="QFB189" s="403"/>
      <c r="QFC189" s="403"/>
      <c r="QFO189" s="727"/>
      <c r="QFR189" s="403"/>
      <c r="QFS189" s="403"/>
      <c r="QGE189" s="727"/>
      <c r="QGH189" s="403"/>
      <c r="QGI189" s="403"/>
      <c r="QGU189" s="727"/>
      <c r="QGX189" s="403"/>
      <c r="QGY189" s="403"/>
      <c r="QHK189" s="727"/>
      <c r="QHN189" s="403"/>
      <c r="QHO189" s="403"/>
      <c r="QIA189" s="727"/>
      <c r="QID189" s="403"/>
      <c r="QIE189" s="403"/>
      <c r="QIQ189" s="727"/>
      <c r="QIT189" s="403"/>
      <c r="QIU189" s="403"/>
      <c r="QJG189" s="727"/>
      <c r="QJJ189" s="403"/>
      <c r="QJK189" s="403"/>
      <c r="QJW189" s="727"/>
      <c r="QJZ189" s="403"/>
      <c r="QKA189" s="403"/>
      <c r="QKM189" s="727"/>
      <c r="QKP189" s="403"/>
      <c r="QKQ189" s="403"/>
      <c r="QLC189" s="727"/>
      <c r="QLF189" s="403"/>
      <c r="QLG189" s="403"/>
      <c r="QLS189" s="727"/>
      <c r="QLV189" s="403"/>
      <c r="QLW189" s="403"/>
      <c r="QMI189" s="727"/>
      <c r="QML189" s="403"/>
      <c r="QMM189" s="403"/>
      <c r="QMY189" s="727"/>
      <c r="QNB189" s="403"/>
      <c r="QNC189" s="403"/>
      <c r="QNO189" s="727"/>
      <c r="QNR189" s="403"/>
      <c r="QNS189" s="403"/>
      <c r="QOE189" s="727"/>
      <c r="QOH189" s="403"/>
      <c r="QOI189" s="403"/>
      <c r="QOU189" s="727"/>
      <c r="QOX189" s="403"/>
      <c r="QOY189" s="403"/>
      <c r="QPK189" s="727"/>
      <c r="QPN189" s="403"/>
      <c r="QPO189" s="403"/>
      <c r="QQA189" s="727"/>
      <c r="QQD189" s="403"/>
      <c r="QQE189" s="403"/>
      <c r="QQQ189" s="727"/>
      <c r="QQT189" s="403"/>
      <c r="QQU189" s="403"/>
      <c r="QRG189" s="727"/>
      <c r="QRJ189" s="403"/>
      <c r="QRK189" s="403"/>
      <c r="QRW189" s="727"/>
      <c r="QRZ189" s="403"/>
      <c r="QSA189" s="403"/>
      <c r="QSM189" s="727"/>
      <c r="QSP189" s="403"/>
      <c r="QSQ189" s="403"/>
      <c r="QTC189" s="727"/>
      <c r="QTF189" s="403"/>
      <c r="QTG189" s="403"/>
      <c r="QTS189" s="727"/>
      <c r="QTV189" s="403"/>
      <c r="QTW189" s="403"/>
      <c r="QUI189" s="727"/>
      <c r="QUL189" s="403"/>
      <c r="QUM189" s="403"/>
      <c r="QUY189" s="727"/>
      <c r="QVB189" s="403"/>
      <c r="QVC189" s="403"/>
      <c r="QVO189" s="727"/>
      <c r="QVR189" s="403"/>
      <c r="QVS189" s="403"/>
      <c r="QWE189" s="727"/>
      <c r="QWH189" s="403"/>
      <c r="QWI189" s="403"/>
      <c r="QWU189" s="727"/>
      <c r="QWX189" s="403"/>
      <c r="QWY189" s="403"/>
      <c r="QXK189" s="727"/>
      <c r="QXN189" s="403"/>
      <c r="QXO189" s="403"/>
      <c r="QYA189" s="727"/>
      <c r="QYD189" s="403"/>
      <c r="QYE189" s="403"/>
      <c r="QYQ189" s="727"/>
      <c r="QYT189" s="403"/>
      <c r="QYU189" s="403"/>
      <c r="QZG189" s="727"/>
      <c r="QZJ189" s="403"/>
      <c r="QZK189" s="403"/>
      <c r="QZW189" s="727"/>
      <c r="QZZ189" s="403"/>
      <c r="RAA189" s="403"/>
      <c r="RAM189" s="727"/>
      <c r="RAP189" s="403"/>
      <c r="RAQ189" s="403"/>
      <c r="RBC189" s="727"/>
      <c r="RBF189" s="403"/>
      <c r="RBG189" s="403"/>
      <c r="RBS189" s="727"/>
      <c r="RBV189" s="403"/>
      <c r="RBW189" s="403"/>
      <c r="RCI189" s="727"/>
      <c r="RCL189" s="403"/>
      <c r="RCM189" s="403"/>
      <c r="RCY189" s="727"/>
      <c r="RDB189" s="403"/>
      <c r="RDC189" s="403"/>
      <c r="RDO189" s="727"/>
      <c r="RDR189" s="403"/>
      <c r="RDS189" s="403"/>
      <c r="REE189" s="727"/>
      <c r="REH189" s="403"/>
      <c r="REI189" s="403"/>
      <c r="REU189" s="727"/>
      <c r="REX189" s="403"/>
      <c r="REY189" s="403"/>
      <c r="RFK189" s="727"/>
      <c r="RFN189" s="403"/>
      <c r="RFO189" s="403"/>
      <c r="RGA189" s="727"/>
      <c r="RGD189" s="403"/>
      <c r="RGE189" s="403"/>
      <c r="RGQ189" s="727"/>
      <c r="RGT189" s="403"/>
      <c r="RGU189" s="403"/>
      <c r="RHG189" s="727"/>
      <c r="RHJ189" s="403"/>
      <c r="RHK189" s="403"/>
      <c r="RHW189" s="727"/>
      <c r="RHZ189" s="403"/>
      <c r="RIA189" s="403"/>
      <c r="RIM189" s="727"/>
      <c r="RIP189" s="403"/>
      <c r="RIQ189" s="403"/>
      <c r="RJC189" s="727"/>
      <c r="RJF189" s="403"/>
      <c r="RJG189" s="403"/>
      <c r="RJS189" s="727"/>
      <c r="RJV189" s="403"/>
      <c r="RJW189" s="403"/>
      <c r="RKI189" s="727"/>
      <c r="RKL189" s="403"/>
      <c r="RKM189" s="403"/>
      <c r="RKY189" s="727"/>
      <c r="RLB189" s="403"/>
      <c r="RLC189" s="403"/>
      <c r="RLO189" s="727"/>
      <c r="RLR189" s="403"/>
      <c r="RLS189" s="403"/>
      <c r="RME189" s="727"/>
      <c r="RMH189" s="403"/>
      <c r="RMI189" s="403"/>
      <c r="RMU189" s="727"/>
      <c r="RMX189" s="403"/>
      <c r="RMY189" s="403"/>
      <c r="RNK189" s="727"/>
      <c r="RNN189" s="403"/>
      <c r="RNO189" s="403"/>
      <c r="ROA189" s="727"/>
      <c r="ROD189" s="403"/>
      <c r="ROE189" s="403"/>
      <c r="ROQ189" s="727"/>
      <c r="ROT189" s="403"/>
      <c r="ROU189" s="403"/>
      <c r="RPG189" s="727"/>
      <c r="RPJ189" s="403"/>
      <c r="RPK189" s="403"/>
      <c r="RPW189" s="727"/>
      <c r="RPZ189" s="403"/>
      <c r="RQA189" s="403"/>
      <c r="RQM189" s="727"/>
      <c r="RQP189" s="403"/>
      <c r="RQQ189" s="403"/>
      <c r="RRC189" s="727"/>
      <c r="RRF189" s="403"/>
      <c r="RRG189" s="403"/>
      <c r="RRS189" s="727"/>
      <c r="RRV189" s="403"/>
      <c r="RRW189" s="403"/>
      <c r="RSI189" s="727"/>
      <c r="RSL189" s="403"/>
      <c r="RSM189" s="403"/>
      <c r="RSY189" s="727"/>
      <c r="RTB189" s="403"/>
      <c r="RTC189" s="403"/>
      <c r="RTO189" s="727"/>
      <c r="RTR189" s="403"/>
      <c r="RTS189" s="403"/>
      <c r="RUE189" s="727"/>
      <c r="RUH189" s="403"/>
      <c r="RUI189" s="403"/>
      <c r="RUU189" s="727"/>
      <c r="RUX189" s="403"/>
      <c r="RUY189" s="403"/>
      <c r="RVK189" s="727"/>
      <c r="RVN189" s="403"/>
      <c r="RVO189" s="403"/>
      <c r="RWA189" s="727"/>
      <c r="RWD189" s="403"/>
      <c r="RWE189" s="403"/>
      <c r="RWQ189" s="727"/>
      <c r="RWT189" s="403"/>
      <c r="RWU189" s="403"/>
      <c r="RXG189" s="727"/>
      <c r="RXJ189" s="403"/>
      <c r="RXK189" s="403"/>
      <c r="RXW189" s="727"/>
      <c r="RXZ189" s="403"/>
      <c r="RYA189" s="403"/>
      <c r="RYM189" s="727"/>
      <c r="RYP189" s="403"/>
      <c r="RYQ189" s="403"/>
      <c r="RZC189" s="727"/>
      <c r="RZF189" s="403"/>
      <c r="RZG189" s="403"/>
      <c r="RZS189" s="727"/>
      <c r="RZV189" s="403"/>
      <c r="RZW189" s="403"/>
      <c r="SAI189" s="727"/>
      <c r="SAL189" s="403"/>
      <c r="SAM189" s="403"/>
      <c r="SAY189" s="727"/>
      <c r="SBB189" s="403"/>
      <c r="SBC189" s="403"/>
      <c r="SBO189" s="727"/>
      <c r="SBR189" s="403"/>
      <c r="SBS189" s="403"/>
      <c r="SCE189" s="727"/>
      <c r="SCH189" s="403"/>
      <c r="SCI189" s="403"/>
      <c r="SCU189" s="727"/>
      <c r="SCX189" s="403"/>
      <c r="SCY189" s="403"/>
      <c r="SDK189" s="727"/>
      <c r="SDN189" s="403"/>
      <c r="SDO189" s="403"/>
      <c r="SEA189" s="727"/>
      <c r="SED189" s="403"/>
      <c r="SEE189" s="403"/>
      <c r="SEQ189" s="727"/>
      <c r="SET189" s="403"/>
      <c r="SEU189" s="403"/>
      <c r="SFG189" s="727"/>
      <c r="SFJ189" s="403"/>
      <c r="SFK189" s="403"/>
      <c r="SFW189" s="727"/>
      <c r="SFZ189" s="403"/>
      <c r="SGA189" s="403"/>
      <c r="SGM189" s="727"/>
      <c r="SGP189" s="403"/>
      <c r="SGQ189" s="403"/>
      <c r="SHC189" s="727"/>
      <c r="SHF189" s="403"/>
      <c r="SHG189" s="403"/>
      <c r="SHS189" s="727"/>
      <c r="SHV189" s="403"/>
      <c r="SHW189" s="403"/>
      <c r="SII189" s="727"/>
      <c r="SIL189" s="403"/>
      <c r="SIM189" s="403"/>
      <c r="SIY189" s="727"/>
      <c r="SJB189" s="403"/>
      <c r="SJC189" s="403"/>
      <c r="SJO189" s="727"/>
      <c r="SJR189" s="403"/>
      <c r="SJS189" s="403"/>
      <c r="SKE189" s="727"/>
      <c r="SKH189" s="403"/>
      <c r="SKI189" s="403"/>
      <c r="SKU189" s="727"/>
      <c r="SKX189" s="403"/>
      <c r="SKY189" s="403"/>
      <c r="SLK189" s="727"/>
      <c r="SLN189" s="403"/>
      <c r="SLO189" s="403"/>
      <c r="SMA189" s="727"/>
      <c r="SMD189" s="403"/>
      <c r="SME189" s="403"/>
      <c r="SMQ189" s="727"/>
      <c r="SMT189" s="403"/>
      <c r="SMU189" s="403"/>
      <c r="SNG189" s="727"/>
      <c r="SNJ189" s="403"/>
      <c r="SNK189" s="403"/>
      <c r="SNW189" s="727"/>
      <c r="SNZ189" s="403"/>
      <c r="SOA189" s="403"/>
      <c r="SOM189" s="727"/>
      <c r="SOP189" s="403"/>
      <c r="SOQ189" s="403"/>
      <c r="SPC189" s="727"/>
      <c r="SPF189" s="403"/>
      <c r="SPG189" s="403"/>
      <c r="SPS189" s="727"/>
      <c r="SPV189" s="403"/>
      <c r="SPW189" s="403"/>
      <c r="SQI189" s="727"/>
      <c r="SQL189" s="403"/>
      <c r="SQM189" s="403"/>
      <c r="SQY189" s="727"/>
      <c r="SRB189" s="403"/>
      <c r="SRC189" s="403"/>
      <c r="SRO189" s="727"/>
      <c r="SRR189" s="403"/>
      <c r="SRS189" s="403"/>
      <c r="SSE189" s="727"/>
      <c r="SSH189" s="403"/>
      <c r="SSI189" s="403"/>
      <c r="SSU189" s="727"/>
      <c r="SSX189" s="403"/>
      <c r="SSY189" s="403"/>
      <c r="STK189" s="727"/>
      <c r="STN189" s="403"/>
      <c r="STO189" s="403"/>
      <c r="SUA189" s="727"/>
      <c r="SUD189" s="403"/>
      <c r="SUE189" s="403"/>
      <c r="SUQ189" s="727"/>
      <c r="SUT189" s="403"/>
      <c r="SUU189" s="403"/>
      <c r="SVG189" s="727"/>
      <c r="SVJ189" s="403"/>
      <c r="SVK189" s="403"/>
      <c r="SVW189" s="727"/>
      <c r="SVZ189" s="403"/>
      <c r="SWA189" s="403"/>
      <c r="SWM189" s="727"/>
      <c r="SWP189" s="403"/>
      <c r="SWQ189" s="403"/>
      <c r="SXC189" s="727"/>
      <c r="SXF189" s="403"/>
      <c r="SXG189" s="403"/>
      <c r="SXS189" s="727"/>
      <c r="SXV189" s="403"/>
      <c r="SXW189" s="403"/>
      <c r="SYI189" s="727"/>
      <c r="SYL189" s="403"/>
      <c r="SYM189" s="403"/>
      <c r="SYY189" s="727"/>
      <c r="SZB189" s="403"/>
      <c r="SZC189" s="403"/>
      <c r="SZO189" s="727"/>
      <c r="SZR189" s="403"/>
      <c r="SZS189" s="403"/>
      <c r="TAE189" s="727"/>
      <c r="TAH189" s="403"/>
      <c r="TAI189" s="403"/>
      <c r="TAU189" s="727"/>
      <c r="TAX189" s="403"/>
      <c r="TAY189" s="403"/>
      <c r="TBK189" s="727"/>
      <c r="TBN189" s="403"/>
      <c r="TBO189" s="403"/>
      <c r="TCA189" s="727"/>
      <c r="TCD189" s="403"/>
      <c r="TCE189" s="403"/>
      <c r="TCQ189" s="727"/>
      <c r="TCT189" s="403"/>
      <c r="TCU189" s="403"/>
      <c r="TDG189" s="727"/>
      <c r="TDJ189" s="403"/>
      <c r="TDK189" s="403"/>
      <c r="TDW189" s="727"/>
      <c r="TDZ189" s="403"/>
      <c r="TEA189" s="403"/>
      <c r="TEM189" s="727"/>
      <c r="TEP189" s="403"/>
      <c r="TEQ189" s="403"/>
      <c r="TFC189" s="727"/>
      <c r="TFF189" s="403"/>
      <c r="TFG189" s="403"/>
      <c r="TFS189" s="727"/>
      <c r="TFV189" s="403"/>
      <c r="TFW189" s="403"/>
      <c r="TGI189" s="727"/>
      <c r="TGL189" s="403"/>
      <c r="TGM189" s="403"/>
      <c r="TGY189" s="727"/>
      <c r="THB189" s="403"/>
      <c r="THC189" s="403"/>
      <c r="THO189" s="727"/>
      <c r="THR189" s="403"/>
      <c r="THS189" s="403"/>
      <c r="TIE189" s="727"/>
      <c r="TIH189" s="403"/>
      <c r="TII189" s="403"/>
      <c r="TIU189" s="727"/>
      <c r="TIX189" s="403"/>
      <c r="TIY189" s="403"/>
      <c r="TJK189" s="727"/>
      <c r="TJN189" s="403"/>
      <c r="TJO189" s="403"/>
      <c r="TKA189" s="727"/>
      <c r="TKD189" s="403"/>
      <c r="TKE189" s="403"/>
      <c r="TKQ189" s="727"/>
      <c r="TKT189" s="403"/>
      <c r="TKU189" s="403"/>
      <c r="TLG189" s="727"/>
      <c r="TLJ189" s="403"/>
      <c r="TLK189" s="403"/>
      <c r="TLW189" s="727"/>
      <c r="TLZ189" s="403"/>
      <c r="TMA189" s="403"/>
      <c r="TMM189" s="727"/>
      <c r="TMP189" s="403"/>
      <c r="TMQ189" s="403"/>
      <c r="TNC189" s="727"/>
      <c r="TNF189" s="403"/>
      <c r="TNG189" s="403"/>
      <c r="TNS189" s="727"/>
      <c r="TNV189" s="403"/>
      <c r="TNW189" s="403"/>
      <c r="TOI189" s="727"/>
      <c r="TOL189" s="403"/>
      <c r="TOM189" s="403"/>
      <c r="TOY189" s="727"/>
      <c r="TPB189" s="403"/>
      <c r="TPC189" s="403"/>
      <c r="TPO189" s="727"/>
      <c r="TPR189" s="403"/>
      <c r="TPS189" s="403"/>
      <c r="TQE189" s="727"/>
      <c r="TQH189" s="403"/>
      <c r="TQI189" s="403"/>
      <c r="TQU189" s="727"/>
      <c r="TQX189" s="403"/>
      <c r="TQY189" s="403"/>
      <c r="TRK189" s="727"/>
      <c r="TRN189" s="403"/>
      <c r="TRO189" s="403"/>
      <c r="TSA189" s="727"/>
      <c r="TSD189" s="403"/>
      <c r="TSE189" s="403"/>
      <c r="TSQ189" s="727"/>
      <c r="TST189" s="403"/>
      <c r="TSU189" s="403"/>
      <c r="TTG189" s="727"/>
      <c r="TTJ189" s="403"/>
      <c r="TTK189" s="403"/>
      <c r="TTW189" s="727"/>
      <c r="TTZ189" s="403"/>
      <c r="TUA189" s="403"/>
      <c r="TUM189" s="727"/>
      <c r="TUP189" s="403"/>
      <c r="TUQ189" s="403"/>
      <c r="TVC189" s="727"/>
      <c r="TVF189" s="403"/>
      <c r="TVG189" s="403"/>
      <c r="TVS189" s="727"/>
      <c r="TVV189" s="403"/>
      <c r="TVW189" s="403"/>
      <c r="TWI189" s="727"/>
      <c r="TWL189" s="403"/>
      <c r="TWM189" s="403"/>
      <c r="TWY189" s="727"/>
      <c r="TXB189" s="403"/>
      <c r="TXC189" s="403"/>
      <c r="TXO189" s="727"/>
      <c r="TXR189" s="403"/>
      <c r="TXS189" s="403"/>
      <c r="TYE189" s="727"/>
      <c r="TYH189" s="403"/>
      <c r="TYI189" s="403"/>
      <c r="TYU189" s="727"/>
      <c r="TYX189" s="403"/>
      <c r="TYY189" s="403"/>
      <c r="TZK189" s="727"/>
      <c r="TZN189" s="403"/>
      <c r="TZO189" s="403"/>
      <c r="UAA189" s="727"/>
      <c r="UAD189" s="403"/>
      <c r="UAE189" s="403"/>
      <c r="UAQ189" s="727"/>
      <c r="UAT189" s="403"/>
      <c r="UAU189" s="403"/>
      <c r="UBG189" s="727"/>
      <c r="UBJ189" s="403"/>
      <c r="UBK189" s="403"/>
      <c r="UBW189" s="727"/>
      <c r="UBZ189" s="403"/>
      <c r="UCA189" s="403"/>
      <c r="UCM189" s="727"/>
      <c r="UCP189" s="403"/>
      <c r="UCQ189" s="403"/>
      <c r="UDC189" s="727"/>
      <c r="UDF189" s="403"/>
      <c r="UDG189" s="403"/>
      <c r="UDS189" s="727"/>
      <c r="UDV189" s="403"/>
      <c r="UDW189" s="403"/>
      <c r="UEI189" s="727"/>
      <c r="UEL189" s="403"/>
      <c r="UEM189" s="403"/>
      <c r="UEY189" s="727"/>
      <c r="UFB189" s="403"/>
      <c r="UFC189" s="403"/>
      <c r="UFO189" s="727"/>
      <c r="UFR189" s="403"/>
      <c r="UFS189" s="403"/>
      <c r="UGE189" s="727"/>
      <c r="UGH189" s="403"/>
      <c r="UGI189" s="403"/>
      <c r="UGU189" s="727"/>
      <c r="UGX189" s="403"/>
      <c r="UGY189" s="403"/>
      <c r="UHK189" s="727"/>
      <c r="UHN189" s="403"/>
      <c r="UHO189" s="403"/>
      <c r="UIA189" s="727"/>
      <c r="UID189" s="403"/>
      <c r="UIE189" s="403"/>
      <c r="UIQ189" s="727"/>
      <c r="UIT189" s="403"/>
      <c r="UIU189" s="403"/>
      <c r="UJG189" s="727"/>
      <c r="UJJ189" s="403"/>
      <c r="UJK189" s="403"/>
      <c r="UJW189" s="727"/>
      <c r="UJZ189" s="403"/>
      <c r="UKA189" s="403"/>
      <c r="UKM189" s="727"/>
      <c r="UKP189" s="403"/>
      <c r="UKQ189" s="403"/>
      <c r="ULC189" s="727"/>
      <c r="ULF189" s="403"/>
      <c r="ULG189" s="403"/>
      <c r="ULS189" s="727"/>
      <c r="ULV189" s="403"/>
      <c r="ULW189" s="403"/>
      <c r="UMI189" s="727"/>
      <c r="UML189" s="403"/>
      <c r="UMM189" s="403"/>
      <c r="UMY189" s="727"/>
      <c r="UNB189" s="403"/>
      <c r="UNC189" s="403"/>
      <c r="UNO189" s="727"/>
      <c r="UNR189" s="403"/>
      <c r="UNS189" s="403"/>
      <c r="UOE189" s="727"/>
      <c r="UOH189" s="403"/>
      <c r="UOI189" s="403"/>
      <c r="UOU189" s="727"/>
      <c r="UOX189" s="403"/>
      <c r="UOY189" s="403"/>
      <c r="UPK189" s="727"/>
      <c r="UPN189" s="403"/>
      <c r="UPO189" s="403"/>
      <c r="UQA189" s="727"/>
      <c r="UQD189" s="403"/>
      <c r="UQE189" s="403"/>
      <c r="UQQ189" s="727"/>
      <c r="UQT189" s="403"/>
      <c r="UQU189" s="403"/>
      <c r="URG189" s="727"/>
      <c r="URJ189" s="403"/>
      <c r="URK189" s="403"/>
      <c r="URW189" s="727"/>
      <c r="URZ189" s="403"/>
      <c r="USA189" s="403"/>
      <c r="USM189" s="727"/>
      <c r="USP189" s="403"/>
      <c r="USQ189" s="403"/>
      <c r="UTC189" s="727"/>
      <c r="UTF189" s="403"/>
      <c r="UTG189" s="403"/>
      <c r="UTS189" s="727"/>
      <c r="UTV189" s="403"/>
      <c r="UTW189" s="403"/>
      <c r="UUI189" s="727"/>
      <c r="UUL189" s="403"/>
      <c r="UUM189" s="403"/>
      <c r="UUY189" s="727"/>
      <c r="UVB189" s="403"/>
      <c r="UVC189" s="403"/>
      <c r="UVO189" s="727"/>
      <c r="UVR189" s="403"/>
      <c r="UVS189" s="403"/>
      <c r="UWE189" s="727"/>
      <c r="UWH189" s="403"/>
      <c r="UWI189" s="403"/>
      <c r="UWU189" s="727"/>
      <c r="UWX189" s="403"/>
      <c r="UWY189" s="403"/>
      <c r="UXK189" s="727"/>
      <c r="UXN189" s="403"/>
      <c r="UXO189" s="403"/>
      <c r="UYA189" s="727"/>
      <c r="UYD189" s="403"/>
      <c r="UYE189" s="403"/>
      <c r="UYQ189" s="727"/>
      <c r="UYT189" s="403"/>
      <c r="UYU189" s="403"/>
      <c r="UZG189" s="727"/>
      <c r="UZJ189" s="403"/>
      <c r="UZK189" s="403"/>
      <c r="UZW189" s="727"/>
      <c r="UZZ189" s="403"/>
      <c r="VAA189" s="403"/>
      <c r="VAM189" s="727"/>
      <c r="VAP189" s="403"/>
      <c r="VAQ189" s="403"/>
      <c r="VBC189" s="727"/>
      <c r="VBF189" s="403"/>
      <c r="VBG189" s="403"/>
      <c r="VBS189" s="727"/>
      <c r="VBV189" s="403"/>
      <c r="VBW189" s="403"/>
      <c r="VCI189" s="727"/>
      <c r="VCL189" s="403"/>
      <c r="VCM189" s="403"/>
      <c r="VCY189" s="727"/>
      <c r="VDB189" s="403"/>
      <c r="VDC189" s="403"/>
      <c r="VDO189" s="727"/>
      <c r="VDR189" s="403"/>
      <c r="VDS189" s="403"/>
      <c r="VEE189" s="727"/>
      <c r="VEH189" s="403"/>
      <c r="VEI189" s="403"/>
      <c r="VEU189" s="727"/>
      <c r="VEX189" s="403"/>
      <c r="VEY189" s="403"/>
      <c r="VFK189" s="727"/>
      <c r="VFN189" s="403"/>
      <c r="VFO189" s="403"/>
      <c r="VGA189" s="727"/>
      <c r="VGD189" s="403"/>
      <c r="VGE189" s="403"/>
      <c r="VGQ189" s="727"/>
      <c r="VGT189" s="403"/>
      <c r="VGU189" s="403"/>
      <c r="VHG189" s="727"/>
      <c r="VHJ189" s="403"/>
      <c r="VHK189" s="403"/>
      <c r="VHW189" s="727"/>
      <c r="VHZ189" s="403"/>
      <c r="VIA189" s="403"/>
      <c r="VIM189" s="727"/>
      <c r="VIP189" s="403"/>
      <c r="VIQ189" s="403"/>
      <c r="VJC189" s="727"/>
      <c r="VJF189" s="403"/>
      <c r="VJG189" s="403"/>
      <c r="VJS189" s="727"/>
      <c r="VJV189" s="403"/>
      <c r="VJW189" s="403"/>
      <c r="VKI189" s="727"/>
      <c r="VKL189" s="403"/>
      <c r="VKM189" s="403"/>
      <c r="VKY189" s="727"/>
      <c r="VLB189" s="403"/>
      <c r="VLC189" s="403"/>
      <c r="VLO189" s="727"/>
      <c r="VLR189" s="403"/>
      <c r="VLS189" s="403"/>
      <c r="VME189" s="727"/>
      <c r="VMH189" s="403"/>
      <c r="VMI189" s="403"/>
      <c r="VMU189" s="727"/>
      <c r="VMX189" s="403"/>
      <c r="VMY189" s="403"/>
      <c r="VNK189" s="727"/>
      <c r="VNN189" s="403"/>
      <c r="VNO189" s="403"/>
      <c r="VOA189" s="727"/>
      <c r="VOD189" s="403"/>
      <c r="VOE189" s="403"/>
      <c r="VOQ189" s="727"/>
      <c r="VOT189" s="403"/>
      <c r="VOU189" s="403"/>
      <c r="VPG189" s="727"/>
      <c r="VPJ189" s="403"/>
      <c r="VPK189" s="403"/>
      <c r="VPW189" s="727"/>
      <c r="VPZ189" s="403"/>
      <c r="VQA189" s="403"/>
      <c r="VQM189" s="727"/>
      <c r="VQP189" s="403"/>
      <c r="VQQ189" s="403"/>
      <c r="VRC189" s="727"/>
      <c r="VRF189" s="403"/>
      <c r="VRG189" s="403"/>
      <c r="VRS189" s="727"/>
      <c r="VRV189" s="403"/>
      <c r="VRW189" s="403"/>
      <c r="VSI189" s="727"/>
      <c r="VSL189" s="403"/>
      <c r="VSM189" s="403"/>
      <c r="VSY189" s="727"/>
      <c r="VTB189" s="403"/>
      <c r="VTC189" s="403"/>
      <c r="VTO189" s="727"/>
      <c r="VTR189" s="403"/>
      <c r="VTS189" s="403"/>
      <c r="VUE189" s="727"/>
      <c r="VUH189" s="403"/>
      <c r="VUI189" s="403"/>
      <c r="VUU189" s="727"/>
      <c r="VUX189" s="403"/>
      <c r="VUY189" s="403"/>
      <c r="VVK189" s="727"/>
      <c r="VVN189" s="403"/>
      <c r="VVO189" s="403"/>
      <c r="VWA189" s="727"/>
      <c r="VWD189" s="403"/>
      <c r="VWE189" s="403"/>
      <c r="VWQ189" s="727"/>
      <c r="VWT189" s="403"/>
      <c r="VWU189" s="403"/>
      <c r="VXG189" s="727"/>
      <c r="VXJ189" s="403"/>
      <c r="VXK189" s="403"/>
      <c r="VXW189" s="727"/>
      <c r="VXZ189" s="403"/>
      <c r="VYA189" s="403"/>
      <c r="VYM189" s="727"/>
      <c r="VYP189" s="403"/>
      <c r="VYQ189" s="403"/>
      <c r="VZC189" s="727"/>
      <c r="VZF189" s="403"/>
      <c r="VZG189" s="403"/>
      <c r="VZS189" s="727"/>
      <c r="VZV189" s="403"/>
      <c r="VZW189" s="403"/>
      <c r="WAI189" s="727"/>
      <c r="WAL189" s="403"/>
      <c r="WAM189" s="403"/>
      <c r="WAY189" s="727"/>
      <c r="WBB189" s="403"/>
      <c r="WBC189" s="403"/>
      <c r="WBO189" s="727"/>
      <c r="WBR189" s="403"/>
      <c r="WBS189" s="403"/>
      <c r="WCE189" s="727"/>
      <c r="WCH189" s="403"/>
      <c r="WCI189" s="403"/>
      <c r="WCU189" s="727"/>
      <c r="WCX189" s="403"/>
      <c r="WCY189" s="403"/>
      <c r="WDK189" s="727"/>
      <c r="WDN189" s="403"/>
      <c r="WDO189" s="403"/>
      <c r="WEA189" s="727"/>
      <c r="WED189" s="403"/>
      <c r="WEE189" s="403"/>
      <c r="WEQ189" s="727"/>
      <c r="WET189" s="403"/>
      <c r="WEU189" s="403"/>
      <c r="WFG189" s="727"/>
      <c r="WFJ189" s="403"/>
      <c r="WFK189" s="403"/>
      <c r="WFW189" s="727"/>
      <c r="WFZ189" s="403"/>
      <c r="WGA189" s="403"/>
      <c r="WGM189" s="727"/>
      <c r="WGP189" s="403"/>
      <c r="WGQ189" s="403"/>
      <c r="WHC189" s="727"/>
      <c r="WHF189" s="403"/>
      <c r="WHG189" s="403"/>
      <c r="WHS189" s="727"/>
      <c r="WHV189" s="403"/>
      <c r="WHW189" s="403"/>
      <c r="WII189" s="727"/>
      <c r="WIL189" s="403"/>
      <c r="WIM189" s="403"/>
      <c r="WIY189" s="727"/>
      <c r="WJB189" s="403"/>
      <c r="WJC189" s="403"/>
      <c r="WJO189" s="727"/>
      <c r="WJR189" s="403"/>
      <c r="WJS189" s="403"/>
      <c r="WKE189" s="727"/>
      <c r="WKH189" s="403"/>
      <c r="WKI189" s="403"/>
      <c r="WKU189" s="727"/>
      <c r="WKX189" s="403"/>
      <c r="WKY189" s="403"/>
      <c r="WLK189" s="727"/>
      <c r="WLN189" s="403"/>
      <c r="WLO189" s="403"/>
      <c r="WMA189" s="727"/>
      <c r="WMD189" s="403"/>
      <c r="WME189" s="403"/>
      <c r="WMQ189" s="727"/>
      <c r="WMT189" s="403"/>
      <c r="WMU189" s="403"/>
      <c r="WNG189" s="727"/>
      <c r="WNJ189" s="403"/>
      <c r="WNK189" s="403"/>
      <c r="WNW189" s="727"/>
      <c r="WNZ189" s="403"/>
      <c r="WOA189" s="403"/>
      <c r="WOM189" s="727"/>
      <c r="WOP189" s="403"/>
      <c r="WOQ189" s="403"/>
      <c r="WPC189" s="727"/>
      <c r="WPF189" s="403"/>
      <c r="WPG189" s="403"/>
      <c r="WPS189" s="727"/>
      <c r="WPV189" s="403"/>
      <c r="WPW189" s="403"/>
      <c r="WQI189" s="727"/>
      <c r="WQL189" s="403"/>
      <c r="WQM189" s="403"/>
      <c r="WQY189" s="727"/>
      <c r="WRB189" s="403"/>
      <c r="WRC189" s="403"/>
      <c r="WRO189" s="727"/>
      <c r="WRR189" s="403"/>
      <c r="WRS189" s="403"/>
      <c r="WSE189" s="727"/>
      <c r="WSH189" s="403"/>
      <c r="WSI189" s="403"/>
      <c r="WSU189" s="727"/>
      <c r="WSX189" s="403"/>
      <c r="WSY189" s="403"/>
      <c r="WTK189" s="727"/>
      <c r="WTN189" s="403"/>
      <c r="WTO189" s="403"/>
      <c r="WUA189" s="727"/>
      <c r="WUD189" s="403"/>
      <c r="WUE189" s="403"/>
      <c r="WUQ189" s="727"/>
      <c r="WUT189" s="403"/>
      <c r="WUU189" s="403"/>
      <c r="WVG189" s="727"/>
      <c r="WVJ189" s="403"/>
      <c r="WVK189" s="403"/>
      <c r="WVW189" s="727"/>
      <c r="WVZ189" s="403"/>
      <c r="WWA189" s="403"/>
      <c r="WWM189" s="727"/>
      <c r="WWP189" s="403"/>
      <c r="WWQ189" s="403"/>
      <c r="WXC189" s="727"/>
      <c r="WXF189" s="403"/>
      <c r="WXG189" s="403"/>
      <c r="WXS189" s="727"/>
      <c r="WXV189" s="403"/>
      <c r="WXW189" s="403"/>
      <c r="WYI189" s="727"/>
      <c r="WYL189" s="403"/>
      <c r="WYM189" s="403"/>
      <c r="WYY189" s="727"/>
      <c r="WZB189" s="403"/>
      <c r="WZC189" s="403"/>
      <c r="WZO189" s="727"/>
      <c r="WZR189" s="403"/>
      <c r="WZS189" s="403"/>
      <c r="XAE189" s="727"/>
      <c r="XAH189" s="403"/>
      <c r="XAI189" s="403"/>
      <c r="XAU189" s="727"/>
      <c r="XAX189" s="403"/>
      <c r="XAY189" s="403"/>
      <c r="XBK189" s="727"/>
      <c r="XBN189" s="403"/>
      <c r="XBO189" s="403"/>
      <c r="XCA189" s="727"/>
      <c r="XCD189" s="403"/>
      <c r="XCE189" s="403"/>
      <c r="XCQ189" s="727"/>
      <c r="XCT189" s="403"/>
      <c r="XCU189" s="403"/>
      <c r="XDG189" s="727"/>
      <c r="XDJ189" s="403"/>
      <c r="XDK189" s="403"/>
      <c r="XDW189" s="727"/>
      <c r="XDZ189" s="403"/>
      <c r="XEA189" s="403"/>
      <c r="XEM189" s="727"/>
      <c r="XEP189" s="403"/>
      <c r="XEQ189" s="403"/>
      <c r="XFC189" s="727"/>
    </row>
    <row r="190" spans="1:1023 1026:2047 2050:3071 3074:4095 4098:5119 5122:6143 6146:7167 7170:8191 8194:9215 9218:10239 10242:11263 11266:12287 12290:13311 13314:14335 14338:15359 15362:16383" s="94" customFormat="1">
      <c r="A190" s="570" t="s">
        <v>15</v>
      </c>
      <c r="B190" s="571">
        <v>45901</v>
      </c>
      <c r="C190" s="571">
        <v>45902</v>
      </c>
      <c r="D190" s="570" t="s">
        <v>504</v>
      </c>
      <c r="E190" s="570" t="s">
        <v>486</v>
      </c>
      <c r="F190" s="570">
        <v>65</v>
      </c>
      <c r="G190" s="570" t="s">
        <v>499</v>
      </c>
      <c r="H190" s="570">
        <v>3300</v>
      </c>
      <c r="I190" s="570">
        <v>15</v>
      </c>
      <c r="J190" s="570">
        <v>0</v>
      </c>
      <c r="K190" s="570">
        <v>0</v>
      </c>
      <c r="L190" s="570">
        <v>0</v>
      </c>
      <c r="M190" s="570">
        <v>0</v>
      </c>
      <c r="N190" s="570">
        <f t="shared" si="2175"/>
        <v>3315</v>
      </c>
      <c r="O190" s="563">
        <f t="shared" si="2176"/>
        <v>51</v>
      </c>
      <c r="P190" s="570" t="s">
        <v>1283</v>
      </c>
      <c r="R190" s="403"/>
      <c r="S190" s="403"/>
      <c r="AE190" s="727"/>
      <c r="AH190" s="403"/>
      <c r="AI190" s="403"/>
      <c r="AU190" s="727"/>
      <c r="AX190" s="403"/>
      <c r="AY190" s="403"/>
      <c r="BK190" s="727"/>
      <c r="BN190" s="403"/>
      <c r="BO190" s="403"/>
      <c r="CA190" s="727"/>
      <c r="CD190" s="403"/>
      <c r="CE190" s="403"/>
      <c r="CQ190" s="727"/>
      <c r="CT190" s="403"/>
      <c r="CU190" s="403"/>
      <c r="DG190" s="727"/>
      <c r="DJ190" s="403"/>
      <c r="DK190" s="403"/>
      <c r="DW190" s="727"/>
      <c r="DZ190" s="403"/>
      <c r="EA190" s="403"/>
      <c r="EM190" s="727"/>
      <c r="EP190" s="403"/>
      <c r="EQ190" s="403"/>
      <c r="FC190" s="727"/>
      <c r="FF190" s="403"/>
      <c r="FG190" s="403"/>
      <c r="FS190" s="727"/>
      <c r="FV190" s="403"/>
      <c r="FW190" s="403"/>
      <c r="GI190" s="727"/>
      <c r="GL190" s="403"/>
      <c r="GM190" s="403"/>
      <c r="GY190" s="727"/>
      <c r="HB190" s="403"/>
      <c r="HC190" s="403"/>
      <c r="HO190" s="727"/>
      <c r="HR190" s="403"/>
      <c r="HS190" s="403"/>
      <c r="IE190" s="727"/>
      <c r="IH190" s="403"/>
      <c r="II190" s="403"/>
      <c r="IU190" s="727"/>
      <c r="IX190" s="403"/>
      <c r="IY190" s="403"/>
      <c r="JK190" s="727"/>
      <c r="JN190" s="403"/>
      <c r="JO190" s="403"/>
      <c r="KA190" s="727"/>
      <c r="KD190" s="403"/>
      <c r="KE190" s="403"/>
      <c r="KQ190" s="727"/>
      <c r="KT190" s="403"/>
      <c r="KU190" s="403"/>
      <c r="LG190" s="727"/>
      <c r="LJ190" s="403"/>
      <c r="LK190" s="403"/>
      <c r="LW190" s="727"/>
      <c r="LZ190" s="403"/>
      <c r="MA190" s="403"/>
      <c r="MM190" s="727"/>
      <c r="MP190" s="403"/>
      <c r="MQ190" s="403"/>
      <c r="NC190" s="727"/>
      <c r="NF190" s="403"/>
      <c r="NG190" s="403"/>
      <c r="NS190" s="727"/>
      <c r="NV190" s="403"/>
      <c r="NW190" s="403"/>
      <c r="OI190" s="727"/>
      <c r="OL190" s="403"/>
      <c r="OM190" s="403"/>
      <c r="OY190" s="727"/>
      <c r="PB190" s="403"/>
      <c r="PC190" s="403"/>
      <c r="PO190" s="727"/>
      <c r="PR190" s="403"/>
      <c r="PS190" s="403"/>
      <c r="QE190" s="727"/>
      <c r="QH190" s="403"/>
      <c r="QI190" s="403"/>
      <c r="QU190" s="727"/>
      <c r="QX190" s="403"/>
      <c r="QY190" s="403"/>
      <c r="RK190" s="727"/>
      <c r="RN190" s="403"/>
      <c r="RO190" s="403"/>
      <c r="SA190" s="727"/>
      <c r="SD190" s="403"/>
      <c r="SE190" s="403"/>
      <c r="SQ190" s="727"/>
      <c r="ST190" s="403"/>
      <c r="SU190" s="403"/>
      <c r="TG190" s="727"/>
      <c r="TJ190" s="403"/>
      <c r="TK190" s="403"/>
      <c r="TW190" s="727"/>
      <c r="TZ190" s="403"/>
      <c r="UA190" s="403"/>
      <c r="UM190" s="727"/>
      <c r="UP190" s="403"/>
      <c r="UQ190" s="403"/>
      <c r="VC190" s="727"/>
      <c r="VF190" s="403"/>
      <c r="VG190" s="403"/>
      <c r="VS190" s="727"/>
      <c r="VV190" s="403"/>
      <c r="VW190" s="403"/>
      <c r="WI190" s="727"/>
      <c r="WL190" s="403"/>
      <c r="WM190" s="403"/>
      <c r="WY190" s="727"/>
      <c r="XB190" s="403"/>
      <c r="XC190" s="403"/>
      <c r="XO190" s="727"/>
      <c r="XR190" s="403"/>
      <c r="XS190" s="403"/>
      <c r="YE190" s="727"/>
      <c r="YH190" s="403"/>
      <c r="YI190" s="403"/>
      <c r="YU190" s="727"/>
      <c r="YX190" s="403"/>
      <c r="YY190" s="403"/>
      <c r="ZK190" s="727"/>
      <c r="ZN190" s="403"/>
      <c r="ZO190" s="403"/>
      <c r="AAA190" s="727"/>
      <c r="AAD190" s="403"/>
      <c r="AAE190" s="403"/>
      <c r="AAQ190" s="727"/>
      <c r="AAT190" s="403"/>
      <c r="AAU190" s="403"/>
      <c r="ABG190" s="727"/>
      <c r="ABJ190" s="403"/>
      <c r="ABK190" s="403"/>
      <c r="ABW190" s="727"/>
      <c r="ABZ190" s="403"/>
      <c r="ACA190" s="403"/>
      <c r="ACM190" s="727"/>
      <c r="ACP190" s="403"/>
      <c r="ACQ190" s="403"/>
      <c r="ADC190" s="727"/>
      <c r="ADF190" s="403"/>
      <c r="ADG190" s="403"/>
      <c r="ADS190" s="727"/>
      <c r="ADV190" s="403"/>
      <c r="ADW190" s="403"/>
      <c r="AEI190" s="727"/>
      <c r="AEL190" s="403"/>
      <c r="AEM190" s="403"/>
      <c r="AEY190" s="727"/>
      <c r="AFB190" s="403"/>
      <c r="AFC190" s="403"/>
      <c r="AFO190" s="727"/>
      <c r="AFR190" s="403"/>
      <c r="AFS190" s="403"/>
      <c r="AGE190" s="727"/>
      <c r="AGH190" s="403"/>
      <c r="AGI190" s="403"/>
      <c r="AGU190" s="727"/>
      <c r="AGX190" s="403"/>
      <c r="AGY190" s="403"/>
      <c r="AHK190" s="727"/>
      <c r="AHN190" s="403"/>
      <c r="AHO190" s="403"/>
      <c r="AIA190" s="727"/>
      <c r="AID190" s="403"/>
      <c r="AIE190" s="403"/>
      <c r="AIQ190" s="727"/>
      <c r="AIT190" s="403"/>
      <c r="AIU190" s="403"/>
      <c r="AJG190" s="727"/>
      <c r="AJJ190" s="403"/>
      <c r="AJK190" s="403"/>
      <c r="AJW190" s="727"/>
      <c r="AJZ190" s="403"/>
      <c r="AKA190" s="403"/>
      <c r="AKM190" s="727"/>
      <c r="AKP190" s="403"/>
      <c r="AKQ190" s="403"/>
      <c r="ALC190" s="727"/>
      <c r="ALF190" s="403"/>
      <c r="ALG190" s="403"/>
      <c r="ALS190" s="727"/>
      <c r="ALV190" s="403"/>
      <c r="ALW190" s="403"/>
      <c r="AMI190" s="727"/>
      <c r="AML190" s="403"/>
      <c r="AMM190" s="403"/>
      <c r="AMY190" s="727"/>
      <c r="ANB190" s="403"/>
      <c r="ANC190" s="403"/>
      <c r="ANO190" s="727"/>
      <c r="ANR190" s="403"/>
      <c r="ANS190" s="403"/>
      <c r="AOE190" s="727"/>
      <c r="AOH190" s="403"/>
      <c r="AOI190" s="403"/>
      <c r="AOU190" s="727"/>
      <c r="AOX190" s="403"/>
      <c r="AOY190" s="403"/>
      <c r="APK190" s="727"/>
      <c r="APN190" s="403"/>
      <c r="APO190" s="403"/>
      <c r="AQA190" s="727"/>
      <c r="AQD190" s="403"/>
      <c r="AQE190" s="403"/>
      <c r="AQQ190" s="727"/>
      <c r="AQT190" s="403"/>
      <c r="AQU190" s="403"/>
      <c r="ARG190" s="727"/>
      <c r="ARJ190" s="403"/>
      <c r="ARK190" s="403"/>
      <c r="ARW190" s="727"/>
      <c r="ARZ190" s="403"/>
      <c r="ASA190" s="403"/>
      <c r="ASM190" s="727"/>
      <c r="ASP190" s="403"/>
      <c r="ASQ190" s="403"/>
      <c r="ATC190" s="727"/>
      <c r="ATF190" s="403"/>
      <c r="ATG190" s="403"/>
      <c r="ATS190" s="727"/>
      <c r="ATV190" s="403"/>
      <c r="ATW190" s="403"/>
      <c r="AUI190" s="727"/>
      <c r="AUL190" s="403"/>
      <c r="AUM190" s="403"/>
      <c r="AUY190" s="727"/>
      <c r="AVB190" s="403"/>
      <c r="AVC190" s="403"/>
      <c r="AVO190" s="727"/>
      <c r="AVR190" s="403"/>
      <c r="AVS190" s="403"/>
      <c r="AWE190" s="727"/>
      <c r="AWH190" s="403"/>
      <c r="AWI190" s="403"/>
      <c r="AWU190" s="727"/>
      <c r="AWX190" s="403"/>
      <c r="AWY190" s="403"/>
      <c r="AXK190" s="727"/>
      <c r="AXN190" s="403"/>
      <c r="AXO190" s="403"/>
      <c r="AYA190" s="727"/>
      <c r="AYD190" s="403"/>
      <c r="AYE190" s="403"/>
      <c r="AYQ190" s="727"/>
      <c r="AYT190" s="403"/>
      <c r="AYU190" s="403"/>
      <c r="AZG190" s="727"/>
      <c r="AZJ190" s="403"/>
      <c r="AZK190" s="403"/>
      <c r="AZW190" s="727"/>
      <c r="AZZ190" s="403"/>
      <c r="BAA190" s="403"/>
      <c r="BAM190" s="727"/>
      <c r="BAP190" s="403"/>
      <c r="BAQ190" s="403"/>
      <c r="BBC190" s="727"/>
      <c r="BBF190" s="403"/>
      <c r="BBG190" s="403"/>
      <c r="BBS190" s="727"/>
      <c r="BBV190" s="403"/>
      <c r="BBW190" s="403"/>
      <c r="BCI190" s="727"/>
      <c r="BCL190" s="403"/>
      <c r="BCM190" s="403"/>
      <c r="BCY190" s="727"/>
      <c r="BDB190" s="403"/>
      <c r="BDC190" s="403"/>
      <c r="BDO190" s="727"/>
      <c r="BDR190" s="403"/>
      <c r="BDS190" s="403"/>
      <c r="BEE190" s="727"/>
      <c r="BEH190" s="403"/>
      <c r="BEI190" s="403"/>
      <c r="BEU190" s="727"/>
      <c r="BEX190" s="403"/>
      <c r="BEY190" s="403"/>
      <c r="BFK190" s="727"/>
      <c r="BFN190" s="403"/>
      <c r="BFO190" s="403"/>
      <c r="BGA190" s="727"/>
      <c r="BGD190" s="403"/>
      <c r="BGE190" s="403"/>
      <c r="BGQ190" s="727"/>
      <c r="BGT190" s="403"/>
      <c r="BGU190" s="403"/>
      <c r="BHG190" s="727"/>
      <c r="BHJ190" s="403"/>
      <c r="BHK190" s="403"/>
      <c r="BHW190" s="727"/>
      <c r="BHZ190" s="403"/>
      <c r="BIA190" s="403"/>
      <c r="BIM190" s="727"/>
      <c r="BIP190" s="403"/>
      <c r="BIQ190" s="403"/>
      <c r="BJC190" s="727"/>
      <c r="BJF190" s="403"/>
      <c r="BJG190" s="403"/>
      <c r="BJS190" s="727"/>
      <c r="BJV190" s="403"/>
      <c r="BJW190" s="403"/>
      <c r="BKI190" s="727"/>
      <c r="BKL190" s="403"/>
      <c r="BKM190" s="403"/>
      <c r="BKY190" s="727"/>
      <c r="BLB190" s="403"/>
      <c r="BLC190" s="403"/>
      <c r="BLO190" s="727"/>
      <c r="BLR190" s="403"/>
      <c r="BLS190" s="403"/>
      <c r="BME190" s="727"/>
      <c r="BMH190" s="403"/>
      <c r="BMI190" s="403"/>
      <c r="BMU190" s="727"/>
      <c r="BMX190" s="403"/>
      <c r="BMY190" s="403"/>
      <c r="BNK190" s="727"/>
      <c r="BNN190" s="403"/>
      <c r="BNO190" s="403"/>
      <c r="BOA190" s="727"/>
      <c r="BOD190" s="403"/>
      <c r="BOE190" s="403"/>
      <c r="BOQ190" s="727"/>
      <c r="BOT190" s="403"/>
      <c r="BOU190" s="403"/>
      <c r="BPG190" s="727"/>
      <c r="BPJ190" s="403"/>
      <c r="BPK190" s="403"/>
      <c r="BPW190" s="727"/>
      <c r="BPZ190" s="403"/>
      <c r="BQA190" s="403"/>
      <c r="BQM190" s="727"/>
      <c r="BQP190" s="403"/>
      <c r="BQQ190" s="403"/>
      <c r="BRC190" s="727"/>
      <c r="BRF190" s="403"/>
      <c r="BRG190" s="403"/>
      <c r="BRS190" s="727"/>
      <c r="BRV190" s="403"/>
      <c r="BRW190" s="403"/>
      <c r="BSI190" s="727"/>
      <c r="BSL190" s="403"/>
      <c r="BSM190" s="403"/>
      <c r="BSY190" s="727"/>
      <c r="BTB190" s="403"/>
      <c r="BTC190" s="403"/>
      <c r="BTO190" s="727"/>
      <c r="BTR190" s="403"/>
      <c r="BTS190" s="403"/>
      <c r="BUE190" s="727"/>
      <c r="BUH190" s="403"/>
      <c r="BUI190" s="403"/>
      <c r="BUU190" s="727"/>
      <c r="BUX190" s="403"/>
      <c r="BUY190" s="403"/>
      <c r="BVK190" s="727"/>
      <c r="BVN190" s="403"/>
      <c r="BVO190" s="403"/>
      <c r="BWA190" s="727"/>
      <c r="BWD190" s="403"/>
      <c r="BWE190" s="403"/>
      <c r="BWQ190" s="727"/>
      <c r="BWT190" s="403"/>
      <c r="BWU190" s="403"/>
      <c r="BXG190" s="727"/>
      <c r="BXJ190" s="403"/>
      <c r="BXK190" s="403"/>
      <c r="BXW190" s="727"/>
      <c r="BXZ190" s="403"/>
      <c r="BYA190" s="403"/>
      <c r="BYM190" s="727"/>
      <c r="BYP190" s="403"/>
      <c r="BYQ190" s="403"/>
      <c r="BZC190" s="727"/>
      <c r="BZF190" s="403"/>
      <c r="BZG190" s="403"/>
      <c r="BZS190" s="727"/>
      <c r="BZV190" s="403"/>
      <c r="BZW190" s="403"/>
      <c r="CAI190" s="727"/>
      <c r="CAL190" s="403"/>
      <c r="CAM190" s="403"/>
      <c r="CAY190" s="727"/>
      <c r="CBB190" s="403"/>
      <c r="CBC190" s="403"/>
      <c r="CBO190" s="727"/>
      <c r="CBR190" s="403"/>
      <c r="CBS190" s="403"/>
      <c r="CCE190" s="727"/>
      <c r="CCH190" s="403"/>
      <c r="CCI190" s="403"/>
      <c r="CCU190" s="727"/>
      <c r="CCX190" s="403"/>
      <c r="CCY190" s="403"/>
      <c r="CDK190" s="727"/>
      <c r="CDN190" s="403"/>
      <c r="CDO190" s="403"/>
      <c r="CEA190" s="727"/>
      <c r="CED190" s="403"/>
      <c r="CEE190" s="403"/>
      <c r="CEQ190" s="727"/>
      <c r="CET190" s="403"/>
      <c r="CEU190" s="403"/>
      <c r="CFG190" s="727"/>
      <c r="CFJ190" s="403"/>
      <c r="CFK190" s="403"/>
      <c r="CFW190" s="727"/>
      <c r="CFZ190" s="403"/>
      <c r="CGA190" s="403"/>
      <c r="CGM190" s="727"/>
      <c r="CGP190" s="403"/>
      <c r="CGQ190" s="403"/>
      <c r="CHC190" s="727"/>
      <c r="CHF190" s="403"/>
      <c r="CHG190" s="403"/>
      <c r="CHS190" s="727"/>
      <c r="CHV190" s="403"/>
      <c r="CHW190" s="403"/>
      <c r="CII190" s="727"/>
      <c r="CIL190" s="403"/>
      <c r="CIM190" s="403"/>
      <c r="CIY190" s="727"/>
      <c r="CJB190" s="403"/>
      <c r="CJC190" s="403"/>
      <c r="CJO190" s="727"/>
      <c r="CJR190" s="403"/>
      <c r="CJS190" s="403"/>
      <c r="CKE190" s="727"/>
      <c r="CKH190" s="403"/>
      <c r="CKI190" s="403"/>
      <c r="CKU190" s="727"/>
      <c r="CKX190" s="403"/>
      <c r="CKY190" s="403"/>
      <c r="CLK190" s="727"/>
      <c r="CLN190" s="403"/>
      <c r="CLO190" s="403"/>
      <c r="CMA190" s="727"/>
      <c r="CMD190" s="403"/>
      <c r="CME190" s="403"/>
      <c r="CMQ190" s="727"/>
      <c r="CMT190" s="403"/>
      <c r="CMU190" s="403"/>
      <c r="CNG190" s="727"/>
      <c r="CNJ190" s="403"/>
      <c r="CNK190" s="403"/>
      <c r="CNW190" s="727"/>
      <c r="CNZ190" s="403"/>
      <c r="COA190" s="403"/>
      <c r="COM190" s="727"/>
      <c r="COP190" s="403"/>
      <c r="COQ190" s="403"/>
      <c r="CPC190" s="727"/>
      <c r="CPF190" s="403"/>
      <c r="CPG190" s="403"/>
      <c r="CPS190" s="727"/>
      <c r="CPV190" s="403"/>
      <c r="CPW190" s="403"/>
      <c r="CQI190" s="727"/>
      <c r="CQL190" s="403"/>
      <c r="CQM190" s="403"/>
      <c r="CQY190" s="727"/>
      <c r="CRB190" s="403"/>
      <c r="CRC190" s="403"/>
      <c r="CRO190" s="727"/>
      <c r="CRR190" s="403"/>
      <c r="CRS190" s="403"/>
      <c r="CSE190" s="727"/>
      <c r="CSH190" s="403"/>
      <c r="CSI190" s="403"/>
      <c r="CSU190" s="727"/>
      <c r="CSX190" s="403"/>
      <c r="CSY190" s="403"/>
      <c r="CTK190" s="727"/>
      <c r="CTN190" s="403"/>
      <c r="CTO190" s="403"/>
      <c r="CUA190" s="727"/>
      <c r="CUD190" s="403"/>
      <c r="CUE190" s="403"/>
      <c r="CUQ190" s="727"/>
      <c r="CUT190" s="403"/>
      <c r="CUU190" s="403"/>
      <c r="CVG190" s="727"/>
      <c r="CVJ190" s="403"/>
      <c r="CVK190" s="403"/>
      <c r="CVW190" s="727"/>
      <c r="CVZ190" s="403"/>
      <c r="CWA190" s="403"/>
      <c r="CWM190" s="727"/>
      <c r="CWP190" s="403"/>
      <c r="CWQ190" s="403"/>
      <c r="CXC190" s="727"/>
      <c r="CXF190" s="403"/>
      <c r="CXG190" s="403"/>
      <c r="CXS190" s="727"/>
      <c r="CXV190" s="403"/>
      <c r="CXW190" s="403"/>
      <c r="CYI190" s="727"/>
      <c r="CYL190" s="403"/>
      <c r="CYM190" s="403"/>
      <c r="CYY190" s="727"/>
      <c r="CZB190" s="403"/>
      <c r="CZC190" s="403"/>
      <c r="CZO190" s="727"/>
      <c r="CZR190" s="403"/>
      <c r="CZS190" s="403"/>
      <c r="DAE190" s="727"/>
      <c r="DAH190" s="403"/>
      <c r="DAI190" s="403"/>
      <c r="DAU190" s="727"/>
      <c r="DAX190" s="403"/>
      <c r="DAY190" s="403"/>
      <c r="DBK190" s="727"/>
      <c r="DBN190" s="403"/>
      <c r="DBO190" s="403"/>
      <c r="DCA190" s="727"/>
      <c r="DCD190" s="403"/>
      <c r="DCE190" s="403"/>
      <c r="DCQ190" s="727"/>
      <c r="DCT190" s="403"/>
      <c r="DCU190" s="403"/>
      <c r="DDG190" s="727"/>
      <c r="DDJ190" s="403"/>
      <c r="DDK190" s="403"/>
      <c r="DDW190" s="727"/>
      <c r="DDZ190" s="403"/>
      <c r="DEA190" s="403"/>
      <c r="DEM190" s="727"/>
      <c r="DEP190" s="403"/>
      <c r="DEQ190" s="403"/>
      <c r="DFC190" s="727"/>
      <c r="DFF190" s="403"/>
      <c r="DFG190" s="403"/>
      <c r="DFS190" s="727"/>
      <c r="DFV190" s="403"/>
      <c r="DFW190" s="403"/>
      <c r="DGI190" s="727"/>
      <c r="DGL190" s="403"/>
      <c r="DGM190" s="403"/>
      <c r="DGY190" s="727"/>
      <c r="DHB190" s="403"/>
      <c r="DHC190" s="403"/>
      <c r="DHO190" s="727"/>
      <c r="DHR190" s="403"/>
      <c r="DHS190" s="403"/>
      <c r="DIE190" s="727"/>
      <c r="DIH190" s="403"/>
      <c r="DII190" s="403"/>
      <c r="DIU190" s="727"/>
      <c r="DIX190" s="403"/>
      <c r="DIY190" s="403"/>
      <c r="DJK190" s="727"/>
      <c r="DJN190" s="403"/>
      <c r="DJO190" s="403"/>
      <c r="DKA190" s="727"/>
      <c r="DKD190" s="403"/>
      <c r="DKE190" s="403"/>
      <c r="DKQ190" s="727"/>
      <c r="DKT190" s="403"/>
      <c r="DKU190" s="403"/>
      <c r="DLG190" s="727"/>
      <c r="DLJ190" s="403"/>
      <c r="DLK190" s="403"/>
      <c r="DLW190" s="727"/>
      <c r="DLZ190" s="403"/>
      <c r="DMA190" s="403"/>
      <c r="DMM190" s="727"/>
      <c r="DMP190" s="403"/>
      <c r="DMQ190" s="403"/>
      <c r="DNC190" s="727"/>
      <c r="DNF190" s="403"/>
      <c r="DNG190" s="403"/>
      <c r="DNS190" s="727"/>
      <c r="DNV190" s="403"/>
      <c r="DNW190" s="403"/>
      <c r="DOI190" s="727"/>
      <c r="DOL190" s="403"/>
      <c r="DOM190" s="403"/>
      <c r="DOY190" s="727"/>
      <c r="DPB190" s="403"/>
      <c r="DPC190" s="403"/>
      <c r="DPO190" s="727"/>
      <c r="DPR190" s="403"/>
      <c r="DPS190" s="403"/>
      <c r="DQE190" s="727"/>
      <c r="DQH190" s="403"/>
      <c r="DQI190" s="403"/>
      <c r="DQU190" s="727"/>
      <c r="DQX190" s="403"/>
      <c r="DQY190" s="403"/>
      <c r="DRK190" s="727"/>
      <c r="DRN190" s="403"/>
      <c r="DRO190" s="403"/>
      <c r="DSA190" s="727"/>
      <c r="DSD190" s="403"/>
      <c r="DSE190" s="403"/>
      <c r="DSQ190" s="727"/>
      <c r="DST190" s="403"/>
      <c r="DSU190" s="403"/>
      <c r="DTG190" s="727"/>
      <c r="DTJ190" s="403"/>
      <c r="DTK190" s="403"/>
      <c r="DTW190" s="727"/>
      <c r="DTZ190" s="403"/>
      <c r="DUA190" s="403"/>
      <c r="DUM190" s="727"/>
      <c r="DUP190" s="403"/>
      <c r="DUQ190" s="403"/>
      <c r="DVC190" s="727"/>
      <c r="DVF190" s="403"/>
      <c r="DVG190" s="403"/>
      <c r="DVS190" s="727"/>
      <c r="DVV190" s="403"/>
      <c r="DVW190" s="403"/>
      <c r="DWI190" s="727"/>
      <c r="DWL190" s="403"/>
      <c r="DWM190" s="403"/>
      <c r="DWY190" s="727"/>
      <c r="DXB190" s="403"/>
      <c r="DXC190" s="403"/>
      <c r="DXO190" s="727"/>
      <c r="DXR190" s="403"/>
      <c r="DXS190" s="403"/>
      <c r="DYE190" s="727"/>
      <c r="DYH190" s="403"/>
      <c r="DYI190" s="403"/>
      <c r="DYU190" s="727"/>
      <c r="DYX190" s="403"/>
      <c r="DYY190" s="403"/>
      <c r="DZK190" s="727"/>
      <c r="DZN190" s="403"/>
      <c r="DZO190" s="403"/>
      <c r="EAA190" s="727"/>
      <c r="EAD190" s="403"/>
      <c r="EAE190" s="403"/>
      <c r="EAQ190" s="727"/>
      <c r="EAT190" s="403"/>
      <c r="EAU190" s="403"/>
      <c r="EBG190" s="727"/>
      <c r="EBJ190" s="403"/>
      <c r="EBK190" s="403"/>
      <c r="EBW190" s="727"/>
      <c r="EBZ190" s="403"/>
      <c r="ECA190" s="403"/>
      <c r="ECM190" s="727"/>
      <c r="ECP190" s="403"/>
      <c r="ECQ190" s="403"/>
      <c r="EDC190" s="727"/>
      <c r="EDF190" s="403"/>
      <c r="EDG190" s="403"/>
      <c r="EDS190" s="727"/>
      <c r="EDV190" s="403"/>
      <c r="EDW190" s="403"/>
      <c r="EEI190" s="727"/>
      <c r="EEL190" s="403"/>
      <c r="EEM190" s="403"/>
      <c r="EEY190" s="727"/>
      <c r="EFB190" s="403"/>
      <c r="EFC190" s="403"/>
      <c r="EFO190" s="727"/>
      <c r="EFR190" s="403"/>
      <c r="EFS190" s="403"/>
      <c r="EGE190" s="727"/>
      <c r="EGH190" s="403"/>
      <c r="EGI190" s="403"/>
      <c r="EGU190" s="727"/>
      <c r="EGX190" s="403"/>
      <c r="EGY190" s="403"/>
      <c r="EHK190" s="727"/>
      <c r="EHN190" s="403"/>
      <c r="EHO190" s="403"/>
      <c r="EIA190" s="727"/>
      <c r="EID190" s="403"/>
      <c r="EIE190" s="403"/>
      <c r="EIQ190" s="727"/>
      <c r="EIT190" s="403"/>
      <c r="EIU190" s="403"/>
      <c r="EJG190" s="727"/>
      <c r="EJJ190" s="403"/>
      <c r="EJK190" s="403"/>
      <c r="EJW190" s="727"/>
      <c r="EJZ190" s="403"/>
      <c r="EKA190" s="403"/>
      <c r="EKM190" s="727"/>
      <c r="EKP190" s="403"/>
      <c r="EKQ190" s="403"/>
      <c r="ELC190" s="727"/>
      <c r="ELF190" s="403"/>
      <c r="ELG190" s="403"/>
      <c r="ELS190" s="727"/>
      <c r="ELV190" s="403"/>
      <c r="ELW190" s="403"/>
      <c r="EMI190" s="727"/>
      <c r="EML190" s="403"/>
      <c r="EMM190" s="403"/>
      <c r="EMY190" s="727"/>
      <c r="ENB190" s="403"/>
      <c r="ENC190" s="403"/>
      <c r="ENO190" s="727"/>
      <c r="ENR190" s="403"/>
      <c r="ENS190" s="403"/>
      <c r="EOE190" s="727"/>
      <c r="EOH190" s="403"/>
      <c r="EOI190" s="403"/>
      <c r="EOU190" s="727"/>
      <c r="EOX190" s="403"/>
      <c r="EOY190" s="403"/>
      <c r="EPK190" s="727"/>
      <c r="EPN190" s="403"/>
      <c r="EPO190" s="403"/>
      <c r="EQA190" s="727"/>
      <c r="EQD190" s="403"/>
      <c r="EQE190" s="403"/>
      <c r="EQQ190" s="727"/>
      <c r="EQT190" s="403"/>
      <c r="EQU190" s="403"/>
      <c r="ERG190" s="727"/>
      <c r="ERJ190" s="403"/>
      <c r="ERK190" s="403"/>
      <c r="ERW190" s="727"/>
      <c r="ERZ190" s="403"/>
      <c r="ESA190" s="403"/>
      <c r="ESM190" s="727"/>
      <c r="ESP190" s="403"/>
      <c r="ESQ190" s="403"/>
      <c r="ETC190" s="727"/>
      <c r="ETF190" s="403"/>
      <c r="ETG190" s="403"/>
      <c r="ETS190" s="727"/>
      <c r="ETV190" s="403"/>
      <c r="ETW190" s="403"/>
      <c r="EUI190" s="727"/>
      <c r="EUL190" s="403"/>
      <c r="EUM190" s="403"/>
      <c r="EUY190" s="727"/>
      <c r="EVB190" s="403"/>
      <c r="EVC190" s="403"/>
      <c r="EVO190" s="727"/>
      <c r="EVR190" s="403"/>
      <c r="EVS190" s="403"/>
      <c r="EWE190" s="727"/>
      <c r="EWH190" s="403"/>
      <c r="EWI190" s="403"/>
      <c r="EWU190" s="727"/>
      <c r="EWX190" s="403"/>
      <c r="EWY190" s="403"/>
      <c r="EXK190" s="727"/>
      <c r="EXN190" s="403"/>
      <c r="EXO190" s="403"/>
      <c r="EYA190" s="727"/>
      <c r="EYD190" s="403"/>
      <c r="EYE190" s="403"/>
      <c r="EYQ190" s="727"/>
      <c r="EYT190" s="403"/>
      <c r="EYU190" s="403"/>
      <c r="EZG190" s="727"/>
      <c r="EZJ190" s="403"/>
      <c r="EZK190" s="403"/>
      <c r="EZW190" s="727"/>
      <c r="EZZ190" s="403"/>
      <c r="FAA190" s="403"/>
      <c r="FAM190" s="727"/>
      <c r="FAP190" s="403"/>
      <c r="FAQ190" s="403"/>
      <c r="FBC190" s="727"/>
      <c r="FBF190" s="403"/>
      <c r="FBG190" s="403"/>
      <c r="FBS190" s="727"/>
      <c r="FBV190" s="403"/>
      <c r="FBW190" s="403"/>
      <c r="FCI190" s="727"/>
      <c r="FCL190" s="403"/>
      <c r="FCM190" s="403"/>
      <c r="FCY190" s="727"/>
      <c r="FDB190" s="403"/>
      <c r="FDC190" s="403"/>
      <c r="FDO190" s="727"/>
      <c r="FDR190" s="403"/>
      <c r="FDS190" s="403"/>
      <c r="FEE190" s="727"/>
      <c r="FEH190" s="403"/>
      <c r="FEI190" s="403"/>
      <c r="FEU190" s="727"/>
      <c r="FEX190" s="403"/>
      <c r="FEY190" s="403"/>
      <c r="FFK190" s="727"/>
      <c r="FFN190" s="403"/>
      <c r="FFO190" s="403"/>
      <c r="FGA190" s="727"/>
      <c r="FGD190" s="403"/>
      <c r="FGE190" s="403"/>
      <c r="FGQ190" s="727"/>
      <c r="FGT190" s="403"/>
      <c r="FGU190" s="403"/>
      <c r="FHG190" s="727"/>
      <c r="FHJ190" s="403"/>
      <c r="FHK190" s="403"/>
      <c r="FHW190" s="727"/>
      <c r="FHZ190" s="403"/>
      <c r="FIA190" s="403"/>
      <c r="FIM190" s="727"/>
      <c r="FIP190" s="403"/>
      <c r="FIQ190" s="403"/>
      <c r="FJC190" s="727"/>
      <c r="FJF190" s="403"/>
      <c r="FJG190" s="403"/>
      <c r="FJS190" s="727"/>
      <c r="FJV190" s="403"/>
      <c r="FJW190" s="403"/>
      <c r="FKI190" s="727"/>
      <c r="FKL190" s="403"/>
      <c r="FKM190" s="403"/>
      <c r="FKY190" s="727"/>
      <c r="FLB190" s="403"/>
      <c r="FLC190" s="403"/>
      <c r="FLO190" s="727"/>
      <c r="FLR190" s="403"/>
      <c r="FLS190" s="403"/>
      <c r="FME190" s="727"/>
      <c r="FMH190" s="403"/>
      <c r="FMI190" s="403"/>
      <c r="FMU190" s="727"/>
      <c r="FMX190" s="403"/>
      <c r="FMY190" s="403"/>
      <c r="FNK190" s="727"/>
      <c r="FNN190" s="403"/>
      <c r="FNO190" s="403"/>
      <c r="FOA190" s="727"/>
      <c r="FOD190" s="403"/>
      <c r="FOE190" s="403"/>
      <c r="FOQ190" s="727"/>
      <c r="FOT190" s="403"/>
      <c r="FOU190" s="403"/>
      <c r="FPG190" s="727"/>
      <c r="FPJ190" s="403"/>
      <c r="FPK190" s="403"/>
      <c r="FPW190" s="727"/>
      <c r="FPZ190" s="403"/>
      <c r="FQA190" s="403"/>
      <c r="FQM190" s="727"/>
      <c r="FQP190" s="403"/>
      <c r="FQQ190" s="403"/>
      <c r="FRC190" s="727"/>
      <c r="FRF190" s="403"/>
      <c r="FRG190" s="403"/>
      <c r="FRS190" s="727"/>
      <c r="FRV190" s="403"/>
      <c r="FRW190" s="403"/>
      <c r="FSI190" s="727"/>
      <c r="FSL190" s="403"/>
      <c r="FSM190" s="403"/>
      <c r="FSY190" s="727"/>
      <c r="FTB190" s="403"/>
      <c r="FTC190" s="403"/>
      <c r="FTO190" s="727"/>
      <c r="FTR190" s="403"/>
      <c r="FTS190" s="403"/>
      <c r="FUE190" s="727"/>
      <c r="FUH190" s="403"/>
      <c r="FUI190" s="403"/>
      <c r="FUU190" s="727"/>
      <c r="FUX190" s="403"/>
      <c r="FUY190" s="403"/>
      <c r="FVK190" s="727"/>
      <c r="FVN190" s="403"/>
      <c r="FVO190" s="403"/>
      <c r="FWA190" s="727"/>
      <c r="FWD190" s="403"/>
      <c r="FWE190" s="403"/>
      <c r="FWQ190" s="727"/>
      <c r="FWT190" s="403"/>
      <c r="FWU190" s="403"/>
      <c r="FXG190" s="727"/>
      <c r="FXJ190" s="403"/>
      <c r="FXK190" s="403"/>
      <c r="FXW190" s="727"/>
      <c r="FXZ190" s="403"/>
      <c r="FYA190" s="403"/>
      <c r="FYM190" s="727"/>
      <c r="FYP190" s="403"/>
      <c r="FYQ190" s="403"/>
      <c r="FZC190" s="727"/>
      <c r="FZF190" s="403"/>
      <c r="FZG190" s="403"/>
      <c r="FZS190" s="727"/>
      <c r="FZV190" s="403"/>
      <c r="FZW190" s="403"/>
      <c r="GAI190" s="727"/>
      <c r="GAL190" s="403"/>
      <c r="GAM190" s="403"/>
      <c r="GAY190" s="727"/>
      <c r="GBB190" s="403"/>
      <c r="GBC190" s="403"/>
      <c r="GBO190" s="727"/>
      <c r="GBR190" s="403"/>
      <c r="GBS190" s="403"/>
      <c r="GCE190" s="727"/>
      <c r="GCH190" s="403"/>
      <c r="GCI190" s="403"/>
      <c r="GCU190" s="727"/>
      <c r="GCX190" s="403"/>
      <c r="GCY190" s="403"/>
      <c r="GDK190" s="727"/>
      <c r="GDN190" s="403"/>
      <c r="GDO190" s="403"/>
      <c r="GEA190" s="727"/>
      <c r="GED190" s="403"/>
      <c r="GEE190" s="403"/>
      <c r="GEQ190" s="727"/>
      <c r="GET190" s="403"/>
      <c r="GEU190" s="403"/>
      <c r="GFG190" s="727"/>
      <c r="GFJ190" s="403"/>
      <c r="GFK190" s="403"/>
      <c r="GFW190" s="727"/>
      <c r="GFZ190" s="403"/>
      <c r="GGA190" s="403"/>
      <c r="GGM190" s="727"/>
      <c r="GGP190" s="403"/>
      <c r="GGQ190" s="403"/>
      <c r="GHC190" s="727"/>
      <c r="GHF190" s="403"/>
      <c r="GHG190" s="403"/>
      <c r="GHS190" s="727"/>
      <c r="GHV190" s="403"/>
      <c r="GHW190" s="403"/>
      <c r="GII190" s="727"/>
      <c r="GIL190" s="403"/>
      <c r="GIM190" s="403"/>
      <c r="GIY190" s="727"/>
      <c r="GJB190" s="403"/>
      <c r="GJC190" s="403"/>
      <c r="GJO190" s="727"/>
      <c r="GJR190" s="403"/>
      <c r="GJS190" s="403"/>
      <c r="GKE190" s="727"/>
      <c r="GKH190" s="403"/>
      <c r="GKI190" s="403"/>
      <c r="GKU190" s="727"/>
      <c r="GKX190" s="403"/>
      <c r="GKY190" s="403"/>
      <c r="GLK190" s="727"/>
      <c r="GLN190" s="403"/>
      <c r="GLO190" s="403"/>
      <c r="GMA190" s="727"/>
      <c r="GMD190" s="403"/>
      <c r="GME190" s="403"/>
      <c r="GMQ190" s="727"/>
      <c r="GMT190" s="403"/>
      <c r="GMU190" s="403"/>
      <c r="GNG190" s="727"/>
      <c r="GNJ190" s="403"/>
      <c r="GNK190" s="403"/>
      <c r="GNW190" s="727"/>
      <c r="GNZ190" s="403"/>
      <c r="GOA190" s="403"/>
      <c r="GOM190" s="727"/>
      <c r="GOP190" s="403"/>
      <c r="GOQ190" s="403"/>
      <c r="GPC190" s="727"/>
      <c r="GPF190" s="403"/>
      <c r="GPG190" s="403"/>
      <c r="GPS190" s="727"/>
      <c r="GPV190" s="403"/>
      <c r="GPW190" s="403"/>
      <c r="GQI190" s="727"/>
      <c r="GQL190" s="403"/>
      <c r="GQM190" s="403"/>
      <c r="GQY190" s="727"/>
      <c r="GRB190" s="403"/>
      <c r="GRC190" s="403"/>
      <c r="GRO190" s="727"/>
      <c r="GRR190" s="403"/>
      <c r="GRS190" s="403"/>
      <c r="GSE190" s="727"/>
      <c r="GSH190" s="403"/>
      <c r="GSI190" s="403"/>
      <c r="GSU190" s="727"/>
      <c r="GSX190" s="403"/>
      <c r="GSY190" s="403"/>
      <c r="GTK190" s="727"/>
      <c r="GTN190" s="403"/>
      <c r="GTO190" s="403"/>
      <c r="GUA190" s="727"/>
      <c r="GUD190" s="403"/>
      <c r="GUE190" s="403"/>
      <c r="GUQ190" s="727"/>
      <c r="GUT190" s="403"/>
      <c r="GUU190" s="403"/>
      <c r="GVG190" s="727"/>
      <c r="GVJ190" s="403"/>
      <c r="GVK190" s="403"/>
      <c r="GVW190" s="727"/>
      <c r="GVZ190" s="403"/>
      <c r="GWA190" s="403"/>
      <c r="GWM190" s="727"/>
      <c r="GWP190" s="403"/>
      <c r="GWQ190" s="403"/>
      <c r="GXC190" s="727"/>
      <c r="GXF190" s="403"/>
      <c r="GXG190" s="403"/>
      <c r="GXS190" s="727"/>
      <c r="GXV190" s="403"/>
      <c r="GXW190" s="403"/>
      <c r="GYI190" s="727"/>
      <c r="GYL190" s="403"/>
      <c r="GYM190" s="403"/>
      <c r="GYY190" s="727"/>
      <c r="GZB190" s="403"/>
      <c r="GZC190" s="403"/>
      <c r="GZO190" s="727"/>
      <c r="GZR190" s="403"/>
      <c r="GZS190" s="403"/>
      <c r="HAE190" s="727"/>
      <c r="HAH190" s="403"/>
      <c r="HAI190" s="403"/>
      <c r="HAU190" s="727"/>
      <c r="HAX190" s="403"/>
      <c r="HAY190" s="403"/>
      <c r="HBK190" s="727"/>
      <c r="HBN190" s="403"/>
      <c r="HBO190" s="403"/>
      <c r="HCA190" s="727"/>
      <c r="HCD190" s="403"/>
      <c r="HCE190" s="403"/>
      <c r="HCQ190" s="727"/>
      <c r="HCT190" s="403"/>
      <c r="HCU190" s="403"/>
      <c r="HDG190" s="727"/>
      <c r="HDJ190" s="403"/>
      <c r="HDK190" s="403"/>
      <c r="HDW190" s="727"/>
      <c r="HDZ190" s="403"/>
      <c r="HEA190" s="403"/>
      <c r="HEM190" s="727"/>
      <c r="HEP190" s="403"/>
      <c r="HEQ190" s="403"/>
      <c r="HFC190" s="727"/>
      <c r="HFF190" s="403"/>
      <c r="HFG190" s="403"/>
      <c r="HFS190" s="727"/>
      <c r="HFV190" s="403"/>
      <c r="HFW190" s="403"/>
      <c r="HGI190" s="727"/>
      <c r="HGL190" s="403"/>
      <c r="HGM190" s="403"/>
      <c r="HGY190" s="727"/>
      <c r="HHB190" s="403"/>
      <c r="HHC190" s="403"/>
      <c r="HHO190" s="727"/>
      <c r="HHR190" s="403"/>
      <c r="HHS190" s="403"/>
      <c r="HIE190" s="727"/>
      <c r="HIH190" s="403"/>
      <c r="HII190" s="403"/>
      <c r="HIU190" s="727"/>
      <c r="HIX190" s="403"/>
      <c r="HIY190" s="403"/>
      <c r="HJK190" s="727"/>
      <c r="HJN190" s="403"/>
      <c r="HJO190" s="403"/>
      <c r="HKA190" s="727"/>
      <c r="HKD190" s="403"/>
      <c r="HKE190" s="403"/>
      <c r="HKQ190" s="727"/>
      <c r="HKT190" s="403"/>
      <c r="HKU190" s="403"/>
      <c r="HLG190" s="727"/>
      <c r="HLJ190" s="403"/>
      <c r="HLK190" s="403"/>
      <c r="HLW190" s="727"/>
      <c r="HLZ190" s="403"/>
      <c r="HMA190" s="403"/>
      <c r="HMM190" s="727"/>
      <c r="HMP190" s="403"/>
      <c r="HMQ190" s="403"/>
      <c r="HNC190" s="727"/>
      <c r="HNF190" s="403"/>
      <c r="HNG190" s="403"/>
      <c r="HNS190" s="727"/>
      <c r="HNV190" s="403"/>
      <c r="HNW190" s="403"/>
      <c r="HOI190" s="727"/>
      <c r="HOL190" s="403"/>
      <c r="HOM190" s="403"/>
      <c r="HOY190" s="727"/>
      <c r="HPB190" s="403"/>
      <c r="HPC190" s="403"/>
      <c r="HPO190" s="727"/>
      <c r="HPR190" s="403"/>
      <c r="HPS190" s="403"/>
      <c r="HQE190" s="727"/>
      <c r="HQH190" s="403"/>
      <c r="HQI190" s="403"/>
      <c r="HQU190" s="727"/>
      <c r="HQX190" s="403"/>
      <c r="HQY190" s="403"/>
      <c r="HRK190" s="727"/>
      <c r="HRN190" s="403"/>
      <c r="HRO190" s="403"/>
      <c r="HSA190" s="727"/>
      <c r="HSD190" s="403"/>
      <c r="HSE190" s="403"/>
      <c r="HSQ190" s="727"/>
      <c r="HST190" s="403"/>
      <c r="HSU190" s="403"/>
      <c r="HTG190" s="727"/>
      <c r="HTJ190" s="403"/>
      <c r="HTK190" s="403"/>
      <c r="HTW190" s="727"/>
      <c r="HTZ190" s="403"/>
      <c r="HUA190" s="403"/>
      <c r="HUM190" s="727"/>
      <c r="HUP190" s="403"/>
      <c r="HUQ190" s="403"/>
      <c r="HVC190" s="727"/>
      <c r="HVF190" s="403"/>
      <c r="HVG190" s="403"/>
      <c r="HVS190" s="727"/>
      <c r="HVV190" s="403"/>
      <c r="HVW190" s="403"/>
      <c r="HWI190" s="727"/>
      <c r="HWL190" s="403"/>
      <c r="HWM190" s="403"/>
      <c r="HWY190" s="727"/>
      <c r="HXB190" s="403"/>
      <c r="HXC190" s="403"/>
      <c r="HXO190" s="727"/>
      <c r="HXR190" s="403"/>
      <c r="HXS190" s="403"/>
      <c r="HYE190" s="727"/>
      <c r="HYH190" s="403"/>
      <c r="HYI190" s="403"/>
      <c r="HYU190" s="727"/>
      <c r="HYX190" s="403"/>
      <c r="HYY190" s="403"/>
      <c r="HZK190" s="727"/>
      <c r="HZN190" s="403"/>
      <c r="HZO190" s="403"/>
      <c r="IAA190" s="727"/>
      <c r="IAD190" s="403"/>
      <c r="IAE190" s="403"/>
      <c r="IAQ190" s="727"/>
      <c r="IAT190" s="403"/>
      <c r="IAU190" s="403"/>
      <c r="IBG190" s="727"/>
      <c r="IBJ190" s="403"/>
      <c r="IBK190" s="403"/>
      <c r="IBW190" s="727"/>
      <c r="IBZ190" s="403"/>
      <c r="ICA190" s="403"/>
      <c r="ICM190" s="727"/>
      <c r="ICP190" s="403"/>
      <c r="ICQ190" s="403"/>
      <c r="IDC190" s="727"/>
      <c r="IDF190" s="403"/>
      <c r="IDG190" s="403"/>
      <c r="IDS190" s="727"/>
      <c r="IDV190" s="403"/>
      <c r="IDW190" s="403"/>
      <c r="IEI190" s="727"/>
      <c r="IEL190" s="403"/>
      <c r="IEM190" s="403"/>
      <c r="IEY190" s="727"/>
      <c r="IFB190" s="403"/>
      <c r="IFC190" s="403"/>
      <c r="IFO190" s="727"/>
      <c r="IFR190" s="403"/>
      <c r="IFS190" s="403"/>
      <c r="IGE190" s="727"/>
      <c r="IGH190" s="403"/>
      <c r="IGI190" s="403"/>
      <c r="IGU190" s="727"/>
      <c r="IGX190" s="403"/>
      <c r="IGY190" s="403"/>
      <c r="IHK190" s="727"/>
      <c r="IHN190" s="403"/>
      <c r="IHO190" s="403"/>
      <c r="IIA190" s="727"/>
      <c r="IID190" s="403"/>
      <c r="IIE190" s="403"/>
      <c r="IIQ190" s="727"/>
      <c r="IIT190" s="403"/>
      <c r="IIU190" s="403"/>
      <c r="IJG190" s="727"/>
      <c r="IJJ190" s="403"/>
      <c r="IJK190" s="403"/>
      <c r="IJW190" s="727"/>
      <c r="IJZ190" s="403"/>
      <c r="IKA190" s="403"/>
      <c r="IKM190" s="727"/>
      <c r="IKP190" s="403"/>
      <c r="IKQ190" s="403"/>
      <c r="ILC190" s="727"/>
      <c r="ILF190" s="403"/>
      <c r="ILG190" s="403"/>
      <c r="ILS190" s="727"/>
      <c r="ILV190" s="403"/>
      <c r="ILW190" s="403"/>
      <c r="IMI190" s="727"/>
      <c r="IML190" s="403"/>
      <c r="IMM190" s="403"/>
      <c r="IMY190" s="727"/>
      <c r="INB190" s="403"/>
      <c r="INC190" s="403"/>
      <c r="INO190" s="727"/>
      <c r="INR190" s="403"/>
      <c r="INS190" s="403"/>
      <c r="IOE190" s="727"/>
      <c r="IOH190" s="403"/>
      <c r="IOI190" s="403"/>
      <c r="IOU190" s="727"/>
      <c r="IOX190" s="403"/>
      <c r="IOY190" s="403"/>
      <c r="IPK190" s="727"/>
      <c r="IPN190" s="403"/>
      <c r="IPO190" s="403"/>
      <c r="IQA190" s="727"/>
      <c r="IQD190" s="403"/>
      <c r="IQE190" s="403"/>
      <c r="IQQ190" s="727"/>
      <c r="IQT190" s="403"/>
      <c r="IQU190" s="403"/>
      <c r="IRG190" s="727"/>
      <c r="IRJ190" s="403"/>
      <c r="IRK190" s="403"/>
      <c r="IRW190" s="727"/>
      <c r="IRZ190" s="403"/>
      <c r="ISA190" s="403"/>
      <c r="ISM190" s="727"/>
      <c r="ISP190" s="403"/>
      <c r="ISQ190" s="403"/>
      <c r="ITC190" s="727"/>
      <c r="ITF190" s="403"/>
      <c r="ITG190" s="403"/>
      <c r="ITS190" s="727"/>
      <c r="ITV190" s="403"/>
      <c r="ITW190" s="403"/>
      <c r="IUI190" s="727"/>
      <c r="IUL190" s="403"/>
      <c r="IUM190" s="403"/>
      <c r="IUY190" s="727"/>
      <c r="IVB190" s="403"/>
      <c r="IVC190" s="403"/>
      <c r="IVO190" s="727"/>
      <c r="IVR190" s="403"/>
      <c r="IVS190" s="403"/>
      <c r="IWE190" s="727"/>
      <c r="IWH190" s="403"/>
      <c r="IWI190" s="403"/>
      <c r="IWU190" s="727"/>
      <c r="IWX190" s="403"/>
      <c r="IWY190" s="403"/>
      <c r="IXK190" s="727"/>
      <c r="IXN190" s="403"/>
      <c r="IXO190" s="403"/>
      <c r="IYA190" s="727"/>
      <c r="IYD190" s="403"/>
      <c r="IYE190" s="403"/>
      <c r="IYQ190" s="727"/>
      <c r="IYT190" s="403"/>
      <c r="IYU190" s="403"/>
      <c r="IZG190" s="727"/>
      <c r="IZJ190" s="403"/>
      <c r="IZK190" s="403"/>
      <c r="IZW190" s="727"/>
      <c r="IZZ190" s="403"/>
      <c r="JAA190" s="403"/>
      <c r="JAM190" s="727"/>
      <c r="JAP190" s="403"/>
      <c r="JAQ190" s="403"/>
      <c r="JBC190" s="727"/>
      <c r="JBF190" s="403"/>
      <c r="JBG190" s="403"/>
      <c r="JBS190" s="727"/>
      <c r="JBV190" s="403"/>
      <c r="JBW190" s="403"/>
      <c r="JCI190" s="727"/>
      <c r="JCL190" s="403"/>
      <c r="JCM190" s="403"/>
      <c r="JCY190" s="727"/>
      <c r="JDB190" s="403"/>
      <c r="JDC190" s="403"/>
      <c r="JDO190" s="727"/>
      <c r="JDR190" s="403"/>
      <c r="JDS190" s="403"/>
      <c r="JEE190" s="727"/>
      <c r="JEH190" s="403"/>
      <c r="JEI190" s="403"/>
      <c r="JEU190" s="727"/>
      <c r="JEX190" s="403"/>
      <c r="JEY190" s="403"/>
      <c r="JFK190" s="727"/>
      <c r="JFN190" s="403"/>
      <c r="JFO190" s="403"/>
      <c r="JGA190" s="727"/>
      <c r="JGD190" s="403"/>
      <c r="JGE190" s="403"/>
      <c r="JGQ190" s="727"/>
      <c r="JGT190" s="403"/>
      <c r="JGU190" s="403"/>
      <c r="JHG190" s="727"/>
      <c r="JHJ190" s="403"/>
      <c r="JHK190" s="403"/>
      <c r="JHW190" s="727"/>
      <c r="JHZ190" s="403"/>
      <c r="JIA190" s="403"/>
      <c r="JIM190" s="727"/>
      <c r="JIP190" s="403"/>
      <c r="JIQ190" s="403"/>
      <c r="JJC190" s="727"/>
      <c r="JJF190" s="403"/>
      <c r="JJG190" s="403"/>
      <c r="JJS190" s="727"/>
      <c r="JJV190" s="403"/>
      <c r="JJW190" s="403"/>
      <c r="JKI190" s="727"/>
      <c r="JKL190" s="403"/>
      <c r="JKM190" s="403"/>
      <c r="JKY190" s="727"/>
      <c r="JLB190" s="403"/>
      <c r="JLC190" s="403"/>
      <c r="JLO190" s="727"/>
      <c r="JLR190" s="403"/>
      <c r="JLS190" s="403"/>
      <c r="JME190" s="727"/>
      <c r="JMH190" s="403"/>
      <c r="JMI190" s="403"/>
      <c r="JMU190" s="727"/>
      <c r="JMX190" s="403"/>
      <c r="JMY190" s="403"/>
      <c r="JNK190" s="727"/>
      <c r="JNN190" s="403"/>
      <c r="JNO190" s="403"/>
      <c r="JOA190" s="727"/>
      <c r="JOD190" s="403"/>
      <c r="JOE190" s="403"/>
      <c r="JOQ190" s="727"/>
      <c r="JOT190" s="403"/>
      <c r="JOU190" s="403"/>
      <c r="JPG190" s="727"/>
      <c r="JPJ190" s="403"/>
      <c r="JPK190" s="403"/>
      <c r="JPW190" s="727"/>
      <c r="JPZ190" s="403"/>
      <c r="JQA190" s="403"/>
      <c r="JQM190" s="727"/>
      <c r="JQP190" s="403"/>
      <c r="JQQ190" s="403"/>
      <c r="JRC190" s="727"/>
      <c r="JRF190" s="403"/>
      <c r="JRG190" s="403"/>
      <c r="JRS190" s="727"/>
      <c r="JRV190" s="403"/>
      <c r="JRW190" s="403"/>
      <c r="JSI190" s="727"/>
      <c r="JSL190" s="403"/>
      <c r="JSM190" s="403"/>
      <c r="JSY190" s="727"/>
      <c r="JTB190" s="403"/>
      <c r="JTC190" s="403"/>
      <c r="JTO190" s="727"/>
      <c r="JTR190" s="403"/>
      <c r="JTS190" s="403"/>
      <c r="JUE190" s="727"/>
      <c r="JUH190" s="403"/>
      <c r="JUI190" s="403"/>
      <c r="JUU190" s="727"/>
      <c r="JUX190" s="403"/>
      <c r="JUY190" s="403"/>
      <c r="JVK190" s="727"/>
      <c r="JVN190" s="403"/>
      <c r="JVO190" s="403"/>
      <c r="JWA190" s="727"/>
      <c r="JWD190" s="403"/>
      <c r="JWE190" s="403"/>
      <c r="JWQ190" s="727"/>
      <c r="JWT190" s="403"/>
      <c r="JWU190" s="403"/>
      <c r="JXG190" s="727"/>
      <c r="JXJ190" s="403"/>
      <c r="JXK190" s="403"/>
      <c r="JXW190" s="727"/>
      <c r="JXZ190" s="403"/>
      <c r="JYA190" s="403"/>
      <c r="JYM190" s="727"/>
      <c r="JYP190" s="403"/>
      <c r="JYQ190" s="403"/>
      <c r="JZC190" s="727"/>
      <c r="JZF190" s="403"/>
      <c r="JZG190" s="403"/>
      <c r="JZS190" s="727"/>
      <c r="JZV190" s="403"/>
      <c r="JZW190" s="403"/>
      <c r="KAI190" s="727"/>
      <c r="KAL190" s="403"/>
      <c r="KAM190" s="403"/>
      <c r="KAY190" s="727"/>
      <c r="KBB190" s="403"/>
      <c r="KBC190" s="403"/>
      <c r="KBO190" s="727"/>
      <c r="KBR190" s="403"/>
      <c r="KBS190" s="403"/>
      <c r="KCE190" s="727"/>
      <c r="KCH190" s="403"/>
      <c r="KCI190" s="403"/>
      <c r="KCU190" s="727"/>
      <c r="KCX190" s="403"/>
      <c r="KCY190" s="403"/>
      <c r="KDK190" s="727"/>
      <c r="KDN190" s="403"/>
      <c r="KDO190" s="403"/>
      <c r="KEA190" s="727"/>
      <c r="KED190" s="403"/>
      <c r="KEE190" s="403"/>
      <c r="KEQ190" s="727"/>
      <c r="KET190" s="403"/>
      <c r="KEU190" s="403"/>
      <c r="KFG190" s="727"/>
      <c r="KFJ190" s="403"/>
      <c r="KFK190" s="403"/>
      <c r="KFW190" s="727"/>
      <c r="KFZ190" s="403"/>
      <c r="KGA190" s="403"/>
      <c r="KGM190" s="727"/>
      <c r="KGP190" s="403"/>
      <c r="KGQ190" s="403"/>
      <c r="KHC190" s="727"/>
      <c r="KHF190" s="403"/>
      <c r="KHG190" s="403"/>
      <c r="KHS190" s="727"/>
      <c r="KHV190" s="403"/>
      <c r="KHW190" s="403"/>
      <c r="KII190" s="727"/>
      <c r="KIL190" s="403"/>
      <c r="KIM190" s="403"/>
      <c r="KIY190" s="727"/>
      <c r="KJB190" s="403"/>
      <c r="KJC190" s="403"/>
      <c r="KJO190" s="727"/>
      <c r="KJR190" s="403"/>
      <c r="KJS190" s="403"/>
      <c r="KKE190" s="727"/>
      <c r="KKH190" s="403"/>
      <c r="KKI190" s="403"/>
      <c r="KKU190" s="727"/>
      <c r="KKX190" s="403"/>
      <c r="KKY190" s="403"/>
      <c r="KLK190" s="727"/>
      <c r="KLN190" s="403"/>
      <c r="KLO190" s="403"/>
      <c r="KMA190" s="727"/>
      <c r="KMD190" s="403"/>
      <c r="KME190" s="403"/>
      <c r="KMQ190" s="727"/>
      <c r="KMT190" s="403"/>
      <c r="KMU190" s="403"/>
      <c r="KNG190" s="727"/>
      <c r="KNJ190" s="403"/>
      <c r="KNK190" s="403"/>
      <c r="KNW190" s="727"/>
      <c r="KNZ190" s="403"/>
      <c r="KOA190" s="403"/>
      <c r="KOM190" s="727"/>
      <c r="KOP190" s="403"/>
      <c r="KOQ190" s="403"/>
      <c r="KPC190" s="727"/>
      <c r="KPF190" s="403"/>
      <c r="KPG190" s="403"/>
      <c r="KPS190" s="727"/>
      <c r="KPV190" s="403"/>
      <c r="KPW190" s="403"/>
      <c r="KQI190" s="727"/>
      <c r="KQL190" s="403"/>
      <c r="KQM190" s="403"/>
      <c r="KQY190" s="727"/>
      <c r="KRB190" s="403"/>
      <c r="KRC190" s="403"/>
      <c r="KRO190" s="727"/>
      <c r="KRR190" s="403"/>
      <c r="KRS190" s="403"/>
      <c r="KSE190" s="727"/>
      <c r="KSH190" s="403"/>
      <c r="KSI190" s="403"/>
      <c r="KSU190" s="727"/>
      <c r="KSX190" s="403"/>
      <c r="KSY190" s="403"/>
      <c r="KTK190" s="727"/>
      <c r="KTN190" s="403"/>
      <c r="KTO190" s="403"/>
      <c r="KUA190" s="727"/>
      <c r="KUD190" s="403"/>
      <c r="KUE190" s="403"/>
      <c r="KUQ190" s="727"/>
      <c r="KUT190" s="403"/>
      <c r="KUU190" s="403"/>
      <c r="KVG190" s="727"/>
      <c r="KVJ190" s="403"/>
      <c r="KVK190" s="403"/>
      <c r="KVW190" s="727"/>
      <c r="KVZ190" s="403"/>
      <c r="KWA190" s="403"/>
      <c r="KWM190" s="727"/>
      <c r="KWP190" s="403"/>
      <c r="KWQ190" s="403"/>
      <c r="KXC190" s="727"/>
      <c r="KXF190" s="403"/>
      <c r="KXG190" s="403"/>
      <c r="KXS190" s="727"/>
      <c r="KXV190" s="403"/>
      <c r="KXW190" s="403"/>
      <c r="KYI190" s="727"/>
      <c r="KYL190" s="403"/>
      <c r="KYM190" s="403"/>
      <c r="KYY190" s="727"/>
      <c r="KZB190" s="403"/>
      <c r="KZC190" s="403"/>
      <c r="KZO190" s="727"/>
      <c r="KZR190" s="403"/>
      <c r="KZS190" s="403"/>
      <c r="LAE190" s="727"/>
      <c r="LAH190" s="403"/>
      <c r="LAI190" s="403"/>
      <c r="LAU190" s="727"/>
      <c r="LAX190" s="403"/>
      <c r="LAY190" s="403"/>
      <c r="LBK190" s="727"/>
      <c r="LBN190" s="403"/>
      <c r="LBO190" s="403"/>
      <c r="LCA190" s="727"/>
      <c r="LCD190" s="403"/>
      <c r="LCE190" s="403"/>
      <c r="LCQ190" s="727"/>
      <c r="LCT190" s="403"/>
      <c r="LCU190" s="403"/>
      <c r="LDG190" s="727"/>
      <c r="LDJ190" s="403"/>
      <c r="LDK190" s="403"/>
      <c r="LDW190" s="727"/>
      <c r="LDZ190" s="403"/>
      <c r="LEA190" s="403"/>
      <c r="LEM190" s="727"/>
      <c r="LEP190" s="403"/>
      <c r="LEQ190" s="403"/>
      <c r="LFC190" s="727"/>
      <c r="LFF190" s="403"/>
      <c r="LFG190" s="403"/>
      <c r="LFS190" s="727"/>
      <c r="LFV190" s="403"/>
      <c r="LFW190" s="403"/>
      <c r="LGI190" s="727"/>
      <c r="LGL190" s="403"/>
      <c r="LGM190" s="403"/>
      <c r="LGY190" s="727"/>
      <c r="LHB190" s="403"/>
      <c r="LHC190" s="403"/>
      <c r="LHO190" s="727"/>
      <c r="LHR190" s="403"/>
      <c r="LHS190" s="403"/>
      <c r="LIE190" s="727"/>
      <c r="LIH190" s="403"/>
      <c r="LII190" s="403"/>
      <c r="LIU190" s="727"/>
      <c r="LIX190" s="403"/>
      <c r="LIY190" s="403"/>
      <c r="LJK190" s="727"/>
      <c r="LJN190" s="403"/>
      <c r="LJO190" s="403"/>
      <c r="LKA190" s="727"/>
      <c r="LKD190" s="403"/>
      <c r="LKE190" s="403"/>
      <c r="LKQ190" s="727"/>
      <c r="LKT190" s="403"/>
      <c r="LKU190" s="403"/>
      <c r="LLG190" s="727"/>
      <c r="LLJ190" s="403"/>
      <c r="LLK190" s="403"/>
      <c r="LLW190" s="727"/>
      <c r="LLZ190" s="403"/>
      <c r="LMA190" s="403"/>
      <c r="LMM190" s="727"/>
      <c r="LMP190" s="403"/>
      <c r="LMQ190" s="403"/>
      <c r="LNC190" s="727"/>
      <c r="LNF190" s="403"/>
      <c r="LNG190" s="403"/>
      <c r="LNS190" s="727"/>
      <c r="LNV190" s="403"/>
      <c r="LNW190" s="403"/>
      <c r="LOI190" s="727"/>
      <c r="LOL190" s="403"/>
      <c r="LOM190" s="403"/>
      <c r="LOY190" s="727"/>
      <c r="LPB190" s="403"/>
      <c r="LPC190" s="403"/>
      <c r="LPO190" s="727"/>
      <c r="LPR190" s="403"/>
      <c r="LPS190" s="403"/>
      <c r="LQE190" s="727"/>
      <c r="LQH190" s="403"/>
      <c r="LQI190" s="403"/>
      <c r="LQU190" s="727"/>
      <c r="LQX190" s="403"/>
      <c r="LQY190" s="403"/>
      <c r="LRK190" s="727"/>
      <c r="LRN190" s="403"/>
      <c r="LRO190" s="403"/>
      <c r="LSA190" s="727"/>
      <c r="LSD190" s="403"/>
      <c r="LSE190" s="403"/>
      <c r="LSQ190" s="727"/>
      <c r="LST190" s="403"/>
      <c r="LSU190" s="403"/>
      <c r="LTG190" s="727"/>
      <c r="LTJ190" s="403"/>
      <c r="LTK190" s="403"/>
      <c r="LTW190" s="727"/>
      <c r="LTZ190" s="403"/>
      <c r="LUA190" s="403"/>
      <c r="LUM190" s="727"/>
      <c r="LUP190" s="403"/>
      <c r="LUQ190" s="403"/>
      <c r="LVC190" s="727"/>
      <c r="LVF190" s="403"/>
      <c r="LVG190" s="403"/>
      <c r="LVS190" s="727"/>
      <c r="LVV190" s="403"/>
      <c r="LVW190" s="403"/>
      <c r="LWI190" s="727"/>
      <c r="LWL190" s="403"/>
      <c r="LWM190" s="403"/>
      <c r="LWY190" s="727"/>
      <c r="LXB190" s="403"/>
      <c r="LXC190" s="403"/>
      <c r="LXO190" s="727"/>
      <c r="LXR190" s="403"/>
      <c r="LXS190" s="403"/>
      <c r="LYE190" s="727"/>
      <c r="LYH190" s="403"/>
      <c r="LYI190" s="403"/>
      <c r="LYU190" s="727"/>
      <c r="LYX190" s="403"/>
      <c r="LYY190" s="403"/>
      <c r="LZK190" s="727"/>
      <c r="LZN190" s="403"/>
      <c r="LZO190" s="403"/>
      <c r="MAA190" s="727"/>
      <c r="MAD190" s="403"/>
      <c r="MAE190" s="403"/>
      <c r="MAQ190" s="727"/>
      <c r="MAT190" s="403"/>
      <c r="MAU190" s="403"/>
      <c r="MBG190" s="727"/>
      <c r="MBJ190" s="403"/>
      <c r="MBK190" s="403"/>
      <c r="MBW190" s="727"/>
      <c r="MBZ190" s="403"/>
      <c r="MCA190" s="403"/>
      <c r="MCM190" s="727"/>
      <c r="MCP190" s="403"/>
      <c r="MCQ190" s="403"/>
      <c r="MDC190" s="727"/>
      <c r="MDF190" s="403"/>
      <c r="MDG190" s="403"/>
      <c r="MDS190" s="727"/>
      <c r="MDV190" s="403"/>
      <c r="MDW190" s="403"/>
      <c r="MEI190" s="727"/>
      <c r="MEL190" s="403"/>
      <c r="MEM190" s="403"/>
      <c r="MEY190" s="727"/>
      <c r="MFB190" s="403"/>
      <c r="MFC190" s="403"/>
      <c r="MFO190" s="727"/>
      <c r="MFR190" s="403"/>
      <c r="MFS190" s="403"/>
      <c r="MGE190" s="727"/>
      <c r="MGH190" s="403"/>
      <c r="MGI190" s="403"/>
      <c r="MGU190" s="727"/>
      <c r="MGX190" s="403"/>
      <c r="MGY190" s="403"/>
      <c r="MHK190" s="727"/>
      <c r="MHN190" s="403"/>
      <c r="MHO190" s="403"/>
      <c r="MIA190" s="727"/>
      <c r="MID190" s="403"/>
      <c r="MIE190" s="403"/>
      <c r="MIQ190" s="727"/>
      <c r="MIT190" s="403"/>
      <c r="MIU190" s="403"/>
      <c r="MJG190" s="727"/>
      <c r="MJJ190" s="403"/>
      <c r="MJK190" s="403"/>
      <c r="MJW190" s="727"/>
      <c r="MJZ190" s="403"/>
      <c r="MKA190" s="403"/>
      <c r="MKM190" s="727"/>
      <c r="MKP190" s="403"/>
      <c r="MKQ190" s="403"/>
      <c r="MLC190" s="727"/>
      <c r="MLF190" s="403"/>
      <c r="MLG190" s="403"/>
      <c r="MLS190" s="727"/>
      <c r="MLV190" s="403"/>
      <c r="MLW190" s="403"/>
      <c r="MMI190" s="727"/>
      <c r="MML190" s="403"/>
      <c r="MMM190" s="403"/>
      <c r="MMY190" s="727"/>
      <c r="MNB190" s="403"/>
      <c r="MNC190" s="403"/>
      <c r="MNO190" s="727"/>
      <c r="MNR190" s="403"/>
      <c r="MNS190" s="403"/>
      <c r="MOE190" s="727"/>
      <c r="MOH190" s="403"/>
      <c r="MOI190" s="403"/>
      <c r="MOU190" s="727"/>
      <c r="MOX190" s="403"/>
      <c r="MOY190" s="403"/>
      <c r="MPK190" s="727"/>
      <c r="MPN190" s="403"/>
      <c r="MPO190" s="403"/>
      <c r="MQA190" s="727"/>
      <c r="MQD190" s="403"/>
      <c r="MQE190" s="403"/>
      <c r="MQQ190" s="727"/>
      <c r="MQT190" s="403"/>
      <c r="MQU190" s="403"/>
      <c r="MRG190" s="727"/>
      <c r="MRJ190" s="403"/>
      <c r="MRK190" s="403"/>
      <c r="MRW190" s="727"/>
      <c r="MRZ190" s="403"/>
      <c r="MSA190" s="403"/>
      <c r="MSM190" s="727"/>
      <c r="MSP190" s="403"/>
      <c r="MSQ190" s="403"/>
      <c r="MTC190" s="727"/>
      <c r="MTF190" s="403"/>
      <c r="MTG190" s="403"/>
      <c r="MTS190" s="727"/>
      <c r="MTV190" s="403"/>
      <c r="MTW190" s="403"/>
      <c r="MUI190" s="727"/>
      <c r="MUL190" s="403"/>
      <c r="MUM190" s="403"/>
      <c r="MUY190" s="727"/>
      <c r="MVB190" s="403"/>
      <c r="MVC190" s="403"/>
      <c r="MVO190" s="727"/>
      <c r="MVR190" s="403"/>
      <c r="MVS190" s="403"/>
      <c r="MWE190" s="727"/>
      <c r="MWH190" s="403"/>
      <c r="MWI190" s="403"/>
      <c r="MWU190" s="727"/>
      <c r="MWX190" s="403"/>
      <c r="MWY190" s="403"/>
      <c r="MXK190" s="727"/>
      <c r="MXN190" s="403"/>
      <c r="MXO190" s="403"/>
      <c r="MYA190" s="727"/>
      <c r="MYD190" s="403"/>
      <c r="MYE190" s="403"/>
      <c r="MYQ190" s="727"/>
      <c r="MYT190" s="403"/>
      <c r="MYU190" s="403"/>
      <c r="MZG190" s="727"/>
      <c r="MZJ190" s="403"/>
      <c r="MZK190" s="403"/>
      <c r="MZW190" s="727"/>
      <c r="MZZ190" s="403"/>
      <c r="NAA190" s="403"/>
      <c r="NAM190" s="727"/>
      <c r="NAP190" s="403"/>
      <c r="NAQ190" s="403"/>
      <c r="NBC190" s="727"/>
      <c r="NBF190" s="403"/>
      <c r="NBG190" s="403"/>
      <c r="NBS190" s="727"/>
      <c r="NBV190" s="403"/>
      <c r="NBW190" s="403"/>
      <c r="NCI190" s="727"/>
      <c r="NCL190" s="403"/>
      <c r="NCM190" s="403"/>
      <c r="NCY190" s="727"/>
      <c r="NDB190" s="403"/>
      <c r="NDC190" s="403"/>
      <c r="NDO190" s="727"/>
      <c r="NDR190" s="403"/>
      <c r="NDS190" s="403"/>
      <c r="NEE190" s="727"/>
      <c r="NEH190" s="403"/>
      <c r="NEI190" s="403"/>
      <c r="NEU190" s="727"/>
      <c r="NEX190" s="403"/>
      <c r="NEY190" s="403"/>
      <c r="NFK190" s="727"/>
      <c r="NFN190" s="403"/>
      <c r="NFO190" s="403"/>
      <c r="NGA190" s="727"/>
      <c r="NGD190" s="403"/>
      <c r="NGE190" s="403"/>
      <c r="NGQ190" s="727"/>
      <c r="NGT190" s="403"/>
      <c r="NGU190" s="403"/>
      <c r="NHG190" s="727"/>
      <c r="NHJ190" s="403"/>
      <c r="NHK190" s="403"/>
      <c r="NHW190" s="727"/>
      <c r="NHZ190" s="403"/>
      <c r="NIA190" s="403"/>
      <c r="NIM190" s="727"/>
      <c r="NIP190" s="403"/>
      <c r="NIQ190" s="403"/>
      <c r="NJC190" s="727"/>
      <c r="NJF190" s="403"/>
      <c r="NJG190" s="403"/>
      <c r="NJS190" s="727"/>
      <c r="NJV190" s="403"/>
      <c r="NJW190" s="403"/>
      <c r="NKI190" s="727"/>
      <c r="NKL190" s="403"/>
      <c r="NKM190" s="403"/>
      <c r="NKY190" s="727"/>
      <c r="NLB190" s="403"/>
      <c r="NLC190" s="403"/>
      <c r="NLO190" s="727"/>
      <c r="NLR190" s="403"/>
      <c r="NLS190" s="403"/>
      <c r="NME190" s="727"/>
      <c r="NMH190" s="403"/>
      <c r="NMI190" s="403"/>
      <c r="NMU190" s="727"/>
      <c r="NMX190" s="403"/>
      <c r="NMY190" s="403"/>
      <c r="NNK190" s="727"/>
      <c r="NNN190" s="403"/>
      <c r="NNO190" s="403"/>
      <c r="NOA190" s="727"/>
      <c r="NOD190" s="403"/>
      <c r="NOE190" s="403"/>
      <c r="NOQ190" s="727"/>
      <c r="NOT190" s="403"/>
      <c r="NOU190" s="403"/>
      <c r="NPG190" s="727"/>
      <c r="NPJ190" s="403"/>
      <c r="NPK190" s="403"/>
      <c r="NPW190" s="727"/>
      <c r="NPZ190" s="403"/>
      <c r="NQA190" s="403"/>
      <c r="NQM190" s="727"/>
      <c r="NQP190" s="403"/>
      <c r="NQQ190" s="403"/>
      <c r="NRC190" s="727"/>
      <c r="NRF190" s="403"/>
      <c r="NRG190" s="403"/>
      <c r="NRS190" s="727"/>
      <c r="NRV190" s="403"/>
      <c r="NRW190" s="403"/>
      <c r="NSI190" s="727"/>
      <c r="NSL190" s="403"/>
      <c r="NSM190" s="403"/>
      <c r="NSY190" s="727"/>
      <c r="NTB190" s="403"/>
      <c r="NTC190" s="403"/>
      <c r="NTO190" s="727"/>
      <c r="NTR190" s="403"/>
      <c r="NTS190" s="403"/>
      <c r="NUE190" s="727"/>
      <c r="NUH190" s="403"/>
      <c r="NUI190" s="403"/>
      <c r="NUU190" s="727"/>
      <c r="NUX190" s="403"/>
      <c r="NUY190" s="403"/>
      <c r="NVK190" s="727"/>
      <c r="NVN190" s="403"/>
      <c r="NVO190" s="403"/>
      <c r="NWA190" s="727"/>
      <c r="NWD190" s="403"/>
      <c r="NWE190" s="403"/>
      <c r="NWQ190" s="727"/>
      <c r="NWT190" s="403"/>
      <c r="NWU190" s="403"/>
      <c r="NXG190" s="727"/>
      <c r="NXJ190" s="403"/>
      <c r="NXK190" s="403"/>
      <c r="NXW190" s="727"/>
      <c r="NXZ190" s="403"/>
      <c r="NYA190" s="403"/>
      <c r="NYM190" s="727"/>
      <c r="NYP190" s="403"/>
      <c r="NYQ190" s="403"/>
      <c r="NZC190" s="727"/>
      <c r="NZF190" s="403"/>
      <c r="NZG190" s="403"/>
      <c r="NZS190" s="727"/>
      <c r="NZV190" s="403"/>
      <c r="NZW190" s="403"/>
      <c r="OAI190" s="727"/>
      <c r="OAL190" s="403"/>
      <c r="OAM190" s="403"/>
      <c r="OAY190" s="727"/>
      <c r="OBB190" s="403"/>
      <c r="OBC190" s="403"/>
      <c r="OBO190" s="727"/>
      <c r="OBR190" s="403"/>
      <c r="OBS190" s="403"/>
      <c r="OCE190" s="727"/>
      <c r="OCH190" s="403"/>
      <c r="OCI190" s="403"/>
      <c r="OCU190" s="727"/>
      <c r="OCX190" s="403"/>
      <c r="OCY190" s="403"/>
      <c r="ODK190" s="727"/>
      <c r="ODN190" s="403"/>
      <c r="ODO190" s="403"/>
      <c r="OEA190" s="727"/>
      <c r="OED190" s="403"/>
      <c r="OEE190" s="403"/>
      <c r="OEQ190" s="727"/>
      <c r="OET190" s="403"/>
      <c r="OEU190" s="403"/>
      <c r="OFG190" s="727"/>
      <c r="OFJ190" s="403"/>
      <c r="OFK190" s="403"/>
      <c r="OFW190" s="727"/>
      <c r="OFZ190" s="403"/>
      <c r="OGA190" s="403"/>
      <c r="OGM190" s="727"/>
      <c r="OGP190" s="403"/>
      <c r="OGQ190" s="403"/>
      <c r="OHC190" s="727"/>
      <c r="OHF190" s="403"/>
      <c r="OHG190" s="403"/>
      <c r="OHS190" s="727"/>
      <c r="OHV190" s="403"/>
      <c r="OHW190" s="403"/>
      <c r="OII190" s="727"/>
      <c r="OIL190" s="403"/>
      <c r="OIM190" s="403"/>
      <c r="OIY190" s="727"/>
      <c r="OJB190" s="403"/>
      <c r="OJC190" s="403"/>
      <c r="OJO190" s="727"/>
      <c r="OJR190" s="403"/>
      <c r="OJS190" s="403"/>
      <c r="OKE190" s="727"/>
      <c r="OKH190" s="403"/>
      <c r="OKI190" s="403"/>
      <c r="OKU190" s="727"/>
      <c r="OKX190" s="403"/>
      <c r="OKY190" s="403"/>
      <c r="OLK190" s="727"/>
      <c r="OLN190" s="403"/>
      <c r="OLO190" s="403"/>
      <c r="OMA190" s="727"/>
      <c r="OMD190" s="403"/>
      <c r="OME190" s="403"/>
      <c r="OMQ190" s="727"/>
      <c r="OMT190" s="403"/>
      <c r="OMU190" s="403"/>
      <c r="ONG190" s="727"/>
      <c r="ONJ190" s="403"/>
      <c r="ONK190" s="403"/>
      <c r="ONW190" s="727"/>
      <c r="ONZ190" s="403"/>
      <c r="OOA190" s="403"/>
      <c r="OOM190" s="727"/>
      <c r="OOP190" s="403"/>
      <c r="OOQ190" s="403"/>
      <c r="OPC190" s="727"/>
      <c r="OPF190" s="403"/>
      <c r="OPG190" s="403"/>
      <c r="OPS190" s="727"/>
      <c r="OPV190" s="403"/>
      <c r="OPW190" s="403"/>
      <c r="OQI190" s="727"/>
      <c r="OQL190" s="403"/>
      <c r="OQM190" s="403"/>
      <c r="OQY190" s="727"/>
      <c r="ORB190" s="403"/>
      <c r="ORC190" s="403"/>
      <c r="ORO190" s="727"/>
      <c r="ORR190" s="403"/>
      <c r="ORS190" s="403"/>
      <c r="OSE190" s="727"/>
      <c r="OSH190" s="403"/>
      <c r="OSI190" s="403"/>
      <c r="OSU190" s="727"/>
      <c r="OSX190" s="403"/>
      <c r="OSY190" s="403"/>
      <c r="OTK190" s="727"/>
      <c r="OTN190" s="403"/>
      <c r="OTO190" s="403"/>
      <c r="OUA190" s="727"/>
      <c r="OUD190" s="403"/>
      <c r="OUE190" s="403"/>
      <c r="OUQ190" s="727"/>
      <c r="OUT190" s="403"/>
      <c r="OUU190" s="403"/>
      <c r="OVG190" s="727"/>
      <c r="OVJ190" s="403"/>
      <c r="OVK190" s="403"/>
      <c r="OVW190" s="727"/>
      <c r="OVZ190" s="403"/>
      <c r="OWA190" s="403"/>
      <c r="OWM190" s="727"/>
      <c r="OWP190" s="403"/>
      <c r="OWQ190" s="403"/>
      <c r="OXC190" s="727"/>
      <c r="OXF190" s="403"/>
      <c r="OXG190" s="403"/>
      <c r="OXS190" s="727"/>
      <c r="OXV190" s="403"/>
      <c r="OXW190" s="403"/>
      <c r="OYI190" s="727"/>
      <c r="OYL190" s="403"/>
      <c r="OYM190" s="403"/>
      <c r="OYY190" s="727"/>
      <c r="OZB190" s="403"/>
      <c r="OZC190" s="403"/>
      <c r="OZO190" s="727"/>
      <c r="OZR190" s="403"/>
      <c r="OZS190" s="403"/>
      <c r="PAE190" s="727"/>
      <c r="PAH190" s="403"/>
      <c r="PAI190" s="403"/>
      <c r="PAU190" s="727"/>
      <c r="PAX190" s="403"/>
      <c r="PAY190" s="403"/>
      <c r="PBK190" s="727"/>
      <c r="PBN190" s="403"/>
      <c r="PBO190" s="403"/>
      <c r="PCA190" s="727"/>
      <c r="PCD190" s="403"/>
      <c r="PCE190" s="403"/>
      <c r="PCQ190" s="727"/>
      <c r="PCT190" s="403"/>
      <c r="PCU190" s="403"/>
      <c r="PDG190" s="727"/>
      <c r="PDJ190" s="403"/>
      <c r="PDK190" s="403"/>
      <c r="PDW190" s="727"/>
      <c r="PDZ190" s="403"/>
      <c r="PEA190" s="403"/>
      <c r="PEM190" s="727"/>
      <c r="PEP190" s="403"/>
      <c r="PEQ190" s="403"/>
      <c r="PFC190" s="727"/>
      <c r="PFF190" s="403"/>
      <c r="PFG190" s="403"/>
      <c r="PFS190" s="727"/>
      <c r="PFV190" s="403"/>
      <c r="PFW190" s="403"/>
      <c r="PGI190" s="727"/>
      <c r="PGL190" s="403"/>
      <c r="PGM190" s="403"/>
      <c r="PGY190" s="727"/>
      <c r="PHB190" s="403"/>
      <c r="PHC190" s="403"/>
      <c r="PHO190" s="727"/>
      <c r="PHR190" s="403"/>
      <c r="PHS190" s="403"/>
      <c r="PIE190" s="727"/>
      <c r="PIH190" s="403"/>
      <c r="PII190" s="403"/>
      <c r="PIU190" s="727"/>
      <c r="PIX190" s="403"/>
      <c r="PIY190" s="403"/>
      <c r="PJK190" s="727"/>
      <c r="PJN190" s="403"/>
      <c r="PJO190" s="403"/>
      <c r="PKA190" s="727"/>
      <c r="PKD190" s="403"/>
      <c r="PKE190" s="403"/>
      <c r="PKQ190" s="727"/>
      <c r="PKT190" s="403"/>
      <c r="PKU190" s="403"/>
      <c r="PLG190" s="727"/>
      <c r="PLJ190" s="403"/>
      <c r="PLK190" s="403"/>
      <c r="PLW190" s="727"/>
      <c r="PLZ190" s="403"/>
      <c r="PMA190" s="403"/>
      <c r="PMM190" s="727"/>
      <c r="PMP190" s="403"/>
      <c r="PMQ190" s="403"/>
      <c r="PNC190" s="727"/>
      <c r="PNF190" s="403"/>
      <c r="PNG190" s="403"/>
      <c r="PNS190" s="727"/>
      <c r="PNV190" s="403"/>
      <c r="PNW190" s="403"/>
      <c r="POI190" s="727"/>
      <c r="POL190" s="403"/>
      <c r="POM190" s="403"/>
      <c r="POY190" s="727"/>
      <c r="PPB190" s="403"/>
      <c r="PPC190" s="403"/>
      <c r="PPO190" s="727"/>
      <c r="PPR190" s="403"/>
      <c r="PPS190" s="403"/>
      <c r="PQE190" s="727"/>
      <c r="PQH190" s="403"/>
      <c r="PQI190" s="403"/>
      <c r="PQU190" s="727"/>
      <c r="PQX190" s="403"/>
      <c r="PQY190" s="403"/>
      <c r="PRK190" s="727"/>
      <c r="PRN190" s="403"/>
      <c r="PRO190" s="403"/>
      <c r="PSA190" s="727"/>
      <c r="PSD190" s="403"/>
      <c r="PSE190" s="403"/>
      <c r="PSQ190" s="727"/>
      <c r="PST190" s="403"/>
      <c r="PSU190" s="403"/>
      <c r="PTG190" s="727"/>
      <c r="PTJ190" s="403"/>
      <c r="PTK190" s="403"/>
      <c r="PTW190" s="727"/>
      <c r="PTZ190" s="403"/>
      <c r="PUA190" s="403"/>
      <c r="PUM190" s="727"/>
      <c r="PUP190" s="403"/>
      <c r="PUQ190" s="403"/>
      <c r="PVC190" s="727"/>
      <c r="PVF190" s="403"/>
      <c r="PVG190" s="403"/>
      <c r="PVS190" s="727"/>
      <c r="PVV190" s="403"/>
      <c r="PVW190" s="403"/>
      <c r="PWI190" s="727"/>
      <c r="PWL190" s="403"/>
      <c r="PWM190" s="403"/>
      <c r="PWY190" s="727"/>
      <c r="PXB190" s="403"/>
      <c r="PXC190" s="403"/>
      <c r="PXO190" s="727"/>
      <c r="PXR190" s="403"/>
      <c r="PXS190" s="403"/>
      <c r="PYE190" s="727"/>
      <c r="PYH190" s="403"/>
      <c r="PYI190" s="403"/>
      <c r="PYU190" s="727"/>
      <c r="PYX190" s="403"/>
      <c r="PYY190" s="403"/>
      <c r="PZK190" s="727"/>
      <c r="PZN190" s="403"/>
      <c r="PZO190" s="403"/>
      <c r="QAA190" s="727"/>
      <c r="QAD190" s="403"/>
      <c r="QAE190" s="403"/>
      <c r="QAQ190" s="727"/>
      <c r="QAT190" s="403"/>
      <c r="QAU190" s="403"/>
      <c r="QBG190" s="727"/>
      <c r="QBJ190" s="403"/>
      <c r="QBK190" s="403"/>
      <c r="QBW190" s="727"/>
      <c r="QBZ190" s="403"/>
      <c r="QCA190" s="403"/>
      <c r="QCM190" s="727"/>
      <c r="QCP190" s="403"/>
      <c r="QCQ190" s="403"/>
      <c r="QDC190" s="727"/>
      <c r="QDF190" s="403"/>
      <c r="QDG190" s="403"/>
      <c r="QDS190" s="727"/>
      <c r="QDV190" s="403"/>
      <c r="QDW190" s="403"/>
      <c r="QEI190" s="727"/>
      <c r="QEL190" s="403"/>
      <c r="QEM190" s="403"/>
      <c r="QEY190" s="727"/>
      <c r="QFB190" s="403"/>
      <c r="QFC190" s="403"/>
      <c r="QFO190" s="727"/>
      <c r="QFR190" s="403"/>
      <c r="QFS190" s="403"/>
      <c r="QGE190" s="727"/>
      <c r="QGH190" s="403"/>
      <c r="QGI190" s="403"/>
      <c r="QGU190" s="727"/>
      <c r="QGX190" s="403"/>
      <c r="QGY190" s="403"/>
      <c r="QHK190" s="727"/>
      <c r="QHN190" s="403"/>
      <c r="QHO190" s="403"/>
      <c r="QIA190" s="727"/>
      <c r="QID190" s="403"/>
      <c r="QIE190" s="403"/>
      <c r="QIQ190" s="727"/>
      <c r="QIT190" s="403"/>
      <c r="QIU190" s="403"/>
      <c r="QJG190" s="727"/>
      <c r="QJJ190" s="403"/>
      <c r="QJK190" s="403"/>
      <c r="QJW190" s="727"/>
      <c r="QJZ190" s="403"/>
      <c r="QKA190" s="403"/>
      <c r="QKM190" s="727"/>
      <c r="QKP190" s="403"/>
      <c r="QKQ190" s="403"/>
      <c r="QLC190" s="727"/>
      <c r="QLF190" s="403"/>
      <c r="QLG190" s="403"/>
      <c r="QLS190" s="727"/>
      <c r="QLV190" s="403"/>
      <c r="QLW190" s="403"/>
      <c r="QMI190" s="727"/>
      <c r="QML190" s="403"/>
      <c r="QMM190" s="403"/>
      <c r="QMY190" s="727"/>
      <c r="QNB190" s="403"/>
      <c r="QNC190" s="403"/>
      <c r="QNO190" s="727"/>
      <c r="QNR190" s="403"/>
      <c r="QNS190" s="403"/>
      <c r="QOE190" s="727"/>
      <c r="QOH190" s="403"/>
      <c r="QOI190" s="403"/>
      <c r="QOU190" s="727"/>
      <c r="QOX190" s="403"/>
      <c r="QOY190" s="403"/>
      <c r="QPK190" s="727"/>
      <c r="QPN190" s="403"/>
      <c r="QPO190" s="403"/>
      <c r="QQA190" s="727"/>
      <c r="QQD190" s="403"/>
      <c r="QQE190" s="403"/>
      <c r="QQQ190" s="727"/>
      <c r="QQT190" s="403"/>
      <c r="QQU190" s="403"/>
      <c r="QRG190" s="727"/>
      <c r="QRJ190" s="403"/>
      <c r="QRK190" s="403"/>
      <c r="QRW190" s="727"/>
      <c r="QRZ190" s="403"/>
      <c r="QSA190" s="403"/>
      <c r="QSM190" s="727"/>
      <c r="QSP190" s="403"/>
      <c r="QSQ190" s="403"/>
      <c r="QTC190" s="727"/>
      <c r="QTF190" s="403"/>
      <c r="QTG190" s="403"/>
      <c r="QTS190" s="727"/>
      <c r="QTV190" s="403"/>
      <c r="QTW190" s="403"/>
      <c r="QUI190" s="727"/>
      <c r="QUL190" s="403"/>
      <c r="QUM190" s="403"/>
      <c r="QUY190" s="727"/>
      <c r="QVB190" s="403"/>
      <c r="QVC190" s="403"/>
      <c r="QVO190" s="727"/>
      <c r="QVR190" s="403"/>
      <c r="QVS190" s="403"/>
      <c r="QWE190" s="727"/>
      <c r="QWH190" s="403"/>
      <c r="QWI190" s="403"/>
      <c r="QWU190" s="727"/>
      <c r="QWX190" s="403"/>
      <c r="QWY190" s="403"/>
      <c r="QXK190" s="727"/>
      <c r="QXN190" s="403"/>
      <c r="QXO190" s="403"/>
      <c r="QYA190" s="727"/>
      <c r="QYD190" s="403"/>
      <c r="QYE190" s="403"/>
      <c r="QYQ190" s="727"/>
      <c r="QYT190" s="403"/>
      <c r="QYU190" s="403"/>
      <c r="QZG190" s="727"/>
      <c r="QZJ190" s="403"/>
      <c r="QZK190" s="403"/>
      <c r="QZW190" s="727"/>
      <c r="QZZ190" s="403"/>
      <c r="RAA190" s="403"/>
      <c r="RAM190" s="727"/>
      <c r="RAP190" s="403"/>
      <c r="RAQ190" s="403"/>
      <c r="RBC190" s="727"/>
      <c r="RBF190" s="403"/>
      <c r="RBG190" s="403"/>
      <c r="RBS190" s="727"/>
      <c r="RBV190" s="403"/>
      <c r="RBW190" s="403"/>
      <c r="RCI190" s="727"/>
      <c r="RCL190" s="403"/>
      <c r="RCM190" s="403"/>
      <c r="RCY190" s="727"/>
      <c r="RDB190" s="403"/>
      <c r="RDC190" s="403"/>
      <c r="RDO190" s="727"/>
      <c r="RDR190" s="403"/>
      <c r="RDS190" s="403"/>
      <c r="REE190" s="727"/>
      <c r="REH190" s="403"/>
      <c r="REI190" s="403"/>
      <c r="REU190" s="727"/>
      <c r="REX190" s="403"/>
      <c r="REY190" s="403"/>
      <c r="RFK190" s="727"/>
      <c r="RFN190" s="403"/>
      <c r="RFO190" s="403"/>
      <c r="RGA190" s="727"/>
      <c r="RGD190" s="403"/>
      <c r="RGE190" s="403"/>
      <c r="RGQ190" s="727"/>
      <c r="RGT190" s="403"/>
      <c r="RGU190" s="403"/>
      <c r="RHG190" s="727"/>
      <c r="RHJ190" s="403"/>
      <c r="RHK190" s="403"/>
      <c r="RHW190" s="727"/>
      <c r="RHZ190" s="403"/>
      <c r="RIA190" s="403"/>
      <c r="RIM190" s="727"/>
      <c r="RIP190" s="403"/>
      <c r="RIQ190" s="403"/>
      <c r="RJC190" s="727"/>
      <c r="RJF190" s="403"/>
      <c r="RJG190" s="403"/>
      <c r="RJS190" s="727"/>
      <c r="RJV190" s="403"/>
      <c r="RJW190" s="403"/>
      <c r="RKI190" s="727"/>
      <c r="RKL190" s="403"/>
      <c r="RKM190" s="403"/>
      <c r="RKY190" s="727"/>
      <c r="RLB190" s="403"/>
      <c r="RLC190" s="403"/>
      <c r="RLO190" s="727"/>
      <c r="RLR190" s="403"/>
      <c r="RLS190" s="403"/>
      <c r="RME190" s="727"/>
      <c r="RMH190" s="403"/>
      <c r="RMI190" s="403"/>
      <c r="RMU190" s="727"/>
      <c r="RMX190" s="403"/>
      <c r="RMY190" s="403"/>
      <c r="RNK190" s="727"/>
      <c r="RNN190" s="403"/>
      <c r="RNO190" s="403"/>
      <c r="ROA190" s="727"/>
      <c r="ROD190" s="403"/>
      <c r="ROE190" s="403"/>
      <c r="ROQ190" s="727"/>
      <c r="ROT190" s="403"/>
      <c r="ROU190" s="403"/>
      <c r="RPG190" s="727"/>
      <c r="RPJ190" s="403"/>
      <c r="RPK190" s="403"/>
      <c r="RPW190" s="727"/>
      <c r="RPZ190" s="403"/>
      <c r="RQA190" s="403"/>
      <c r="RQM190" s="727"/>
      <c r="RQP190" s="403"/>
      <c r="RQQ190" s="403"/>
      <c r="RRC190" s="727"/>
      <c r="RRF190" s="403"/>
      <c r="RRG190" s="403"/>
      <c r="RRS190" s="727"/>
      <c r="RRV190" s="403"/>
      <c r="RRW190" s="403"/>
      <c r="RSI190" s="727"/>
      <c r="RSL190" s="403"/>
      <c r="RSM190" s="403"/>
      <c r="RSY190" s="727"/>
      <c r="RTB190" s="403"/>
      <c r="RTC190" s="403"/>
      <c r="RTO190" s="727"/>
      <c r="RTR190" s="403"/>
      <c r="RTS190" s="403"/>
      <c r="RUE190" s="727"/>
      <c r="RUH190" s="403"/>
      <c r="RUI190" s="403"/>
      <c r="RUU190" s="727"/>
      <c r="RUX190" s="403"/>
      <c r="RUY190" s="403"/>
      <c r="RVK190" s="727"/>
      <c r="RVN190" s="403"/>
      <c r="RVO190" s="403"/>
      <c r="RWA190" s="727"/>
      <c r="RWD190" s="403"/>
      <c r="RWE190" s="403"/>
      <c r="RWQ190" s="727"/>
      <c r="RWT190" s="403"/>
      <c r="RWU190" s="403"/>
      <c r="RXG190" s="727"/>
      <c r="RXJ190" s="403"/>
      <c r="RXK190" s="403"/>
      <c r="RXW190" s="727"/>
      <c r="RXZ190" s="403"/>
      <c r="RYA190" s="403"/>
      <c r="RYM190" s="727"/>
      <c r="RYP190" s="403"/>
      <c r="RYQ190" s="403"/>
      <c r="RZC190" s="727"/>
      <c r="RZF190" s="403"/>
      <c r="RZG190" s="403"/>
      <c r="RZS190" s="727"/>
      <c r="RZV190" s="403"/>
      <c r="RZW190" s="403"/>
      <c r="SAI190" s="727"/>
      <c r="SAL190" s="403"/>
      <c r="SAM190" s="403"/>
      <c r="SAY190" s="727"/>
      <c r="SBB190" s="403"/>
      <c r="SBC190" s="403"/>
      <c r="SBO190" s="727"/>
      <c r="SBR190" s="403"/>
      <c r="SBS190" s="403"/>
      <c r="SCE190" s="727"/>
      <c r="SCH190" s="403"/>
      <c r="SCI190" s="403"/>
      <c r="SCU190" s="727"/>
      <c r="SCX190" s="403"/>
      <c r="SCY190" s="403"/>
      <c r="SDK190" s="727"/>
      <c r="SDN190" s="403"/>
      <c r="SDO190" s="403"/>
      <c r="SEA190" s="727"/>
      <c r="SED190" s="403"/>
      <c r="SEE190" s="403"/>
      <c r="SEQ190" s="727"/>
      <c r="SET190" s="403"/>
      <c r="SEU190" s="403"/>
      <c r="SFG190" s="727"/>
      <c r="SFJ190" s="403"/>
      <c r="SFK190" s="403"/>
      <c r="SFW190" s="727"/>
      <c r="SFZ190" s="403"/>
      <c r="SGA190" s="403"/>
      <c r="SGM190" s="727"/>
      <c r="SGP190" s="403"/>
      <c r="SGQ190" s="403"/>
      <c r="SHC190" s="727"/>
      <c r="SHF190" s="403"/>
      <c r="SHG190" s="403"/>
      <c r="SHS190" s="727"/>
      <c r="SHV190" s="403"/>
      <c r="SHW190" s="403"/>
      <c r="SII190" s="727"/>
      <c r="SIL190" s="403"/>
      <c r="SIM190" s="403"/>
      <c r="SIY190" s="727"/>
      <c r="SJB190" s="403"/>
      <c r="SJC190" s="403"/>
      <c r="SJO190" s="727"/>
      <c r="SJR190" s="403"/>
      <c r="SJS190" s="403"/>
      <c r="SKE190" s="727"/>
      <c r="SKH190" s="403"/>
      <c r="SKI190" s="403"/>
      <c r="SKU190" s="727"/>
      <c r="SKX190" s="403"/>
      <c r="SKY190" s="403"/>
      <c r="SLK190" s="727"/>
      <c r="SLN190" s="403"/>
      <c r="SLO190" s="403"/>
      <c r="SMA190" s="727"/>
      <c r="SMD190" s="403"/>
      <c r="SME190" s="403"/>
      <c r="SMQ190" s="727"/>
      <c r="SMT190" s="403"/>
      <c r="SMU190" s="403"/>
      <c r="SNG190" s="727"/>
      <c r="SNJ190" s="403"/>
      <c r="SNK190" s="403"/>
      <c r="SNW190" s="727"/>
      <c r="SNZ190" s="403"/>
      <c r="SOA190" s="403"/>
      <c r="SOM190" s="727"/>
      <c r="SOP190" s="403"/>
      <c r="SOQ190" s="403"/>
      <c r="SPC190" s="727"/>
      <c r="SPF190" s="403"/>
      <c r="SPG190" s="403"/>
      <c r="SPS190" s="727"/>
      <c r="SPV190" s="403"/>
      <c r="SPW190" s="403"/>
      <c r="SQI190" s="727"/>
      <c r="SQL190" s="403"/>
      <c r="SQM190" s="403"/>
      <c r="SQY190" s="727"/>
      <c r="SRB190" s="403"/>
      <c r="SRC190" s="403"/>
      <c r="SRO190" s="727"/>
      <c r="SRR190" s="403"/>
      <c r="SRS190" s="403"/>
      <c r="SSE190" s="727"/>
      <c r="SSH190" s="403"/>
      <c r="SSI190" s="403"/>
      <c r="SSU190" s="727"/>
      <c r="SSX190" s="403"/>
      <c r="SSY190" s="403"/>
      <c r="STK190" s="727"/>
      <c r="STN190" s="403"/>
      <c r="STO190" s="403"/>
      <c r="SUA190" s="727"/>
      <c r="SUD190" s="403"/>
      <c r="SUE190" s="403"/>
      <c r="SUQ190" s="727"/>
      <c r="SUT190" s="403"/>
      <c r="SUU190" s="403"/>
      <c r="SVG190" s="727"/>
      <c r="SVJ190" s="403"/>
      <c r="SVK190" s="403"/>
      <c r="SVW190" s="727"/>
      <c r="SVZ190" s="403"/>
      <c r="SWA190" s="403"/>
      <c r="SWM190" s="727"/>
      <c r="SWP190" s="403"/>
      <c r="SWQ190" s="403"/>
      <c r="SXC190" s="727"/>
      <c r="SXF190" s="403"/>
      <c r="SXG190" s="403"/>
      <c r="SXS190" s="727"/>
      <c r="SXV190" s="403"/>
      <c r="SXW190" s="403"/>
      <c r="SYI190" s="727"/>
      <c r="SYL190" s="403"/>
      <c r="SYM190" s="403"/>
      <c r="SYY190" s="727"/>
      <c r="SZB190" s="403"/>
      <c r="SZC190" s="403"/>
      <c r="SZO190" s="727"/>
      <c r="SZR190" s="403"/>
      <c r="SZS190" s="403"/>
      <c r="TAE190" s="727"/>
      <c r="TAH190" s="403"/>
      <c r="TAI190" s="403"/>
      <c r="TAU190" s="727"/>
      <c r="TAX190" s="403"/>
      <c r="TAY190" s="403"/>
      <c r="TBK190" s="727"/>
      <c r="TBN190" s="403"/>
      <c r="TBO190" s="403"/>
      <c r="TCA190" s="727"/>
      <c r="TCD190" s="403"/>
      <c r="TCE190" s="403"/>
      <c r="TCQ190" s="727"/>
      <c r="TCT190" s="403"/>
      <c r="TCU190" s="403"/>
      <c r="TDG190" s="727"/>
      <c r="TDJ190" s="403"/>
      <c r="TDK190" s="403"/>
      <c r="TDW190" s="727"/>
      <c r="TDZ190" s="403"/>
      <c r="TEA190" s="403"/>
      <c r="TEM190" s="727"/>
      <c r="TEP190" s="403"/>
      <c r="TEQ190" s="403"/>
      <c r="TFC190" s="727"/>
      <c r="TFF190" s="403"/>
      <c r="TFG190" s="403"/>
      <c r="TFS190" s="727"/>
      <c r="TFV190" s="403"/>
      <c r="TFW190" s="403"/>
      <c r="TGI190" s="727"/>
      <c r="TGL190" s="403"/>
      <c r="TGM190" s="403"/>
      <c r="TGY190" s="727"/>
      <c r="THB190" s="403"/>
      <c r="THC190" s="403"/>
      <c r="THO190" s="727"/>
      <c r="THR190" s="403"/>
      <c r="THS190" s="403"/>
      <c r="TIE190" s="727"/>
      <c r="TIH190" s="403"/>
      <c r="TII190" s="403"/>
      <c r="TIU190" s="727"/>
      <c r="TIX190" s="403"/>
      <c r="TIY190" s="403"/>
      <c r="TJK190" s="727"/>
      <c r="TJN190" s="403"/>
      <c r="TJO190" s="403"/>
      <c r="TKA190" s="727"/>
      <c r="TKD190" s="403"/>
      <c r="TKE190" s="403"/>
      <c r="TKQ190" s="727"/>
      <c r="TKT190" s="403"/>
      <c r="TKU190" s="403"/>
      <c r="TLG190" s="727"/>
      <c r="TLJ190" s="403"/>
      <c r="TLK190" s="403"/>
      <c r="TLW190" s="727"/>
      <c r="TLZ190" s="403"/>
      <c r="TMA190" s="403"/>
      <c r="TMM190" s="727"/>
      <c r="TMP190" s="403"/>
      <c r="TMQ190" s="403"/>
      <c r="TNC190" s="727"/>
      <c r="TNF190" s="403"/>
      <c r="TNG190" s="403"/>
      <c r="TNS190" s="727"/>
      <c r="TNV190" s="403"/>
      <c r="TNW190" s="403"/>
      <c r="TOI190" s="727"/>
      <c r="TOL190" s="403"/>
      <c r="TOM190" s="403"/>
      <c r="TOY190" s="727"/>
      <c r="TPB190" s="403"/>
      <c r="TPC190" s="403"/>
      <c r="TPO190" s="727"/>
      <c r="TPR190" s="403"/>
      <c r="TPS190" s="403"/>
      <c r="TQE190" s="727"/>
      <c r="TQH190" s="403"/>
      <c r="TQI190" s="403"/>
      <c r="TQU190" s="727"/>
      <c r="TQX190" s="403"/>
      <c r="TQY190" s="403"/>
      <c r="TRK190" s="727"/>
      <c r="TRN190" s="403"/>
      <c r="TRO190" s="403"/>
      <c r="TSA190" s="727"/>
      <c r="TSD190" s="403"/>
      <c r="TSE190" s="403"/>
      <c r="TSQ190" s="727"/>
      <c r="TST190" s="403"/>
      <c r="TSU190" s="403"/>
      <c r="TTG190" s="727"/>
      <c r="TTJ190" s="403"/>
      <c r="TTK190" s="403"/>
      <c r="TTW190" s="727"/>
      <c r="TTZ190" s="403"/>
      <c r="TUA190" s="403"/>
      <c r="TUM190" s="727"/>
      <c r="TUP190" s="403"/>
      <c r="TUQ190" s="403"/>
      <c r="TVC190" s="727"/>
      <c r="TVF190" s="403"/>
      <c r="TVG190" s="403"/>
      <c r="TVS190" s="727"/>
      <c r="TVV190" s="403"/>
      <c r="TVW190" s="403"/>
      <c r="TWI190" s="727"/>
      <c r="TWL190" s="403"/>
      <c r="TWM190" s="403"/>
      <c r="TWY190" s="727"/>
      <c r="TXB190" s="403"/>
      <c r="TXC190" s="403"/>
      <c r="TXO190" s="727"/>
      <c r="TXR190" s="403"/>
      <c r="TXS190" s="403"/>
      <c r="TYE190" s="727"/>
      <c r="TYH190" s="403"/>
      <c r="TYI190" s="403"/>
      <c r="TYU190" s="727"/>
      <c r="TYX190" s="403"/>
      <c r="TYY190" s="403"/>
      <c r="TZK190" s="727"/>
      <c r="TZN190" s="403"/>
      <c r="TZO190" s="403"/>
      <c r="UAA190" s="727"/>
      <c r="UAD190" s="403"/>
      <c r="UAE190" s="403"/>
      <c r="UAQ190" s="727"/>
      <c r="UAT190" s="403"/>
      <c r="UAU190" s="403"/>
      <c r="UBG190" s="727"/>
      <c r="UBJ190" s="403"/>
      <c r="UBK190" s="403"/>
      <c r="UBW190" s="727"/>
      <c r="UBZ190" s="403"/>
      <c r="UCA190" s="403"/>
      <c r="UCM190" s="727"/>
      <c r="UCP190" s="403"/>
      <c r="UCQ190" s="403"/>
      <c r="UDC190" s="727"/>
      <c r="UDF190" s="403"/>
      <c r="UDG190" s="403"/>
      <c r="UDS190" s="727"/>
      <c r="UDV190" s="403"/>
      <c r="UDW190" s="403"/>
      <c r="UEI190" s="727"/>
      <c r="UEL190" s="403"/>
      <c r="UEM190" s="403"/>
      <c r="UEY190" s="727"/>
      <c r="UFB190" s="403"/>
      <c r="UFC190" s="403"/>
      <c r="UFO190" s="727"/>
      <c r="UFR190" s="403"/>
      <c r="UFS190" s="403"/>
      <c r="UGE190" s="727"/>
      <c r="UGH190" s="403"/>
      <c r="UGI190" s="403"/>
      <c r="UGU190" s="727"/>
      <c r="UGX190" s="403"/>
      <c r="UGY190" s="403"/>
      <c r="UHK190" s="727"/>
      <c r="UHN190" s="403"/>
      <c r="UHO190" s="403"/>
      <c r="UIA190" s="727"/>
      <c r="UID190" s="403"/>
      <c r="UIE190" s="403"/>
      <c r="UIQ190" s="727"/>
      <c r="UIT190" s="403"/>
      <c r="UIU190" s="403"/>
      <c r="UJG190" s="727"/>
      <c r="UJJ190" s="403"/>
      <c r="UJK190" s="403"/>
      <c r="UJW190" s="727"/>
      <c r="UJZ190" s="403"/>
      <c r="UKA190" s="403"/>
      <c r="UKM190" s="727"/>
      <c r="UKP190" s="403"/>
      <c r="UKQ190" s="403"/>
      <c r="ULC190" s="727"/>
      <c r="ULF190" s="403"/>
      <c r="ULG190" s="403"/>
      <c r="ULS190" s="727"/>
      <c r="ULV190" s="403"/>
      <c r="ULW190" s="403"/>
      <c r="UMI190" s="727"/>
      <c r="UML190" s="403"/>
      <c r="UMM190" s="403"/>
      <c r="UMY190" s="727"/>
      <c r="UNB190" s="403"/>
      <c r="UNC190" s="403"/>
      <c r="UNO190" s="727"/>
      <c r="UNR190" s="403"/>
      <c r="UNS190" s="403"/>
      <c r="UOE190" s="727"/>
      <c r="UOH190" s="403"/>
      <c r="UOI190" s="403"/>
      <c r="UOU190" s="727"/>
      <c r="UOX190" s="403"/>
      <c r="UOY190" s="403"/>
      <c r="UPK190" s="727"/>
      <c r="UPN190" s="403"/>
      <c r="UPO190" s="403"/>
      <c r="UQA190" s="727"/>
      <c r="UQD190" s="403"/>
      <c r="UQE190" s="403"/>
      <c r="UQQ190" s="727"/>
      <c r="UQT190" s="403"/>
      <c r="UQU190" s="403"/>
      <c r="URG190" s="727"/>
      <c r="URJ190" s="403"/>
      <c r="URK190" s="403"/>
      <c r="URW190" s="727"/>
      <c r="URZ190" s="403"/>
      <c r="USA190" s="403"/>
      <c r="USM190" s="727"/>
      <c r="USP190" s="403"/>
      <c r="USQ190" s="403"/>
      <c r="UTC190" s="727"/>
      <c r="UTF190" s="403"/>
      <c r="UTG190" s="403"/>
      <c r="UTS190" s="727"/>
      <c r="UTV190" s="403"/>
      <c r="UTW190" s="403"/>
      <c r="UUI190" s="727"/>
      <c r="UUL190" s="403"/>
      <c r="UUM190" s="403"/>
      <c r="UUY190" s="727"/>
      <c r="UVB190" s="403"/>
      <c r="UVC190" s="403"/>
      <c r="UVO190" s="727"/>
      <c r="UVR190" s="403"/>
      <c r="UVS190" s="403"/>
      <c r="UWE190" s="727"/>
      <c r="UWH190" s="403"/>
      <c r="UWI190" s="403"/>
      <c r="UWU190" s="727"/>
      <c r="UWX190" s="403"/>
      <c r="UWY190" s="403"/>
      <c r="UXK190" s="727"/>
      <c r="UXN190" s="403"/>
      <c r="UXO190" s="403"/>
      <c r="UYA190" s="727"/>
      <c r="UYD190" s="403"/>
      <c r="UYE190" s="403"/>
      <c r="UYQ190" s="727"/>
      <c r="UYT190" s="403"/>
      <c r="UYU190" s="403"/>
      <c r="UZG190" s="727"/>
      <c r="UZJ190" s="403"/>
      <c r="UZK190" s="403"/>
      <c r="UZW190" s="727"/>
      <c r="UZZ190" s="403"/>
      <c r="VAA190" s="403"/>
      <c r="VAM190" s="727"/>
      <c r="VAP190" s="403"/>
      <c r="VAQ190" s="403"/>
      <c r="VBC190" s="727"/>
      <c r="VBF190" s="403"/>
      <c r="VBG190" s="403"/>
      <c r="VBS190" s="727"/>
      <c r="VBV190" s="403"/>
      <c r="VBW190" s="403"/>
      <c r="VCI190" s="727"/>
      <c r="VCL190" s="403"/>
      <c r="VCM190" s="403"/>
      <c r="VCY190" s="727"/>
      <c r="VDB190" s="403"/>
      <c r="VDC190" s="403"/>
      <c r="VDO190" s="727"/>
      <c r="VDR190" s="403"/>
      <c r="VDS190" s="403"/>
      <c r="VEE190" s="727"/>
      <c r="VEH190" s="403"/>
      <c r="VEI190" s="403"/>
      <c r="VEU190" s="727"/>
      <c r="VEX190" s="403"/>
      <c r="VEY190" s="403"/>
      <c r="VFK190" s="727"/>
      <c r="VFN190" s="403"/>
      <c r="VFO190" s="403"/>
      <c r="VGA190" s="727"/>
      <c r="VGD190" s="403"/>
      <c r="VGE190" s="403"/>
      <c r="VGQ190" s="727"/>
      <c r="VGT190" s="403"/>
      <c r="VGU190" s="403"/>
      <c r="VHG190" s="727"/>
      <c r="VHJ190" s="403"/>
      <c r="VHK190" s="403"/>
      <c r="VHW190" s="727"/>
      <c r="VHZ190" s="403"/>
      <c r="VIA190" s="403"/>
      <c r="VIM190" s="727"/>
      <c r="VIP190" s="403"/>
      <c r="VIQ190" s="403"/>
      <c r="VJC190" s="727"/>
      <c r="VJF190" s="403"/>
      <c r="VJG190" s="403"/>
      <c r="VJS190" s="727"/>
      <c r="VJV190" s="403"/>
      <c r="VJW190" s="403"/>
      <c r="VKI190" s="727"/>
      <c r="VKL190" s="403"/>
      <c r="VKM190" s="403"/>
      <c r="VKY190" s="727"/>
      <c r="VLB190" s="403"/>
      <c r="VLC190" s="403"/>
      <c r="VLO190" s="727"/>
      <c r="VLR190" s="403"/>
      <c r="VLS190" s="403"/>
      <c r="VME190" s="727"/>
      <c r="VMH190" s="403"/>
      <c r="VMI190" s="403"/>
      <c r="VMU190" s="727"/>
      <c r="VMX190" s="403"/>
      <c r="VMY190" s="403"/>
      <c r="VNK190" s="727"/>
      <c r="VNN190" s="403"/>
      <c r="VNO190" s="403"/>
      <c r="VOA190" s="727"/>
      <c r="VOD190" s="403"/>
      <c r="VOE190" s="403"/>
      <c r="VOQ190" s="727"/>
      <c r="VOT190" s="403"/>
      <c r="VOU190" s="403"/>
      <c r="VPG190" s="727"/>
      <c r="VPJ190" s="403"/>
      <c r="VPK190" s="403"/>
      <c r="VPW190" s="727"/>
      <c r="VPZ190" s="403"/>
      <c r="VQA190" s="403"/>
      <c r="VQM190" s="727"/>
      <c r="VQP190" s="403"/>
      <c r="VQQ190" s="403"/>
      <c r="VRC190" s="727"/>
      <c r="VRF190" s="403"/>
      <c r="VRG190" s="403"/>
      <c r="VRS190" s="727"/>
      <c r="VRV190" s="403"/>
      <c r="VRW190" s="403"/>
      <c r="VSI190" s="727"/>
      <c r="VSL190" s="403"/>
      <c r="VSM190" s="403"/>
      <c r="VSY190" s="727"/>
      <c r="VTB190" s="403"/>
      <c r="VTC190" s="403"/>
      <c r="VTO190" s="727"/>
      <c r="VTR190" s="403"/>
      <c r="VTS190" s="403"/>
      <c r="VUE190" s="727"/>
      <c r="VUH190" s="403"/>
      <c r="VUI190" s="403"/>
      <c r="VUU190" s="727"/>
      <c r="VUX190" s="403"/>
      <c r="VUY190" s="403"/>
      <c r="VVK190" s="727"/>
      <c r="VVN190" s="403"/>
      <c r="VVO190" s="403"/>
      <c r="VWA190" s="727"/>
      <c r="VWD190" s="403"/>
      <c r="VWE190" s="403"/>
      <c r="VWQ190" s="727"/>
      <c r="VWT190" s="403"/>
      <c r="VWU190" s="403"/>
      <c r="VXG190" s="727"/>
      <c r="VXJ190" s="403"/>
      <c r="VXK190" s="403"/>
      <c r="VXW190" s="727"/>
      <c r="VXZ190" s="403"/>
      <c r="VYA190" s="403"/>
      <c r="VYM190" s="727"/>
      <c r="VYP190" s="403"/>
      <c r="VYQ190" s="403"/>
      <c r="VZC190" s="727"/>
      <c r="VZF190" s="403"/>
      <c r="VZG190" s="403"/>
      <c r="VZS190" s="727"/>
      <c r="VZV190" s="403"/>
      <c r="VZW190" s="403"/>
      <c r="WAI190" s="727"/>
      <c r="WAL190" s="403"/>
      <c r="WAM190" s="403"/>
      <c r="WAY190" s="727"/>
      <c r="WBB190" s="403"/>
      <c r="WBC190" s="403"/>
      <c r="WBO190" s="727"/>
      <c r="WBR190" s="403"/>
      <c r="WBS190" s="403"/>
      <c r="WCE190" s="727"/>
      <c r="WCH190" s="403"/>
      <c r="WCI190" s="403"/>
      <c r="WCU190" s="727"/>
      <c r="WCX190" s="403"/>
      <c r="WCY190" s="403"/>
      <c r="WDK190" s="727"/>
      <c r="WDN190" s="403"/>
      <c r="WDO190" s="403"/>
      <c r="WEA190" s="727"/>
      <c r="WED190" s="403"/>
      <c r="WEE190" s="403"/>
      <c r="WEQ190" s="727"/>
      <c r="WET190" s="403"/>
      <c r="WEU190" s="403"/>
      <c r="WFG190" s="727"/>
      <c r="WFJ190" s="403"/>
      <c r="WFK190" s="403"/>
      <c r="WFW190" s="727"/>
      <c r="WFZ190" s="403"/>
      <c r="WGA190" s="403"/>
      <c r="WGM190" s="727"/>
      <c r="WGP190" s="403"/>
      <c r="WGQ190" s="403"/>
      <c r="WHC190" s="727"/>
      <c r="WHF190" s="403"/>
      <c r="WHG190" s="403"/>
      <c r="WHS190" s="727"/>
      <c r="WHV190" s="403"/>
      <c r="WHW190" s="403"/>
      <c r="WII190" s="727"/>
      <c r="WIL190" s="403"/>
      <c r="WIM190" s="403"/>
      <c r="WIY190" s="727"/>
      <c r="WJB190" s="403"/>
      <c r="WJC190" s="403"/>
      <c r="WJO190" s="727"/>
      <c r="WJR190" s="403"/>
      <c r="WJS190" s="403"/>
      <c r="WKE190" s="727"/>
      <c r="WKH190" s="403"/>
      <c r="WKI190" s="403"/>
      <c r="WKU190" s="727"/>
      <c r="WKX190" s="403"/>
      <c r="WKY190" s="403"/>
      <c r="WLK190" s="727"/>
      <c r="WLN190" s="403"/>
      <c r="WLO190" s="403"/>
      <c r="WMA190" s="727"/>
      <c r="WMD190" s="403"/>
      <c r="WME190" s="403"/>
      <c r="WMQ190" s="727"/>
      <c r="WMT190" s="403"/>
      <c r="WMU190" s="403"/>
      <c r="WNG190" s="727"/>
      <c r="WNJ190" s="403"/>
      <c r="WNK190" s="403"/>
      <c r="WNW190" s="727"/>
      <c r="WNZ190" s="403"/>
      <c r="WOA190" s="403"/>
      <c r="WOM190" s="727"/>
      <c r="WOP190" s="403"/>
      <c r="WOQ190" s="403"/>
      <c r="WPC190" s="727"/>
      <c r="WPF190" s="403"/>
      <c r="WPG190" s="403"/>
      <c r="WPS190" s="727"/>
      <c r="WPV190" s="403"/>
      <c r="WPW190" s="403"/>
      <c r="WQI190" s="727"/>
      <c r="WQL190" s="403"/>
      <c r="WQM190" s="403"/>
      <c r="WQY190" s="727"/>
      <c r="WRB190" s="403"/>
      <c r="WRC190" s="403"/>
      <c r="WRO190" s="727"/>
      <c r="WRR190" s="403"/>
      <c r="WRS190" s="403"/>
      <c r="WSE190" s="727"/>
      <c r="WSH190" s="403"/>
      <c r="WSI190" s="403"/>
      <c r="WSU190" s="727"/>
      <c r="WSX190" s="403"/>
      <c r="WSY190" s="403"/>
      <c r="WTK190" s="727"/>
      <c r="WTN190" s="403"/>
      <c r="WTO190" s="403"/>
      <c r="WUA190" s="727"/>
      <c r="WUD190" s="403"/>
      <c r="WUE190" s="403"/>
      <c r="WUQ190" s="727"/>
      <c r="WUT190" s="403"/>
      <c r="WUU190" s="403"/>
      <c r="WVG190" s="727"/>
      <c r="WVJ190" s="403"/>
      <c r="WVK190" s="403"/>
      <c r="WVW190" s="727"/>
      <c r="WVZ190" s="403"/>
      <c r="WWA190" s="403"/>
      <c r="WWM190" s="727"/>
      <c r="WWP190" s="403"/>
      <c r="WWQ190" s="403"/>
      <c r="WXC190" s="727"/>
      <c r="WXF190" s="403"/>
      <c r="WXG190" s="403"/>
      <c r="WXS190" s="727"/>
      <c r="WXV190" s="403"/>
      <c r="WXW190" s="403"/>
      <c r="WYI190" s="727"/>
      <c r="WYL190" s="403"/>
      <c r="WYM190" s="403"/>
      <c r="WYY190" s="727"/>
      <c r="WZB190" s="403"/>
      <c r="WZC190" s="403"/>
      <c r="WZO190" s="727"/>
      <c r="WZR190" s="403"/>
      <c r="WZS190" s="403"/>
      <c r="XAE190" s="727"/>
      <c r="XAH190" s="403"/>
      <c r="XAI190" s="403"/>
      <c r="XAU190" s="727"/>
      <c r="XAX190" s="403"/>
      <c r="XAY190" s="403"/>
      <c r="XBK190" s="727"/>
      <c r="XBN190" s="403"/>
      <c r="XBO190" s="403"/>
      <c r="XCA190" s="727"/>
      <c r="XCD190" s="403"/>
      <c r="XCE190" s="403"/>
      <c r="XCQ190" s="727"/>
      <c r="XCT190" s="403"/>
      <c r="XCU190" s="403"/>
      <c r="XDG190" s="727"/>
      <c r="XDJ190" s="403"/>
      <c r="XDK190" s="403"/>
      <c r="XDW190" s="727"/>
      <c r="XDZ190" s="403"/>
      <c r="XEA190" s="403"/>
      <c r="XEM190" s="727"/>
      <c r="XEP190" s="403"/>
      <c r="XEQ190" s="403"/>
      <c r="XFC190" s="727"/>
    </row>
    <row r="191" spans="1:1023 1026:2047 2050:3071 3074:4095 4098:5119 5122:6143 6146:7167 7170:8191 8194:9215 9218:10239 10242:11263 11266:12287 12290:13311 13314:14335 14338:15359 15362:16383" s="94" customFormat="1">
      <c r="A191" s="570" t="s">
        <v>23</v>
      </c>
      <c r="B191" s="571">
        <v>45902</v>
      </c>
      <c r="C191" s="571">
        <v>45907</v>
      </c>
      <c r="D191" s="570" t="s">
        <v>504</v>
      </c>
      <c r="E191" s="570" t="s">
        <v>486</v>
      </c>
      <c r="F191" s="570">
        <v>53</v>
      </c>
      <c r="G191" s="570" t="s">
        <v>500</v>
      </c>
      <c r="H191" s="570">
        <v>2000</v>
      </c>
      <c r="I191" s="570">
        <v>15</v>
      </c>
      <c r="J191" s="570">
        <v>0</v>
      </c>
      <c r="K191" s="570">
        <v>0</v>
      </c>
      <c r="L191" s="570">
        <v>0</v>
      </c>
      <c r="M191" s="570">
        <v>0</v>
      </c>
      <c r="N191" s="570">
        <f t="shared" si="2175"/>
        <v>2015</v>
      </c>
      <c r="O191" s="563">
        <f t="shared" si="2176"/>
        <v>38.018867924528301</v>
      </c>
      <c r="P191" s="570" t="s">
        <v>1283</v>
      </c>
      <c r="R191" s="403"/>
      <c r="S191" s="403"/>
      <c r="AE191" s="727"/>
      <c r="AH191" s="403"/>
      <c r="AI191" s="403"/>
      <c r="AU191" s="727"/>
      <c r="AX191" s="403"/>
      <c r="AY191" s="403"/>
      <c r="BK191" s="727"/>
      <c r="BN191" s="403"/>
      <c r="BO191" s="403"/>
      <c r="CA191" s="727"/>
      <c r="CD191" s="403"/>
      <c r="CE191" s="403"/>
      <c r="CQ191" s="727"/>
      <c r="CT191" s="403"/>
      <c r="CU191" s="403"/>
      <c r="DG191" s="727"/>
      <c r="DJ191" s="403"/>
      <c r="DK191" s="403"/>
      <c r="DW191" s="727"/>
      <c r="DZ191" s="403"/>
      <c r="EA191" s="403"/>
      <c r="EM191" s="727"/>
      <c r="EP191" s="403"/>
      <c r="EQ191" s="403"/>
      <c r="FC191" s="727"/>
      <c r="FF191" s="403"/>
      <c r="FG191" s="403"/>
      <c r="FS191" s="727"/>
      <c r="FV191" s="403"/>
      <c r="FW191" s="403"/>
      <c r="GI191" s="727"/>
      <c r="GL191" s="403"/>
      <c r="GM191" s="403"/>
      <c r="GY191" s="727"/>
      <c r="HB191" s="403"/>
      <c r="HC191" s="403"/>
      <c r="HO191" s="727"/>
      <c r="HR191" s="403"/>
      <c r="HS191" s="403"/>
      <c r="IE191" s="727"/>
      <c r="IH191" s="403"/>
      <c r="II191" s="403"/>
      <c r="IU191" s="727"/>
      <c r="IX191" s="403"/>
      <c r="IY191" s="403"/>
      <c r="JK191" s="727"/>
      <c r="JN191" s="403"/>
      <c r="JO191" s="403"/>
      <c r="KA191" s="727"/>
      <c r="KD191" s="403"/>
      <c r="KE191" s="403"/>
      <c r="KQ191" s="727"/>
      <c r="KT191" s="403"/>
      <c r="KU191" s="403"/>
      <c r="LG191" s="727"/>
      <c r="LJ191" s="403"/>
      <c r="LK191" s="403"/>
      <c r="LW191" s="727"/>
      <c r="LZ191" s="403"/>
      <c r="MA191" s="403"/>
      <c r="MM191" s="727"/>
      <c r="MP191" s="403"/>
      <c r="MQ191" s="403"/>
      <c r="NC191" s="727"/>
      <c r="NF191" s="403"/>
      <c r="NG191" s="403"/>
      <c r="NS191" s="727"/>
      <c r="NV191" s="403"/>
      <c r="NW191" s="403"/>
      <c r="OI191" s="727"/>
      <c r="OL191" s="403"/>
      <c r="OM191" s="403"/>
      <c r="OY191" s="727"/>
      <c r="PB191" s="403"/>
      <c r="PC191" s="403"/>
      <c r="PO191" s="727"/>
      <c r="PR191" s="403"/>
      <c r="PS191" s="403"/>
      <c r="QE191" s="727"/>
      <c r="QH191" s="403"/>
      <c r="QI191" s="403"/>
      <c r="QU191" s="727"/>
      <c r="QX191" s="403"/>
      <c r="QY191" s="403"/>
      <c r="RK191" s="727"/>
      <c r="RN191" s="403"/>
      <c r="RO191" s="403"/>
      <c r="SA191" s="727"/>
      <c r="SD191" s="403"/>
      <c r="SE191" s="403"/>
      <c r="SQ191" s="727"/>
      <c r="ST191" s="403"/>
      <c r="SU191" s="403"/>
      <c r="TG191" s="727"/>
      <c r="TJ191" s="403"/>
      <c r="TK191" s="403"/>
      <c r="TW191" s="727"/>
      <c r="TZ191" s="403"/>
      <c r="UA191" s="403"/>
      <c r="UM191" s="727"/>
      <c r="UP191" s="403"/>
      <c r="UQ191" s="403"/>
      <c r="VC191" s="727"/>
      <c r="VF191" s="403"/>
      <c r="VG191" s="403"/>
      <c r="VS191" s="727"/>
      <c r="VV191" s="403"/>
      <c r="VW191" s="403"/>
      <c r="WI191" s="727"/>
      <c r="WL191" s="403"/>
      <c r="WM191" s="403"/>
      <c r="WY191" s="727"/>
      <c r="XB191" s="403"/>
      <c r="XC191" s="403"/>
      <c r="XO191" s="727"/>
      <c r="XR191" s="403"/>
      <c r="XS191" s="403"/>
      <c r="YE191" s="727"/>
      <c r="YH191" s="403"/>
      <c r="YI191" s="403"/>
      <c r="YU191" s="727"/>
      <c r="YX191" s="403"/>
      <c r="YY191" s="403"/>
      <c r="ZK191" s="727"/>
      <c r="ZN191" s="403"/>
      <c r="ZO191" s="403"/>
      <c r="AAA191" s="727"/>
      <c r="AAD191" s="403"/>
      <c r="AAE191" s="403"/>
      <c r="AAQ191" s="727"/>
      <c r="AAT191" s="403"/>
      <c r="AAU191" s="403"/>
      <c r="ABG191" s="727"/>
      <c r="ABJ191" s="403"/>
      <c r="ABK191" s="403"/>
      <c r="ABW191" s="727"/>
      <c r="ABZ191" s="403"/>
      <c r="ACA191" s="403"/>
      <c r="ACM191" s="727"/>
      <c r="ACP191" s="403"/>
      <c r="ACQ191" s="403"/>
      <c r="ADC191" s="727"/>
      <c r="ADF191" s="403"/>
      <c r="ADG191" s="403"/>
      <c r="ADS191" s="727"/>
      <c r="ADV191" s="403"/>
      <c r="ADW191" s="403"/>
      <c r="AEI191" s="727"/>
      <c r="AEL191" s="403"/>
      <c r="AEM191" s="403"/>
      <c r="AEY191" s="727"/>
      <c r="AFB191" s="403"/>
      <c r="AFC191" s="403"/>
      <c r="AFO191" s="727"/>
      <c r="AFR191" s="403"/>
      <c r="AFS191" s="403"/>
      <c r="AGE191" s="727"/>
      <c r="AGH191" s="403"/>
      <c r="AGI191" s="403"/>
      <c r="AGU191" s="727"/>
      <c r="AGX191" s="403"/>
      <c r="AGY191" s="403"/>
      <c r="AHK191" s="727"/>
      <c r="AHN191" s="403"/>
      <c r="AHO191" s="403"/>
      <c r="AIA191" s="727"/>
      <c r="AID191" s="403"/>
      <c r="AIE191" s="403"/>
      <c r="AIQ191" s="727"/>
      <c r="AIT191" s="403"/>
      <c r="AIU191" s="403"/>
      <c r="AJG191" s="727"/>
      <c r="AJJ191" s="403"/>
      <c r="AJK191" s="403"/>
      <c r="AJW191" s="727"/>
      <c r="AJZ191" s="403"/>
      <c r="AKA191" s="403"/>
      <c r="AKM191" s="727"/>
      <c r="AKP191" s="403"/>
      <c r="AKQ191" s="403"/>
      <c r="ALC191" s="727"/>
      <c r="ALF191" s="403"/>
      <c r="ALG191" s="403"/>
      <c r="ALS191" s="727"/>
      <c r="ALV191" s="403"/>
      <c r="ALW191" s="403"/>
      <c r="AMI191" s="727"/>
      <c r="AML191" s="403"/>
      <c r="AMM191" s="403"/>
      <c r="AMY191" s="727"/>
      <c r="ANB191" s="403"/>
      <c r="ANC191" s="403"/>
      <c r="ANO191" s="727"/>
      <c r="ANR191" s="403"/>
      <c r="ANS191" s="403"/>
      <c r="AOE191" s="727"/>
      <c r="AOH191" s="403"/>
      <c r="AOI191" s="403"/>
      <c r="AOU191" s="727"/>
      <c r="AOX191" s="403"/>
      <c r="AOY191" s="403"/>
      <c r="APK191" s="727"/>
      <c r="APN191" s="403"/>
      <c r="APO191" s="403"/>
      <c r="AQA191" s="727"/>
      <c r="AQD191" s="403"/>
      <c r="AQE191" s="403"/>
      <c r="AQQ191" s="727"/>
      <c r="AQT191" s="403"/>
      <c r="AQU191" s="403"/>
      <c r="ARG191" s="727"/>
      <c r="ARJ191" s="403"/>
      <c r="ARK191" s="403"/>
      <c r="ARW191" s="727"/>
      <c r="ARZ191" s="403"/>
      <c r="ASA191" s="403"/>
      <c r="ASM191" s="727"/>
      <c r="ASP191" s="403"/>
      <c r="ASQ191" s="403"/>
      <c r="ATC191" s="727"/>
      <c r="ATF191" s="403"/>
      <c r="ATG191" s="403"/>
      <c r="ATS191" s="727"/>
      <c r="ATV191" s="403"/>
      <c r="ATW191" s="403"/>
      <c r="AUI191" s="727"/>
      <c r="AUL191" s="403"/>
      <c r="AUM191" s="403"/>
      <c r="AUY191" s="727"/>
      <c r="AVB191" s="403"/>
      <c r="AVC191" s="403"/>
      <c r="AVO191" s="727"/>
      <c r="AVR191" s="403"/>
      <c r="AVS191" s="403"/>
      <c r="AWE191" s="727"/>
      <c r="AWH191" s="403"/>
      <c r="AWI191" s="403"/>
      <c r="AWU191" s="727"/>
      <c r="AWX191" s="403"/>
      <c r="AWY191" s="403"/>
      <c r="AXK191" s="727"/>
      <c r="AXN191" s="403"/>
      <c r="AXO191" s="403"/>
      <c r="AYA191" s="727"/>
      <c r="AYD191" s="403"/>
      <c r="AYE191" s="403"/>
      <c r="AYQ191" s="727"/>
      <c r="AYT191" s="403"/>
      <c r="AYU191" s="403"/>
      <c r="AZG191" s="727"/>
      <c r="AZJ191" s="403"/>
      <c r="AZK191" s="403"/>
      <c r="AZW191" s="727"/>
      <c r="AZZ191" s="403"/>
      <c r="BAA191" s="403"/>
      <c r="BAM191" s="727"/>
      <c r="BAP191" s="403"/>
      <c r="BAQ191" s="403"/>
      <c r="BBC191" s="727"/>
      <c r="BBF191" s="403"/>
      <c r="BBG191" s="403"/>
      <c r="BBS191" s="727"/>
      <c r="BBV191" s="403"/>
      <c r="BBW191" s="403"/>
      <c r="BCI191" s="727"/>
      <c r="BCL191" s="403"/>
      <c r="BCM191" s="403"/>
      <c r="BCY191" s="727"/>
      <c r="BDB191" s="403"/>
      <c r="BDC191" s="403"/>
      <c r="BDO191" s="727"/>
      <c r="BDR191" s="403"/>
      <c r="BDS191" s="403"/>
      <c r="BEE191" s="727"/>
      <c r="BEH191" s="403"/>
      <c r="BEI191" s="403"/>
      <c r="BEU191" s="727"/>
      <c r="BEX191" s="403"/>
      <c r="BEY191" s="403"/>
      <c r="BFK191" s="727"/>
      <c r="BFN191" s="403"/>
      <c r="BFO191" s="403"/>
      <c r="BGA191" s="727"/>
      <c r="BGD191" s="403"/>
      <c r="BGE191" s="403"/>
      <c r="BGQ191" s="727"/>
      <c r="BGT191" s="403"/>
      <c r="BGU191" s="403"/>
      <c r="BHG191" s="727"/>
      <c r="BHJ191" s="403"/>
      <c r="BHK191" s="403"/>
      <c r="BHW191" s="727"/>
      <c r="BHZ191" s="403"/>
      <c r="BIA191" s="403"/>
      <c r="BIM191" s="727"/>
      <c r="BIP191" s="403"/>
      <c r="BIQ191" s="403"/>
      <c r="BJC191" s="727"/>
      <c r="BJF191" s="403"/>
      <c r="BJG191" s="403"/>
      <c r="BJS191" s="727"/>
      <c r="BJV191" s="403"/>
      <c r="BJW191" s="403"/>
      <c r="BKI191" s="727"/>
      <c r="BKL191" s="403"/>
      <c r="BKM191" s="403"/>
      <c r="BKY191" s="727"/>
      <c r="BLB191" s="403"/>
      <c r="BLC191" s="403"/>
      <c r="BLO191" s="727"/>
      <c r="BLR191" s="403"/>
      <c r="BLS191" s="403"/>
      <c r="BME191" s="727"/>
      <c r="BMH191" s="403"/>
      <c r="BMI191" s="403"/>
      <c r="BMU191" s="727"/>
      <c r="BMX191" s="403"/>
      <c r="BMY191" s="403"/>
      <c r="BNK191" s="727"/>
      <c r="BNN191" s="403"/>
      <c r="BNO191" s="403"/>
      <c r="BOA191" s="727"/>
      <c r="BOD191" s="403"/>
      <c r="BOE191" s="403"/>
      <c r="BOQ191" s="727"/>
      <c r="BOT191" s="403"/>
      <c r="BOU191" s="403"/>
      <c r="BPG191" s="727"/>
      <c r="BPJ191" s="403"/>
      <c r="BPK191" s="403"/>
      <c r="BPW191" s="727"/>
      <c r="BPZ191" s="403"/>
      <c r="BQA191" s="403"/>
      <c r="BQM191" s="727"/>
      <c r="BQP191" s="403"/>
      <c r="BQQ191" s="403"/>
      <c r="BRC191" s="727"/>
      <c r="BRF191" s="403"/>
      <c r="BRG191" s="403"/>
      <c r="BRS191" s="727"/>
      <c r="BRV191" s="403"/>
      <c r="BRW191" s="403"/>
      <c r="BSI191" s="727"/>
      <c r="BSL191" s="403"/>
      <c r="BSM191" s="403"/>
      <c r="BSY191" s="727"/>
      <c r="BTB191" s="403"/>
      <c r="BTC191" s="403"/>
      <c r="BTO191" s="727"/>
      <c r="BTR191" s="403"/>
      <c r="BTS191" s="403"/>
      <c r="BUE191" s="727"/>
      <c r="BUH191" s="403"/>
      <c r="BUI191" s="403"/>
      <c r="BUU191" s="727"/>
      <c r="BUX191" s="403"/>
      <c r="BUY191" s="403"/>
      <c r="BVK191" s="727"/>
      <c r="BVN191" s="403"/>
      <c r="BVO191" s="403"/>
      <c r="BWA191" s="727"/>
      <c r="BWD191" s="403"/>
      <c r="BWE191" s="403"/>
      <c r="BWQ191" s="727"/>
      <c r="BWT191" s="403"/>
      <c r="BWU191" s="403"/>
      <c r="BXG191" s="727"/>
      <c r="BXJ191" s="403"/>
      <c r="BXK191" s="403"/>
      <c r="BXW191" s="727"/>
      <c r="BXZ191" s="403"/>
      <c r="BYA191" s="403"/>
      <c r="BYM191" s="727"/>
      <c r="BYP191" s="403"/>
      <c r="BYQ191" s="403"/>
      <c r="BZC191" s="727"/>
      <c r="BZF191" s="403"/>
      <c r="BZG191" s="403"/>
      <c r="BZS191" s="727"/>
      <c r="BZV191" s="403"/>
      <c r="BZW191" s="403"/>
      <c r="CAI191" s="727"/>
      <c r="CAL191" s="403"/>
      <c r="CAM191" s="403"/>
      <c r="CAY191" s="727"/>
      <c r="CBB191" s="403"/>
      <c r="CBC191" s="403"/>
      <c r="CBO191" s="727"/>
      <c r="CBR191" s="403"/>
      <c r="CBS191" s="403"/>
      <c r="CCE191" s="727"/>
      <c r="CCH191" s="403"/>
      <c r="CCI191" s="403"/>
      <c r="CCU191" s="727"/>
      <c r="CCX191" s="403"/>
      <c r="CCY191" s="403"/>
      <c r="CDK191" s="727"/>
      <c r="CDN191" s="403"/>
      <c r="CDO191" s="403"/>
      <c r="CEA191" s="727"/>
      <c r="CED191" s="403"/>
      <c r="CEE191" s="403"/>
      <c r="CEQ191" s="727"/>
      <c r="CET191" s="403"/>
      <c r="CEU191" s="403"/>
      <c r="CFG191" s="727"/>
      <c r="CFJ191" s="403"/>
      <c r="CFK191" s="403"/>
      <c r="CFW191" s="727"/>
      <c r="CFZ191" s="403"/>
      <c r="CGA191" s="403"/>
      <c r="CGM191" s="727"/>
      <c r="CGP191" s="403"/>
      <c r="CGQ191" s="403"/>
      <c r="CHC191" s="727"/>
      <c r="CHF191" s="403"/>
      <c r="CHG191" s="403"/>
      <c r="CHS191" s="727"/>
      <c r="CHV191" s="403"/>
      <c r="CHW191" s="403"/>
      <c r="CII191" s="727"/>
      <c r="CIL191" s="403"/>
      <c r="CIM191" s="403"/>
      <c r="CIY191" s="727"/>
      <c r="CJB191" s="403"/>
      <c r="CJC191" s="403"/>
      <c r="CJO191" s="727"/>
      <c r="CJR191" s="403"/>
      <c r="CJS191" s="403"/>
      <c r="CKE191" s="727"/>
      <c r="CKH191" s="403"/>
      <c r="CKI191" s="403"/>
      <c r="CKU191" s="727"/>
      <c r="CKX191" s="403"/>
      <c r="CKY191" s="403"/>
      <c r="CLK191" s="727"/>
      <c r="CLN191" s="403"/>
      <c r="CLO191" s="403"/>
      <c r="CMA191" s="727"/>
      <c r="CMD191" s="403"/>
      <c r="CME191" s="403"/>
      <c r="CMQ191" s="727"/>
      <c r="CMT191" s="403"/>
      <c r="CMU191" s="403"/>
      <c r="CNG191" s="727"/>
      <c r="CNJ191" s="403"/>
      <c r="CNK191" s="403"/>
      <c r="CNW191" s="727"/>
      <c r="CNZ191" s="403"/>
      <c r="COA191" s="403"/>
      <c r="COM191" s="727"/>
      <c r="COP191" s="403"/>
      <c r="COQ191" s="403"/>
      <c r="CPC191" s="727"/>
      <c r="CPF191" s="403"/>
      <c r="CPG191" s="403"/>
      <c r="CPS191" s="727"/>
      <c r="CPV191" s="403"/>
      <c r="CPW191" s="403"/>
      <c r="CQI191" s="727"/>
      <c r="CQL191" s="403"/>
      <c r="CQM191" s="403"/>
      <c r="CQY191" s="727"/>
      <c r="CRB191" s="403"/>
      <c r="CRC191" s="403"/>
      <c r="CRO191" s="727"/>
      <c r="CRR191" s="403"/>
      <c r="CRS191" s="403"/>
      <c r="CSE191" s="727"/>
      <c r="CSH191" s="403"/>
      <c r="CSI191" s="403"/>
      <c r="CSU191" s="727"/>
      <c r="CSX191" s="403"/>
      <c r="CSY191" s="403"/>
      <c r="CTK191" s="727"/>
      <c r="CTN191" s="403"/>
      <c r="CTO191" s="403"/>
      <c r="CUA191" s="727"/>
      <c r="CUD191" s="403"/>
      <c r="CUE191" s="403"/>
      <c r="CUQ191" s="727"/>
      <c r="CUT191" s="403"/>
      <c r="CUU191" s="403"/>
      <c r="CVG191" s="727"/>
      <c r="CVJ191" s="403"/>
      <c r="CVK191" s="403"/>
      <c r="CVW191" s="727"/>
      <c r="CVZ191" s="403"/>
      <c r="CWA191" s="403"/>
      <c r="CWM191" s="727"/>
      <c r="CWP191" s="403"/>
      <c r="CWQ191" s="403"/>
      <c r="CXC191" s="727"/>
      <c r="CXF191" s="403"/>
      <c r="CXG191" s="403"/>
      <c r="CXS191" s="727"/>
      <c r="CXV191" s="403"/>
      <c r="CXW191" s="403"/>
      <c r="CYI191" s="727"/>
      <c r="CYL191" s="403"/>
      <c r="CYM191" s="403"/>
      <c r="CYY191" s="727"/>
      <c r="CZB191" s="403"/>
      <c r="CZC191" s="403"/>
      <c r="CZO191" s="727"/>
      <c r="CZR191" s="403"/>
      <c r="CZS191" s="403"/>
      <c r="DAE191" s="727"/>
      <c r="DAH191" s="403"/>
      <c r="DAI191" s="403"/>
      <c r="DAU191" s="727"/>
      <c r="DAX191" s="403"/>
      <c r="DAY191" s="403"/>
      <c r="DBK191" s="727"/>
      <c r="DBN191" s="403"/>
      <c r="DBO191" s="403"/>
      <c r="DCA191" s="727"/>
      <c r="DCD191" s="403"/>
      <c r="DCE191" s="403"/>
      <c r="DCQ191" s="727"/>
      <c r="DCT191" s="403"/>
      <c r="DCU191" s="403"/>
      <c r="DDG191" s="727"/>
      <c r="DDJ191" s="403"/>
      <c r="DDK191" s="403"/>
      <c r="DDW191" s="727"/>
      <c r="DDZ191" s="403"/>
      <c r="DEA191" s="403"/>
      <c r="DEM191" s="727"/>
      <c r="DEP191" s="403"/>
      <c r="DEQ191" s="403"/>
      <c r="DFC191" s="727"/>
      <c r="DFF191" s="403"/>
      <c r="DFG191" s="403"/>
      <c r="DFS191" s="727"/>
      <c r="DFV191" s="403"/>
      <c r="DFW191" s="403"/>
      <c r="DGI191" s="727"/>
      <c r="DGL191" s="403"/>
      <c r="DGM191" s="403"/>
      <c r="DGY191" s="727"/>
      <c r="DHB191" s="403"/>
      <c r="DHC191" s="403"/>
      <c r="DHO191" s="727"/>
      <c r="DHR191" s="403"/>
      <c r="DHS191" s="403"/>
      <c r="DIE191" s="727"/>
      <c r="DIH191" s="403"/>
      <c r="DII191" s="403"/>
      <c r="DIU191" s="727"/>
      <c r="DIX191" s="403"/>
      <c r="DIY191" s="403"/>
      <c r="DJK191" s="727"/>
      <c r="DJN191" s="403"/>
      <c r="DJO191" s="403"/>
      <c r="DKA191" s="727"/>
      <c r="DKD191" s="403"/>
      <c r="DKE191" s="403"/>
      <c r="DKQ191" s="727"/>
      <c r="DKT191" s="403"/>
      <c r="DKU191" s="403"/>
      <c r="DLG191" s="727"/>
      <c r="DLJ191" s="403"/>
      <c r="DLK191" s="403"/>
      <c r="DLW191" s="727"/>
      <c r="DLZ191" s="403"/>
      <c r="DMA191" s="403"/>
      <c r="DMM191" s="727"/>
      <c r="DMP191" s="403"/>
      <c r="DMQ191" s="403"/>
      <c r="DNC191" s="727"/>
      <c r="DNF191" s="403"/>
      <c r="DNG191" s="403"/>
      <c r="DNS191" s="727"/>
      <c r="DNV191" s="403"/>
      <c r="DNW191" s="403"/>
      <c r="DOI191" s="727"/>
      <c r="DOL191" s="403"/>
      <c r="DOM191" s="403"/>
      <c r="DOY191" s="727"/>
      <c r="DPB191" s="403"/>
      <c r="DPC191" s="403"/>
      <c r="DPO191" s="727"/>
      <c r="DPR191" s="403"/>
      <c r="DPS191" s="403"/>
      <c r="DQE191" s="727"/>
      <c r="DQH191" s="403"/>
      <c r="DQI191" s="403"/>
      <c r="DQU191" s="727"/>
      <c r="DQX191" s="403"/>
      <c r="DQY191" s="403"/>
      <c r="DRK191" s="727"/>
      <c r="DRN191" s="403"/>
      <c r="DRO191" s="403"/>
      <c r="DSA191" s="727"/>
      <c r="DSD191" s="403"/>
      <c r="DSE191" s="403"/>
      <c r="DSQ191" s="727"/>
      <c r="DST191" s="403"/>
      <c r="DSU191" s="403"/>
      <c r="DTG191" s="727"/>
      <c r="DTJ191" s="403"/>
      <c r="DTK191" s="403"/>
      <c r="DTW191" s="727"/>
      <c r="DTZ191" s="403"/>
      <c r="DUA191" s="403"/>
      <c r="DUM191" s="727"/>
      <c r="DUP191" s="403"/>
      <c r="DUQ191" s="403"/>
      <c r="DVC191" s="727"/>
      <c r="DVF191" s="403"/>
      <c r="DVG191" s="403"/>
      <c r="DVS191" s="727"/>
      <c r="DVV191" s="403"/>
      <c r="DVW191" s="403"/>
      <c r="DWI191" s="727"/>
      <c r="DWL191" s="403"/>
      <c r="DWM191" s="403"/>
      <c r="DWY191" s="727"/>
      <c r="DXB191" s="403"/>
      <c r="DXC191" s="403"/>
      <c r="DXO191" s="727"/>
      <c r="DXR191" s="403"/>
      <c r="DXS191" s="403"/>
      <c r="DYE191" s="727"/>
      <c r="DYH191" s="403"/>
      <c r="DYI191" s="403"/>
      <c r="DYU191" s="727"/>
      <c r="DYX191" s="403"/>
      <c r="DYY191" s="403"/>
      <c r="DZK191" s="727"/>
      <c r="DZN191" s="403"/>
      <c r="DZO191" s="403"/>
      <c r="EAA191" s="727"/>
      <c r="EAD191" s="403"/>
      <c r="EAE191" s="403"/>
      <c r="EAQ191" s="727"/>
      <c r="EAT191" s="403"/>
      <c r="EAU191" s="403"/>
      <c r="EBG191" s="727"/>
      <c r="EBJ191" s="403"/>
      <c r="EBK191" s="403"/>
      <c r="EBW191" s="727"/>
      <c r="EBZ191" s="403"/>
      <c r="ECA191" s="403"/>
      <c r="ECM191" s="727"/>
      <c r="ECP191" s="403"/>
      <c r="ECQ191" s="403"/>
      <c r="EDC191" s="727"/>
      <c r="EDF191" s="403"/>
      <c r="EDG191" s="403"/>
      <c r="EDS191" s="727"/>
      <c r="EDV191" s="403"/>
      <c r="EDW191" s="403"/>
      <c r="EEI191" s="727"/>
      <c r="EEL191" s="403"/>
      <c r="EEM191" s="403"/>
      <c r="EEY191" s="727"/>
      <c r="EFB191" s="403"/>
      <c r="EFC191" s="403"/>
      <c r="EFO191" s="727"/>
      <c r="EFR191" s="403"/>
      <c r="EFS191" s="403"/>
      <c r="EGE191" s="727"/>
      <c r="EGH191" s="403"/>
      <c r="EGI191" s="403"/>
      <c r="EGU191" s="727"/>
      <c r="EGX191" s="403"/>
      <c r="EGY191" s="403"/>
      <c r="EHK191" s="727"/>
      <c r="EHN191" s="403"/>
      <c r="EHO191" s="403"/>
      <c r="EIA191" s="727"/>
      <c r="EID191" s="403"/>
      <c r="EIE191" s="403"/>
      <c r="EIQ191" s="727"/>
      <c r="EIT191" s="403"/>
      <c r="EIU191" s="403"/>
      <c r="EJG191" s="727"/>
      <c r="EJJ191" s="403"/>
      <c r="EJK191" s="403"/>
      <c r="EJW191" s="727"/>
      <c r="EJZ191" s="403"/>
      <c r="EKA191" s="403"/>
      <c r="EKM191" s="727"/>
      <c r="EKP191" s="403"/>
      <c r="EKQ191" s="403"/>
      <c r="ELC191" s="727"/>
      <c r="ELF191" s="403"/>
      <c r="ELG191" s="403"/>
      <c r="ELS191" s="727"/>
      <c r="ELV191" s="403"/>
      <c r="ELW191" s="403"/>
      <c r="EMI191" s="727"/>
      <c r="EML191" s="403"/>
      <c r="EMM191" s="403"/>
      <c r="EMY191" s="727"/>
      <c r="ENB191" s="403"/>
      <c r="ENC191" s="403"/>
      <c r="ENO191" s="727"/>
      <c r="ENR191" s="403"/>
      <c r="ENS191" s="403"/>
      <c r="EOE191" s="727"/>
      <c r="EOH191" s="403"/>
      <c r="EOI191" s="403"/>
      <c r="EOU191" s="727"/>
      <c r="EOX191" s="403"/>
      <c r="EOY191" s="403"/>
      <c r="EPK191" s="727"/>
      <c r="EPN191" s="403"/>
      <c r="EPO191" s="403"/>
      <c r="EQA191" s="727"/>
      <c r="EQD191" s="403"/>
      <c r="EQE191" s="403"/>
      <c r="EQQ191" s="727"/>
      <c r="EQT191" s="403"/>
      <c r="EQU191" s="403"/>
      <c r="ERG191" s="727"/>
      <c r="ERJ191" s="403"/>
      <c r="ERK191" s="403"/>
      <c r="ERW191" s="727"/>
      <c r="ERZ191" s="403"/>
      <c r="ESA191" s="403"/>
      <c r="ESM191" s="727"/>
      <c r="ESP191" s="403"/>
      <c r="ESQ191" s="403"/>
      <c r="ETC191" s="727"/>
      <c r="ETF191" s="403"/>
      <c r="ETG191" s="403"/>
      <c r="ETS191" s="727"/>
      <c r="ETV191" s="403"/>
      <c r="ETW191" s="403"/>
      <c r="EUI191" s="727"/>
      <c r="EUL191" s="403"/>
      <c r="EUM191" s="403"/>
      <c r="EUY191" s="727"/>
      <c r="EVB191" s="403"/>
      <c r="EVC191" s="403"/>
      <c r="EVO191" s="727"/>
      <c r="EVR191" s="403"/>
      <c r="EVS191" s="403"/>
      <c r="EWE191" s="727"/>
      <c r="EWH191" s="403"/>
      <c r="EWI191" s="403"/>
      <c r="EWU191" s="727"/>
      <c r="EWX191" s="403"/>
      <c r="EWY191" s="403"/>
      <c r="EXK191" s="727"/>
      <c r="EXN191" s="403"/>
      <c r="EXO191" s="403"/>
      <c r="EYA191" s="727"/>
      <c r="EYD191" s="403"/>
      <c r="EYE191" s="403"/>
      <c r="EYQ191" s="727"/>
      <c r="EYT191" s="403"/>
      <c r="EYU191" s="403"/>
      <c r="EZG191" s="727"/>
      <c r="EZJ191" s="403"/>
      <c r="EZK191" s="403"/>
      <c r="EZW191" s="727"/>
      <c r="EZZ191" s="403"/>
      <c r="FAA191" s="403"/>
      <c r="FAM191" s="727"/>
      <c r="FAP191" s="403"/>
      <c r="FAQ191" s="403"/>
      <c r="FBC191" s="727"/>
      <c r="FBF191" s="403"/>
      <c r="FBG191" s="403"/>
      <c r="FBS191" s="727"/>
      <c r="FBV191" s="403"/>
      <c r="FBW191" s="403"/>
      <c r="FCI191" s="727"/>
      <c r="FCL191" s="403"/>
      <c r="FCM191" s="403"/>
      <c r="FCY191" s="727"/>
      <c r="FDB191" s="403"/>
      <c r="FDC191" s="403"/>
      <c r="FDO191" s="727"/>
      <c r="FDR191" s="403"/>
      <c r="FDS191" s="403"/>
      <c r="FEE191" s="727"/>
      <c r="FEH191" s="403"/>
      <c r="FEI191" s="403"/>
      <c r="FEU191" s="727"/>
      <c r="FEX191" s="403"/>
      <c r="FEY191" s="403"/>
      <c r="FFK191" s="727"/>
      <c r="FFN191" s="403"/>
      <c r="FFO191" s="403"/>
      <c r="FGA191" s="727"/>
      <c r="FGD191" s="403"/>
      <c r="FGE191" s="403"/>
      <c r="FGQ191" s="727"/>
      <c r="FGT191" s="403"/>
      <c r="FGU191" s="403"/>
      <c r="FHG191" s="727"/>
      <c r="FHJ191" s="403"/>
      <c r="FHK191" s="403"/>
      <c r="FHW191" s="727"/>
      <c r="FHZ191" s="403"/>
      <c r="FIA191" s="403"/>
      <c r="FIM191" s="727"/>
      <c r="FIP191" s="403"/>
      <c r="FIQ191" s="403"/>
      <c r="FJC191" s="727"/>
      <c r="FJF191" s="403"/>
      <c r="FJG191" s="403"/>
      <c r="FJS191" s="727"/>
      <c r="FJV191" s="403"/>
      <c r="FJW191" s="403"/>
      <c r="FKI191" s="727"/>
      <c r="FKL191" s="403"/>
      <c r="FKM191" s="403"/>
      <c r="FKY191" s="727"/>
      <c r="FLB191" s="403"/>
      <c r="FLC191" s="403"/>
      <c r="FLO191" s="727"/>
      <c r="FLR191" s="403"/>
      <c r="FLS191" s="403"/>
      <c r="FME191" s="727"/>
      <c r="FMH191" s="403"/>
      <c r="FMI191" s="403"/>
      <c r="FMU191" s="727"/>
      <c r="FMX191" s="403"/>
      <c r="FMY191" s="403"/>
      <c r="FNK191" s="727"/>
      <c r="FNN191" s="403"/>
      <c r="FNO191" s="403"/>
      <c r="FOA191" s="727"/>
      <c r="FOD191" s="403"/>
      <c r="FOE191" s="403"/>
      <c r="FOQ191" s="727"/>
      <c r="FOT191" s="403"/>
      <c r="FOU191" s="403"/>
      <c r="FPG191" s="727"/>
      <c r="FPJ191" s="403"/>
      <c r="FPK191" s="403"/>
      <c r="FPW191" s="727"/>
      <c r="FPZ191" s="403"/>
      <c r="FQA191" s="403"/>
      <c r="FQM191" s="727"/>
      <c r="FQP191" s="403"/>
      <c r="FQQ191" s="403"/>
      <c r="FRC191" s="727"/>
      <c r="FRF191" s="403"/>
      <c r="FRG191" s="403"/>
      <c r="FRS191" s="727"/>
      <c r="FRV191" s="403"/>
      <c r="FRW191" s="403"/>
      <c r="FSI191" s="727"/>
      <c r="FSL191" s="403"/>
      <c r="FSM191" s="403"/>
      <c r="FSY191" s="727"/>
      <c r="FTB191" s="403"/>
      <c r="FTC191" s="403"/>
      <c r="FTO191" s="727"/>
      <c r="FTR191" s="403"/>
      <c r="FTS191" s="403"/>
      <c r="FUE191" s="727"/>
      <c r="FUH191" s="403"/>
      <c r="FUI191" s="403"/>
      <c r="FUU191" s="727"/>
      <c r="FUX191" s="403"/>
      <c r="FUY191" s="403"/>
      <c r="FVK191" s="727"/>
      <c r="FVN191" s="403"/>
      <c r="FVO191" s="403"/>
      <c r="FWA191" s="727"/>
      <c r="FWD191" s="403"/>
      <c r="FWE191" s="403"/>
      <c r="FWQ191" s="727"/>
      <c r="FWT191" s="403"/>
      <c r="FWU191" s="403"/>
      <c r="FXG191" s="727"/>
      <c r="FXJ191" s="403"/>
      <c r="FXK191" s="403"/>
      <c r="FXW191" s="727"/>
      <c r="FXZ191" s="403"/>
      <c r="FYA191" s="403"/>
      <c r="FYM191" s="727"/>
      <c r="FYP191" s="403"/>
      <c r="FYQ191" s="403"/>
      <c r="FZC191" s="727"/>
      <c r="FZF191" s="403"/>
      <c r="FZG191" s="403"/>
      <c r="FZS191" s="727"/>
      <c r="FZV191" s="403"/>
      <c r="FZW191" s="403"/>
      <c r="GAI191" s="727"/>
      <c r="GAL191" s="403"/>
      <c r="GAM191" s="403"/>
      <c r="GAY191" s="727"/>
      <c r="GBB191" s="403"/>
      <c r="GBC191" s="403"/>
      <c r="GBO191" s="727"/>
      <c r="GBR191" s="403"/>
      <c r="GBS191" s="403"/>
      <c r="GCE191" s="727"/>
      <c r="GCH191" s="403"/>
      <c r="GCI191" s="403"/>
      <c r="GCU191" s="727"/>
      <c r="GCX191" s="403"/>
      <c r="GCY191" s="403"/>
      <c r="GDK191" s="727"/>
      <c r="GDN191" s="403"/>
      <c r="GDO191" s="403"/>
      <c r="GEA191" s="727"/>
      <c r="GED191" s="403"/>
      <c r="GEE191" s="403"/>
      <c r="GEQ191" s="727"/>
      <c r="GET191" s="403"/>
      <c r="GEU191" s="403"/>
      <c r="GFG191" s="727"/>
      <c r="GFJ191" s="403"/>
      <c r="GFK191" s="403"/>
      <c r="GFW191" s="727"/>
      <c r="GFZ191" s="403"/>
      <c r="GGA191" s="403"/>
      <c r="GGM191" s="727"/>
      <c r="GGP191" s="403"/>
      <c r="GGQ191" s="403"/>
      <c r="GHC191" s="727"/>
      <c r="GHF191" s="403"/>
      <c r="GHG191" s="403"/>
      <c r="GHS191" s="727"/>
      <c r="GHV191" s="403"/>
      <c r="GHW191" s="403"/>
      <c r="GII191" s="727"/>
      <c r="GIL191" s="403"/>
      <c r="GIM191" s="403"/>
      <c r="GIY191" s="727"/>
      <c r="GJB191" s="403"/>
      <c r="GJC191" s="403"/>
      <c r="GJO191" s="727"/>
      <c r="GJR191" s="403"/>
      <c r="GJS191" s="403"/>
      <c r="GKE191" s="727"/>
      <c r="GKH191" s="403"/>
      <c r="GKI191" s="403"/>
      <c r="GKU191" s="727"/>
      <c r="GKX191" s="403"/>
      <c r="GKY191" s="403"/>
      <c r="GLK191" s="727"/>
      <c r="GLN191" s="403"/>
      <c r="GLO191" s="403"/>
      <c r="GMA191" s="727"/>
      <c r="GMD191" s="403"/>
      <c r="GME191" s="403"/>
      <c r="GMQ191" s="727"/>
      <c r="GMT191" s="403"/>
      <c r="GMU191" s="403"/>
      <c r="GNG191" s="727"/>
      <c r="GNJ191" s="403"/>
      <c r="GNK191" s="403"/>
      <c r="GNW191" s="727"/>
      <c r="GNZ191" s="403"/>
      <c r="GOA191" s="403"/>
      <c r="GOM191" s="727"/>
      <c r="GOP191" s="403"/>
      <c r="GOQ191" s="403"/>
      <c r="GPC191" s="727"/>
      <c r="GPF191" s="403"/>
      <c r="GPG191" s="403"/>
      <c r="GPS191" s="727"/>
      <c r="GPV191" s="403"/>
      <c r="GPW191" s="403"/>
      <c r="GQI191" s="727"/>
      <c r="GQL191" s="403"/>
      <c r="GQM191" s="403"/>
      <c r="GQY191" s="727"/>
      <c r="GRB191" s="403"/>
      <c r="GRC191" s="403"/>
      <c r="GRO191" s="727"/>
      <c r="GRR191" s="403"/>
      <c r="GRS191" s="403"/>
      <c r="GSE191" s="727"/>
      <c r="GSH191" s="403"/>
      <c r="GSI191" s="403"/>
      <c r="GSU191" s="727"/>
      <c r="GSX191" s="403"/>
      <c r="GSY191" s="403"/>
      <c r="GTK191" s="727"/>
      <c r="GTN191" s="403"/>
      <c r="GTO191" s="403"/>
      <c r="GUA191" s="727"/>
      <c r="GUD191" s="403"/>
      <c r="GUE191" s="403"/>
      <c r="GUQ191" s="727"/>
      <c r="GUT191" s="403"/>
      <c r="GUU191" s="403"/>
      <c r="GVG191" s="727"/>
      <c r="GVJ191" s="403"/>
      <c r="GVK191" s="403"/>
      <c r="GVW191" s="727"/>
      <c r="GVZ191" s="403"/>
      <c r="GWA191" s="403"/>
      <c r="GWM191" s="727"/>
      <c r="GWP191" s="403"/>
      <c r="GWQ191" s="403"/>
      <c r="GXC191" s="727"/>
      <c r="GXF191" s="403"/>
      <c r="GXG191" s="403"/>
      <c r="GXS191" s="727"/>
      <c r="GXV191" s="403"/>
      <c r="GXW191" s="403"/>
      <c r="GYI191" s="727"/>
      <c r="GYL191" s="403"/>
      <c r="GYM191" s="403"/>
      <c r="GYY191" s="727"/>
      <c r="GZB191" s="403"/>
      <c r="GZC191" s="403"/>
      <c r="GZO191" s="727"/>
      <c r="GZR191" s="403"/>
      <c r="GZS191" s="403"/>
      <c r="HAE191" s="727"/>
      <c r="HAH191" s="403"/>
      <c r="HAI191" s="403"/>
      <c r="HAU191" s="727"/>
      <c r="HAX191" s="403"/>
      <c r="HAY191" s="403"/>
      <c r="HBK191" s="727"/>
      <c r="HBN191" s="403"/>
      <c r="HBO191" s="403"/>
      <c r="HCA191" s="727"/>
      <c r="HCD191" s="403"/>
      <c r="HCE191" s="403"/>
      <c r="HCQ191" s="727"/>
      <c r="HCT191" s="403"/>
      <c r="HCU191" s="403"/>
      <c r="HDG191" s="727"/>
      <c r="HDJ191" s="403"/>
      <c r="HDK191" s="403"/>
      <c r="HDW191" s="727"/>
      <c r="HDZ191" s="403"/>
      <c r="HEA191" s="403"/>
      <c r="HEM191" s="727"/>
      <c r="HEP191" s="403"/>
      <c r="HEQ191" s="403"/>
      <c r="HFC191" s="727"/>
      <c r="HFF191" s="403"/>
      <c r="HFG191" s="403"/>
      <c r="HFS191" s="727"/>
      <c r="HFV191" s="403"/>
      <c r="HFW191" s="403"/>
      <c r="HGI191" s="727"/>
      <c r="HGL191" s="403"/>
      <c r="HGM191" s="403"/>
      <c r="HGY191" s="727"/>
      <c r="HHB191" s="403"/>
      <c r="HHC191" s="403"/>
      <c r="HHO191" s="727"/>
      <c r="HHR191" s="403"/>
      <c r="HHS191" s="403"/>
      <c r="HIE191" s="727"/>
      <c r="HIH191" s="403"/>
      <c r="HII191" s="403"/>
      <c r="HIU191" s="727"/>
      <c r="HIX191" s="403"/>
      <c r="HIY191" s="403"/>
      <c r="HJK191" s="727"/>
      <c r="HJN191" s="403"/>
      <c r="HJO191" s="403"/>
      <c r="HKA191" s="727"/>
      <c r="HKD191" s="403"/>
      <c r="HKE191" s="403"/>
      <c r="HKQ191" s="727"/>
      <c r="HKT191" s="403"/>
      <c r="HKU191" s="403"/>
      <c r="HLG191" s="727"/>
      <c r="HLJ191" s="403"/>
      <c r="HLK191" s="403"/>
      <c r="HLW191" s="727"/>
      <c r="HLZ191" s="403"/>
      <c r="HMA191" s="403"/>
      <c r="HMM191" s="727"/>
      <c r="HMP191" s="403"/>
      <c r="HMQ191" s="403"/>
      <c r="HNC191" s="727"/>
      <c r="HNF191" s="403"/>
      <c r="HNG191" s="403"/>
      <c r="HNS191" s="727"/>
      <c r="HNV191" s="403"/>
      <c r="HNW191" s="403"/>
      <c r="HOI191" s="727"/>
      <c r="HOL191" s="403"/>
      <c r="HOM191" s="403"/>
      <c r="HOY191" s="727"/>
      <c r="HPB191" s="403"/>
      <c r="HPC191" s="403"/>
      <c r="HPO191" s="727"/>
      <c r="HPR191" s="403"/>
      <c r="HPS191" s="403"/>
      <c r="HQE191" s="727"/>
      <c r="HQH191" s="403"/>
      <c r="HQI191" s="403"/>
      <c r="HQU191" s="727"/>
      <c r="HQX191" s="403"/>
      <c r="HQY191" s="403"/>
      <c r="HRK191" s="727"/>
      <c r="HRN191" s="403"/>
      <c r="HRO191" s="403"/>
      <c r="HSA191" s="727"/>
      <c r="HSD191" s="403"/>
      <c r="HSE191" s="403"/>
      <c r="HSQ191" s="727"/>
      <c r="HST191" s="403"/>
      <c r="HSU191" s="403"/>
      <c r="HTG191" s="727"/>
      <c r="HTJ191" s="403"/>
      <c r="HTK191" s="403"/>
      <c r="HTW191" s="727"/>
      <c r="HTZ191" s="403"/>
      <c r="HUA191" s="403"/>
      <c r="HUM191" s="727"/>
      <c r="HUP191" s="403"/>
      <c r="HUQ191" s="403"/>
      <c r="HVC191" s="727"/>
      <c r="HVF191" s="403"/>
      <c r="HVG191" s="403"/>
      <c r="HVS191" s="727"/>
      <c r="HVV191" s="403"/>
      <c r="HVW191" s="403"/>
      <c r="HWI191" s="727"/>
      <c r="HWL191" s="403"/>
      <c r="HWM191" s="403"/>
      <c r="HWY191" s="727"/>
      <c r="HXB191" s="403"/>
      <c r="HXC191" s="403"/>
      <c r="HXO191" s="727"/>
      <c r="HXR191" s="403"/>
      <c r="HXS191" s="403"/>
      <c r="HYE191" s="727"/>
      <c r="HYH191" s="403"/>
      <c r="HYI191" s="403"/>
      <c r="HYU191" s="727"/>
      <c r="HYX191" s="403"/>
      <c r="HYY191" s="403"/>
      <c r="HZK191" s="727"/>
      <c r="HZN191" s="403"/>
      <c r="HZO191" s="403"/>
      <c r="IAA191" s="727"/>
      <c r="IAD191" s="403"/>
      <c r="IAE191" s="403"/>
      <c r="IAQ191" s="727"/>
      <c r="IAT191" s="403"/>
      <c r="IAU191" s="403"/>
      <c r="IBG191" s="727"/>
      <c r="IBJ191" s="403"/>
      <c r="IBK191" s="403"/>
      <c r="IBW191" s="727"/>
      <c r="IBZ191" s="403"/>
      <c r="ICA191" s="403"/>
      <c r="ICM191" s="727"/>
      <c r="ICP191" s="403"/>
      <c r="ICQ191" s="403"/>
      <c r="IDC191" s="727"/>
      <c r="IDF191" s="403"/>
      <c r="IDG191" s="403"/>
      <c r="IDS191" s="727"/>
      <c r="IDV191" s="403"/>
      <c r="IDW191" s="403"/>
      <c r="IEI191" s="727"/>
      <c r="IEL191" s="403"/>
      <c r="IEM191" s="403"/>
      <c r="IEY191" s="727"/>
      <c r="IFB191" s="403"/>
      <c r="IFC191" s="403"/>
      <c r="IFO191" s="727"/>
      <c r="IFR191" s="403"/>
      <c r="IFS191" s="403"/>
      <c r="IGE191" s="727"/>
      <c r="IGH191" s="403"/>
      <c r="IGI191" s="403"/>
      <c r="IGU191" s="727"/>
      <c r="IGX191" s="403"/>
      <c r="IGY191" s="403"/>
      <c r="IHK191" s="727"/>
      <c r="IHN191" s="403"/>
      <c r="IHO191" s="403"/>
      <c r="IIA191" s="727"/>
      <c r="IID191" s="403"/>
      <c r="IIE191" s="403"/>
      <c r="IIQ191" s="727"/>
      <c r="IIT191" s="403"/>
      <c r="IIU191" s="403"/>
      <c r="IJG191" s="727"/>
      <c r="IJJ191" s="403"/>
      <c r="IJK191" s="403"/>
      <c r="IJW191" s="727"/>
      <c r="IJZ191" s="403"/>
      <c r="IKA191" s="403"/>
      <c r="IKM191" s="727"/>
      <c r="IKP191" s="403"/>
      <c r="IKQ191" s="403"/>
      <c r="ILC191" s="727"/>
      <c r="ILF191" s="403"/>
      <c r="ILG191" s="403"/>
      <c r="ILS191" s="727"/>
      <c r="ILV191" s="403"/>
      <c r="ILW191" s="403"/>
      <c r="IMI191" s="727"/>
      <c r="IML191" s="403"/>
      <c r="IMM191" s="403"/>
      <c r="IMY191" s="727"/>
      <c r="INB191" s="403"/>
      <c r="INC191" s="403"/>
      <c r="INO191" s="727"/>
      <c r="INR191" s="403"/>
      <c r="INS191" s="403"/>
      <c r="IOE191" s="727"/>
      <c r="IOH191" s="403"/>
      <c r="IOI191" s="403"/>
      <c r="IOU191" s="727"/>
      <c r="IOX191" s="403"/>
      <c r="IOY191" s="403"/>
      <c r="IPK191" s="727"/>
      <c r="IPN191" s="403"/>
      <c r="IPO191" s="403"/>
      <c r="IQA191" s="727"/>
      <c r="IQD191" s="403"/>
      <c r="IQE191" s="403"/>
      <c r="IQQ191" s="727"/>
      <c r="IQT191" s="403"/>
      <c r="IQU191" s="403"/>
      <c r="IRG191" s="727"/>
      <c r="IRJ191" s="403"/>
      <c r="IRK191" s="403"/>
      <c r="IRW191" s="727"/>
      <c r="IRZ191" s="403"/>
      <c r="ISA191" s="403"/>
      <c r="ISM191" s="727"/>
      <c r="ISP191" s="403"/>
      <c r="ISQ191" s="403"/>
      <c r="ITC191" s="727"/>
      <c r="ITF191" s="403"/>
      <c r="ITG191" s="403"/>
      <c r="ITS191" s="727"/>
      <c r="ITV191" s="403"/>
      <c r="ITW191" s="403"/>
      <c r="IUI191" s="727"/>
      <c r="IUL191" s="403"/>
      <c r="IUM191" s="403"/>
      <c r="IUY191" s="727"/>
      <c r="IVB191" s="403"/>
      <c r="IVC191" s="403"/>
      <c r="IVO191" s="727"/>
      <c r="IVR191" s="403"/>
      <c r="IVS191" s="403"/>
      <c r="IWE191" s="727"/>
      <c r="IWH191" s="403"/>
      <c r="IWI191" s="403"/>
      <c r="IWU191" s="727"/>
      <c r="IWX191" s="403"/>
      <c r="IWY191" s="403"/>
      <c r="IXK191" s="727"/>
      <c r="IXN191" s="403"/>
      <c r="IXO191" s="403"/>
      <c r="IYA191" s="727"/>
      <c r="IYD191" s="403"/>
      <c r="IYE191" s="403"/>
      <c r="IYQ191" s="727"/>
      <c r="IYT191" s="403"/>
      <c r="IYU191" s="403"/>
      <c r="IZG191" s="727"/>
      <c r="IZJ191" s="403"/>
      <c r="IZK191" s="403"/>
      <c r="IZW191" s="727"/>
      <c r="IZZ191" s="403"/>
      <c r="JAA191" s="403"/>
      <c r="JAM191" s="727"/>
      <c r="JAP191" s="403"/>
      <c r="JAQ191" s="403"/>
      <c r="JBC191" s="727"/>
      <c r="JBF191" s="403"/>
      <c r="JBG191" s="403"/>
      <c r="JBS191" s="727"/>
      <c r="JBV191" s="403"/>
      <c r="JBW191" s="403"/>
      <c r="JCI191" s="727"/>
      <c r="JCL191" s="403"/>
      <c r="JCM191" s="403"/>
      <c r="JCY191" s="727"/>
      <c r="JDB191" s="403"/>
      <c r="JDC191" s="403"/>
      <c r="JDO191" s="727"/>
      <c r="JDR191" s="403"/>
      <c r="JDS191" s="403"/>
      <c r="JEE191" s="727"/>
      <c r="JEH191" s="403"/>
      <c r="JEI191" s="403"/>
      <c r="JEU191" s="727"/>
      <c r="JEX191" s="403"/>
      <c r="JEY191" s="403"/>
      <c r="JFK191" s="727"/>
      <c r="JFN191" s="403"/>
      <c r="JFO191" s="403"/>
      <c r="JGA191" s="727"/>
      <c r="JGD191" s="403"/>
      <c r="JGE191" s="403"/>
      <c r="JGQ191" s="727"/>
      <c r="JGT191" s="403"/>
      <c r="JGU191" s="403"/>
      <c r="JHG191" s="727"/>
      <c r="JHJ191" s="403"/>
      <c r="JHK191" s="403"/>
      <c r="JHW191" s="727"/>
      <c r="JHZ191" s="403"/>
      <c r="JIA191" s="403"/>
      <c r="JIM191" s="727"/>
      <c r="JIP191" s="403"/>
      <c r="JIQ191" s="403"/>
      <c r="JJC191" s="727"/>
      <c r="JJF191" s="403"/>
      <c r="JJG191" s="403"/>
      <c r="JJS191" s="727"/>
      <c r="JJV191" s="403"/>
      <c r="JJW191" s="403"/>
      <c r="JKI191" s="727"/>
      <c r="JKL191" s="403"/>
      <c r="JKM191" s="403"/>
      <c r="JKY191" s="727"/>
      <c r="JLB191" s="403"/>
      <c r="JLC191" s="403"/>
      <c r="JLO191" s="727"/>
      <c r="JLR191" s="403"/>
      <c r="JLS191" s="403"/>
      <c r="JME191" s="727"/>
      <c r="JMH191" s="403"/>
      <c r="JMI191" s="403"/>
      <c r="JMU191" s="727"/>
      <c r="JMX191" s="403"/>
      <c r="JMY191" s="403"/>
      <c r="JNK191" s="727"/>
      <c r="JNN191" s="403"/>
      <c r="JNO191" s="403"/>
      <c r="JOA191" s="727"/>
      <c r="JOD191" s="403"/>
      <c r="JOE191" s="403"/>
      <c r="JOQ191" s="727"/>
      <c r="JOT191" s="403"/>
      <c r="JOU191" s="403"/>
      <c r="JPG191" s="727"/>
      <c r="JPJ191" s="403"/>
      <c r="JPK191" s="403"/>
      <c r="JPW191" s="727"/>
      <c r="JPZ191" s="403"/>
      <c r="JQA191" s="403"/>
      <c r="JQM191" s="727"/>
      <c r="JQP191" s="403"/>
      <c r="JQQ191" s="403"/>
      <c r="JRC191" s="727"/>
      <c r="JRF191" s="403"/>
      <c r="JRG191" s="403"/>
      <c r="JRS191" s="727"/>
      <c r="JRV191" s="403"/>
      <c r="JRW191" s="403"/>
      <c r="JSI191" s="727"/>
      <c r="JSL191" s="403"/>
      <c r="JSM191" s="403"/>
      <c r="JSY191" s="727"/>
      <c r="JTB191" s="403"/>
      <c r="JTC191" s="403"/>
      <c r="JTO191" s="727"/>
      <c r="JTR191" s="403"/>
      <c r="JTS191" s="403"/>
      <c r="JUE191" s="727"/>
      <c r="JUH191" s="403"/>
      <c r="JUI191" s="403"/>
      <c r="JUU191" s="727"/>
      <c r="JUX191" s="403"/>
      <c r="JUY191" s="403"/>
      <c r="JVK191" s="727"/>
      <c r="JVN191" s="403"/>
      <c r="JVO191" s="403"/>
      <c r="JWA191" s="727"/>
      <c r="JWD191" s="403"/>
      <c r="JWE191" s="403"/>
      <c r="JWQ191" s="727"/>
      <c r="JWT191" s="403"/>
      <c r="JWU191" s="403"/>
      <c r="JXG191" s="727"/>
      <c r="JXJ191" s="403"/>
      <c r="JXK191" s="403"/>
      <c r="JXW191" s="727"/>
      <c r="JXZ191" s="403"/>
      <c r="JYA191" s="403"/>
      <c r="JYM191" s="727"/>
      <c r="JYP191" s="403"/>
      <c r="JYQ191" s="403"/>
      <c r="JZC191" s="727"/>
      <c r="JZF191" s="403"/>
      <c r="JZG191" s="403"/>
      <c r="JZS191" s="727"/>
      <c r="JZV191" s="403"/>
      <c r="JZW191" s="403"/>
      <c r="KAI191" s="727"/>
      <c r="KAL191" s="403"/>
      <c r="KAM191" s="403"/>
      <c r="KAY191" s="727"/>
      <c r="KBB191" s="403"/>
      <c r="KBC191" s="403"/>
      <c r="KBO191" s="727"/>
      <c r="KBR191" s="403"/>
      <c r="KBS191" s="403"/>
      <c r="KCE191" s="727"/>
      <c r="KCH191" s="403"/>
      <c r="KCI191" s="403"/>
      <c r="KCU191" s="727"/>
      <c r="KCX191" s="403"/>
      <c r="KCY191" s="403"/>
      <c r="KDK191" s="727"/>
      <c r="KDN191" s="403"/>
      <c r="KDO191" s="403"/>
      <c r="KEA191" s="727"/>
      <c r="KED191" s="403"/>
      <c r="KEE191" s="403"/>
      <c r="KEQ191" s="727"/>
      <c r="KET191" s="403"/>
      <c r="KEU191" s="403"/>
      <c r="KFG191" s="727"/>
      <c r="KFJ191" s="403"/>
      <c r="KFK191" s="403"/>
      <c r="KFW191" s="727"/>
      <c r="KFZ191" s="403"/>
      <c r="KGA191" s="403"/>
      <c r="KGM191" s="727"/>
      <c r="KGP191" s="403"/>
      <c r="KGQ191" s="403"/>
      <c r="KHC191" s="727"/>
      <c r="KHF191" s="403"/>
      <c r="KHG191" s="403"/>
      <c r="KHS191" s="727"/>
      <c r="KHV191" s="403"/>
      <c r="KHW191" s="403"/>
      <c r="KII191" s="727"/>
      <c r="KIL191" s="403"/>
      <c r="KIM191" s="403"/>
      <c r="KIY191" s="727"/>
      <c r="KJB191" s="403"/>
      <c r="KJC191" s="403"/>
      <c r="KJO191" s="727"/>
      <c r="KJR191" s="403"/>
      <c r="KJS191" s="403"/>
      <c r="KKE191" s="727"/>
      <c r="KKH191" s="403"/>
      <c r="KKI191" s="403"/>
      <c r="KKU191" s="727"/>
      <c r="KKX191" s="403"/>
      <c r="KKY191" s="403"/>
      <c r="KLK191" s="727"/>
      <c r="KLN191" s="403"/>
      <c r="KLO191" s="403"/>
      <c r="KMA191" s="727"/>
      <c r="KMD191" s="403"/>
      <c r="KME191" s="403"/>
      <c r="KMQ191" s="727"/>
      <c r="KMT191" s="403"/>
      <c r="KMU191" s="403"/>
      <c r="KNG191" s="727"/>
      <c r="KNJ191" s="403"/>
      <c r="KNK191" s="403"/>
      <c r="KNW191" s="727"/>
      <c r="KNZ191" s="403"/>
      <c r="KOA191" s="403"/>
      <c r="KOM191" s="727"/>
      <c r="KOP191" s="403"/>
      <c r="KOQ191" s="403"/>
      <c r="KPC191" s="727"/>
      <c r="KPF191" s="403"/>
      <c r="KPG191" s="403"/>
      <c r="KPS191" s="727"/>
      <c r="KPV191" s="403"/>
      <c r="KPW191" s="403"/>
      <c r="KQI191" s="727"/>
      <c r="KQL191" s="403"/>
      <c r="KQM191" s="403"/>
      <c r="KQY191" s="727"/>
      <c r="KRB191" s="403"/>
      <c r="KRC191" s="403"/>
      <c r="KRO191" s="727"/>
      <c r="KRR191" s="403"/>
      <c r="KRS191" s="403"/>
      <c r="KSE191" s="727"/>
      <c r="KSH191" s="403"/>
      <c r="KSI191" s="403"/>
      <c r="KSU191" s="727"/>
      <c r="KSX191" s="403"/>
      <c r="KSY191" s="403"/>
      <c r="KTK191" s="727"/>
      <c r="KTN191" s="403"/>
      <c r="KTO191" s="403"/>
      <c r="KUA191" s="727"/>
      <c r="KUD191" s="403"/>
      <c r="KUE191" s="403"/>
      <c r="KUQ191" s="727"/>
      <c r="KUT191" s="403"/>
      <c r="KUU191" s="403"/>
      <c r="KVG191" s="727"/>
      <c r="KVJ191" s="403"/>
      <c r="KVK191" s="403"/>
      <c r="KVW191" s="727"/>
      <c r="KVZ191" s="403"/>
      <c r="KWA191" s="403"/>
      <c r="KWM191" s="727"/>
      <c r="KWP191" s="403"/>
      <c r="KWQ191" s="403"/>
      <c r="KXC191" s="727"/>
      <c r="KXF191" s="403"/>
      <c r="KXG191" s="403"/>
      <c r="KXS191" s="727"/>
      <c r="KXV191" s="403"/>
      <c r="KXW191" s="403"/>
      <c r="KYI191" s="727"/>
      <c r="KYL191" s="403"/>
      <c r="KYM191" s="403"/>
      <c r="KYY191" s="727"/>
      <c r="KZB191" s="403"/>
      <c r="KZC191" s="403"/>
      <c r="KZO191" s="727"/>
      <c r="KZR191" s="403"/>
      <c r="KZS191" s="403"/>
      <c r="LAE191" s="727"/>
      <c r="LAH191" s="403"/>
      <c r="LAI191" s="403"/>
      <c r="LAU191" s="727"/>
      <c r="LAX191" s="403"/>
      <c r="LAY191" s="403"/>
      <c r="LBK191" s="727"/>
      <c r="LBN191" s="403"/>
      <c r="LBO191" s="403"/>
      <c r="LCA191" s="727"/>
      <c r="LCD191" s="403"/>
      <c r="LCE191" s="403"/>
      <c r="LCQ191" s="727"/>
      <c r="LCT191" s="403"/>
      <c r="LCU191" s="403"/>
      <c r="LDG191" s="727"/>
      <c r="LDJ191" s="403"/>
      <c r="LDK191" s="403"/>
      <c r="LDW191" s="727"/>
      <c r="LDZ191" s="403"/>
      <c r="LEA191" s="403"/>
      <c r="LEM191" s="727"/>
      <c r="LEP191" s="403"/>
      <c r="LEQ191" s="403"/>
      <c r="LFC191" s="727"/>
      <c r="LFF191" s="403"/>
      <c r="LFG191" s="403"/>
      <c r="LFS191" s="727"/>
      <c r="LFV191" s="403"/>
      <c r="LFW191" s="403"/>
      <c r="LGI191" s="727"/>
      <c r="LGL191" s="403"/>
      <c r="LGM191" s="403"/>
      <c r="LGY191" s="727"/>
      <c r="LHB191" s="403"/>
      <c r="LHC191" s="403"/>
      <c r="LHO191" s="727"/>
      <c r="LHR191" s="403"/>
      <c r="LHS191" s="403"/>
      <c r="LIE191" s="727"/>
      <c r="LIH191" s="403"/>
      <c r="LII191" s="403"/>
      <c r="LIU191" s="727"/>
      <c r="LIX191" s="403"/>
      <c r="LIY191" s="403"/>
      <c r="LJK191" s="727"/>
      <c r="LJN191" s="403"/>
      <c r="LJO191" s="403"/>
      <c r="LKA191" s="727"/>
      <c r="LKD191" s="403"/>
      <c r="LKE191" s="403"/>
      <c r="LKQ191" s="727"/>
      <c r="LKT191" s="403"/>
      <c r="LKU191" s="403"/>
      <c r="LLG191" s="727"/>
      <c r="LLJ191" s="403"/>
      <c r="LLK191" s="403"/>
      <c r="LLW191" s="727"/>
      <c r="LLZ191" s="403"/>
      <c r="LMA191" s="403"/>
      <c r="LMM191" s="727"/>
      <c r="LMP191" s="403"/>
      <c r="LMQ191" s="403"/>
      <c r="LNC191" s="727"/>
      <c r="LNF191" s="403"/>
      <c r="LNG191" s="403"/>
      <c r="LNS191" s="727"/>
      <c r="LNV191" s="403"/>
      <c r="LNW191" s="403"/>
      <c r="LOI191" s="727"/>
      <c r="LOL191" s="403"/>
      <c r="LOM191" s="403"/>
      <c r="LOY191" s="727"/>
      <c r="LPB191" s="403"/>
      <c r="LPC191" s="403"/>
      <c r="LPO191" s="727"/>
      <c r="LPR191" s="403"/>
      <c r="LPS191" s="403"/>
      <c r="LQE191" s="727"/>
      <c r="LQH191" s="403"/>
      <c r="LQI191" s="403"/>
      <c r="LQU191" s="727"/>
      <c r="LQX191" s="403"/>
      <c r="LQY191" s="403"/>
      <c r="LRK191" s="727"/>
      <c r="LRN191" s="403"/>
      <c r="LRO191" s="403"/>
      <c r="LSA191" s="727"/>
      <c r="LSD191" s="403"/>
      <c r="LSE191" s="403"/>
      <c r="LSQ191" s="727"/>
      <c r="LST191" s="403"/>
      <c r="LSU191" s="403"/>
      <c r="LTG191" s="727"/>
      <c r="LTJ191" s="403"/>
      <c r="LTK191" s="403"/>
      <c r="LTW191" s="727"/>
      <c r="LTZ191" s="403"/>
      <c r="LUA191" s="403"/>
      <c r="LUM191" s="727"/>
      <c r="LUP191" s="403"/>
      <c r="LUQ191" s="403"/>
      <c r="LVC191" s="727"/>
      <c r="LVF191" s="403"/>
      <c r="LVG191" s="403"/>
      <c r="LVS191" s="727"/>
      <c r="LVV191" s="403"/>
      <c r="LVW191" s="403"/>
      <c r="LWI191" s="727"/>
      <c r="LWL191" s="403"/>
      <c r="LWM191" s="403"/>
      <c r="LWY191" s="727"/>
      <c r="LXB191" s="403"/>
      <c r="LXC191" s="403"/>
      <c r="LXO191" s="727"/>
      <c r="LXR191" s="403"/>
      <c r="LXS191" s="403"/>
      <c r="LYE191" s="727"/>
      <c r="LYH191" s="403"/>
      <c r="LYI191" s="403"/>
      <c r="LYU191" s="727"/>
      <c r="LYX191" s="403"/>
      <c r="LYY191" s="403"/>
      <c r="LZK191" s="727"/>
      <c r="LZN191" s="403"/>
      <c r="LZO191" s="403"/>
      <c r="MAA191" s="727"/>
      <c r="MAD191" s="403"/>
      <c r="MAE191" s="403"/>
      <c r="MAQ191" s="727"/>
      <c r="MAT191" s="403"/>
      <c r="MAU191" s="403"/>
      <c r="MBG191" s="727"/>
      <c r="MBJ191" s="403"/>
      <c r="MBK191" s="403"/>
      <c r="MBW191" s="727"/>
      <c r="MBZ191" s="403"/>
      <c r="MCA191" s="403"/>
      <c r="MCM191" s="727"/>
      <c r="MCP191" s="403"/>
      <c r="MCQ191" s="403"/>
      <c r="MDC191" s="727"/>
      <c r="MDF191" s="403"/>
      <c r="MDG191" s="403"/>
      <c r="MDS191" s="727"/>
      <c r="MDV191" s="403"/>
      <c r="MDW191" s="403"/>
      <c r="MEI191" s="727"/>
      <c r="MEL191" s="403"/>
      <c r="MEM191" s="403"/>
      <c r="MEY191" s="727"/>
      <c r="MFB191" s="403"/>
      <c r="MFC191" s="403"/>
      <c r="MFO191" s="727"/>
      <c r="MFR191" s="403"/>
      <c r="MFS191" s="403"/>
      <c r="MGE191" s="727"/>
      <c r="MGH191" s="403"/>
      <c r="MGI191" s="403"/>
      <c r="MGU191" s="727"/>
      <c r="MGX191" s="403"/>
      <c r="MGY191" s="403"/>
      <c r="MHK191" s="727"/>
      <c r="MHN191" s="403"/>
      <c r="MHO191" s="403"/>
      <c r="MIA191" s="727"/>
      <c r="MID191" s="403"/>
      <c r="MIE191" s="403"/>
      <c r="MIQ191" s="727"/>
      <c r="MIT191" s="403"/>
      <c r="MIU191" s="403"/>
      <c r="MJG191" s="727"/>
      <c r="MJJ191" s="403"/>
      <c r="MJK191" s="403"/>
      <c r="MJW191" s="727"/>
      <c r="MJZ191" s="403"/>
      <c r="MKA191" s="403"/>
      <c r="MKM191" s="727"/>
      <c r="MKP191" s="403"/>
      <c r="MKQ191" s="403"/>
      <c r="MLC191" s="727"/>
      <c r="MLF191" s="403"/>
      <c r="MLG191" s="403"/>
      <c r="MLS191" s="727"/>
      <c r="MLV191" s="403"/>
      <c r="MLW191" s="403"/>
      <c r="MMI191" s="727"/>
      <c r="MML191" s="403"/>
      <c r="MMM191" s="403"/>
      <c r="MMY191" s="727"/>
      <c r="MNB191" s="403"/>
      <c r="MNC191" s="403"/>
      <c r="MNO191" s="727"/>
      <c r="MNR191" s="403"/>
      <c r="MNS191" s="403"/>
      <c r="MOE191" s="727"/>
      <c r="MOH191" s="403"/>
      <c r="MOI191" s="403"/>
      <c r="MOU191" s="727"/>
      <c r="MOX191" s="403"/>
      <c r="MOY191" s="403"/>
      <c r="MPK191" s="727"/>
      <c r="MPN191" s="403"/>
      <c r="MPO191" s="403"/>
      <c r="MQA191" s="727"/>
      <c r="MQD191" s="403"/>
      <c r="MQE191" s="403"/>
      <c r="MQQ191" s="727"/>
      <c r="MQT191" s="403"/>
      <c r="MQU191" s="403"/>
      <c r="MRG191" s="727"/>
      <c r="MRJ191" s="403"/>
      <c r="MRK191" s="403"/>
      <c r="MRW191" s="727"/>
      <c r="MRZ191" s="403"/>
      <c r="MSA191" s="403"/>
      <c r="MSM191" s="727"/>
      <c r="MSP191" s="403"/>
      <c r="MSQ191" s="403"/>
      <c r="MTC191" s="727"/>
      <c r="MTF191" s="403"/>
      <c r="MTG191" s="403"/>
      <c r="MTS191" s="727"/>
      <c r="MTV191" s="403"/>
      <c r="MTW191" s="403"/>
      <c r="MUI191" s="727"/>
      <c r="MUL191" s="403"/>
      <c r="MUM191" s="403"/>
      <c r="MUY191" s="727"/>
      <c r="MVB191" s="403"/>
      <c r="MVC191" s="403"/>
      <c r="MVO191" s="727"/>
      <c r="MVR191" s="403"/>
      <c r="MVS191" s="403"/>
      <c r="MWE191" s="727"/>
      <c r="MWH191" s="403"/>
      <c r="MWI191" s="403"/>
      <c r="MWU191" s="727"/>
      <c r="MWX191" s="403"/>
      <c r="MWY191" s="403"/>
      <c r="MXK191" s="727"/>
      <c r="MXN191" s="403"/>
      <c r="MXO191" s="403"/>
      <c r="MYA191" s="727"/>
      <c r="MYD191" s="403"/>
      <c r="MYE191" s="403"/>
      <c r="MYQ191" s="727"/>
      <c r="MYT191" s="403"/>
      <c r="MYU191" s="403"/>
      <c r="MZG191" s="727"/>
      <c r="MZJ191" s="403"/>
      <c r="MZK191" s="403"/>
      <c r="MZW191" s="727"/>
      <c r="MZZ191" s="403"/>
      <c r="NAA191" s="403"/>
      <c r="NAM191" s="727"/>
      <c r="NAP191" s="403"/>
      <c r="NAQ191" s="403"/>
      <c r="NBC191" s="727"/>
      <c r="NBF191" s="403"/>
      <c r="NBG191" s="403"/>
      <c r="NBS191" s="727"/>
      <c r="NBV191" s="403"/>
      <c r="NBW191" s="403"/>
      <c r="NCI191" s="727"/>
      <c r="NCL191" s="403"/>
      <c r="NCM191" s="403"/>
      <c r="NCY191" s="727"/>
      <c r="NDB191" s="403"/>
      <c r="NDC191" s="403"/>
      <c r="NDO191" s="727"/>
      <c r="NDR191" s="403"/>
      <c r="NDS191" s="403"/>
      <c r="NEE191" s="727"/>
      <c r="NEH191" s="403"/>
      <c r="NEI191" s="403"/>
      <c r="NEU191" s="727"/>
      <c r="NEX191" s="403"/>
      <c r="NEY191" s="403"/>
      <c r="NFK191" s="727"/>
      <c r="NFN191" s="403"/>
      <c r="NFO191" s="403"/>
      <c r="NGA191" s="727"/>
      <c r="NGD191" s="403"/>
      <c r="NGE191" s="403"/>
      <c r="NGQ191" s="727"/>
      <c r="NGT191" s="403"/>
      <c r="NGU191" s="403"/>
      <c r="NHG191" s="727"/>
      <c r="NHJ191" s="403"/>
      <c r="NHK191" s="403"/>
      <c r="NHW191" s="727"/>
      <c r="NHZ191" s="403"/>
      <c r="NIA191" s="403"/>
      <c r="NIM191" s="727"/>
      <c r="NIP191" s="403"/>
      <c r="NIQ191" s="403"/>
      <c r="NJC191" s="727"/>
      <c r="NJF191" s="403"/>
      <c r="NJG191" s="403"/>
      <c r="NJS191" s="727"/>
      <c r="NJV191" s="403"/>
      <c r="NJW191" s="403"/>
      <c r="NKI191" s="727"/>
      <c r="NKL191" s="403"/>
      <c r="NKM191" s="403"/>
      <c r="NKY191" s="727"/>
      <c r="NLB191" s="403"/>
      <c r="NLC191" s="403"/>
      <c r="NLO191" s="727"/>
      <c r="NLR191" s="403"/>
      <c r="NLS191" s="403"/>
      <c r="NME191" s="727"/>
      <c r="NMH191" s="403"/>
      <c r="NMI191" s="403"/>
      <c r="NMU191" s="727"/>
      <c r="NMX191" s="403"/>
      <c r="NMY191" s="403"/>
      <c r="NNK191" s="727"/>
      <c r="NNN191" s="403"/>
      <c r="NNO191" s="403"/>
      <c r="NOA191" s="727"/>
      <c r="NOD191" s="403"/>
      <c r="NOE191" s="403"/>
      <c r="NOQ191" s="727"/>
      <c r="NOT191" s="403"/>
      <c r="NOU191" s="403"/>
      <c r="NPG191" s="727"/>
      <c r="NPJ191" s="403"/>
      <c r="NPK191" s="403"/>
      <c r="NPW191" s="727"/>
      <c r="NPZ191" s="403"/>
      <c r="NQA191" s="403"/>
      <c r="NQM191" s="727"/>
      <c r="NQP191" s="403"/>
      <c r="NQQ191" s="403"/>
      <c r="NRC191" s="727"/>
      <c r="NRF191" s="403"/>
      <c r="NRG191" s="403"/>
      <c r="NRS191" s="727"/>
      <c r="NRV191" s="403"/>
      <c r="NRW191" s="403"/>
      <c r="NSI191" s="727"/>
      <c r="NSL191" s="403"/>
      <c r="NSM191" s="403"/>
      <c r="NSY191" s="727"/>
      <c r="NTB191" s="403"/>
      <c r="NTC191" s="403"/>
      <c r="NTO191" s="727"/>
      <c r="NTR191" s="403"/>
      <c r="NTS191" s="403"/>
      <c r="NUE191" s="727"/>
      <c r="NUH191" s="403"/>
      <c r="NUI191" s="403"/>
      <c r="NUU191" s="727"/>
      <c r="NUX191" s="403"/>
      <c r="NUY191" s="403"/>
      <c r="NVK191" s="727"/>
      <c r="NVN191" s="403"/>
      <c r="NVO191" s="403"/>
      <c r="NWA191" s="727"/>
      <c r="NWD191" s="403"/>
      <c r="NWE191" s="403"/>
      <c r="NWQ191" s="727"/>
      <c r="NWT191" s="403"/>
      <c r="NWU191" s="403"/>
      <c r="NXG191" s="727"/>
      <c r="NXJ191" s="403"/>
      <c r="NXK191" s="403"/>
      <c r="NXW191" s="727"/>
      <c r="NXZ191" s="403"/>
      <c r="NYA191" s="403"/>
      <c r="NYM191" s="727"/>
      <c r="NYP191" s="403"/>
      <c r="NYQ191" s="403"/>
      <c r="NZC191" s="727"/>
      <c r="NZF191" s="403"/>
      <c r="NZG191" s="403"/>
      <c r="NZS191" s="727"/>
      <c r="NZV191" s="403"/>
      <c r="NZW191" s="403"/>
      <c r="OAI191" s="727"/>
      <c r="OAL191" s="403"/>
      <c r="OAM191" s="403"/>
      <c r="OAY191" s="727"/>
      <c r="OBB191" s="403"/>
      <c r="OBC191" s="403"/>
      <c r="OBO191" s="727"/>
      <c r="OBR191" s="403"/>
      <c r="OBS191" s="403"/>
      <c r="OCE191" s="727"/>
      <c r="OCH191" s="403"/>
      <c r="OCI191" s="403"/>
      <c r="OCU191" s="727"/>
      <c r="OCX191" s="403"/>
      <c r="OCY191" s="403"/>
      <c r="ODK191" s="727"/>
      <c r="ODN191" s="403"/>
      <c r="ODO191" s="403"/>
      <c r="OEA191" s="727"/>
      <c r="OED191" s="403"/>
      <c r="OEE191" s="403"/>
      <c r="OEQ191" s="727"/>
      <c r="OET191" s="403"/>
      <c r="OEU191" s="403"/>
      <c r="OFG191" s="727"/>
      <c r="OFJ191" s="403"/>
      <c r="OFK191" s="403"/>
      <c r="OFW191" s="727"/>
      <c r="OFZ191" s="403"/>
      <c r="OGA191" s="403"/>
      <c r="OGM191" s="727"/>
      <c r="OGP191" s="403"/>
      <c r="OGQ191" s="403"/>
      <c r="OHC191" s="727"/>
      <c r="OHF191" s="403"/>
      <c r="OHG191" s="403"/>
      <c r="OHS191" s="727"/>
      <c r="OHV191" s="403"/>
      <c r="OHW191" s="403"/>
      <c r="OII191" s="727"/>
      <c r="OIL191" s="403"/>
      <c r="OIM191" s="403"/>
      <c r="OIY191" s="727"/>
      <c r="OJB191" s="403"/>
      <c r="OJC191" s="403"/>
      <c r="OJO191" s="727"/>
      <c r="OJR191" s="403"/>
      <c r="OJS191" s="403"/>
      <c r="OKE191" s="727"/>
      <c r="OKH191" s="403"/>
      <c r="OKI191" s="403"/>
      <c r="OKU191" s="727"/>
      <c r="OKX191" s="403"/>
      <c r="OKY191" s="403"/>
      <c r="OLK191" s="727"/>
      <c r="OLN191" s="403"/>
      <c r="OLO191" s="403"/>
      <c r="OMA191" s="727"/>
      <c r="OMD191" s="403"/>
      <c r="OME191" s="403"/>
      <c r="OMQ191" s="727"/>
      <c r="OMT191" s="403"/>
      <c r="OMU191" s="403"/>
      <c r="ONG191" s="727"/>
      <c r="ONJ191" s="403"/>
      <c r="ONK191" s="403"/>
      <c r="ONW191" s="727"/>
      <c r="ONZ191" s="403"/>
      <c r="OOA191" s="403"/>
      <c r="OOM191" s="727"/>
      <c r="OOP191" s="403"/>
      <c r="OOQ191" s="403"/>
      <c r="OPC191" s="727"/>
      <c r="OPF191" s="403"/>
      <c r="OPG191" s="403"/>
      <c r="OPS191" s="727"/>
      <c r="OPV191" s="403"/>
      <c r="OPW191" s="403"/>
      <c r="OQI191" s="727"/>
      <c r="OQL191" s="403"/>
      <c r="OQM191" s="403"/>
      <c r="OQY191" s="727"/>
      <c r="ORB191" s="403"/>
      <c r="ORC191" s="403"/>
      <c r="ORO191" s="727"/>
      <c r="ORR191" s="403"/>
      <c r="ORS191" s="403"/>
      <c r="OSE191" s="727"/>
      <c r="OSH191" s="403"/>
      <c r="OSI191" s="403"/>
      <c r="OSU191" s="727"/>
      <c r="OSX191" s="403"/>
      <c r="OSY191" s="403"/>
      <c r="OTK191" s="727"/>
      <c r="OTN191" s="403"/>
      <c r="OTO191" s="403"/>
      <c r="OUA191" s="727"/>
      <c r="OUD191" s="403"/>
      <c r="OUE191" s="403"/>
      <c r="OUQ191" s="727"/>
      <c r="OUT191" s="403"/>
      <c r="OUU191" s="403"/>
      <c r="OVG191" s="727"/>
      <c r="OVJ191" s="403"/>
      <c r="OVK191" s="403"/>
      <c r="OVW191" s="727"/>
      <c r="OVZ191" s="403"/>
      <c r="OWA191" s="403"/>
      <c r="OWM191" s="727"/>
      <c r="OWP191" s="403"/>
      <c r="OWQ191" s="403"/>
      <c r="OXC191" s="727"/>
      <c r="OXF191" s="403"/>
      <c r="OXG191" s="403"/>
      <c r="OXS191" s="727"/>
      <c r="OXV191" s="403"/>
      <c r="OXW191" s="403"/>
      <c r="OYI191" s="727"/>
      <c r="OYL191" s="403"/>
      <c r="OYM191" s="403"/>
      <c r="OYY191" s="727"/>
      <c r="OZB191" s="403"/>
      <c r="OZC191" s="403"/>
      <c r="OZO191" s="727"/>
      <c r="OZR191" s="403"/>
      <c r="OZS191" s="403"/>
      <c r="PAE191" s="727"/>
      <c r="PAH191" s="403"/>
      <c r="PAI191" s="403"/>
      <c r="PAU191" s="727"/>
      <c r="PAX191" s="403"/>
      <c r="PAY191" s="403"/>
      <c r="PBK191" s="727"/>
      <c r="PBN191" s="403"/>
      <c r="PBO191" s="403"/>
      <c r="PCA191" s="727"/>
      <c r="PCD191" s="403"/>
      <c r="PCE191" s="403"/>
      <c r="PCQ191" s="727"/>
      <c r="PCT191" s="403"/>
      <c r="PCU191" s="403"/>
      <c r="PDG191" s="727"/>
      <c r="PDJ191" s="403"/>
      <c r="PDK191" s="403"/>
      <c r="PDW191" s="727"/>
      <c r="PDZ191" s="403"/>
      <c r="PEA191" s="403"/>
      <c r="PEM191" s="727"/>
      <c r="PEP191" s="403"/>
      <c r="PEQ191" s="403"/>
      <c r="PFC191" s="727"/>
      <c r="PFF191" s="403"/>
      <c r="PFG191" s="403"/>
      <c r="PFS191" s="727"/>
      <c r="PFV191" s="403"/>
      <c r="PFW191" s="403"/>
      <c r="PGI191" s="727"/>
      <c r="PGL191" s="403"/>
      <c r="PGM191" s="403"/>
      <c r="PGY191" s="727"/>
      <c r="PHB191" s="403"/>
      <c r="PHC191" s="403"/>
      <c r="PHO191" s="727"/>
      <c r="PHR191" s="403"/>
      <c r="PHS191" s="403"/>
      <c r="PIE191" s="727"/>
      <c r="PIH191" s="403"/>
      <c r="PII191" s="403"/>
      <c r="PIU191" s="727"/>
      <c r="PIX191" s="403"/>
      <c r="PIY191" s="403"/>
      <c r="PJK191" s="727"/>
      <c r="PJN191" s="403"/>
      <c r="PJO191" s="403"/>
      <c r="PKA191" s="727"/>
      <c r="PKD191" s="403"/>
      <c r="PKE191" s="403"/>
      <c r="PKQ191" s="727"/>
      <c r="PKT191" s="403"/>
      <c r="PKU191" s="403"/>
      <c r="PLG191" s="727"/>
      <c r="PLJ191" s="403"/>
      <c r="PLK191" s="403"/>
      <c r="PLW191" s="727"/>
      <c r="PLZ191" s="403"/>
      <c r="PMA191" s="403"/>
      <c r="PMM191" s="727"/>
      <c r="PMP191" s="403"/>
      <c r="PMQ191" s="403"/>
      <c r="PNC191" s="727"/>
      <c r="PNF191" s="403"/>
      <c r="PNG191" s="403"/>
      <c r="PNS191" s="727"/>
      <c r="PNV191" s="403"/>
      <c r="PNW191" s="403"/>
      <c r="POI191" s="727"/>
      <c r="POL191" s="403"/>
      <c r="POM191" s="403"/>
      <c r="POY191" s="727"/>
      <c r="PPB191" s="403"/>
      <c r="PPC191" s="403"/>
      <c r="PPO191" s="727"/>
      <c r="PPR191" s="403"/>
      <c r="PPS191" s="403"/>
      <c r="PQE191" s="727"/>
      <c r="PQH191" s="403"/>
      <c r="PQI191" s="403"/>
      <c r="PQU191" s="727"/>
      <c r="PQX191" s="403"/>
      <c r="PQY191" s="403"/>
      <c r="PRK191" s="727"/>
      <c r="PRN191" s="403"/>
      <c r="PRO191" s="403"/>
      <c r="PSA191" s="727"/>
      <c r="PSD191" s="403"/>
      <c r="PSE191" s="403"/>
      <c r="PSQ191" s="727"/>
      <c r="PST191" s="403"/>
      <c r="PSU191" s="403"/>
      <c r="PTG191" s="727"/>
      <c r="PTJ191" s="403"/>
      <c r="PTK191" s="403"/>
      <c r="PTW191" s="727"/>
      <c r="PTZ191" s="403"/>
      <c r="PUA191" s="403"/>
      <c r="PUM191" s="727"/>
      <c r="PUP191" s="403"/>
      <c r="PUQ191" s="403"/>
      <c r="PVC191" s="727"/>
      <c r="PVF191" s="403"/>
      <c r="PVG191" s="403"/>
      <c r="PVS191" s="727"/>
      <c r="PVV191" s="403"/>
      <c r="PVW191" s="403"/>
      <c r="PWI191" s="727"/>
      <c r="PWL191" s="403"/>
      <c r="PWM191" s="403"/>
      <c r="PWY191" s="727"/>
      <c r="PXB191" s="403"/>
      <c r="PXC191" s="403"/>
      <c r="PXO191" s="727"/>
      <c r="PXR191" s="403"/>
      <c r="PXS191" s="403"/>
      <c r="PYE191" s="727"/>
      <c r="PYH191" s="403"/>
      <c r="PYI191" s="403"/>
      <c r="PYU191" s="727"/>
      <c r="PYX191" s="403"/>
      <c r="PYY191" s="403"/>
      <c r="PZK191" s="727"/>
      <c r="PZN191" s="403"/>
      <c r="PZO191" s="403"/>
      <c r="QAA191" s="727"/>
      <c r="QAD191" s="403"/>
      <c r="QAE191" s="403"/>
      <c r="QAQ191" s="727"/>
      <c r="QAT191" s="403"/>
      <c r="QAU191" s="403"/>
      <c r="QBG191" s="727"/>
      <c r="QBJ191" s="403"/>
      <c r="QBK191" s="403"/>
      <c r="QBW191" s="727"/>
      <c r="QBZ191" s="403"/>
      <c r="QCA191" s="403"/>
      <c r="QCM191" s="727"/>
      <c r="QCP191" s="403"/>
      <c r="QCQ191" s="403"/>
      <c r="QDC191" s="727"/>
      <c r="QDF191" s="403"/>
      <c r="QDG191" s="403"/>
      <c r="QDS191" s="727"/>
      <c r="QDV191" s="403"/>
      <c r="QDW191" s="403"/>
      <c r="QEI191" s="727"/>
      <c r="QEL191" s="403"/>
      <c r="QEM191" s="403"/>
      <c r="QEY191" s="727"/>
      <c r="QFB191" s="403"/>
      <c r="QFC191" s="403"/>
      <c r="QFO191" s="727"/>
      <c r="QFR191" s="403"/>
      <c r="QFS191" s="403"/>
      <c r="QGE191" s="727"/>
      <c r="QGH191" s="403"/>
      <c r="QGI191" s="403"/>
      <c r="QGU191" s="727"/>
      <c r="QGX191" s="403"/>
      <c r="QGY191" s="403"/>
      <c r="QHK191" s="727"/>
      <c r="QHN191" s="403"/>
      <c r="QHO191" s="403"/>
      <c r="QIA191" s="727"/>
      <c r="QID191" s="403"/>
      <c r="QIE191" s="403"/>
      <c r="QIQ191" s="727"/>
      <c r="QIT191" s="403"/>
      <c r="QIU191" s="403"/>
      <c r="QJG191" s="727"/>
      <c r="QJJ191" s="403"/>
      <c r="QJK191" s="403"/>
      <c r="QJW191" s="727"/>
      <c r="QJZ191" s="403"/>
      <c r="QKA191" s="403"/>
      <c r="QKM191" s="727"/>
      <c r="QKP191" s="403"/>
      <c r="QKQ191" s="403"/>
      <c r="QLC191" s="727"/>
      <c r="QLF191" s="403"/>
      <c r="QLG191" s="403"/>
      <c r="QLS191" s="727"/>
      <c r="QLV191" s="403"/>
      <c r="QLW191" s="403"/>
      <c r="QMI191" s="727"/>
      <c r="QML191" s="403"/>
      <c r="QMM191" s="403"/>
      <c r="QMY191" s="727"/>
      <c r="QNB191" s="403"/>
      <c r="QNC191" s="403"/>
      <c r="QNO191" s="727"/>
      <c r="QNR191" s="403"/>
      <c r="QNS191" s="403"/>
      <c r="QOE191" s="727"/>
      <c r="QOH191" s="403"/>
      <c r="QOI191" s="403"/>
      <c r="QOU191" s="727"/>
      <c r="QOX191" s="403"/>
      <c r="QOY191" s="403"/>
      <c r="QPK191" s="727"/>
      <c r="QPN191" s="403"/>
      <c r="QPO191" s="403"/>
      <c r="QQA191" s="727"/>
      <c r="QQD191" s="403"/>
      <c r="QQE191" s="403"/>
      <c r="QQQ191" s="727"/>
      <c r="QQT191" s="403"/>
      <c r="QQU191" s="403"/>
      <c r="QRG191" s="727"/>
      <c r="QRJ191" s="403"/>
      <c r="QRK191" s="403"/>
      <c r="QRW191" s="727"/>
      <c r="QRZ191" s="403"/>
      <c r="QSA191" s="403"/>
      <c r="QSM191" s="727"/>
      <c r="QSP191" s="403"/>
      <c r="QSQ191" s="403"/>
      <c r="QTC191" s="727"/>
      <c r="QTF191" s="403"/>
      <c r="QTG191" s="403"/>
      <c r="QTS191" s="727"/>
      <c r="QTV191" s="403"/>
      <c r="QTW191" s="403"/>
      <c r="QUI191" s="727"/>
      <c r="QUL191" s="403"/>
      <c r="QUM191" s="403"/>
      <c r="QUY191" s="727"/>
      <c r="QVB191" s="403"/>
      <c r="QVC191" s="403"/>
      <c r="QVO191" s="727"/>
      <c r="QVR191" s="403"/>
      <c r="QVS191" s="403"/>
      <c r="QWE191" s="727"/>
      <c r="QWH191" s="403"/>
      <c r="QWI191" s="403"/>
      <c r="QWU191" s="727"/>
      <c r="QWX191" s="403"/>
      <c r="QWY191" s="403"/>
      <c r="QXK191" s="727"/>
      <c r="QXN191" s="403"/>
      <c r="QXO191" s="403"/>
      <c r="QYA191" s="727"/>
      <c r="QYD191" s="403"/>
      <c r="QYE191" s="403"/>
      <c r="QYQ191" s="727"/>
      <c r="QYT191" s="403"/>
      <c r="QYU191" s="403"/>
      <c r="QZG191" s="727"/>
      <c r="QZJ191" s="403"/>
      <c r="QZK191" s="403"/>
      <c r="QZW191" s="727"/>
      <c r="QZZ191" s="403"/>
      <c r="RAA191" s="403"/>
      <c r="RAM191" s="727"/>
      <c r="RAP191" s="403"/>
      <c r="RAQ191" s="403"/>
      <c r="RBC191" s="727"/>
      <c r="RBF191" s="403"/>
      <c r="RBG191" s="403"/>
      <c r="RBS191" s="727"/>
      <c r="RBV191" s="403"/>
      <c r="RBW191" s="403"/>
      <c r="RCI191" s="727"/>
      <c r="RCL191" s="403"/>
      <c r="RCM191" s="403"/>
      <c r="RCY191" s="727"/>
      <c r="RDB191" s="403"/>
      <c r="RDC191" s="403"/>
      <c r="RDO191" s="727"/>
      <c r="RDR191" s="403"/>
      <c r="RDS191" s="403"/>
      <c r="REE191" s="727"/>
      <c r="REH191" s="403"/>
      <c r="REI191" s="403"/>
      <c r="REU191" s="727"/>
      <c r="REX191" s="403"/>
      <c r="REY191" s="403"/>
      <c r="RFK191" s="727"/>
      <c r="RFN191" s="403"/>
      <c r="RFO191" s="403"/>
      <c r="RGA191" s="727"/>
      <c r="RGD191" s="403"/>
      <c r="RGE191" s="403"/>
      <c r="RGQ191" s="727"/>
      <c r="RGT191" s="403"/>
      <c r="RGU191" s="403"/>
      <c r="RHG191" s="727"/>
      <c r="RHJ191" s="403"/>
      <c r="RHK191" s="403"/>
      <c r="RHW191" s="727"/>
      <c r="RHZ191" s="403"/>
      <c r="RIA191" s="403"/>
      <c r="RIM191" s="727"/>
      <c r="RIP191" s="403"/>
      <c r="RIQ191" s="403"/>
      <c r="RJC191" s="727"/>
      <c r="RJF191" s="403"/>
      <c r="RJG191" s="403"/>
      <c r="RJS191" s="727"/>
      <c r="RJV191" s="403"/>
      <c r="RJW191" s="403"/>
      <c r="RKI191" s="727"/>
      <c r="RKL191" s="403"/>
      <c r="RKM191" s="403"/>
      <c r="RKY191" s="727"/>
      <c r="RLB191" s="403"/>
      <c r="RLC191" s="403"/>
      <c r="RLO191" s="727"/>
      <c r="RLR191" s="403"/>
      <c r="RLS191" s="403"/>
      <c r="RME191" s="727"/>
      <c r="RMH191" s="403"/>
      <c r="RMI191" s="403"/>
      <c r="RMU191" s="727"/>
      <c r="RMX191" s="403"/>
      <c r="RMY191" s="403"/>
      <c r="RNK191" s="727"/>
      <c r="RNN191" s="403"/>
      <c r="RNO191" s="403"/>
      <c r="ROA191" s="727"/>
      <c r="ROD191" s="403"/>
      <c r="ROE191" s="403"/>
      <c r="ROQ191" s="727"/>
      <c r="ROT191" s="403"/>
      <c r="ROU191" s="403"/>
      <c r="RPG191" s="727"/>
      <c r="RPJ191" s="403"/>
      <c r="RPK191" s="403"/>
      <c r="RPW191" s="727"/>
      <c r="RPZ191" s="403"/>
      <c r="RQA191" s="403"/>
      <c r="RQM191" s="727"/>
      <c r="RQP191" s="403"/>
      <c r="RQQ191" s="403"/>
      <c r="RRC191" s="727"/>
      <c r="RRF191" s="403"/>
      <c r="RRG191" s="403"/>
      <c r="RRS191" s="727"/>
      <c r="RRV191" s="403"/>
      <c r="RRW191" s="403"/>
      <c r="RSI191" s="727"/>
      <c r="RSL191" s="403"/>
      <c r="RSM191" s="403"/>
      <c r="RSY191" s="727"/>
      <c r="RTB191" s="403"/>
      <c r="RTC191" s="403"/>
      <c r="RTO191" s="727"/>
      <c r="RTR191" s="403"/>
      <c r="RTS191" s="403"/>
      <c r="RUE191" s="727"/>
      <c r="RUH191" s="403"/>
      <c r="RUI191" s="403"/>
      <c r="RUU191" s="727"/>
      <c r="RUX191" s="403"/>
      <c r="RUY191" s="403"/>
      <c r="RVK191" s="727"/>
      <c r="RVN191" s="403"/>
      <c r="RVO191" s="403"/>
      <c r="RWA191" s="727"/>
      <c r="RWD191" s="403"/>
      <c r="RWE191" s="403"/>
      <c r="RWQ191" s="727"/>
      <c r="RWT191" s="403"/>
      <c r="RWU191" s="403"/>
      <c r="RXG191" s="727"/>
      <c r="RXJ191" s="403"/>
      <c r="RXK191" s="403"/>
      <c r="RXW191" s="727"/>
      <c r="RXZ191" s="403"/>
      <c r="RYA191" s="403"/>
      <c r="RYM191" s="727"/>
      <c r="RYP191" s="403"/>
      <c r="RYQ191" s="403"/>
      <c r="RZC191" s="727"/>
      <c r="RZF191" s="403"/>
      <c r="RZG191" s="403"/>
      <c r="RZS191" s="727"/>
      <c r="RZV191" s="403"/>
      <c r="RZW191" s="403"/>
      <c r="SAI191" s="727"/>
      <c r="SAL191" s="403"/>
      <c r="SAM191" s="403"/>
      <c r="SAY191" s="727"/>
      <c r="SBB191" s="403"/>
      <c r="SBC191" s="403"/>
      <c r="SBO191" s="727"/>
      <c r="SBR191" s="403"/>
      <c r="SBS191" s="403"/>
      <c r="SCE191" s="727"/>
      <c r="SCH191" s="403"/>
      <c r="SCI191" s="403"/>
      <c r="SCU191" s="727"/>
      <c r="SCX191" s="403"/>
      <c r="SCY191" s="403"/>
      <c r="SDK191" s="727"/>
      <c r="SDN191" s="403"/>
      <c r="SDO191" s="403"/>
      <c r="SEA191" s="727"/>
      <c r="SED191" s="403"/>
      <c r="SEE191" s="403"/>
      <c r="SEQ191" s="727"/>
      <c r="SET191" s="403"/>
      <c r="SEU191" s="403"/>
      <c r="SFG191" s="727"/>
      <c r="SFJ191" s="403"/>
      <c r="SFK191" s="403"/>
      <c r="SFW191" s="727"/>
      <c r="SFZ191" s="403"/>
      <c r="SGA191" s="403"/>
      <c r="SGM191" s="727"/>
      <c r="SGP191" s="403"/>
      <c r="SGQ191" s="403"/>
      <c r="SHC191" s="727"/>
      <c r="SHF191" s="403"/>
      <c r="SHG191" s="403"/>
      <c r="SHS191" s="727"/>
      <c r="SHV191" s="403"/>
      <c r="SHW191" s="403"/>
      <c r="SII191" s="727"/>
      <c r="SIL191" s="403"/>
      <c r="SIM191" s="403"/>
      <c r="SIY191" s="727"/>
      <c r="SJB191" s="403"/>
      <c r="SJC191" s="403"/>
      <c r="SJO191" s="727"/>
      <c r="SJR191" s="403"/>
      <c r="SJS191" s="403"/>
      <c r="SKE191" s="727"/>
      <c r="SKH191" s="403"/>
      <c r="SKI191" s="403"/>
      <c r="SKU191" s="727"/>
      <c r="SKX191" s="403"/>
      <c r="SKY191" s="403"/>
      <c r="SLK191" s="727"/>
      <c r="SLN191" s="403"/>
      <c r="SLO191" s="403"/>
      <c r="SMA191" s="727"/>
      <c r="SMD191" s="403"/>
      <c r="SME191" s="403"/>
      <c r="SMQ191" s="727"/>
      <c r="SMT191" s="403"/>
      <c r="SMU191" s="403"/>
      <c r="SNG191" s="727"/>
      <c r="SNJ191" s="403"/>
      <c r="SNK191" s="403"/>
      <c r="SNW191" s="727"/>
      <c r="SNZ191" s="403"/>
      <c r="SOA191" s="403"/>
      <c r="SOM191" s="727"/>
      <c r="SOP191" s="403"/>
      <c r="SOQ191" s="403"/>
      <c r="SPC191" s="727"/>
      <c r="SPF191" s="403"/>
      <c r="SPG191" s="403"/>
      <c r="SPS191" s="727"/>
      <c r="SPV191" s="403"/>
      <c r="SPW191" s="403"/>
      <c r="SQI191" s="727"/>
      <c r="SQL191" s="403"/>
      <c r="SQM191" s="403"/>
      <c r="SQY191" s="727"/>
      <c r="SRB191" s="403"/>
      <c r="SRC191" s="403"/>
      <c r="SRO191" s="727"/>
      <c r="SRR191" s="403"/>
      <c r="SRS191" s="403"/>
      <c r="SSE191" s="727"/>
      <c r="SSH191" s="403"/>
      <c r="SSI191" s="403"/>
      <c r="SSU191" s="727"/>
      <c r="SSX191" s="403"/>
      <c r="SSY191" s="403"/>
      <c r="STK191" s="727"/>
      <c r="STN191" s="403"/>
      <c r="STO191" s="403"/>
      <c r="SUA191" s="727"/>
      <c r="SUD191" s="403"/>
      <c r="SUE191" s="403"/>
      <c r="SUQ191" s="727"/>
      <c r="SUT191" s="403"/>
      <c r="SUU191" s="403"/>
      <c r="SVG191" s="727"/>
      <c r="SVJ191" s="403"/>
      <c r="SVK191" s="403"/>
      <c r="SVW191" s="727"/>
      <c r="SVZ191" s="403"/>
      <c r="SWA191" s="403"/>
      <c r="SWM191" s="727"/>
      <c r="SWP191" s="403"/>
      <c r="SWQ191" s="403"/>
      <c r="SXC191" s="727"/>
      <c r="SXF191" s="403"/>
      <c r="SXG191" s="403"/>
      <c r="SXS191" s="727"/>
      <c r="SXV191" s="403"/>
      <c r="SXW191" s="403"/>
      <c r="SYI191" s="727"/>
      <c r="SYL191" s="403"/>
      <c r="SYM191" s="403"/>
      <c r="SYY191" s="727"/>
      <c r="SZB191" s="403"/>
      <c r="SZC191" s="403"/>
      <c r="SZO191" s="727"/>
      <c r="SZR191" s="403"/>
      <c r="SZS191" s="403"/>
      <c r="TAE191" s="727"/>
      <c r="TAH191" s="403"/>
      <c r="TAI191" s="403"/>
      <c r="TAU191" s="727"/>
      <c r="TAX191" s="403"/>
      <c r="TAY191" s="403"/>
      <c r="TBK191" s="727"/>
      <c r="TBN191" s="403"/>
      <c r="TBO191" s="403"/>
      <c r="TCA191" s="727"/>
      <c r="TCD191" s="403"/>
      <c r="TCE191" s="403"/>
      <c r="TCQ191" s="727"/>
      <c r="TCT191" s="403"/>
      <c r="TCU191" s="403"/>
      <c r="TDG191" s="727"/>
      <c r="TDJ191" s="403"/>
      <c r="TDK191" s="403"/>
      <c r="TDW191" s="727"/>
      <c r="TDZ191" s="403"/>
      <c r="TEA191" s="403"/>
      <c r="TEM191" s="727"/>
      <c r="TEP191" s="403"/>
      <c r="TEQ191" s="403"/>
      <c r="TFC191" s="727"/>
      <c r="TFF191" s="403"/>
      <c r="TFG191" s="403"/>
      <c r="TFS191" s="727"/>
      <c r="TFV191" s="403"/>
      <c r="TFW191" s="403"/>
      <c r="TGI191" s="727"/>
      <c r="TGL191" s="403"/>
      <c r="TGM191" s="403"/>
      <c r="TGY191" s="727"/>
      <c r="THB191" s="403"/>
      <c r="THC191" s="403"/>
      <c r="THO191" s="727"/>
      <c r="THR191" s="403"/>
      <c r="THS191" s="403"/>
      <c r="TIE191" s="727"/>
      <c r="TIH191" s="403"/>
      <c r="TII191" s="403"/>
      <c r="TIU191" s="727"/>
      <c r="TIX191" s="403"/>
      <c r="TIY191" s="403"/>
      <c r="TJK191" s="727"/>
      <c r="TJN191" s="403"/>
      <c r="TJO191" s="403"/>
      <c r="TKA191" s="727"/>
      <c r="TKD191" s="403"/>
      <c r="TKE191" s="403"/>
      <c r="TKQ191" s="727"/>
      <c r="TKT191" s="403"/>
      <c r="TKU191" s="403"/>
      <c r="TLG191" s="727"/>
      <c r="TLJ191" s="403"/>
      <c r="TLK191" s="403"/>
      <c r="TLW191" s="727"/>
      <c r="TLZ191" s="403"/>
      <c r="TMA191" s="403"/>
      <c r="TMM191" s="727"/>
      <c r="TMP191" s="403"/>
      <c r="TMQ191" s="403"/>
      <c r="TNC191" s="727"/>
      <c r="TNF191" s="403"/>
      <c r="TNG191" s="403"/>
      <c r="TNS191" s="727"/>
      <c r="TNV191" s="403"/>
      <c r="TNW191" s="403"/>
      <c r="TOI191" s="727"/>
      <c r="TOL191" s="403"/>
      <c r="TOM191" s="403"/>
      <c r="TOY191" s="727"/>
      <c r="TPB191" s="403"/>
      <c r="TPC191" s="403"/>
      <c r="TPO191" s="727"/>
      <c r="TPR191" s="403"/>
      <c r="TPS191" s="403"/>
      <c r="TQE191" s="727"/>
      <c r="TQH191" s="403"/>
      <c r="TQI191" s="403"/>
      <c r="TQU191" s="727"/>
      <c r="TQX191" s="403"/>
      <c r="TQY191" s="403"/>
      <c r="TRK191" s="727"/>
      <c r="TRN191" s="403"/>
      <c r="TRO191" s="403"/>
      <c r="TSA191" s="727"/>
      <c r="TSD191" s="403"/>
      <c r="TSE191" s="403"/>
      <c r="TSQ191" s="727"/>
      <c r="TST191" s="403"/>
      <c r="TSU191" s="403"/>
      <c r="TTG191" s="727"/>
      <c r="TTJ191" s="403"/>
      <c r="TTK191" s="403"/>
      <c r="TTW191" s="727"/>
      <c r="TTZ191" s="403"/>
      <c r="TUA191" s="403"/>
      <c r="TUM191" s="727"/>
      <c r="TUP191" s="403"/>
      <c r="TUQ191" s="403"/>
      <c r="TVC191" s="727"/>
      <c r="TVF191" s="403"/>
      <c r="TVG191" s="403"/>
      <c r="TVS191" s="727"/>
      <c r="TVV191" s="403"/>
      <c r="TVW191" s="403"/>
      <c r="TWI191" s="727"/>
      <c r="TWL191" s="403"/>
      <c r="TWM191" s="403"/>
      <c r="TWY191" s="727"/>
      <c r="TXB191" s="403"/>
      <c r="TXC191" s="403"/>
      <c r="TXO191" s="727"/>
      <c r="TXR191" s="403"/>
      <c r="TXS191" s="403"/>
      <c r="TYE191" s="727"/>
      <c r="TYH191" s="403"/>
      <c r="TYI191" s="403"/>
      <c r="TYU191" s="727"/>
      <c r="TYX191" s="403"/>
      <c r="TYY191" s="403"/>
      <c r="TZK191" s="727"/>
      <c r="TZN191" s="403"/>
      <c r="TZO191" s="403"/>
      <c r="UAA191" s="727"/>
      <c r="UAD191" s="403"/>
      <c r="UAE191" s="403"/>
      <c r="UAQ191" s="727"/>
      <c r="UAT191" s="403"/>
      <c r="UAU191" s="403"/>
      <c r="UBG191" s="727"/>
      <c r="UBJ191" s="403"/>
      <c r="UBK191" s="403"/>
      <c r="UBW191" s="727"/>
      <c r="UBZ191" s="403"/>
      <c r="UCA191" s="403"/>
      <c r="UCM191" s="727"/>
      <c r="UCP191" s="403"/>
      <c r="UCQ191" s="403"/>
      <c r="UDC191" s="727"/>
      <c r="UDF191" s="403"/>
      <c r="UDG191" s="403"/>
      <c r="UDS191" s="727"/>
      <c r="UDV191" s="403"/>
      <c r="UDW191" s="403"/>
      <c r="UEI191" s="727"/>
      <c r="UEL191" s="403"/>
      <c r="UEM191" s="403"/>
      <c r="UEY191" s="727"/>
      <c r="UFB191" s="403"/>
      <c r="UFC191" s="403"/>
      <c r="UFO191" s="727"/>
      <c r="UFR191" s="403"/>
      <c r="UFS191" s="403"/>
      <c r="UGE191" s="727"/>
      <c r="UGH191" s="403"/>
      <c r="UGI191" s="403"/>
      <c r="UGU191" s="727"/>
      <c r="UGX191" s="403"/>
      <c r="UGY191" s="403"/>
      <c r="UHK191" s="727"/>
      <c r="UHN191" s="403"/>
      <c r="UHO191" s="403"/>
      <c r="UIA191" s="727"/>
      <c r="UID191" s="403"/>
      <c r="UIE191" s="403"/>
      <c r="UIQ191" s="727"/>
      <c r="UIT191" s="403"/>
      <c r="UIU191" s="403"/>
      <c r="UJG191" s="727"/>
      <c r="UJJ191" s="403"/>
      <c r="UJK191" s="403"/>
      <c r="UJW191" s="727"/>
      <c r="UJZ191" s="403"/>
      <c r="UKA191" s="403"/>
      <c r="UKM191" s="727"/>
      <c r="UKP191" s="403"/>
      <c r="UKQ191" s="403"/>
      <c r="ULC191" s="727"/>
      <c r="ULF191" s="403"/>
      <c r="ULG191" s="403"/>
      <c r="ULS191" s="727"/>
      <c r="ULV191" s="403"/>
      <c r="ULW191" s="403"/>
      <c r="UMI191" s="727"/>
      <c r="UML191" s="403"/>
      <c r="UMM191" s="403"/>
      <c r="UMY191" s="727"/>
      <c r="UNB191" s="403"/>
      <c r="UNC191" s="403"/>
      <c r="UNO191" s="727"/>
      <c r="UNR191" s="403"/>
      <c r="UNS191" s="403"/>
      <c r="UOE191" s="727"/>
      <c r="UOH191" s="403"/>
      <c r="UOI191" s="403"/>
      <c r="UOU191" s="727"/>
      <c r="UOX191" s="403"/>
      <c r="UOY191" s="403"/>
      <c r="UPK191" s="727"/>
      <c r="UPN191" s="403"/>
      <c r="UPO191" s="403"/>
      <c r="UQA191" s="727"/>
      <c r="UQD191" s="403"/>
      <c r="UQE191" s="403"/>
      <c r="UQQ191" s="727"/>
      <c r="UQT191" s="403"/>
      <c r="UQU191" s="403"/>
      <c r="URG191" s="727"/>
      <c r="URJ191" s="403"/>
      <c r="URK191" s="403"/>
      <c r="URW191" s="727"/>
      <c r="URZ191" s="403"/>
      <c r="USA191" s="403"/>
      <c r="USM191" s="727"/>
      <c r="USP191" s="403"/>
      <c r="USQ191" s="403"/>
      <c r="UTC191" s="727"/>
      <c r="UTF191" s="403"/>
      <c r="UTG191" s="403"/>
      <c r="UTS191" s="727"/>
      <c r="UTV191" s="403"/>
      <c r="UTW191" s="403"/>
      <c r="UUI191" s="727"/>
      <c r="UUL191" s="403"/>
      <c r="UUM191" s="403"/>
      <c r="UUY191" s="727"/>
      <c r="UVB191" s="403"/>
      <c r="UVC191" s="403"/>
      <c r="UVO191" s="727"/>
      <c r="UVR191" s="403"/>
      <c r="UVS191" s="403"/>
      <c r="UWE191" s="727"/>
      <c r="UWH191" s="403"/>
      <c r="UWI191" s="403"/>
      <c r="UWU191" s="727"/>
      <c r="UWX191" s="403"/>
      <c r="UWY191" s="403"/>
      <c r="UXK191" s="727"/>
      <c r="UXN191" s="403"/>
      <c r="UXO191" s="403"/>
      <c r="UYA191" s="727"/>
      <c r="UYD191" s="403"/>
      <c r="UYE191" s="403"/>
      <c r="UYQ191" s="727"/>
      <c r="UYT191" s="403"/>
      <c r="UYU191" s="403"/>
      <c r="UZG191" s="727"/>
      <c r="UZJ191" s="403"/>
      <c r="UZK191" s="403"/>
      <c r="UZW191" s="727"/>
      <c r="UZZ191" s="403"/>
      <c r="VAA191" s="403"/>
      <c r="VAM191" s="727"/>
      <c r="VAP191" s="403"/>
      <c r="VAQ191" s="403"/>
      <c r="VBC191" s="727"/>
      <c r="VBF191" s="403"/>
      <c r="VBG191" s="403"/>
      <c r="VBS191" s="727"/>
      <c r="VBV191" s="403"/>
      <c r="VBW191" s="403"/>
      <c r="VCI191" s="727"/>
      <c r="VCL191" s="403"/>
      <c r="VCM191" s="403"/>
      <c r="VCY191" s="727"/>
      <c r="VDB191" s="403"/>
      <c r="VDC191" s="403"/>
      <c r="VDO191" s="727"/>
      <c r="VDR191" s="403"/>
      <c r="VDS191" s="403"/>
      <c r="VEE191" s="727"/>
      <c r="VEH191" s="403"/>
      <c r="VEI191" s="403"/>
      <c r="VEU191" s="727"/>
      <c r="VEX191" s="403"/>
      <c r="VEY191" s="403"/>
      <c r="VFK191" s="727"/>
      <c r="VFN191" s="403"/>
      <c r="VFO191" s="403"/>
      <c r="VGA191" s="727"/>
      <c r="VGD191" s="403"/>
      <c r="VGE191" s="403"/>
      <c r="VGQ191" s="727"/>
      <c r="VGT191" s="403"/>
      <c r="VGU191" s="403"/>
      <c r="VHG191" s="727"/>
      <c r="VHJ191" s="403"/>
      <c r="VHK191" s="403"/>
      <c r="VHW191" s="727"/>
      <c r="VHZ191" s="403"/>
      <c r="VIA191" s="403"/>
      <c r="VIM191" s="727"/>
      <c r="VIP191" s="403"/>
      <c r="VIQ191" s="403"/>
      <c r="VJC191" s="727"/>
      <c r="VJF191" s="403"/>
      <c r="VJG191" s="403"/>
      <c r="VJS191" s="727"/>
      <c r="VJV191" s="403"/>
      <c r="VJW191" s="403"/>
      <c r="VKI191" s="727"/>
      <c r="VKL191" s="403"/>
      <c r="VKM191" s="403"/>
      <c r="VKY191" s="727"/>
      <c r="VLB191" s="403"/>
      <c r="VLC191" s="403"/>
      <c r="VLO191" s="727"/>
      <c r="VLR191" s="403"/>
      <c r="VLS191" s="403"/>
      <c r="VME191" s="727"/>
      <c r="VMH191" s="403"/>
      <c r="VMI191" s="403"/>
      <c r="VMU191" s="727"/>
      <c r="VMX191" s="403"/>
      <c r="VMY191" s="403"/>
      <c r="VNK191" s="727"/>
      <c r="VNN191" s="403"/>
      <c r="VNO191" s="403"/>
      <c r="VOA191" s="727"/>
      <c r="VOD191" s="403"/>
      <c r="VOE191" s="403"/>
      <c r="VOQ191" s="727"/>
      <c r="VOT191" s="403"/>
      <c r="VOU191" s="403"/>
      <c r="VPG191" s="727"/>
      <c r="VPJ191" s="403"/>
      <c r="VPK191" s="403"/>
      <c r="VPW191" s="727"/>
      <c r="VPZ191" s="403"/>
      <c r="VQA191" s="403"/>
      <c r="VQM191" s="727"/>
      <c r="VQP191" s="403"/>
      <c r="VQQ191" s="403"/>
      <c r="VRC191" s="727"/>
      <c r="VRF191" s="403"/>
      <c r="VRG191" s="403"/>
      <c r="VRS191" s="727"/>
      <c r="VRV191" s="403"/>
      <c r="VRW191" s="403"/>
      <c r="VSI191" s="727"/>
      <c r="VSL191" s="403"/>
      <c r="VSM191" s="403"/>
      <c r="VSY191" s="727"/>
      <c r="VTB191" s="403"/>
      <c r="VTC191" s="403"/>
      <c r="VTO191" s="727"/>
      <c r="VTR191" s="403"/>
      <c r="VTS191" s="403"/>
      <c r="VUE191" s="727"/>
      <c r="VUH191" s="403"/>
      <c r="VUI191" s="403"/>
      <c r="VUU191" s="727"/>
      <c r="VUX191" s="403"/>
      <c r="VUY191" s="403"/>
      <c r="VVK191" s="727"/>
      <c r="VVN191" s="403"/>
      <c r="VVO191" s="403"/>
      <c r="VWA191" s="727"/>
      <c r="VWD191" s="403"/>
      <c r="VWE191" s="403"/>
      <c r="VWQ191" s="727"/>
      <c r="VWT191" s="403"/>
      <c r="VWU191" s="403"/>
      <c r="VXG191" s="727"/>
      <c r="VXJ191" s="403"/>
      <c r="VXK191" s="403"/>
      <c r="VXW191" s="727"/>
      <c r="VXZ191" s="403"/>
      <c r="VYA191" s="403"/>
      <c r="VYM191" s="727"/>
      <c r="VYP191" s="403"/>
      <c r="VYQ191" s="403"/>
      <c r="VZC191" s="727"/>
      <c r="VZF191" s="403"/>
      <c r="VZG191" s="403"/>
      <c r="VZS191" s="727"/>
      <c r="VZV191" s="403"/>
      <c r="VZW191" s="403"/>
      <c r="WAI191" s="727"/>
      <c r="WAL191" s="403"/>
      <c r="WAM191" s="403"/>
      <c r="WAY191" s="727"/>
      <c r="WBB191" s="403"/>
      <c r="WBC191" s="403"/>
      <c r="WBO191" s="727"/>
      <c r="WBR191" s="403"/>
      <c r="WBS191" s="403"/>
      <c r="WCE191" s="727"/>
      <c r="WCH191" s="403"/>
      <c r="WCI191" s="403"/>
      <c r="WCU191" s="727"/>
      <c r="WCX191" s="403"/>
      <c r="WCY191" s="403"/>
      <c r="WDK191" s="727"/>
      <c r="WDN191" s="403"/>
      <c r="WDO191" s="403"/>
      <c r="WEA191" s="727"/>
      <c r="WED191" s="403"/>
      <c r="WEE191" s="403"/>
      <c r="WEQ191" s="727"/>
      <c r="WET191" s="403"/>
      <c r="WEU191" s="403"/>
      <c r="WFG191" s="727"/>
      <c r="WFJ191" s="403"/>
      <c r="WFK191" s="403"/>
      <c r="WFW191" s="727"/>
      <c r="WFZ191" s="403"/>
      <c r="WGA191" s="403"/>
      <c r="WGM191" s="727"/>
      <c r="WGP191" s="403"/>
      <c r="WGQ191" s="403"/>
      <c r="WHC191" s="727"/>
      <c r="WHF191" s="403"/>
      <c r="WHG191" s="403"/>
      <c r="WHS191" s="727"/>
      <c r="WHV191" s="403"/>
      <c r="WHW191" s="403"/>
      <c r="WII191" s="727"/>
      <c r="WIL191" s="403"/>
      <c r="WIM191" s="403"/>
      <c r="WIY191" s="727"/>
      <c r="WJB191" s="403"/>
      <c r="WJC191" s="403"/>
      <c r="WJO191" s="727"/>
      <c r="WJR191" s="403"/>
      <c r="WJS191" s="403"/>
      <c r="WKE191" s="727"/>
      <c r="WKH191" s="403"/>
      <c r="WKI191" s="403"/>
      <c r="WKU191" s="727"/>
      <c r="WKX191" s="403"/>
      <c r="WKY191" s="403"/>
      <c r="WLK191" s="727"/>
      <c r="WLN191" s="403"/>
      <c r="WLO191" s="403"/>
      <c r="WMA191" s="727"/>
      <c r="WMD191" s="403"/>
      <c r="WME191" s="403"/>
      <c r="WMQ191" s="727"/>
      <c r="WMT191" s="403"/>
      <c r="WMU191" s="403"/>
      <c r="WNG191" s="727"/>
      <c r="WNJ191" s="403"/>
      <c r="WNK191" s="403"/>
      <c r="WNW191" s="727"/>
      <c r="WNZ191" s="403"/>
      <c r="WOA191" s="403"/>
      <c r="WOM191" s="727"/>
      <c r="WOP191" s="403"/>
      <c r="WOQ191" s="403"/>
      <c r="WPC191" s="727"/>
      <c r="WPF191" s="403"/>
      <c r="WPG191" s="403"/>
      <c r="WPS191" s="727"/>
      <c r="WPV191" s="403"/>
      <c r="WPW191" s="403"/>
      <c r="WQI191" s="727"/>
      <c r="WQL191" s="403"/>
      <c r="WQM191" s="403"/>
      <c r="WQY191" s="727"/>
      <c r="WRB191" s="403"/>
      <c r="WRC191" s="403"/>
      <c r="WRO191" s="727"/>
      <c r="WRR191" s="403"/>
      <c r="WRS191" s="403"/>
      <c r="WSE191" s="727"/>
      <c r="WSH191" s="403"/>
      <c r="WSI191" s="403"/>
      <c r="WSU191" s="727"/>
      <c r="WSX191" s="403"/>
      <c r="WSY191" s="403"/>
      <c r="WTK191" s="727"/>
      <c r="WTN191" s="403"/>
      <c r="WTO191" s="403"/>
      <c r="WUA191" s="727"/>
      <c r="WUD191" s="403"/>
      <c r="WUE191" s="403"/>
      <c r="WUQ191" s="727"/>
      <c r="WUT191" s="403"/>
      <c r="WUU191" s="403"/>
      <c r="WVG191" s="727"/>
      <c r="WVJ191" s="403"/>
      <c r="WVK191" s="403"/>
      <c r="WVW191" s="727"/>
      <c r="WVZ191" s="403"/>
      <c r="WWA191" s="403"/>
      <c r="WWM191" s="727"/>
      <c r="WWP191" s="403"/>
      <c r="WWQ191" s="403"/>
      <c r="WXC191" s="727"/>
      <c r="WXF191" s="403"/>
      <c r="WXG191" s="403"/>
      <c r="WXS191" s="727"/>
      <c r="WXV191" s="403"/>
      <c r="WXW191" s="403"/>
      <c r="WYI191" s="727"/>
      <c r="WYL191" s="403"/>
      <c r="WYM191" s="403"/>
      <c r="WYY191" s="727"/>
      <c r="WZB191" s="403"/>
      <c r="WZC191" s="403"/>
      <c r="WZO191" s="727"/>
      <c r="WZR191" s="403"/>
      <c r="WZS191" s="403"/>
      <c r="XAE191" s="727"/>
      <c r="XAH191" s="403"/>
      <c r="XAI191" s="403"/>
      <c r="XAU191" s="727"/>
      <c r="XAX191" s="403"/>
      <c r="XAY191" s="403"/>
      <c r="XBK191" s="727"/>
      <c r="XBN191" s="403"/>
      <c r="XBO191" s="403"/>
      <c r="XCA191" s="727"/>
      <c r="XCD191" s="403"/>
      <c r="XCE191" s="403"/>
      <c r="XCQ191" s="727"/>
      <c r="XCT191" s="403"/>
      <c r="XCU191" s="403"/>
      <c r="XDG191" s="727"/>
      <c r="XDJ191" s="403"/>
      <c r="XDK191" s="403"/>
      <c r="XDW191" s="727"/>
      <c r="XDZ191" s="403"/>
      <c r="XEA191" s="403"/>
      <c r="XEM191" s="727"/>
      <c r="XEP191" s="403"/>
      <c r="XEQ191" s="403"/>
      <c r="XFC191" s="727"/>
    </row>
    <row r="192" spans="1:1023 1026:2047 2050:3071 3074:4095 4098:5119 5122:6143 6146:7167 7170:8191 8194:9215 9218:10239 10242:11263 11266:12287 12290:13311 13314:14335 14338:15359 15362:16383" s="94" customFormat="1">
      <c r="A192" s="570" t="s">
        <v>23</v>
      </c>
      <c r="B192" s="571">
        <v>45902</v>
      </c>
      <c r="C192" s="571">
        <v>45907</v>
      </c>
      <c r="D192" s="570" t="s">
        <v>504</v>
      </c>
      <c r="E192" s="570" t="s">
        <v>486</v>
      </c>
      <c r="F192" s="570">
        <v>65</v>
      </c>
      <c r="G192" s="570" t="s">
        <v>499</v>
      </c>
      <c r="H192" s="570">
        <v>2550</v>
      </c>
      <c r="I192" s="570">
        <v>15</v>
      </c>
      <c r="J192" s="570">
        <v>0</v>
      </c>
      <c r="K192" s="570">
        <v>0</v>
      </c>
      <c r="L192" s="570">
        <v>0</v>
      </c>
      <c r="M192" s="570">
        <v>0</v>
      </c>
      <c r="N192" s="570">
        <f t="shared" si="2175"/>
        <v>2565</v>
      </c>
      <c r="O192" s="563">
        <f t="shared" si="2176"/>
        <v>39.46153846153846</v>
      </c>
      <c r="P192" s="570" t="s">
        <v>1283</v>
      </c>
      <c r="R192" s="403"/>
      <c r="S192" s="403"/>
      <c r="AE192" s="727"/>
      <c r="AH192" s="403"/>
      <c r="AI192" s="403"/>
      <c r="AU192" s="727"/>
      <c r="AX192" s="403"/>
      <c r="AY192" s="403"/>
      <c r="BK192" s="727"/>
      <c r="BN192" s="403"/>
      <c r="BO192" s="403"/>
      <c r="CA192" s="727"/>
      <c r="CD192" s="403"/>
      <c r="CE192" s="403"/>
      <c r="CQ192" s="727"/>
      <c r="CT192" s="403"/>
      <c r="CU192" s="403"/>
      <c r="DG192" s="727"/>
      <c r="DJ192" s="403"/>
      <c r="DK192" s="403"/>
      <c r="DW192" s="727"/>
      <c r="DZ192" s="403"/>
      <c r="EA192" s="403"/>
      <c r="EM192" s="727"/>
      <c r="EP192" s="403"/>
      <c r="EQ192" s="403"/>
      <c r="FC192" s="727"/>
      <c r="FF192" s="403"/>
      <c r="FG192" s="403"/>
      <c r="FS192" s="727"/>
      <c r="FV192" s="403"/>
      <c r="FW192" s="403"/>
      <c r="GI192" s="727"/>
      <c r="GL192" s="403"/>
      <c r="GM192" s="403"/>
      <c r="GY192" s="727"/>
      <c r="HB192" s="403"/>
      <c r="HC192" s="403"/>
      <c r="HO192" s="727"/>
      <c r="HR192" s="403"/>
      <c r="HS192" s="403"/>
      <c r="IE192" s="727"/>
      <c r="IH192" s="403"/>
      <c r="II192" s="403"/>
      <c r="IU192" s="727"/>
      <c r="IX192" s="403"/>
      <c r="IY192" s="403"/>
      <c r="JK192" s="727"/>
      <c r="JN192" s="403"/>
      <c r="JO192" s="403"/>
      <c r="KA192" s="727"/>
      <c r="KD192" s="403"/>
      <c r="KE192" s="403"/>
      <c r="KQ192" s="727"/>
      <c r="KT192" s="403"/>
      <c r="KU192" s="403"/>
      <c r="LG192" s="727"/>
      <c r="LJ192" s="403"/>
      <c r="LK192" s="403"/>
      <c r="LW192" s="727"/>
      <c r="LZ192" s="403"/>
      <c r="MA192" s="403"/>
      <c r="MM192" s="727"/>
      <c r="MP192" s="403"/>
      <c r="MQ192" s="403"/>
      <c r="NC192" s="727"/>
      <c r="NF192" s="403"/>
      <c r="NG192" s="403"/>
      <c r="NS192" s="727"/>
      <c r="NV192" s="403"/>
      <c r="NW192" s="403"/>
      <c r="OI192" s="727"/>
      <c r="OL192" s="403"/>
      <c r="OM192" s="403"/>
      <c r="OY192" s="727"/>
      <c r="PB192" s="403"/>
      <c r="PC192" s="403"/>
      <c r="PO192" s="727"/>
      <c r="PR192" s="403"/>
      <c r="PS192" s="403"/>
      <c r="QE192" s="727"/>
      <c r="QH192" s="403"/>
      <c r="QI192" s="403"/>
      <c r="QU192" s="727"/>
      <c r="QX192" s="403"/>
      <c r="QY192" s="403"/>
      <c r="RK192" s="727"/>
      <c r="RN192" s="403"/>
      <c r="RO192" s="403"/>
      <c r="SA192" s="727"/>
      <c r="SD192" s="403"/>
      <c r="SE192" s="403"/>
      <c r="SQ192" s="727"/>
      <c r="ST192" s="403"/>
      <c r="SU192" s="403"/>
      <c r="TG192" s="727"/>
      <c r="TJ192" s="403"/>
      <c r="TK192" s="403"/>
      <c r="TW192" s="727"/>
      <c r="TZ192" s="403"/>
      <c r="UA192" s="403"/>
      <c r="UM192" s="727"/>
      <c r="UP192" s="403"/>
      <c r="UQ192" s="403"/>
      <c r="VC192" s="727"/>
      <c r="VF192" s="403"/>
      <c r="VG192" s="403"/>
      <c r="VS192" s="727"/>
      <c r="VV192" s="403"/>
      <c r="VW192" s="403"/>
      <c r="WI192" s="727"/>
      <c r="WL192" s="403"/>
      <c r="WM192" s="403"/>
      <c r="WY192" s="727"/>
      <c r="XB192" s="403"/>
      <c r="XC192" s="403"/>
      <c r="XO192" s="727"/>
      <c r="XR192" s="403"/>
      <c r="XS192" s="403"/>
      <c r="YE192" s="727"/>
      <c r="YH192" s="403"/>
      <c r="YI192" s="403"/>
      <c r="YU192" s="727"/>
      <c r="YX192" s="403"/>
      <c r="YY192" s="403"/>
      <c r="ZK192" s="727"/>
      <c r="ZN192" s="403"/>
      <c r="ZO192" s="403"/>
      <c r="AAA192" s="727"/>
      <c r="AAD192" s="403"/>
      <c r="AAE192" s="403"/>
      <c r="AAQ192" s="727"/>
      <c r="AAT192" s="403"/>
      <c r="AAU192" s="403"/>
      <c r="ABG192" s="727"/>
      <c r="ABJ192" s="403"/>
      <c r="ABK192" s="403"/>
      <c r="ABW192" s="727"/>
      <c r="ABZ192" s="403"/>
      <c r="ACA192" s="403"/>
      <c r="ACM192" s="727"/>
      <c r="ACP192" s="403"/>
      <c r="ACQ192" s="403"/>
      <c r="ADC192" s="727"/>
      <c r="ADF192" s="403"/>
      <c r="ADG192" s="403"/>
      <c r="ADS192" s="727"/>
      <c r="ADV192" s="403"/>
      <c r="ADW192" s="403"/>
      <c r="AEI192" s="727"/>
      <c r="AEL192" s="403"/>
      <c r="AEM192" s="403"/>
      <c r="AEY192" s="727"/>
      <c r="AFB192" s="403"/>
      <c r="AFC192" s="403"/>
      <c r="AFO192" s="727"/>
      <c r="AFR192" s="403"/>
      <c r="AFS192" s="403"/>
      <c r="AGE192" s="727"/>
      <c r="AGH192" s="403"/>
      <c r="AGI192" s="403"/>
      <c r="AGU192" s="727"/>
      <c r="AGX192" s="403"/>
      <c r="AGY192" s="403"/>
      <c r="AHK192" s="727"/>
      <c r="AHN192" s="403"/>
      <c r="AHO192" s="403"/>
      <c r="AIA192" s="727"/>
      <c r="AID192" s="403"/>
      <c r="AIE192" s="403"/>
      <c r="AIQ192" s="727"/>
      <c r="AIT192" s="403"/>
      <c r="AIU192" s="403"/>
      <c r="AJG192" s="727"/>
      <c r="AJJ192" s="403"/>
      <c r="AJK192" s="403"/>
      <c r="AJW192" s="727"/>
      <c r="AJZ192" s="403"/>
      <c r="AKA192" s="403"/>
      <c r="AKM192" s="727"/>
      <c r="AKP192" s="403"/>
      <c r="AKQ192" s="403"/>
      <c r="ALC192" s="727"/>
      <c r="ALF192" s="403"/>
      <c r="ALG192" s="403"/>
      <c r="ALS192" s="727"/>
      <c r="ALV192" s="403"/>
      <c r="ALW192" s="403"/>
      <c r="AMI192" s="727"/>
      <c r="AML192" s="403"/>
      <c r="AMM192" s="403"/>
      <c r="AMY192" s="727"/>
      <c r="ANB192" s="403"/>
      <c r="ANC192" s="403"/>
      <c r="ANO192" s="727"/>
      <c r="ANR192" s="403"/>
      <c r="ANS192" s="403"/>
      <c r="AOE192" s="727"/>
      <c r="AOH192" s="403"/>
      <c r="AOI192" s="403"/>
      <c r="AOU192" s="727"/>
      <c r="AOX192" s="403"/>
      <c r="AOY192" s="403"/>
      <c r="APK192" s="727"/>
      <c r="APN192" s="403"/>
      <c r="APO192" s="403"/>
      <c r="AQA192" s="727"/>
      <c r="AQD192" s="403"/>
      <c r="AQE192" s="403"/>
      <c r="AQQ192" s="727"/>
      <c r="AQT192" s="403"/>
      <c r="AQU192" s="403"/>
      <c r="ARG192" s="727"/>
      <c r="ARJ192" s="403"/>
      <c r="ARK192" s="403"/>
      <c r="ARW192" s="727"/>
      <c r="ARZ192" s="403"/>
      <c r="ASA192" s="403"/>
      <c r="ASM192" s="727"/>
      <c r="ASP192" s="403"/>
      <c r="ASQ192" s="403"/>
      <c r="ATC192" s="727"/>
      <c r="ATF192" s="403"/>
      <c r="ATG192" s="403"/>
      <c r="ATS192" s="727"/>
      <c r="ATV192" s="403"/>
      <c r="ATW192" s="403"/>
      <c r="AUI192" s="727"/>
      <c r="AUL192" s="403"/>
      <c r="AUM192" s="403"/>
      <c r="AUY192" s="727"/>
      <c r="AVB192" s="403"/>
      <c r="AVC192" s="403"/>
      <c r="AVO192" s="727"/>
      <c r="AVR192" s="403"/>
      <c r="AVS192" s="403"/>
      <c r="AWE192" s="727"/>
      <c r="AWH192" s="403"/>
      <c r="AWI192" s="403"/>
      <c r="AWU192" s="727"/>
      <c r="AWX192" s="403"/>
      <c r="AWY192" s="403"/>
      <c r="AXK192" s="727"/>
      <c r="AXN192" s="403"/>
      <c r="AXO192" s="403"/>
      <c r="AYA192" s="727"/>
      <c r="AYD192" s="403"/>
      <c r="AYE192" s="403"/>
      <c r="AYQ192" s="727"/>
      <c r="AYT192" s="403"/>
      <c r="AYU192" s="403"/>
      <c r="AZG192" s="727"/>
      <c r="AZJ192" s="403"/>
      <c r="AZK192" s="403"/>
      <c r="AZW192" s="727"/>
      <c r="AZZ192" s="403"/>
      <c r="BAA192" s="403"/>
      <c r="BAM192" s="727"/>
      <c r="BAP192" s="403"/>
      <c r="BAQ192" s="403"/>
      <c r="BBC192" s="727"/>
      <c r="BBF192" s="403"/>
      <c r="BBG192" s="403"/>
      <c r="BBS192" s="727"/>
      <c r="BBV192" s="403"/>
      <c r="BBW192" s="403"/>
      <c r="BCI192" s="727"/>
      <c r="BCL192" s="403"/>
      <c r="BCM192" s="403"/>
      <c r="BCY192" s="727"/>
      <c r="BDB192" s="403"/>
      <c r="BDC192" s="403"/>
      <c r="BDO192" s="727"/>
      <c r="BDR192" s="403"/>
      <c r="BDS192" s="403"/>
      <c r="BEE192" s="727"/>
      <c r="BEH192" s="403"/>
      <c r="BEI192" s="403"/>
      <c r="BEU192" s="727"/>
      <c r="BEX192" s="403"/>
      <c r="BEY192" s="403"/>
      <c r="BFK192" s="727"/>
      <c r="BFN192" s="403"/>
      <c r="BFO192" s="403"/>
      <c r="BGA192" s="727"/>
      <c r="BGD192" s="403"/>
      <c r="BGE192" s="403"/>
      <c r="BGQ192" s="727"/>
      <c r="BGT192" s="403"/>
      <c r="BGU192" s="403"/>
      <c r="BHG192" s="727"/>
      <c r="BHJ192" s="403"/>
      <c r="BHK192" s="403"/>
      <c r="BHW192" s="727"/>
      <c r="BHZ192" s="403"/>
      <c r="BIA192" s="403"/>
      <c r="BIM192" s="727"/>
      <c r="BIP192" s="403"/>
      <c r="BIQ192" s="403"/>
      <c r="BJC192" s="727"/>
      <c r="BJF192" s="403"/>
      <c r="BJG192" s="403"/>
      <c r="BJS192" s="727"/>
      <c r="BJV192" s="403"/>
      <c r="BJW192" s="403"/>
      <c r="BKI192" s="727"/>
      <c r="BKL192" s="403"/>
      <c r="BKM192" s="403"/>
      <c r="BKY192" s="727"/>
      <c r="BLB192" s="403"/>
      <c r="BLC192" s="403"/>
      <c r="BLO192" s="727"/>
      <c r="BLR192" s="403"/>
      <c r="BLS192" s="403"/>
      <c r="BME192" s="727"/>
      <c r="BMH192" s="403"/>
      <c r="BMI192" s="403"/>
      <c r="BMU192" s="727"/>
      <c r="BMX192" s="403"/>
      <c r="BMY192" s="403"/>
      <c r="BNK192" s="727"/>
      <c r="BNN192" s="403"/>
      <c r="BNO192" s="403"/>
      <c r="BOA192" s="727"/>
      <c r="BOD192" s="403"/>
      <c r="BOE192" s="403"/>
      <c r="BOQ192" s="727"/>
      <c r="BOT192" s="403"/>
      <c r="BOU192" s="403"/>
      <c r="BPG192" s="727"/>
      <c r="BPJ192" s="403"/>
      <c r="BPK192" s="403"/>
      <c r="BPW192" s="727"/>
      <c r="BPZ192" s="403"/>
      <c r="BQA192" s="403"/>
      <c r="BQM192" s="727"/>
      <c r="BQP192" s="403"/>
      <c r="BQQ192" s="403"/>
      <c r="BRC192" s="727"/>
      <c r="BRF192" s="403"/>
      <c r="BRG192" s="403"/>
      <c r="BRS192" s="727"/>
      <c r="BRV192" s="403"/>
      <c r="BRW192" s="403"/>
      <c r="BSI192" s="727"/>
      <c r="BSL192" s="403"/>
      <c r="BSM192" s="403"/>
      <c r="BSY192" s="727"/>
      <c r="BTB192" s="403"/>
      <c r="BTC192" s="403"/>
      <c r="BTO192" s="727"/>
      <c r="BTR192" s="403"/>
      <c r="BTS192" s="403"/>
      <c r="BUE192" s="727"/>
      <c r="BUH192" s="403"/>
      <c r="BUI192" s="403"/>
      <c r="BUU192" s="727"/>
      <c r="BUX192" s="403"/>
      <c r="BUY192" s="403"/>
      <c r="BVK192" s="727"/>
      <c r="BVN192" s="403"/>
      <c r="BVO192" s="403"/>
      <c r="BWA192" s="727"/>
      <c r="BWD192" s="403"/>
      <c r="BWE192" s="403"/>
      <c r="BWQ192" s="727"/>
      <c r="BWT192" s="403"/>
      <c r="BWU192" s="403"/>
      <c r="BXG192" s="727"/>
      <c r="BXJ192" s="403"/>
      <c r="BXK192" s="403"/>
      <c r="BXW192" s="727"/>
      <c r="BXZ192" s="403"/>
      <c r="BYA192" s="403"/>
      <c r="BYM192" s="727"/>
      <c r="BYP192" s="403"/>
      <c r="BYQ192" s="403"/>
      <c r="BZC192" s="727"/>
      <c r="BZF192" s="403"/>
      <c r="BZG192" s="403"/>
      <c r="BZS192" s="727"/>
      <c r="BZV192" s="403"/>
      <c r="BZW192" s="403"/>
      <c r="CAI192" s="727"/>
      <c r="CAL192" s="403"/>
      <c r="CAM192" s="403"/>
      <c r="CAY192" s="727"/>
      <c r="CBB192" s="403"/>
      <c r="CBC192" s="403"/>
      <c r="CBO192" s="727"/>
      <c r="CBR192" s="403"/>
      <c r="CBS192" s="403"/>
      <c r="CCE192" s="727"/>
      <c r="CCH192" s="403"/>
      <c r="CCI192" s="403"/>
      <c r="CCU192" s="727"/>
      <c r="CCX192" s="403"/>
      <c r="CCY192" s="403"/>
      <c r="CDK192" s="727"/>
      <c r="CDN192" s="403"/>
      <c r="CDO192" s="403"/>
      <c r="CEA192" s="727"/>
      <c r="CED192" s="403"/>
      <c r="CEE192" s="403"/>
      <c r="CEQ192" s="727"/>
      <c r="CET192" s="403"/>
      <c r="CEU192" s="403"/>
      <c r="CFG192" s="727"/>
      <c r="CFJ192" s="403"/>
      <c r="CFK192" s="403"/>
      <c r="CFW192" s="727"/>
      <c r="CFZ192" s="403"/>
      <c r="CGA192" s="403"/>
      <c r="CGM192" s="727"/>
      <c r="CGP192" s="403"/>
      <c r="CGQ192" s="403"/>
      <c r="CHC192" s="727"/>
      <c r="CHF192" s="403"/>
      <c r="CHG192" s="403"/>
      <c r="CHS192" s="727"/>
      <c r="CHV192" s="403"/>
      <c r="CHW192" s="403"/>
      <c r="CII192" s="727"/>
      <c r="CIL192" s="403"/>
      <c r="CIM192" s="403"/>
      <c r="CIY192" s="727"/>
      <c r="CJB192" s="403"/>
      <c r="CJC192" s="403"/>
      <c r="CJO192" s="727"/>
      <c r="CJR192" s="403"/>
      <c r="CJS192" s="403"/>
      <c r="CKE192" s="727"/>
      <c r="CKH192" s="403"/>
      <c r="CKI192" s="403"/>
      <c r="CKU192" s="727"/>
      <c r="CKX192" s="403"/>
      <c r="CKY192" s="403"/>
      <c r="CLK192" s="727"/>
      <c r="CLN192" s="403"/>
      <c r="CLO192" s="403"/>
      <c r="CMA192" s="727"/>
      <c r="CMD192" s="403"/>
      <c r="CME192" s="403"/>
      <c r="CMQ192" s="727"/>
      <c r="CMT192" s="403"/>
      <c r="CMU192" s="403"/>
      <c r="CNG192" s="727"/>
      <c r="CNJ192" s="403"/>
      <c r="CNK192" s="403"/>
      <c r="CNW192" s="727"/>
      <c r="CNZ192" s="403"/>
      <c r="COA192" s="403"/>
      <c r="COM192" s="727"/>
      <c r="COP192" s="403"/>
      <c r="COQ192" s="403"/>
      <c r="CPC192" s="727"/>
      <c r="CPF192" s="403"/>
      <c r="CPG192" s="403"/>
      <c r="CPS192" s="727"/>
      <c r="CPV192" s="403"/>
      <c r="CPW192" s="403"/>
      <c r="CQI192" s="727"/>
      <c r="CQL192" s="403"/>
      <c r="CQM192" s="403"/>
      <c r="CQY192" s="727"/>
      <c r="CRB192" s="403"/>
      <c r="CRC192" s="403"/>
      <c r="CRO192" s="727"/>
      <c r="CRR192" s="403"/>
      <c r="CRS192" s="403"/>
      <c r="CSE192" s="727"/>
      <c r="CSH192" s="403"/>
      <c r="CSI192" s="403"/>
      <c r="CSU192" s="727"/>
      <c r="CSX192" s="403"/>
      <c r="CSY192" s="403"/>
      <c r="CTK192" s="727"/>
      <c r="CTN192" s="403"/>
      <c r="CTO192" s="403"/>
      <c r="CUA192" s="727"/>
      <c r="CUD192" s="403"/>
      <c r="CUE192" s="403"/>
      <c r="CUQ192" s="727"/>
      <c r="CUT192" s="403"/>
      <c r="CUU192" s="403"/>
      <c r="CVG192" s="727"/>
      <c r="CVJ192" s="403"/>
      <c r="CVK192" s="403"/>
      <c r="CVW192" s="727"/>
      <c r="CVZ192" s="403"/>
      <c r="CWA192" s="403"/>
      <c r="CWM192" s="727"/>
      <c r="CWP192" s="403"/>
      <c r="CWQ192" s="403"/>
      <c r="CXC192" s="727"/>
      <c r="CXF192" s="403"/>
      <c r="CXG192" s="403"/>
      <c r="CXS192" s="727"/>
      <c r="CXV192" s="403"/>
      <c r="CXW192" s="403"/>
      <c r="CYI192" s="727"/>
      <c r="CYL192" s="403"/>
      <c r="CYM192" s="403"/>
      <c r="CYY192" s="727"/>
      <c r="CZB192" s="403"/>
      <c r="CZC192" s="403"/>
      <c r="CZO192" s="727"/>
      <c r="CZR192" s="403"/>
      <c r="CZS192" s="403"/>
      <c r="DAE192" s="727"/>
      <c r="DAH192" s="403"/>
      <c r="DAI192" s="403"/>
      <c r="DAU192" s="727"/>
      <c r="DAX192" s="403"/>
      <c r="DAY192" s="403"/>
      <c r="DBK192" s="727"/>
      <c r="DBN192" s="403"/>
      <c r="DBO192" s="403"/>
      <c r="DCA192" s="727"/>
      <c r="DCD192" s="403"/>
      <c r="DCE192" s="403"/>
      <c r="DCQ192" s="727"/>
      <c r="DCT192" s="403"/>
      <c r="DCU192" s="403"/>
      <c r="DDG192" s="727"/>
      <c r="DDJ192" s="403"/>
      <c r="DDK192" s="403"/>
      <c r="DDW192" s="727"/>
      <c r="DDZ192" s="403"/>
      <c r="DEA192" s="403"/>
      <c r="DEM192" s="727"/>
      <c r="DEP192" s="403"/>
      <c r="DEQ192" s="403"/>
      <c r="DFC192" s="727"/>
      <c r="DFF192" s="403"/>
      <c r="DFG192" s="403"/>
      <c r="DFS192" s="727"/>
      <c r="DFV192" s="403"/>
      <c r="DFW192" s="403"/>
      <c r="DGI192" s="727"/>
      <c r="DGL192" s="403"/>
      <c r="DGM192" s="403"/>
      <c r="DGY192" s="727"/>
      <c r="DHB192" s="403"/>
      <c r="DHC192" s="403"/>
      <c r="DHO192" s="727"/>
      <c r="DHR192" s="403"/>
      <c r="DHS192" s="403"/>
      <c r="DIE192" s="727"/>
      <c r="DIH192" s="403"/>
      <c r="DII192" s="403"/>
      <c r="DIU192" s="727"/>
      <c r="DIX192" s="403"/>
      <c r="DIY192" s="403"/>
      <c r="DJK192" s="727"/>
      <c r="DJN192" s="403"/>
      <c r="DJO192" s="403"/>
      <c r="DKA192" s="727"/>
      <c r="DKD192" s="403"/>
      <c r="DKE192" s="403"/>
      <c r="DKQ192" s="727"/>
      <c r="DKT192" s="403"/>
      <c r="DKU192" s="403"/>
      <c r="DLG192" s="727"/>
      <c r="DLJ192" s="403"/>
      <c r="DLK192" s="403"/>
      <c r="DLW192" s="727"/>
      <c r="DLZ192" s="403"/>
      <c r="DMA192" s="403"/>
      <c r="DMM192" s="727"/>
      <c r="DMP192" s="403"/>
      <c r="DMQ192" s="403"/>
      <c r="DNC192" s="727"/>
      <c r="DNF192" s="403"/>
      <c r="DNG192" s="403"/>
      <c r="DNS192" s="727"/>
      <c r="DNV192" s="403"/>
      <c r="DNW192" s="403"/>
      <c r="DOI192" s="727"/>
      <c r="DOL192" s="403"/>
      <c r="DOM192" s="403"/>
      <c r="DOY192" s="727"/>
      <c r="DPB192" s="403"/>
      <c r="DPC192" s="403"/>
      <c r="DPO192" s="727"/>
      <c r="DPR192" s="403"/>
      <c r="DPS192" s="403"/>
      <c r="DQE192" s="727"/>
      <c r="DQH192" s="403"/>
      <c r="DQI192" s="403"/>
      <c r="DQU192" s="727"/>
      <c r="DQX192" s="403"/>
      <c r="DQY192" s="403"/>
      <c r="DRK192" s="727"/>
      <c r="DRN192" s="403"/>
      <c r="DRO192" s="403"/>
      <c r="DSA192" s="727"/>
      <c r="DSD192" s="403"/>
      <c r="DSE192" s="403"/>
      <c r="DSQ192" s="727"/>
      <c r="DST192" s="403"/>
      <c r="DSU192" s="403"/>
      <c r="DTG192" s="727"/>
      <c r="DTJ192" s="403"/>
      <c r="DTK192" s="403"/>
      <c r="DTW192" s="727"/>
      <c r="DTZ192" s="403"/>
      <c r="DUA192" s="403"/>
      <c r="DUM192" s="727"/>
      <c r="DUP192" s="403"/>
      <c r="DUQ192" s="403"/>
      <c r="DVC192" s="727"/>
      <c r="DVF192" s="403"/>
      <c r="DVG192" s="403"/>
      <c r="DVS192" s="727"/>
      <c r="DVV192" s="403"/>
      <c r="DVW192" s="403"/>
      <c r="DWI192" s="727"/>
      <c r="DWL192" s="403"/>
      <c r="DWM192" s="403"/>
      <c r="DWY192" s="727"/>
      <c r="DXB192" s="403"/>
      <c r="DXC192" s="403"/>
      <c r="DXO192" s="727"/>
      <c r="DXR192" s="403"/>
      <c r="DXS192" s="403"/>
      <c r="DYE192" s="727"/>
      <c r="DYH192" s="403"/>
      <c r="DYI192" s="403"/>
      <c r="DYU192" s="727"/>
      <c r="DYX192" s="403"/>
      <c r="DYY192" s="403"/>
      <c r="DZK192" s="727"/>
      <c r="DZN192" s="403"/>
      <c r="DZO192" s="403"/>
      <c r="EAA192" s="727"/>
      <c r="EAD192" s="403"/>
      <c r="EAE192" s="403"/>
      <c r="EAQ192" s="727"/>
      <c r="EAT192" s="403"/>
      <c r="EAU192" s="403"/>
      <c r="EBG192" s="727"/>
      <c r="EBJ192" s="403"/>
      <c r="EBK192" s="403"/>
      <c r="EBW192" s="727"/>
      <c r="EBZ192" s="403"/>
      <c r="ECA192" s="403"/>
      <c r="ECM192" s="727"/>
      <c r="ECP192" s="403"/>
      <c r="ECQ192" s="403"/>
      <c r="EDC192" s="727"/>
      <c r="EDF192" s="403"/>
      <c r="EDG192" s="403"/>
      <c r="EDS192" s="727"/>
      <c r="EDV192" s="403"/>
      <c r="EDW192" s="403"/>
      <c r="EEI192" s="727"/>
      <c r="EEL192" s="403"/>
      <c r="EEM192" s="403"/>
      <c r="EEY192" s="727"/>
      <c r="EFB192" s="403"/>
      <c r="EFC192" s="403"/>
      <c r="EFO192" s="727"/>
      <c r="EFR192" s="403"/>
      <c r="EFS192" s="403"/>
      <c r="EGE192" s="727"/>
      <c r="EGH192" s="403"/>
      <c r="EGI192" s="403"/>
      <c r="EGU192" s="727"/>
      <c r="EGX192" s="403"/>
      <c r="EGY192" s="403"/>
      <c r="EHK192" s="727"/>
      <c r="EHN192" s="403"/>
      <c r="EHO192" s="403"/>
      <c r="EIA192" s="727"/>
      <c r="EID192" s="403"/>
      <c r="EIE192" s="403"/>
      <c r="EIQ192" s="727"/>
      <c r="EIT192" s="403"/>
      <c r="EIU192" s="403"/>
      <c r="EJG192" s="727"/>
      <c r="EJJ192" s="403"/>
      <c r="EJK192" s="403"/>
      <c r="EJW192" s="727"/>
      <c r="EJZ192" s="403"/>
      <c r="EKA192" s="403"/>
      <c r="EKM192" s="727"/>
      <c r="EKP192" s="403"/>
      <c r="EKQ192" s="403"/>
      <c r="ELC192" s="727"/>
      <c r="ELF192" s="403"/>
      <c r="ELG192" s="403"/>
      <c r="ELS192" s="727"/>
      <c r="ELV192" s="403"/>
      <c r="ELW192" s="403"/>
      <c r="EMI192" s="727"/>
      <c r="EML192" s="403"/>
      <c r="EMM192" s="403"/>
      <c r="EMY192" s="727"/>
      <c r="ENB192" s="403"/>
      <c r="ENC192" s="403"/>
      <c r="ENO192" s="727"/>
      <c r="ENR192" s="403"/>
      <c r="ENS192" s="403"/>
      <c r="EOE192" s="727"/>
      <c r="EOH192" s="403"/>
      <c r="EOI192" s="403"/>
      <c r="EOU192" s="727"/>
      <c r="EOX192" s="403"/>
      <c r="EOY192" s="403"/>
      <c r="EPK192" s="727"/>
      <c r="EPN192" s="403"/>
      <c r="EPO192" s="403"/>
      <c r="EQA192" s="727"/>
      <c r="EQD192" s="403"/>
      <c r="EQE192" s="403"/>
      <c r="EQQ192" s="727"/>
      <c r="EQT192" s="403"/>
      <c r="EQU192" s="403"/>
      <c r="ERG192" s="727"/>
      <c r="ERJ192" s="403"/>
      <c r="ERK192" s="403"/>
      <c r="ERW192" s="727"/>
      <c r="ERZ192" s="403"/>
      <c r="ESA192" s="403"/>
      <c r="ESM192" s="727"/>
      <c r="ESP192" s="403"/>
      <c r="ESQ192" s="403"/>
      <c r="ETC192" s="727"/>
      <c r="ETF192" s="403"/>
      <c r="ETG192" s="403"/>
      <c r="ETS192" s="727"/>
      <c r="ETV192" s="403"/>
      <c r="ETW192" s="403"/>
      <c r="EUI192" s="727"/>
      <c r="EUL192" s="403"/>
      <c r="EUM192" s="403"/>
      <c r="EUY192" s="727"/>
      <c r="EVB192" s="403"/>
      <c r="EVC192" s="403"/>
      <c r="EVO192" s="727"/>
      <c r="EVR192" s="403"/>
      <c r="EVS192" s="403"/>
      <c r="EWE192" s="727"/>
      <c r="EWH192" s="403"/>
      <c r="EWI192" s="403"/>
      <c r="EWU192" s="727"/>
      <c r="EWX192" s="403"/>
      <c r="EWY192" s="403"/>
      <c r="EXK192" s="727"/>
      <c r="EXN192" s="403"/>
      <c r="EXO192" s="403"/>
      <c r="EYA192" s="727"/>
      <c r="EYD192" s="403"/>
      <c r="EYE192" s="403"/>
      <c r="EYQ192" s="727"/>
      <c r="EYT192" s="403"/>
      <c r="EYU192" s="403"/>
      <c r="EZG192" s="727"/>
      <c r="EZJ192" s="403"/>
      <c r="EZK192" s="403"/>
      <c r="EZW192" s="727"/>
      <c r="EZZ192" s="403"/>
      <c r="FAA192" s="403"/>
      <c r="FAM192" s="727"/>
      <c r="FAP192" s="403"/>
      <c r="FAQ192" s="403"/>
      <c r="FBC192" s="727"/>
      <c r="FBF192" s="403"/>
      <c r="FBG192" s="403"/>
      <c r="FBS192" s="727"/>
      <c r="FBV192" s="403"/>
      <c r="FBW192" s="403"/>
      <c r="FCI192" s="727"/>
      <c r="FCL192" s="403"/>
      <c r="FCM192" s="403"/>
      <c r="FCY192" s="727"/>
      <c r="FDB192" s="403"/>
      <c r="FDC192" s="403"/>
      <c r="FDO192" s="727"/>
      <c r="FDR192" s="403"/>
      <c r="FDS192" s="403"/>
      <c r="FEE192" s="727"/>
      <c r="FEH192" s="403"/>
      <c r="FEI192" s="403"/>
      <c r="FEU192" s="727"/>
      <c r="FEX192" s="403"/>
      <c r="FEY192" s="403"/>
      <c r="FFK192" s="727"/>
      <c r="FFN192" s="403"/>
      <c r="FFO192" s="403"/>
      <c r="FGA192" s="727"/>
      <c r="FGD192" s="403"/>
      <c r="FGE192" s="403"/>
      <c r="FGQ192" s="727"/>
      <c r="FGT192" s="403"/>
      <c r="FGU192" s="403"/>
      <c r="FHG192" s="727"/>
      <c r="FHJ192" s="403"/>
      <c r="FHK192" s="403"/>
      <c r="FHW192" s="727"/>
      <c r="FHZ192" s="403"/>
      <c r="FIA192" s="403"/>
      <c r="FIM192" s="727"/>
      <c r="FIP192" s="403"/>
      <c r="FIQ192" s="403"/>
      <c r="FJC192" s="727"/>
      <c r="FJF192" s="403"/>
      <c r="FJG192" s="403"/>
      <c r="FJS192" s="727"/>
      <c r="FJV192" s="403"/>
      <c r="FJW192" s="403"/>
      <c r="FKI192" s="727"/>
      <c r="FKL192" s="403"/>
      <c r="FKM192" s="403"/>
      <c r="FKY192" s="727"/>
      <c r="FLB192" s="403"/>
      <c r="FLC192" s="403"/>
      <c r="FLO192" s="727"/>
      <c r="FLR192" s="403"/>
      <c r="FLS192" s="403"/>
      <c r="FME192" s="727"/>
      <c r="FMH192" s="403"/>
      <c r="FMI192" s="403"/>
      <c r="FMU192" s="727"/>
      <c r="FMX192" s="403"/>
      <c r="FMY192" s="403"/>
      <c r="FNK192" s="727"/>
      <c r="FNN192" s="403"/>
      <c r="FNO192" s="403"/>
      <c r="FOA192" s="727"/>
      <c r="FOD192" s="403"/>
      <c r="FOE192" s="403"/>
      <c r="FOQ192" s="727"/>
      <c r="FOT192" s="403"/>
      <c r="FOU192" s="403"/>
      <c r="FPG192" s="727"/>
      <c r="FPJ192" s="403"/>
      <c r="FPK192" s="403"/>
      <c r="FPW192" s="727"/>
      <c r="FPZ192" s="403"/>
      <c r="FQA192" s="403"/>
      <c r="FQM192" s="727"/>
      <c r="FQP192" s="403"/>
      <c r="FQQ192" s="403"/>
      <c r="FRC192" s="727"/>
      <c r="FRF192" s="403"/>
      <c r="FRG192" s="403"/>
      <c r="FRS192" s="727"/>
      <c r="FRV192" s="403"/>
      <c r="FRW192" s="403"/>
      <c r="FSI192" s="727"/>
      <c r="FSL192" s="403"/>
      <c r="FSM192" s="403"/>
      <c r="FSY192" s="727"/>
      <c r="FTB192" s="403"/>
      <c r="FTC192" s="403"/>
      <c r="FTO192" s="727"/>
      <c r="FTR192" s="403"/>
      <c r="FTS192" s="403"/>
      <c r="FUE192" s="727"/>
      <c r="FUH192" s="403"/>
      <c r="FUI192" s="403"/>
      <c r="FUU192" s="727"/>
      <c r="FUX192" s="403"/>
      <c r="FUY192" s="403"/>
      <c r="FVK192" s="727"/>
      <c r="FVN192" s="403"/>
      <c r="FVO192" s="403"/>
      <c r="FWA192" s="727"/>
      <c r="FWD192" s="403"/>
      <c r="FWE192" s="403"/>
      <c r="FWQ192" s="727"/>
      <c r="FWT192" s="403"/>
      <c r="FWU192" s="403"/>
      <c r="FXG192" s="727"/>
      <c r="FXJ192" s="403"/>
      <c r="FXK192" s="403"/>
      <c r="FXW192" s="727"/>
      <c r="FXZ192" s="403"/>
      <c r="FYA192" s="403"/>
      <c r="FYM192" s="727"/>
      <c r="FYP192" s="403"/>
      <c r="FYQ192" s="403"/>
      <c r="FZC192" s="727"/>
      <c r="FZF192" s="403"/>
      <c r="FZG192" s="403"/>
      <c r="FZS192" s="727"/>
      <c r="FZV192" s="403"/>
      <c r="FZW192" s="403"/>
      <c r="GAI192" s="727"/>
      <c r="GAL192" s="403"/>
      <c r="GAM192" s="403"/>
      <c r="GAY192" s="727"/>
      <c r="GBB192" s="403"/>
      <c r="GBC192" s="403"/>
      <c r="GBO192" s="727"/>
      <c r="GBR192" s="403"/>
      <c r="GBS192" s="403"/>
      <c r="GCE192" s="727"/>
      <c r="GCH192" s="403"/>
      <c r="GCI192" s="403"/>
      <c r="GCU192" s="727"/>
      <c r="GCX192" s="403"/>
      <c r="GCY192" s="403"/>
      <c r="GDK192" s="727"/>
      <c r="GDN192" s="403"/>
      <c r="GDO192" s="403"/>
      <c r="GEA192" s="727"/>
      <c r="GED192" s="403"/>
      <c r="GEE192" s="403"/>
      <c r="GEQ192" s="727"/>
      <c r="GET192" s="403"/>
      <c r="GEU192" s="403"/>
      <c r="GFG192" s="727"/>
      <c r="GFJ192" s="403"/>
      <c r="GFK192" s="403"/>
      <c r="GFW192" s="727"/>
      <c r="GFZ192" s="403"/>
      <c r="GGA192" s="403"/>
      <c r="GGM192" s="727"/>
      <c r="GGP192" s="403"/>
      <c r="GGQ192" s="403"/>
      <c r="GHC192" s="727"/>
      <c r="GHF192" s="403"/>
      <c r="GHG192" s="403"/>
      <c r="GHS192" s="727"/>
      <c r="GHV192" s="403"/>
      <c r="GHW192" s="403"/>
      <c r="GII192" s="727"/>
      <c r="GIL192" s="403"/>
      <c r="GIM192" s="403"/>
      <c r="GIY192" s="727"/>
      <c r="GJB192" s="403"/>
      <c r="GJC192" s="403"/>
      <c r="GJO192" s="727"/>
      <c r="GJR192" s="403"/>
      <c r="GJS192" s="403"/>
      <c r="GKE192" s="727"/>
      <c r="GKH192" s="403"/>
      <c r="GKI192" s="403"/>
      <c r="GKU192" s="727"/>
      <c r="GKX192" s="403"/>
      <c r="GKY192" s="403"/>
      <c r="GLK192" s="727"/>
      <c r="GLN192" s="403"/>
      <c r="GLO192" s="403"/>
      <c r="GMA192" s="727"/>
      <c r="GMD192" s="403"/>
      <c r="GME192" s="403"/>
      <c r="GMQ192" s="727"/>
      <c r="GMT192" s="403"/>
      <c r="GMU192" s="403"/>
      <c r="GNG192" s="727"/>
      <c r="GNJ192" s="403"/>
      <c r="GNK192" s="403"/>
      <c r="GNW192" s="727"/>
      <c r="GNZ192" s="403"/>
      <c r="GOA192" s="403"/>
      <c r="GOM192" s="727"/>
      <c r="GOP192" s="403"/>
      <c r="GOQ192" s="403"/>
      <c r="GPC192" s="727"/>
      <c r="GPF192" s="403"/>
      <c r="GPG192" s="403"/>
      <c r="GPS192" s="727"/>
      <c r="GPV192" s="403"/>
      <c r="GPW192" s="403"/>
      <c r="GQI192" s="727"/>
      <c r="GQL192" s="403"/>
      <c r="GQM192" s="403"/>
      <c r="GQY192" s="727"/>
      <c r="GRB192" s="403"/>
      <c r="GRC192" s="403"/>
      <c r="GRO192" s="727"/>
      <c r="GRR192" s="403"/>
      <c r="GRS192" s="403"/>
      <c r="GSE192" s="727"/>
      <c r="GSH192" s="403"/>
      <c r="GSI192" s="403"/>
      <c r="GSU192" s="727"/>
      <c r="GSX192" s="403"/>
      <c r="GSY192" s="403"/>
      <c r="GTK192" s="727"/>
      <c r="GTN192" s="403"/>
      <c r="GTO192" s="403"/>
      <c r="GUA192" s="727"/>
      <c r="GUD192" s="403"/>
      <c r="GUE192" s="403"/>
      <c r="GUQ192" s="727"/>
      <c r="GUT192" s="403"/>
      <c r="GUU192" s="403"/>
      <c r="GVG192" s="727"/>
      <c r="GVJ192" s="403"/>
      <c r="GVK192" s="403"/>
      <c r="GVW192" s="727"/>
      <c r="GVZ192" s="403"/>
      <c r="GWA192" s="403"/>
      <c r="GWM192" s="727"/>
      <c r="GWP192" s="403"/>
      <c r="GWQ192" s="403"/>
      <c r="GXC192" s="727"/>
      <c r="GXF192" s="403"/>
      <c r="GXG192" s="403"/>
      <c r="GXS192" s="727"/>
      <c r="GXV192" s="403"/>
      <c r="GXW192" s="403"/>
      <c r="GYI192" s="727"/>
      <c r="GYL192" s="403"/>
      <c r="GYM192" s="403"/>
      <c r="GYY192" s="727"/>
      <c r="GZB192" s="403"/>
      <c r="GZC192" s="403"/>
      <c r="GZO192" s="727"/>
      <c r="GZR192" s="403"/>
      <c r="GZS192" s="403"/>
      <c r="HAE192" s="727"/>
      <c r="HAH192" s="403"/>
      <c r="HAI192" s="403"/>
      <c r="HAU192" s="727"/>
      <c r="HAX192" s="403"/>
      <c r="HAY192" s="403"/>
      <c r="HBK192" s="727"/>
      <c r="HBN192" s="403"/>
      <c r="HBO192" s="403"/>
      <c r="HCA192" s="727"/>
      <c r="HCD192" s="403"/>
      <c r="HCE192" s="403"/>
      <c r="HCQ192" s="727"/>
      <c r="HCT192" s="403"/>
      <c r="HCU192" s="403"/>
      <c r="HDG192" s="727"/>
      <c r="HDJ192" s="403"/>
      <c r="HDK192" s="403"/>
      <c r="HDW192" s="727"/>
      <c r="HDZ192" s="403"/>
      <c r="HEA192" s="403"/>
      <c r="HEM192" s="727"/>
      <c r="HEP192" s="403"/>
      <c r="HEQ192" s="403"/>
      <c r="HFC192" s="727"/>
      <c r="HFF192" s="403"/>
      <c r="HFG192" s="403"/>
      <c r="HFS192" s="727"/>
      <c r="HFV192" s="403"/>
      <c r="HFW192" s="403"/>
      <c r="HGI192" s="727"/>
      <c r="HGL192" s="403"/>
      <c r="HGM192" s="403"/>
      <c r="HGY192" s="727"/>
      <c r="HHB192" s="403"/>
      <c r="HHC192" s="403"/>
      <c r="HHO192" s="727"/>
      <c r="HHR192" s="403"/>
      <c r="HHS192" s="403"/>
      <c r="HIE192" s="727"/>
      <c r="HIH192" s="403"/>
      <c r="HII192" s="403"/>
      <c r="HIU192" s="727"/>
      <c r="HIX192" s="403"/>
      <c r="HIY192" s="403"/>
      <c r="HJK192" s="727"/>
      <c r="HJN192" s="403"/>
      <c r="HJO192" s="403"/>
      <c r="HKA192" s="727"/>
      <c r="HKD192" s="403"/>
      <c r="HKE192" s="403"/>
      <c r="HKQ192" s="727"/>
      <c r="HKT192" s="403"/>
      <c r="HKU192" s="403"/>
      <c r="HLG192" s="727"/>
      <c r="HLJ192" s="403"/>
      <c r="HLK192" s="403"/>
      <c r="HLW192" s="727"/>
      <c r="HLZ192" s="403"/>
      <c r="HMA192" s="403"/>
      <c r="HMM192" s="727"/>
      <c r="HMP192" s="403"/>
      <c r="HMQ192" s="403"/>
      <c r="HNC192" s="727"/>
      <c r="HNF192" s="403"/>
      <c r="HNG192" s="403"/>
      <c r="HNS192" s="727"/>
      <c r="HNV192" s="403"/>
      <c r="HNW192" s="403"/>
      <c r="HOI192" s="727"/>
      <c r="HOL192" s="403"/>
      <c r="HOM192" s="403"/>
      <c r="HOY192" s="727"/>
      <c r="HPB192" s="403"/>
      <c r="HPC192" s="403"/>
      <c r="HPO192" s="727"/>
      <c r="HPR192" s="403"/>
      <c r="HPS192" s="403"/>
      <c r="HQE192" s="727"/>
      <c r="HQH192" s="403"/>
      <c r="HQI192" s="403"/>
      <c r="HQU192" s="727"/>
      <c r="HQX192" s="403"/>
      <c r="HQY192" s="403"/>
      <c r="HRK192" s="727"/>
      <c r="HRN192" s="403"/>
      <c r="HRO192" s="403"/>
      <c r="HSA192" s="727"/>
      <c r="HSD192" s="403"/>
      <c r="HSE192" s="403"/>
      <c r="HSQ192" s="727"/>
      <c r="HST192" s="403"/>
      <c r="HSU192" s="403"/>
      <c r="HTG192" s="727"/>
      <c r="HTJ192" s="403"/>
      <c r="HTK192" s="403"/>
      <c r="HTW192" s="727"/>
      <c r="HTZ192" s="403"/>
      <c r="HUA192" s="403"/>
      <c r="HUM192" s="727"/>
      <c r="HUP192" s="403"/>
      <c r="HUQ192" s="403"/>
      <c r="HVC192" s="727"/>
      <c r="HVF192" s="403"/>
      <c r="HVG192" s="403"/>
      <c r="HVS192" s="727"/>
      <c r="HVV192" s="403"/>
      <c r="HVW192" s="403"/>
      <c r="HWI192" s="727"/>
      <c r="HWL192" s="403"/>
      <c r="HWM192" s="403"/>
      <c r="HWY192" s="727"/>
      <c r="HXB192" s="403"/>
      <c r="HXC192" s="403"/>
      <c r="HXO192" s="727"/>
      <c r="HXR192" s="403"/>
      <c r="HXS192" s="403"/>
      <c r="HYE192" s="727"/>
      <c r="HYH192" s="403"/>
      <c r="HYI192" s="403"/>
      <c r="HYU192" s="727"/>
      <c r="HYX192" s="403"/>
      <c r="HYY192" s="403"/>
      <c r="HZK192" s="727"/>
      <c r="HZN192" s="403"/>
      <c r="HZO192" s="403"/>
      <c r="IAA192" s="727"/>
      <c r="IAD192" s="403"/>
      <c r="IAE192" s="403"/>
      <c r="IAQ192" s="727"/>
      <c r="IAT192" s="403"/>
      <c r="IAU192" s="403"/>
      <c r="IBG192" s="727"/>
      <c r="IBJ192" s="403"/>
      <c r="IBK192" s="403"/>
      <c r="IBW192" s="727"/>
      <c r="IBZ192" s="403"/>
      <c r="ICA192" s="403"/>
      <c r="ICM192" s="727"/>
      <c r="ICP192" s="403"/>
      <c r="ICQ192" s="403"/>
      <c r="IDC192" s="727"/>
      <c r="IDF192" s="403"/>
      <c r="IDG192" s="403"/>
      <c r="IDS192" s="727"/>
      <c r="IDV192" s="403"/>
      <c r="IDW192" s="403"/>
      <c r="IEI192" s="727"/>
      <c r="IEL192" s="403"/>
      <c r="IEM192" s="403"/>
      <c r="IEY192" s="727"/>
      <c r="IFB192" s="403"/>
      <c r="IFC192" s="403"/>
      <c r="IFO192" s="727"/>
      <c r="IFR192" s="403"/>
      <c r="IFS192" s="403"/>
      <c r="IGE192" s="727"/>
      <c r="IGH192" s="403"/>
      <c r="IGI192" s="403"/>
      <c r="IGU192" s="727"/>
      <c r="IGX192" s="403"/>
      <c r="IGY192" s="403"/>
      <c r="IHK192" s="727"/>
      <c r="IHN192" s="403"/>
      <c r="IHO192" s="403"/>
      <c r="IIA192" s="727"/>
      <c r="IID192" s="403"/>
      <c r="IIE192" s="403"/>
      <c r="IIQ192" s="727"/>
      <c r="IIT192" s="403"/>
      <c r="IIU192" s="403"/>
      <c r="IJG192" s="727"/>
      <c r="IJJ192" s="403"/>
      <c r="IJK192" s="403"/>
      <c r="IJW192" s="727"/>
      <c r="IJZ192" s="403"/>
      <c r="IKA192" s="403"/>
      <c r="IKM192" s="727"/>
      <c r="IKP192" s="403"/>
      <c r="IKQ192" s="403"/>
      <c r="ILC192" s="727"/>
      <c r="ILF192" s="403"/>
      <c r="ILG192" s="403"/>
      <c r="ILS192" s="727"/>
      <c r="ILV192" s="403"/>
      <c r="ILW192" s="403"/>
      <c r="IMI192" s="727"/>
      <c r="IML192" s="403"/>
      <c r="IMM192" s="403"/>
      <c r="IMY192" s="727"/>
      <c r="INB192" s="403"/>
      <c r="INC192" s="403"/>
      <c r="INO192" s="727"/>
      <c r="INR192" s="403"/>
      <c r="INS192" s="403"/>
      <c r="IOE192" s="727"/>
      <c r="IOH192" s="403"/>
      <c r="IOI192" s="403"/>
      <c r="IOU192" s="727"/>
      <c r="IOX192" s="403"/>
      <c r="IOY192" s="403"/>
      <c r="IPK192" s="727"/>
      <c r="IPN192" s="403"/>
      <c r="IPO192" s="403"/>
      <c r="IQA192" s="727"/>
      <c r="IQD192" s="403"/>
      <c r="IQE192" s="403"/>
      <c r="IQQ192" s="727"/>
      <c r="IQT192" s="403"/>
      <c r="IQU192" s="403"/>
      <c r="IRG192" s="727"/>
      <c r="IRJ192" s="403"/>
      <c r="IRK192" s="403"/>
      <c r="IRW192" s="727"/>
      <c r="IRZ192" s="403"/>
      <c r="ISA192" s="403"/>
      <c r="ISM192" s="727"/>
      <c r="ISP192" s="403"/>
      <c r="ISQ192" s="403"/>
      <c r="ITC192" s="727"/>
      <c r="ITF192" s="403"/>
      <c r="ITG192" s="403"/>
      <c r="ITS192" s="727"/>
      <c r="ITV192" s="403"/>
      <c r="ITW192" s="403"/>
      <c r="IUI192" s="727"/>
      <c r="IUL192" s="403"/>
      <c r="IUM192" s="403"/>
      <c r="IUY192" s="727"/>
      <c r="IVB192" s="403"/>
      <c r="IVC192" s="403"/>
      <c r="IVO192" s="727"/>
      <c r="IVR192" s="403"/>
      <c r="IVS192" s="403"/>
      <c r="IWE192" s="727"/>
      <c r="IWH192" s="403"/>
      <c r="IWI192" s="403"/>
      <c r="IWU192" s="727"/>
      <c r="IWX192" s="403"/>
      <c r="IWY192" s="403"/>
      <c r="IXK192" s="727"/>
      <c r="IXN192" s="403"/>
      <c r="IXO192" s="403"/>
      <c r="IYA192" s="727"/>
      <c r="IYD192" s="403"/>
      <c r="IYE192" s="403"/>
      <c r="IYQ192" s="727"/>
      <c r="IYT192" s="403"/>
      <c r="IYU192" s="403"/>
      <c r="IZG192" s="727"/>
      <c r="IZJ192" s="403"/>
      <c r="IZK192" s="403"/>
      <c r="IZW192" s="727"/>
      <c r="IZZ192" s="403"/>
      <c r="JAA192" s="403"/>
      <c r="JAM192" s="727"/>
      <c r="JAP192" s="403"/>
      <c r="JAQ192" s="403"/>
      <c r="JBC192" s="727"/>
      <c r="JBF192" s="403"/>
      <c r="JBG192" s="403"/>
      <c r="JBS192" s="727"/>
      <c r="JBV192" s="403"/>
      <c r="JBW192" s="403"/>
      <c r="JCI192" s="727"/>
      <c r="JCL192" s="403"/>
      <c r="JCM192" s="403"/>
      <c r="JCY192" s="727"/>
      <c r="JDB192" s="403"/>
      <c r="JDC192" s="403"/>
      <c r="JDO192" s="727"/>
      <c r="JDR192" s="403"/>
      <c r="JDS192" s="403"/>
      <c r="JEE192" s="727"/>
      <c r="JEH192" s="403"/>
      <c r="JEI192" s="403"/>
      <c r="JEU192" s="727"/>
      <c r="JEX192" s="403"/>
      <c r="JEY192" s="403"/>
      <c r="JFK192" s="727"/>
      <c r="JFN192" s="403"/>
      <c r="JFO192" s="403"/>
      <c r="JGA192" s="727"/>
      <c r="JGD192" s="403"/>
      <c r="JGE192" s="403"/>
      <c r="JGQ192" s="727"/>
      <c r="JGT192" s="403"/>
      <c r="JGU192" s="403"/>
      <c r="JHG192" s="727"/>
      <c r="JHJ192" s="403"/>
      <c r="JHK192" s="403"/>
      <c r="JHW192" s="727"/>
      <c r="JHZ192" s="403"/>
      <c r="JIA192" s="403"/>
      <c r="JIM192" s="727"/>
      <c r="JIP192" s="403"/>
      <c r="JIQ192" s="403"/>
      <c r="JJC192" s="727"/>
      <c r="JJF192" s="403"/>
      <c r="JJG192" s="403"/>
      <c r="JJS192" s="727"/>
      <c r="JJV192" s="403"/>
      <c r="JJW192" s="403"/>
      <c r="JKI192" s="727"/>
      <c r="JKL192" s="403"/>
      <c r="JKM192" s="403"/>
      <c r="JKY192" s="727"/>
      <c r="JLB192" s="403"/>
      <c r="JLC192" s="403"/>
      <c r="JLO192" s="727"/>
      <c r="JLR192" s="403"/>
      <c r="JLS192" s="403"/>
      <c r="JME192" s="727"/>
      <c r="JMH192" s="403"/>
      <c r="JMI192" s="403"/>
      <c r="JMU192" s="727"/>
      <c r="JMX192" s="403"/>
      <c r="JMY192" s="403"/>
      <c r="JNK192" s="727"/>
      <c r="JNN192" s="403"/>
      <c r="JNO192" s="403"/>
      <c r="JOA192" s="727"/>
      <c r="JOD192" s="403"/>
      <c r="JOE192" s="403"/>
      <c r="JOQ192" s="727"/>
      <c r="JOT192" s="403"/>
      <c r="JOU192" s="403"/>
      <c r="JPG192" s="727"/>
      <c r="JPJ192" s="403"/>
      <c r="JPK192" s="403"/>
      <c r="JPW192" s="727"/>
      <c r="JPZ192" s="403"/>
      <c r="JQA192" s="403"/>
      <c r="JQM192" s="727"/>
      <c r="JQP192" s="403"/>
      <c r="JQQ192" s="403"/>
      <c r="JRC192" s="727"/>
      <c r="JRF192" s="403"/>
      <c r="JRG192" s="403"/>
      <c r="JRS192" s="727"/>
      <c r="JRV192" s="403"/>
      <c r="JRW192" s="403"/>
      <c r="JSI192" s="727"/>
      <c r="JSL192" s="403"/>
      <c r="JSM192" s="403"/>
      <c r="JSY192" s="727"/>
      <c r="JTB192" s="403"/>
      <c r="JTC192" s="403"/>
      <c r="JTO192" s="727"/>
      <c r="JTR192" s="403"/>
      <c r="JTS192" s="403"/>
      <c r="JUE192" s="727"/>
      <c r="JUH192" s="403"/>
      <c r="JUI192" s="403"/>
      <c r="JUU192" s="727"/>
      <c r="JUX192" s="403"/>
      <c r="JUY192" s="403"/>
      <c r="JVK192" s="727"/>
      <c r="JVN192" s="403"/>
      <c r="JVO192" s="403"/>
      <c r="JWA192" s="727"/>
      <c r="JWD192" s="403"/>
      <c r="JWE192" s="403"/>
      <c r="JWQ192" s="727"/>
      <c r="JWT192" s="403"/>
      <c r="JWU192" s="403"/>
      <c r="JXG192" s="727"/>
      <c r="JXJ192" s="403"/>
      <c r="JXK192" s="403"/>
      <c r="JXW192" s="727"/>
      <c r="JXZ192" s="403"/>
      <c r="JYA192" s="403"/>
      <c r="JYM192" s="727"/>
      <c r="JYP192" s="403"/>
      <c r="JYQ192" s="403"/>
      <c r="JZC192" s="727"/>
      <c r="JZF192" s="403"/>
      <c r="JZG192" s="403"/>
      <c r="JZS192" s="727"/>
      <c r="JZV192" s="403"/>
      <c r="JZW192" s="403"/>
      <c r="KAI192" s="727"/>
      <c r="KAL192" s="403"/>
      <c r="KAM192" s="403"/>
      <c r="KAY192" s="727"/>
      <c r="KBB192" s="403"/>
      <c r="KBC192" s="403"/>
      <c r="KBO192" s="727"/>
      <c r="KBR192" s="403"/>
      <c r="KBS192" s="403"/>
      <c r="KCE192" s="727"/>
      <c r="KCH192" s="403"/>
      <c r="KCI192" s="403"/>
      <c r="KCU192" s="727"/>
      <c r="KCX192" s="403"/>
      <c r="KCY192" s="403"/>
      <c r="KDK192" s="727"/>
      <c r="KDN192" s="403"/>
      <c r="KDO192" s="403"/>
      <c r="KEA192" s="727"/>
      <c r="KED192" s="403"/>
      <c r="KEE192" s="403"/>
      <c r="KEQ192" s="727"/>
      <c r="KET192" s="403"/>
      <c r="KEU192" s="403"/>
      <c r="KFG192" s="727"/>
      <c r="KFJ192" s="403"/>
      <c r="KFK192" s="403"/>
      <c r="KFW192" s="727"/>
      <c r="KFZ192" s="403"/>
      <c r="KGA192" s="403"/>
      <c r="KGM192" s="727"/>
      <c r="KGP192" s="403"/>
      <c r="KGQ192" s="403"/>
      <c r="KHC192" s="727"/>
      <c r="KHF192" s="403"/>
      <c r="KHG192" s="403"/>
      <c r="KHS192" s="727"/>
      <c r="KHV192" s="403"/>
      <c r="KHW192" s="403"/>
      <c r="KII192" s="727"/>
      <c r="KIL192" s="403"/>
      <c r="KIM192" s="403"/>
      <c r="KIY192" s="727"/>
      <c r="KJB192" s="403"/>
      <c r="KJC192" s="403"/>
      <c r="KJO192" s="727"/>
      <c r="KJR192" s="403"/>
      <c r="KJS192" s="403"/>
      <c r="KKE192" s="727"/>
      <c r="KKH192" s="403"/>
      <c r="KKI192" s="403"/>
      <c r="KKU192" s="727"/>
      <c r="KKX192" s="403"/>
      <c r="KKY192" s="403"/>
      <c r="KLK192" s="727"/>
      <c r="KLN192" s="403"/>
      <c r="KLO192" s="403"/>
      <c r="KMA192" s="727"/>
      <c r="KMD192" s="403"/>
      <c r="KME192" s="403"/>
      <c r="KMQ192" s="727"/>
      <c r="KMT192" s="403"/>
      <c r="KMU192" s="403"/>
      <c r="KNG192" s="727"/>
      <c r="KNJ192" s="403"/>
      <c r="KNK192" s="403"/>
      <c r="KNW192" s="727"/>
      <c r="KNZ192" s="403"/>
      <c r="KOA192" s="403"/>
      <c r="KOM192" s="727"/>
      <c r="KOP192" s="403"/>
      <c r="KOQ192" s="403"/>
      <c r="KPC192" s="727"/>
      <c r="KPF192" s="403"/>
      <c r="KPG192" s="403"/>
      <c r="KPS192" s="727"/>
      <c r="KPV192" s="403"/>
      <c r="KPW192" s="403"/>
      <c r="KQI192" s="727"/>
      <c r="KQL192" s="403"/>
      <c r="KQM192" s="403"/>
      <c r="KQY192" s="727"/>
      <c r="KRB192" s="403"/>
      <c r="KRC192" s="403"/>
      <c r="KRO192" s="727"/>
      <c r="KRR192" s="403"/>
      <c r="KRS192" s="403"/>
      <c r="KSE192" s="727"/>
      <c r="KSH192" s="403"/>
      <c r="KSI192" s="403"/>
      <c r="KSU192" s="727"/>
      <c r="KSX192" s="403"/>
      <c r="KSY192" s="403"/>
      <c r="KTK192" s="727"/>
      <c r="KTN192" s="403"/>
      <c r="KTO192" s="403"/>
      <c r="KUA192" s="727"/>
      <c r="KUD192" s="403"/>
      <c r="KUE192" s="403"/>
      <c r="KUQ192" s="727"/>
      <c r="KUT192" s="403"/>
      <c r="KUU192" s="403"/>
      <c r="KVG192" s="727"/>
      <c r="KVJ192" s="403"/>
      <c r="KVK192" s="403"/>
      <c r="KVW192" s="727"/>
      <c r="KVZ192" s="403"/>
      <c r="KWA192" s="403"/>
      <c r="KWM192" s="727"/>
      <c r="KWP192" s="403"/>
      <c r="KWQ192" s="403"/>
      <c r="KXC192" s="727"/>
      <c r="KXF192" s="403"/>
      <c r="KXG192" s="403"/>
      <c r="KXS192" s="727"/>
      <c r="KXV192" s="403"/>
      <c r="KXW192" s="403"/>
      <c r="KYI192" s="727"/>
      <c r="KYL192" s="403"/>
      <c r="KYM192" s="403"/>
      <c r="KYY192" s="727"/>
      <c r="KZB192" s="403"/>
      <c r="KZC192" s="403"/>
      <c r="KZO192" s="727"/>
      <c r="KZR192" s="403"/>
      <c r="KZS192" s="403"/>
      <c r="LAE192" s="727"/>
      <c r="LAH192" s="403"/>
      <c r="LAI192" s="403"/>
      <c r="LAU192" s="727"/>
      <c r="LAX192" s="403"/>
      <c r="LAY192" s="403"/>
      <c r="LBK192" s="727"/>
      <c r="LBN192" s="403"/>
      <c r="LBO192" s="403"/>
      <c r="LCA192" s="727"/>
      <c r="LCD192" s="403"/>
      <c r="LCE192" s="403"/>
      <c r="LCQ192" s="727"/>
      <c r="LCT192" s="403"/>
      <c r="LCU192" s="403"/>
      <c r="LDG192" s="727"/>
      <c r="LDJ192" s="403"/>
      <c r="LDK192" s="403"/>
      <c r="LDW192" s="727"/>
      <c r="LDZ192" s="403"/>
      <c r="LEA192" s="403"/>
      <c r="LEM192" s="727"/>
      <c r="LEP192" s="403"/>
      <c r="LEQ192" s="403"/>
      <c r="LFC192" s="727"/>
      <c r="LFF192" s="403"/>
      <c r="LFG192" s="403"/>
      <c r="LFS192" s="727"/>
      <c r="LFV192" s="403"/>
      <c r="LFW192" s="403"/>
      <c r="LGI192" s="727"/>
      <c r="LGL192" s="403"/>
      <c r="LGM192" s="403"/>
      <c r="LGY192" s="727"/>
      <c r="LHB192" s="403"/>
      <c r="LHC192" s="403"/>
      <c r="LHO192" s="727"/>
      <c r="LHR192" s="403"/>
      <c r="LHS192" s="403"/>
      <c r="LIE192" s="727"/>
      <c r="LIH192" s="403"/>
      <c r="LII192" s="403"/>
      <c r="LIU192" s="727"/>
      <c r="LIX192" s="403"/>
      <c r="LIY192" s="403"/>
      <c r="LJK192" s="727"/>
      <c r="LJN192" s="403"/>
      <c r="LJO192" s="403"/>
      <c r="LKA192" s="727"/>
      <c r="LKD192" s="403"/>
      <c r="LKE192" s="403"/>
      <c r="LKQ192" s="727"/>
      <c r="LKT192" s="403"/>
      <c r="LKU192" s="403"/>
      <c r="LLG192" s="727"/>
      <c r="LLJ192" s="403"/>
      <c r="LLK192" s="403"/>
      <c r="LLW192" s="727"/>
      <c r="LLZ192" s="403"/>
      <c r="LMA192" s="403"/>
      <c r="LMM192" s="727"/>
      <c r="LMP192" s="403"/>
      <c r="LMQ192" s="403"/>
      <c r="LNC192" s="727"/>
      <c r="LNF192" s="403"/>
      <c r="LNG192" s="403"/>
      <c r="LNS192" s="727"/>
      <c r="LNV192" s="403"/>
      <c r="LNW192" s="403"/>
      <c r="LOI192" s="727"/>
      <c r="LOL192" s="403"/>
      <c r="LOM192" s="403"/>
      <c r="LOY192" s="727"/>
      <c r="LPB192" s="403"/>
      <c r="LPC192" s="403"/>
      <c r="LPO192" s="727"/>
      <c r="LPR192" s="403"/>
      <c r="LPS192" s="403"/>
      <c r="LQE192" s="727"/>
      <c r="LQH192" s="403"/>
      <c r="LQI192" s="403"/>
      <c r="LQU192" s="727"/>
      <c r="LQX192" s="403"/>
      <c r="LQY192" s="403"/>
      <c r="LRK192" s="727"/>
      <c r="LRN192" s="403"/>
      <c r="LRO192" s="403"/>
      <c r="LSA192" s="727"/>
      <c r="LSD192" s="403"/>
      <c r="LSE192" s="403"/>
      <c r="LSQ192" s="727"/>
      <c r="LST192" s="403"/>
      <c r="LSU192" s="403"/>
      <c r="LTG192" s="727"/>
      <c r="LTJ192" s="403"/>
      <c r="LTK192" s="403"/>
      <c r="LTW192" s="727"/>
      <c r="LTZ192" s="403"/>
      <c r="LUA192" s="403"/>
      <c r="LUM192" s="727"/>
      <c r="LUP192" s="403"/>
      <c r="LUQ192" s="403"/>
      <c r="LVC192" s="727"/>
      <c r="LVF192" s="403"/>
      <c r="LVG192" s="403"/>
      <c r="LVS192" s="727"/>
      <c r="LVV192" s="403"/>
      <c r="LVW192" s="403"/>
      <c r="LWI192" s="727"/>
      <c r="LWL192" s="403"/>
      <c r="LWM192" s="403"/>
      <c r="LWY192" s="727"/>
      <c r="LXB192" s="403"/>
      <c r="LXC192" s="403"/>
      <c r="LXO192" s="727"/>
      <c r="LXR192" s="403"/>
      <c r="LXS192" s="403"/>
      <c r="LYE192" s="727"/>
      <c r="LYH192" s="403"/>
      <c r="LYI192" s="403"/>
      <c r="LYU192" s="727"/>
      <c r="LYX192" s="403"/>
      <c r="LYY192" s="403"/>
      <c r="LZK192" s="727"/>
      <c r="LZN192" s="403"/>
      <c r="LZO192" s="403"/>
      <c r="MAA192" s="727"/>
      <c r="MAD192" s="403"/>
      <c r="MAE192" s="403"/>
      <c r="MAQ192" s="727"/>
      <c r="MAT192" s="403"/>
      <c r="MAU192" s="403"/>
      <c r="MBG192" s="727"/>
      <c r="MBJ192" s="403"/>
      <c r="MBK192" s="403"/>
      <c r="MBW192" s="727"/>
      <c r="MBZ192" s="403"/>
      <c r="MCA192" s="403"/>
      <c r="MCM192" s="727"/>
      <c r="MCP192" s="403"/>
      <c r="MCQ192" s="403"/>
      <c r="MDC192" s="727"/>
      <c r="MDF192" s="403"/>
      <c r="MDG192" s="403"/>
      <c r="MDS192" s="727"/>
      <c r="MDV192" s="403"/>
      <c r="MDW192" s="403"/>
      <c r="MEI192" s="727"/>
      <c r="MEL192" s="403"/>
      <c r="MEM192" s="403"/>
      <c r="MEY192" s="727"/>
      <c r="MFB192" s="403"/>
      <c r="MFC192" s="403"/>
      <c r="MFO192" s="727"/>
      <c r="MFR192" s="403"/>
      <c r="MFS192" s="403"/>
      <c r="MGE192" s="727"/>
      <c r="MGH192" s="403"/>
      <c r="MGI192" s="403"/>
      <c r="MGU192" s="727"/>
      <c r="MGX192" s="403"/>
      <c r="MGY192" s="403"/>
      <c r="MHK192" s="727"/>
      <c r="MHN192" s="403"/>
      <c r="MHO192" s="403"/>
      <c r="MIA192" s="727"/>
      <c r="MID192" s="403"/>
      <c r="MIE192" s="403"/>
      <c r="MIQ192" s="727"/>
      <c r="MIT192" s="403"/>
      <c r="MIU192" s="403"/>
      <c r="MJG192" s="727"/>
      <c r="MJJ192" s="403"/>
      <c r="MJK192" s="403"/>
      <c r="MJW192" s="727"/>
      <c r="MJZ192" s="403"/>
      <c r="MKA192" s="403"/>
      <c r="MKM192" s="727"/>
      <c r="MKP192" s="403"/>
      <c r="MKQ192" s="403"/>
      <c r="MLC192" s="727"/>
      <c r="MLF192" s="403"/>
      <c r="MLG192" s="403"/>
      <c r="MLS192" s="727"/>
      <c r="MLV192" s="403"/>
      <c r="MLW192" s="403"/>
      <c r="MMI192" s="727"/>
      <c r="MML192" s="403"/>
      <c r="MMM192" s="403"/>
      <c r="MMY192" s="727"/>
      <c r="MNB192" s="403"/>
      <c r="MNC192" s="403"/>
      <c r="MNO192" s="727"/>
      <c r="MNR192" s="403"/>
      <c r="MNS192" s="403"/>
      <c r="MOE192" s="727"/>
      <c r="MOH192" s="403"/>
      <c r="MOI192" s="403"/>
      <c r="MOU192" s="727"/>
      <c r="MOX192" s="403"/>
      <c r="MOY192" s="403"/>
      <c r="MPK192" s="727"/>
      <c r="MPN192" s="403"/>
      <c r="MPO192" s="403"/>
      <c r="MQA192" s="727"/>
      <c r="MQD192" s="403"/>
      <c r="MQE192" s="403"/>
      <c r="MQQ192" s="727"/>
      <c r="MQT192" s="403"/>
      <c r="MQU192" s="403"/>
      <c r="MRG192" s="727"/>
      <c r="MRJ192" s="403"/>
      <c r="MRK192" s="403"/>
      <c r="MRW192" s="727"/>
      <c r="MRZ192" s="403"/>
      <c r="MSA192" s="403"/>
      <c r="MSM192" s="727"/>
      <c r="MSP192" s="403"/>
      <c r="MSQ192" s="403"/>
      <c r="MTC192" s="727"/>
      <c r="MTF192" s="403"/>
      <c r="MTG192" s="403"/>
      <c r="MTS192" s="727"/>
      <c r="MTV192" s="403"/>
      <c r="MTW192" s="403"/>
      <c r="MUI192" s="727"/>
      <c r="MUL192" s="403"/>
      <c r="MUM192" s="403"/>
      <c r="MUY192" s="727"/>
      <c r="MVB192" s="403"/>
      <c r="MVC192" s="403"/>
      <c r="MVO192" s="727"/>
      <c r="MVR192" s="403"/>
      <c r="MVS192" s="403"/>
      <c r="MWE192" s="727"/>
      <c r="MWH192" s="403"/>
      <c r="MWI192" s="403"/>
      <c r="MWU192" s="727"/>
      <c r="MWX192" s="403"/>
      <c r="MWY192" s="403"/>
      <c r="MXK192" s="727"/>
      <c r="MXN192" s="403"/>
      <c r="MXO192" s="403"/>
      <c r="MYA192" s="727"/>
      <c r="MYD192" s="403"/>
      <c r="MYE192" s="403"/>
      <c r="MYQ192" s="727"/>
      <c r="MYT192" s="403"/>
      <c r="MYU192" s="403"/>
      <c r="MZG192" s="727"/>
      <c r="MZJ192" s="403"/>
      <c r="MZK192" s="403"/>
      <c r="MZW192" s="727"/>
      <c r="MZZ192" s="403"/>
      <c r="NAA192" s="403"/>
      <c r="NAM192" s="727"/>
      <c r="NAP192" s="403"/>
      <c r="NAQ192" s="403"/>
      <c r="NBC192" s="727"/>
      <c r="NBF192" s="403"/>
      <c r="NBG192" s="403"/>
      <c r="NBS192" s="727"/>
      <c r="NBV192" s="403"/>
      <c r="NBW192" s="403"/>
      <c r="NCI192" s="727"/>
      <c r="NCL192" s="403"/>
      <c r="NCM192" s="403"/>
      <c r="NCY192" s="727"/>
      <c r="NDB192" s="403"/>
      <c r="NDC192" s="403"/>
      <c r="NDO192" s="727"/>
      <c r="NDR192" s="403"/>
      <c r="NDS192" s="403"/>
      <c r="NEE192" s="727"/>
      <c r="NEH192" s="403"/>
      <c r="NEI192" s="403"/>
      <c r="NEU192" s="727"/>
      <c r="NEX192" s="403"/>
      <c r="NEY192" s="403"/>
      <c r="NFK192" s="727"/>
      <c r="NFN192" s="403"/>
      <c r="NFO192" s="403"/>
      <c r="NGA192" s="727"/>
      <c r="NGD192" s="403"/>
      <c r="NGE192" s="403"/>
      <c r="NGQ192" s="727"/>
      <c r="NGT192" s="403"/>
      <c r="NGU192" s="403"/>
      <c r="NHG192" s="727"/>
      <c r="NHJ192" s="403"/>
      <c r="NHK192" s="403"/>
      <c r="NHW192" s="727"/>
      <c r="NHZ192" s="403"/>
      <c r="NIA192" s="403"/>
      <c r="NIM192" s="727"/>
      <c r="NIP192" s="403"/>
      <c r="NIQ192" s="403"/>
      <c r="NJC192" s="727"/>
      <c r="NJF192" s="403"/>
      <c r="NJG192" s="403"/>
      <c r="NJS192" s="727"/>
      <c r="NJV192" s="403"/>
      <c r="NJW192" s="403"/>
      <c r="NKI192" s="727"/>
      <c r="NKL192" s="403"/>
      <c r="NKM192" s="403"/>
      <c r="NKY192" s="727"/>
      <c r="NLB192" s="403"/>
      <c r="NLC192" s="403"/>
      <c r="NLO192" s="727"/>
      <c r="NLR192" s="403"/>
      <c r="NLS192" s="403"/>
      <c r="NME192" s="727"/>
      <c r="NMH192" s="403"/>
      <c r="NMI192" s="403"/>
      <c r="NMU192" s="727"/>
      <c r="NMX192" s="403"/>
      <c r="NMY192" s="403"/>
      <c r="NNK192" s="727"/>
      <c r="NNN192" s="403"/>
      <c r="NNO192" s="403"/>
      <c r="NOA192" s="727"/>
      <c r="NOD192" s="403"/>
      <c r="NOE192" s="403"/>
      <c r="NOQ192" s="727"/>
      <c r="NOT192" s="403"/>
      <c r="NOU192" s="403"/>
      <c r="NPG192" s="727"/>
      <c r="NPJ192" s="403"/>
      <c r="NPK192" s="403"/>
      <c r="NPW192" s="727"/>
      <c r="NPZ192" s="403"/>
      <c r="NQA192" s="403"/>
      <c r="NQM192" s="727"/>
      <c r="NQP192" s="403"/>
      <c r="NQQ192" s="403"/>
      <c r="NRC192" s="727"/>
      <c r="NRF192" s="403"/>
      <c r="NRG192" s="403"/>
      <c r="NRS192" s="727"/>
      <c r="NRV192" s="403"/>
      <c r="NRW192" s="403"/>
      <c r="NSI192" s="727"/>
      <c r="NSL192" s="403"/>
      <c r="NSM192" s="403"/>
      <c r="NSY192" s="727"/>
      <c r="NTB192" s="403"/>
      <c r="NTC192" s="403"/>
      <c r="NTO192" s="727"/>
      <c r="NTR192" s="403"/>
      <c r="NTS192" s="403"/>
      <c r="NUE192" s="727"/>
      <c r="NUH192" s="403"/>
      <c r="NUI192" s="403"/>
      <c r="NUU192" s="727"/>
      <c r="NUX192" s="403"/>
      <c r="NUY192" s="403"/>
      <c r="NVK192" s="727"/>
      <c r="NVN192" s="403"/>
      <c r="NVO192" s="403"/>
      <c r="NWA192" s="727"/>
      <c r="NWD192" s="403"/>
      <c r="NWE192" s="403"/>
      <c r="NWQ192" s="727"/>
      <c r="NWT192" s="403"/>
      <c r="NWU192" s="403"/>
      <c r="NXG192" s="727"/>
      <c r="NXJ192" s="403"/>
      <c r="NXK192" s="403"/>
      <c r="NXW192" s="727"/>
      <c r="NXZ192" s="403"/>
      <c r="NYA192" s="403"/>
      <c r="NYM192" s="727"/>
      <c r="NYP192" s="403"/>
      <c r="NYQ192" s="403"/>
      <c r="NZC192" s="727"/>
      <c r="NZF192" s="403"/>
      <c r="NZG192" s="403"/>
      <c r="NZS192" s="727"/>
      <c r="NZV192" s="403"/>
      <c r="NZW192" s="403"/>
      <c r="OAI192" s="727"/>
      <c r="OAL192" s="403"/>
      <c r="OAM192" s="403"/>
      <c r="OAY192" s="727"/>
      <c r="OBB192" s="403"/>
      <c r="OBC192" s="403"/>
      <c r="OBO192" s="727"/>
      <c r="OBR192" s="403"/>
      <c r="OBS192" s="403"/>
      <c r="OCE192" s="727"/>
      <c r="OCH192" s="403"/>
      <c r="OCI192" s="403"/>
      <c r="OCU192" s="727"/>
      <c r="OCX192" s="403"/>
      <c r="OCY192" s="403"/>
      <c r="ODK192" s="727"/>
      <c r="ODN192" s="403"/>
      <c r="ODO192" s="403"/>
      <c r="OEA192" s="727"/>
      <c r="OED192" s="403"/>
      <c r="OEE192" s="403"/>
      <c r="OEQ192" s="727"/>
      <c r="OET192" s="403"/>
      <c r="OEU192" s="403"/>
      <c r="OFG192" s="727"/>
      <c r="OFJ192" s="403"/>
      <c r="OFK192" s="403"/>
      <c r="OFW192" s="727"/>
      <c r="OFZ192" s="403"/>
      <c r="OGA192" s="403"/>
      <c r="OGM192" s="727"/>
      <c r="OGP192" s="403"/>
      <c r="OGQ192" s="403"/>
      <c r="OHC192" s="727"/>
      <c r="OHF192" s="403"/>
      <c r="OHG192" s="403"/>
      <c r="OHS192" s="727"/>
      <c r="OHV192" s="403"/>
      <c r="OHW192" s="403"/>
      <c r="OII192" s="727"/>
      <c r="OIL192" s="403"/>
      <c r="OIM192" s="403"/>
      <c r="OIY192" s="727"/>
      <c r="OJB192" s="403"/>
      <c r="OJC192" s="403"/>
      <c r="OJO192" s="727"/>
      <c r="OJR192" s="403"/>
      <c r="OJS192" s="403"/>
      <c r="OKE192" s="727"/>
      <c r="OKH192" s="403"/>
      <c r="OKI192" s="403"/>
      <c r="OKU192" s="727"/>
      <c r="OKX192" s="403"/>
      <c r="OKY192" s="403"/>
      <c r="OLK192" s="727"/>
      <c r="OLN192" s="403"/>
      <c r="OLO192" s="403"/>
      <c r="OMA192" s="727"/>
      <c r="OMD192" s="403"/>
      <c r="OME192" s="403"/>
      <c r="OMQ192" s="727"/>
      <c r="OMT192" s="403"/>
      <c r="OMU192" s="403"/>
      <c r="ONG192" s="727"/>
      <c r="ONJ192" s="403"/>
      <c r="ONK192" s="403"/>
      <c r="ONW192" s="727"/>
      <c r="ONZ192" s="403"/>
      <c r="OOA192" s="403"/>
      <c r="OOM192" s="727"/>
      <c r="OOP192" s="403"/>
      <c r="OOQ192" s="403"/>
      <c r="OPC192" s="727"/>
      <c r="OPF192" s="403"/>
      <c r="OPG192" s="403"/>
      <c r="OPS192" s="727"/>
      <c r="OPV192" s="403"/>
      <c r="OPW192" s="403"/>
      <c r="OQI192" s="727"/>
      <c r="OQL192" s="403"/>
      <c r="OQM192" s="403"/>
      <c r="OQY192" s="727"/>
      <c r="ORB192" s="403"/>
      <c r="ORC192" s="403"/>
      <c r="ORO192" s="727"/>
      <c r="ORR192" s="403"/>
      <c r="ORS192" s="403"/>
      <c r="OSE192" s="727"/>
      <c r="OSH192" s="403"/>
      <c r="OSI192" s="403"/>
      <c r="OSU192" s="727"/>
      <c r="OSX192" s="403"/>
      <c r="OSY192" s="403"/>
      <c r="OTK192" s="727"/>
      <c r="OTN192" s="403"/>
      <c r="OTO192" s="403"/>
      <c r="OUA192" s="727"/>
      <c r="OUD192" s="403"/>
      <c r="OUE192" s="403"/>
      <c r="OUQ192" s="727"/>
      <c r="OUT192" s="403"/>
      <c r="OUU192" s="403"/>
      <c r="OVG192" s="727"/>
      <c r="OVJ192" s="403"/>
      <c r="OVK192" s="403"/>
      <c r="OVW192" s="727"/>
      <c r="OVZ192" s="403"/>
      <c r="OWA192" s="403"/>
      <c r="OWM192" s="727"/>
      <c r="OWP192" s="403"/>
      <c r="OWQ192" s="403"/>
      <c r="OXC192" s="727"/>
      <c r="OXF192" s="403"/>
      <c r="OXG192" s="403"/>
      <c r="OXS192" s="727"/>
      <c r="OXV192" s="403"/>
      <c r="OXW192" s="403"/>
      <c r="OYI192" s="727"/>
      <c r="OYL192" s="403"/>
      <c r="OYM192" s="403"/>
      <c r="OYY192" s="727"/>
      <c r="OZB192" s="403"/>
      <c r="OZC192" s="403"/>
      <c r="OZO192" s="727"/>
      <c r="OZR192" s="403"/>
      <c r="OZS192" s="403"/>
      <c r="PAE192" s="727"/>
      <c r="PAH192" s="403"/>
      <c r="PAI192" s="403"/>
      <c r="PAU192" s="727"/>
      <c r="PAX192" s="403"/>
      <c r="PAY192" s="403"/>
      <c r="PBK192" s="727"/>
      <c r="PBN192" s="403"/>
      <c r="PBO192" s="403"/>
      <c r="PCA192" s="727"/>
      <c r="PCD192" s="403"/>
      <c r="PCE192" s="403"/>
      <c r="PCQ192" s="727"/>
      <c r="PCT192" s="403"/>
      <c r="PCU192" s="403"/>
      <c r="PDG192" s="727"/>
      <c r="PDJ192" s="403"/>
      <c r="PDK192" s="403"/>
      <c r="PDW192" s="727"/>
      <c r="PDZ192" s="403"/>
      <c r="PEA192" s="403"/>
      <c r="PEM192" s="727"/>
      <c r="PEP192" s="403"/>
      <c r="PEQ192" s="403"/>
      <c r="PFC192" s="727"/>
      <c r="PFF192" s="403"/>
      <c r="PFG192" s="403"/>
      <c r="PFS192" s="727"/>
      <c r="PFV192" s="403"/>
      <c r="PFW192" s="403"/>
      <c r="PGI192" s="727"/>
      <c r="PGL192" s="403"/>
      <c r="PGM192" s="403"/>
      <c r="PGY192" s="727"/>
      <c r="PHB192" s="403"/>
      <c r="PHC192" s="403"/>
      <c r="PHO192" s="727"/>
      <c r="PHR192" s="403"/>
      <c r="PHS192" s="403"/>
      <c r="PIE192" s="727"/>
      <c r="PIH192" s="403"/>
      <c r="PII192" s="403"/>
      <c r="PIU192" s="727"/>
      <c r="PIX192" s="403"/>
      <c r="PIY192" s="403"/>
      <c r="PJK192" s="727"/>
      <c r="PJN192" s="403"/>
      <c r="PJO192" s="403"/>
      <c r="PKA192" s="727"/>
      <c r="PKD192" s="403"/>
      <c r="PKE192" s="403"/>
      <c r="PKQ192" s="727"/>
      <c r="PKT192" s="403"/>
      <c r="PKU192" s="403"/>
      <c r="PLG192" s="727"/>
      <c r="PLJ192" s="403"/>
      <c r="PLK192" s="403"/>
      <c r="PLW192" s="727"/>
      <c r="PLZ192" s="403"/>
      <c r="PMA192" s="403"/>
      <c r="PMM192" s="727"/>
      <c r="PMP192" s="403"/>
      <c r="PMQ192" s="403"/>
      <c r="PNC192" s="727"/>
      <c r="PNF192" s="403"/>
      <c r="PNG192" s="403"/>
      <c r="PNS192" s="727"/>
      <c r="PNV192" s="403"/>
      <c r="PNW192" s="403"/>
      <c r="POI192" s="727"/>
      <c r="POL192" s="403"/>
      <c r="POM192" s="403"/>
      <c r="POY192" s="727"/>
      <c r="PPB192" s="403"/>
      <c r="PPC192" s="403"/>
      <c r="PPO192" s="727"/>
      <c r="PPR192" s="403"/>
      <c r="PPS192" s="403"/>
      <c r="PQE192" s="727"/>
      <c r="PQH192" s="403"/>
      <c r="PQI192" s="403"/>
      <c r="PQU192" s="727"/>
      <c r="PQX192" s="403"/>
      <c r="PQY192" s="403"/>
      <c r="PRK192" s="727"/>
      <c r="PRN192" s="403"/>
      <c r="PRO192" s="403"/>
      <c r="PSA192" s="727"/>
      <c r="PSD192" s="403"/>
      <c r="PSE192" s="403"/>
      <c r="PSQ192" s="727"/>
      <c r="PST192" s="403"/>
      <c r="PSU192" s="403"/>
      <c r="PTG192" s="727"/>
      <c r="PTJ192" s="403"/>
      <c r="PTK192" s="403"/>
      <c r="PTW192" s="727"/>
      <c r="PTZ192" s="403"/>
      <c r="PUA192" s="403"/>
      <c r="PUM192" s="727"/>
      <c r="PUP192" s="403"/>
      <c r="PUQ192" s="403"/>
      <c r="PVC192" s="727"/>
      <c r="PVF192" s="403"/>
      <c r="PVG192" s="403"/>
      <c r="PVS192" s="727"/>
      <c r="PVV192" s="403"/>
      <c r="PVW192" s="403"/>
      <c r="PWI192" s="727"/>
      <c r="PWL192" s="403"/>
      <c r="PWM192" s="403"/>
      <c r="PWY192" s="727"/>
      <c r="PXB192" s="403"/>
      <c r="PXC192" s="403"/>
      <c r="PXO192" s="727"/>
      <c r="PXR192" s="403"/>
      <c r="PXS192" s="403"/>
      <c r="PYE192" s="727"/>
      <c r="PYH192" s="403"/>
      <c r="PYI192" s="403"/>
      <c r="PYU192" s="727"/>
      <c r="PYX192" s="403"/>
      <c r="PYY192" s="403"/>
      <c r="PZK192" s="727"/>
      <c r="PZN192" s="403"/>
      <c r="PZO192" s="403"/>
      <c r="QAA192" s="727"/>
      <c r="QAD192" s="403"/>
      <c r="QAE192" s="403"/>
      <c r="QAQ192" s="727"/>
      <c r="QAT192" s="403"/>
      <c r="QAU192" s="403"/>
      <c r="QBG192" s="727"/>
      <c r="QBJ192" s="403"/>
      <c r="QBK192" s="403"/>
      <c r="QBW192" s="727"/>
      <c r="QBZ192" s="403"/>
      <c r="QCA192" s="403"/>
      <c r="QCM192" s="727"/>
      <c r="QCP192" s="403"/>
      <c r="QCQ192" s="403"/>
      <c r="QDC192" s="727"/>
      <c r="QDF192" s="403"/>
      <c r="QDG192" s="403"/>
      <c r="QDS192" s="727"/>
      <c r="QDV192" s="403"/>
      <c r="QDW192" s="403"/>
      <c r="QEI192" s="727"/>
      <c r="QEL192" s="403"/>
      <c r="QEM192" s="403"/>
      <c r="QEY192" s="727"/>
      <c r="QFB192" s="403"/>
      <c r="QFC192" s="403"/>
      <c r="QFO192" s="727"/>
      <c r="QFR192" s="403"/>
      <c r="QFS192" s="403"/>
      <c r="QGE192" s="727"/>
      <c r="QGH192" s="403"/>
      <c r="QGI192" s="403"/>
      <c r="QGU192" s="727"/>
      <c r="QGX192" s="403"/>
      <c r="QGY192" s="403"/>
      <c r="QHK192" s="727"/>
      <c r="QHN192" s="403"/>
      <c r="QHO192" s="403"/>
      <c r="QIA192" s="727"/>
      <c r="QID192" s="403"/>
      <c r="QIE192" s="403"/>
      <c r="QIQ192" s="727"/>
      <c r="QIT192" s="403"/>
      <c r="QIU192" s="403"/>
      <c r="QJG192" s="727"/>
      <c r="QJJ192" s="403"/>
      <c r="QJK192" s="403"/>
      <c r="QJW192" s="727"/>
      <c r="QJZ192" s="403"/>
      <c r="QKA192" s="403"/>
      <c r="QKM192" s="727"/>
      <c r="QKP192" s="403"/>
      <c r="QKQ192" s="403"/>
      <c r="QLC192" s="727"/>
      <c r="QLF192" s="403"/>
      <c r="QLG192" s="403"/>
      <c r="QLS192" s="727"/>
      <c r="QLV192" s="403"/>
      <c r="QLW192" s="403"/>
      <c r="QMI192" s="727"/>
      <c r="QML192" s="403"/>
      <c r="QMM192" s="403"/>
      <c r="QMY192" s="727"/>
      <c r="QNB192" s="403"/>
      <c r="QNC192" s="403"/>
      <c r="QNO192" s="727"/>
      <c r="QNR192" s="403"/>
      <c r="QNS192" s="403"/>
      <c r="QOE192" s="727"/>
      <c r="QOH192" s="403"/>
      <c r="QOI192" s="403"/>
      <c r="QOU192" s="727"/>
      <c r="QOX192" s="403"/>
      <c r="QOY192" s="403"/>
      <c r="QPK192" s="727"/>
      <c r="QPN192" s="403"/>
      <c r="QPO192" s="403"/>
      <c r="QQA192" s="727"/>
      <c r="QQD192" s="403"/>
      <c r="QQE192" s="403"/>
      <c r="QQQ192" s="727"/>
      <c r="QQT192" s="403"/>
      <c r="QQU192" s="403"/>
      <c r="QRG192" s="727"/>
      <c r="QRJ192" s="403"/>
      <c r="QRK192" s="403"/>
      <c r="QRW192" s="727"/>
      <c r="QRZ192" s="403"/>
      <c r="QSA192" s="403"/>
      <c r="QSM192" s="727"/>
      <c r="QSP192" s="403"/>
      <c r="QSQ192" s="403"/>
      <c r="QTC192" s="727"/>
      <c r="QTF192" s="403"/>
      <c r="QTG192" s="403"/>
      <c r="QTS192" s="727"/>
      <c r="QTV192" s="403"/>
      <c r="QTW192" s="403"/>
      <c r="QUI192" s="727"/>
      <c r="QUL192" s="403"/>
      <c r="QUM192" s="403"/>
      <c r="QUY192" s="727"/>
      <c r="QVB192" s="403"/>
      <c r="QVC192" s="403"/>
      <c r="QVO192" s="727"/>
      <c r="QVR192" s="403"/>
      <c r="QVS192" s="403"/>
      <c r="QWE192" s="727"/>
      <c r="QWH192" s="403"/>
      <c r="QWI192" s="403"/>
      <c r="QWU192" s="727"/>
      <c r="QWX192" s="403"/>
      <c r="QWY192" s="403"/>
      <c r="QXK192" s="727"/>
      <c r="QXN192" s="403"/>
      <c r="QXO192" s="403"/>
      <c r="QYA192" s="727"/>
      <c r="QYD192" s="403"/>
      <c r="QYE192" s="403"/>
      <c r="QYQ192" s="727"/>
      <c r="QYT192" s="403"/>
      <c r="QYU192" s="403"/>
      <c r="QZG192" s="727"/>
      <c r="QZJ192" s="403"/>
      <c r="QZK192" s="403"/>
      <c r="QZW192" s="727"/>
      <c r="QZZ192" s="403"/>
      <c r="RAA192" s="403"/>
      <c r="RAM192" s="727"/>
      <c r="RAP192" s="403"/>
      <c r="RAQ192" s="403"/>
      <c r="RBC192" s="727"/>
      <c r="RBF192" s="403"/>
      <c r="RBG192" s="403"/>
      <c r="RBS192" s="727"/>
      <c r="RBV192" s="403"/>
      <c r="RBW192" s="403"/>
      <c r="RCI192" s="727"/>
      <c r="RCL192" s="403"/>
      <c r="RCM192" s="403"/>
      <c r="RCY192" s="727"/>
      <c r="RDB192" s="403"/>
      <c r="RDC192" s="403"/>
      <c r="RDO192" s="727"/>
      <c r="RDR192" s="403"/>
      <c r="RDS192" s="403"/>
      <c r="REE192" s="727"/>
      <c r="REH192" s="403"/>
      <c r="REI192" s="403"/>
      <c r="REU192" s="727"/>
      <c r="REX192" s="403"/>
      <c r="REY192" s="403"/>
      <c r="RFK192" s="727"/>
      <c r="RFN192" s="403"/>
      <c r="RFO192" s="403"/>
      <c r="RGA192" s="727"/>
      <c r="RGD192" s="403"/>
      <c r="RGE192" s="403"/>
      <c r="RGQ192" s="727"/>
      <c r="RGT192" s="403"/>
      <c r="RGU192" s="403"/>
      <c r="RHG192" s="727"/>
      <c r="RHJ192" s="403"/>
      <c r="RHK192" s="403"/>
      <c r="RHW192" s="727"/>
      <c r="RHZ192" s="403"/>
      <c r="RIA192" s="403"/>
      <c r="RIM192" s="727"/>
      <c r="RIP192" s="403"/>
      <c r="RIQ192" s="403"/>
      <c r="RJC192" s="727"/>
      <c r="RJF192" s="403"/>
      <c r="RJG192" s="403"/>
      <c r="RJS192" s="727"/>
      <c r="RJV192" s="403"/>
      <c r="RJW192" s="403"/>
      <c r="RKI192" s="727"/>
      <c r="RKL192" s="403"/>
      <c r="RKM192" s="403"/>
      <c r="RKY192" s="727"/>
      <c r="RLB192" s="403"/>
      <c r="RLC192" s="403"/>
      <c r="RLO192" s="727"/>
      <c r="RLR192" s="403"/>
      <c r="RLS192" s="403"/>
      <c r="RME192" s="727"/>
      <c r="RMH192" s="403"/>
      <c r="RMI192" s="403"/>
      <c r="RMU192" s="727"/>
      <c r="RMX192" s="403"/>
      <c r="RMY192" s="403"/>
      <c r="RNK192" s="727"/>
      <c r="RNN192" s="403"/>
      <c r="RNO192" s="403"/>
      <c r="ROA192" s="727"/>
      <c r="ROD192" s="403"/>
      <c r="ROE192" s="403"/>
      <c r="ROQ192" s="727"/>
      <c r="ROT192" s="403"/>
      <c r="ROU192" s="403"/>
      <c r="RPG192" s="727"/>
      <c r="RPJ192" s="403"/>
      <c r="RPK192" s="403"/>
      <c r="RPW192" s="727"/>
      <c r="RPZ192" s="403"/>
      <c r="RQA192" s="403"/>
      <c r="RQM192" s="727"/>
      <c r="RQP192" s="403"/>
      <c r="RQQ192" s="403"/>
      <c r="RRC192" s="727"/>
      <c r="RRF192" s="403"/>
      <c r="RRG192" s="403"/>
      <c r="RRS192" s="727"/>
      <c r="RRV192" s="403"/>
      <c r="RRW192" s="403"/>
      <c r="RSI192" s="727"/>
      <c r="RSL192" s="403"/>
      <c r="RSM192" s="403"/>
      <c r="RSY192" s="727"/>
      <c r="RTB192" s="403"/>
      <c r="RTC192" s="403"/>
      <c r="RTO192" s="727"/>
      <c r="RTR192" s="403"/>
      <c r="RTS192" s="403"/>
      <c r="RUE192" s="727"/>
      <c r="RUH192" s="403"/>
      <c r="RUI192" s="403"/>
      <c r="RUU192" s="727"/>
      <c r="RUX192" s="403"/>
      <c r="RUY192" s="403"/>
      <c r="RVK192" s="727"/>
      <c r="RVN192" s="403"/>
      <c r="RVO192" s="403"/>
      <c r="RWA192" s="727"/>
      <c r="RWD192" s="403"/>
      <c r="RWE192" s="403"/>
      <c r="RWQ192" s="727"/>
      <c r="RWT192" s="403"/>
      <c r="RWU192" s="403"/>
      <c r="RXG192" s="727"/>
      <c r="RXJ192" s="403"/>
      <c r="RXK192" s="403"/>
      <c r="RXW192" s="727"/>
      <c r="RXZ192" s="403"/>
      <c r="RYA192" s="403"/>
      <c r="RYM192" s="727"/>
      <c r="RYP192" s="403"/>
      <c r="RYQ192" s="403"/>
      <c r="RZC192" s="727"/>
      <c r="RZF192" s="403"/>
      <c r="RZG192" s="403"/>
      <c r="RZS192" s="727"/>
      <c r="RZV192" s="403"/>
      <c r="RZW192" s="403"/>
      <c r="SAI192" s="727"/>
      <c r="SAL192" s="403"/>
      <c r="SAM192" s="403"/>
      <c r="SAY192" s="727"/>
      <c r="SBB192" s="403"/>
      <c r="SBC192" s="403"/>
      <c r="SBO192" s="727"/>
      <c r="SBR192" s="403"/>
      <c r="SBS192" s="403"/>
      <c r="SCE192" s="727"/>
      <c r="SCH192" s="403"/>
      <c r="SCI192" s="403"/>
      <c r="SCU192" s="727"/>
      <c r="SCX192" s="403"/>
      <c r="SCY192" s="403"/>
      <c r="SDK192" s="727"/>
      <c r="SDN192" s="403"/>
      <c r="SDO192" s="403"/>
      <c r="SEA192" s="727"/>
      <c r="SED192" s="403"/>
      <c r="SEE192" s="403"/>
      <c r="SEQ192" s="727"/>
      <c r="SET192" s="403"/>
      <c r="SEU192" s="403"/>
      <c r="SFG192" s="727"/>
      <c r="SFJ192" s="403"/>
      <c r="SFK192" s="403"/>
      <c r="SFW192" s="727"/>
      <c r="SFZ192" s="403"/>
      <c r="SGA192" s="403"/>
      <c r="SGM192" s="727"/>
      <c r="SGP192" s="403"/>
      <c r="SGQ192" s="403"/>
      <c r="SHC192" s="727"/>
      <c r="SHF192" s="403"/>
      <c r="SHG192" s="403"/>
      <c r="SHS192" s="727"/>
      <c r="SHV192" s="403"/>
      <c r="SHW192" s="403"/>
      <c r="SII192" s="727"/>
      <c r="SIL192" s="403"/>
      <c r="SIM192" s="403"/>
      <c r="SIY192" s="727"/>
      <c r="SJB192" s="403"/>
      <c r="SJC192" s="403"/>
      <c r="SJO192" s="727"/>
      <c r="SJR192" s="403"/>
      <c r="SJS192" s="403"/>
      <c r="SKE192" s="727"/>
      <c r="SKH192" s="403"/>
      <c r="SKI192" s="403"/>
      <c r="SKU192" s="727"/>
      <c r="SKX192" s="403"/>
      <c r="SKY192" s="403"/>
      <c r="SLK192" s="727"/>
      <c r="SLN192" s="403"/>
      <c r="SLO192" s="403"/>
      <c r="SMA192" s="727"/>
      <c r="SMD192" s="403"/>
      <c r="SME192" s="403"/>
      <c r="SMQ192" s="727"/>
      <c r="SMT192" s="403"/>
      <c r="SMU192" s="403"/>
      <c r="SNG192" s="727"/>
      <c r="SNJ192" s="403"/>
      <c r="SNK192" s="403"/>
      <c r="SNW192" s="727"/>
      <c r="SNZ192" s="403"/>
      <c r="SOA192" s="403"/>
      <c r="SOM192" s="727"/>
      <c r="SOP192" s="403"/>
      <c r="SOQ192" s="403"/>
      <c r="SPC192" s="727"/>
      <c r="SPF192" s="403"/>
      <c r="SPG192" s="403"/>
      <c r="SPS192" s="727"/>
      <c r="SPV192" s="403"/>
      <c r="SPW192" s="403"/>
      <c r="SQI192" s="727"/>
      <c r="SQL192" s="403"/>
      <c r="SQM192" s="403"/>
      <c r="SQY192" s="727"/>
      <c r="SRB192" s="403"/>
      <c r="SRC192" s="403"/>
      <c r="SRO192" s="727"/>
      <c r="SRR192" s="403"/>
      <c r="SRS192" s="403"/>
      <c r="SSE192" s="727"/>
      <c r="SSH192" s="403"/>
      <c r="SSI192" s="403"/>
      <c r="SSU192" s="727"/>
      <c r="SSX192" s="403"/>
      <c r="SSY192" s="403"/>
      <c r="STK192" s="727"/>
      <c r="STN192" s="403"/>
      <c r="STO192" s="403"/>
      <c r="SUA192" s="727"/>
      <c r="SUD192" s="403"/>
      <c r="SUE192" s="403"/>
      <c r="SUQ192" s="727"/>
      <c r="SUT192" s="403"/>
      <c r="SUU192" s="403"/>
      <c r="SVG192" s="727"/>
      <c r="SVJ192" s="403"/>
      <c r="SVK192" s="403"/>
      <c r="SVW192" s="727"/>
      <c r="SVZ192" s="403"/>
      <c r="SWA192" s="403"/>
      <c r="SWM192" s="727"/>
      <c r="SWP192" s="403"/>
      <c r="SWQ192" s="403"/>
      <c r="SXC192" s="727"/>
      <c r="SXF192" s="403"/>
      <c r="SXG192" s="403"/>
      <c r="SXS192" s="727"/>
      <c r="SXV192" s="403"/>
      <c r="SXW192" s="403"/>
      <c r="SYI192" s="727"/>
      <c r="SYL192" s="403"/>
      <c r="SYM192" s="403"/>
      <c r="SYY192" s="727"/>
      <c r="SZB192" s="403"/>
      <c r="SZC192" s="403"/>
      <c r="SZO192" s="727"/>
      <c r="SZR192" s="403"/>
      <c r="SZS192" s="403"/>
      <c r="TAE192" s="727"/>
      <c r="TAH192" s="403"/>
      <c r="TAI192" s="403"/>
      <c r="TAU192" s="727"/>
      <c r="TAX192" s="403"/>
      <c r="TAY192" s="403"/>
      <c r="TBK192" s="727"/>
      <c r="TBN192" s="403"/>
      <c r="TBO192" s="403"/>
      <c r="TCA192" s="727"/>
      <c r="TCD192" s="403"/>
      <c r="TCE192" s="403"/>
      <c r="TCQ192" s="727"/>
      <c r="TCT192" s="403"/>
      <c r="TCU192" s="403"/>
      <c r="TDG192" s="727"/>
      <c r="TDJ192" s="403"/>
      <c r="TDK192" s="403"/>
      <c r="TDW192" s="727"/>
      <c r="TDZ192" s="403"/>
      <c r="TEA192" s="403"/>
      <c r="TEM192" s="727"/>
      <c r="TEP192" s="403"/>
      <c r="TEQ192" s="403"/>
      <c r="TFC192" s="727"/>
      <c r="TFF192" s="403"/>
      <c r="TFG192" s="403"/>
      <c r="TFS192" s="727"/>
      <c r="TFV192" s="403"/>
      <c r="TFW192" s="403"/>
      <c r="TGI192" s="727"/>
      <c r="TGL192" s="403"/>
      <c r="TGM192" s="403"/>
      <c r="TGY192" s="727"/>
      <c r="THB192" s="403"/>
      <c r="THC192" s="403"/>
      <c r="THO192" s="727"/>
      <c r="THR192" s="403"/>
      <c r="THS192" s="403"/>
      <c r="TIE192" s="727"/>
      <c r="TIH192" s="403"/>
      <c r="TII192" s="403"/>
      <c r="TIU192" s="727"/>
      <c r="TIX192" s="403"/>
      <c r="TIY192" s="403"/>
      <c r="TJK192" s="727"/>
      <c r="TJN192" s="403"/>
      <c r="TJO192" s="403"/>
      <c r="TKA192" s="727"/>
      <c r="TKD192" s="403"/>
      <c r="TKE192" s="403"/>
      <c r="TKQ192" s="727"/>
      <c r="TKT192" s="403"/>
      <c r="TKU192" s="403"/>
      <c r="TLG192" s="727"/>
      <c r="TLJ192" s="403"/>
      <c r="TLK192" s="403"/>
      <c r="TLW192" s="727"/>
      <c r="TLZ192" s="403"/>
      <c r="TMA192" s="403"/>
      <c r="TMM192" s="727"/>
      <c r="TMP192" s="403"/>
      <c r="TMQ192" s="403"/>
      <c r="TNC192" s="727"/>
      <c r="TNF192" s="403"/>
      <c r="TNG192" s="403"/>
      <c r="TNS192" s="727"/>
      <c r="TNV192" s="403"/>
      <c r="TNW192" s="403"/>
      <c r="TOI192" s="727"/>
      <c r="TOL192" s="403"/>
      <c r="TOM192" s="403"/>
      <c r="TOY192" s="727"/>
      <c r="TPB192" s="403"/>
      <c r="TPC192" s="403"/>
      <c r="TPO192" s="727"/>
      <c r="TPR192" s="403"/>
      <c r="TPS192" s="403"/>
      <c r="TQE192" s="727"/>
      <c r="TQH192" s="403"/>
      <c r="TQI192" s="403"/>
      <c r="TQU192" s="727"/>
      <c r="TQX192" s="403"/>
      <c r="TQY192" s="403"/>
      <c r="TRK192" s="727"/>
      <c r="TRN192" s="403"/>
      <c r="TRO192" s="403"/>
      <c r="TSA192" s="727"/>
      <c r="TSD192" s="403"/>
      <c r="TSE192" s="403"/>
      <c r="TSQ192" s="727"/>
      <c r="TST192" s="403"/>
      <c r="TSU192" s="403"/>
      <c r="TTG192" s="727"/>
      <c r="TTJ192" s="403"/>
      <c r="TTK192" s="403"/>
      <c r="TTW192" s="727"/>
      <c r="TTZ192" s="403"/>
      <c r="TUA192" s="403"/>
      <c r="TUM192" s="727"/>
      <c r="TUP192" s="403"/>
      <c r="TUQ192" s="403"/>
      <c r="TVC192" s="727"/>
      <c r="TVF192" s="403"/>
      <c r="TVG192" s="403"/>
      <c r="TVS192" s="727"/>
      <c r="TVV192" s="403"/>
      <c r="TVW192" s="403"/>
      <c r="TWI192" s="727"/>
      <c r="TWL192" s="403"/>
      <c r="TWM192" s="403"/>
      <c r="TWY192" s="727"/>
      <c r="TXB192" s="403"/>
      <c r="TXC192" s="403"/>
      <c r="TXO192" s="727"/>
      <c r="TXR192" s="403"/>
      <c r="TXS192" s="403"/>
      <c r="TYE192" s="727"/>
      <c r="TYH192" s="403"/>
      <c r="TYI192" s="403"/>
      <c r="TYU192" s="727"/>
      <c r="TYX192" s="403"/>
      <c r="TYY192" s="403"/>
      <c r="TZK192" s="727"/>
      <c r="TZN192" s="403"/>
      <c r="TZO192" s="403"/>
      <c r="UAA192" s="727"/>
      <c r="UAD192" s="403"/>
      <c r="UAE192" s="403"/>
      <c r="UAQ192" s="727"/>
      <c r="UAT192" s="403"/>
      <c r="UAU192" s="403"/>
      <c r="UBG192" s="727"/>
      <c r="UBJ192" s="403"/>
      <c r="UBK192" s="403"/>
      <c r="UBW192" s="727"/>
      <c r="UBZ192" s="403"/>
      <c r="UCA192" s="403"/>
      <c r="UCM192" s="727"/>
      <c r="UCP192" s="403"/>
      <c r="UCQ192" s="403"/>
      <c r="UDC192" s="727"/>
      <c r="UDF192" s="403"/>
      <c r="UDG192" s="403"/>
      <c r="UDS192" s="727"/>
      <c r="UDV192" s="403"/>
      <c r="UDW192" s="403"/>
      <c r="UEI192" s="727"/>
      <c r="UEL192" s="403"/>
      <c r="UEM192" s="403"/>
      <c r="UEY192" s="727"/>
      <c r="UFB192" s="403"/>
      <c r="UFC192" s="403"/>
      <c r="UFO192" s="727"/>
      <c r="UFR192" s="403"/>
      <c r="UFS192" s="403"/>
      <c r="UGE192" s="727"/>
      <c r="UGH192" s="403"/>
      <c r="UGI192" s="403"/>
      <c r="UGU192" s="727"/>
      <c r="UGX192" s="403"/>
      <c r="UGY192" s="403"/>
      <c r="UHK192" s="727"/>
      <c r="UHN192" s="403"/>
      <c r="UHO192" s="403"/>
      <c r="UIA192" s="727"/>
      <c r="UID192" s="403"/>
      <c r="UIE192" s="403"/>
      <c r="UIQ192" s="727"/>
      <c r="UIT192" s="403"/>
      <c r="UIU192" s="403"/>
      <c r="UJG192" s="727"/>
      <c r="UJJ192" s="403"/>
      <c r="UJK192" s="403"/>
      <c r="UJW192" s="727"/>
      <c r="UJZ192" s="403"/>
      <c r="UKA192" s="403"/>
      <c r="UKM192" s="727"/>
      <c r="UKP192" s="403"/>
      <c r="UKQ192" s="403"/>
      <c r="ULC192" s="727"/>
      <c r="ULF192" s="403"/>
      <c r="ULG192" s="403"/>
      <c r="ULS192" s="727"/>
      <c r="ULV192" s="403"/>
      <c r="ULW192" s="403"/>
      <c r="UMI192" s="727"/>
      <c r="UML192" s="403"/>
      <c r="UMM192" s="403"/>
      <c r="UMY192" s="727"/>
      <c r="UNB192" s="403"/>
      <c r="UNC192" s="403"/>
      <c r="UNO192" s="727"/>
      <c r="UNR192" s="403"/>
      <c r="UNS192" s="403"/>
      <c r="UOE192" s="727"/>
      <c r="UOH192" s="403"/>
      <c r="UOI192" s="403"/>
      <c r="UOU192" s="727"/>
      <c r="UOX192" s="403"/>
      <c r="UOY192" s="403"/>
      <c r="UPK192" s="727"/>
      <c r="UPN192" s="403"/>
      <c r="UPO192" s="403"/>
      <c r="UQA192" s="727"/>
      <c r="UQD192" s="403"/>
      <c r="UQE192" s="403"/>
      <c r="UQQ192" s="727"/>
      <c r="UQT192" s="403"/>
      <c r="UQU192" s="403"/>
      <c r="URG192" s="727"/>
      <c r="URJ192" s="403"/>
      <c r="URK192" s="403"/>
      <c r="URW192" s="727"/>
      <c r="URZ192" s="403"/>
      <c r="USA192" s="403"/>
      <c r="USM192" s="727"/>
      <c r="USP192" s="403"/>
      <c r="USQ192" s="403"/>
      <c r="UTC192" s="727"/>
      <c r="UTF192" s="403"/>
      <c r="UTG192" s="403"/>
      <c r="UTS192" s="727"/>
      <c r="UTV192" s="403"/>
      <c r="UTW192" s="403"/>
      <c r="UUI192" s="727"/>
      <c r="UUL192" s="403"/>
      <c r="UUM192" s="403"/>
      <c r="UUY192" s="727"/>
      <c r="UVB192" s="403"/>
      <c r="UVC192" s="403"/>
      <c r="UVO192" s="727"/>
      <c r="UVR192" s="403"/>
      <c r="UVS192" s="403"/>
      <c r="UWE192" s="727"/>
      <c r="UWH192" s="403"/>
      <c r="UWI192" s="403"/>
      <c r="UWU192" s="727"/>
      <c r="UWX192" s="403"/>
      <c r="UWY192" s="403"/>
      <c r="UXK192" s="727"/>
      <c r="UXN192" s="403"/>
      <c r="UXO192" s="403"/>
      <c r="UYA192" s="727"/>
      <c r="UYD192" s="403"/>
      <c r="UYE192" s="403"/>
      <c r="UYQ192" s="727"/>
      <c r="UYT192" s="403"/>
      <c r="UYU192" s="403"/>
      <c r="UZG192" s="727"/>
      <c r="UZJ192" s="403"/>
      <c r="UZK192" s="403"/>
      <c r="UZW192" s="727"/>
      <c r="UZZ192" s="403"/>
      <c r="VAA192" s="403"/>
      <c r="VAM192" s="727"/>
      <c r="VAP192" s="403"/>
      <c r="VAQ192" s="403"/>
      <c r="VBC192" s="727"/>
      <c r="VBF192" s="403"/>
      <c r="VBG192" s="403"/>
      <c r="VBS192" s="727"/>
      <c r="VBV192" s="403"/>
      <c r="VBW192" s="403"/>
      <c r="VCI192" s="727"/>
      <c r="VCL192" s="403"/>
      <c r="VCM192" s="403"/>
      <c r="VCY192" s="727"/>
      <c r="VDB192" s="403"/>
      <c r="VDC192" s="403"/>
      <c r="VDO192" s="727"/>
      <c r="VDR192" s="403"/>
      <c r="VDS192" s="403"/>
      <c r="VEE192" s="727"/>
      <c r="VEH192" s="403"/>
      <c r="VEI192" s="403"/>
      <c r="VEU192" s="727"/>
      <c r="VEX192" s="403"/>
      <c r="VEY192" s="403"/>
      <c r="VFK192" s="727"/>
      <c r="VFN192" s="403"/>
      <c r="VFO192" s="403"/>
      <c r="VGA192" s="727"/>
      <c r="VGD192" s="403"/>
      <c r="VGE192" s="403"/>
      <c r="VGQ192" s="727"/>
      <c r="VGT192" s="403"/>
      <c r="VGU192" s="403"/>
      <c r="VHG192" s="727"/>
      <c r="VHJ192" s="403"/>
      <c r="VHK192" s="403"/>
      <c r="VHW192" s="727"/>
      <c r="VHZ192" s="403"/>
      <c r="VIA192" s="403"/>
      <c r="VIM192" s="727"/>
      <c r="VIP192" s="403"/>
      <c r="VIQ192" s="403"/>
      <c r="VJC192" s="727"/>
      <c r="VJF192" s="403"/>
      <c r="VJG192" s="403"/>
      <c r="VJS192" s="727"/>
      <c r="VJV192" s="403"/>
      <c r="VJW192" s="403"/>
      <c r="VKI192" s="727"/>
      <c r="VKL192" s="403"/>
      <c r="VKM192" s="403"/>
      <c r="VKY192" s="727"/>
      <c r="VLB192" s="403"/>
      <c r="VLC192" s="403"/>
      <c r="VLO192" s="727"/>
      <c r="VLR192" s="403"/>
      <c r="VLS192" s="403"/>
      <c r="VME192" s="727"/>
      <c r="VMH192" s="403"/>
      <c r="VMI192" s="403"/>
      <c r="VMU192" s="727"/>
      <c r="VMX192" s="403"/>
      <c r="VMY192" s="403"/>
      <c r="VNK192" s="727"/>
      <c r="VNN192" s="403"/>
      <c r="VNO192" s="403"/>
      <c r="VOA192" s="727"/>
      <c r="VOD192" s="403"/>
      <c r="VOE192" s="403"/>
      <c r="VOQ192" s="727"/>
      <c r="VOT192" s="403"/>
      <c r="VOU192" s="403"/>
      <c r="VPG192" s="727"/>
      <c r="VPJ192" s="403"/>
      <c r="VPK192" s="403"/>
      <c r="VPW192" s="727"/>
      <c r="VPZ192" s="403"/>
      <c r="VQA192" s="403"/>
      <c r="VQM192" s="727"/>
      <c r="VQP192" s="403"/>
      <c r="VQQ192" s="403"/>
      <c r="VRC192" s="727"/>
      <c r="VRF192" s="403"/>
      <c r="VRG192" s="403"/>
      <c r="VRS192" s="727"/>
      <c r="VRV192" s="403"/>
      <c r="VRW192" s="403"/>
      <c r="VSI192" s="727"/>
      <c r="VSL192" s="403"/>
      <c r="VSM192" s="403"/>
      <c r="VSY192" s="727"/>
      <c r="VTB192" s="403"/>
      <c r="VTC192" s="403"/>
      <c r="VTO192" s="727"/>
      <c r="VTR192" s="403"/>
      <c r="VTS192" s="403"/>
      <c r="VUE192" s="727"/>
      <c r="VUH192" s="403"/>
      <c r="VUI192" s="403"/>
      <c r="VUU192" s="727"/>
      <c r="VUX192" s="403"/>
      <c r="VUY192" s="403"/>
      <c r="VVK192" s="727"/>
      <c r="VVN192" s="403"/>
      <c r="VVO192" s="403"/>
      <c r="VWA192" s="727"/>
      <c r="VWD192" s="403"/>
      <c r="VWE192" s="403"/>
      <c r="VWQ192" s="727"/>
      <c r="VWT192" s="403"/>
      <c r="VWU192" s="403"/>
      <c r="VXG192" s="727"/>
      <c r="VXJ192" s="403"/>
      <c r="VXK192" s="403"/>
      <c r="VXW192" s="727"/>
      <c r="VXZ192" s="403"/>
      <c r="VYA192" s="403"/>
      <c r="VYM192" s="727"/>
      <c r="VYP192" s="403"/>
      <c r="VYQ192" s="403"/>
      <c r="VZC192" s="727"/>
      <c r="VZF192" s="403"/>
      <c r="VZG192" s="403"/>
      <c r="VZS192" s="727"/>
      <c r="VZV192" s="403"/>
      <c r="VZW192" s="403"/>
      <c r="WAI192" s="727"/>
      <c r="WAL192" s="403"/>
      <c r="WAM192" s="403"/>
      <c r="WAY192" s="727"/>
      <c r="WBB192" s="403"/>
      <c r="WBC192" s="403"/>
      <c r="WBO192" s="727"/>
      <c r="WBR192" s="403"/>
      <c r="WBS192" s="403"/>
      <c r="WCE192" s="727"/>
      <c r="WCH192" s="403"/>
      <c r="WCI192" s="403"/>
      <c r="WCU192" s="727"/>
      <c r="WCX192" s="403"/>
      <c r="WCY192" s="403"/>
      <c r="WDK192" s="727"/>
      <c r="WDN192" s="403"/>
      <c r="WDO192" s="403"/>
      <c r="WEA192" s="727"/>
      <c r="WED192" s="403"/>
      <c r="WEE192" s="403"/>
      <c r="WEQ192" s="727"/>
      <c r="WET192" s="403"/>
      <c r="WEU192" s="403"/>
      <c r="WFG192" s="727"/>
      <c r="WFJ192" s="403"/>
      <c r="WFK192" s="403"/>
      <c r="WFW192" s="727"/>
      <c r="WFZ192" s="403"/>
      <c r="WGA192" s="403"/>
      <c r="WGM192" s="727"/>
      <c r="WGP192" s="403"/>
      <c r="WGQ192" s="403"/>
      <c r="WHC192" s="727"/>
      <c r="WHF192" s="403"/>
      <c r="WHG192" s="403"/>
      <c r="WHS192" s="727"/>
      <c r="WHV192" s="403"/>
      <c r="WHW192" s="403"/>
      <c r="WII192" s="727"/>
      <c r="WIL192" s="403"/>
      <c r="WIM192" s="403"/>
      <c r="WIY192" s="727"/>
      <c r="WJB192" s="403"/>
      <c r="WJC192" s="403"/>
      <c r="WJO192" s="727"/>
      <c r="WJR192" s="403"/>
      <c r="WJS192" s="403"/>
      <c r="WKE192" s="727"/>
      <c r="WKH192" s="403"/>
      <c r="WKI192" s="403"/>
      <c r="WKU192" s="727"/>
      <c r="WKX192" s="403"/>
      <c r="WKY192" s="403"/>
      <c r="WLK192" s="727"/>
      <c r="WLN192" s="403"/>
      <c r="WLO192" s="403"/>
      <c r="WMA192" s="727"/>
      <c r="WMD192" s="403"/>
      <c r="WME192" s="403"/>
      <c r="WMQ192" s="727"/>
      <c r="WMT192" s="403"/>
      <c r="WMU192" s="403"/>
      <c r="WNG192" s="727"/>
      <c r="WNJ192" s="403"/>
      <c r="WNK192" s="403"/>
      <c r="WNW192" s="727"/>
      <c r="WNZ192" s="403"/>
      <c r="WOA192" s="403"/>
      <c r="WOM192" s="727"/>
      <c r="WOP192" s="403"/>
      <c r="WOQ192" s="403"/>
      <c r="WPC192" s="727"/>
      <c r="WPF192" s="403"/>
      <c r="WPG192" s="403"/>
      <c r="WPS192" s="727"/>
      <c r="WPV192" s="403"/>
      <c r="WPW192" s="403"/>
      <c r="WQI192" s="727"/>
      <c r="WQL192" s="403"/>
      <c r="WQM192" s="403"/>
      <c r="WQY192" s="727"/>
      <c r="WRB192" s="403"/>
      <c r="WRC192" s="403"/>
      <c r="WRO192" s="727"/>
      <c r="WRR192" s="403"/>
      <c r="WRS192" s="403"/>
      <c r="WSE192" s="727"/>
      <c r="WSH192" s="403"/>
      <c r="WSI192" s="403"/>
      <c r="WSU192" s="727"/>
      <c r="WSX192" s="403"/>
      <c r="WSY192" s="403"/>
      <c r="WTK192" s="727"/>
      <c r="WTN192" s="403"/>
      <c r="WTO192" s="403"/>
      <c r="WUA192" s="727"/>
      <c r="WUD192" s="403"/>
      <c r="WUE192" s="403"/>
      <c r="WUQ192" s="727"/>
      <c r="WUT192" s="403"/>
      <c r="WUU192" s="403"/>
      <c r="WVG192" s="727"/>
      <c r="WVJ192" s="403"/>
      <c r="WVK192" s="403"/>
      <c r="WVW192" s="727"/>
      <c r="WVZ192" s="403"/>
      <c r="WWA192" s="403"/>
      <c r="WWM192" s="727"/>
      <c r="WWP192" s="403"/>
      <c r="WWQ192" s="403"/>
      <c r="WXC192" s="727"/>
      <c r="WXF192" s="403"/>
      <c r="WXG192" s="403"/>
      <c r="WXS192" s="727"/>
      <c r="WXV192" s="403"/>
      <c r="WXW192" s="403"/>
      <c r="WYI192" s="727"/>
      <c r="WYL192" s="403"/>
      <c r="WYM192" s="403"/>
      <c r="WYY192" s="727"/>
      <c r="WZB192" s="403"/>
      <c r="WZC192" s="403"/>
      <c r="WZO192" s="727"/>
      <c r="WZR192" s="403"/>
      <c r="WZS192" s="403"/>
      <c r="XAE192" s="727"/>
      <c r="XAH192" s="403"/>
      <c r="XAI192" s="403"/>
      <c r="XAU192" s="727"/>
      <c r="XAX192" s="403"/>
      <c r="XAY192" s="403"/>
      <c r="XBK192" s="727"/>
      <c r="XBN192" s="403"/>
      <c r="XBO192" s="403"/>
      <c r="XCA192" s="727"/>
      <c r="XCD192" s="403"/>
      <c r="XCE192" s="403"/>
      <c r="XCQ192" s="727"/>
      <c r="XCT192" s="403"/>
      <c r="XCU192" s="403"/>
      <c r="XDG192" s="727"/>
      <c r="XDJ192" s="403"/>
      <c r="XDK192" s="403"/>
      <c r="XDW192" s="727"/>
      <c r="XDZ192" s="403"/>
      <c r="XEA192" s="403"/>
      <c r="XEM192" s="727"/>
      <c r="XEP192" s="403"/>
      <c r="XEQ192" s="403"/>
      <c r="XFC192" s="727"/>
    </row>
    <row r="193" spans="1:1023 1026:2047 2050:3071 3074:4095 4098:5119 5122:6143 6146:7167 7170:8191 8194:9215 9218:10239 10242:11263 11266:12287 12290:13311 13314:14335 14338:15359 15362:16383" s="94" customFormat="1">
      <c r="A193" s="566" t="s">
        <v>15</v>
      </c>
      <c r="B193" s="579">
        <v>45903</v>
      </c>
      <c r="C193" s="579">
        <v>45907</v>
      </c>
      <c r="D193" s="566" t="s">
        <v>485</v>
      </c>
      <c r="E193" s="566" t="s">
        <v>486</v>
      </c>
      <c r="F193" s="566">
        <v>53</v>
      </c>
      <c r="G193" s="566" t="s">
        <v>500</v>
      </c>
      <c r="H193" s="566">
        <v>2100</v>
      </c>
      <c r="I193" s="566">
        <v>15</v>
      </c>
      <c r="J193" s="566">
        <v>0</v>
      </c>
      <c r="K193" s="566">
        <v>0</v>
      </c>
      <c r="L193" s="566">
        <v>0</v>
      </c>
      <c r="M193" s="566">
        <v>0</v>
      </c>
      <c r="N193" s="566">
        <f t="shared" ref="N193:N195" si="2177">SUM(H193:M193)</f>
        <v>2115</v>
      </c>
      <c r="O193" s="561">
        <f t="shared" ref="O193:O195" si="2178">N193/F193</f>
        <v>39.905660377358494</v>
      </c>
      <c r="P193" s="566" t="s">
        <v>1283</v>
      </c>
      <c r="R193" s="403"/>
      <c r="S193" s="403"/>
      <c r="AE193" s="727"/>
      <c r="AH193" s="403"/>
      <c r="AI193" s="403"/>
      <c r="AU193" s="727"/>
      <c r="AX193" s="403"/>
      <c r="AY193" s="403"/>
      <c r="BK193" s="727"/>
      <c r="BN193" s="403"/>
      <c r="BO193" s="403"/>
      <c r="CA193" s="727"/>
      <c r="CD193" s="403"/>
      <c r="CE193" s="403"/>
      <c r="CQ193" s="727"/>
      <c r="CT193" s="403"/>
      <c r="CU193" s="403"/>
      <c r="DG193" s="727"/>
      <c r="DJ193" s="403"/>
      <c r="DK193" s="403"/>
      <c r="DW193" s="727"/>
      <c r="DZ193" s="403"/>
      <c r="EA193" s="403"/>
      <c r="EM193" s="727"/>
      <c r="EP193" s="403"/>
      <c r="EQ193" s="403"/>
      <c r="FC193" s="727"/>
      <c r="FF193" s="403"/>
      <c r="FG193" s="403"/>
      <c r="FS193" s="727"/>
      <c r="FV193" s="403"/>
      <c r="FW193" s="403"/>
      <c r="GI193" s="727"/>
      <c r="GL193" s="403"/>
      <c r="GM193" s="403"/>
      <c r="GY193" s="727"/>
      <c r="HB193" s="403"/>
      <c r="HC193" s="403"/>
      <c r="HO193" s="727"/>
      <c r="HR193" s="403"/>
      <c r="HS193" s="403"/>
      <c r="IE193" s="727"/>
      <c r="IH193" s="403"/>
      <c r="II193" s="403"/>
      <c r="IU193" s="727"/>
      <c r="IX193" s="403"/>
      <c r="IY193" s="403"/>
      <c r="JK193" s="727"/>
      <c r="JN193" s="403"/>
      <c r="JO193" s="403"/>
      <c r="KA193" s="727"/>
      <c r="KD193" s="403"/>
      <c r="KE193" s="403"/>
      <c r="KQ193" s="727"/>
      <c r="KT193" s="403"/>
      <c r="KU193" s="403"/>
      <c r="LG193" s="727"/>
      <c r="LJ193" s="403"/>
      <c r="LK193" s="403"/>
      <c r="LW193" s="727"/>
      <c r="LZ193" s="403"/>
      <c r="MA193" s="403"/>
      <c r="MM193" s="727"/>
      <c r="MP193" s="403"/>
      <c r="MQ193" s="403"/>
      <c r="NC193" s="727"/>
      <c r="NF193" s="403"/>
      <c r="NG193" s="403"/>
      <c r="NS193" s="727"/>
      <c r="NV193" s="403"/>
      <c r="NW193" s="403"/>
      <c r="OI193" s="727"/>
      <c r="OL193" s="403"/>
      <c r="OM193" s="403"/>
      <c r="OY193" s="727"/>
      <c r="PB193" s="403"/>
      <c r="PC193" s="403"/>
      <c r="PO193" s="727"/>
      <c r="PR193" s="403"/>
      <c r="PS193" s="403"/>
      <c r="QE193" s="727"/>
      <c r="QH193" s="403"/>
      <c r="QI193" s="403"/>
      <c r="QU193" s="727"/>
      <c r="QX193" s="403"/>
      <c r="QY193" s="403"/>
      <c r="RK193" s="727"/>
      <c r="RN193" s="403"/>
      <c r="RO193" s="403"/>
      <c r="SA193" s="727"/>
      <c r="SD193" s="403"/>
      <c r="SE193" s="403"/>
      <c r="SQ193" s="727"/>
      <c r="ST193" s="403"/>
      <c r="SU193" s="403"/>
      <c r="TG193" s="727"/>
      <c r="TJ193" s="403"/>
      <c r="TK193" s="403"/>
      <c r="TW193" s="727"/>
      <c r="TZ193" s="403"/>
      <c r="UA193" s="403"/>
      <c r="UM193" s="727"/>
      <c r="UP193" s="403"/>
      <c r="UQ193" s="403"/>
      <c r="VC193" s="727"/>
      <c r="VF193" s="403"/>
      <c r="VG193" s="403"/>
      <c r="VS193" s="727"/>
      <c r="VV193" s="403"/>
      <c r="VW193" s="403"/>
      <c r="WI193" s="727"/>
      <c r="WL193" s="403"/>
      <c r="WM193" s="403"/>
      <c r="WY193" s="727"/>
      <c r="XB193" s="403"/>
      <c r="XC193" s="403"/>
      <c r="XO193" s="727"/>
      <c r="XR193" s="403"/>
      <c r="XS193" s="403"/>
      <c r="YE193" s="727"/>
      <c r="YH193" s="403"/>
      <c r="YI193" s="403"/>
      <c r="YU193" s="727"/>
      <c r="YX193" s="403"/>
      <c r="YY193" s="403"/>
      <c r="ZK193" s="727"/>
      <c r="ZN193" s="403"/>
      <c r="ZO193" s="403"/>
      <c r="AAA193" s="727"/>
      <c r="AAD193" s="403"/>
      <c r="AAE193" s="403"/>
      <c r="AAQ193" s="727"/>
      <c r="AAT193" s="403"/>
      <c r="AAU193" s="403"/>
      <c r="ABG193" s="727"/>
      <c r="ABJ193" s="403"/>
      <c r="ABK193" s="403"/>
      <c r="ABW193" s="727"/>
      <c r="ABZ193" s="403"/>
      <c r="ACA193" s="403"/>
      <c r="ACM193" s="727"/>
      <c r="ACP193" s="403"/>
      <c r="ACQ193" s="403"/>
      <c r="ADC193" s="727"/>
      <c r="ADF193" s="403"/>
      <c r="ADG193" s="403"/>
      <c r="ADS193" s="727"/>
      <c r="ADV193" s="403"/>
      <c r="ADW193" s="403"/>
      <c r="AEI193" s="727"/>
      <c r="AEL193" s="403"/>
      <c r="AEM193" s="403"/>
      <c r="AEY193" s="727"/>
      <c r="AFB193" s="403"/>
      <c r="AFC193" s="403"/>
      <c r="AFO193" s="727"/>
      <c r="AFR193" s="403"/>
      <c r="AFS193" s="403"/>
      <c r="AGE193" s="727"/>
      <c r="AGH193" s="403"/>
      <c r="AGI193" s="403"/>
      <c r="AGU193" s="727"/>
      <c r="AGX193" s="403"/>
      <c r="AGY193" s="403"/>
      <c r="AHK193" s="727"/>
      <c r="AHN193" s="403"/>
      <c r="AHO193" s="403"/>
      <c r="AIA193" s="727"/>
      <c r="AID193" s="403"/>
      <c r="AIE193" s="403"/>
      <c r="AIQ193" s="727"/>
      <c r="AIT193" s="403"/>
      <c r="AIU193" s="403"/>
      <c r="AJG193" s="727"/>
      <c r="AJJ193" s="403"/>
      <c r="AJK193" s="403"/>
      <c r="AJW193" s="727"/>
      <c r="AJZ193" s="403"/>
      <c r="AKA193" s="403"/>
      <c r="AKM193" s="727"/>
      <c r="AKP193" s="403"/>
      <c r="AKQ193" s="403"/>
      <c r="ALC193" s="727"/>
      <c r="ALF193" s="403"/>
      <c r="ALG193" s="403"/>
      <c r="ALS193" s="727"/>
      <c r="ALV193" s="403"/>
      <c r="ALW193" s="403"/>
      <c r="AMI193" s="727"/>
      <c r="AML193" s="403"/>
      <c r="AMM193" s="403"/>
      <c r="AMY193" s="727"/>
      <c r="ANB193" s="403"/>
      <c r="ANC193" s="403"/>
      <c r="ANO193" s="727"/>
      <c r="ANR193" s="403"/>
      <c r="ANS193" s="403"/>
      <c r="AOE193" s="727"/>
      <c r="AOH193" s="403"/>
      <c r="AOI193" s="403"/>
      <c r="AOU193" s="727"/>
      <c r="AOX193" s="403"/>
      <c r="AOY193" s="403"/>
      <c r="APK193" s="727"/>
      <c r="APN193" s="403"/>
      <c r="APO193" s="403"/>
      <c r="AQA193" s="727"/>
      <c r="AQD193" s="403"/>
      <c r="AQE193" s="403"/>
      <c r="AQQ193" s="727"/>
      <c r="AQT193" s="403"/>
      <c r="AQU193" s="403"/>
      <c r="ARG193" s="727"/>
      <c r="ARJ193" s="403"/>
      <c r="ARK193" s="403"/>
      <c r="ARW193" s="727"/>
      <c r="ARZ193" s="403"/>
      <c r="ASA193" s="403"/>
      <c r="ASM193" s="727"/>
      <c r="ASP193" s="403"/>
      <c r="ASQ193" s="403"/>
      <c r="ATC193" s="727"/>
      <c r="ATF193" s="403"/>
      <c r="ATG193" s="403"/>
      <c r="ATS193" s="727"/>
      <c r="ATV193" s="403"/>
      <c r="ATW193" s="403"/>
      <c r="AUI193" s="727"/>
      <c r="AUL193" s="403"/>
      <c r="AUM193" s="403"/>
      <c r="AUY193" s="727"/>
      <c r="AVB193" s="403"/>
      <c r="AVC193" s="403"/>
      <c r="AVO193" s="727"/>
      <c r="AVR193" s="403"/>
      <c r="AVS193" s="403"/>
      <c r="AWE193" s="727"/>
      <c r="AWH193" s="403"/>
      <c r="AWI193" s="403"/>
      <c r="AWU193" s="727"/>
      <c r="AWX193" s="403"/>
      <c r="AWY193" s="403"/>
      <c r="AXK193" s="727"/>
      <c r="AXN193" s="403"/>
      <c r="AXO193" s="403"/>
      <c r="AYA193" s="727"/>
      <c r="AYD193" s="403"/>
      <c r="AYE193" s="403"/>
      <c r="AYQ193" s="727"/>
      <c r="AYT193" s="403"/>
      <c r="AYU193" s="403"/>
      <c r="AZG193" s="727"/>
      <c r="AZJ193" s="403"/>
      <c r="AZK193" s="403"/>
      <c r="AZW193" s="727"/>
      <c r="AZZ193" s="403"/>
      <c r="BAA193" s="403"/>
      <c r="BAM193" s="727"/>
      <c r="BAP193" s="403"/>
      <c r="BAQ193" s="403"/>
      <c r="BBC193" s="727"/>
      <c r="BBF193" s="403"/>
      <c r="BBG193" s="403"/>
      <c r="BBS193" s="727"/>
      <c r="BBV193" s="403"/>
      <c r="BBW193" s="403"/>
      <c r="BCI193" s="727"/>
      <c r="BCL193" s="403"/>
      <c r="BCM193" s="403"/>
      <c r="BCY193" s="727"/>
      <c r="BDB193" s="403"/>
      <c r="BDC193" s="403"/>
      <c r="BDO193" s="727"/>
      <c r="BDR193" s="403"/>
      <c r="BDS193" s="403"/>
      <c r="BEE193" s="727"/>
      <c r="BEH193" s="403"/>
      <c r="BEI193" s="403"/>
      <c r="BEU193" s="727"/>
      <c r="BEX193" s="403"/>
      <c r="BEY193" s="403"/>
      <c r="BFK193" s="727"/>
      <c r="BFN193" s="403"/>
      <c r="BFO193" s="403"/>
      <c r="BGA193" s="727"/>
      <c r="BGD193" s="403"/>
      <c r="BGE193" s="403"/>
      <c r="BGQ193" s="727"/>
      <c r="BGT193" s="403"/>
      <c r="BGU193" s="403"/>
      <c r="BHG193" s="727"/>
      <c r="BHJ193" s="403"/>
      <c r="BHK193" s="403"/>
      <c r="BHW193" s="727"/>
      <c r="BHZ193" s="403"/>
      <c r="BIA193" s="403"/>
      <c r="BIM193" s="727"/>
      <c r="BIP193" s="403"/>
      <c r="BIQ193" s="403"/>
      <c r="BJC193" s="727"/>
      <c r="BJF193" s="403"/>
      <c r="BJG193" s="403"/>
      <c r="BJS193" s="727"/>
      <c r="BJV193" s="403"/>
      <c r="BJW193" s="403"/>
      <c r="BKI193" s="727"/>
      <c r="BKL193" s="403"/>
      <c r="BKM193" s="403"/>
      <c r="BKY193" s="727"/>
      <c r="BLB193" s="403"/>
      <c r="BLC193" s="403"/>
      <c r="BLO193" s="727"/>
      <c r="BLR193" s="403"/>
      <c r="BLS193" s="403"/>
      <c r="BME193" s="727"/>
      <c r="BMH193" s="403"/>
      <c r="BMI193" s="403"/>
      <c r="BMU193" s="727"/>
      <c r="BMX193" s="403"/>
      <c r="BMY193" s="403"/>
      <c r="BNK193" s="727"/>
      <c r="BNN193" s="403"/>
      <c r="BNO193" s="403"/>
      <c r="BOA193" s="727"/>
      <c r="BOD193" s="403"/>
      <c r="BOE193" s="403"/>
      <c r="BOQ193" s="727"/>
      <c r="BOT193" s="403"/>
      <c r="BOU193" s="403"/>
      <c r="BPG193" s="727"/>
      <c r="BPJ193" s="403"/>
      <c r="BPK193" s="403"/>
      <c r="BPW193" s="727"/>
      <c r="BPZ193" s="403"/>
      <c r="BQA193" s="403"/>
      <c r="BQM193" s="727"/>
      <c r="BQP193" s="403"/>
      <c r="BQQ193" s="403"/>
      <c r="BRC193" s="727"/>
      <c r="BRF193" s="403"/>
      <c r="BRG193" s="403"/>
      <c r="BRS193" s="727"/>
      <c r="BRV193" s="403"/>
      <c r="BRW193" s="403"/>
      <c r="BSI193" s="727"/>
      <c r="BSL193" s="403"/>
      <c r="BSM193" s="403"/>
      <c r="BSY193" s="727"/>
      <c r="BTB193" s="403"/>
      <c r="BTC193" s="403"/>
      <c r="BTO193" s="727"/>
      <c r="BTR193" s="403"/>
      <c r="BTS193" s="403"/>
      <c r="BUE193" s="727"/>
      <c r="BUH193" s="403"/>
      <c r="BUI193" s="403"/>
      <c r="BUU193" s="727"/>
      <c r="BUX193" s="403"/>
      <c r="BUY193" s="403"/>
      <c r="BVK193" s="727"/>
      <c r="BVN193" s="403"/>
      <c r="BVO193" s="403"/>
      <c r="BWA193" s="727"/>
      <c r="BWD193" s="403"/>
      <c r="BWE193" s="403"/>
      <c r="BWQ193" s="727"/>
      <c r="BWT193" s="403"/>
      <c r="BWU193" s="403"/>
      <c r="BXG193" s="727"/>
      <c r="BXJ193" s="403"/>
      <c r="BXK193" s="403"/>
      <c r="BXW193" s="727"/>
      <c r="BXZ193" s="403"/>
      <c r="BYA193" s="403"/>
      <c r="BYM193" s="727"/>
      <c r="BYP193" s="403"/>
      <c r="BYQ193" s="403"/>
      <c r="BZC193" s="727"/>
      <c r="BZF193" s="403"/>
      <c r="BZG193" s="403"/>
      <c r="BZS193" s="727"/>
      <c r="BZV193" s="403"/>
      <c r="BZW193" s="403"/>
      <c r="CAI193" s="727"/>
      <c r="CAL193" s="403"/>
      <c r="CAM193" s="403"/>
      <c r="CAY193" s="727"/>
      <c r="CBB193" s="403"/>
      <c r="CBC193" s="403"/>
      <c r="CBO193" s="727"/>
      <c r="CBR193" s="403"/>
      <c r="CBS193" s="403"/>
      <c r="CCE193" s="727"/>
      <c r="CCH193" s="403"/>
      <c r="CCI193" s="403"/>
      <c r="CCU193" s="727"/>
      <c r="CCX193" s="403"/>
      <c r="CCY193" s="403"/>
      <c r="CDK193" s="727"/>
      <c r="CDN193" s="403"/>
      <c r="CDO193" s="403"/>
      <c r="CEA193" s="727"/>
      <c r="CED193" s="403"/>
      <c r="CEE193" s="403"/>
      <c r="CEQ193" s="727"/>
      <c r="CET193" s="403"/>
      <c r="CEU193" s="403"/>
      <c r="CFG193" s="727"/>
      <c r="CFJ193" s="403"/>
      <c r="CFK193" s="403"/>
      <c r="CFW193" s="727"/>
      <c r="CFZ193" s="403"/>
      <c r="CGA193" s="403"/>
      <c r="CGM193" s="727"/>
      <c r="CGP193" s="403"/>
      <c r="CGQ193" s="403"/>
      <c r="CHC193" s="727"/>
      <c r="CHF193" s="403"/>
      <c r="CHG193" s="403"/>
      <c r="CHS193" s="727"/>
      <c r="CHV193" s="403"/>
      <c r="CHW193" s="403"/>
      <c r="CII193" s="727"/>
      <c r="CIL193" s="403"/>
      <c r="CIM193" s="403"/>
      <c r="CIY193" s="727"/>
      <c r="CJB193" s="403"/>
      <c r="CJC193" s="403"/>
      <c r="CJO193" s="727"/>
      <c r="CJR193" s="403"/>
      <c r="CJS193" s="403"/>
      <c r="CKE193" s="727"/>
      <c r="CKH193" s="403"/>
      <c r="CKI193" s="403"/>
      <c r="CKU193" s="727"/>
      <c r="CKX193" s="403"/>
      <c r="CKY193" s="403"/>
      <c r="CLK193" s="727"/>
      <c r="CLN193" s="403"/>
      <c r="CLO193" s="403"/>
      <c r="CMA193" s="727"/>
      <c r="CMD193" s="403"/>
      <c r="CME193" s="403"/>
      <c r="CMQ193" s="727"/>
      <c r="CMT193" s="403"/>
      <c r="CMU193" s="403"/>
      <c r="CNG193" s="727"/>
      <c r="CNJ193" s="403"/>
      <c r="CNK193" s="403"/>
      <c r="CNW193" s="727"/>
      <c r="CNZ193" s="403"/>
      <c r="COA193" s="403"/>
      <c r="COM193" s="727"/>
      <c r="COP193" s="403"/>
      <c r="COQ193" s="403"/>
      <c r="CPC193" s="727"/>
      <c r="CPF193" s="403"/>
      <c r="CPG193" s="403"/>
      <c r="CPS193" s="727"/>
      <c r="CPV193" s="403"/>
      <c r="CPW193" s="403"/>
      <c r="CQI193" s="727"/>
      <c r="CQL193" s="403"/>
      <c r="CQM193" s="403"/>
      <c r="CQY193" s="727"/>
      <c r="CRB193" s="403"/>
      <c r="CRC193" s="403"/>
      <c r="CRO193" s="727"/>
      <c r="CRR193" s="403"/>
      <c r="CRS193" s="403"/>
      <c r="CSE193" s="727"/>
      <c r="CSH193" s="403"/>
      <c r="CSI193" s="403"/>
      <c r="CSU193" s="727"/>
      <c r="CSX193" s="403"/>
      <c r="CSY193" s="403"/>
      <c r="CTK193" s="727"/>
      <c r="CTN193" s="403"/>
      <c r="CTO193" s="403"/>
      <c r="CUA193" s="727"/>
      <c r="CUD193" s="403"/>
      <c r="CUE193" s="403"/>
      <c r="CUQ193" s="727"/>
      <c r="CUT193" s="403"/>
      <c r="CUU193" s="403"/>
      <c r="CVG193" s="727"/>
      <c r="CVJ193" s="403"/>
      <c r="CVK193" s="403"/>
      <c r="CVW193" s="727"/>
      <c r="CVZ193" s="403"/>
      <c r="CWA193" s="403"/>
      <c r="CWM193" s="727"/>
      <c r="CWP193" s="403"/>
      <c r="CWQ193" s="403"/>
      <c r="CXC193" s="727"/>
      <c r="CXF193" s="403"/>
      <c r="CXG193" s="403"/>
      <c r="CXS193" s="727"/>
      <c r="CXV193" s="403"/>
      <c r="CXW193" s="403"/>
      <c r="CYI193" s="727"/>
      <c r="CYL193" s="403"/>
      <c r="CYM193" s="403"/>
      <c r="CYY193" s="727"/>
      <c r="CZB193" s="403"/>
      <c r="CZC193" s="403"/>
      <c r="CZO193" s="727"/>
      <c r="CZR193" s="403"/>
      <c r="CZS193" s="403"/>
      <c r="DAE193" s="727"/>
      <c r="DAH193" s="403"/>
      <c r="DAI193" s="403"/>
      <c r="DAU193" s="727"/>
      <c r="DAX193" s="403"/>
      <c r="DAY193" s="403"/>
      <c r="DBK193" s="727"/>
      <c r="DBN193" s="403"/>
      <c r="DBO193" s="403"/>
      <c r="DCA193" s="727"/>
      <c r="DCD193" s="403"/>
      <c r="DCE193" s="403"/>
      <c r="DCQ193" s="727"/>
      <c r="DCT193" s="403"/>
      <c r="DCU193" s="403"/>
      <c r="DDG193" s="727"/>
      <c r="DDJ193" s="403"/>
      <c r="DDK193" s="403"/>
      <c r="DDW193" s="727"/>
      <c r="DDZ193" s="403"/>
      <c r="DEA193" s="403"/>
      <c r="DEM193" s="727"/>
      <c r="DEP193" s="403"/>
      <c r="DEQ193" s="403"/>
      <c r="DFC193" s="727"/>
      <c r="DFF193" s="403"/>
      <c r="DFG193" s="403"/>
      <c r="DFS193" s="727"/>
      <c r="DFV193" s="403"/>
      <c r="DFW193" s="403"/>
      <c r="DGI193" s="727"/>
      <c r="DGL193" s="403"/>
      <c r="DGM193" s="403"/>
      <c r="DGY193" s="727"/>
      <c r="DHB193" s="403"/>
      <c r="DHC193" s="403"/>
      <c r="DHO193" s="727"/>
      <c r="DHR193" s="403"/>
      <c r="DHS193" s="403"/>
      <c r="DIE193" s="727"/>
      <c r="DIH193" s="403"/>
      <c r="DII193" s="403"/>
      <c r="DIU193" s="727"/>
      <c r="DIX193" s="403"/>
      <c r="DIY193" s="403"/>
      <c r="DJK193" s="727"/>
      <c r="DJN193" s="403"/>
      <c r="DJO193" s="403"/>
      <c r="DKA193" s="727"/>
      <c r="DKD193" s="403"/>
      <c r="DKE193" s="403"/>
      <c r="DKQ193" s="727"/>
      <c r="DKT193" s="403"/>
      <c r="DKU193" s="403"/>
      <c r="DLG193" s="727"/>
      <c r="DLJ193" s="403"/>
      <c r="DLK193" s="403"/>
      <c r="DLW193" s="727"/>
      <c r="DLZ193" s="403"/>
      <c r="DMA193" s="403"/>
      <c r="DMM193" s="727"/>
      <c r="DMP193" s="403"/>
      <c r="DMQ193" s="403"/>
      <c r="DNC193" s="727"/>
      <c r="DNF193" s="403"/>
      <c r="DNG193" s="403"/>
      <c r="DNS193" s="727"/>
      <c r="DNV193" s="403"/>
      <c r="DNW193" s="403"/>
      <c r="DOI193" s="727"/>
      <c r="DOL193" s="403"/>
      <c r="DOM193" s="403"/>
      <c r="DOY193" s="727"/>
      <c r="DPB193" s="403"/>
      <c r="DPC193" s="403"/>
      <c r="DPO193" s="727"/>
      <c r="DPR193" s="403"/>
      <c r="DPS193" s="403"/>
      <c r="DQE193" s="727"/>
      <c r="DQH193" s="403"/>
      <c r="DQI193" s="403"/>
      <c r="DQU193" s="727"/>
      <c r="DQX193" s="403"/>
      <c r="DQY193" s="403"/>
      <c r="DRK193" s="727"/>
      <c r="DRN193" s="403"/>
      <c r="DRO193" s="403"/>
      <c r="DSA193" s="727"/>
      <c r="DSD193" s="403"/>
      <c r="DSE193" s="403"/>
      <c r="DSQ193" s="727"/>
      <c r="DST193" s="403"/>
      <c r="DSU193" s="403"/>
      <c r="DTG193" s="727"/>
      <c r="DTJ193" s="403"/>
      <c r="DTK193" s="403"/>
      <c r="DTW193" s="727"/>
      <c r="DTZ193" s="403"/>
      <c r="DUA193" s="403"/>
      <c r="DUM193" s="727"/>
      <c r="DUP193" s="403"/>
      <c r="DUQ193" s="403"/>
      <c r="DVC193" s="727"/>
      <c r="DVF193" s="403"/>
      <c r="DVG193" s="403"/>
      <c r="DVS193" s="727"/>
      <c r="DVV193" s="403"/>
      <c r="DVW193" s="403"/>
      <c r="DWI193" s="727"/>
      <c r="DWL193" s="403"/>
      <c r="DWM193" s="403"/>
      <c r="DWY193" s="727"/>
      <c r="DXB193" s="403"/>
      <c r="DXC193" s="403"/>
      <c r="DXO193" s="727"/>
      <c r="DXR193" s="403"/>
      <c r="DXS193" s="403"/>
      <c r="DYE193" s="727"/>
      <c r="DYH193" s="403"/>
      <c r="DYI193" s="403"/>
      <c r="DYU193" s="727"/>
      <c r="DYX193" s="403"/>
      <c r="DYY193" s="403"/>
      <c r="DZK193" s="727"/>
      <c r="DZN193" s="403"/>
      <c r="DZO193" s="403"/>
      <c r="EAA193" s="727"/>
      <c r="EAD193" s="403"/>
      <c r="EAE193" s="403"/>
      <c r="EAQ193" s="727"/>
      <c r="EAT193" s="403"/>
      <c r="EAU193" s="403"/>
      <c r="EBG193" s="727"/>
      <c r="EBJ193" s="403"/>
      <c r="EBK193" s="403"/>
      <c r="EBW193" s="727"/>
      <c r="EBZ193" s="403"/>
      <c r="ECA193" s="403"/>
      <c r="ECM193" s="727"/>
      <c r="ECP193" s="403"/>
      <c r="ECQ193" s="403"/>
      <c r="EDC193" s="727"/>
      <c r="EDF193" s="403"/>
      <c r="EDG193" s="403"/>
      <c r="EDS193" s="727"/>
      <c r="EDV193" s="403"/>
      <c r="EDW193" s="403"/>
      <c r="EEI193" s="727"/>
      <c r="EEL193" s="403"/>
      <c r="EEM193" s="403"/>
      <c r="EEY193" s="727"/>
      <c r="EFB193" s="403"/>
      <c r="EFC193" s="403"/>
      <c r="EFO193" s="727"/>
      <c r="EFR193" s="403"/>
      <c r="EFS193" s="403"/>
      <c r="EGE193" s="727"/>
      <c r="EGH193" s="403"/>
      <c r="EGI193" s="403"/>
      <c r="EGU193" s="727"/>
      <c r="EGX193" s="403"/>
      <c r="EGY193" s="403"/>
      <c r="EHK193" s="727"/>
      <c r="EHN193" s="403"/>
      <c r="EHO193" s="403"/>
      <c r="EIA193" s="727"/>
      <c r="EID193" s="403"/>
      <c r="EIE193" s="403"/>
      <c r="EIQ193" s="727"/>
      <c r="EIT193" s="403"/>
      <c r="EIU193" s="403"/>
      <c r="EJG193" s="727"/>
      <c r="EJJ193" s="403"/>
      <c r="EJK193" s="403"/>
      <c r="EJW193" s="727"/>
      <c r="EJZ193" s="403"/>
      <c r="EKA193" s="403"/>
      <c r="EKM193" s="727"/>
      <c r="EKP193" s="403"/>
      <c r="EKQ193" s="403"/>
      <c r="ELC193" s="727"/>
      <c r="ELF193" s="403"/>
      <c r="ELG193" s="403"/>
      <c r="ELS193" s="727"/>
      <c r="ELV193" s="403"/>
      <c r="ELW193" s="403"/>
      <c r="EMI193" s="727"/>
      <c r="EML193" s="403"/>
      <c r="EMM193" s="403"/>
      <c r="EMY193" s="727"/>
      <c r="ENB193" s="403"/>
      <c r="ENC193" s="403"/>
      <c r="ENO193" s="727"/>
      <c r="ENR193" s="403"/>
      <c r="ENS193" s="403"/>
      <c r="EOE193" s="727"/>
      <c r="EOH193" s="403"/>
      <c r="EOI193" s="403"/>
      <c r="EOU193" s="727"/>
      <c r="EOX193" s="403"/>
      <c r="EOY193" s="403"/>
      <c r="EPK193" s="727"/>
      <c r="EPN193" s="403"/>
      <c r="EPO193" s="403"/>
      <c r="EQA193" s="727"/>
      <c r="EQD193" s="403"/>
      <c r="EQE193" s="403"/>
      <c r="EQQ193" s="727"/>
      <c r="EQT193" s="403"/>
      <c r="EQU193" s="403"/>
      <c r="ERG193" s="727"/>
      <c r="ERJ193" s="403"/>
      <c r="ERK193" s="403"/>
      <c r="ERW193" s="727"/>
      <c r="ERZ193" s="403"/>
      <c r="ESA193" s="403"/>
      <c r="ESM193" s="727"/>
      <c r="ESP193" s="403"/>
      <c r="ESQ193" s="403"/>
      <c r="ETC193" s="727"/>
      <c r="ETF193" s="403"/>
      <c r="ETG193" s="403"/>
      <c r="ETS193" s="727"/>
      <c r="ETV193" s="403"/>
      <c r="ETW193" s="403"/>
      <c r="EUI193" s="727"/>
      <c r="EUL193" s="403"/>
      <c r="EUM193" s="403"/>
      <c r="EUY193" s="727"/>
      <c r="EVB193" s="403"/>
      <c r="EVC193" s="403"/>
      <c r="EVO193" s="727"/>
      <c r="EVR193" s="403"/>
      <c r="EVS193" s="403"/>
      <c r="EWE193" s="727"/>
      <c r="EWH193" s="403"/>
      <c r="EWI193" s="403"/>
      <c r="EWU193" s="727"/>
      <c r="EWX193" s="403"/>
      <c r="EWY193" s="403"/>
      <c r="EXK193" s="727"/>
      <c r="EXN193" s="403"/>
      <c r="EXO193" s="403"/>
      <c r="EYA193" s="727"/>
      <c r="EYD193" s="403"/>
      <c r="EYE193" s="403"/>
      <c r="EYQ193" s="727"/>
      <c r="EYT193" s="403"/>
      <c r="EYU193" s="403"/>
      <c r="EZG193" s="727"/>
      <c r="EZJ193" s="403"/>
      <c r="EZK193" s="403"/>
      <c r="EZW193" s="727"/>
      <c r="EZZ193" s="403"/>
      <c r="FAA193" s="403"/>
      <c r="FAM193" s="727"/>
      <c r="FAP193" s="403"/>
      <c r="FAQ193" s="403"/>
      <c r="FBC193" s="727"/>
      <c r="FBF193" s="403"/>
      <c r="FBG193" s="403"/>
      <c r="FBS193" s="727"/>
      <c r="FBV193" s="403"/>
      <c r="FBW193" s="403"/>
      <c r="FCI193" s="727"/>
      <c r="FCL193" s="403"/>
      <c r="FCM193" s="403"/>
      <c r="FCY193" s="727"/>
      <c r="FDB193" s="403"/>
      <c r="FDC193" s="403"/>
      <c r="FDO193" s="727"/>
      <c r="FDR193" s="403"/>
      <c r="FDS193" s="403"/>
      <c r="FEE193" s="727"/>
      <c r="FEH193" s="403"/>
      <c r="FEI193" s="403"/>
      <c r="FEU193" s="727"/>
      <c r="FEX193" s="403"/>
      <c r="FEY193" s="403"/>
      <c r="FFK193" s="727"/>
      <c r="FFN193" s="403"/>
      <c r="FFO193" s="403"/>
      <c r="FGA193" s="727"/>
      <c r="FGD193" s="403"/>
      <c r="FGE193" s="403"/>
      <c r="FGQ193" s="727"/>
      <c r="FGT193" s="403"/>
      <c r="FGU193" s="403"/>
      <c r="FHG193" s="727"/>
      <c r="FHJ193" s="403"/>
      <c r="FHK193" s="403"/>
      <c r="FHW193" s="727"/>
      <c r="FHZ193" s="403"/>
      <c r="FIA193" s="403"/>
      <c r="FIM193" s="727"/>
      <c r="FIP193" s="403"/>
      <c r="FIQ193" s="403"/>
      <c r="FJC193" s="727"/>
      <c r="FJF193" s="403"/>
      <c r="FJG193" s="403"/>
      <c r="FJS193" s="727"/>
      <c r="FJV193" s="403"/>
      <c r="FJW193" s="403"/>
      <c r="FKI193" s="727"/>
      <c r="FKL193" s="403"/>
      <c r="FKM193" s="403"/>
      <c r="FKY193" s="727"/>
      <c r="FLB193" s="403"/>
      <c r="FLC193" s="403"/>
      <c r="FLO193" s="727"/>
      <c r="FLR193" s="403"/>
      <c r="FLS193" s="403"/>
      <c r="FME193" s="727"/>
      <c r="FMH193" s="403"/>
      <c r="FMI193" s="403"/>
      <c r="FMU193" s="727"/>
      <c r="FMX193" s="403"/>
      <c r="FMY193" s="403"/>
      <c r="FNK193" s="727"/>
      <c r="FNN193" s="403"/>
      <c r="FNO193" s="403"/>
      <c r="FOA193" s="727"/>
      <c r="FOD193" s="403"/>
      <c r="FOE193" s="403"/>
      <c r="FOQ193" s="727"/>
      <c r="FOT193" s="403"/>
      <c r="FOU193" s="403"/>
      <c r="FPG193" s="727"/>
      <c r="FPJ193" s="403"/>
      <c r="FPK193" s="403"/>
      <c r="FPW193" s="727"/>
      <c r="FPZ193" s="403"/>
      <c r="FQA193" s="403"/>
      <c r="FQM193" s="727"/>
      <c r="FQP193" s="403"/>
      <c r="FQQ193" s="403"/>
      <c r="FRC193" s="727"/>
      <c r="FRF193" s="403"/>
      <c r="FRG193" s="403"/>
      <c r="FRS193" s="727"/>
      <c r="FRV193" s="403"/>
      <c r="FRW193" s="403"/>
      <c r="FSI193" s="727"/>
      <c r="FSL193" s="403"/>
      <c r="FSM193" s="403"/>
      <c r="FSY193" s="727"/>
      <c r="FTB193" s="403"/>
      <c r="FTC193" s="403"/>
      <c r="FTO193" s="727"/>
      <c r="FTR193" s="403"/>
      <c r="FTS193" s="403"/>
      <c r="FUE193" s="727"/>
      <c r="FUH193" s="403"/>
      <c r="FUI193" s="403"/>
      <c r="FUU193" s="727"/>
      <c r="FUX193" s="403"/>
      <c r="FUY193" s="403"/>
      <c r="FVK193" s="727"/>
      <c r="FVN193" s="403"/>
      <c r="FVO193" s="403"/>
      <c r="FWA193" s="727"/>
      <c r="FWD193" s="403"/>
      <c r="FWE193" s="403"/>
      <c r="FWQ193" s="727"/>
      <c r="FWT193" s="403"/>
      <c r="FWU193" s="403"/>
      <c r="FXG193" s="727"/>
      <c r="FXJ193" s="403"/>
      <c r="FXK193" s="403"/>
      <c r="FXW193" s="727"/>
      <c r="FXZ193" s="403"/>
      <c r="FYA193" s="403"/>
      <c r="FYM193" s="727"/>
      <c r="FYP193" s="403"/>
      <c r="FYQ193" s="403"/>
      <c r="FZC193" s="727"/>
      <c r="FZF193" s="403"/>
      <c r="FZG193" s="403"/>
      <c r="FZS193" s="727"/>
      <c r="FZV193" s="403"/>
      <c r="FZW193" s="403"/>
      <c r="GAI193" s="727"/>
      <c r="GAL193" s="403"/>
      <c r="GAM193" s="403"/>
      <c r="GAY193" s="727"/>
      <c r="GBB193" s="403"/>
      <c r="GBC193" s="403"/>
      <c r="GBO193" s="727"/>
      <c r="GBR193" s="403"/>
      <c r="GBS193" s="403"/>
      <c r="GCE193" s="727"/>
      <c r="GCH193" s="403"/>
      <c r="GCI193" s="403"/>
      <c r="GCU193" s="727"/>
      <c r="GCX193" s="403"/>
      <c r="GCY193" s="403"/>
      <c r="GDK193" s="727"/>
      <c r="GDN193" s="403"/>
      <c r="GDO193" s="403"/>
      <c r="GEA193" s="727"/>
      <c r="GED193" s="403"/>
      <c r="GEE193" s="403"/>
      <c r="GEQ193" s="727"/>
      <c r="GET193" s="403"/>
      <c r="GEU193" s="403"/>
      <c r="GFG193" s="727"/>
      <c r="GFJ193" s="403"/>
      <c r="GFK193" s="403"/>
      <c r="GFW193" s="727"/>
      <c r="GFZ193" s="403"/>
      <c r="GGA193" s="403"/>
      <c r="GGM193" s="727"/>
      <c r="GGP193" s="403"/>
      <c r="GGQ193" s="403"/>
      <c r="GHC193" s="727"/>
      <c r="GHF193" s="403"/>
      <c r="GHG193" s="403"/>
      <c r="GHS193" s="727"/>
      <c r="GHV193" s="403"/>
      <c r="GHW193" s="403"/>
      <c r="GII193" s="727"/>
      <c r="GIL193" s="403"/>
      <c r="GIM193" s="403"/>
      <c r="GIY193" s="727"/>
      <c r="GJB193" s="403"/>
      <c r="GJC193" s="403"/>
      <c r="GJO193" s="727"/>
      <c r="GJR193" s="403"/>
      <c r="GJS193" s="403"/>
      <c r="GKE193" s="727"/>
      <c r="GKH193" s="403"/>
      <c r="GKI193" s="403"/>
      <c r="GKU193" s="727"/>
      <c r="GKX193" s="403"/>
      <c r="GKY193" s="403"/>
      <c r="GLK193" s="727"/>
      <c r="GLN193" s="403"/>
      <c r="GLO193" s="403"/>
      <c r="GMA193" s="727"/>
      <c r="GMD193" s="403"/>
      <c r="GME193" s="403"/>
      <c r="GMQ193" s="727"/>
      <c r="GMT193" s="403"/>
      <c r="GMU193" s="403"/>
      <c r="GNG193" s="727"/>
      <c r="GNJ193" s="403"/>
      <c r="GNK193" s="403"/>
      <c r="GNW193" s="727"/>
      <c r="GNZ193" s="403"/>
      <c r="GOA193" s="403"/>
      <c r="GOM193" s="727"/>
      <c r="GOP193" s="403"/>
      <c r="GOQ193" s="403"/>
      <c r="GPC193" s="727"/>
      <c r="GPF193" s="403"/>
      <c r="GPG193" s="403"/>
      <c r="GPS193" s="727"/>
      <c r="GPV193" s="403"/>
      <c r="GPW193" s="403"/>
      <c r="GQI193" s="727"/>
      <c r="GQL193" s="403"/>
      <c r="GQM193" s="403"/>
      <c r="GQY193" s="727"/>
      <c r="GRB193" s="403"/>
      <c r="GRC193" s="403"/>
      <c r="GRO193" s="727"/>
      <c r="GRR193" s="403"/>
      <c r="GRS193" s="403"/>
      <c r="GSE193" s="727"/>
      <c r="GSH193" s="403"/>
      <c r="GSI193" s="403"/>
      <c r="GSU193" s="727"/>
      <c r="GSX193" s="403"/>
      <c r="GSY193" s="403"/>
      <c r="GTK193" s="727"/>
      <c r="GTN193" s="403"/>
      <c r="GTO193" s="403"/>
      <c r="GUA193" s="727"/>
      <c r="GUD193" s="403"/>
      <c r="GUE193" s="403"/>
      <c r="GUQ193" s="727"/>
      <c r="GUT193" s="403"/>
      <c r="GUU193" s="403"/>
      <c r="GVG193" s="727"/>
      <c r="GVJ193" s="403"/>
      <c r="GVK193" s="403"/>
      <c r="GVW193" s="727"/>
      <c r="GVZ193" s="403"/>
      <c r="GWA193" s="403"/>
      <c r="GWM193" s="727"/>
      <c r="GWP193" s="403"/>
      <c r="GWQ193" s="403"/>
      <c r="GXC193" s="727"/>
      <c r="GXF193" s="403"/>
      <c r="GXG193" s="403"/>
      <c r="GXS193" s="727"/>
      <c r="GXV193" s="403"/>
      <c r="GXW193" s="403"/>
      <c r="GYI193" s="727"/>
      <c r="GYL193" s="403"/>
      <c r="GYM193" s="403"/>
      <c r="GYY193" s="727"/>
      <c r="GZB193" s="403"/>
      <c r="GZC193" s="403"/>
      <c r="GZO193" s="727"/>
      <c r="GZR193" s="403"/>
      <c r="GZS193" s="403"/>
      <c r="HAE193" s="727"/>
      <c r="HAH193" s="403"/>
      <c r="HAI193" s="403"/>
      <c r="HAU193" s="727"/>
      <c r="HAX193" s="403"/>
      <c r="HAY193" s="403"/>
      <c r="HBK193" s="727"/>
      <c r="HBN193" s="403"/>
      <c r="HBO193" s="403"/>
      <c r="HCA193" s="727"/>
      <c r="HCD193" s="403"/>
      <c r="HCE193" s="403"/>
      <c r="HCQ193" s="727"/>
      <c r="HCT193" s="403"/>
      <c r="HCU193" s="403"/>
      <c r="HDG193" s="727"/>
      <c r="HDJ193" s="403"/>
      <c r="HDK193" s="403"/>
      <c r="HDW193" s="727"/>
      <c r="HDZ193" s="403"/>
      <c r="HEA193" s="403"/>
      <c r="HEM193" s="727"/>
      <c r="HEP193" s="403"/>
      <c r="HEQ193" s="403"/>
      <c r="HFC193" s="727"/>
      <c r="HFF193" s="403"/>
      <c r="HFG193" s="403"/>
      <c r="HFS193" s="727"/>
      <c r="HFV193" s="403"/>
      <c r="HFW193" s="403"/>
      <c r="HGI193" s="727"/>
      <c r="HGL193" s="403"/>
      <c r="HGM193" s="403"/>
      <c r="HGY193" s="727"/>
      <c r="HHB193" s="403"/>
      <c r="HHC193" s="403"/>
      <c r="HHO193" s="727"/>
      <c r="HHR193" s="403"/>
      <c r="HHS193" s="403"/>
      <c r="HIE193" s="727"/>
      <c r="HIH193" s="403"/>
      <c r="HII193" s="403"/>
      <c r="HIU193" s="727"/>
      <c r="HIX193" s="403"/>
      <c r="HIY193" s="403"/>
      <c r="HJK193" s="727"/>
      <c r="HJN193" s="403"/>
      <c r="HJO193" s="403"/>
      <c r="HKA193" s="727"/>
      <c r="HKD193" s="403"/>
      <c r="HKE193" s="403"/>
      <c r="HKQ193" s="727"/>
      <c r="HKT193" s="403"/>
      <c r="HKU193" s="403"/>
      <c r="HLG193" s="727"/>
      <c r="HLJ193" s="403"/>
      <c r="HLK193" s="403"/>
      <c r="HLW193" s="727"/>
      <c r="HLZ193" s="403"/>
      <c r="HMA193" s="403"/>
      <c r="HMM193" s="727"/>
      <c r="HMP193" s="403"/>
      <c r="HMQ193" s="403"/>
      <c r="HNC193" s="727"/>
      <c r="HNF193" s="403"/>
      <c r="HNG193" s="403"/>
      <c r="HNS193" s="727"/>
      <c r="HNV193" s="403"/>
      <c r="HNW193" s="403"/>
      <c r="HOI193" s="727"/>
      <c r="HOL193" s="403"/>
      <c r="HOM193" s="403"/>
      <c r="HOY193" s="727"/>
      <c r="HPB193" s="403"/>
      <c r="HPC193" s="403"/>
      <c r="HPO193" s="727"/>
      <c r="HPR193" s="403"/>
      <c r="HPS193" s="403"/>
      <c r="HQE193" s="727"/>
      <c r="HQH193" s="403"/>
      <c r="HQI193" s="403"/>
      <c r="HQU193" s="727"/>
      <c r="HQX193" s="403"/>
      <c r="HQY193" s="403"/>
      <c r="HRK193" s="727"/>
      <c r="HRN193" s="403"/>
      <c r="HRO193" s="403"/>
      <c r="HSA193" s="727"/>
      <c r="HSD193" s="403"/>
      <c r="HSE193" s="403"/>
      <c r="HSQ193" s="727"/>
      <c r="HST193" s="403"/>
      <c r="HSU193" s="403"/>
      <c r="HTG193" s="727"/>
      <c r="HTJ193" s="403"/>
      <c r="HTK193" s="403"/>
      <c r="HTW193" s="727"/>
      <c r="HTZ193" s="403"/>
      <c r="HUA193" s="403"/>
      <c r="HUM193" s="727"/>
      <c r="HUP193" s="403"/>
      <c r="HUQ193" s="403"/>
      <c r="HVC193" s="727"/>
      <c r="HVF193" s="403"/>
      <c r="HVG193" s="403"/>
      <c r="HVS193" s="727"/>
      <c r="HVV193" s="403"/>
      <c r="HVW193" s="403"/>
      <c r="HWI193" s="727"/>
      <c r="HWL193" s="403"/>
      <c r="HWM193" s="403"/>
      <c r="HWY193" s="727"/>
      <c r="HXB193" s="403"/>
      <c r="HXC193" s="403"/>
      <c r="HXO193" s="727"/>
      <c r="HXR193" s="403"/>
      <c r="HXS193" s="403"/>
      <c r="HYE193" s="727"/>
      <c r="HYH193" s="403"/>
      <c r="HYI193" s="403"/>
      <c r="HYU193" s="727"/>
      <c r="HYX193" s="403"/>
      <c r="HYY193" s="403"/>
      <c r="HZK193" s="727"/>
      <c r="HZN193" s="403"/>
      <c r="HZO193" s="403"/>
      <c r="IAA193" s="727"/>
      <c r="IAD193" s="403"/>
      <c r="IAE193" s="403"/>
      <c r="IAQ193" s="727"/>
      <c r="IAT193" s="403"/>
      <c r="IAU193" s="403"/>
      <c r="IBG193" s="727"/>
      <c r="IBJ193" s="403"/>
      <c r="IBK193" s="403"/>
      <c r="IBW193" s="727"/>
      <c r="IBZ193" s="403"/>
      <c r="ICA193" s="403"/>
      <c r="ICM193" s="727"/>
      <c r="ICP193" s="403"/>
      <c r="ICQ193" s="403"/>
      <c r="IDC193" s="727"/>
      <c r="IDF193" s="403"/>
      <c r="IDG193" s="403"/>
      <c r="IDS193" s="727"/>
      <c r="IDV193" s="403"/>
      <c r="IDW193" s="403"/>
      <c r="IEI193" s="727"/>
      <c r="IEL193" s="403"/>
      <c r="IEM193" s="403"/>
      <c r="IEY193" s="727"/>
      <c r="IFB193" s="403"/>
      <c r="IFC193" s="403"/>
      <c r="IFO193" s="727"/>
      <c r="IFR193" s="403"/>
      <c r="IFS193" s="403"/>
      <c r="IGE193" s="727"/>
      <c r="IGH193" s="403"/>
      <c r="IGI193" s="403"/>
      <c r="IGU193" s="727"/>
      <c r="IGX193" s="403"/>
      <c r="IGY193" s="403"/>
      <c r="IHK193" s="727"/>
      <c r="IHN193" s="403"/>
      <c r="IHO193" s="403"/>
      <c r="IIA193" s="727"/>
      <c r="IID193" s="403"/>
      <c r="IIE193" s="403"/>
      <c r="IIQ193" s="727"/>
      <c r="IIT193" s="403"/>
      <c r="IIU193" s="403"/>
      <c r="IJG193" s="727"/>
      <c r="IJJ193" s="403"/>
      <c r="IJK193" s="403"/>
      <c r="IJW193" s="727"/>
      <c r="IJZ193" s="403"/>
      <c r="IKA193" s="403"/>
      <c r="IKM193" s="727"/>
      <c r="IKP193" s="403"/>
      <c r="IKQ193" s="403"/>
      <c r="ILC193" s="727"/>
      <c r="ILF193" s="403"/>
      <c r="ILG193" s="403"/>
      <c r="ILS193" s="727"/>
      <c r="ILV193" s="403"/>
      <c r="ILW193" s="403"/>
      <c r="IMI193" s="727"/>
      <c r="IML193" s="403"/>
      <c r="IMM193" s="403"/>
      <c r="IMY193" s="727"/>
      <c r="INB193" s="403"/>
      <c r="INC193" s="403"/>
      <c r="INO193" s="727"/>
      <c r="INR193" s="403"/>
      <c r="INS193" s="403"/>
      <c r="IOE193" s="727"/>
      <c r="IOH193" s="403"/>
      <c r="IOI193" s="403"/>
      <c r="IOU193" s="727"/>
      <c r="IOX193" s="403"/>
      <c r="IOY193" s="403"/>
      <c r="IPK193" s="727"/>
      <c r="IPN193" s="403"/>
      <c r="IPO193" s="403"/>
      <c r="IQA193" s="727"/>
      <c r="IQD193" s="403"/>
      <c r="IQE193" s="403"/>
      <c r="IQQ193" s="727"/>
      <c r="IQT193" s="403"/>
      <c r="IQU193" s="403"/>
      <c r="IRG193" s="727"/>
      <c r="IRJ193" s="403"/>
      <c r="IRK193" s="403"/>
      <c r="IRW193" s="727"/>
      <c r="IRZ193" s="403"/>
      <c r="ISA193" s="403"/>
      <c r="ISM193" s="727"/>
      <c r="ISP193" s="403"/>
      <c r="ISQ193" s="403"/>
      <c r="ITC193" s="727"/>
      <c r="ITF193" s="403"/>
      <c r="ITG193" s="403"/>
      <c r="ITS193" s="727"/>
      <c r="ITV193" s="403"/>
      <c r="ITW193" s="403"/>
      <c r="IUI193" s="727"/>
      <c r="IUL193" s="403"/>
      <c r="IUM193" s="403"/>
      <c r="IUY193" s="727"/>
      <c r="IVB193" s="403"/>
      <c r="IVC193" s="403"/>
      <c r="IVO193" s="727"/>
      <c r="IVR193" s="403"/>
      <c r="IVS193" s="403"/>
      <c r="IWE193" s="727"/>
      <c r="IWH193" s="403"/>
      <c r="IWI193" s="403"/>
      <c r="IWU193" s="727"/>
      <c r="IWX193" s="403"/>
      <c r="IWY193" s="403"/>
      <c r="IXK193" s="727"/>
      <c r="IXN193" s="403"/>
      <c r="IXO193" s="403"/>
      <c r="IYA193" s="727"/>
      <c r="IYD193" s="403"/>
      <c r="IYE193" s="403"/>
      <c r="IYQ193" s="727"/>
      <c r="IYT193" s="403"/>
      <c r="IYU193" s="403"/>
      <c r="IZG193" s="727"/>
      <c r="IZJ193" s="403"/>
      <c r="IZK193" s="403"/>
      <c r="IZW193" s="727"/>
      <c r="IZZ193" s="403"/>
      <c r="JAA193" s="403"/>
      <c r="JAM193" s="727"/>
      <c r="JAP193" s="403"/>
      <c r="JAQ193" s="403"/>
      <c r="JBC193" s="727"/>
      <c r="JBF193" s="403"/>
      <c r="JBG193" s="403"/>
      <c r="JBS193" s="727"/>
      <c r="JBV193" s="403"/>
      <c r="JBW193" s="403"/>
      <c r="JCI193" s="727"/>
      <c r="JCL193" s="403"/>
      <c r="JCM193" s="403"/>
      <c r="JCY193" s="727"/>
      <c r="JDB193" s="403"/>
      <c r="JDC193" s="403"/>
      <c r="JDO193" s="727"/>
      <c r="JDR193" s="403"/>
      <c r="JDS193" s="403"/>
      <c r="JEE193" s="727"/>
      <c r="JEH193" s="403"/>
      <c r="JEI193" s="403"/>
      <c r="JEU193" s="727"/>
      <c r="JEX193" s="403"/>
      <c r="JEY193" s="403"/>
      <c r="JFK193" s="727"/>
      <c r="JFN193" s="403"/>
      <c r="JFO193" s="403"/>
      <c r="JGA193" s="727"/>
      <c r="JGD193" s="403"/>
      <c r="JGE193" s="403"/>
      <c r="JGQ193" s="727"/>
      <c r="JGT193" s="403"/>
      <c r="JGU193" s="403"/>
      <c r="JHG193" s="727"/>
      <c r="JHJ193" s="403"/>
      <c r="JHK193" s="403"/>
      <c r="JHW193" s="727"/>
      <c r="JHZ193" s="403"/>
      <c r="JIA193" s="403"/>
      <c r="JIM193" s="727"/>
      <c r="JIP193" s="403"/>
      <c r="JIQ193" s="403"/>
      <c r="JJC193" s="727"/>
      <c r="JJF193" s="403"/>
      <c r="JJG193" s="403"/>
      <c r="JJS193" s="727"/>
      <c r="JJV193" s="403"/>
      <c r="JJW193" s="403"/>
      <c r="JKI193" s="727"/>
      <c r="JKL193" s="403"/>
      <c r="JKM193" s="403"/>
      <c r="JKY193" s="727"/>
      <c r="JLB193" s="403"/>
      <c r="JLC193" s="403"/>
      <c r="JLO193" s="727"/>
      <c r="JLR193" s="403"/>
      <c r="JLS193" s="403"/>
      <c r="JME193" s="727"/>
      <c r="JMH193" s="403"/>
      <c r="JMI193" s="403"/>
      <c r="JMU193" s="727"/>
      <c r="JMX193" s="403"/>
      <c r="JMY193" s="403"/>
      <c r="JNK193" s="727"/>
      <c r="JNN193" s="403"/>
      <c r="JNO193" s="403"/>
      <c r="JOA193" s="727"/>
      <c r="JOD193" s="403"/>
      <c r="JOE193" s="403"/>
      <c r="JOQ193" s="727"/>
      <c r="JOT193" s="403"/>
      <c r="JOU193" s="403"/>
      <c r="JPG193" s="727"/>
      <c r="JPJ193" s="403"/>
      <c r="JPK193" s="403"/>
      <c r="JPW193" s="727"/>
      <c r="JPZ193" s="403"/>
      <c r="JQA193" s="403"/>
      <c r="JQM193" s="727"/>
      <c r="JQP193" s="403"/>
      <c r="JQQ193" s="403"/>
      <c r="JRC193" s="727"/>
      <c r="JRF193" s="403"/>
      <c r="JRG193" s="403"/>
      <c r="JRS193" s="727"/>
      <c r="JRV193" s="403"/>
      <c r="JRW193" s="403"/>
      <c r="JSI193" s="727"/>
      <c r="JSL193" s="403"/>
      <c r="JSM193" s="403"/>
      <c r="JSY193" s="727"/>
      <c r="JTB193" s="403"/>
      <c r="JTC193" s="403"/>
      <c r="JTO193" s="727"/>
      <c r="JTR193" s="403"/>
      <c r="JTS193" s="403"/>
      <c r="JUE193" s="727"/>
      <c r="JUH193" s="403"/>
      <c r="JUI193" s="403"/>
      <c r="JUU193" s="727"/>
      <c r="JUX193" s="403"/>
      <c r="JUY193" s="403"/>
      <c r="JVK193" s="727"/>
      <c r="JVN193" s="403"/>
      <c r="JVO193" s="403"/>
      <c r="JWA193" s="727"/>
      <c r="JWD193" s="403"/>
      <c r="JWE193" s="403"/>
      <c r="JWQ193" s="727"/>
      <c r="JWT193" s="403"/>
      <c r="JWU193" s="403"/>
      <c r="JXG193" s="727"/>
      <c r="JXJ193" s="403"/>
      <c r="JXK193" s="403"/>
      <c r="JXW193" s="727"/>
      <c r="JXZ193" s="403"/>
      <c r="JYA193" s="403"/>
      <c r="JYM193" s="727"/>
      <c r="JYP193" s="403"/>
      <c r="JYQ193" s="403"/>
      <c r="JZC193" s="727"/>
      <c r="JZF193" s="403"/>
      <c r="JZG193" s="403"/>
      <c r="JZS193" s="727"/>
      <c r="JZV193" s="403"/>
      <c r="JZW193" s="403"/>
      <c r="KAI193" s="727"/>
      <c r="KAL193" s="403"/>
      <c r="KAM193" s="403"/>
      <c r="KAY193" s="727"/>
      <c r="KBB193" s="403"/>
      <c r="KBC193" s="403"/>
      <c r="KBO193" s="727"/>
      <c r="KBR193" s="403"/>
      <c r="KBS193" s="403"/>
      <c r="KCE193" s="727"/>
      <c r="KCH193" s="403"/>
      <c r="KCI193" s="403"/>
      <c r="KCU193" s="727"/>
      <c r="KCX193" s="403"/>
      <c r="KCY193" s="403"/>
      <c r="KDK193" s="727"/>
      <c r="KDN193" s="403"/>
      <c r="KDO193" s="403"/>
      <c r="KEA193" s="727"/>
      <c r="KED193" s="403"/>
      <c r="KEE193" s="403"/>
      <c r="KEQ193" s="727"/>
      <c r="KET193" s="403"/>
      <c r="KEU193" s="403"/>
      <c r="KFG193" s="727"/>
      <c r="KFJ193" s="403"/>
      <c r="KFK193" s="403"/>
      <c r="KFW193" s="727"/>
      <c r="KFZ193" s="403"/>
      <c r="KGA193" s="403"/>
      <c r="KGM193" s="727"/>
      <c r="KGP193" s="403"/>
      <c r="KGQ193" s="403"/>
      <c r="KHC193" s="727"/>
      <c r="KHF193" s="403"/>
      <c r="KHG193" s="403"/>
      <c r="KHS193" s="727"/>
      <c r="KHV193" s="403"/>
      <c r="KHW193" s="403"/>
      <c r="KII193" s="727"/>
      <c r="KIL193" s="403"/>
      <c r="KIM193" s="403"/>
      <c r="KIY193" s="727"/>
      <c r="KJB193" s="403"/>
      <c r="KJC193" s="403"/>
      <c r="KJO193" s="727"/>
      <c r="KJR193" s="403"/>
      <c r="KJS193" s="403"/>
      <c r="KKE193" s="727"/>
      <c r="KKH193" s="403"/>
      <c r="KKI193" s="403"/>
      <c r="KKU193" s="727"/>
      <c r="KKX193" s="403"/>
      <c r="KKY193" s="403"/>
      <c r="KLK193" s="727"/>
      <c r="KLN193" s="403"/>
      <c r="KLO193" s="403"/>
      <c r="KMA193" s="727"/>
      <c r="KMD193" s="403"/>
      <c r="KME193" s="403"/>
      <c r="KMQ193" s="727"/>
      <c r="KMT193" s="403"/>
      <c r="KMU193" s="403"/>
      <c r="KNG193" s="727"/>
      <c r="KNJ193" s="403"/>
      <c r="KNK193" s="403"/>
      <c r="KNW193" s="727"/>
      <c r="KNZ193" s="403"/>
      <c r="KOA193" s="403"/>
      <c r="KOM193" s="727"/>
      <c r="KOP193" s="403"/>
      <c r="KOQ193" s="403"/>
      <c r="KPC193" s="727"/>
      <c r="KPF193" s="403"/>
      <c r="KPG193" s="403"/>
      <c r="KPS193" s="727"/>
      <c r="KPV193" s="403"/>
      <c r="KPW193" s="403"/>
      <c r="KQI193" s="727"/>
      <c r="KQL193" s="403"/>
      <c r="KQM193" s="403"/>
      <c r="KQY193" s="727"/>
      <c r="KRB193" s="403"/>
      <c r="KRC193" s="403"/>
      <c r="KRO193" s="727"/>
      <c r="KRR193" s="403"/>
      <c r="KRS193" s="403"/>
      <c r="KSE193" s="727"/>
      <c r="KSH193" s="403"/>
      <c r="KSI193" s="403"/>
      <c r="KSU193" s="727"/>
      <c r="KSX193" s="403"/>
      <c r="KSY193" s="403"/>
      <c r="KTK193" s="727"/>
      <c r="KTN193" s="403"/>
      <c r="KTO193" s="403"/>
      <c r="KUA193" s="727"/>
      <c r="KUD193" s="403"/>
      <c r="KUE193" s="403"/>
      <c r="KUQ193" s="727"/>
      <c r="KUT193" s="403"/>
      <c r="KUU193" s="403"/>
      <c r="KVG193" s="727"/>
      <c r="KVJ193" s="403"/>
      <c r="KVK193" s="403"/>
      <c r="KVW193" s="727"/>
      <c r="KVZ193" s="403"/>
      <c r="KWA193" s="403"/>
      <c r="KWM193" s="727"/>
      <c r="KWP193" s="403"/>
      <c r="KWQ193" s="403"/>
      <c r="KXC193" s="727"/>
      <c r="KXF193" s="403"/>
      <c r="KXG193" s="403"/>
      <c r="KXS193" s="727"/>
      <c r="KXV193" s="403"/>
      <c r="KXW193" s="403"/>
      <c r="KYI193" s="727"/>
      <c r="KYL193" s="403"/>
      <c r="KYM193" s="403"/>
      <c r="KYY193" s="727"/>
      <c r="KZB193" s="403"/>
      <c r="KZC193" s="403"/>
      <c r="KZO193" s="727"/>
      <c r="KZR193" s="403"/>
      <c r="KZS193" s="403"/>
      <c r="LAE193" s="727"/>
      <c r="LAH193" s="403"/>
      <c r="LAI193" s="403"/>
      <c r="LAU193" s="727"/>
      <c r="LAX193" s="403"/>
      <c r="LAY193" s="403"/>
      <c r="LBK193" s="727"/>
      <c r="LBN193" s="403"/>
      <c r="LBO193" s="403"/>
      <c r="LCA193" s="727"/>
      <c r="LCD193" s="403"/>
      <c r="LCE193" s="403"/>
      <c r="LCQ193" s="727"/>
      <c r="LCT193" s="403"/>
      <c r="LCU193" s="403"/>
      <c r="LDG193" s="727"/>
      <c r="LDJ193" s="403"/>
      <c r="LDK193" s="403"/>
      <c r="LDW193" s="727"/>
      <c r="LDZ193" s="403"/>
      <c r="LEA193" s="403"/>
      <c r="LEM193" s="727"/>
      <c r="LEP193" s="403"/>
      <c r="LEQ193" s="403"/>
      <c r="LFC193" s="727"/>
      <c r="LFF193" s="403"/>
      <c r="LFG193" s="403"/>
      <c r="LFS193" s="727"/>
      <c r="LFV193" s="403"/>
      <c r="LFW193" s="403"/>
      <c r="LGI193" s="727"/>
      <c r="LGL193" s="403"/>
      <c r="LGM193" s="403"/>
      <c r="LGY193" s="727"/>
      <c r="LHB193" s="403"/>
      <c r="LHC193" s="403"/>
      <c r="LHO193" s="727"/>
      <c r="LHR193" s="403"/>
      <c r="LHS193" s="403"/>
      <c r="LIE193" s="727"/>
      <c r="LIH193" s="403"/>
      <c r="LII193" s="403"/>
      <c r="LIU193" s="727"/>
      <c r="LIX193" s="403"/>
      <c r="LIY193" s="403"/>
      <c r="LJK193" s="727"/>
      <c r="LJN193" s="403"/>
      <c r="LJO193" s="403"/>
      <c r="LKA193" s="727"/>
      <c r="LKD193" s="403"/>
      <c r="LKE193" s="403"/>
      <c r="LKQ193" s="727"/>
      <c r="LKT193" s="403"/>
      <c r="LKU193" s="403"/>
      <c r="LLG193" s="727"/>
      <c r="LLJ193" s="403"/>
      <c r="LLK193" s="403"/>
      <c r="LLW193" s="727"/>
      <c r="LLZ193" s="403"/>
      <c r="LMA193" s="403"/>
      <c r="LMM193" s="727"/>
      <c r="LMP193" s="403"/>
      <c r="LMQ193" s="403"/>
      <c r="LNC193" s="727"/>
      <c r="LNF193" s="403"/>
      <c r="LNG193" s="403"/>
      <c r="LNS193" s="727"/>
      <c r="LNV193" s="403"/>
      <c r="LNW193" s="403"/>
      <c r="LOI193" s="727"/>
      <c r="LOL193" s="403"/>
      <c r="LOM193" s="403"/>
      <c r="LOY193" s="727"/>
      <c r="LPB193" s="403"/>
      <c r="LPC193" s="403"/>
      <c r="LPO193" s="727"/>
      <c r="LPR193" s="403"/>
      <c r="LPS193" s="403"/>
      <c r="LQE193" s="727"/>
      <c r="LQH193" s="403"/>
      <c r="LQI193" s="403"/>
      <c r="LQU193" s="727"/>
      <c r="LQX193" s="403"/>
      <c r="LQY193" s="403"/>
      <c r="LRK193" s="727"/>
      <c r="LRN193" s="403"/>
      <c r="LRO193" s="403"/>
      <c r="LSA193" s="727"/>
      <c r="LSD193" s="403"/>
      <c r="LSE193" s="403"/>
      <c r="LSQ193" s="727"/>
      <c r="LST193" s="403"/>
      <c r="LSU193" s="403"/>
      <c r="LTG193" s="727"/>
      <c r="LTJ193" s="403"/>
      <c r="LTK193" s="403"/>
      <c r="LTW193" s="727"/>
      <c r="LTZ193" s="403"/>
      <c r="LUA193" s="403"/>
      <c r="LUM193" s="727"/>
      <c r="LUP193" s="403"/>
      <c r="LUQ193" s="403"/>
      <c r="LVC193" s="727"/>
      <c r="LVF193" s="403"/>
      <c r="LVG193" s="403"/>
      <c r="LVS193" s="727"/>
      <c r="LVV193" s="403"/>
      <c r="LVW193" s="403"/>
      <c r="LWI193" s="727"/>
      <c r="LWL193" s="403"/>
      <c r="LWM193" s="403"/>
      <c r="LWY193" s="727"/>
      <c r="LXB193" s="403"/>
      <c r="LXC193" s="403"/>
      <c r="LXO193" s="727"/>
      <c r="LXR193" s="403"/>
      <c r="LXS193" s="403"/>
      <c r="LYE193" s="727"/>
      <c r="LYH193" s="403"/>
      <c r="LYI193" s="403"/>
      <c r="LYU193" s="727"/>
      <c r="LYX193" s="403"/>
      <c r="LYY193" s="403"/>
      <c r="LZK193" s="727"/>
      <c r="LZN193" s="403"/>
      <c r="LZO193" s="403"/>
      <c r="MAA193" s="727"/>
      <c r="MAD193" s="403"/>
      <c r="MAE193" s="403"/>
      <c r="MAQ193" s="727"/>
      <c r="MAT193" s="403"/>
      <c r="MAU193" s="403"/>
      <c r="MBG193" s="727"/>
      <c r="MBJ193" s="403"/>
      <c r="MBK193" s="403"/>
      <c r="MBW193" s="727"/>
      <c r="MBZ193" s="403"/>
      <c r="MCA193" s="403"/>
      <c r="MCM193" s="727"/>
      <c r="MCP193" s="403"/>
      <c r="MCQ193" s="403"/>
      <c r="MDC193" s="727"/>
      <c r="MDF193" s="403"/>
      <c r="MDG193" s="403"/>
      <c r="MDS193" s="727"/>
      <c r="MDV193" s="403"/>
      <c r="MDW193" s="403"/>
      <c r="MEI193" s="727"/>
      <c r="MEL193" s="403"/>
      <c r="MEM193" s="403"/>
      <c r="MEY193" s="727"/>
      <c r="MFB193" s="403"/>
      <c r="MFC193" s="403"/>
      <c r="MFO193" s="727"/>
      <c r="MFR193" s="403"/>
      <c r="MFS193" s="403"/>
      <c r="MGE193" s="727"/>
      <c r="MGH193" s="403"/>
      <c r="MGI193" s="403"/>
      <c r="MGU193" s="727"/>
      <c r="MGX193" s="403"/>
      <c r="MGY193" s="403"/>
      <c r="MHK193" s="727"/>
      <c r="MHN193" s="403"/>
      <c r="MHO193" s="403"/>
      <c r="MIA193" s="727"/>
      <c r="MID193" s="403"/>
      <c r="MIE193" s="403"/>
      <c r="MIQ193" s="727"/>
      <c r="MIT193" s="403"/>
      <c r="MIU193" s="403"/>
      <c r="MJG193" s="727"/>
      <c r="MJJ193" s="403"/>
      <c r="MJK193" s="403"/>
      <c r="MJW193" s="727"/>
      <c r="MJZ193" s="403"/>
      <c r="MKA193" s="403"/>
      <c r="MKM193" s="727"/>
      <c r="MKP193" s="403"/>
      <c r="MKQ193" s="403"/>
      <c r="MLC193" s="727"/>
      <c r="MLF193" s="403"/>
      <c r="MLG193" s="403"/>
      <c r="MLS193" s="727"/>
      <c r="MLV193" s="403"/>
      <c r="MLW193" s="403"/>
      <c r="MMI193" s="727"/>
      <c r="MML193" s="403"/>
      <c r="MMM193" s="403"/>
      <c r="MMY193" s="727"/>
      <c r="MNB193" s="403"/>
      <c r="MNC193" s="403"/>
      <c r="MNO193" s="727"/>
      <c r="MNR193" s="403"/>
      <c r="MNS193" s="403"/>
      <c r="MOE193" s="727"/>
      <c r="MOH193" s="403"/>
      <c r="MOI193" s="403"/>
      <c r="MOU193" s="727"/>
      <c r="MOX193" s="403"/>
      <c r="MOY193" s="403"/>
      <c r="MPK193" s="727"/>
      <c r="MPN193" s="403"/>
      <c r="MPO193" s="403"/>
      <c r="MQA193" s="727"/>
      <c r="MQD193" s="403"/>
      <c r="MQE193" s="403"/>
      <c r="MQQ193" s="727"/>
      <c r="MQT193" s="403"/>
      <c r="MQU193" s="403"/>
      <c r="MRG193" s="727"/>
      <c r="MRJ193" s="403"/>
      <c r="MRK193" s="403"/>
      <c r="MRW193" s="727"/>
      <c r="MRZ193" s="403"/>
      <c r="MSA193" s="403"/>
      <c r="MSM193" s="727"/>
      <c r="MSP193" s="403"/>
      <c r="MSQ193" s="403"/>
      <c r="MTC193" s="727"/>
      <c r="MTF193" s="403"/>
      <c r="MTG193" s="403"/>
      <c r="MTS193" s="727"/>
      <c r="MTV193" s="403"/>
      <c r="MTW193" s="403"/>
      <c r="MUI193" s="727"/>
      <c r="MUL193" s="403"/>
      <c r="MUM193" s="403"/>
      <c r="MUY193" s="727"/>
      <c r="MVB193" s="403"/>
      <c r="MVC193" s="403"/>
      <c r="MVO193" s="727"/>
      <c r="MVR193" s="403"/>
      <c r="MVS193" s="403"/>
      <c r="MWE193" s="727"/>
      <c r="MWH193" s="403"/>
      <c r="MWI193" s="403"/>
      <c r="MWU193" s="727"/>
      <c r="MWX193" s="403"/>
      <c r="MWY193" s="403"/>
      <c r="MXK193" s="727"/>
      <c r="MXN193" s="403"/>
      <c r="MXO193" s="403"/>
      <c r="MYA193" s="727"/>
      <c r="MYD193" s="403"/>
      <c r="MYE193" s="403"/>
      <c r="MYQ193" s="727"/>
      <c r="MYT193" s="403"/>
      <c r="MYU193" s="403"/>
      <c r="MZG193" s="727"/>
      <c r="MZJ193" s="403"/>
      <c r="MZK193" s="403"/>
      <c r="MZW193" s="727"/>
      <c r="MZZ193" s="403"/>
      <c r="NAA193" s="403"/>
      <c r="NAM193" s="727"/>
      <c r="NAP193" s="403"/>
      <c r="NAQ193" s="403"/>
      <c r="NBC193" s="727"/>
      <c r="NBF193" s="403"/>
      <c r="NBG193" s="403"/>
      <c r="NBS193" s="727"/>
      <c r="NBV193" s="403"/>
      <c r="NBW193" s="403"/>
      <c r="NCI193" s="727"/>
      <c r="NCL193" s="403"/>
      <c r="NCM193" s="403"/>
      <c r="NCY193" s="727"/>
      <c r="NDB193" s="403"/>
      <c r="NDC193" s="403"/>
      <c r="NDO193" s="727"/>
      <c r="NDR193" s="403"/>
      <c r="NDS193" s="403"/>
      <c r="NEE193" s="727"/>
      <c r="NEH193" s="403"/>
      <c r="NEI193" s="403"/>
      <c r="NEU193" s="727"/>
      <c r="NEX193" s="403"/>
      <c r="NEY193" s="403"/>
      <c r="NFK193" s="727"/>
      <c r="NFN193" s="403"/>
      <c r="NFO193" s="403"/>
      <c r="NGA193" s="727"/>
      <c r="NGD193" s="403"/>
      <c r="NGE193" s="403"/>
      <c r="NGQ193" s="727"/>
      <c r="NGT193" s="403"/>
      <c r="NGU193" s="403"/>
      <c r="NHG193" s="727"/>
      <c r="NHJ193" s="403"/>
      <c r="NHK193" s="403"/>
      <c r="NHW193" s="727"/>
      <c r="NHZ193" s="403"/>
      <c r="NIA193" s="403"/>
      <c r="NIM193" s="727"/>
      <c r="NIP193" s="403"/>
      <c r="NIQ193" s="403"/>
      <c r="NJC193" s="727"/>
      <c r="NJF193" s="403"/>
      <c r="NJG193" s="403"/>
      <c r="NJS193" s="727"/>
      <c r="NJV193" s="403"/>
      <c r="NJW193" s="403"/>
      <c r="NKI193" s="727"/>
      <c r="NKL193" s="403"/>
      <c r="NKM193" s="403"/>
      <c r="NKY193" s="727"/>
      <c r="NLB193" s="403"/>
      <c r="NLC193" s="403"/>
      <c r="NLO193" s="727"/>
      <c r="NLR193" s="403"/>
      <c r="NLS193" s="403"/>
      <c r="NME193" s="727"/>
      <c r="NMH193" s="403"/>
      <c r="NMI193" s="403"/>
      <c r="NMU193" s="727"/>
      <c r="NMX193" s="403"/>
      <c r="NMY193" s="403"/>
      <c r="NNK193" s="727"/>
      <c r="NNN193" s="403"/>
      <c r="NNO193" s="403"/>
      <c r="NOA193" s="727"/>
      <c r="NOD193" s="403"/>
      <c r="NOE193" s="403"/>
      <c r="NOQ193" s="727"/>
      <c r="NOT193" s="403"/>
      <c r="NOU193" s="403"/>
      <c r="NPG193" s="727"/>
      <c r="NPJ193" s="403"/>
      <c r="NPK193" s="403"/>
      <c r="NPW193" s="727"/>
      <c r="NPZ193" s="403"/>
      <c r="NQA193" s="403"/>
      <c r="NQM193" s="727"/>
      <c r="NQP193" s="403"/>
      <c r="NQQ193" s="403"/>
      <c r="NRC193" s="727"/>
      <c r="NRF193" s="403"/>
      <c r="NRG193" s="403"/>
      <c r="NRS193" s="727"/>
      <c r="NRV193" s="403"/>
      <c r="NRW193" s="403"/>
      <c r="NSI193" s="727"/>
      <c r="NSL193" s="403"/>
      <c r="NSM193" s="403"/>
      <c r="NSY193" s="727"/>
      <c r="NTB193" s="403"/>
      <c r="NTC193" s="403"/>
      <c r="NTO193" s="727"/>
      <c r="NTR193" s="403"/>
      <c r="NTS193" s="403"/>
      <c r="NUE193" s="727"/>
      <c r="NUH193" s="403"/>
      <c r="NUI193" s="403"/>
      <c r="NUU193" s="727"/>
      <c r="NUX193" s="403"/>
      <c r="NUY193" s="403"/>
      <c r="NVK193" s="727"/>
      <c r="NVN193" s="403"/>
      <c r="NVO193" s="403"/>
      <c r="NWA193" s="727"/>
      <c r="NWD193" s="403"/>
      <c r="NWE193" s="403"/>
      <c r="NWQ193" s="727"/>
      <c r="NWT193" s="403"/>
      <c r="NWU193" s="403"/>
      <c r="NXG193" s="727"/>
      <c r="NXJ193" s="403"/>
      <c r="NXK193" s="403"/>
      <c r="NXW193" s="727"/>
      <c r="NXZ193" s="403"/>
      <c r="NYA193" s="403"/>
      <c r="NYM193" s="727"/>
      <c r="NYP193" s="403"/>
      <c r="NYQ193" s="403"/>
      <c r="NZC193" s="727"/>
      <c r="NZF193" s="403"/>
      <c r="NZG193" s="403"/>
      <c r="NZS193" s="727"/>
      <c r="NZV193" s="403"/>
      <c r="NZW193" s="403"/>
      <c r="OAI193" s="727"/>
      <c r="OAL193" s="403"/>
      <c r="OAM193" s="403"/>
      <c r="OAY193" s="727"/>
      <c r="OBB193" s="403"/>
      <c r="OBC193" s="403"/>
      <c r="OBO193" s="727"/>
      <c r="OBR193" s="403"/>
      <c r="OBS193" s="403"/>
      <c r="OCE193" s="727"/>
      <c r="OCH193" s="403"/>
      <c r="OCI193" s="403"/>
      <c r="OCU193" s="727"/>
      <c r="OCX193" s="403"/>
      <c r="OCY193" s="403"/>
      <c r="ODK193" s="727"/>
      <c r="ODN193" s="403"/>
      <c r="ODO193" s="403"/>
      <c r="OEA193" s="727"/>
      <c r="OED193" s="403"/>
      <c r="OEE193" s="403"/>
      <c r="OEQ193" s="727"/>
      <c r="OET193" s="403"/>
      <c r="OEU193" s="403"/>
      <c r="OFG193" s="727"/>
      <c r="OFJ193" s="403"/>
      <c r="OFK193" s="403"/>
      <c r="OFW193" s="727"/>
      <c r="OFZ193" s="403"/>
      <c r="OGA193" s="403"/>
      <c r="OGM193" s="727"/>
      <c r="OGP193" s="403"/>
      <c r="OGQ193" s="403"/>
      <c r="OHC193" s="727"/>
      <c r="OHF193" s="403"/>
      <c r="OHG193" s="403"/>
      <c r="OHS193" s="727"/>
      <c r="OHV193" s="403"/>
      <c r="OHW193" s="403"/>
      <c r="OII193" s="727"/>
      <c r="OIL193" s="403"/>
      <c r="OIM193" s="403"/>
      <c r="OIY193" s="727"/>
      <c r="OJB193" s="403"/>
      <c r="OJC193" s="403"/>
      <c r="OJO193" s="727"/>
      <c r="OJR193" s="403"/>
      <c r="OJS193" s="403"/>
      <c r="OKE193" s="727"/>
      <c r="OKH193" s="403"/>
      <c r="OKI193" s="403"/>
      <c r="OKU193" s="727"/>
      <c r="OKX193" s="403"/>
      <c r="OKY193" s="403"/>
      <c r="OLK193" s="727"/>
      <c r="OLN193" s="403"/>
      <c r="OLO193" s="403"/>
      <c r="OMA193" s="727"/>
      <c r="OMD193" s="403"/>
      <c r="OME193" s="403"/>
      <c r="OMQ193" s="727"/>
      <c r="OMT193" s="403"/>
      <c r="OMU193" s="403"/>
      <c r="ONG193" s="727"/>
      <c r="ONJ193" s="403"/>
      <c r="ONK193" s="403"/>
      <c r="ONW193" s="727"/>
      <c r="ONZ193" s="403"/>
      <c r="OOA193" s="403"/>
      <c r="OOM193" s="727"/>
      <c r="OOP193" s="403"/>
      <c r="OOQ193" s="403"/>
      <c r="OPC193" s="727"/>
      <c r="OPF193" s="403"/>
      <c r="OPG193" s="403"/>
      <c r="OPS193" s="727"/>
      <c r="OPV193" s="403"/>
      <c r="OPW193" s="403"/>
      <c r="OQI193" s="727"/>
      <c r="OQL193" s="403"/>
      <c r="OQM193" s="403"/>
      <c r="OQY193" s="727"/>
      <c r="ORB193" s="403"/>
      <c r="ORC193" s="403"/>
      <c r="ORO193" s="727"/>
      <c r="ORR193" s="403"/>
      <c r="ORS193" s="403"/>
      <c r="OSE193" s="727"/>
      <c r="OSH193" s="403"/>
      <c r="OSI193" s="403"/>
      <c r="OSU193" s="727"/>
      <c r="OSX193" s="403"/>
      <c r="OSY193" s="403"/>
      <c r="OTK193" s="727"/>
      <c r="OTN193" s="403"/>
      <c r="OTO193" s="403"/>
      <c r="OUA193" s="727"/>
      <c r="OUD193" s="403"/>
      <c r="OUE193" s="403"/>
      <c r="OUQ193" s="727"/>
      <c r="OUT193" s="403"/>
      <c r="OUU193" s="403"/>
      <c r="OVG193" s="727"/>
      <c r="OVJ193" s="403"/>
      <c r="OVK193" s="403"/>
      <c r="OVW193" s="727"/>
      <c r="OVZ193" s="403"/>
      <c r="OWA193" s="403"/>
      <c r="OWM193" s="727"/>
      <c r="OWP193" s="403"/>
      <c r="OWQ193" s="403"/>
      <c r="OXC193" s="727"/>
      <c r="OXF193" s="403"/>
      <c r="OXG193" s="403"/>
      <c r="OXS193" s="727"/>
      <c r="OXV193" s="403"/>
      <c r="OXW193" s="403"/>
      <c r="OYI193" s="727"/>
      <c r="OYL193" s="403"/>
      <c r="OYM193" s="403"/>
      <c r="OYY193" s="727"/>
      <c r="OZB193" s="403"/>
      <c r="OZC193" s="403"/>
      <c r="OZO193" s="727"/>
      <c r="OZR193" s="403"/>
      <c r="OZS193" s="403"/>
      <c r="PAE193" s="727"/>
      <c r="PAH193" s="403"/>
      <c r="PAI193" s="403"/>
      <c r="PAU193" s="727"/>
      <c r="PAX193" s="403"/>
      <c r="PAY193" s="403"/>
      <c r="PBK193" s="727"/>
      <c r="PBN193" s="403"/>
      <c r="PBO193" s="403"/>
      <c r="PCA193" s="727"/>
      <c r="PCD193" s="403"/>
      <c r="PCE193" s="403"/>
      <c r="PCQ193" s="727"/>
      <c r="PCT193" s="403"/>
      <c r="PCU193" s="403"/>
      <c r="PDG193" s="727"/>
      <c r="PDJ193" s="403"/>
      <c r="PDK193" s="403"/>
      <c r="PDW193" s="727"/>
      <c r="PDZ193" s="403"/>
      <c r="PEA193" s="403"/>
      <c r="PEM193" s="727"/>
      <c r="PEP193" s="403"/>
      <c r="PEQ193" s="403"/>
      <c r="PFC193" s="727"/>
      <c r="PFF193" s="403"/>
      <c r="PFG193" s="403"/>
      <c r="PFS193" s="727"/>
      <c r="PFV193" s="403"/>
      <c r="PFW193" s="403"/>
      <c r="PGI193" s="727"/>
      <c r="PGL193" s="403"/>
      <c r="PGM193" s="403"/>
      <c r="PGY193" s="727"/>
      <c r="PHB193" s="403"/>
      <c r="PHC193" s="403"/>
      <c r="PHO193" s="727"/>
      <c r="PHR193" s="403"/>
      <c r="PHS193" s="403"/>
      <c r="PIE193" s="727"/>
      <c r="PIH193" s="403"/>
      <c r="PII193" s="403"/>
      <c r="PIU193" s="727"/>
      <c r="PIX193" s="403"/>
      <c r="PIY193" s="403"/>
      <c r="PJK193" s="727"/>
      <c r="PJN193" s="403"/>
      <c r="PJO193" s="403"/>
      <c r="PKA193" s="727"/>
      <c r="PKD193" s="403"/>
      <c r="PKE193" s="403"/>
      <c r="PKQ193" s="727"/>
      <c r="PKT193" s="403"/>
      <c r="PKU193" s="403"/>
      <c r="PLG193" s="727"/>
      <c r="PLJ193" s="403"/>
      <c r="PLK193" s="403"/>
      <c r="PLW193" s="727"/>
      <c r="PLZ193" s="403"/>
      <c r="PMA193" s="403"/>
      <c r="PMM193" s="727"/>
      <c r="PMP193" s="403"/>
      <c r="PMQ193" s="403"/>
      <c r="PNC193" s="727"/>
      <c r="PNF193" s="403"/>
      <c r="PNG193" s="403"/>
      <c r="PNS193" s="727"/>
      <c r="PNV193" s="403"/>
      <c r="PNW193" s="403"/>
      <c r="POI193" s="727"/>
      <c r="POL193" s="403"/>
      <c r="POM193" s="403"/>
      <c r="POY193" s="727"/>
      <c r="PPB193" s="403"/>
      <c r="PPC193" s="403"/>
      <c r="PPO193" s="727"/>
      <c r="PPR193" s="403"/>
      <c r="PPS193" s="403"/>
      <c r="PQE193" s="727"/>
      <c r="PQH193" s="403"/>
      <c r="PQI193" s="403"/>
      <c r="PQU193" s="727"/>
      <c r="PQX193" s="403"/>
      <c r="PQY193" s="403"/>
      <c r="PRK193" s="727"/>
      <c r="PRN193" s="403"/>
      <c r="PRO193" s="403"/>
      <c r="PSA193" s="727"/>
      <c r="PSD193" s="403"/>
      <c r="PSE193" s="403"/>
      <c r="PSQ193" s="727"/>
      <c r="PST193" s="403"/>
      <c r="PSU193" s="403"/>
      <c r="PTG193" s="727"/>
      <c r="PTJ193" s="403"/>
      <c r="PTK193" s="403"/>
      <c r="PTW193" s="727"/>
      <c r="PTZ193" s="403"/>
      <c r="PUA193" s="403"/>
      <c r="PUM193" s="727"/>
      <c r="PUP193" s="403"/>
      <c r="PUQ193" s="403"/>
      <c r="PVC193" s="727"/>
      <c r="PVF193" s="403"/>
      <c r="PVG193" s="403"/>
      <c r="PVS193" s="727"/>
      <c r="PVV193" s="403"/>
      <c r="PVW193" s="403"/>
      <c r="PWI193" s="727"/>
      <c r="PWL193" s="403"/>
      <c r="PWM193" s="403"/>
      <c r="PWY193" s="727"/>
      <c r="PXB193" s="403"/>
      <c r="PXC193" s="403"/>
      <c r="PXO193" s="727"/>
      <c r="PXR193" s="403"/>
      <c r="PXS193" s="403"/>
      <c r="PYE193" s="727"/>
      <c r="PYH193" s="403"/>
      <c r="PYI193" s="403"/>
      <c r="PYU193" s="727"/>
      <c r="PYX193" s="403"/>
      <c r="PYY193" s="403"/>
      <c r="PZK193" s="727"/>
      <c r="PZN193" s="403"/>
      <c r="PZO193" s="403"/>
      <c r="QAA193" s="727"/>
      <c r="QAD193" s="403"/>
      <c r="QAE193" s="403"/>
      <c r="QAQ193" s="727"/>
      <c r="QAT193" s="403"/>
      <c r="QAU193" s="403"/>
      <c r="QBG193" s="727"/>
      <c r="QBJ193" s="403"/>
      <c r="QBK193" s="403"/>
      <c r="QBW193" s="727"/>
      <c r="QBZ193" s="403"/>
      <c r="QCA193" s="403"/>
      <c r="QCM193" s="727"/>
      <c r="QCP193" s="403"/>
      <c r="QCQ193" s="403"/>
      <c r="QDC193" s="727"/>
      <c r="QDF193" s="403"/>
      <c r="QDG193" s="403"/>
      <c r="QDS193" s="727"/>
      <c r="QDV193" s="403"/>
      <c r="QDW193" s="403"/>
      <c r="QEI193" s="727"/>
      <c r="QEL193" s="403"/>
      <c r="QEM193" s="403"/>
      <c r="QEY193" s="727"/>
      <c r="QFB193" s="403"/>
      <c r="QFC193" s="403"/>
      <c r="QFO193" s="727"/>
      <c r="QFR193" s="403"/>
      <c r="QFS193" s="403"/>
      <c r="QGE193" s="727"/>
      <c r="QGH193" s="403"/>
      <c r="QGI193" s="403"/>
      <c r="QGU193" s="727"/>
      <c r="QGX193" s="403"/>
      <c r="QGY193" s="403"/>
      <c r="QHK193" s="727"/>
      <c r="QHN193" s="403"/>
      <c r="QHO193" s="403"/>
      <c r="QIA193" s="727"/>
      <c r="QID193" s="403"/>
      <c r="QIE193" s="403"/>
      <c r="QIQ193" s="727"/>
      <c r="QIT193" s="403"/>
      <c r="QIU193" s="403"/>
      <c r="QJG193" s="727"/>
      <c r="QJJ193" s="403"/>
      <c r="QJK193" s="403"/>
      <c r="QJW193" s="727"/>
      <c r="QJZ193" s="403"/>
      <c r="QKA193" s="403"/>
      <c r="QKM193" s="727"/>
      <c r="QKP193" s="403"/>
      <c r="QKQ193" s="403"/>
      <c r="QLC193" s="727"/>
      <c r="QLF193" s="403"/>
      <c r="QLG193" s="403"/>
      <c r="QLS193" s="727"/>
      <c r="QLV193" s="403"/>
      <c r="QLW193" s="403"/>
      <c r="QMI193" s="727"/>
      <c r="QML193" s="403"/>
      <c r="QMM193" s="403"/>
      <c r="QMY193" s="727"/>
      <c r="QNB193" s="403"/>
      <c r="QNC193" s="403"/>
      <c r="QNO193" s="727"/>
      <c r="QNR193" s="403"/>
      <c r="QNS193" s="403"/>
      <c r="QOE193" s="727"/>
      <c r="QOH193" s="403"/>
      <c r="QOI193" s="403"/>
      <c r="QOU193" s="727"/>
      <c r="QOX193" s="403"/>
      <c r="QOY193" s="403"/>
      <c r="QPK193" s="727"/>
      <c r="QPN193" s="403"/>
      <c r="QPO193" s="403"/>
      <c r="QQA193" s="727"/>
      <c r="QQD193" s="403"/>
      <c r="QQE193" s="403"/>
      <c r="QQQ193" s="727"/>
      <c r="QQT193" s="403"/>
      <c r="QQU193" s="403"/>
      <c r="QRG193" s="727"/>
      <c r="QRJ193" s="403"/>
      <c r="QRK193" s="403"/>
      <c r="QRW193" s="727"/>
      <c r="QRZ193" s="403"/>
      <c r="QSA193" s="403"/>
      <c r="QSM193" s="727"/>
      <c r="QSP193" s="403"/>
      <c r="QSQ193" s="403"/>
      <c r="QTC193" s="727"/>
      <c r="QTF193" s="403"/>
      <c r="QTG193" s="403"/>
      <c r="QTS193" s="727"/>
      <c r="QTV193" s="403"/>
      <c r="QTW193" s="403"/>
      <c r="QUI193" s="727"/>
      <c r="QUL193" s="403"/>
      <c r="QUM193" s="403"/>
      <c r="QUY193" s="727"/>
      <c r="QVB193" s="403"/>
      <c r="QVC193" s="403"/>
      <c r="QVO193" s="727"/>
      <c r="QVR193" s="403"/>
      <c r="QVS193" s="403"/>
      <c r="QWE193" s="727"/>
      <c r="QWH193" s="403"/>
      <c r="QWI193" s="403"/>
      <c r="QWU193" s="727"/>
      <c r="QWX193" s="403"/>
      <c r="QWY193" s="403"/>
      <c r="QXK193" s="727"/>
      <c r="QXN193" s="403"/>
      <c r="QXO193" s="403"/>
      <c r="QYA193" s="727"/>
      <c r="QYD193" s="403"/>
      <c r="QYE193" s="403"/>
      <c r="QYQ193" s="727"/>
      <c r="QYT193" s="403"/>
      <c r="QYU193" s="403"/>
      <c r="QZG193" s="727"/>
      <c r="QZJ193" s="403"/>
      <c r="QZK193" s="403"/>
      <c r="QZW193" s="727"/>
      <c r="QZZ193" s="403"/>
      <c r="RAA193" s="403"/>
      <c r="RAM193" s="727"/>
      <c r="RAP193" s="403"/>
      <c r="RAQ193" s="403"/>
      <c r="RBC193" s="727"/>
      <c r="RBF193" s="403"/>
      <c r="RBG193" s="403"/>
      <c r="RBS193" s="727"/>
      <c r="RBV193" s="403"/>
      <c r="RBW193" s="403"/>
      <c r="RCI193" s="727"/>
      <c r="RCL193" s="403"/>
      <c r="RCM193" s="403"/>
      <c r="RCY193" s="727"/>
      <c r="RDB193" s="403"/>
      <c r="RDC193" s="403"/>
      <c r="RDO193" s="727"/>
      <c r="RDR193" s="403"/>
      <c r="RDS193" s="403"/>
      <c r="REE193" s="727"/>
      <c r="REH193" s="403"/>
      <c r="REI193" s="403"/>
      <c r="REU193" s="727"/>
      <c r="REX193" s="403"/>
      <c r="REY193" s="403"/>
      <c r="RFK193" s="727"/>
      <c r="RFN193" s="403"/>
      <c r="RFO193" s="403"/>
      <c r="RGA193" s="727"/>
      <c r="RGD193" s="403"/>
      <c r="RGE193" s="403"/>
      <c r="RGQ193" s="727"/>
      <c r="RGT193" s="403"/>
      <c r="RGU193" s="403"/>
      <c r="RHG193" s="727"/>
      <c r="RHJ193" s="403"/>
      <c r="RHK193" s="403"/>
      <c r="RHW193" s="727"/>
      <c r="RHZ193" s="403"/>
      <c r="RIA193" s="403"/>
      <c r="RIM193" s="727"/>
      <c r="RIP193" s="403"/>
      <c r="RIQ193" s="403"/>
      <c r="RJC193" s="727"/>
      <c r="RJF193" s="403"/>
      <c r="RJG193" s="403"/>
      <c r="RJS193" s="727"/>
      <c r="RJV193" s="403"/>
      <c r="RJW193" s="403"/>
      <c r="RKI193" s="727"/>
      <c r="RKL193" s="403"/>
      <c r="RKM193" s="403"/>
      <c r="RKY193" s="727"/>
      <c r="RLB193" s="403"/>
      <c r="RLC193" s="403"/>
      <c r="RLO193" s="727"/>
      <c r="RLR193" s="403"/>
      <c r="RLS193" s="403"/>
      <c r="RME193" s="727"/>
      <c r="RMH193" s="403"/>
      <c r="RMI193" s="403"/>
      <c r="RMU193" s="727"/>
      <c r="RMX193" s="403"/>
      <c r="RMY193" s="403"/>
      <c r="RNK193" s="727"/>
      <c r="RNN193" s="403"/>
      <c r="RNO193" s="403"/>
      <c r="ROA193" s="727"/>
      <c r="ROD193" s="403"/>
      <c r="ROE193" s="403"/>
      <c r="ROQ193" s="727"/>
      <c r="ROT193" s="403"/>
      <c r="ROU193" s="403"/>
      <c r="RPG193" s="727"/>
      <c r="RPJ193" s="403"/>
      <c r="RPK193" s="403"/>
      <c r="RPW193" s="727"/>
      <c r="RPZ193" s="403"/>
      <c r="RQA193" s="403"/>
      <c r="RQM193" s="727"/>
      <c r="RQP193" s="403"/>
      <c r="RQQ193" s="403"/>
      <c r="RRC193" s="727"/>
      <c r="RRF193" s="403"/>
      <c r="RRG193" s="403"/>
      <c r="RRS193" s="727"/>
      <c r="RRV193" s="403"/>
      <c r="RRW193" s="403"/>
      <c r="RSI193" s="727"/>
      <c r="RSL193" s="403"/>
      <c r="RSM193" s="403"/>
      <c r="RSY193" s="727"/>
      <c r="RTB193" s="403"/>
      <c r="RTC193" s="403"/>
      <c r="RTO193" s="727"/>
      <c r="RTR193" s="403"/>
      <c r="RTS193" s="403"/>
      <c r="RUE193" s="727"/>
      <c r="RUH193" s="403"/>
      <c r="RUI193" s="403"/>
      <c r="RUU193" s="727"/>
      <c r="RUX193" s="403"/>
      <c r="RUY193" s="403"/>
      <c r="RVK193" s="727"/>
      <c r="RVN193" s="403"/>
      <c r="RVO193" s="403"/>
      <c r="RWA193" s="727"/>
      <c r="RWD193" s="403"/>
      <c r="RWE193" s="403"/>
      <c r="RWQ193" s="727"/>
      <c r="RWT193" s="403"/>
      <c r="RWU193" s="403"/>
      <c r="RXG193" s="727"/>
      <c r="RXJ193" s="403"/>
      <c r="RXK193" s="403"/>
      <c r="RXW193" s="727"/>
      <c r="RXZ193" s="403"/>
      <c r="RYA193" s="403"/>
      <c r="RYM193" s="727"/>
      <c r="RYP193" s="403"/>
      <c r="RYQ193" s="403"/>
      <c r="RZC193" s="727"/>
      <c r="RZF193" s="403"/>
      <c r="RZG193" s="403"/>
      <c r="RZS193" s="727"/>
      <c r="RZV193" s="403"/>
      <c r="RZW193" s="403"/>
      <c r="SAI193" s="727"/>
      <c r="SAL193" s="403"/>
      <c r="SAM193" s="403"/>
      <c r="SAY193" s="727"/>
      <c r="SBB193" s="403"/>
      <c r="SBC193" s="403"/>
      <c r="SBO193" s="727"/>
      <c r="SBR193" s="403"/>
      <c r="SBS193" s="403"/>
      <c r="SCE193" s="727"/>
      <c r="SCH193" s="403"/>
      <c r="SCI193" s="403"/>
      <c r="SCU193" s="727"/>
      <c r="SCX193" s="403"/>
      <c r="SCY193" s="403"/>
      <c r="SDK193" s="727"/>
      <c r="SDN193" s="403"/>
      <c r="SDO193" s="403"/>
      <c r="SEA193" s="727"/>
      <c r="SED193" s="403"/>
      <c r="SEE193" s="403"/>
      <c r="SEQ193" s="727"/>
      <c r="SET193" s="403"/>
      <c r="SEU193" s="403"/>
      <c r="SFG193" s="727"/>
      <c r="SFJ193" s="403"/>
      <c r="SFK193" s="403"/>
      <c r="SFW193" s="727"/>
      <c r="SFZ193" s="403"/>
      <c r="SGA193" s="403"/>
      <c r="SGM193" s="727"/>
      <c r="SGP193" s="403"/>
      <c r="SGQ193" s="403"/>
      <c r="SHC193" s="727"/>
      <c r="SHF193" s="403"/>
      <c r="SHG193" s="403"/>
      <c r="SHS193" s="727"/>
      <c r="SHV193" s="403"/>
      <c r="SHW193" s="403"/>
      <c r="SII193" s="727"/>
      <c r="SIL193" s="403"/>
      <c r="SIM193" s="403"/>
      <c r="SIY193" s="727"/>
      <c r="SJB193" s="403"/>
      <c r="SJC193" s="403"/>
      <c r="SJO193" s="727"/>
      <c r="SJR193" s="403"/>
      <c r="SJS193" s="403"/>
      <c r="SKE193" s="727"/>
      <c r="SKH193" s="403"/>
      <c r="SKI193" s="403"/>
      <c r="SKU193" s="727"/>
      <c r="SKX193" s="403"/>
      <c r="SKY193" s="403"/>
      <c r="SLK193" s="727"/>
      <c r="SLN193" s="403"/>
      <c r="SLO193" s="403"/>
      <c r="SMA193" s="727"/>
      <c r="SMD193" s="403"/>
      <c r="SME193" s="403"/>
      <c r="SMQ193" s="727"/>
      <c r="SMT193" s="403"/>
      <c r="SMU193" s="403"/>
      <c r="SNG193" s="727"/>
      <c r="SNJ193" s="403"/>
      <c r="SNK193" s="403"/>
      <c r="SNW193" s="727"/>
      <c r="SNZ193" s="403"/>
      <c r="SOA193" s="403"/>
      <c r="SOM193" s="727"/>
      <c r="SOP193" s="403"/>
      <c r="SOQ193" s="403"/>
      <c r="SPC193" s="727"/>
      <c r="SPF193" s="403"/>
      <c r="SPG193" s="403"/>
      <c r="SPS193" s="727"/>
      <c r="SPV193" s="403"/>
      <c r="SPW193" s="403"/>
      <c r="SQI193" s="727"/>
      <c r="SQL193" s="403"/>
      <c r="SQM193" s="403"/>
      <c r="SQY193" s="727"/>
      <c r="SRB193" s="403"/>
      <c r="SRC193" s="403"/>
      <c r="SRO193" s="727"/>
      <c r="SRR193" s="403"/>
      <c r="SRS193" s="403"/>
      <c r="SSE193" s="727"/>
      <c r="SSH193" s="403"/>
      <c r="SSI193" s="403"/>
      <c r="SSU193" s="727"/>
      <c r="SSX193" s="403"/>
      <c r="SSY193" s="403"/>
      <c r="STK193" s="727"/>
      <c r="STN193" s="403"/>
      <c r="STO193" s="403"/>
      <c r="SUA193" s="727"/>
      <c r="SUD193" s="403"/>
      <c r="SUE193" s="403"/>
      <c r="SUQ193" s="727"/>
      <c r="SUT193" s="403"/>
      <c r="SUU193" s="403"/>
      <c r="SVG193" s="727"/>
      <c r="SVJ193" s="403"/>
      <c r="SVK193" s="403"/>
      <c r="SVW193" s="727"/>
      <c r="SVZ193" s="403"/>
      <c r="SWA193" s="403"/>
      <c r="SWM193" s="727"/>
      <c r="SWP193" s="403"/>
      <c r="SWQ193" s="403"/>
      <c r="SXC193" s="727"/>
      <c r="SXF193" s="403"/>
      <c r="SXG193" s="403"/>
      <c r="SXS193" s="727"/>
      <c r="SXV193" s="403"/>
      <c r="SXW193" s="403"/>
      <c r="SYI193" s="727"/>
      <c r="SYL193" s="403"/>
      <c r="SYM193" s="403"/>
      <c r="SYY193" s="727"/>
      <c r="SZB193" s="403"/>
      <c r="SZC193" s="403"/>
      <c r="SZO193" s="727"/>
      <c r="SZR193" s="403"/>
      <c r="SZS193" s="403"/>
      <c r="TAE193" s="727"/>
      <c r="TAH193" s="403"/>
      <c r="TAI193" s="403"/>
      <c r="TAU193" s="727"/>
      <c r="TAX193" s="403"/>
      <c r="TAY193" s="403"/>
      <c r="TBK193" s="727"/>
      <c r="TBN193" s="403"/>
      <c r="TBO193" s="403"/>
      <c r="TCA193" s="727"/>
      <c r="TCD193" s="403"/>
      <c r="TCE193" s="403"/>
      <c r="TCQ193" s="727"/>
      <c r="TCT193" s="403"/>
      <c r="TCU193" s="403"/>
      <c r="TDG193" s="727"/>
      <c r="TDJ193" s="403"/>
      <c r="TDK193" s="403"/>
      <c r="TDW193" s="727"/>
      <c r="TDZ193" s="403"/>
      <c r="TEA193" s="403"/>
      <c r="TEM193" s="727"/>
      <c r="TEP193" s="403"/>
      <c r="TEQ193" s="403"/>
      <c r="TFC193" s="727"/>
      <c r="TFF193" s="403"/>
      <c r="TFG193" s="403"/>
      <c r="TFS193" s="727"/>
      <c r="TFV193" s="403"/>
      <c r="TFW193" s="403"/>
      <c r="TGI193" s="727"/>
      <c r="TGL193" s="403"/>
      <c r="TGM193" s="403"/>
      <c r="TGY193" s="727"/>
      <c r="THB193" s="403"/>
      <c r="THC193" s="403"/>
      <c r="THO193" s="727"/>
      <c r="THR193" s="403"/>
      <c r="THS193" s="403"/>
      <c r="TIE193" s="727"/>
      <c r="TIH193" s="403"/>
      <c r="TII193" s="403"/>
      <c r="TIU193" s="727"/>
      <c r="TIX193" s="403"/>
      <c r="TIY193" s="403"/>
      <c r="TJK193" s="727"/>
      <c r="TJN193" s="403"/>
      <c r="TJO193" s="403"/>
      <c r="TKA193" s="727"/>
      <c r="TKD193" s="403"/>
      <c r="TKE193" s="403"/>
      <c r="TKQ193" s="727"/>
      <c r="TKT193" s="403"/>
      <c r="TKU193" s="403"/>
      <c r="TLG193" s="727"/>
      <c r="TLJ193" s="403"/>
      <c r="TLK193" s="403"/>
      <c r="TLW193" s="727"/>
      <c r="TLZ193" s="403"/>
      <c r="TMA193" s="403"/>
      <c r="TMM193" s="727"/>
      <c r="TMP193" s="403"/>
      <c r="TMQ193" s="403"/>
      <c r="TNC193" s="727"/>
      <c r="TNF193" s="403"/>
      <c r="TNG193" s="403"/>
      <c r="TNS193" s="727"/>
      <c r="TNV193" s="403"/>
      <c r="TNW193" s="403"/>
      <c r="TOI193" s="727"/>
      <c r="TOL193" s="403"/>
      <c r="TOM193" s="403"/>
      <c r="TOY193" s="727"/>
      <c r="TPB193" s="403"/>
      <c r="TPC193" s="403"/>
      <c r="TPO193" s="727"/>
      <c r="TPR193" s="403"/>
      <c r="TPS193" s="403"/>
      <c r="TQE193" s="727"/>
      <c r="TQH193" s="403"/>
      <c r="TQI193" s="403"/>
      <c r="TQU193" s="727"/>
      <c r="TQX193" s="403"/>
      <c r="TQY193" s="403"/>
      <c r="TRK193" s="727"/>
      <c r="TRN193" s="403"/>
      <c r="TRO193" s="403"/>
      <c r="TSA193" s="727"/>
      <c r="TSD193" s="403"/>
      <c r="TSE193" s="403"/>
      <c r="TSQ193" s="727"/>
      <c r="TST193" s="403"/>
      <c r="TSU193" s="403"/>
      <c r="TTG193" s="727"/>
      <c r="TTJ193" s="403"/>
      <c r="TTK193" s="403"/>
      <c r="TTW193" s="727"/>
      <c r="TTZ193" s="403"/>
      <c r="TUA193" s="403"/>
      <c r="TUM193" s="727"/>
      <c r="TUP193" s="403"/>
      <c r="TUQ193" s="403"/>
      <c r="TVC193" s="727"/>
      <c r="TVF193" s="403"/>
      <c r="TVG193" s="403"/>
      <c r="TVS193" s="727"/>
      <c r="TVV193" s="403"/>
      <c r="TVW193" s="403"/>
      <c r="TWI193" s="727"/>
      <c r="TWL193" s="403"/>
      <c r="TWM193" s="403"/>
      <c r="TWY193" s="727"/>
      <c r="TXB193" s="403"/>
      <c r="TXC193" s="403"/>
      <c r="TXO193" s="727"/>
      <c r="TXR193" s="403"/>
      <c r="TXS193" s="403"/>
      <c r="TYE193" s="727"/>
      <c r="TYH193" s="403"/>
      <c r="TYI193" s="403"/>
      <c r="TYU193" s="727"/>
      <c r="TYX193" s="403"/>
      <c r="TYY193" s="403"/>
      <c r="TZK193" s="727"/>
      <c r="TZN193" s="403"/>
      <c r="TZO193" s="403"/>
      <c r="UAA193" s="727"/>
      <c r="UAD193" s="403"/>
      <c r="UAE193" s="403"/>
      <c r="UAQ193" s="727"/>
      <c r="UAT193" s="403"/>
      <c r="UAU193" s="403"/>
      <c r="UBG193" s="727"/>
      <c r="UBJ193" s="403"/>
      <c r="UBK193" s="403"/>
      <c r="UBW193" s="727"/>
      <c r="UBZ193" s="403"/>
      <c r="UCA193" s="403"/>
      <c r="UCM193" s="727"/>
      <c r="UCP193" s="403"/>
      <c r="UCQ193" s="403"/>
      <c r="UDC193" s="727"/>
      <c r="UDF193" s="403"/>
      <c r="UDG193" s="403"/>
      <c r="UDS193" s="727"/>
      <c r="UDV193" s="403"/>
      <c r="UDW193" s="403"/>
      <c r="UEI193" s="727"/>
      <c r="UEL193" s="403"/>
      <c r="UEM193" s="403"/>
      <c r="UEY193" s="727"/>
      <c r="UFB193" s="403"/>
      <c r="UFC193" s="403"/>
      <c r="UFO193" s="727"/>
      <c r="UFR193" s="403"/>
      <c r="UFS193" s="403"/>
      <c r="UGE193" s="727"/>
      <c r="UGH193" s="403"/>
      <c r="UGI193" s="403"/>
      <c r="UGU193" s="727"/>
      <c r="UGX193" s="403"/>
      <c r="UGY193" s="403"/>
      <c r="UHK193" s="727"/>
      <c r="UHN193" s="403"/>
      <c r="UHO193" s="403"/>
      <c r="UIA193" s="727"/>
      <c r="UID193" s="403"/>
      <c r="UIE193" s="403"/>
      <c r="UIQ193" s="727"/>
      <c r="UIT193" s="403"/>
      <c r="UIU193" s="403"/>
      <c r="UJG193" s="727"/>
      <c r="UJJ193" s="403"/>
      <c r="UJK193" s="403"/>
      <c r="UJW193" s="727"/>
      <c r="UJZ193" s="403"/>
      <c r="UKA193" s="403"/>
      <c r="UKM193" s="727"/>
      <c r="UKP193" s="403"/>
      <c r="UKQ193" s="403"/>
      <c r="ULC193" s="727"/>
      <c r="ULF193" s="403"/>
      <c r="ULG193" s="403"/>
      <c r="ULS193" s="727"/>
      <c r="ULV193" s="403"/>
      <c r="ULW193" s="403"/>
      <c r="UMI193" s="727"/>
      <c r="UML193" s="403"/>
      <c r="UMM193" s="403"/>
      <c r="UMY193" s="727"/>
      <c r="UNB193" s="403"/>
      <c r="UNC193" s="403"/>
      <c r="UNO193" s="727"/>
      <c r="UNR193" s="403"/>
      <c r="UNS193" s="403"/>
      <c r="UOE193" s="727"/>
      <c r="UOH193" s="403"/>
      <c r="UOI193" s="403"/>
      <c r="UOU193" s="727"/>
      <c r="UOX193" s="403"/>
      <c r="UOY193" s="403"/>
      <c r="UPK193" s="727"/>
      <c r="UPN193" s="403"/>
      <c r="UPO193" s="403"/>
      <c r="UQA193" s="727"/>
      <c r="UQD193" s="403"/>
      <c r="UQE193" s="403"/>
      <c r="UQQ193" s="727"/>
      <c r="UQT193" s="403"/>
      <c r="UQU193" s="403"/>
      <c r="URG193" s="727"/>
      <c r="URJ193" s="403"/>
      <c r="URK193" s="403"/>
      <c r="URW193" s="727"/>
      <c r="URZ193" s="403"/>
      <c r="USA193" s="403"/>
      <c r="USM193" s="727"/>
      <c r="USP193" s="403"/>
      <c r="USQ193" s="403"/>
      <c r="UTC193" s="727"/>
      <c r="UTF193" s="403"/>
      <c r="UTG193" s="403"/>
      <c r="UTS193" s="727"/>
      <c r="UTV193" s="403"/>
      <c r="UTW193" s="403"/>
      <c r="UUI193" s="727"/>
      <c r="UUL193" s="403"/>
      <c r="UUM193" s="403"/>
      <c r="UUY193" s="727"/>
      <c r="UVB193" s="403"/>
      <c r="UVC193" s="403"/>
      <c r="UVO193" s="727"/>
      <c r="UVR193" s="403"/>
      <c r="UVS193" s="403"/>
      <c r="UWE193" s="727"/>
      <c r="UWH193" s="403"/>
      <c r="UWI193" s="403"/>
      <c r="UWU193" s="727"/>
      <c r="UWX193" s="403"/>
      <c r="UWY193" s="403"/>
      <c r="UXK193" s="727"/>
      <c r="UXN193" s="403"/>
      <c r="UXO193" s="403"/>
      <c r="UYA193" s="727"/>
      <c r="UYD193" s="403"/>
      <c r="UYE193" s="403"/>
      <c r="UYQ193" s="727"/>
      <c r="UYT193" s="403"/>
      <c r="UYU193" s="403"/>
      <c r="UZG193" s="727"/>
      <c r="UZJ193" s="403"/>
      <c r="UZK193" s="403"/>
      <c r="UZW193" s="727"/>
      <c r="UZZ193" s="403"/>
      <c r="VAA193" s="403"/>
      <c r="VAM193" s="727"/>
      <c r="VAP193" s="403"/>
      <c r="VAQ193" s="403"/>
      <c r="VBC193" s="727"/>
      <c r="VBF193" s="403"/>
      <c r="VBG193" s="403"/>
      <c r="VBS193" s="727"/>
      <c r="VBV193" s="403"/>
      <c r="VBW193" s="403"/>
      <c r="VCI193" s="727"/>
      <c r="VCL193" s="403"/>
      <c r="VCM193" s="403"/>
      <c r="VCY193" s="727"/>
      <c r="VDB193" s="403"/>
      <c r="VDC193" s="403"/>
      <c r="VDO193" s="727"/>
      <c r="VDR193" s="403"/>
      <c r="VDS193" s="403"/>
      <c r="VEE193" s="727"/>
      <c r="VEH193" s="403"/>
      <c r="VEI193" s="403"/>
      <c r="VEU193" s="727"/>
      <c r="VEX193" s="403"/>
      <c r="VEY193" s="403"/>
      <c r="VFK193" s="727"/>
      <c r="VFN193" s="403"/>
      <c r="VFO193" s="403"/>
      <c r="VGA193" s="727"/>
      <c r="VGD193" s="403"/>
      <c r="VGE193" s="403"/>
      <c r="VGQ193" s="727"/>
      <c r="VGT193" s="403"/>
      <c r="VGU193" s="403"/>
      <c r="VHG193" s="727"/>
      <c r="VHJ193" s="403"/>
      <c r="VHK193" s="403"/>
      <c r="VHW193" s="727"/>
      <c r="VHZ193" s="403"/>
      <c r="VIA193" s="403"/>
      <c r="VIM193" s="727"/>
      <c r="VIP193" s="403"/>
      <c r="VIQ193" s="403"/>
      <c r="VJC193" s="727"/>
      <c r="VJF193" s="403"/>
      <c r="VJG193" s="403"/>
      <c r="VJS193" s="727"/>
      <c r="VJV193" s="403"/>
      <c r="VJW193" s="403"/>
      <c r="VKI193" s="727"/>
      <c r="VKL193" s="403"/>
      <c r="VKM193" s="403"/>
      <c r="VKY193" s="727"/>
      <c r="VLB193" s="403"/>
      <c r="VLC193" s="403"/>
      <c r="VLO193" s="727"/>
      <c r="VLR193" s="403"/>
      <c r="VLS193" s="403"/>
      <c r="VME193" s="727"/>
      <c r="VMH193" s="403"/>
      <c r="VMI193" s="403"/>
      <c r="VMU193" s="727"/>
      <c r="VMX193" s="403"/>
      <c r="VMY193" s="403"/>
      <c r="VNK193" s="727"/>
      <c r="VNN193" s="403"/>
      <c r="VNO193" s="403"/>
      <c r="VOA193" s="727"/>
      <c r="VOD193" s="403"/>
      <c r="VOE193" s="403"/>
      <c r="VOQ193" s="727"/>
      <c r="VOT193" s="403"/>
      <c r="VOU193" s="403"/>
      <c r="VPG193" s="727"/>
      <c r="VPJ193" s="403"/>
      <c r="VPK193" s="403"/>
      <c r="VPW193" s="727"/>
      <c r="VPZ193" s="403"/>
      <c r="VQA193" s="403"/>
      <c r="VQM193" s="727"/>
      <c r="VQP193" s="403"/>
      <c r="VQQ193" s="403"/>
      <c r="VRC193" s="727"/>
      <c r="VRF193" s="403"/>
      <c r="VRG193" s="403"/>
      <c r="VRS193" s="727"/>
      <c r="VRV193" s="403"/>
      <c r="VRW193" s="403"/>
      <c r="VSI193" s="727"/>
      <c r="VSL193" s="403"/>
      <c r="VSM193" s="403"/>
      <c r="VSY193" s="727"/>
      <c r="VTB193" s="403"/>
      <c r="VTC193" s="403"/>
      <c r="VTO193" s="727"/>
      <c r="VTR193" s="403"/>
      <c r="VTS193" s="403"/>
      <c r="VUE193" s="727"/>
      <c r="VUH193" s="403"/>
      <c r="VUI193" s="403"/>
      <c r="VUU193" s="727"/>
      <c r="VUX193" s="403"/>
      <c r="VUY193" s="403"/>
      <c r="VVK193" s="727"/>
      <c r="VVN193" s="403"/>
      <c r="VVO193" s="403"/>
      <c r="VWA193" s="727"/>
      <c r="VWD193" s="403"/>
      <c r="VWE193" s="403"/>
      <c r="VWQ193" s="727"/>
      <c r="VWT193" s="403"/>
      <c r="VWU193" s="403"/>
      <c r="VXG193" s="727"/>
      <c r="VXJ193" s="403"/>
      <c r="VXK193" s="403"/>
      <c r="VXW193" s="727"/>
      <c r="VXZ193" s="403"/>
      <c r="VYA193" s="403"/>
      <c r="VYM193" s="727"/>
      <c r="VYP193" s="403"/>
      <c r="VYQ193" s="403"/>
      <c r="VZC193" s="727"/>
      <c r="VZF193" s="403"/>
      <c r="VZG193" s="403"/>
      <c r="VZS193" s="727"/>
      <c r="VZV193" s="403"/>
      <c r="VZW193" s="403"/>
      <c r="WAI193" s="727"/>
      <c r="WAL193" s="403"/>
      <c r="WAM193" s="403"/>
      <c r="WAY193" s="727"/>
      <c r="WBB193" s="403"/>
      <c r="WBC193" s="403"/>
      <c r="WBO193" s="727"/>
      <c r="WBR193" s="403"/>
      <c r="WBS193" s="403"/>
      <c r="WCE193" s="727"/>
      <c r="WCH193" s="403"/>
      <c r="WCI193" s="403"/>
      <c r="WCU193" s="727"/>
      <c r="WCX193" s="403"/>
      <c r="WCY193" s="403"/>
      <c r="WDK193" s="727"/>
      <c r="WDN193" s="403"/>
      <c r="WDO193" s="403"/>
      <c r="WEA193" s="727"/>
      <c r="WED193" s="403"/>
      <c r="WEE193" s="403"/>
      <c r="WEQ193" s="727"/>
      <c r="WET193" s="403"/>
      <c r="WEU193" s="403"/>
      <c r="WFG193" s="727"/>
      <c r="WFJ193" s="403"/>
      <c r="WFK193" s="403"/>
      <c r="WFW193" s="727"/>
      <c r="WFZ193" s="403"/>
      <c r="WGA193" s="403"/>
      <c r="WGM193" s="727"/>
      <c r="WGP193" s="403"/>
      <c r="WGQ193" s="403"/>
      <c r="WHC193" s="727"/>
      <c r="WHF193" s="403"/>
      <c r="WHG193" s="403"/>
      <c r="WHS193" s="727"/>
      <c r="WHV193" s="403"/>
      <c r="WHW193" s="403"/>
      <c r="WII193" s="727"/>
      <c r="WIL193" s="403"/>
      <c r="WIM193" s="403"/>
      <c r="WIY193" s="727"/>
      <c r="WJB193" s="403"/>
      <c r="WJC193" s="403"/>
      <c r="WJO193" s="727"/>
      <c r="WJR193" s="403"/>
      <c r="WJS193" s="403"/>
      <c r="WKE193" s="727"/>
      <c r="WKH193" s="403"/>
      <c r="WKI193" s="403"/>
      <c r="WKU193" s="727"/>
      <c r="WKX193" s="403"/>
      <c r="WKY193" s="403"/>
      <c r="WLK193" s="727"/>
      <c r="WLN193" s="403"/>
      <c r="WLO193" s="403"/>
      <c r="WMA193" s="727"/>
      <c r="WMD193" s="403"/>
      <c r="WME193" s="403"/>
      <c r="WMQ193" s="727"/>
      <c r="WMT193" s="403"/>
      <c r="WMU193" s="403"/>
      <c r="WNG193" s="727"/>
      <c r="WNJ193" s="403"/>
      <c r="WNK193" s="403"/>
      <c r="WNW193" s="727"/>
      <c r="WNZ193" s="403"/>
      <c r="WOA193" s="403"/>
      <c r="WOM193" s="727"/>
      <c r="WOP193" s="403"/>
      <c r="WOQ193" s="403"/>
      <c r="WPC193" s="727"/>
      <c r="WPF193" s="403"/>
      <c r="WPG193" s="403"/>
      <c r="WPS193" s="727"/>
      <c r="WPV193" s="403"/>
      <c r="WPW193" s="403"/>
      <c r="WQI193" s="727"/>
      <c r="WQL193" s="403"/>
      <c r="WQM193" s="403"/>
      <c r="WQY193" s="727"/>
      <c r="WRB193" s="403"/>
      <c r="WRC193" s="403"/>
      <c r="WRO193" s="727"/>
      <c r="WRR193" s="403"/>
      <c r="WRS193" s="403"/>
      <c r="WSE193" s="727"/>
      <c r="WSH193" s="403"/>
      <c r="WSI193" s="403"/>
      <c r="WSU193" s="727"/>
      <c r="WSX193" s="403"/>
      <c r="WSY193" s="403"/>
      <c r="WTK193" s="727"/>
      <c r="WTN193" s="403"/>
      <c r="WTO193" s="403"/>
      <c r="WUA193" s="727"/>
      <c r="WUD193" s="403"/>
      <c r="WUE193" s="403"/>
      <c r="WUQ193" s="727"/>
      <c r="WUT193" s="403"/>
      <c r="WUU193" s="403"/>
      <c r="WVG193" s="727"/>
      <c r="WVJ193" s="403"/>
      <c r="WVK193" s="403"/>
      <c r="WVW193" s="727"/>
      <c r="WVZ193" s="403"/>
      <c r="WWA193" s="403"/>
      <c r="WWM193" s="727"/>
      <c r="WWP193" s="403"/>
      <c r="WWQ193" s="403"/>
      <c r="WXC193" s="727"/>
      <c r="WXF193" s="403"/>
      <c r="WXG193" s="403"/>
      <c r="WXS193" s="727"/>
      <c r="WXV193" s="403"/>
      <c r="WXW193" s="403"/>
      <c r="WYI193" s="727"/>
      <c r="WYL193" s="403"/>
      <c r="WYM193" s="403"/>
      <c r="WYY193" s="727"/>
      <c r="WZB193" s="403"/>
      <c r="WZC193" s="403"/>
      <c r="WZO193" s="727"/>
      <c r="WZR193" s="403"/>
      <c r="WZS193" s="403"/>
      <c r="XAE193" s="727"/>
      <c r="XAH193" s="403"/>
      <c r="XAI193" s="403"/>
      <c r="XAU193" s="727"/>
      <c r="XAX193" s="403"/>
      <c r="XAY193" s="403"/>
      <c r="XBK193" s="727"/>
      <c r="XBN193" s="403"/>
      <c r="XBO193" s="403"/>
      <c r="XCA193" s="727"/>
      <c r="XCD193" s="403"/>
      <c r="XCE193" s="403"/>
      <c r="XCQ193" s="727"/>
      <c r="XCT193" s="403"/>
      <c r="XCU193" s="403"/>
      <c r="XDG193" s="727"/>
      <c r="XDJ193" s="403"/>
      <c r="XDK193" s="403"/>
      <c r="XDW193" s="727"/>
      <c r="XDZ193" s="403"/>
      <c r="XEA193" s="403"/>
      <c r="XEM193" s="727"/>
      <c r="XEP193" s="403"/>
      <c r="XEQ193" s="403"/>
      <c r="XFC193" s="727"/>
    </row>
    <row r="194" spans="1:1023 1026:2047 2050:3071 3074:4095 4098:5119 5122:6143 6146:7167 7170:8191 8194:9215 9218:10239 10242:11263 11266:12287 12290:13311 13314:14335 14338:15359 15362:16383" s="94" customFormat="1">
      <c r="A194" s="668" t="s">
        <v>15</v>
      </c>
      <c r="B194" s="571">
        <v>45903</v>
      </c>
      <c r="C194" s="571">
        <v>45907</v>
      </c>
      <c r="D194" s="570" t="s">
        <v>504</v>
      </c>
      <c r="E194" s="570" t="s">
        <v>486</v>
      </c>
      <c r="F194" s="570">
        <v>53</v>
      </c>
      <c r="G194" s="570" t="s">
        <v>500</v>
      </c>
      <c r="H194" s="570">
        <v>2100</v>
      </c>
      <c r="I194" s="570">
        <v>15</v>
      </c>
      <c r="J194" s="570">
        <v>0</v>
      </c>
      <c r="K194" s="570">
        <v>0</v>
      </c>
      <c r="L194" s="570">
        <v>0</v>
      </c>
      <c r="M194" s="570">
        <v>0</v>
      </c>
      <c r="N194" s="570">
        <f t="shared" si="2177"/>
        <v>2115</v>
      </c>
      <c r="O194" s="563">
        <f t="shared" si="2178"/>
        <v>39.905660377358494</v>
      </c>
      <c r="P194" s="570" t="s">
        <v>1283</v>
      </c>
      <c r="R194" s="403"/>
      <c r="S194" s="403"/>
      <c r="AE194" s="727"/>
      <c r="AH194" s="403"/>
      <c r="AI194" s="403"/>
      <c r="AU194" s="727"/>
      <c r="AX194" s="403"/>
      <c r="AY194" s="403"/>
      <c r="BK194" s="727"/>
      <c r="BN194" s="403"/>
      <c r="BO194" s="403"/>
      <c r="CA194" s="727"/>
      <c r="CD194" s="403"/>
      <c r="CE194" s="403"/>
      <c r="CQ194" s="727"/>
      <c r="CT194" s="403"/>
      <c r="CU194" s="403"/>
      <c r="DG194" s="727"/>
      <c r="DJ194" s="403"/>
      <c r="DK194" s="403"/>
      <c r="DW194" s="727"/>
      <c r="DZ194" s="403"/>
      <c r="EA194" s="403"/>
      <c r="EM194" s="727"/>
      <c r="EP194" s="403"/>
      <c r="EQ194" s="403"/>
      <c r="FC194" s="727"/>
      <c r="FF194" s="403"/>
      <c r="FG194" s="403"/>
      <c r="FS194" s="727"/>
      <c r="FV194" s="403"/>
      <c r="FW194" s="403"/>
      <c r="GI194" s="727"/>
      <c r="GL194" s="403"/>
      <c r="GM194" s="403"/>
      <c r="GY194" s="727"/>
      <c r="HB194" s="403"/>
      <c r="HC194" s="403"/>
      <c r="HO194" s="727"/>
      <c r="HR194" s="403"/>
      <c r="HS194" s="403"/>
      <c r="IE194" s="727"/>
      <c r="IH194" s="403"/>
      <c r="II194" s="403"/>
      <c r="IU194" s="727"/>
      <c r="IX194" s="403"/>
      <c r="IY194" s="403"/>
      <c r="JK194" s="727"/>
      <c r="JN194" s="403"/>
      <c r="JO194" s="403"/>
      <c r="KA194" s="727"/>
      <c r="KD194" s="403"/>
      <c r="KE194" s="403"/>
      <c r="KQ194" s="727"/>
      <c r="KT194" s="403"/>
      <c r="KU194" s="403"/>
      <c r="LG194" s="727"/>
      <c r="LJ194" s="403"/>
      <c r="LK194" s="403"/>
      <c r="LW194" s="727"/>
      <c r="LZ194" s="403"/>
      <c r="MA194" s="403"/>
      <c r="MM194" s="727"/>
      <c r="MP194" s="403"/>
      <c r="MQ194" s="403"/>
      <c r="NC194" s="727"/>
      <c r="NF194" s="403"/>
      <c r="NG194" s="403"/>
      <c r="NS194" s="727"/>
      <c r="NV194" s="403"/>
      <c r="NW194" s="403"/>
      <c r="OI194" s="727"/>
      <c r="OL194" s="403"/>
      <c r="OM194" s="403"/>
      <c r="OY194" s="727"/>
      <c r="PB194" s="403"/>
      <c r="PC194" s="403"/>
      <c r="PO194" s="727"/>
      <c r="PR194" s="403"/>
      <c r="PS194" s="403"/>
      <c r="QE194" s="727"/>
      <c r="QH194" s="403"/>
      <c r="QI194" s="403"/>
      <c r="QU194" s="727"/>
      <c r="QX194" s="403"/>
      <c r="QY194" s="403"/>
      <c r="RK194" s="727"/>
      <c r="RN194" s="403"/>
      <c r="RO194" s="403"/>
      <c r="SA194" s="727"/>
      <c r="SD194" s="403"/>
      <c r="SE194" s="403"/>
      <c r="SQ194" s="727"/>
      <c r="ST194" s="403"/>
      <c r="SU194" s="403"/>
      <c r="TG194" s="727"/>
      <c r="TJ194" s="403"/>
      <c r="TK194" s="403"/>
      <c r="TW194" s="727"/>
      <c r="TZ194" s="403"/>
      <c r="UA194" s="403"/>
      <c r="UM194" s="727"/>
      <c r="UP194" s="403"/>
      <c r="UQ194" s="403"/>
      <c r="VC194" s="727"/>
      <c r="VF194" s="403"/>
      <c r="VG194" s="403"/>
      <c r="VS194" s="727"/>
      <c r="VV194" s="403"/>
      <c r="VW194" s="403"/>
      <c r="WI194" s="727"/>
      <c r="WL194" s="403"/>
      <c r="WM194" s="403"/>
      <c r="WY194" s="727"/>
      <c r="XB194" s="403"/>
      <c r="XC194" s="403"/>
      <c r="XO194" s="727"/>
      <c r="XR194" s="403"/>
      <c r="XS194" s="403"/>
      <c r="YE194" s="727"/>
      <c r="YH194" s="403"/>
      <c r="YI194" s="403"/>
      <c r="YU194" s="727"/>
      <c r="YX194" s="403"/>
      <c r="YY194" s="403"/>
      <c r="ZK194" s="727"/>
      <c r="ZN194" s="403"/>
      <c r="ZO194" s="403"/>
      <c r="AAA194" s="727"/>
      <c r="AAD194" s="403"/>
      <c r="AAE194" s="403"/>
      <c r="AAQ194" s="727"/>
      <c r="AAT194" s="403"/>
      <c r="AAU194" s="403"/>
      <c r="ABG194" s="727"/>
      <c r="ABJ194" s="403"/>
      <c r="ABK194" s="403"/>
      <c r="ABW194" s="727"/>
      <c r="ABZ194" s="403"/>
      <c r="ACA194" s="403"/>
      <c r="ACM194" s="727"/>
      <c r="ACP194" s="403"/>
      <c r="ACQ194" s="403"/>
      <c r="ADC194" s="727"/>
      <c r="ADF194" s="403"/>
      <c r="ADG194" s="403"/>
      <c r="ADS194" s="727"/>
      <c r="ADV194" s="403"/>
      <c r="ADW194" s="403"/>
      <c r="AEI194" s="727"/>
      <c r="AEL194" s="403"/>
      <c r="AEM194" s="403"/>
      <c r="AEY194" s="727"/>
      <c r="AFB194" s="403"/>
      <c r="AFC194" s="403"/>
      <c r="AFO194" s="727"/>
      <c r="AFR194" s="403"/>
      <c r="AFS194" s="403"/>
      <c r="AGE194" s="727"/>
      <c r="AGH194" s="403"/>
      <c r="AGI194" s="403"/>
      <c r="AGU194" s="727"/>
      <c r="AGX194" s="403"/>
      <c r="AGY194" s="403"/>
      <c r="AHK194" s="727"/>
      <c r="AHN194" s="403"/>
      <c r="AHO194" s="403"/>
      <c r="AIA194" s="727"/>
      <c r="AID194" s="403"/>
      <c r="AIE194" s="403"/>
      <c r="AIQ194" s="727"/>
      <c r="AIT194" s="403"/>
      <c r="AIU194" s="403"/>
      <c r="AJG194" s="727"/>
      <c r="AJJ194" s="403"/>
      <c r="AJK194" s="403"/>
      <c r="AJW194" s="727"/>
      <c r="AJZ194" s="403"/>
      <c r="AKA194" s="403"/>
      <c r="AKM194" s="727"/>
      <c r="AKP194" s="403"/>
      <c r="AKQ194" s="403"/>
      <c r="ALC194" s="727"/>
      <c r="ALF194" s="403"/>
      <c r="ALG194" s="403"/>
      <c r="ALS194" s="727"/>
      <c r="ALV194" s="403"/>
      <c r="ALW194" s="403"/>
      <c r="AMI194" s="727"/>
      <c r="AML194" s="403"/>
      <c r="AMM194" s="403"/>
      <c r="AMY194" s="727"/>
      <c r="ANB194" s="403"/>
      <c r="ANC194" s="403"/>
      <c r="ANO194" s="727"/>
      <c r="ANR194" s="403"/>
      <c r="ANS194" s="403"/>
      <c r="AOE194" s="727"/>
      <c r="AOH194" s="403"/>
      <c r="AOI194" s="403"/>
      <c r="AOU194" s="727"/>
      <c r="AOX194" s="403"/>
      <c r="AOY194" s="403"/>
      <c r="APK194" s="727"/>
      <c r="APN194" s="403"/>
      <c r="APO194" s="403"/>
      <c r="AQA194" s="727"/>
      <c r="AQD194" s="403"/>
      <c r="AQE194" s="403"/>
      <c r="AQQ194" s="727"/>
      <c r="AQT194" s="403"/>
      <c r="AQU194" s="403"/>
      <c r="ARG194" s="727"/>
      <c r="ARJ194" s="403"/>
      <c r="ARK194" s="403"/>
      <c r="ARW194" s="727"/>
      <c r="ARZ194" s="403"/>
      <c r="ASA194" s="403"/>
      <c r="ASM194" s="727"/>
      <c r="ASP194" s="403"/>
      <c r="ASQ194" s="403"/>
      <c r="ATC194" s="727"/>
      <c r="ATF194" s="403"/>
      <c r="ATG194" s="403"/>
      <c r="ATS194" s="727"/>
      <c r="ATV194" s="403"/>
      <c r="ATW194" s="403"/>
      <c r="AUI194" s="727"/>
      <c r="AUL194" s="403"/>
      <c r="AUM194" s="403"/>
      <c r="AUY194" s="727"/>
      <c r="AVB194" s="403"/>
      <c r="AVC194" s="403"/>
      <c r="AVO194" s="727"/>
      <c r="AVR194" s="403"/>
      <c r="AVS194" s="403"/>
      <c r="AWE194" s="727"/>
      <c r="AWH194" s="403"/>
      <c r="AWI194" s="403"/>
      <c r="AWU194" s="727"/>
      <c r="AWX194" s="403"/>
      <c r="AWY194" s="403"/>
      <c r="AXK194" s="727"/>
      <c r="AXN194" s="403"/>
      <c r="AXO194" s="403"/>
      <c r="AYA194" s="727"/>
      <c r="AYD194" s="403"/>
      <c r="AYE194" s="403"/>
      <c r="AYQ194" s="727"/>
      <c r="AYT194" s="403"/>
      <c r="AYU194" s="403"/>
      <c r="AZG194" s="727"/>
      <c r="AZJ194" s="403"/>
      <c r="AZK194" s="403"/>
      <c r="AZW194" s="727"/>
      <c r="AZZ194" s="403"/>
      <c r="BAA194" s="403"/>
      <c r="BAM194" s="727"/>
      <c r="BAP194" s="403"/>
      <c r="BAQ194" s="403"/>
      <c r="BBC194" s="727"/>
      <c r="BBF194" s="403"/>
      <c r="BBG194" s="403"/>
      <c r="BBS194" s="727"/>
      <c r="BBV194" s="403"/>
      <c r="BBW194" s="403"/>
      <c r="BCI194" s="727"/>
      <c r="BCL194" s="403"/>
      <c r="BCM194" s="403"/>
      <c r="BCY194" s="727"/>
      <c r="BDB194" s="403"/>
      <c r="BDC194" s="403"/>
      <c r="BDO194" s="727"/>
      <c r="BDR194" s="403"/>
      <c r="BDS194" s="403"/>
      <c r="BEE194" s="727"/>
      <c r="BEH194" s="403"/>
      <c r="BEI194" s="403"/>
      <c r="BEU194" s="727"/>
      <c r="BEX194" s="403"/>
      <c r="BEY194" s="403"/>
      <c r="BFK194" s="727"/>
      <c r="BFN194" s="403"/>
      <c r="BFO194" s="403"/>
      <c r="BGA194" s="727"/>
      <c r="BGD194" s="403"/>
      <c r="BGE194" s="403"/>
      <c r="BGQ194" s="727"/>
      <c r="BGT194" s="403"/>
      <c r="BGU194" s="403"/>
      <c r="BHG194" s="727"/>
      <c r="BHJ194" s="403"/>
      <c r="BHK194" s="403"/>
      <c r="BHW194" s="727"/>
      <c r="BHZ194" s="403"/>
      <c r="BIA194" s="403"/>
      <c r="BIM194" s="727"/>
      <c r="BIP194" s="403"/>
      <c r="BIQ194" s="403"/>
      <c r="BJC194" s="727"/>
      <c r="BJF194" s="403"/>
      <c r="BJG194" s="403"/>
      <c r="BJS194" s="727"/>
      <c r="BJV194" s="403"/>
      <c r="BJW194" s="403"/>
      <c r="BKI194" s="727"/>
      <c r="BKL194" s="403"/>
      <c r="BKM194" s="403"/>
      <c r="BKY194" s="727"/>
      <c r="BLB194" s="403"/>
      <c r="BLC194" s="403"/>
      <c r="BLO194" s="727"/>
      <c r="BLR194" s="403"/>
      <c r="BLS194" s="403"/>
      <c r="BME194" s="727"/>
      <c r="BMH194" s="403"/>
      <c r="BMI194" s="403"/>
      <c r="BMU194" s="727"/>
      <c r="BMX194" s="403"/>
      <c r="BMY194" s="403"/>
      <c r="BNK194" s="727"/>
      <c r="BNN194" s="403"/>
      <c r="BNO194" s="403"/>
      <c r="BOA194" s="727"/>
      <c r="BOD194" s="403"/>
      <c r="BOE194" s="403"/>
      <c r="BOQ194" s="727"/>
      <c r="BOT194" s="403"/>
      <c r="BOU194" s="403"/>
      <c r="BPG194" s="727"/>
      <c r="BPJ194" s="403"/>
      <c r="BPK194" s="403"/>
      <c r="BPW194" s="727"/>
      <c r="BPZ194" s="403"/>
      <c r="BQA194" s="403"/>
      <c r="BQM194" s="727"/>
      <c r="BQP194" s="403"/>
      <c r="BQQ194" s="403"/>
      <c r="BRC194" s="727"/>
      <c r="BRF194" s="403"/>
      <c r="BRG194" s="403"/>
      <c r="BRS194" s="727"/>
      <c r="BRV194" s="403"/>
      <c r="BRW194" s="403"/>
      <c r="BSI194" s="727"/>
      <c r="BSL194" s="403"/>
      <c r="BSM194" s="403"/>
      <c r="BSY194" s="727"/>
      <c r="BTB194" s="403"/>
      <c r="BTC194" s="403"/>
      <c r="BTO194" s="727"/>
      <c r="BTR194" s="403"/>
      <c r="BTS194" s="403"/>
      <c r="BUE194" s="727"/>
      <c r="BUH194" s="403"/>
      <c r="BUI194" s="403"/>
      <c r="BUU194" s="727"/>
      <c r="BUX194" s="403"/>
      <c r="BUY194" s="403"/>
      <c r="BVK194" s="727"/>
      <c r="BVN194" s="403"/>
      <c r="BVO194" s="403"/>
      <c r="BWA194" s="727"/>
      <c r="BWD194" s="403"/>
      <c r="BWE194" s="403"/>
      <c r="BWQ194" s="727"/>
      <c r="BWT194" s="403"/>
      <c r="BWU194" s="403"/>
      <c r="BXG194" s="727"/>
      <c r="BXJ194" s="403"/>
      <c r="BXK194" s="403"/>
      <c r="BXW194" s="727"/>
      <c r="BXZ194" s="403"/>
      <c r="BYA194" s="403"/>
      <c r="BYM194" s="727"/>
      <c r="BYP194" s="403"/>
      <c r="BYQ194" s="403"/>
      <c r="BZC194" s="727"/>
      <c r="BZF194" s="403"/>
      <c r="BZG194" s="403"/>
      <c r="BZS194" s="727"/>
      <c r="BZV194" s="403"/>
      <c r="BZW194" s="403"/>
      <c r="CAI194" s="727"/>
      <c r="CAL194" s="403"/>
      <c r="CAM194" s="403"/>
      <c r="CAY194" s="727"/>
      <c r="CBB194" s="403"/>
      <c r="CBC194" s="403"/>
      <c r="CBO194" s="727"/>
      <c r="CBR194" s="403"/>
      <c r="CBS194" s="403"/>
      <c r="CCE194" s="727"/>
      <c r="CCH194" s="403"/>
      <c r="CCI194" s="403"/>
      <c r="CCU194" s="727"/>
      <c r="CCX194" s="403"/>
      <c r="CCY194" s="403"/>
      <c r="CDK194" s="727"/>
      <c r="CDN194" s="403"/>
      <c r="CDO194" s="403"/>
      <c r="CEA194" s="727"/>
      <c r="CED194" s="403"/>
      <c r="CEE194" s="403"/>
      <c r="CEQ194" s="727"/>
      <c r="CET194" s="403"/>
      <c r="CEU194" s="403"/>
      <c r="CFG194" s="727"/>
      <c r="CFJ194" s="403"/>
      <c r="CFK194" s="403"/>
      <c r="CFW194" s="727"/>
      <c r="CFZ194" s="403"/>
      <c r="CGA194" s="403"/>
      <c r="CGM194" s="727"/>
      <c r="CGP194" s="403"/>
      <c r="CGQ194" s="403"/>
      <c r="CHC194" s="727"/>
      <c r="CHF194" s="403"/>
      <c r="CHG194" s="403"/>
      <c r="CHS194" s="727"/>
      <c r="CHV194" s="403"/>
      <c r="CHW194" s="403"/>
      <c r="CII194" s="727"/>
      <c r="CIL194" s="403"/>
      <c r="CIM194" s="403"/>
      <c r="CIY194" s="727"/>
      <c r="CJB194" s="403"/>
      <c r="CJC194" s="403"/>
      <c r="CJO194" s="727"/>
      <c r="CJR194" s="403"/>
      <c r="CJS194" s="403"/>
      <c r="CKE194" s="727"/>
      <c r="CKH194" s="403"/>
      <c r="CKI194" s="403"/>
      <c r="CKU194" s="727"/>
      <c r="CKX194" s="403"/>
      <c r="CKY194" s="403"/>
      <c r="CLK194" s="727"/>
      <c r="CLN194" s="403"/>
      <c r="CLO194" s="403"/>
      <c r="CMA194" s="727"/>
      <c r="CMD194" s="403"/>
      <c r="CME194" s="403"/>
      <c r="CMQ194" s="727"/>
      <c r="CMT194" s="403"/>
      <c r="CMU194" s="403"/>
      <c r="CNG194" s="727"/>
      <c r="CNJ194" s="403"/>
      <c r="CNK194" s="403"/>
      <c r="CNW194" s="727"/>
      <c r="CNZ194" s="403"/>
      <c r="COA194" s="403"/>
      <c r="COM194" s="727"/>
      <c r="COP194" s="403"/>
      <c r="COQ194" s="403"/>
      <c r="CPC194" s="727"/>
      <c r="CPF194" s="403"/>
      <c r="CPG194" s="403"/>
      <c r="CPS194" s="727"/>
      <c r="CPV194" s="403"/>
      <c r="CPW194" s="403"/>
      <c r="CQI194" s="727"/>
      <c r="CQL194" s="403"/>
      <c r="CQM194" s="403"/>
      <c r="CQY194" s="727"/>
      <c r="CRB194" s="403"/>
      <c r="CRC194" s="403"/>
      <c r="CRO194" s="727"/>
      <c r="CRR194" s="403"/>
      <c r="CRS194" s="403"/>
      <c r="CSE194" s="727"/>
      <c r="CSH194" s="403"/>
      <c r="CSI194" s="403"/>
      <c r="CSU194" s="727"/>
      <c r="CSX194" s="403"/>
      <c r="CSY194" s="403"/>
      <c r="CTK194" s="727"/>
      <c r="CTN194" s="403"/>
      <c r="CTO194" s="403"/>
      <c r="CUA194" s="727"/>
      <c r="CUD194" s="403"/>
      <c r="CUE194" s="403"/>
      <c r="CUQ194" s="727"/>
      <c r="CUT194" s="403"/>
      <c r="CUU194" s="403"/>
      <c r="CVG194" s="727"/>
      <c r="CVJ194" s="403"/>
      <c r="CVK194" s="403"/>
      <c r="CVW194" s="727"/>
      <c r="CVZ194" s="403"/>
      <c r="CWA194" s="403"/>
      <c r="CWM194" s="727"/>
      <c r="CWP194" s="403"/>
      <c r="CWQ194" s="403"/>
      <c r="CXC194" s="727"/>
      <c r="CXF194" s="403"/>
      <c r="CXG194" s="403"/>
      <c r="CXS194" s="727"/>
      <c r="CXV194" s="403"/>
      <c r="CXW194" s="403"/>
      <c r="CYI194" s="727"/>
      <c r="CYL194" s="403"/>
      <c r="CYM194" s="403"/>
      <c r="CYY194" s="727"/>
      <c r="CZB194" s="403"/>
      <c r="CZC194" s="403"/>
      <c r="CZO194" s="727"/>
      <c r="CZR194" s="403"/>
      <c r="CZS194" s="403"/>
      <c r="DAE194" s="727"/>
      <c r="DAH194" s="403"/>
      <c r="DAI194" s="403"/>
      <c r="DAU194" s="727"/>
      <c r="DAX194" s="403"/>
      <c r="DAY194" s="403"/>
      <c r="DBK194" s="727"/>
      <c r="DBN194" s="403"/>
      <c r="DBO194" s="403"/>
      <c r="DCA194" s="727"/>
      <c r="DCD194" s="403"/>
      <c r="DCE194" s="403"/>
      <c r="DCQ194" s="727"/>
      <c r="DCT194" s="403"/>
      <c r="DCU194" s="403"/>
      <c r="DDG194" s="727"/>
      <c r="DDJ194" s="403"/>
      <c r="DDK194" s="403"/>
      <c r="DDW194" s="727"/>
      <c r="DDZ194" s="403"/>
      <c r="DEA194" s="403"/>
      <c r="DEM194" s="727"/>
      <c r="DEP194" s="403"/>
      <c r="DEQ194" s="403"/>
      <c r="DFC194" s="727"/>
      <c r="DFF194" s="403"/>
      <c r="DFG194" s="403"/>
      <c r="DFS194" s="727"/>
      <c r="DFV194" s="403"/>
      <c r="DFW194" s="403"/>
      <c r="DGI194" s="727"/>
      <c r="DGL194" s="403"/>
      <c r="DGM194" s="403"/>
      <c r="DGY194" s="727"/>
      <c r="DHB194" s="403"/>
      <c r="DHC194" s="403"/>
      <c r="DHO194" s="727"/>
      <c r="DHR194" s="403"/>
      <c r="DHS194" s="403"/>
      <c r="DIE194" s="727"/>
      <c r="DIH194" s="403"/>
      <c r="DII194" s="403"/>
      <c r="DIU194" s="727"/>
      <c r="DIX194" s="403"/>
      <c r="DIY194" s="403"/>
      <c r="DJK194" s="727"/>
      <c r="DJN194" s="403"/>
      <c r="DJO194" s="403"/>
      <c r="DKA194" s="727"/>
      <c r="DKD194" s="403"/>
      <c r="DKE194" s="403"/>
      <c r="DKQ194" s="727"/>
      <c r="DKT194" s="403"/>
      <c r="DKU194" s="403"/>
      <c r="DLG194" s="727"/>
      <c r="DLJ194" s="403"/>
      <c r="DLK194" s="403"/>
      <c r="DLW194" s="727"/>
      <c r="DLZ194" s="403"/>
      <c r="DMA194" s="403"/>
      <c r="DMM194" s="727"/>
      <c r="DMP194" s="403"/>
      <c r="DMQ194" s="403"/>
      <c r="DNC194" s="727"/>
      <c r="DNF194" s="403"/>
      <c r="DNG194" s="403"/>
      <c r="DNS194" s="727"/>
      <c r="DNV194" s="403"/>
      <c r="DNW194" s="403"/>
      <c r="DOI194" s="727"/>
      <c r="DOL194" s="403"/>
      <c r="DOM194" s="403"/>
      <c r="DOY194" s="727"/>
      <c r="DPB194" s="403"/>
      <c r="DPC194" s="403"/>
      <c r="DPO194" s="727"/>
      <c r="DPR194" s="403"/>
      <c r="DPS194" s="403"/>
      <c r="DQE194" s="727"/>
      <c r="DQH194" s="403"/>
      <c r="DQI194" s="403"/>
      <c r="DQU194" s="727"/>
      <c r="DQX194" s="403"/>
      <c r="DQY194" s="403"/>
      <c r="DRK194" s="727"/>
      <c r="DRN194" s="403"/>
      <c r="DRO194" s="403"/>
      <c r="DSA194" s="727"/>
      <c r="DSD194" s="403"/>
      <c r="DSE194" s="403"/>
      <c r="DSQ194" s="727"/>
      <c r="DST194" s="403"/>
      <c r="DSU194" s="403"/>
      <c r="DTG194" s="727"/>
      <c r="DTJ194" s="403"/>
      <c r="DTK194" s="403"/>
      <c r="DTW194" s="727"/>
      <c r="DTZ194" s="403"/>
      <c r="DUA194" s="403"/>
      <c r="DUM194" s="727"/>
      <c r="DUP194" s="403"/>
      <c r="DUQ194" s="403"/>
      <c r="DVC194" s="727"/>
      <c r="DVF194" s="403"/>
      <c r="DVG194" s="403"/>
      <c r="DVS194" s="727"/>
      <c r="DVV194" s="403"/>
      <c r="DVW194" s="403"/>
      <c r="DWI194" s="727"/>
      <c r="DWL194" s="403"/>
      <c r="DWM194" s="403"/>
      <c r="DWY194" s="727"/>
      <c r="DXB194" s="403"/>
      <c r="DXC194" s="403"/>
      <c r="DXO194" s="727"/>
      <c r="DXR194" s="403"/>
      <c r="DXS194" s="403"/>
      <c r="DYE194" s="727"/>
      <c r="DYH194" s="403"/>
      <c r="DYI194" s="403"/>
      <c r="DYU194" s="727"/>
      <c r="DYX194" s="403"/>
      <c r="DYY194" s="403"/>
      <c r="DZK194" s="727"/>
      <c r="DZN194" s="403"/>
      <c r="DZO194" s="403"/>
      <c r="EAA194" s="727"/>
      <c r="EAD194" s="403"/>
      <c r="EAE194" s="403"/>
      <c r="EAQ194" s="727"/>
      <c r="EAT194" s="403"/>
      <c r="EAU194" s="403"/>
      <c r="EBG194" s="727"/>
      <c r="EBJ194" s="403"/>
      <c r="EBK194" s="403"/>
      <c r="EBW194" s="727"/>
      <c r="EBZ194" s="403"/>
      <c r="ECA194" s="403"/>
      <c r="ECM194" s="727"/>
      <c r="ECP194" s="403"/>
      <c r="ECQ194" s="403"/>
      <c r="EDC194" s="727"/>
      <c r="EDF194" s="403"/>
      <c r="EDG194" s="403"/>
      <c r="EDS194" s="727"/>
      <c r="EDV194" s="403"/>
      <c r="EDW194" s="403"/>
      <c r="EEI194" s="727"/>
      <c r="EEL194" s="403"/>
      <c r="EEM194" s="403"/>
      <c r="EEY194" s="727"/>
      <c r="EFB194" s="403"/>
      <c r="EFC194" s="403"/>
      <c r="EFO194" s="727"/>
      <c r="EFR194" s="403"/>
      <c r="EFS194" s="403"/>
      <c r="EGE194" s="727"/>
      <c r="EGH194" s="403"/>
      <c r="EGI194" s="403"/>
      <c r="EGU194" s="727"/>
      <c r="EGX194" s="403"/>
      <c r="EGY194" s="403"/>
      <c r="EHK194" s="727"/>
      <c r="EHN194" s="403"/>
      <c r="EHO194" s="403"/>
      <c r="EIA194" s="727"/>
      <c r="EID194" s="403"/>
      <c r="EIE194" s="403"/>
      <c r="EIQ194" s="727"/>
      <c r="EIT194" s="403"/>
      <c r="EIU194" s="403"/>
      <c r="EJG194" s="727"/>
      <c r="EJJ194" s="403"/>
      <c r="EJK194" s="403"/>
      <c r="EJW194" s="727"/>
      <c r="EJZ194" s="403"/>
      <c r="EKA194" s="403"/>
      <c r="EKM194" s="727"/>
      <c r="EKP194" s="403"/>
      <c r="EKQ194" s="403"/>
      <c r="ELC194" s="727"/>
      <c r="ELF194" s="403"/>
      <c r="ELG194" s="403"/>
      <c r="ELS194" s="727"/>
      <c r="ELV194" s="403"/>
      <c r="ELW194" s="403"/>
      <c r="EMI194" s="727"/>
      <c r="EML194" s="403"/>
      <c r="EMM194" s="403"/>
      <c r="EMY194" s="727"/>
      <c r="ENB194" s="403"/>
      <c r="ENC194" s="403"/>
      <c r="ENO194" s="727"/>
      <c r="ENR194" s="403"/>
      <c r="ENS194" s="403"/>
      <c r="EOE194" s="727"/>
      <c r="EOH194" s="403"/>
      <c r="EOI194" s="403"/>
      <c r="EOU194" s="727"/>
      <c r="EOX194" s="403"/>
      <c r="EOY194" s="403"/>
      <c r="EPK194" s="727"/>
      <c r="EPN194" s="403"/>
      <c r="EPO194" s="403"/>
      <c r="EQA194" s="727"/>
      <c r="EQD194" s="403"/>
      <c r="EQE194" s="403"/>
      <c r="EQQ194" s="727"/>
      <c r="EQT194" s="403"/>
      <c r="EQU194" s="403"/>
      <c r="ERG194" s="727"/>
      <c r="ERJ194" s="403"/>
      <c r="ERK194" s="403"/>
      <c r="ERW194" s="727"/>
      <c r="ERZ194" s="403"/>
      <c r="ESA194" s="403"/>
      <c r="ESM194" s="727"/>
      <c r="ESP194" s="403"/>
      <c r="ESQ194" s="403"/>
      <c r="ETC194" s="727"/>
      <c r="ETF194" s="403"/>
      <c r="ETG194" s="403"/>
      <c r="ETS194" s="727"/>
      <c r="ETV194" s="403"/>
      <c r="ETW194" s="403"/>
      <c r="EUI194" s="727"/>
      <c r="EUL194" s="403"/>
      <c r="EUM194" s="403"/>
      <c r="EUY194" s="727"/>
      <c r="EVB194" s="403"/>
      <c r="EVC194" s="403"/>
      <c r="EVO194" s="727"/>
      <c r="EVR194" s="403"/>
      <c r="EVS194" s="403"/>
      <c r="EWE194" s="727"/>
      <c r="EWH194" s="403"/>
      <c r="EWI194" s="403"/>
      <c r="EWU194" s="727"/>
      <c r="EWX194" s="403"/>
      <c r="EWY194" s="403"/>
      <c r="EXK194" s="727"/>
      <c r="EXN194" s="403"/>
      <c r="EXO194" s="403"/>
      <c r="EYA194" s="727"/>
      <c r="EYD194" s="403"/>
      <c r="EYE194" s="403"/>
      <c r="EYQ194" s="727"/>
      <c r="EYT194" s="403"/>
      <c r="EYU194" s="403"/>
      <c r="EZG194" s="727"/>
      <c r="EZJ194" s="403"/>
      <c r="EZK194" s="403"/>
      <c r="EZW194" s="727"/>
      <c r="EZZ194" s="403"/>
      <c r="FAA194" s="403"/>
      <c r="FAM194" s="727"/>
      <c r="FAP194" s="403"/>
      <c r="FAQ194" s="403"/>
      <c r="FBC194" s="727"/>
      <c r="FBF194" s="403"/>
      <c r="FBG194" s="403"/>
      <c r="FBS194" s="727"/>
      <c r="FBV194" s="403"/>
      <c r="FBW194" s="403"/>
      <c r="FCI194" s="727"/>
      <c r="FCL194" s="403"/>
      <c r="FCM194" s="403"/>
      <c r="FCY194" s="727"/>
      <c r="FDB194" s="403"/>
      <c r="FDC194" s="403"/>
      <c r="FDO194" s="727"/>
      <c r="FDR194" s="403"/>
      <c r="FDS194" s="403"/>
      <c r="FEE194" s="727"/>
      <c r="FEH194" s="403"/>
      <c r="FEI194" s="403"/>
      <c r="FEU194" s="727"/>
      <c r="FEX194" s="403"/>
      <c r="FEY194" s="403"/>
      <c r="FFK194" s="727"/>
      <c r="FFN194" s="403"/>
      <c r="FFO194" s="403"/>
      <c r="FGA194" s="727"/>
      <c r="FGD194" s="403"/>
      <c r="FGE194" s="403"/>
      <c r="FGQ194" s="727"/>
      <c r="FGT194" s="403"/>
      <c r="FGU194" s="403"/>
      <c r="FHG194" s="727"/>
      <c r="FHJ194" s="403"/>
      <c r="FHK194" s="403"/>
      <c r="FHW194" s="727"/>
      <c r="FHZ194" s="403"/>
      <c r="FIA194" s="403"/>
      <c r="FIM194" s="727"/>
      <c r="FIP194" s="403"/>
      <c r="FIQ194" s="403"/>
      <c r="FJC194" s="727"/>
      <c r="FJF194" s="403"/>
      <c r="FJG194" s="403"/>
      <c r="FJS194" s="727"/>
      <c r="FJV194" s="403"/>
      <c r="FJW194" s="403"/>
      <c r="FKI194" s="727"/>
      <c r="FKL194" s="403"/>
      <c r="FKM194" s="403"/>
      <c r="FKY194" s="727"/>
      <c r="FLB194" s="403"/>
      <c r="FLC194" s="403"/>
      <c r="FLO194" s="727"/>
      <c r="FLR194" s="403"/>
      <c r="FLS194" s="403"/>
      <c r="FME194" s="727"/>
      <c r="FMH194" s="403"/>
      <c r="FMI194" s="403"/>
      <c r="FMU194" s="727"/>
      <c r="FMX194" s="403"/>
      <c r="FMY194" s="403"/>
      <c r="FNK194" s="727"/>
      <c r="FNN194" s="403"/>
      <c r="FNO194" s="403"/>
      <c r="FOA194" s="727"/>
      <c r="FOD194" s="403"/>
      <c r="FOE194" s="403"/>
      <c r="FOQ194" s="727"/>
      <c r="FOT194" s="403"/>
      <c r="FOU194" s="403"/>
      <c r="FPG194" s="727"/>
      <c r="FPJ194" s="403"/>
      <c r="FPK194" s="403"/>
      <c r="FPW194" s="727"/>
      <c r="FPZ194" s="403"/>
      <c r="FQA194" s="403"/>
      <c r="FQM194" s="727"/>
      <c r="FQP194" s="403"/>
      <c r="FQQ194" s="403"/>
      <c r="FRC194" s="727"/>
      <c r="FRF194" s="403"/>
      <c r="FRG194" s="403"/>
      <c r="FRS194" s="727"/>
      <c r="FRV194" s="403"/>
      <c r="FRW194" s="403"/>
      <c r="FSI194" s="727"/>
      <c r="FSL194" s="403"/>
      <c r="FSM194" s="403"/>
      <c r="FSY194" s="727"/>
      <c r="FTB194" s="403"/>
      <c r="FTC194" s="403"/>
      <c r="FTO194" s="727"/>
      <c r="FTR194" s="403"/>
      <c r="FTS194" s="403"/>
      <c r="FUE194" s="727"/>
      <c r="FUH194" s="403"/>
      <c r="FUI194" s="403"/>
      <c r="FUU194" s="727"/>
      <c r="FUX194" s="403"/>
      <c r="FUY194" s="403"/>
      <c r="FVK194" s="727"/>
      <c r="FVN194" s="403"/>
      <c r="FVO194" s="403"/>
      <c r="FWA194" s="727"/>
      <c r="FWD194" s="403"/>
      <c r="FWE194" s="403"/>
      <c r="FWQ194" s="727"/>
      <c r="FWT194" s="403"/>
      <c r="FWU194" s="403"/>
      <c r="FXG194" s="727"/>
      <c r="FXJ194" s="403"/>
      <c r="FXK194" s="403"/>
      <c r="FXW194" s="727"/>
      <c r="FXZ194" s="403"/>
      <c r="FYA194" s="403"/>
      <c r="FYM194" s="727"/>
      <c r="FYP194" s="403"/>
      <c r="FYQ194" s="403"/>
      <c r="FZC194" s="727"/>
      <c r="FZF194" s="403"/>
      <c r="FZG194" s="403"/>
      <c r="FZS194" s="727"/>
      <c r="FZV194" s="403"/>
      <c r="FZW194" s="403"/>
      <c r="GAI194" s="727"/>
      <c r="GAL194" s="403"/>
      <c r="GAM194" s="403"/>
      <c r="GAY194" s="727"/>
      <c r="GBB194" s="403"/>
      <c r="GBC194" s="403"/>
      <c r="GBO194" s="727"/>
      <c r="GBR194" s="403"/>
      <c r="GBS194" s="403"/>
      <c r="GCE194" s="727"/>
      <c r="GCH194" s="403"/>
      <c r="GCI194" s="403"/>
      <c r="GCU194" s="727"/>
      <c r="GCX194" s="403"/>
      <c r="GCY194" s="403"/>
      <c r="GDK194" s="727"/>
      <c r="GDN194" s="403"/>
      <c r="GDO194" s="403"/>
      <c r="GEA194" s="727"/>
      <c r="GED194" s="403"/>
      <c r="GEE194" s="403"/>
      <c r="GEQ194" s="727"/>
      <c r="GET194" s="403"/>
      <c r="GEU194" s="403"/>
      <c r="GFG194" s="727"/>
      <c r="GFJ194" s="403"/>
      <c r="GFK194" s="403"/>
      <c r="GFW194" s="727"/>
      <c r="GFZ194" s="403"/>
      <c r="GGA194" s="403"/>
      <c r="GGM194" s="727"/>
      <c r="GGP194" s="403"/>
      <c r="GGQ194" s="403"/>
      <c r="GHC194" s="727"/>
      <c r="GHF194" s="403"/>
      <c r="GHG194" s="403"/>
      <c r="GHS194" s="727"/>
      <c r="GHV194" s="403"/>
      <c r="GHW194" s="403"/>
      <c r="GII194" s="727"/>
      <c r="GIL194" s="403"/>
      <c r="GIM194" s="403"/>
      <c r="GIY194" s="727"/>
      <c r="GJB194" s="403"/>
      <c r="GJC194" s="403"/>
      <c r="GJO194" s="727"/>
      <c r="GJR194" s="403"/>
      <c r="GJS194" s="403"/>
      <c r="GKE194" s="727"/>
      <c r="GKH194" s="403"/>
      <c r="GKI194" s="403"/>
      <c r="GKU194" s="727"/>
      <c r="GKX194" s="403"/>
      <c r="GKY194" s="403"/>
      <c r="GLK194" s="727"/>
      <c r="GLN194" s="403"/>
      <c r="GLO194" s="403"/>
      <c r="GMA194" s="727"/>
      <c r="GMD194" s="403"/>
      <c r="GME194" s="403"/>
      <c r="GMQ194" s="727"/>
      <c r="GMT194" s="403"/>
      <c r="GMU194" s="403"/>
      <c r="GNG194" s="727"/>
      <c r="GNJ194" s="403"/>
      <c r="GNK194" s="403"/>
      <c r="GNW194" s="727"/>
      <c r="GNZ194" s="403"/>
      <c r="GOA194" s="403"/>
      <c r="GOM194" s="727"/>
      <c r="GOP194" s="403"/>
      <c r="GOQ194" s="403"/>
      <c r="GPC194" s="727"/>
      <c r="GPF194" s="403"/>
      <c r="GPG194" s="403"/>
      <c r="GPS194" s="727"/>
      <c r="GPV194" s="403"/>
      <c r="GPW194" s="403"/>
      <c r="GQI194" s="727"/>
      <c r="GQL194" s="403"/>
      <c r="GQM194" s="403"/>
      <c r="GQY194" s="727"/>
      <c r="GRB194" s="403"/>
      <c r="GRC194" s="403"/>
      <c r="GRO194" s="727"/>
      <c r="GRR194" s="403"/>
      <c r="GRS194" s="403"/>
      <c r="GSE194" s="727"/>
      <c r="GSH194" s="403"/>
      <c r="GSI194" s="403"/>
      <c r="GSU194" s="727"/>
      <c r="GSX194" s="403"/>
      <c r="GSY194" s="403"/>
      <c r="GTK194" s="727"/>
      <c r="GTN194" s="403"/>
      <c r="GTO194" s="403"/>
      <c r="GUA194" s="727"/>
      <c r="GUD194" s="403"/>
      <c r="GUE194" s="403"/>
      <c r="GUQ194" s="727"/>
      <c r="GUT194" s="403"/>
      <c r="GUU194" s="403"/>
      <c r="GVG194" s="727"/>
      <c r="GVJ194" s="403"/>
      <c r="GVK194" s="403"/>
      <c r="GVW194" s="727"/>
      <c r="GVZ194" s="403"/>
      <c r="GWA194" s="403"/>
      <c r="GWM194" s="727"/>
      <c r="GWP194" s="403"/>
      <c r="GWQ194" s="403"/>
      <c r="GXC194" s="727"/>
      <c r="GXF194" s="403"/>
      <c r="GXG194" s="403"/>
      <c r="GXS194" s="727"/>
      <c r="GXV194" s="403"/>
      <c r="GXW194" s="403"/>
      <c r="GYI194" s="727"/>
      <c r="GYL194" s="403"/>
      <c r="GYM194" s="403"/>
      <c r="GYY194" s="727"/>
      <c r="GZB194" s="403"/>
      <c r="GZC194" s="403"/>
      <c r="GZO194" s="727"/>
      <c r="GZR194" s="403"/>
      <c r="GZS194" s="403"/>
      <c r="HAE194" s="727"/>
      <c r="HAH194" s="403"/>
      <c r="HAI194" s="403"/>
      <c r="HAU194" s="727"/>
      <c r="HAX194" s="403"/>
      <c r="HAY194" s="403"/>
      <c r="HBK194" s="727"/>
      <c r="HBN194" s="403"/>
      <c r="HBO194" s="403"/>
      <c r="HCA194" s="727"/>
      <c r="HCD194" s="403"/>
      <c r="HCE194" s="403"/>
      <c r="HCQ194" s="727"/>
      <c r="HCT194" s="403"/>
      <c r="HCU194" s="403"/>
      <c r="HDG194" s="727"/>
      <c r="HDJ194" s="403"/>
      <c r="HDK194" s="403"/>
      <c r="HDW194" s="727"/>
      <c r="HDZ194" s="403"/>
      <c r="HEA194" s="403"/>
      <c r="HEM194" s="727"/>
      <c r="HEP194" s="403"/>
      <c r="HEQ194" s="403"/>
      <c r="HFC194" s="727"/>
      <c r="HFF194" s="403"/>
      <c r="HFG194" s="403"/>
      <c r="HFS194" s="727"/>
      <c r="HFV194" s="403"/>
      <c r="HFW194" s="403"/>
      <c r="HGI194" s="727"/>
      <c r="HGL194" s="403"/>
      <c r="HGM194" s="403"/>
      <c r="HGY194" s="727"/>
      <c r="HHB194" s="403"/>
      <c r="HHC194" s="403"/>
      <c r="HHO194" s="727"/>
      <c r="HHR194" s="403"/>
      <c r="HHS194" s="403"/>
      <c r="HIE194" s="727"/>
      <c r="HIH194" s="403"/>
      <c r="HII194" s="403"/>
      <c r="HIU194" s="727"/>
      <c r="HIX194" s="403"/>
      <c r="HIY194" s="403"/>
      <c r="HJK194" s="727"/>
      <c r="HJN194" s="403"/>
      <c r="HJO194" s="403"/>
      <c r="HKA194" s="727"/>
      <c r="HKD194" s="403"/>
      <c r="HKE194" s="403"/>
      <c r="HKQ194" s="727"/>
      <c r="HKT194" s="403"/>
      <c r="HKU194" s="403"/>
      <c r="HLG194" s="727"/>
      <c r="HLJ194" s="403"/>
      <c r="HLK194" s="403"/>
      <c r="HLW194" s="727"/>
      <c r="HLZ194" s="403"/>
      <c r="HMA194" s="403"/>
      <c r="HMM194" s="727"/>
      <c r="HMP194" s="403"/>
      <c r="HMQ194" s="403"/>
      <c r="HNC194" s="727"/>
      <c r="HNF194" s="403"/>
      <c r="HNG194" s="403"/>
      <c r="HNS194" s="727"/>
      <c r="HNV194" s="403"/>
      <c r="HNW194" s="403"/>
      <c r="HOI194" s="727"/>
      <c r="HOL194" s="403"/>
      <c r="HOM194" s="403"/>
      <c r="HOY194" s="727"/>
      <c r="HPB194" s="403"/>
      <c r="HPC194" s="403"/>
      <c r="HPO194" s="727"/>
      <c r="HPR194" s="403"/>
      <c r="HPS194" s="403"/>
      <c r="HQE194" s="727"/>
      <c r="HQH194" s="403"/>
      <c r="HQI194" s="403"/>
      <c r="HQU194" s="727"/>
      <c r="HQX194" s="403"/>
      <c r="HQY194" s="403"/>
      <c r="HRK194" s="727"/>
      <c r="HRN194" s="403"/>
      <c r="HRO194" s="403"/>
      <c r="HSA194" s="727"/>
      <c r="HSD194" s="403"/>
      <c r="HSE194" s="403"/>
      <c r="HSQ194" s="727"/>
      <c r="HST194" s="403"/>
      <c r="HSU194" s="403"/>
      <c r="HTG194" s="727"/>
      <c r="HTJ194" s="403"/>
      <c r="HTK194" s="403"/>
      <c r="HTW194" s="727"/>
      <c r="HTZ194" s="403"/>
      <c r="HUA194" s="403"/>
      <c r="HUM194" s="727"/>
      <c r="HUP194" s="403"/>
      <c r="HUQ194" s="403"/>
      <c r="HVC194" s="727"/>
      <c r="HVF194" s="403"/>
      <c r="HVG194" s="403"/>
      <c r="HVS194" s="727"/>
      <c r="HVV194" s="403"/>
      <c r="HVW194" s="403"/>
      <c r="HWI194" s="727"/>
      <c r="HWL194" s="403"/>
      <c r="HWM194" s="403"/>
      <c r="HWY194" s="727"/>
      <c r="HXB194" s="403"/>
      <c r="HXC194" s="403"/>
      <c r="HXO194" s="727"/>
      <c r="HXR194" s="403"/>
      <c r="HXS194" s="403"/>
      <c r="HYE194" s="727"/>
      <c r="HYH194" s="403"/>
      <c r="HYI194" s="403"/>
      <c r="HYU194" s="727"/>
      <c r="HYX194" s="403"/>
      <c r="HYY194" s="403"/>
      <c r="HZK194" s="727"/>
      <c r="HZN194" s="403"/>
      <c r="HZO194" s="403"/>
      <c r="IAA194" s="727"/>
      <c r="IAD194" s="403"/>
      <c r="IAE194" s="403"/>
      <c r="IAQ194" s="727"/>
      <c r="IAT194" s="403"/>
      <c r="IAU194" s="403"/>
      <c r="IBG194" s="727"/>
      <c r="IBJ194" s="403"/>
      <c r="IBK194" s="403"/>
      <c r="IBW194" s="727"/>
      <c r="IBZ194" s="403"/>
      <c r="ICA194" s="403"/>
      <c r="ICM194" s="727"/>
      <c r="ICP194" s="403"/>
      <c r="ICQ194" s="403"/>
      <c r="IDC194" s="727"/>
      <c r="IDF194" s="403"/>
      <c r="IDG194" s="403"/>
      <c r="IDS194" s="727"/>
      <c r="IDV194" s="403"/>
      <c r="IDW194" s="403"/>
      <c r="IEI194" s="727"/>
      <c r="IEL194" s="403"/>
      <c r="IEM194" s="403"/>
      <c r="IEY194" s="727"/>
      <c r="IFB194" s="403"/>
      <c r="IFC194" s="403"/>
      <c r="IFO194" s="727"/>
      <c r="IFR194" s="403"/>
      <c r="IFS194" s="403"/>
      <c r="IGE194" s="727"/>
      <c r="IGH194" s="403"/>
      <c r="IGI194" s="403"/>
      <c r="IGU194" s="727"/>
      <c r="IGX194" s="403"/>
      <c r="IGY194" s="403"/>
      <c r="IHK194" s="727"/>
      <c r="IHN194" s="403"/>
      <c r="IHO194" s="403"/>
      <c r="IIA194" s="727"/>
      <c r="IID194" s="403"/>
      <c r="IIE194" s="403"/>
      <c r="IIQ194" s="727"/>
      <c r="IIT194" s="403"/>
      <c r="IIU194" s="403"/>
      <c r="IJG194" s="727"/>
      <c r="IJJ194" s="403"/>
      <c r="IJK194" s="403"/>
      <c r="IJW194" s="727"/>
      <c r="IJZ194" s="403"/>
      <c r="IKA194" s="403"/>
      <c r="IKM194" s="727"/>
      <c r="IKP194" s="403"/>
      <c r="IKQ194" s="403"/>
      <c r="ILC194" s="727"/>
      <c r="ILF194" s="403"/>
      <c r="ILG194" s="403"/>
      <c r="ILS194" s="727"/>
      <c r="ILV194" s="403"/>
      <c r="ILW194" s="403"/>
      <c r="IMI194" s="727"/>
      <c r="IML194" s="403"/>
      <c r="IMM194" s="403"/>
      <c r="IMY194" s="727"/>
      <c r="INB194" s="403"/>
      <c r="INC194" s="403"/>
      <c r="INO194" s="727"/>
      <c r="INR194" s="403"/>
      <c r="INS194" s="403"/>
      <c r="IOE194" s="727"/>
      <c r="IOH194" s="403"/>
      <c r="IOI194" s="403"/>
      <c r="IOU194" s="727"/>
      <c r="IOX194" s="403"/>
      <c r="IOY194" s="403"/>
      <c r="IPK194" s="727"/>
      <c r="IPN194" s="403"/>
      <c r="IPO194" s="403"/>
      <c r="IQA194" s="727"/>
      <c r="IQD194" s="403"/>
      <c r="IQE194" s="403"/>
      <c r="IQQ194" s="727"/>
      <c r="IQT194" s="403"/>
      <c r="IQU194" s="403"/>
      <c r="IRG194" s="727"/>
      <c r="IRJ194" s="403"/>
      <c r="IRK194" s="403"/>
      <c r="IRW194" s="727"/>
      <c r="IRZ194" s="403"/>
      <c r="ISA194" s="403"/>
      <c r="ISM194" s="727"/>
      <c r="ISP194" s="403"/>
      <c r="ISQ194" s="403"/>
      <c r="ITC194" s="727"/>
      <c r="ITF194" s="403"/>
      <c r="ITG194" s="403"/>
      <c r="ITS194" s="727"/>
      <c r="ITV194" s="403"/>
      <c r="ITW194" s="403"/>
      <c r="IUI194" s="727"/>
      <c r="IUL194" s="403"/>
      <c r="IUM194" s="403"/>
      <c r="IUY194" s="727"/>
      <c r="IVB194" s="403"/>
      <c r="IVC194" s="403"/>
      <c r="IVO194" s="727"/>
      <c r="IVR194" s="403"/>
      <c r="IVS194" s="403"/>
      <c r="IWE194" s="727"/>
      <c r="IWH194" s="403"/>
      <c r="IWI194" s="403"/>
      <c r="IWU194" s="727"/>
      <c r="IWX194" s="403"/>
      <c r="IWY194" s="403"/>
      <c r="IXK194" s="727"/>
      <c r="IXN194" s="403"/>
      <c r="IXO194" s="403"/>
      <c r="IYA194" s="727"/>
      <c r="IYD194" s="403"/>
      <c r="IYE194" s="403"/>
      <c r="IYQ194" s="727"/>
      <c r="IYT194" s="403"/>
      <c r="IYU194" s="403"/>
      <c r="IZG194" s="727"/>
      <c r="IZJ194" s="403"/>
      <c r="IZK194" s="403"/>
      <c r="IZW194" s="727"/>
      <c r="IZZ194" s="403"/>
      <c r="JAA194" s="403"/>
      <c r="JAM194" s="727"/>
      <c r="JAP194" s="403"/>
      <c r="JAQ194" s="403"/>
      <c r="JBC194" s="727"/>
      <c r="JBF194" s="403"/>
      <c r="JBG194" s="403"/>
      <c r="JBS194" s="727"/>
      <c r="JBV194" s="403"/>
      <c r="JBW194" s="403"/>
      <c r="JCI194" s="727"/>
      <c r="JCL194" s="403"/>
      <c r="JCM194" s="403"/>
      <c r="JCY194" s="727"/>
      <c r="JDB194" s="403"/>
      <c r="JDC194" s="403"/>
      <c r="JDO194" s="727"/>
      <c r="JDR194" s="403"/>
      <c r="JDS194" s="403"/>
      <c r="JEE194" s="727"/>
      <c r="JEH194" s="403"/>
      <c r="JEI194" s="403"/>
      <c r="JEU194" s="727"/>
      <c r="JEX194" s="403"/>
      <c r="JEY194" s="403"/>
      <c r="JFK194" s="727"/>
      <c r="JFN194" s="403"/>
      <c r="JFO194" s="403"/>
      <c r="JGA194" s="727"/>
      <c r="JGD194" s="403"/>
      <c r="JGE194" s="403"/>
      <c r="JGQ194" s="727"/>
      <c r="JGT194" s="403"/>
      <c r="JGU194" s="403"/>
      <c r="JHG194" s="727"/>
      <c r="JHJ194" s="403"/>
      <c r="JHK194" s="403"/>
      <c r="JHW194" s="727"/>
      <c r="JHZ194" s="403"/>
      <c r="JIA194" s="403"/>
      <c r="JIM194" s="727"/>
      <c r="JIP194" s="403"/>
      <c r="JIQ194" s="403"/>
      <c r="JJC194" s="727"/>
      <c r="JJF194" s="403"/>
      <c r="JJG194" s="403"/>
      <c r="JJS194" s="727"/>
      <c r="JJV194" s="403"/>
      <c r="JJW194" s="403"/>
      <c r="JKI194" s="727"/>
      <c r="JKL194" s="403"/>
      <c r="JKM194" s="403"/>
      <c r="JKY194" s="727"/>
      <c r="JLB194" s="403"/>
      <c r="JLC194" s="403"/>
      <c r="JLO194" s="727"/>
      <c r="JLR194" s="403"/>
      <c r="JLS194" s="403"/>
      <c r="JME194" s="727"/>
      <c r="JMH194" s="403"/>
      <c r="JMI194" s="403"/>
      <c r="JMU194" s="727"/>
      <c r="JMX194" s="403"/>
      <c r="JMY194" s="403"/>
      <c r="JNK194" s="727"/>
      <c r="JNN194" s="403"/>
      <c r="JNO194" s="403"/>
      <c r="JOA194" s="727"/>
      <c r="JOD194" s="403"/>
      <c r="JOE194" s="403"/>
      <c r="JOQ194" s="727"/>
      <c r="JOT194" s="403"/>
      <c r="JOU194" s="403"/>
      <c r="JPG194" s="727"/>
      <c r="JPJ194" s="403"/>
      <c r="JPK194" s="403"/>
      <c r="JPW194" s="727"/>
      <c r="JPZ194" s="403"/>
      <c r="JQA194" s="403"/>
      <c r="JQM194" s="727"/>
      <c r="JQP194" s="403"/>
      <c r="JQQ194" s="403"/>
      <c r="JRC194" s="727"/>
      <c r="JRF194" s="403"/>
      <c r="JRG194" s="403"/>
      <c r="JRS194" s="727"/>
      <c r="JRV194" s="403"/>
      <c r="JRW194" s="403"/>
      <c r="JSI194" s="727"/>
      <c r="JSL194" s="403"/>
      <c r="JSM194" s="403"/>
      <c r="JSY194" s="727"/>
      <c r="JTB194" s="403"/>
      <c r="JTC194" s="403"/>
      <c r="JTO194" s="727"/>
      <c r="JTR194" s="403"/>
      <c r="JTS194" s="403"/>
      <c r="JUE194" s="727"/>
      <c r="JUH194" s="403"/>
      <c r="JUI194" s="403"/>
      <c r="JUU194" s="727"/>
      <c r="JUX194" s="403"/>
      <c r="JUY194" s="403"/>
      <c r="JVK194" s="727"/>
      <c r="JVN194" s="403"/>
      <c r="JVO194" s="403"/>
      <c r="JWA194" s="727"/>
      <c r="JWD194" s="403"/>
      <c r="JWE194" s="403"/>
      <c r="JWQ194" s="727"/>
      <c r="JWT194" s="403"/>
      <c r="JWU194" s="403"/>
      <c r="JXG194" s="727"/>
      <c r="JXJ194" s="403"/>
      <c r="JXK194" s="403"/>
      <c r="JXW194" s="727"/>
      <c r="JXZ194" s="403"/>
      <c r="JYA194" s="403"/>
      <c r="JYM194" s="727"/>
      <c r="JYP194" s="403"/>
      <c r="JYQ194" s="403"/>
      <c r="JZC194" s="727"/>
      <c r="JZF194" s="403"/>
      <c r="JZG194" s="403"/>
      <c r="JZS194" s="727"/>
      <c r="JZV194" s="403"/>
      <c r="JZW194" s="403"/>
      <c r="KAI194" s="727"/>
      <c r="KAL194" s="403"/>
      <c r="KAM194" s="403"/>
      <c r="KAY194" s="727"/>
      <c r="KBB194" s="403"/>
      <c r="KBC194" s="403"/>
      <c r="KBO194" s="727"/>
      <c r="KBR194" s="403"/>
      <c r="KBS194" s="403"/>
      <c r="KCE194" s="727"/>
      <c r="KCH194" s="403"/>
      <c r="KCI194" s="403"/>
      <c r="KCU194" s="727"/>
      <c r="KCX194" s="403"/>
      <c r="KCY194" s="403"/>
      <c r="KDK194" s="727"/>
      <c r="KDN194" s="403"/>
      <c r="KDO194" s="403"/>
      <c r="KEA194" s="727"/>
      <c r="KED194" s="403"/>
      <c r="KEE194" s="403"/>
      <c r="KEQ194" s="727"/>
      <c r="KET194" s="403"/>
      <c r="KEU194" s="403"/>
      <c r="KFG194" s="727"/>
      <c r="KFJ194" s="403"/>
      <c r="KFK194" s="403"/>
      <c r="KFW194" s="727"/>
      <c r="KFZ194" s="403"/>
      <c r="KGA194" s="403"/>
      <c r="KGM194" s="727"/>
      <c r="KGP194" s="403"/>
      <c r="KGQ194" s="403"/>
      <c r="KHC194" s="727"/>
      <c r="KHF194" s="403"/>
      <c r="KHG194" s="403"/>
      <c r="KHS194" s="727"/>
      <c r="KHV194" s="403"/>
      <c r="KHW194" s="403"/>
      <c r="KII194" s="727"/>
      <c r="KIL194" s="403"/>
      <c r="KIM194" s="403"/>
      <c r="KIY194" s="727"/>
      <c r="KJB194" s="403"/>
      <c r="KJC194" s="403"/>
      <c r="KJO194" s="727"/>
      <c r="KJR194" s="403"/>
      <c r="KJS194" s="403"/>
      <c r="KKE194" s="727"/>
      <c r="KKH194" s="403"/>
      <c r="KKI194" s="403"/>
      <c r="KKU194" s="727"/>
      <c r="KKX194" s="403"/>
      <c r="KKY194" s="403"/>
      <c r="KLK194" s="727"/>
      <c r="KLN194" s="403"/>
      <c r="KLO194" s="403"/>
      <c r="KMA194" s="727"/>
      <c r="KMD194" s="403"/>
      <c r="KME194" s="403"/>
      <c r="KMQ194" s="727"/>
      <c r="KMT194" s="403"/>
      <c r="KMU194" s="403"/>
      <c r="KNG194" s="727"/>
      <c r="KNJ194" s="403"/>
      <c r="KNK194" s="403"/>
      <c r="KNW194" s="727"/>
      <c r="KNZ194" s="403"/>
      <c r="KOA194" s="403"/>
      <c r="KOM194" s="727"/>
      <c r="KOP194" s="403"/>
      <c r="KOQ194" s="403"/>
      <c r="KPC194" s="727"/>
      <c r="KPF194" s="403"/>
      <c r="KPG194" s="403"/>
      <c r="KPS194" s="727"/>
      <c r="KPV194" s="403"/>
      <c r="KPW194" s="403"/>
      <c r="KQI194" s="727"/>
      <c r="KQL194" s="403"/>
      <c r="KQM194" s="403"/>
      <c r="KQY194" s="727"/>
      <c r="KRB194" s="403"/>
      <c r="KRC194" s="403"/>
      <c r="KRO194" s="727"/>
      <c r="KRR194" s="403"/>
      <c r="KRS194" s="403"/>
      <c r="KSE194" s="727"/>
      <c r="KSH194" s="403"/>
      <c r="KSI194" s="403"/>
      <c r="KSU194" s="727"/>
      <c r="KSX194" s="403"/>
      <c r="KSY194" s="403"/>
      <c r="KTK194" s="727"/>
      <c r="KTN194" s="403"/>
      <c r="KTO194" s="403"/>
      <c r="KUA194" s="727"/>
      <c r="KUD194" s="403"/>
      <c r="KUE194" s="403"/>
      <c r="KUQ194" s="727"/>
      <c r="KUT194" s="403"/>
      <c r="KUU194" s="403"/>
      <c r="KVG194" s="727"/>
      <c r="KVJ194" s="403"/>
      <c r="KVK194" s="403"/>
      <c r="KVW194" s="727"/>
      <c r="KVZ194" s="403"/>
      <c r="KWA194" s="403"/>
      <c r="KWM194" s="727"/>
      <c r="KWP194" s="403"/>
      <c r="KWQ194" s="403"/>
      <c r="KXC194" s="727"/>
      <c r="KXF194" s="403"/>
      <c r="KXG194" s="403"/>
      <c r="KXS194" s="727"/>
      <c r="KXV194" s="403"/>
      <c r="KXW194" s="403"/>
      <c r="KYI194" s="727"/>
      <c r="KYL194" s="403"/>
      <c r="KYM194" s="403"/>
      <c r="KYY194" s="727"/>
      <c r="KZB194" s="403"/>
      <c r="KZC194" s="403"/>
      <c r="KZO194" s="727"/>
      <c r="KZR194" s="403"/>
      <c r="KZS194" s="403"/>
      <c r="LAE194" s="727"/>
      <c r="LAH194" s="403"/>
      <c r="LAI194" s="403"/>
      <c r="LAU194" s="727"/>
      <c r="LAX194" s="403"/>
      <c r="LAY194" s="403"/>
      <c r="LBK194" s="727"/>
      <c r="LBN194" s="403"/>
      <c r="LBO194" s="403"/>
      <c r="LCA194" s="727"/>
      <c r="LCD194" s="403"/>
      <c r="LCE194" s="403"/>
      <c r="LCQ194" s="727"/>
      <c r="LCT194" s="403"/>
      <c r="LCU194" s="403"/>
      <c r="LDG194" s="727"/>
      <c r="LDJ194" s="403"/>
      <c r="LDK194" s="403"/>
      <c r="LDW194" s="727"/>
      <c r="LDZ194" s="403"/>
      <c r="LEA194" s="403"/>
      <c r="LEM194" s="727"/>
      <c r="LEP194" s="403"/>
      <c r="LEQ194" s="403"/>
      <c r="LFC194" s="727"/>
      <c r="LFF194" s="403"/>
      <c r="LFG194" s="403"/>
      <c r="LFS194" s="727"/>
      <c r="LFV194" s="403"/>
      <c r="LFW194" s="403"/>
      <c r="LGI194" s="727"/>
      <c r="LGL194" s="403"/>
      <c r="LGM194" s="403"/>
      <c r="LGY194" s="727"/>
      <c r="LHB194" s="403"/>
      <c r="LHC194" s="403"/>
      <c r="LHO194" s="727"/>
      <c r="LHR194" s="403"/>
      <c r="LHS194" s="403"/>
      <c r="LIE194" s="727"/>
      <c r="LIH194" s="403"/>
      <c r="LII194" s="403"/>
      <c r="LIU194" s="727"/>
      <c r="LIX194" s="403"/>
      <c r="LIY194" s="403"/>
      <c r="LJK194" s="727"/>
      <c r="LJN194" s="403"/>
      <c r="LJO194" s="403"/>
      <c r="LKA194" s="727"/>
      <c r="LKD194" s="403"/>
      <c r="LKE194" s="403"/>
      <c r="LKQ194" s="727"/>
      <c r="LKT194" s="403"/>
      <c r="LKU194" s="403"/>
      <c r="LLG194" s="727"/>
      <c r="LLJ194" s="403"/>
      <c r="LLK194" s="403"/>
      <c r="LLW194" s="727"/>
      <c r="LLZ194" s="403"/>
      <c r="LMA194" s="403"/>
      <c r="LMM194" s="727"/>
      <c r="LMP194" s="403"/>
      <c r="LMQ194" s="403"/>
      <c r="LNC194" s="727"/>
      <c r="LNF194" s="403"/>
      <c r="LNG194" s="403"/>
      <c r="LNS194" s="727"/>
      <c r="LNV194" s="403"/>
      <c r="LNW194" s="403"/>
      <c r="LOI194" s="727"/>
      <c r="LOL194" s="403"/>
      <c r="LOM194" s="403"/>
      <c r="LOY194" s="727"/>
      <c r="LPB194" s="403"/>
      <c r="LPC194" s="403"/>
      <c r="LPO194" s="727"/>
      <c r="LPR194" s="403"/>
      <c r="LPS194" s="403"/>
      <c r="LQE194" s="727"/>
      <c r="LQH194" s="403"/>
      <c r="LQI194" s="403"/>
      <c r="LQU194" s="727"/>
      <c r="LQX194" s="403"/>
      <c r="LQY194" s="403"/>
      <c r="LRK194" s="727"/>
      <c r="LRN194" s="403"/>
      <c r="LRO194" s="403"/>
      <c r="LSA194" s="727"/>
      <c r="LSD194" s="403"/>
      <c r="LSE194" s="403"/>
      <c r="LSQ194" s="727"/>
      <c r="LST194" s="403"/>
      <c r="LSU194" s="403"/>
      <c r="LTG194" s="727"/>
      <c r="LTJ194" s="403"/>
      <c r="LTK194" s="403"/>
      <c r="LTW194" s="727"/>
      <c r="LTZ194" s="403"/>
      <c r="LUA194" s="403"/>
      <c r="LUM194" s="727"/>
      <c r="LUP194" s="403"/>
      <c r="LUQ194" s="403"/>
      <c r="LVC194" s="727"/>
      <c r="LVF194" s="403"/>
      <c r="LVG194" s="403"/>
      <c r="LVS194" s="727"/>
      <c r="LVV194" s="403"/>
      <c r="LVW194" s="403"/>
      <c r="LWI194" s="727"/>
      <c r="LWL194" s="403"/>
      <c r="LWM194" s="403"/>
      <c r="LWY194" s="727"/>
      <c r="LXB194" s="403"/>
      <c r="LXC194" s="403"/>
      <c r="LXO194" s="727"/>
      <c r="LXR194" s="403"/>
      <c r="LXS194" s="403"/>
      <c r="LYE194" s="727"/>
      <c r="LYH194" s="403"/>
      <c r="LYI194" s="403"/>
      <c r="LYU194" s="727"/>
      <c r="LYX194" s="403"/>
      <c r="LYY194" s="403"/>
      <c r="LZK194" s="727"/>
      <c r="LZN194" s="403"/>
      <c r="LZO194" s="403"/>
      <c r="MAA194" s="727"/>
      <c r="MAD194" s="403"/>
      <c r="MAE194" s="403"/>
      <c r="MAQ194" s="727"/>
      <c r="MAT194" s="403"/>
      <c r="MAU194" s="403"/>
      <c r="MBG194" s="727"/>
      <c r="MBJ194" s="403"/>
      <c r="MBK194" s="403"/>
      <c r="MBW194" s="727"/>
      <c r="MBZ194" s="403"/>
      <c r="MCA194" s="403"/>
      <c r="MCM194" s="727"/>
      <c r="MCP194" s="403"/>
      <c r="MCQ194" s="403"/>
      <c r="MDC194" s="727"/>
      <c r="MDF194" s="403"/>
      <c r="MDG194" s="403"/>
      <c r="MDS194" s="727"/>
      <c r="MDV194" s="403"/>
      <c r="MDW194" s="403"/>
      <c r="MEI194" s="727"/>
      <c r="MEL194" s="403"/>
      <c r="MEM194" s="403"/>
      <c r="MEY194" s="727"/>
      <c r="MFB194" s="403"/>
      <c r="MFC194" s="403"/>
      <c r="MFO194" s="727"/>
      <c r="MFR194" s="403"/>
      <c r="MFS194" s="403"/>
      <c r="MGE194" s="727"/>
      <c r="MGH194" s="403"/>
      <c r="MGI194" s="403"/>
      <c r="MGU194" s="727"/>
      <c r="MGX194" s="403"/>
      <c r="MGY194" s="403"/>
      <c r="MHK194" s="727"/>
      <c r="MHN194" s="403"/>
      <c r="MHO194" s="403"/>
      <c r="MIA194" s="727"/>
      <c r="MID194" s="403"/>
      <c r="MIE194" s="403"/>
      <c r="MIQ194" s="727"/>
      <c r="MIT194" s="403"/>
      <c r="MIU194" s="403"/>
      <c r="MJG194" s="727"/>
      <c r="MJJ194" s="403"/>
      <c r="MJK194" s="403"/>
      <c r="MJW194" s="727"/>
      <c r="MJZ194" s="403"/>
      <c r="MKA194" s="403"/>
      <c r="MKM194" s="727"/>
      <c r="MKP194" s="403"/>
      <c r="MKQ194" s="403"/>
      <c r="MLC194" s="727"/>
      <c r="MLF194" s="403"/>
      <c r="MLG194" s="403"/>
      <c r="MLS194" s="727"/>
      <c r="MLV194" s="403"/>
      <c r="MLW194" s="403"/>
      <c r="MMI194" s="727"/>
      <c r="MML194" s="403"/>
      <c r="MMM194" s="403"/>
      <c r="MMY194" s="727"/>
      <c r="MNB194" s="403"/>
      <c r="MNC194" s="403"/>
      <c r="MNO194" s="727"/>
      <c r="MNR194" s="403"/>
      <c r="MNS194" s="403"/>
      <c r="MOE194" s="727"/>
      <c r="MOH194" s="403"/>
      <c r="MOI194" s="403"/>
      <c r="MOU194" s="727"/>
      <c r="MOX194" s="403"/>
      <c r="MOY194" s="403"/>
      <c r="MPK194" s="727"/>
      <c r="MPN194" s="403"/>
      <c r="MPO194" s="403"/>
      <c r="MQA194" s="727"/>
      <c r="MQD194" s="403"/>
      <c r="MQE194" s="403"/>
      <c r="MQQ194" s="727"/>
      <c r="MQT194" s="403"/>
      <c r="MQU194" s="403"/>
      <c r="MRG194" s="727"/>
      <c r="MRJ194" s="403"/>
      <c r="MRK194" s="403"/>
      <c r="MRW194" s="727"/>
      <c r="MRZ194" s="403"/>
      <c r="MSA194" s="403"/>
      <c r="MSM194" s="727"/>
      <c r="MSP194" s="403"/>
      <c r="MSQ194" s="403"/>
      <c r="MTC194" s="727"/>
      <c r="MTF194" s="403"/>
      <c r="MTG194" s="403"/>
      <c r="MTS194" s="727"/>
      <c r="MTV194" s="403"/>
      <c r="MTW194" s="403"/>
      <c r="MUI194" s="727"/>
      <c r="MUL194" s="403"/>
      <c r="MUM194" s="403"/>
      <c r="MUY194" s="727"/>
      <c r="MVB194" s="403"/>
      <c r="MVC194" s="403"/>
      <c r="MVO194" s="727"/>
      <c r="MVR194" s="403"/>
      <c r="MVS194" s="403"/>
      <c r="MWE194" s="727"/>
      <c r="MWH194" s="403"/>
      <c r="MWI194" s="403"/>
      <c r="MWU194" s="727"/>
      <c r="MWX194" s="403"/>
      <c r="MWY194" s="403"/>
      <c r="MXK194" s="727"/>
      <c r="MXN194" s="403"/>
      <c r="MXO194" s="403"/>
      <c r="MYA194" s="727"/>
      <c r="MYD194" s="403"/>
      <c r="MYE194" s="403"/>
      <c r="MYQ194" s="727"/>
      <c r="MYT194" s="403"/>
      <c r="MYU194" s="403"/>
      <c r="MZG194" s="727"/>
      <c r="MZJ194" s="403"/>
      <c r="MZK194" s="403"/>
      <c r="MZW194" s="727"/>
      <c r="MZZ194" s="403"/>
      <c r="NAA194" s="403"/>
      <c r="NAM194" s="727"/>
      <c r="NAP194" s="403"/>
      <c r="NAQ194" s="403"/>
      <c r="NBC194" s="727"/>
      <c r="NBF194" s="403"/>
      <c r="NBG194" s="403"/>
      <c r="NBS194" s="727"/>
      <c r="NBV194" s="403"/>
      <c r="NBW194" s="403"/>
      <c r="NCI194" s="727"/>
      <c r="NCL194" s="403"/>
      <c r="NCM194" s="403"/>
      <c r="NCY194" s="727"/>
      <c r="NDB194" s="403"/>
      <c r="NDC194" s="403"/>
      <c r="NDO194" s="727"/>
      <c r="NDR194" s="403"/>
      <c r="NDS194" s="403"/>
      <c r="NEE194" s="727"/>
      <c r="NEH194" s="403"/>
      <c r="NEI194" s="403"/>
      <c r="NEU194" s="727"/>
      <c r="NEX194" s="403"/>
      <c r="NEY194" s="403"/>
      <c r="NFK194" s="727"/>
      <c r="NFN194" s="403"/>
      <c r="NFO194" s="403"/>
      <c r="NGA194" s="727"/>
      <c r="NGD194" s="403"/>
      <c r="NGE194" s="403"/>
      <c r="NGQ194" s="727"/>
      <c r="NGT194" s="403"/>
      <c r="NGU194" s="403"/>
      <c r="NHG194" s="727"/>
      <c r="NHJ194" s="403"/>
      <c r="NHK194" s="403"/>
      <c r="NHW194" s="727"/>
      <c r="NHZ194" s="403"/>
      <c r="NIA194" s="403"/>
      <c r="NIM194" s="727"/>
      <c r="NIP194" s="403"/>
      <c r="NIQ194" s="403"/>
      <c r="NJC194" s="727"/>
      <c r="NJF194" s="403"/>
      <c r="NJG194" s="403"/>
      <c r="NJS194" s="727"/>
      <c r="NJV194" s="403"/>
      <c r="NJW194" s="403"/>
      <c r="NKI194" s="727"/>
      <c r="NKL194" s="403"/>
      <c r="NKM194" s="403"/>
      <c r="NKY194" s="727"/>
      <c r="NLB194" s="403"/>
      <c r="NLC194" s="403"/>
      <c r="NLO194" s="727"/>
      <c r="NLR194" s="403"/>
      <c r="NLS194" s="403"/>
      <c r="NME194" s="727"/>
      <c r="NMH194" s="403"/>
      <c r="NMI194" s="403"/>
      <c r="NMU194" s="727"/>
      <c r="NMX194" s="403"/>
      <c r="NMY194" s="403"/>
      <c r="NNK194" s="727"/>
      <c r="NNN194" s="403"/>
      <c r="NNO194" s="403"/>
      <c r="NOA194" s="727"/>
      <c r="NOD194" s="403"/>
      <c r="NOE194" s="403"/>
      <c r="NOQ194" s="727"/>
      <c r="NOT194" s="403"/>
      <c r="NOU194" s="403"/>
      <c r="NPG194" s="727"/>
      <c r="NPJ194" s="403"/>
      <c r="NPK194" s="403"/>
      <c r="NPW194" s="727"/>
      <c r="NPZ194" s="403"/>
      <c r="NQA194" s="403"/>
      <c r="NQM194" s="727"/>
      <c r="NQP194" s="403"/>
      <c r="NQQ194" s="403"/>
      <c r="NRC194" s="727"/>
      <c r="NRF194" s="403"/>
      <c r="NRG194" s="403"/>
      <c r="NRS194" s="727"/>
      <c r="NRV194" s="403"/>
      <c r="NRW194" s="403"/>
      <c r="NSI194" s="727"/>
      <c r="NSL194" s="403"/>
      <c r="NSM194" s="403"/>
      <c r="NSY194" s="727"/>
      <c r="NTB194" s="403"/>
      <c r="NTC194" s="403"/>
      <c r="NTO194" s="727"/>
      <c r="NTR194" s="403"/>
      <c r="NTS194" s="403"/>
      <c r="NUE194" s="727"/>
      <c r="NUH194" s="403"/>
      <c r="NUI194" s="403"/>
      <c r="NUU194" s="727"/>
      <c r="NUX194" s="403"/>
      <c r="NUY194" s="403"/>
      <c r="NVK194" s="727"/>
      <c r="NVN194" s="403"/>
      <c r="NVO194" s="403"/>
      <c r="NWA194" s="727"/>
      <c r="NWD194" s="403"/>
      <c r="NWE194" s="403"/>
      <c r="NWQ194" s="727"/>
      <c r="NWT194" s="403"/>
      <c r="NWU194" s="403"/>
      <c r="NXG194" s="727"/>
      <c r="NXJ194" s="403"/>
      <c r="NXK194" s="403"/>
      <c r="NXW194" s="727"/>
      <c r="NXZ194" s="403"/>
      <c r="NYA194" s="403"/>
      <c r="NYM194" s="727"/>
      <c r="NYP194" s="403"/>
      <c r="NYQ194" s="403"/>
      <c r="NZC194" s="727"/>
      <c r="NZF194" s="403"/>
      <c r="NZG194" s="403"/>
      <c r="NZS194" s="727"/>
      <c r="NZV194" s="403"/>
      <c r="NZW194" s="403"/>
      <c r="OAI194" s="727"/>
      <c r="OAL194" s="403"/>
      <c r="OAM194" s="403"/>
      <c r="OAY194" s="727"/>
      <c r="OBB194" s="403"/>
      <c r="OBC194" s="403"/>
      <c r="OBO194" s="727"/>
      <c r="OBR194" s="403"/>
      <c r="OBS194" s="403"/>
      <c r="OCE194" s="727"/>
      <c r="OCH194" s="403"/>
      <c r="OCI194" s="403"/>
      <c r="OCU194" s="727"/>
      <c r="OCX194" s="403"/>
      <c r="OCY194" s="403"/>
      <c r="ODK194" s="727"/>
      <c r="ODN194" s="403"/>
      <c r="ODO194" s="403"/>
      <c r="OEA194" s="727"/>
      <c r="OED194" s="403"/>
      <c r="OEE194" s="403"/>
      <c r="OEQ194" s="727"/>
      <c r="OET194" s="403"/>
      <c r="OEU194" s="403"/>
      <c r="OFG194" s="727"/>
      <c r="OFJ194" s="403"/>
      <c r="OFK194" s="403"/>
      <c r="OFW194" s="727"/>
      <c r="OFZ194" s="403"/>
      <c r="OGA194" s="403"/>
      <c r="OGM194" s="727"/>
      <c r="OGP194" s="403"/>
      <c r="OGQ194" s="403"/>
      <c r="OHC194" s="727"/>
      <c r="OHF194" s="403"/>
      <c r="OHG194" s="403"/>
      <c r="OHS194" s="727"/>
      <c r="OHV194" s="403"/>
      <c r="OHW194" s="403"/>
      <c r="OII194" s="727"/>
      <c r="OIL194" s="403"/>
      <c r="OIM194" s="403"/>
      <c r="OIY194" s="727"/>
      <c r="OJB194" s="403"/>
      <c r="OJC194" s="403"/>
      <c r="OJO194" s="727"/>
      <c r="OJR194" s="403"/>
      <c r="OJS194" s="403"/>
      <c r="OKE194" s="727"/>
      <c r="OKH194" s="403"/>
      <c r="OKI194" s="403"/>
      <c r="OKU194" s="727"/>
      <c r="OKX194" s="403"/>
      <c r="OKY194" s="403"/>
      <c r="OLK194" s="727"/>
      <c r="OLN194" s="403"/>
      <c r="OLO194" s="403"/>
      <c r="OMA194" s="727"/>
      <c r="OMD194" s="403"/>
      <c r="OME194" s="403"/>
      <c r="OMQ194" s="727"/>
      <c r="OMT194" s="403"/>
      <c r="OMU194" s="403"/>
      <c r="ONG194" s="727"/>
      <c r="ONJ194" s="403"/>
      <c r="ONK194" s="403"/>
      <c r="ONW194" s="727"/>
      <c r="ONZ194" s="403"/>
      <c r="OOA194" s="403"/>
      <c r="OOM194" s="727"/>
      <c r="OOP194" s="403"/>
      <c r="OOQ194" s="403"/>
      <c r="OPC194" s="727"/>
      <c r="OPF194" s="403"/>
      <c r="OPG194" s="403"/>
      <c r="OPS194" s="727"/>
      <c r="OPV194" s="403"/>
      <c r="OPW194" s="403"/>
      <c r="OQI194" s="727"/>
      <c r="OQL194" s="403"/>
      <c r="OQM194" s="403"/>
      <c r="OQY194" s="727"/>
      <c r="ORB194" s="403"/>
      <c r="ORC194" s="403"/>
      <c r="ORO194" s="727"/>
      <c r="ORR194" s="403"/>
      <c r="ORS194" s="403"/>
      <c r="OSE194" s="727"/>
      <c r="OSH194" s="403"/>
      <c r="OSI194" s="403"/>
      <c r="OSU194" s="727"/>
      <c r="OSX194" s="403"/>
      <c r="OSY194" s="403"/>
      <c r="OTK194" s="727"/>
      <c r="OTN194" s="403"/>
      <c r="OTO194" s="403"/>
      <c r="OUA194" s="727"/>
      <c r="OUD194" s="403"/>
      <c r="OUE194" s="403"/>
      <c r="OUQ194" s="727"/>
      <c r="OUT194" s="403"/>
      <c r="OUU194" s="403"/>
      <c r="OVG194" s="727"/>
      <c r="OVJ194" s="403"/>
      <c r="OVK194" s="403"/>
      <c r="OVW194" s="727"/>
      <c r="OVZ194" s="403"/>
      <c r="OWA194" s="403"/>
      <c r="OWM194" s="727"/>
      <c r="OWP194" s="403"/>
      <c r="OWQ194" s="403"/>
      <c r="OXC194" s="727"/>
      <c r="OXF194" s="403"/>
      <c r="OXG194" s="403"/>
      <c r="OXS194" s="727"/>
      <c r="OXV194" s="403"/>
      <c r="OXW194" s="403"/>
      <c r="OYI194" s="727"/>
      <c r="OYL194" s="403"/>
      <c r="OYM194" s="403"/>
      <c r="OYY194" s="727"/>
      <c r="OZB194" s="403"/>
      <c r="OZC194" s="403"/>
      <c r="OZO194" s="727"/>
      <c r="OZR194" s="403"/>
      <c r="OZS194" s="403"/>
      <c r="PAE194" s="727"/>
      <c r="PAH194" s="403"/>
      <c r="PAI194" s="403"/>
      <c r="PAU194" s="727"/>
      <c r="PAX194" s="403"/>
      <c r="PAY194" s="403"/>
      <c r="PBK194" s="727"/>
      <c r="PBN194" s="403"/>
      <c r="PBO194" s="403"/>
      <c r="PCA194" s="727"/>
      <c r="PCD194" s="403"/>
      <c r="PCE194" s="403"/>
      <c r="PCQ194" s="727"/>
      <c r="PCT194" s="403"/>
      <c r="PCU194" s="403"/>
      <c r="PDG194" s="727"/>
      <c r="PDJ194" s="403"/>
      <c r="PDK194" s="403"/>
      <c r="PDW194" s="727"/>
      <c r="PDZ194" s="403"/>
      <c r="PEA194" s="403"/>
      <c r="PEM194" s="727"/>
      <c r="PEP194" s="403"/>
      <c r="PEQ194" s="403"/>
      <c r="PFC194" s="727"/>
      <c r="PFF194" s="403"/>
      <c r="PFG194" s="403"/>
      <c r="PFS194" s="727"/>
      <c r="PFV194" s="403"/>
      <c r="PFW194" s="403"/>
      <c r="PGI194" s="727"/>
      <c r="PGL194" s="403"/>
      <c r="PGM194" s="403"/>
      <c r="PGY194" s="727"/>
      <c r="PHB194" s="403"/>
      <c r="PHC194" s="403"/>
      <c r="PHO194" s="727"/>
      <c r="PHR194" s="403"/>
      <c r="PHS194" s="403"/>
      <c r="PIE194" s="727"/>
      <c r="PIH194" s="403"/>
      <c r="PII194" s="403"/>
      <c r="PIU194" s="727"/>
      <c r="PIX194" s="403"/>
      <c r="PIY194" s="403"/>
      <c r="PJK194" s="727"/>
      <c r="PJN194" s="403"/>
      <c r="PJO194" s="403"/>
      <c r="PKA194" s="727"/>
      <c r="PKD194" s="403"/>
      <c r="PKE194" s="403"/>
      <c r="PKQ194" s="727"/>
      <c r="PKT194" s="403"/>
      <c r="PKU194" s="403"/>
      <c r="PLG194" s="727"/>
      <c r="PLJ194" s="403"/>
      <c r="PLK194" s="403"/>
      <c r="PLW194" s="727"/>
      <c r="PLZ194" s="403"/>
      <c r="PMA194" s="403"/>
      <c r="PMM194" s="727"/>
      <c r="PMP194" s="403"/>
      <c r="PMQ194" s="403"/>
      <c r="PNC194" s="727"/>
      <c r="PNF194" s="403"/>
      <c r="PNG194" s="403"/>
      <c r="PNS194" s="727"/>
      <c r="PNV194" s="403"/>
      <c r="PNW194" s="403"/>
      <c r="POI194" s="727"/>
      <c r="POL194" s="403"/>
      <c r="POM194" s="403"/>
      <c r="POY194" s="727"/>
      <c r="PPB194" s="403"/>
      <c r="PPC194" s="403"/>
      <c r="PPO194" s="727"/>
      <c r="PPR194" s="403"/>
      <c r="PPS194" s="403"/>
      <c r="PQE194" s="727"/>
      <c r="PQH194" s="403"/>
      <c r="PQI194" s="403"/>
      <c r="PQU194" s="727"/>
      <c r="PQX194" s="403"/>
      <c r="PQY194" s="403"/>
      <c r="PRK194" s="727"/>
      <c r="PRN194" s="403"/>
      <c r="PRO194" s="403"/>
      <c r="PSA194" s="727"/>
      <c r="PSD194" s="403"/>
      <c r="PSE194" s="403"/>
      <c r="PSQ194" s="727"/>
      <c r="PST194" s="403"/>
      <c r="PSU194" s="403"/>
      <c r="PTG194" s="727"/>
      <c r="PTJ194" s="403"/>
      <c r="PTK194" s="403"/>
      <c r="PTW194" s="727"/>
      <c r="PTZ194" s="403"/>
      <c r="PUA194" s="403"/>
      <c r="PUM194" s="727"/>
      <c r="PUP194" s="403"/>
      <c r="PUQ194" s="403"/>
      <c r="PVC194" s="727"/>
      <c r="PVF194" s="403"/>
      <c r="PVG194" s="403"/>
      <c r="PVS194" s="727"/>
      <c r="PVV194" s="403"/>
      <c r="PVW194" s="403"/>
      <c r="PWI194" s="727"/>
      <c r="PWL194" s="403"/>
      <c r="PWM194" s="403"/>
      <c r="PWY194" s="727"/>
      <c r="PXB194" s="403"/>
      <c r="PXC194" s="403"/>
      <c r="PXO194" s="727"/>
      <c r="PXR194" s="403"/>
      <c r="PXS194" s="403"/>
      <c r="PYE194" s="727"/>
      <c r="PYH194" s="403"/>
      <c r="PYI194" s="403"/>
      <c r="PYU194" s="727"/>
      <c r="PYX194" s="403"/>
      <c r="PYY194" s="403"/>
      <c r="PZK194" s="727"/>
      <c r="PZN194" s="403"/>
      <c r="PZO194" s="403"/>
      <c r="QAA194" s="727"/>
      <c r="QAD194" s="403"/>
      <c r="QAE194" s="403"/>
      <c r="QAQ194" s="727"/>
      <c r="QAT194" s="403"/>
      <c r="QAU194" s="403"/>
      <c r="QBG194" s="727"/>
      <c r="QBJ194" s="403"/>
      <c r="QBK194" s="403"/>
      <c r="QBW194" s="727"/>
      <c r="QBZ194" s="403"/>
      <c r="QCA194" s="403"/>
      <c r="QCM194" s="727"/>
      <c r="QCP194" s="403"/>
      <c r="QCQ194" s="403"/>
      <c r="QDC194" s="727"/>
      <c r="QDF194" s="403"/>
      <c r="QDG194" s="403"/>
      <c r="QDS194" s="727"/>
      <c r="QDV194" s="403"/>
      <c r="QDW194" s="403"/>
      <c r="QEI194" s="727"/>
      <c r="QEL194" s="403"/>
      <c r="QEM194" s="403"/>
      <c r="QEY194" s="727"/>
      <c r="QFB194" s="403"/>
      <c r="QFC194" s="403"/>
      <c r="QFO194" s="727"/>
      <c r="QFR194" s="403"/>
      <c r="QFS194" s="403"/>
      <c r="QGE194" s="727"/>
      <c r="QGH194" s="403"/>
      <c r="QGI194" s="403"/>
      <c r="QGU194" s="727"/>
      <c r="QGX194" s="403"/>
      <c r="QGY194" s="403"/>
      <c r="QHK194" s="727"/>
      <c r="QHN194" s="403"/>
      <c r="QHO194" s="403"/>
      <c r="QIA194" s="727"/>
      <c r="QID194" s="403"/>
      <c r="QIE194" s="403"/>
      <c r="QIQ194" s="727"/>
      <c r="QIT194" s="403"/>
      <c r="QIU194" s="403"/>
      <c r="QJG194" s="727"/>
      <c r="QJJ194" s="403"/>
      <c r="QJK194" s="403"/>
      <c r="QJW194" s="727"/>
      <c r="QJZ194" s="403"/>
      <c r="QKA194" s="403"/>
      <c r="QKM194" s="727"/>
      <c r="QKP194" s="403"/>
      <c r="QKQ194" s="403"/>
      <c r="QLC194" s="727"/>
      <c r="QLF194" s="403"/>
      <c r="QLG194" s="403"/>
      <c r="QLS194" s="727"/>
      <c r="QLV194" s="403"/>
      <c r="QLW194" s="403"/>
      <c r="QMI194" s="727"/>
      <c r="QML194" s="403"/>
      <c r="QMM194" s="403"/>
      <c r="QMY194" s="727"/>
      <c r="QNB194" s="403"/>
      <c r="QNC194" s="403"/>
      <c r="QNO194" s="727"/>
      <c r="QNR194" s="403"/>
      <c r="QNS194" s="403"/>
      <c r="QOE194" s="727"/>
      <c r="QOH194" s="403"/>
      <c r="QOI194" s="403"/>
      <c r="QOU194" s="727"/>
      <c r="QOX194" s="403"/>
      <c r="QOY194" s="403"/>
      <c r="QPK194" s="727"/>
      <c r="QPN194" s="403"/>
      <c r="QPO194" s="403"/>
      <c r="QQA194" s="727"/>
      <c r="QQD194" s="403"/>
      <c r="QQE194" s="403"/>
      <c r="QQQ194" s="727"/>
      <c r="QQT194" s="403"/>
      <c r="QQU194" s="403"/>
      <c r="QRG194" s="727"/>
      <c r="QRJ194" s="403"/>
      <c r="QRK194" s="403"/>
      <c r="QRW194" s="727"/>
      <c r="QRZ194" s="403"/>
      <c r="QSA194" s="403"/>
      <c r="QSM194" s="727"/>
      <c r="QSP194" s="403"/>
      <c r="QSQ194" s="403"/>
      <c r="QTC194" s="727"/>
      <c r="QTF194" s="403"/>
      <c r="QTG194" s="403"/>
      <c r="QTS194" s="727"/>
      <c r="QTV194" s="403"/>
      <c r="QTW194" s="403"/>
      <c r="QUI194" s="727"/>
      <c r="QUL194" s="403"/>
      <c r="QUM194" s="403"/>
      <c r="QUY194" s="727"/>
      <c r="QVB194" s="403"/>
      <c r="QVC194" s="403"/>
      <c r="QVO194" s="727"/>
      <c r="QVR194" s="403"/>
      <c r="QVS194" s="403"/>
      <c r="QWE194" s="727"/>
      <c r="QWH194" s="403"/>
      <c r="QWI194" s="403"/>
      <c r="QWU194" s="727"/>
      <c r="QWX194" s="403"/>
      <c r="QWY194" s="403"/>
      <c r="QXK194" s="727"/>
      <c r="QXN194" s="403"/>
      <c r="QXO194" s="403"/>
      <c r="QYA194" s="727"/>
      <c r="QYD194" s="403"/>
      <c r="QYE194" s="403"/>
      <c r="QYQ194" s="727"/>
      <c r="QYT194" s="403"/>
      <c r="QYU194" s="403"/>
      <c r="QZG194" s="727"/>
      <c r="QZJ194" s="403"/>
      <c r="QZK194" s="403"/>
      <c r="QZW194" s="727"/>
      <c r="QZZ194" s="403"/>
      <c r="RAA194" s="403"/>
      <c r="RAM194" s="727"/>
      <c r="RAP194" s="403"/>
      <c r="RAQ194" s="403"/>
      <c r="RBC194" s="727"/>
      <c r="RBF194" s="403"/>
      <c r="RBG194" s="403"/>
      <c r="RBS194" s="727"/>
      <c r="RBV194" s="403"/>
      <c r="RBW194" s="403"/>
      <c r="RCI194" s="727"/>
      <c r="RCL194" s="403"/>
      <c r="RCM194" s="403"/>
      <c r="RCY194" s="727"/>
      <c r="RDB194" s="403"/>
      <c r="RDC194" s="403"/>
      <c r="RDO194" s="727"/>
      <c r="RDR194" s="403"/>
      <c r="RDS194" s="403"/>
      <c r="REE194" s="727"/>
      <c r="REH194" s="403"/>
      <c r="REI194" s="403"/>
      <c r="REU194" s="727"/>
      <c r="REX194" s="403"/>
      <c r="REY194" s="403"/>
      <c r="RFK194" s="727"/>
      <c r="RFN194" s="403"/>
      <c r="RFO194" s="403"/>
      <c r="RGA194" s="727"/>
      <c r="RGD194" s="403"/>
      <c r="RGE194" s="403"/>
      <c r="RGQ194" s="727"/>
      <c r="RGT194" s="403"/>
      <c r="RGU194" s="403"/>
      <c r="RHG194" s="727"/>
      <c r="RHJ194" s="403"/>
      <c r="RHK194" s="403"/>
      <c r="RHW194" s="727"/>
      <c r="RHZ194" s="403"/>
      <c r="RIA194" s="403"/>
      <c r="RIM194" s="727"/>
      <c r="RIP194" s="403"/>
      <c r="RIQ194" s="403"/>
      <c r="RJC194" s="727"/>
      <c r="RJF194" s="403"/>
      <c r="RJG194" s="403"/>
      <c r="RJS194" s="727"/>
      <c r="RJV194" s="403"/>
      <c r="RJW194" s="403"/>
      <c r="RKI194" s="727"/>
      <c r="RKL194" s="403"/>
      <c r="RKM194" s="403"/>
      <c r="RKY194" s="727"/>
      <c r="RLB194" s="403"/>
      <c r="RLC194" s="403"/>
      <c r="RLO194" s="727"/>
      <c r="RLR194" s="403"/>
      <c r="RLS194" s="403"/>
      <c r="RME194" s="727"/>
      <c r="RMH194" s="403"/>
      <c r="RMI194" s="403"/>
      <c r="RMU194" s="727"/>
      <c r="RMX194" s="403"/>
      <c r="RMY194" s="403"/>
      <c r="RNK194" s="727"/>
      <c r="RNN194" s="403"/>
      <c r="RNO194" s="403"/>
      <c r="ROA194" s="727"/>
      <c r="ROD194" s="403"/>
      <c r="ROE194" s="403"/>
      <c r="ROQ194" s="727"/>
      <c r="ROT194" s="403"/>
      <c r="ROU194" s="403"/>
      <c r="RPG194" s="727"/>
      <c r="RPJ194" s="403"/>
      <c r="RPK194" s="403"/>
      <c r="RPW194" s="727"/>
      <c r="RPZ194" s="403"/>
      <c r="RQA194" s="403"/>
      <c r="RQM194" s="727"/>
      <c r="RQP194" s="403"/>
      <c r="RQQ194" s="403"/>
      <c r="RRC194" s="727"/>
      <c r="RRF194" s="403"/>
      <c r="RRG194" s="403"/>
      <c r="RRS194" s="727"/>
      <c r="RRV194" s="403"/>
      <c r="RRW194" s="403"/>
      <c r="RSI194" s="727"/>
      <c r="RSL194" s="403"/>
      <c r="RSM194" s="403"/>
      <c r="RSY194" s="727"/>
      <c r="RTB194" s="403"/>
      <c r="RTC194" s="403"/>
      <c r="RTO194" s="727"/>
      <c r="RTR194" s="403"/>
      <c r="RTS194" s="403"/>
      <c r="RUE194" s="727"/>
      <c r="RUH194" s="403"/>
      <c r="RUI194" s="403"/>
      <c r="RUU194" s="727"/>
      <c r="RUX194" s="403"/>
      <c r="RUY194" s="403"/>
      <c r="RVK194" s="727"/>
      <c r="RVN194" s="403"/>
      <c r="RVO194" s="403"/>
      <c r="RWA194" s="727"/>
      <c r="RWD194" s="403"/>
      <c r="RWE194" s="403"/>
      <c r="RWQ194" s="727"/>
      <c r="RWT194" s="403"/>
      <c r="RWU194" s="403"/>
      <c r="RXG194" s="727"/>
      <c r="RXJ194" s="403"/>
      <c r="RXK194" s="403"/>
      <c r="RXW194" s="727"/>
      <c r="RXZ194" s="403"/>
      <c r="RYA194" s="403"/>
      <c r="RYM194" s="727"/>
      <c r="RYP194" s="403"/>
      <c r="RYQ194" s="403"/>
      <c r="RZC194" s="727"/>
      <c r="RZF194" s="403"/>
      <c r="RZG194" s="403"/>
      <c r="RZS194" s="727"/>
      <c r="RZV194" s="403"/>
      <c r="RZW194" s="403"/>
      <c r="SAI194" s="727"/>
      <c r="SAL194" s="403"/>
      <c r="SAM194" s="403"/>
      <c r="SAY194" s="727"/>
      <c r="SBB194" s="403"/>
      <c r="SBC194" s="403"/>
      <c r="SBO194" s="727"/>
      <c r="SBR194" s="403"/>
      <c r="SBS194" s="403"/>
      <c r="SCE194" s="727"/>
      <c r="SCH194" s="403"/>
      <c r="SCI194" s="403"/>
      <c r="SCU194" s="727"/>
      <c r="SCX194" s="403"/>
      <c r="SCY194" s="403"/>
      <c r="SDK194" s="727"/>
      <c r="SDN194" s="403"/>
      <c r="SDO194" s="403"/>
      <c r="SEA194" s="727"/>
      <c r="SED194" s="403"/>
      <c r="SEE194" s="403"/>
      <c r="SEQ194" s="727"/>
      <c r="SET194" s="403"/>
      <c r="SEU194" s="403"/>
      <c r="SFG194" s="727"/>
      <c r="SFJ194" s="403"/>
      <c r="SFK194" s="403"/>
      <c r="SFW194" s="727"/>
      <c r="SFZ194" s="403"/>
      <c r="SGA194" s="403"/>
      <c r="SGM194" s="727"/>
      <c r="SGP194" s="403"/>
      <c r="SGQ194" s="403"/>
      <c r="SHC194" s="727"/>
      <c r="SHF194" s="403"/>
      <c r="SHG194" s="403"/>
      <c r="SHS194" s="727"/>
      <c r="SHV194" s="403"/>
      <c r="SHW194" s="403"/>
      <c r="SII194" s="727"/>
      <c r="SIL194" s="403"/>
      <c r="SIM194" s="403"/>
      <c r="SIY194" s="727"/>
      <c r="SJB194" s="403"/>
      <c r="SJC194" s="403"/>
      <c r="SJO194" s="727"/>
      <c r="SJR194" s="403"/>
      <c r="SJS194" s="403"/>
      <c r="SKE194" s="727"/>
      <c r="SKH194" s="403"/>
      <c r="SKI194" s="403"/>
      <c r="SKU194" s="727"/>
      <c r="SKX194" s="403"/>
      <c r="SKY194" s="403"/>
      <c r="SLK194" s="727"/>
      <c r="SLN194" s="403"/>
      <c r="SLO194" s="403"/>
      <c r="SMA194" s="727"/>
      <c r="SMD194" s="403"/>
      <c r="SME194" s="403"/>
      <c r="SMQ194" s="727"/>
      <c r="SMT194" s="403"/>
      <c r="SMU194" s="403"/>
      <c r="SNG194" s="727"/>
      <c r="SNJ194" s="403"/>
      <c r="SNK194" s="403"/>
      <c r="SNW194" s="727"/>
      <c r="SNZ194" s="403"/>
      <c r="SOA194" s="403"/>
      <c r="SOM194" s="727"/>
      <c r="SOP194" s="403"/>
      <c r="SOQ194" s="403"/>
      <c r="SPC194" s="727"/>
      <c r="SPF194" s="403"/>
      <c r="SPG194" s="403"/>
      <c r="SPS194" s="727"/>
      <c r="SPV194" s="403"/>
      <c r="SPW194" s="403"/>
      <c r="SQI194" s="727"/>
      <c r="SQL194" s="403"/>
      <c r="SQM194" s="403"/>
      <c r="SQY194" s="727"/>
      <c r="SRB194" s="403"/>
      <c r="SRC194" s="403"/>
      <c r="SRO194" s="727"/>
      <c r="SRR194" s="403"/>
      <c r="SRS194" s="403"/>
      <c r="SSE194" s="727"/>
      <c r="SSH194" s="403"/>
      <c r="SSI194" s="403"/>
      <c r="SSU194" s="727"/>
      <c r="SSX194" s="403"/>
      <c r="SSY194" s="403"/>
      <c r="STK194" s="727"/>
      <c r="STN194" s="403"/>
      <c r="STO194" s="403"/>
      <c r="SUA194" s="727"/>
      <c r="SUD194" s="403"/>
      <c r="SUE194" s="403"/>
      <c r="SUQ194" s="727"/>
      <c r="SUT194" s="403"/>
      <c r="SUU194" s="403"/>
      <c r="SVG194" s="727"/>
      <c r="SVJ194" s="403"/>
      <c r="SVK194" s="403"/>
      <c r="SVW194" s="727"/>
      <c r="SVZ194" s="403"/>
      <c r="SWA194" s="403"/>
      <c r="SWM194" s="727"/>
      <c r="SWP194" s="403"/>
      <c r="SWQ194" s="403"/>
      <c r="SXC194" s="727"/>
      <c r="SXF194" s="403"/>
      <c r="SXG194" s="403"/>
      <c r="SXS194" s="727"/>
      <c r="SXV194" s="403"/>
      <c r="SXW194" s="403"/>
      <c r="SYI194" s="727"/>
      <c r="SYL194" s="403"/>
      <c r="SYM194" s="403"/>
      <c r="SYY194" s="727"/>
      <c r="SZB194" s="403"/>
      <c r="SZC194" s="403"/>
      <c r="SZO194" s="727"/>
      <c r="SZR194" s="403"/>
      <c r="SZS194" s="403"/>
      <c r="TAE194" s="727"/>
      <c r="TAH194" s="403"/>
      <c r="TAI194" s="403"/>
      <c r="TAU194" s="727"/>
      <c r="TAX194" s="403"/>
      <c r="TAY194" s="403"/>
      <c r="TBK194" s="727"/>
      <c r="TBN194" s="403"/>
      <c r="TBO194" s="403"/>
      <c r="TCA194" s="727"/>
      <c r="TCD194" s="403"/>
      <c r="TCE194" s="403"/>
      <c r="TCQ194" s="727"/>
      <c r="TCT194" s="403"/>
      <c r="TCU194" s="403"/>
      <c r="TDG194" s="727"/>
      <c r="TDJ194" s="403"/>
      <c r="TDK194" s="403"/>
      <c r="TDW194" s="727"/>
      <c r="TDZ194" s="403"/>
      <c r="TEA194" s="403"/>
      <c r="TEM194" s="727"/>
      <c r="TEP194" s="403"/>
      <c r="TEQ194" s="403"/>
      <c r="TFC194" s="727"/>
      <c r="TFF194" s="403"/>
      <c r="TFG194" s="403"/>
      <c r="TFS194" s="727"/>
      <c r="TFV194" s="403"/>
      <c r="TFW194" s="403"/>
      <c r="TGI194" s="727"/>
      <c r="TGL194" s="403"/>
      <c r="TGM194" s="403"/>
      <c r="TGY194" s="727"/>
      <c r="THB194" s="403"/>
      <c r="THC194" s="403"/>
      <c r="THO194" s="727"/>
      <c r="THR194" s="403"/>
      <c r="THS194" s="403"/>
      <c r="TIE194" s="727"/>
      <c r="TIH194" s="403"/>
      <c r="TII194" s="403"/>
      <c r="TIU194" s="727"/>
      <c r="TIX194" s="403"/>
      <c r="TIY194" s="403"/>
      <c r="TJK194" s="727"/>
      <c r="TJN194" s="403"/>
      <c r="TJO194" s="403"/>
      <c r="TKA194" s="727"/>
      <c r="TKD194" s="403"/>
      <c r="TKE194" s="403"/>
      <c r="TKQ194" s="727"/>
      <c r="TKT194" s="403"/>
      <c r="TKU194" s="403"/>
      <c r="TLG194" s="727"/>
      <c r="TLJ194" s="403"/>
      <c r="TLK194" s="403"/>
      <c r="TLW194" s="727"/>
      <c r="TLZ194" s="403"/>
      <c r="TMA194" s="403"/>
      <c r="TMM194" s="727"/>
      <c r="TMP194" s="403"/>
      <c r="TMQ194" s="403"/>
      <c r="TNC194" s="727"/>
      <c r="TNF194" s="403"/>
      <c r="TNG194" s="403"/>
      <c r="TNS194" s="727"/>
      <c r="TNV194" s="403"/>
      <c r="TNW194" s="403"/>
      <c r="TOI194" s="727"/>
      <c r="TOL194" s="403"/>
      <c r="TOM194" s="403"/>
      <c r="TOY194" s="727"/>
      <c r="TPB194" s="403"/>
      <c r="TPC194" s="403"/>
      <c r="TPO194" s="727"/>
      <c r="TPR194" s="403"/>
      <c r="TPS194" s="403"/>
      <c r="TQE194" s="727"/>
      <c r="TQH194" s="403"/>
      <c r="TQI194" s="403"/>
      <c r="TQU194" s="727"/>
      <c r="TQX194" s="403"/>
      <c r="TQY194" s="403"/>
      <c r="TRK194" s="727"/>
      <c r="TRN194" s="403"/>
      <c r="TRO194" s="403"/>
      <c r="TSA194" s="727"/>
      <c r="TSD194" s="403"/>
      <c r="TSE194" s="403"/>
      <c r="TSQ194" s="727"/>
      <c r="TST194" s="403"/>
      <c r="TSU194" s="403"/>
      <c r="TTG194" s="727"/>
      <c r="TTJ194" s="403"/>
      <c r="TTK194" s="403"/>
      <c r="TTW194" s="727"/>
      <c r="TTZ194" s="403"/>
      <c r="TUA194" s="403"/>
      <c r="TUM194" s="727"/>
      <c r="TUP194" s="403"/>
      <c r="TUQ194" s="403"/>
      <c r="TVC194" s="727"/>
      <c r="TVF194" s="403"/>
      <c r="TVG194" s="403"/>
      <c r="TVS194" s="727"/>
      <c r="TVV194" s="403"/>
      <c r="TVW194" s="403"/>
      <c r="TWI194" s="727"/>
      <c r="TWL194" s="403"/>
      <c r="TWM194" s="403"/>
      <c r="TWY194" s="727"/>
      <c r="TXB194" s="403"/>
      <c r="TXC194" s="403"/>
      <c r="TXO194" s="727"/>
      <c r="TXR194" s="403"/>
      <c r="TXS194" s="403"/>
      <c r="TYE194" s="727"/>
      <c r="TYH194" s="403"/>
      <c r="TYI194" s="403"/>
      <c r="TYU194" s="727"/>
      <c r="TYX194" s="403"/>
      <c r="TYY194" s="403"/>
      <c r="TZK194" s="727"/>
      <c r="TZN194" s="403"/>
      <c r="TZO194" s="403"/>
      <c r="UAA194" s="727"/>
      <c r="UAD194" s="403"/>
      <c r="UAE194" s="403"/>
      <c r="UAQ194" s="727"/>
      <c r="UAT194" s="403"/>
      <c r="UAU194" s="403"/>
      <c r="UBG194" s="727"/>
      <c r="UBJ194" s="403"/>
      <c r="UBK194" s="403"/>
      <c r="UBW194" s="727"/>
      <c r="UBZ194" s="403"/>
      <c r="UCA194" s="403"/>
      <c r="UCM194" s="727"/>
      <c r="UCP194" s="403"/>
      <c r="UCQ194" s="403"/>
      <c r="UDC194" s="727"/>
      <c r="UDF194" s="403"/>
      <c r="UDG194" s="403"/>
      <c r="UDS194" s="727"/>
      <c r="UDV194" s="403"/>
      <c r="UDW194" s="403"/>
      <c r="UEI194" s="727"/>
      <c r="UEL194" s="403"/>
      <c r="UEM194" s="403"/>
      <c r="UEY194" s="727"/>
      <c r="UFB194" s="403"/>
      <c r="UFC194" s="403"/>
      <c r="UFO194" s="727"/>
      <c r="UFR194" s="403"/>
      <c r="UFS194" s="403"/>
      <c r="UGE194" s="727"/>
      <c r="UGH194" s="403"/>
      <c r="UGI194" s="403"/>
      <c r="UGU194" s="727"/>
      <c r="UGX194" s="403"/>
      <c r="UGY194" s="403"/>
      <c r="UHK194" s="727"/>
      <c r="UHN194" s="403"/>
      <c r="UHO194" s="403"/>
      <c r="UIA194" s="727"/>
      <c r="UID194" s="403"/>
      <c r="UIE194" s="403"/>
      <c r="UIQ194" s="727"/>
      <c r="UIT194" s="403"/>
      <c r="UIU194" s="403"/>
      <c r="UJG194" s="727"/>
      <c r="UJJ194" s="403"/>
      <c r="UJK194" s="403"/>
      <c r="UJW194" s="727"/>
      <c r="UJZ194" s="403"/>
      <c r="UKA194" s="403"/>
      <c r="UKM194" s="727"/>
      <c r="UKP194" s="403"/>
      <c r="UKQ194" s="403"/>
      <c r="ULC194" s="727"/>
      <c r="ULF194" s="403"/>
      <c r="ULG194" s="403"/>
      <c r="ULS194" s="727"/>
      <c r="ULV194" s="403"/>
      <c r="ULW194" s="403"/>
      <c r="UMI194" s="727"/>
      <c r="UML194" s="403"/>
      <c r="UMM194" s="403"/>
      <c r="UMY194" s="727"/>
      <c r="UNB194" s="403"/>
      <c r="UNC194" s="403"/>
      <c r="UNO194" s="727"/>
      <c r="UNR194" s="403"/>
      <c r="UNS194" s="403"/>
      <c r="UOE194" s="727"/>
      <c r="UOH194" s="403"/>
      <c r="UOI194" s="403"/>
      <c r="UOU194" s="727"/>
      <c r="UOX194" s="403"/>
      <c r="UOY194" s="403"/>
      <c r="UPK194" s="727"/>
      <c r="UPN194" s="403"/>
      <c r="UPO194" s="403"/>
      <c r="UQA194" s="727"/>
      <c r="UQD194" s="403"/>
      <c r="UQE194" s="403"/>
      <c r="UQQ194" s="727"/>
      <c r="UQT194" s="403"/>
      <c r="UQU194" s="403"/>
      <c r="URG194" s="727"/>
      <c r="URJ194" s="403"/>
      <c r="URK194" s="403"/>
      <c r="URW194" s="727"/>
      <c r="URZ194" s="403"/>
      <c r="USA194" s="403"/>
      <c r="USM194" s="727"/>
      <c r="USP194" s="403"/>
      <c r="USQ194" s="403"/>
      <c r="UTC194" s="727"/>
      <c r="UTF194" s="403"/>
      <c r="UTG194" s="403"/>
      <c r="UTS194" s="727"/>
      <c r="UTV194" s="403"/>
      <c r="UTW194" s="403"/>
      <c r="UUI194" s="727"/>
      <c r="UUL194" s="403"/>
      <c r="UUM194" s="403"/>
      <c r="UUY194" s="727"/>
      <c r="UVB194" s="403"/>
      <c r="UVC194" s="403"/>
      <c r="UVO194" s="727"/>
      <c r="UVR194" s="403"/>
      <c r="UVS194" s="403"/>
      <c r="UWE194" s="727"/>
      <c r="UWH194" s="403"/>
      <c r="UWI194" s="403"/>
      <c r="UWU194" s="727"/>
      <c r="UWX194" s="403"/>
      <c r="UWY194" s="403"/>
      <c r="UXK194" s="727"/>
      <c r="UXN194" s="403"/>
      <c r="UXO194" s="403"/>
      <c r="UYA194" s="727"/>
      <c r="UYD194" s="403"/>
      <c r="UYE194" s="403"/>
      <c r="UYQ194" s="727"/>
      <c r="UYT194" s="403"/>
      <c r="UYU194" s="403"/>
      <c r="UZG194" s="727"/>
      <c r="UZJ194" s="403"/>
      <c r="UZK194" s="403"/>
      <c r="UZW194" s="727"/>
      <c r="UZZ194" s="403"/>
      <c r="VAA194" s="403"/>
      <c r="VAM194" s="727"/>
      <c r="VAP194" s="403"/>
      <c r="VAQ194" s="403"/>
      <c r="VBC194" s="727"/>
      <c r="VBF194" s="403"/>
      <c r="VBG194" s="403"/>
      <c r="VBS194" s="727"/>
      <c r="VBV194" s="403"/>
      <c r="VBW194" s="403"/>
      <c r="VCI194" s="727"/>
      <c r="VCL194" s="403"/>
      <c r="VCM194" s="403"/>
      <c r="VCY194" s="727"/>
      <c r="VDB194" s="403"/>
      <c r="VDC194" s="403"/>
      <c r="VDO194" s="727"/>
      <c r="VDR194" s="403"/>
      <c r="VDS194" s="403"/>
      <c r="VEE194" s="727"/>
      <c r="VEH194" s="403"/>
      <c r="VEI194" s="403"/>
      <c r="VEU194" s="727"/>
      <c r="VEX194" s="403"/>
      <c r="VEY194" s="403"/>
      <c r="VFK194" s="727"/>
      <c r="VFN194" s="403"/>
      <c r="VFO194" s="403"/>
      <c r="VGA194" s="727"/>
      <c r="VGD194" s="403"/>
      <c r="VGE194" s="403"/>
      <c r="VGQ194" s="727"/>
      <c r="VGT194" s="403"/>
      <c r="VGU194" s="403"/>
      <c r="VHG194" s="727"/>
      <c r="VHJ194" s="403"/>
      <c r="VHK194" s="403"/>
      <c r="VHW194" s="727"/>
      <c r="VHZ194" s="403"/>
      <c r="VIA194" s="403"/>
      <c r="VIM194" s="727"/>
      <c r="VIP194" s="403"/>
      <c r="VIQ194" s="403"/>
      <c r="VJC194" s="727"/>
      <c r="VJF194" s="403"/>
      <c r="VJG194" s="403"/>
      <c r="VJS194" s="727"/>
      <c r="VJV194" s="403"/>
      <c r="VJW194" s="403"/>
      <c r="VKI194" s="727"/>
      <c r="VKL194" s="403"/>
      <c r="VKM194" s="403"/>
      <c r="VKY194" s="727"/>
      <c r="VLB194" s="403"/>
      <c r="VLC194" s="403"/>
      <c r="VLO194" s="727"/>
      <c r="VLR194" s="403"/>
      <c r="VLS194" s="403"/>
      <c r="VME194" s="727"/>
      <c r="VMH194" s="403"/>
      <c r="VMI194" s="403"/>
      <c r="VMU194" s="727"/>
      <c r="VMX194" s="403"/>
      <c r="VMY194" s="403"/>
      <c r="VNK194" s="727"/>
      <c r="VNN194" s="403"/>
      <c r="VNO194" s="403"/>
      <c r="VOA194" s="727"/>
      <c r="VOD194" s="403"/>
      <c r="VOE194" s="403"/>
      <c r="VOQ194" s="727"/>
      <c r="VOT194" s="403"/>
      <c r="VOU194" s="403"/>
      <c r="VPG194" s="727"/>
      <c r="VPJ194" s="403"/>
      <c r="VPK194" s="403"/>
      <c r="VPW194" s="727"/>
      <c r="VPZ194" s="403"/>
      <c r="VQA194" s="403"/>
      <c r="VQM194" s="727"/>
      <c r="VQP194" s="403"/>
      <c r="VQQ194" s="403"/>
      <c r="VRC194" s="727"/>
      <c r="VRF194" s="403"/>
      <c r="VRG194" s="403"/>
      <c r="VRS194" s="727"/>
      <c r="VRV194" s="403"/>
      <c r="VRW194" s="403"/>
      <c r="VSI194" s="727"/>
      <c r="VSL194" s="403"/>
      <c r="VSM194" s="403"/>
      <c r="VSY194" s="727"/>
      <c r="VTB194" s="403"/>
      <c r="VTC194" s="403"/>
      <c r="VTO194" s="727"/>
      <c r="VTR194" s="403"/>
      <c r="VTS194" s="403"/>
      <c r="VUE194" s="727"/>
      <c r="VUH194" s="403"/>
      <c r="VUI194" s="403"/>
      <c r="VUU194" s="727"/>
      <c r="VUX194" s="403"/>
      <c r="VUY194" s="403"/>
      <c r="VVK194" s="727"/>
      <c r="VVN194" s="403"/>
      <c r="VVO194" s="403"/>
      <c r="VWA194" s="727"/>
      <c r="VWD194" s="403"/>
      <c r="VWE194" s="403"/>
      <c r="VWQ194" s="727"/>
      <c r="VWT194" s="403"/>
      <c r="VWU194" s="403"/>
      <c r="VXG194" s="727"/>
      <c r="VXJ194" s="403"/>
      <c r="VXK194" s="403"/>
      <c r="VXW194" s="727"/>
      <c r="VXZ194" s="403"/>
      <c r="VYA194" s="403"/>
      <c r="VYM194" s="727"/>
      <c r="VYP194" s="403"/>
      <c r="VYQ194" s="403"/>
      <c r="VZC194" s="727"/>
      <c r="VZF194" s="403"/>
      <c r="VZG194" s="403"/>
      <c r="VZS194" s="727"/>
      <c r="VZV194" s="403"/>
      <c r="VZW194" s="403"/>
      <c r="WAI194" s="727"/>
      <c r="WAL194" s="403"/>
      <c r="WAM194" s="403"/>
      <c r="WAY194" s="727"/>
      <c r="WBB194" s="403"/>
      <c r="WBC194" s="403"/>
      <c r="WBO194" s="727"/>
      <c r="WBR194" s="403"/>
      <c r="WBS194" s="403"/>
      <c r="WCE194" s="727"/>
      <c r="WCH194" s="403"/>
      <c r="WCI194" s="403"/>
      <c r="WCU194" s="727"/>
      <c r="WCX194" s="403"/>
      <c r="WCY194" s="403"/>
      <c r="WDK194" s="727"/>
      <c r="WDN194" s="403"/>
      <c r="WDO194" s="403"/>
      <c r="WEA194" s="727"/>
      <c r="WED194" s="403"/>
      <c r="WEE194" s="403"/>
      <c r="WEQ194" s="727"/>
      <c r="WET194" s="403"/>
      <c r="WEU194" s="403"/>
      <c r="WFG194" s="727"/>
      <c r="WFJ194" s="403"/>
      <c r="WFK194" s="403"/>
      <c r="WFW194" s="727"/>
      <c r="WFZ194" s="403"/>
      <c r="WGA194" s="403"/>
      <c r="WGM194" s="727"/>
      <c r="WGP194" s="403"/>
      <c r="WGQ194" s="403"/>
      <c r="WHC194" s="727"/>
      <c r="WHF194" s="403"/>
      <c r="WHG194" s="403"/>
      <c r="WHS194" s="727"/>
      <c r="WHV194" s="403"/>
      <c r="WHW194" s="403"/>
      <c r="WII194" s="727"/>
      <c r="WIL194" s="403"/>
      <c r="WIM194" s="403"/>
      <c r="WIY194" s="727"/>
      <c r="WJB194" s="403"/>
      <c r="WJC194" s="403"/>
      <c r="WJO194" s="727"/>
      <c r="WJR194" s="403"/>
      <c r="WJS194" s="403"/>
      <c r="WKE194" s="727"/>
      <c r="WKH194" s="403"/>
      <c r="WKI194" s="403"/>
      <c r="WKU194" s="727"/>
      <c r="WKX194" s="403"/>
      <c r="WKY194" s="403"/>
      <c r="WLK194" s="727"/>
      <c r="WLN194" s="403"/>
      <c r="WLO194" s="403"/>
      <c r="WMA194" s="727"/>
      <c r="WMD194" s="403"/>
      <c r="WME194" s="403"/>
      <c r="WMQ194" s="727"/>
      <c r="WMT194" s="403"/>
      <c r="WMU194" s="403"/>
      <c r="WNG194" s="727"/>
      <c r="WNJ194" s="403"/>
      <c r="WNK194" s="403"/>
      <c r="WNW194" s="727"/>
      <c r="WNZ194" s="403"/>
      <c r="WOA194" s="403"/>
      <c r="WOM194" s="727"/>
      <c r="WOP194" s="403"/>
      <c r="WOQ194" s="403"/>
      <c r="WPC194" s="727"/>
      <c r="WPF194" s="403"/>
      <c r="WPG194" s="403"/>
      <c r="WPS194" s="727"/>
      <c r="WPV194" s="403"/>
      <c r="WPW194" s="403"/>
      <c r="WQI194" s="727"/>
      <c r="WQL194" s="403"/>
      <c r="WQM194" s="403"/>
      <c r="WQY194" s="727"/>
      <c r="WRB194" s="403"/>
      <c r="WRC194" s="403"/>
      <c r="WRO194" s="727"/>
      <c r="WRR194" s="403"/>
      <c r="WRS194" s="403"/>
      <c r="WSE194" s="727"/>
      <c r="WSH194" s="403"/>
      <c r="WSI194" s="403"/>
      <c r="WSU194" s="727"/>
      <c r="WSX194" s="403"/>
      <c r="WSY194" s="403"/>
      <c r="WTK194" s="727"/>
      <c r="WTN194" s="403"/>
      <c r="WTO194" s="403"/>
      <c r="WUA194" s="727"/>
      <c r="WUD194" s="403"/>
      <c r="WUE194" s="403"/>
      <c r="WUQ194" s="727"/>
      <c r="WUT194" s="403"/>
      <c r="WUU194" s="403"/>
      <c r="WVG194" s="727"/>
      <c r="WVJ194" s="403"/>
      <c r="WVK194" s="403"/>
      <c r="WVW194" s="727"/>
      <c r="WVZ194" s="403"/>
      <c r="WWA194" s="403"/>
      <c r="WWM194" s="727"/>
      <c r="WWP194" s="403"/>
      <c r="WWQ194" s="403"/>
      <c r="WXC194" s="727"/>
      <c r="WXF194" s="403"/>
      <c r="WXG194" s="403"/>
      <c r="WXS194" s="727"/>
      <c r="WXV194" s="403"/>
      <c r="WXW194" s="403"/>
      <c r="WYI194" s="727"/>
      <c r="WYL194" s="403"/>
      <c r="WYM194" s="403"/>
      <c r="WYY194" s="727"/>
      <c r="WZB194" s="403"/>
      <c r="WZC194" s="403"/>
      <c r="WZO194" s="727"/>
      <c r="WZR194" s="403"/>
      <c r="WZS194" s="403"/>
      <c r="XAE194" s="727"/>
      <c r="XAH194" s="403"/>
      <c r="XAI194" s="403"/>
      <c r="XAU194" s="727"/>
      <c r="XAX194" s="403"/>
      <c r="XAY194" s="403"/>
      <c r="XBK194" s="727"/>
      <c r="XBN194" s="403"/>
      <c r="XBO194" s="403"/>
      <c r="XCA194" s="727"/>
      <c r="XCD194" s="403"/>
      <c r="XCE194" s="403"/>
      <c r="XCQ194" s="727"/>
      <c r="XCT194" s="403"/>
      <c r="XCU194" s="403"/>
      <c r="XDG194" s="727"/>
      <c r="XDJ194" s="403"/>
      <c r="XDK194" s="403"/>
      <c r="XDW194" s="727"/>
      <c r="XDZ194" s="403"/>
      <c r="XEA194" s="403"/>
      <c r="XEM194" s="727"/>
      <c r="XEP194" s="403"/>
      <c r="XEQ194" s="403"/>
      <c r="XFC194" s="727"/>
    </row>
    <row r="195" spans="1:1023 1026:2047 2050:3071 3074:4095 4098:5119 5122:6143 6146:7167 7170:8191 8194:9215 9218:10239 10242:11263 11266:12287 12290:13311 13314:14335 14338:15359 15362:16383" s="94" customFormat="1">
      <c r="A195" s="570" t="s">
        <v>15</v>
      </c>
      <c r="B195" s="571">
        <v>45903</v>
      </c>
      <c r="C195" s="571">
        <v>45907</v>
      </c>
      <c r="D195" s="570" t="s">
        <v>504</v>
      </c>
      <c r="E195" s="570" t="s">
        <v>486</v>
      </c>
      <c r="F195" s="570">
        <v>65</v>
      </c>
      <c r="G195" s="570" t="s">
        <v>499</v>
      </c>
      <c r="H195" s="570">
        <v>3000</v>
      </c>
      <c r="I195" s="570">
        <v>15</v>
      </c>
      <c r="J195" s="570">
        <v>0</v>
      </c>
      <c r="K195" s="570">
        <v>0</v>
      </c>
      <c r="L195" s="570">
        <v>0</v>
      </c>
      <c r="M195" s="570">
        <v>0</v>
      </c>
      <c r="N195" s="570">
        <f t="shared" si="2177"/>
        <v>3015</v>
      </c>
      <c r="O195" s="563">
        <f t="shared" si="2178"/>
        <v>46.384615384615387</v>
      </c>
      <c r="P195" s="570" t="s">
        <v>1283</v>
      </c>
      <c r="R195" s="403"/>
      <c r="S195" s="403"/>
      <c r="AE195" s="727"/>
      <c r="AH195" s="403"/>
      <c r="AI195" s="403"/>
      <c r="AU195" s="727"/>
      <c r="AX195" s="403"/>
      <c r="AY195" s="403"/>
      <c r="BK195" s="727"/>
      <c r="BN195" s="403"/>
      <c r="BO195" s="403"/>
      <c r="CA195" s="727"/>
      <c r="CD195" s="403"/>
      <c r="CE195" s="403"/>
      <c r="CQ195" s="727"/>
      <c r="CT195" s="403"/>
      <c r="CU195" s="403"/>
      <c r="DG195" s="727"/>
      <c r="DJ195" s="403"/>
      <c r="DK195" s="403"/>
      <c r="DW195" s="727"/>
      <c r="DZ195" s="403"/>
      <c r="EA195" s="403"/>
      <c r="EM195" s="727"/>
      <c r="EP195" s="403"/>
      <c r="EQ195" s="403"/>
      <c r="FC195" s="727"/>
      <c r="FF195" s="403"/>
      <c r="FG195" s="403"/>
      <c r="FS195" s="727"/>
      <c r="FV195" s="403"/>
      <c r="FW195" s="403"/>
      <c r="GI195" s="727"/>
      <c r="GL195" s="403"/>
      <c r="GM195" s="403"/>
      <c r="GY195" s="727"/>
      <c r="HB195" s="403"/>
      <c r="HC195" s="403"/>
      <c r="HO195" s="727"/>
      <c r="HR195" s="403"/>
      <c r="HS195" s="403"/>
      <c r="IE195" s="727"/>
      <c r="IH195" s="403"/>
      <c r="II195" s="403"/>
      <c r="IU195" s="727"/>
      <c r="IX195" s="403"/>
      <c r="IY195" s="403"/>
      <c r="JK195" s="727"/>
      <c r="JN195" s="403"/>
      <c r="JO195" s="403"/>
      <c r="KA195" s="727"/>
      <c r="KD195" s="403"/>
      <c r="KE195" s="403"/>
      <c r="KQ195" s="727"/>
      <c r="KT195" s="403"/>
      <c r="KU195" s="403"/>
      <c r="LG195" s="727"/>
      <c r="LJ195" s="403"/>
      <c r="LK195" s="403"/>
      <c r="LW195" s="727"/>
      <c r="LZ195" s="403"/>
      <c r="MA195" s="403"/>
      <c r="MM195" s="727"/>
      <c r="MP195" s="403"/>
      <c r="MQ195" s="403"/>
      <c r="NC195" s="727"/>
      <c r="NF195" s="403"/>
      <c r="NG195" s="403"/>
      <c r="NS195" s="727"/>
      <c r="NV195" s="403"/>
      <c r="NW195" s="403"/>
      <c r="OI195" s="727"/>
      <c r="OL195" s="403"/>
      <c r="OM195" s="403"/>
      <c r="OY195" s="727"/>
      <c r="PB195" s="403"/>
      <c r="PC195" s="403"/>
      <c r="PO195" s="727"/>
      <c r="PR195" s="403"/>
      <c r="PS195" s="403"/>
      <c r="QE195" s="727"/>
      <c r="QH195" s="403"/>
      <c r="QI195" s="403"/>
      <c r="QU195" s="727"/>
      <c r="QX195" s="403"/>
      <c r="QY195" s="403"/>
      <c r="RK195" s="727"/>
      <c r="RN195" s="403"/>
      <c r="RO195" s="403"/>
      <c r="SA195" s="727"/>
      <c r="SD195" s="403"/>
      <c r="SE195" s="403"/>
      <c r="SQ195" s="727"/>
      <c r="ST195" s="403"/>
      <c r="SU195" s="403"/>
      <c r="TG195" s="727"/>
      <c r="TJ195" s="403"/>
      <c r="TK195" s="403"/>
      <c r="TW195" s="727"/>
      <c r="TZ195" s="403"/>
      <c r="UA195" s="403"/>
      <c r="UM195" s="727"/>
      <c r="UP195" s="403"/>
      <c r="UQ195" s="403"/>
      <c r="VC195" s="727"/>
      <c r="VF195" s="403"/>
      <c r="VG195" s="403"/>
      <c r="VS195" s="727"/>
      <c r="VV195" s="403"/>
      <c r="VW195" s="403"/>
      <c r="WI195" s="727"/>
      <c r="WL195" s="403"/>
      <c r="WM195" s="403"/>
      <c r="WY195" s="727"/>
      <c r="XB195" s="403"/>
      <c r="XC195" s="403"/>
      <c r="XO195" s="727"/>
      <c r="XR195" s="403"/>
      <c r="XS195" s="403"/>
      <c r="YE195" s="727"/>
      <c r="YH195" s="403"/>
      <c r="YI195" s="403"/>
      <c r="YU195" s="727"/>
      <c r="YX195" s="403"/>
      <c r="YY195" s="403"/>
      <c r="ZK195" s="727"/>
      <c r="ZN195" s="403"/>
      <c r="ZO195" s="403"/>
      <c r="AAA195" s="727"/>
      <c r="AAD195" s="403"/>
      <c r="AAE195" s="403"/>
      <c r="AAQ195" s="727"/>
      <c r="AAT195" s="403"/>
      <c r="AAU195" s="403"/>
      <c r="ABG195" s="727"/>
      <c r="ABJ195" s="403"/>
      <c r="ABK195" s="403"/>
      <c r="ABW195" s="727"/>
      <c r="ABZ195" s="403"/>
      <c r="ACA195" s="403"/>
      <c r="ACM195" s="727"/>
      <c r="ACP195" s="403"/>
      <c r="ACQ195" s="403"/>
      <c r="ADC195" s="727"/>
      <c r="ADF195" s="403"/>
      <c r="ADG195" s="403"/>
      <c r="ADS195" s="727"/>
      <c r="ADV195" s="403"/>
      <c r="ADW195" s="403"/>
      <c r="AEI195" s="727"/>
      <c r="AEL195" s="403"/>
      <c r="AEM195" s="403"/>
      <c r="AEY195" s="727"/>
      <c r="AFB195" s="403"/>
      <c r="AFC195" s="403"/>
      <c r="AFO195" s="727"/>
      <c r="AFR195" s="403"/>
      <c r="AFS195" s="403"/>
      <c r="AGE195" s="727"/>
      <c r="AGH195" s="403"/>
      <c r="AGI195" s="403"/>
      <c r="AGU195" s="727"/>
      <c r="AGX195" s="403"/>
      <c r="AGY195" s="403"/>
      <c r="AHK195" s="727"/>
      <c r="AHN195" s="403"/>
      <c r="AHO195" s="403"/>
      <c r="AIA195" s="727"/>
      <c r="AID195" s="403"/>
      <c r="AIE195" s="403"/>
      <c r="AIQ195" s="727"/>
      <c r="AIT195" s="403"/>
      <c r="AIU195" s="403"/>
      <c r="AJG195" s="727"/>
      <c r="AJJ195" s="403"/>
      <c r="AJK195" s="403"/>
      <c r="AJW195" s="727"/>
      <c r="AJZ195" s="403"/>
      <c r="AKA195" s="403"/>
      <c r="AKM195" s="727"/>
      <c r="AKP195" s="403"/>
      <c r="AKQ195" s="403"/>
      <c r="ALC195" s="727"/>
      <c r="ALF195" s="403"/>
      <c r="ALG195" s="403"/>
      <c r="ALS195" s="727"/>
      <c r="ALV195" s="403"/>
      <c r="ALW195" s="403"/>
      <c r="AMI195" s="727"/>
      <c r="AML195" s="403"/>
      <c r="AMM195" s="403"/>
      <c r="AMY195" s="727"/>
      <c r="ANB195" s="403"/>
      <c r="ANC195" s="403"/>
      <c r="ANO195" s="727"/>
      <c r="ANR195" s="403"/>
      <c r="ANS195" s="403"/>
      <c r="AOE195" s="727"/>
      <c r="AOH195" s="403"/>
      <c r="AOI195" s="403"/>
      <c r="AOU195" s="727"/>
      <c r="AOX195" s="403"/>
      <c r="AOY195" s="403"/>
      <c r="APK195" s="727"/>
      <c r="APN195" s="403"/>
      <c r="APO195" s="403"/>
      <c r="AQA195" s="727"/>
      <c r="AQD195" s="403"/>
      <c r="AQE195" s="403"/>
      <c r="AQQ195" s="727"/>
      <c r="AQT195" s="403"/>
      <c r="AQU195" s="403"/>
      <c r="ARG195" s="727"/>
      <c r="ARJ195" s="403"/>
      <c r="ARK195" s="403"/>
      <c r="ARW195" s="727"/>
      <c r="ARZ195" s="403"/>
      <c r="ASA195" s="403"/>
      <c r="ASM195" s="727"/>
      <c r="ASP195" s="403"/>
      <c r="ASQ195" s="403"/>
      <c r="ATC195" s="727"/>
      <c r="ATF195" s="403"/>
      <c r="ATG195" s="403"/>
      <c r="ATS195" s="727"/>
      <c r="ATV195" s="403"/>
      <c r="ATW195" s="403"/>
      <c r="AUI195" s="727"/>
      <c r="AUL195" s="403"/>
      <c r="AUM195" s="403"/>
      <c r="AUY195" s="727"/>
      <c r="AVB195" s="403"/>
      <c r="AVC195" s="403"/>
      <c r="AVO195" s="727"/>
      <c r="AVR195" s="403"/>
      <c r="AVS195" s="403"/>
      <c r="AWE195" s="727"/>
      <c r="AWH195" s="403"/>
      <c r="AWI195" s="403"/>
      <c r="AWU195" s="727"/>
      <c r="AWX195" s="403"/>
      <c r="AWY195" s="403"/>
      <c r="AXK195" s="727"/>
      <c r="AXN195" s="403"/>
      <c r="AXO195" s="403"/>
      <c r="AYA195" s="727"/>
      <c r="AYD195" s="403"/>
      <c r="AYE195" s="403"/>
      <c r="AYQ195" s="727"/>
      <c r="AYT195" s="403"/>
      <c r="AYU195" s="403"/>
      <c r="AZG195" s="727"/>
      <c r="AZJ195" s="403"/>
      <c r="AZK195" s="403"/>
      <c r="AZW195" s="727"/>
      <c r="AZZ195" s="403"/>
      <c r="BAA195" s="403"/>
      <c r="BAM195" s="727"/>
      <c r="BAP195" s="403"/>
      <c r="BAQ195" s="403"/>
      <c r="BBC195" s="727"/>
      <c r="BBF195" s="403"/>
      <c r="BBG195" s="403"/>
      <c r="BBS195" s="727"/>
      <c r="BBV195" s="403"/>
      <c r="BBW195" s="403"/>
      <c r="BCI195" s="727"/>
      <c r="BCL195" s="403"/>
      <c r="BCM195" s="403"/>
      <c r="BCY195" s="727"/>
      <c r="BDB195" s="403"/>
      <c r="BDC195" s="403"/>
      <c r="BDO195" s="727"/>
      <c r="BDR195" s="403"/>
      <c r="BDS195" s="403"/>
      <c r="BEE195" s="727"/>
      <c r="BEH195" s="403"/>
      <c r="BEI195" s="403"/>
      <c r="BEU195" s="727"/>
      <c r="BEX195" s="403"/>
      <c r="BEY195" s="403"/>
      <c r="BFK195" s="727"/>
      <c r="BFN195" s="403"/>
      <c r="BFO195" s="403"/>
      <c r="BGA195" s="727"/>
      <c r="BGD195" s="403"/>
      <c r="BGE195" s="403"/>
      <c r="BGQ195" s="727"/>
      <c r="BGT195" s="403"/>
      <c r="BGU195" s="403"/>
      <c r="BHG195" s="727"/>
      <c r="BHJ195" s="403"/>
      <c r="BHK195" s="403"/>
      <c r="BHW195" s="727"/>
      <c r="BHZ195" s="403"/>
      <c r="BIA195" s="403"/>
      <c r="BIM195" s="727"/>
      <c r="BIP195" s="403"/>
      <c r="BIQ195" s="403"/>
      <c r="BJC195" s="727"/>
      <c r="BJF195" s="403"/>
      <c r="BJG195" s="403"/>
      <c r="BJS195" s="727"/>
      <c r="BJV195" s="403"/>
      <c r="BJW195" s="403"/>
      <c r="BKI195" s="727"/>
      <c r="BKL195" s="403"/>
      <c r="BKM195" s="403"/>
      <c r="BKY195" s="727"/>
      <c r="BLB195" s="403"/>
      <c r="BLC195" s="403"/>
      <c r="BLO195" s="727"/>
      <c r="BLR195" s="403"/>
      <c r="BLS195" s="403"/>
      <c r="BME195" s="727"/>
      <c r="BMH195" s="403"/>
      <c r="BMI195" s="403"/>
      <c r="BMU195" s="727"/>
      <c r="BMX195" s="403"/>
      <c r="BMY195" s="403"/>
      <c r="BNK195" s="727"/>
      <c r="BNN195" s="403"/>
      <c r="BNO195" s="403"/>
      <c r="BOA195" s="727"/>
      <c r="BOD195" s="403"/>
      <c r="BOE195" s="403"/>
      <c r="BOQ195" s="727"/>
      <c r="BOT195" s="403"/>
      <c r="BOU195" s="403"/>
      <c r="BPG195" s="727"/>
      <c r="BPJ195" s="403"/>
      <c r="BPK195" s="403"/>
      <c r="BPW195" s="727"/>
      <c r="BPZ195" s="403"/>
      <c r="BQA195" s="403"/>
      <c r="BQM195" s="727"/>
      <c r="BQP195" s="403"/>
      <c r="BQQ195" s="403"/>
      <c r="BRC195" s="727"/>
      <c r="BRF195" s="403"/>
      <c r="BRG195" s="403"/>
      <c r="BRS195" s="727"/>
      <c r="BRV195" s="403"/>
      <c r="BRW195" s="403"/>
      <c r="BSI195" s="727"/>
      <c r="BSL195" s="403"/>
      <c r="BSM195" s="403"/>
      <c r="BSY195" s="727"/>
      <c r="BTB195" s="403"/>
      <c r="BTC195" s="403"/>
      <c r="BTO195" s="727"/>
      <c r="BTR195" s="403"/>
      <c r="BTS195" s="403"/>
      <c r="BUE195" s="727"/>
      <c r="BUH195" s="403"/>
      <c r="BUI195" s="403"/>
      <c r="BUU195" s="727"/>
      <c r="BUX195" s="403"/>
      <c r="BUY195" s="403"/>
      <c r="BVK195" s="727"/>
      <c r="BVN195" s="403"/>
      <c r="BVO195" s="403"/>
      <c r="BWA195" s="727"/>
      <c r="BWD195" s="403"/>
      <c r="BWE195" s="403"/>
      <c r="BWQ195" s="727"/>
      <c r="BWT195" s="403"/>
      <c r="BWU195" s="403"/>
      <c r="BXG195" s="727"/>
      <c r="BXJ195" s="403"/>
      <c r="BXK195" s="403"/>
      <c r="BXW195" s="727"/>
      <c r="BXZ195" s="403"/>
      <c r="BYA195" s="403"/>
      <c r="BYM195" s="727"/>
      <c r="BYP195" s="403"/>
      <c r="BYQ195" s="403"/>
      <c r="BZC195" s="727"/>
      <c r="BZF195" s="403"/>
      <c r="BZG195" s="403"/>
      <c r="BZS195" s="727"/>
      <c r="BZV195" s="403"/>
      <c r="BZW195" s="403"/>
      <c r="CAI195" s="727"/>
      <c r="CAL195" s="403"/>
      <c r="CAM195" s="403"/>
      <c r="CAY195" s="727"/>
      <c r="CBB195" s="403"/>
      <c r="CBC195" s="403"/>
      <c r="CBO195" s="727"/>
      <c r="CBR195" s="403"/>
      <c r="CBS195" s="403"/>
      <c r="CCE195" s="727"/>
      <c r="CCH195" s="403"/>
      <c r="CCI195" s="403"/>
      <c r="CCU195" s="727"/>
      <c r="CCX195" s="403"/>
      <c r="CCY195" s="403"/>
      <c r="CDK195" s="727"/>
      <c r="CDN195" s="403"/>
      <c r="CDO195" s="403"/>
      <c r="CEA195" s="727"/>
      <c r="CED195" s="403"/>
      <c r="CEE195" s="403"/>
      <c r="CEQ195" s="727"/>
      <c r="CET195" s="403"/>
      <c r="CEU195" s="403"/>
      <c r="CFG195" s="727"/>
      <c r="CFJ195" s="403"/>
      <c r="CFK195" s="403"/>
      <c r="CFW195" s="727"/>
      <c r="CFZ195" s="403"/>
      <c r="CGA195" s="403"/>
      <c r="CGM195" s="727"/>
      <c r="CGP195" s="403"/>
      <c r="CGQ195" s="403"/>
      <c r="CHC195" s="727"/>
      <c r="CHF195" s="403"/>
      <c r="CHG195" s="403"/>
      <c r="CHS195" s="727"/>
      <c r="CHV195" s="403"/>
      <c r="CHW195" s="403"/>
      <c r="CII195" s="727"/>
      <c r="CIL195" s="403"/>
      <c r="CIM195" s="403"/>
      <c r="CIY195" s="727"/>
      <c r="CJB195" s="403"/>
      <c r="CJC195" s="403"/>
      <c r="CJO195" s="727"/>
      <c r="CJR195" s="403"/>
      <c r="CJS195" s="403"/>
      <c r="CKE195" s="727"/>
      <c r="CKH195" s="403"/>
      <c r="CKI195" s="403"/>
      <c r="CKU195" s="727"/>
      <c r="CKX195" s="403"/>
      <c r="CKY195" s="403"/>
      <c r="CLK195" s="727"/>
      <c r="CLN195" s="403"/>
      <c r="CLO195" s="403"/>
      <c r="CMA195" s="727"/>
      <c r="CMD195" s="403"/>
      <c r="CME195" s="403"/>
      <c r="CMQ195" s="727"/>
      <c r="CMT195" s="403"/>
      <c r="CMU195" s="403"/>
      <c r="CNG195" s="727"/>
      <c r="CNJ195" s="403"/>
      <c r="CNK195" s="403"/>
      <c r="CNW195" s="727"/>
      <c r="CNZ195" s="403"/>
      <c r="COA195" s="403"/>
      <c r="COM195" s="727"/>
      <c r="COP195" s="403"/>
      <c r="COQ195" s="403"/>
      <c r="CPC195" s="727"/>
      <c r="CPF195" s="403"/>
      <c r="CPG195" s="403"/>
      <c r="CPS195" s="727"/>
      <c r="CPV195" s="403"/>
      <c r="CPW195" s="403"/>
      <c r="CQI195" s="727"/>
      <c r="CQL195" s="403"/>
      <c r="CQM195" s="403"/>
      <c r="CQY195" s="727"/>
      <c r="CRB195" s="403"/>
      <c r="CRC195" s="403"/>
      <c r="CRO195" s="727"/>
      <c r="CRR195" s="403"/>
      <c r="CRS195" s="403"/>
      <c r="CSE195" s="727"/>
      <c r="CSH195" s="403"/>
      <c r="CSI195" s="403"/>
      <c r="CSU195" s="727"/>
      <c r="CSX195" s="403"/>
      <c r="CSY195" s="403"/>
      <c r="CTK195" s="727"/>
      <c r="CTN195" s="403"/>
      <c r="CTO195" s="403"/>
      <c r="CUA195" s="727"/>
      <c r="CUD195" s="403"/>
      <c r="CUE195" s="403"/>
      <c r="CUQ195" s="727"/>
      <c r="CUT195" s="403"/>
      <c r="CUU195" s="403"/>
      <c r="CVG195" s="727"/>
      <c r="CVJ195" s="403"/>
      <c r="CVK195" s="403"/>
      <c r="CVW195" s="727"/>
      <c r="CVZ195" s="403"/>
      <c r="CWA195" s="403"/>
      <c r="CWM195" s="727"/>
      <c r="CWP195" s="403"/>
      <c r="CWQ195" s="403"/>
      <c r="CXC195" s="727"/>
      <c r="CXF195" s="403"/>
      <c r="CXG195" s="403"/>
      <c r="CXS195" s="727"/>
      <c r="CXV195" s="403"/>
      <c r="CXW195" s="403"/>
      <c r="CYI195" s="727"/>
      <c r="CYL195" s="403"/>
      <c r="CYM195" s="403"/>
      <c r="CYY195" s="727"/>
      <c r="CZB195" s="403"/>
      <c r="CZC195" s="403"/>
      <c r="CZO195" s="727"/>
      <c r="CZR195" s="403"/>
      <c r="CZS195" s="403"/>
      <c r="DAE195" s="727"/>
      <c r="DAH195" s="403"/>
      <c r="DAI195" s="403"/>
      <c r="DAU195" s="727"/>
      <c r="DAX195" s="403"/>
      <c r="DAY195" s="403"/>
      <c r="DBK195" s="727"/>
      <c r="DBN195" s="403"/>
      <c r="DBO195" s="403"/>
      <c r="DCA195" s="727"/>
      <c r="DCD195" s="403"/>
      <c r="DCE195" s="403"/>
      <c r="DCQ195" s="727"/>
      <c r="DCT195" s="403"/>
      <c r="DCU195" s="403"/>
      <c r="DDG195" s="727"/>
      <c r="DDJ195" s="403"/>
      <c r="DDK195" s="403"/>
      <c r="DDW195" s="727"/>
      <c r="DDZ195" s="403"/>
      <c r="DEA195" s="403"/>
      <c r="DEM195" s="727"/>
      <c r="DEP195" s="403"/>
      <c r="DEQ195" s="403"/>
      <c r="DFC195" s="727"/>
      <c r="DFF195" s="403"/>
      <c r="DFG195" s="403"/>
      <c r="DFS195" s="727"/>
      <c r="DFV195" s="403"/>
      <c r="DFW195" s="403"/>
      <c r="DGI195" s="727"/>
      <c r="DGL195" s="403"/>
      <c r="DGM195" s="403"/>
      <c r="DGY195" s="727"/>
      <c r="DHB195" s="403"/>
      <c r="DHC195" s="403"/>
      <c r="DHO195" s="727"/>
      <c r="DHR195" s="403"/>
      <c r="DHS195" s="403"/>
      <c r="DIE195" s="727"/>
      <c r="DIH195" s="403"/>
      <c r="DII195" s="403"/>
      <c r="DIU195" s="727"/>
      <c r="DIX195" s="403"/>
      <c r="DIY195" s="403"/>
      <c r="DJK195" s="727"/>
      <c r="DJN195" s="403"/>
      <c r="DJO195" s="403"/>
      <c r="DKA195" s="727"/>
      <c r="DKD195" s="403"/>
      <c r="DKE195" s="403"/>
      <c r="DKQ195" s="727"/>
      <c r="DKT195" s="403"/>
      <c r="DKU195" s="403"/>
      <c r="DLG195" s="727"/>
      <c r="DLJ195" s="403"/>
      <c r="DLK195" s="403"/>
      <c r="DLW195" s="727"/>
      <c r="DLZ195" s="403"/>
      <c r="DMA195" s="403"/>
      <c r="DMM195" s="727"/>
      <c r="DMP195" s="403"/>
      <c r="DMQ195" s="403"/>
      <c r="DNC195" s="727"/>
      <c r="DNF195" s="403"/>
      <c r="DNG195" s="403"/>
      <c r="DNS195" s="727"/>
      <c r="DNV195" s="403"/>
      <c r="DNW195" s="403"/>
      <c r="DOI195" s="727"/>
      <c r="DOL195" s="403"/>
      <c r="DOM195" s="403"/>
      <c r="DOY195" s="727"/>
      <c r="DPB195" s="403"/>
      <c r="DPC195" s="403"/>
      <c r="DPO195" s="727"/>
      <c r="DPR195" s="403"/>
      <c r="DPS195" s="403"/>
      <c r="DQE195" s="727"/>
      <c r="DQH195" s="403"/>
      <c r="DQI195" s="403"/>
      <c r="DQU195" s="727"/>
      <c r="DQX195" s="403"/>
      <c r="DQY195" s="403"/>
      <c r="DRK195" s="727"/>
      <c r="DRN195" s="403"/>
      <c r="DRO195" s="403"/>
      <c r="DSA195" s="727"/>
      <c r="DSD195" s="403"/>
      <c r="DSE195" s="403"/>
      <c r="DSQ195" s="727"/>
      <c r="DST195" s="403"/>
      <c r="DSU195" s="403"/>
      <c r="DTG195" s="727"/>
      <c r="DTJ195" s="403"/>
      <c r="DTK195" s="403"/>
      <c r="DTW195" s="727"/>
      <c r="DTZ195" s="403"/>
      <c r="DUA195" s="403"/>
      <c r="DUM195" s="727"/>
      <c r="DUP195" s="403"/>
      <c r="DUQ195" s="403"/>
      <c r="DVC195" s="727"/>
      <c r="DVF195" s="403"/>
      <c r="DVG195" s="403"/>
      <c r="DVS195" s="727"/>
      <c r="DVV195" s="403"/>
      <c r="DVW195" s="403"/>
      <c r="DWI195" s="727"/>
      <c r="DWL195" s="403"/>
      <c r="DWM195" s="403"/>
      <c r="DWY195" s="727"/>
      <c r="DXB195" s="403"/>
      <c r="DXC195" s="403"/>
      <c r="DXO195" s="727"/>
      <c r="DXR195" s="403"/>
      <c r="DXS195" s="403"/>
      <c r="DYE195" s="727"/>
      <c r="DYH195" s="403"/>
      <c r="DYI195" s="403"/>
      <c r="DYU195" s="727"/>
      <c r="DYX195" s="403"/>
      <c r="DYY195" s="403"/>
      <c r="DZK195" s="727"/>
      <c r="DZN195" s="403"/>
      <c r="DZO195" s="403"/>
      <c r="EAA195" s="727"/>
      <c r="EAD195" s="403"/>
      <c r="EAE195" s="403"/>
      <c r="EAQ195" s="727"/>
      <c r="EAT195" s="403"/>
      <c r="EAU195" s="403"/>
      <c r="EBG195" s="727"/>
      <c r="EBJ195" s="403"/>
      <c r="EBK195" s="403"/>
      <c r="EBW195" s="727"/>
      <c r="EBZ195" s="403"/>
      <c r="ECA195" s="403"/>
      <c r="ECM195" s="727"/>
      <c r="ECP195" s="403"/>
      <c r="ECQ195" s="403"/>
      <c r="EDC195" s="727"/>
      <c r="EDF195" s="403"/>
      <c r="EDG195" s="403"/>
      <c r="EDS195" s="727"/>
      <c r="EDV195" s="403"/>
      <c r="EDW195" s="403"/>
      <c r="EEI195" s="727"/>
      <c r="EEL195" s="403"/>
      <c r="EEM195" s="403"/>
      <c r="EEY195" s="727"/>
      <c r="EFB195" s="403"/>
      <c r="EFC195" s="403"/>
      <c r="EFO195" s="727"/>
      <c r="EFR195" s="403"/>
      <c r="EFS195" s="403"/>
      <c r="EGE195" s="727"/>
      <c r="EGH195" s="403"/>
      <c r="EGI195" s="403"/>
      <c r="EGU195" s="727"/>
      <c r="EGX195" s="403"/>
      <c r="EGY195" s="403"/>
      <c r="EHK195" s="727"/>
      <c r="EHN195" s="403"/>
      <c r="EHO195" s="403"/>
      <c r="EIA195" s="727"/>
      <c r="EID195" s="403"/>
      <c r="EIE195" s="403"/>
      <c r="EIQ195" s="727"/>
      <c r="EIT195" s="403"/>
      <c r="EIU195" s="403"/>
      <c r="EJG195" s="727"/>
      <c r="EJJ195" s="403"/>
      <c r="EJK195" s="403"/>
      <c r="EJW195" s="727"/>
      <c r="EJZ195" s="403"/>
      <c r="EKA195" s="403"/>
      <c r="EKM195" s="727"/>
      <c r="EKP195" s="403"/>
      <c r="EKQ195" s="403"/>
      <c r="ELC195" s="727"/>
      <c r="ELF195" s="403"/>
      <c r="ELG195" s="403"/>
      <c r="ELS195" s="727"/>
      <c r="ELV195" s="403"/>
      <c r="ELW195" s="403"/>
      <c r="EMI195" s="727"/>
      <c r="EML195" s="403"/>
      <c r="EMM195" s="403"/>
      <c r="EMY195" s="727"/>
      <c r="ENB195" s="403"/>
      <c r="ENC195" s="403"/>
      <c r="ENO195" s="727"/>
      <c r="ENR195" s="403"/>
      <c r="ENS195" s="403"/>
      <c r="EOE195" s="727"/>
      <c r="EOH195" s="403"/>
      <c r="EOI195" s="403"/>
      <c r="EOU195" s="727"/>
      <c r="EOX195" s="403"/>
      <c r="EOY195" s="403"/>
      <c r="EPK195" s="727"/>
      <c r="EPN195" s="403"/>
      <c r="EPO195" s="403"/>
      <c r="EQA195" s="727"/>
      <c r="EQD195" s="403"/>
      <c r="EQE195" s="403"/>
      <c r="EQQ195" s="727"/>
      <c r="EQT195" s="403"/>
      <c r="EQU195" s="403"/>
      <c r="ERG195" s="727"/>
      <c r="ERJ195" s="403"/>
      <c r="ERK195" s="403"/>
      <c r="ERW195" s="727"/>
      <c r="ERZ195" s="403"/>
      <c r="ESA195" s="403"/>
      <c r="ESM195" s="727"/>
      <c r="ESP195" s="403"/>
      <c r="ESQ195" s="403"/>
      <c r="ETC195" s="727"/>
      <c r="ETF195" s="403"/>
      <c r="ETG195" s="403"/>
      <c r="ETS195" s="727"/>
      <c r="ETV195" s="403"/>
      <c r="ETW195" s="403"/>
      <c r="EUI195" s="727"/>
      <c r="EUL195" s="403"/>
      <c r="EUM195" s="403"/>
      <c r="EUY195" s="727"/>
      <c r="EVB195" s="403"/>
      <c r="EVC195" s="403"/>
      <c r="EVO195" s="727"/>
      <c r="EVR195" s="403"/>
      <c r="EVS195" s="403"/>
      <c r="EWE195" s="727"/>
      <c r="EWH195" s="403"/>
      <c r="EWI195" s="403"/>
      <c r="EWU195" s="727"/>
      <c r="EWX195" s="403"/>
      <c r="EWY195" s="403"/>
      <c r="EXK195" s="727"/>
      <c r="EXN195" s="403"/>
      <c r="EXO195" s="403"/>
      <c r="EYA195" s="727"/>
      <c r="EYD195" s="403"/>
      <c r="EYE195" s="403"/>
      <c r="EYQ195" s="727"/>
      <c r="EYT195" s="403"/>
      <c r="EYU195" s="403"/>
      <c r="EZG195" s="727"/>
      <c r="EZJ195" s="403"/>
      <c r="EZK195" s="403"/>
      <c r="EZW195" s="727"/>
      <c r="EZZ195" s="403"/>
      <c r="FAA195" s="403"/>
      <c r="FAM195" s="727"/>
      <c r="FAP195" s="403"/>
      <c r="FAQ195" s="403"/>
      <c r="FBC195" s="727"/>
      <c r="FBF195" s="403"/>
      <c r="FBG195" s="403"/>
      <c r="FBS195" s="727"/>
      <c r="FBV195" s="403"/>
      <c r="FBW195" s="403"/>
      <c r="FCI195" s="727"/>
      <c r="FCL195" s="403"/>
      <c r="FCM195" s="403"/>
      <c r="FCY195" s="727"/>
      <c r="FDB195" s="403"/>
      <c r="FDC195" s="403"/>
      <c r="FDO195" s="727"/>
      <c r="FDR195" s="403"/>
      <c r="FDS195" s="403"/>
      <c r="FEE195" s="727"/>
      <c r="FEH195" s="403"/>
      <c r="FEI195" s="403"/>
      <c r="FEU195" s="727"/>
      <c r="FEX195" s="403"/>
      <c r="FEY195" s="403"/>
      <c r="FFK195" s="727"/>
      <c r="FFN195" s="403"/>
      <c r="FFO195" s="403"/>
      <c r="FGA195" s="727"/>
      <c r="FGD195" s="403"/>
      <c r="FGE195" s="403"/>
      <c r="FGQ195" s="727"/>
      <c r="FGT195" s="403"/>
      <c r="FGU195" s="403"/>
      <c r="FHG195" s="727"/>
      <c r="FHJ195" s="403"/>
      <c r="FHK195" s="403"/>
      <c r="FHW195" s="727"/>
      <c r="FHZ195" s="403"/>
      <c r="FIA195" s="403"/>
      <c r="FIM195" s="727"/>
      <c r="FIP195" s="403"/>
      <c r="FIQ195" s="403"/>
      <c r="FJC195" s="727"/>
      <c r="FJF195" s="403"/>
      <c r="FJG195" s="403"/>
      <c r="FJS195" s="727"/>
      <c r="FJV195" s="403"/>
      <c r="FJW195" s="403"/>
      <c r="FKI195" s="727"/>
      <c r="FKL195" s="403"/>
      <c r="FKM195" s="403"/>
      <c r="FKY195" s="727"/>
      <c r="FLB195" s="403"/>
      <c r="FLC195" s="403"/>
      <c r="FLO195" s="727"/>
      <c r="FLR195" s="403"/>
      <c r="FLS195" s="403"/>
      <c r="FME195" s="727"/>
      <c r="FMH195" s="403"/>
      <c r="FMI195" s="403"/>
      <c r="FMU195" s="727"/>
      <c r="FMX195" s="403"/>
      <c r="FMY195" s="403"/>
      <c r="FNK195" s="727"/>
      <c r="FNN195" s="403"/>
      <c r="FNO195" s="403"/>
      <c r="FOA195" s="727"/>
      <c r="FOD195" s="403"/>
      <c r="FOE195" s="403"/>
      <c r="FOQ195" s="727"/>
      <c r="FOT195" s="403"/>
      <c r="FOU195" s="403"/>
      <c r="FPG195" s="727"/>
      <c r="FPJ195" s="403"/>
      <c r="FPK195" s="403"/>
      <c r="FPW195" s="727"/>
      <c r="FPZ195" s="403"/>
      <c r="FQA195" s="403"/>
      <c r="FQM195" s="727"/>
      <c r="FQP195" s="403"/>
      <c r="FQQ195" s="403"/>
      <c r="FRC195" s="727"/>
      <c r="FRF195" s="403"/>
      <c r="FRG195" s="403"/>
      <c r="FRS195" s="727"/>
      <c r="FRV195" s="403"/>
      <c r="FRW195" s="403"/>
      <c r="FSI195" s="727"/>
      <c r="FSL195" s="403"/>
      <c r="FSM195" s="403"/>
      <c r="FSY195" s="727"/>
      <c r="FTB195" s="403"/>
      <c r="FTC195" s="403"/>
      <c r="FTO195" s="727"/>
      <c r="FTR195" s="403"/>
      <c r="FTS195" s="403"/>
      <c r="FUE195" s="727"/>
      <c r="FUH195" s="403"/>
      <c r="FUI195" s="403"/>
      <c r="FUU195" s="727"/>
      <c r="FUX195" s="403"/>
      <c r="FUY195" s="403"/>
      <c r="FVK195" s="727"/>
      <c r="FVN195" s="403"/>
      <c r="FVO195" s="403"/>
      <c r="FWA195" s="727"/>
      <c r="FWD195" s="403"/>
      <c r="FWE195" s="403"/>
      <c r="FWQ195" s="727"/>
      <c r="FWT195" s="403"/>
      <c r="FWU195" s="403"/>
      <c r="FXG195" s="727"/>
      <c r="FXJ195" s="403"/>
      <c r="FXK195" s="403"/>
      <c r="FXW195" s="727"/>
      <c r="FXZ195" s="403"/>
      <c r="FYA195" s="403"/>
      <c r="FYM195" s="727"/>
      <c r="FYP195" s="403"/>
      <c r="FYQ195" s="403"/>
      <c r="FZC195" s="727"/>
      <c r="FZF195" s="403"/>
      <c r="FZG195" s="403"/>
      <c r="FZS195" s="727"/>
      <c r="FZV195" s="403"/>
      <c r="FZW195" s="403"/>
      <c r="GAI195" s="727"/>
      <c r="GAL195" s="403"/>
      <c r="GAM195" s="403"/>
      <c r="GAY195" s="727"/>
      <c r="GBB195" s="403"/>
      <c r="GBC195" s="403"/>
      <c r="GBO195" s="727"/>
      <c r="GBR195" s="403"/>
      <c r="GBS195" s="403"/>
      <c r="GCE195" s="727"/>
      <c r="GCH195" s="403"/>
      <c r="GCI195" s="403"/>
      <c r="GCU195" s="727"/>
      <c r="GCX195" s="403"/>
      <c r="GCY195" s="403"/>
      <c r="GDK195" s="727"/>
      <c r="GDN195" s="403"/>
      <c r="GDO195" s="403"/>
      <c r="GEA195" s="727"/>
      <c r="GED195" s="403"/>
      <c r="GEE195" s="403"/>
      <c r="GEQ195" s="727"/>
      <c r="GET195" s="403"/>
      <c r="GEU195" s="403"/>
      <c r="GFG195" s="727"/>
      <c r="GFJ195" s="403"/>
      <c r="GFK195" s="403"/>
      <c r="GFW195" s="727"/>
      <c r="GFZ195" s="403"/>
      <c r="GGA195" s="403"/>
      <c r="GGM195" s="727"/>
      <c r="GGP195" s="403"/>
      <c r="GGQ195" s="403"/>
      <c r="GHC195" s="727"/>
      <c r="GHF195" s="403"/>
      <c r="GHG195" s="403"/>
      <c r="GHS195" s="727"/>
      <c r="GHV195" s="403"/>
      <c r="GHW195" s="403"/>
      <c r="GII195" s="727"/>
      <c r="GIL195" s="403"/>
      <c r="GIM195" s="403"/>
      <c r="GIY195" s="727"/>
      <c r="GJB195" s="403"/>
      <c r="GJC195" s="403"/>
      <c r="GJO195" s="727"/>
      <c r="GJR195" s="403"/>
      <c r="GJS195" s="403"/>
      <c r="GKE195" s="727"/>
      <c r="GKH195" s="403"/>
      <c r="GKI195" s="403"/>
      <c r="GKU195" s="727"/>
      <c r="GKX195" s="403"/>
      <c r="GKY195" s="403"/>
      <c r="GLK195" s="727"/>
      <c r="GLN195" s="403"/>
      <c r="GLO195" s="403"/>
      <c r="GMA195" s="727"/>
      <c r="GMD195" s="403"/>
      <c r="GME195" s="403"/>
      <c r="GMQ195" s="727"/>
      <c r="GMT195" s="403"/>
      <c r="GMU195" s="403"/>
      <c r="GNG195" s="727"/>
      <c r="GNJ195" s="403"/>
      <c r="GNK195" s="403"/>
      <c r="GNW195" s="727"/>
      <c r="GNZ195" s="403"/>
      <c r="GOA195" s="403"/>
      <c r="GOM195" s="727"/>
      <c r="GOP195" s="403"/>
      <c r="GOQ195" s="403"/>
      <c r="GPC195" s="727"/>
      <c r="GPF195" s="403"/>
      <c r="GPG195" s="403"/>
      <c r="GPS195" s="727"/>
      <c r="GPV195" s="403"/>
      <c r="GPW195" s="403"/>
      <c r="GQI195" s="727"/>
      <c r="GQL195" s="403"/>
      <c r="GQM195" s="403"/>
      <c r="GQY195" s="727"/>
      <c r="GRB195" s="403"/>
      <c r="GRC195" s="403"/>
      <c r="GRO195" s="727"/>
      <c r="GRR195" s="403"/>
      <c r="GRS195" s="403"/>
      <c r="GSE195" s="727"/>
      <c r="GSH195" s="403"/>
      <c r="GSI195" s="403"/>
      <c r="GSU195" s="727"/>
      <c r="GSX195" s="403"/>
      <c r="GSY195" s="403"/>
      <c r="GTK195" s="727"/>
      <c r="GTN195" s="403"/>
      <c r="GTO195" s="403"/>
      <c r="GUA195" s="727"/>
      <c r="GUD195" s="403"/>
      <c r="GUE195" s="403"/>
      <c r="GUQ195" s="727"/>
      <c r="GUT195" s="403"/>
      <c r="GUU195" s="403"/>
      <c r="GVG195" s="727"/>
      <c r="GVJ195" s="403"/>
      <c r="GVK195" s="403"/>
      <c r="GVW195" s="727"/>
      <c r="GVZ195" s="403"/>
      <c r="GWA195" s="403"/>
      <c r="GWM195" s="727"/>
      <c r="GWP195" s="403"/>
      <c r="GWQ195" s="403"/>
      <c r="GXC195" s="727"/>
      <c r="GXF195" s="403"/>
      <c r="GXG195" s="403"/>
      <c r="GXS195" s="727"/>
      <c r="GXV195" s="403"/>
      <c r="GXW195" s="403"/>
      <c r="GYI195" s="727"/>
      <c r="GYL195" s="403"/>
      <c r="GYM195" s="403"/>
      <c r="GYY195" s="727"/>
      <c r="GZB195" s="403"/>
      <c r="GZC195" s="403"/>
      <c r="GZO195" s="727"/>
      <c r="GZR195" s="403"/>
      <c r="GZS195" s="403"/>
      <c r="HAE195" s="727"/>
      <c r="HAH195" s="403"/>
      <c r="HAI195" s="403"/>
      <c r="HAU195" s="727"/>
      <c r="HAX195" s="403"/>
      <c r="HAY195" s="403"/>
      <c r="HBK195" s="727"/>
      <c r="HBN195" s="403"/>
      <c r="HBO195" s="403"/>
      <c r="HCA195" s="727"/>
      <c r="HCD195" s="403"/>
      <c r="HCE195" s="403"/>
      <c r="HCQ195" s="727"/>
      <c r="HCT195" s="403"/>
      <c r="HCU195" s="403"/>
      <c r="HDG195" s="727"/>
      <c r="HDJ195" s="403"/>
      <c r="HDK195" s="403"/>
      <c r="HDW195" s="727"/>
      <c r="HDZ195" s="403"/>
      <c r="HEA195" s="403"/>
      <c r="HEM195" s="727"/>
      <c r="HEP195" s="403"/>
      <c r="HEQ195" s="403"/>
      <c r="HFC195" s="727"/>
      <c r="HFF195" s="403"/>
      <c r="HFG195" s="403"/>
      <c r="HFS195" s="727"/>
      <c r="HFV195" s="403"/>
      <c r="HFW195" s="403"/>
      <c r="HGI195" s="727"/>
      <c r="HGL195" s="403"/>
      <c r="HGM195" s="403"/>
      <c r="HGY195" s="727"/>
      <c r="HHB195" s="403"/>
      <c r="HHC195" s="403"/>
      <c r="HHO195" s="727"/>
      <c r="HHR195" s="403"/>
      <c r="HHS195" s="403"/>
      <c r="HIE195" s="727"/>
      <c r="HIH195" s="403"/>
      <c r="HII195" s="403"/>
      <c r="HIU195" s="727"/>
      <c r="HIX195" s="403"/>
      <c r="HIY195" s="403"/>
      <c r="HJK195" s="727"/>
      <c r="HJN195" s="403"/>
      <c r="HJO195" s="403"/>
      <c r="HKA195" s="727"/>
      <c r="HKD195" s="403"/>
      <c r="HKE195" s="403"/>
      <c r="HKQ195" s="727"/>
      <c r="HKT195" s="403"/>
      <c r="HKU195" s="403"/>
      <c r="HLG195" s="727"/>
      <c r="HLJ195" s="403"/>
      <c r="HLK195" s="403"/>
      <c r="HLW195" s="727"/>
      <c r="HLZ195" s="403"/>
      <c r="HMA195" s="403"/>
      <c r="HMM195" s="727"/>
      <c r="HMP195" s="403"/>
      <c r="HMQ195" s="403"/>
      <c r="HNC195" s="727"/>
      <c r="HNF195" s="403"/>
      <c r="HNG195" s="403"/>
      <c r="HNS195" s="727"/>
      <c r="HNV195" s="403"/>
      <c r="HNW195" s="403"/>
      <c r="HOI195" s="727"/>
      <c r="HOL195" s="403"/>
      <c r="HOM195" s="403"/>
      <c r="HOY195" s="727"/>
      <c r="HPB195" s="403"/>
      <c r="HPC195" s="403"/>
      <c r="HPO195" s="727"/>
      <c r="HPR195" s="403"/>
      <c r="HPS195" s="403"/>
      <c r="HQE195" s="727"/>
      <c r="HQH195" s="403"/>
      <c r="HQI195" s="403"/>
      <c r="HQU195" s="727"/>
      <c r="HQX195" s="403"/>
      <c r="HQY195" s="403"/>
      <c r="HRK195" s="727"/>
      <c r="HRN195" s="403"/>
      <c r="HRO195" s="403"/>
      <c r="HSA195" s="727"/>
      <c r="HSD195" s="403"/>
      <c r="HSE195" s="403"/>
      <c r="HSQ195" s="727"/>
      <c r="HST195" s="403"/>
      <c r="HSU195" s="403"/>
      <c r="HTG195" s="727"/>
      <c r="HTJ195" s="403"/>
      <c r="HTK195" s="403"/>
      <c r="HTW195" s="727"/>
      <c r="HTZ195" s="403"/>
      <c r="HUA195" s="403"/>
      <c r="HUM195" s="727"/>
      <c r="HUP195" s="403"/>
      <c r="HUQ195" s="403"/>
      <c r="HVC195" s="727"/>
      <c r="HVF195" s="403"/>
      <c r="HVG195" s="403"/>
      <c r="HVS195" s="727"/>
      <c r="HVV195" s="403"/>
      <c r="HVW195" s="403"/>
      <c r="HWI195" s="727"/>
      <c r="HWL195" s="403"/>
      <c r="HWM195" s="403"/>
      <c r="HWY195" s="727"/>
      <c r="HXB195" s="403"/>
      <c r="HXC195" s="403"/>
      <c r="HXO195" s="727"/>
      <c r="HXR195" s="403"/>
      <c r="HXS195" s="403"/>
      <c r="HYE195" s="727"/>
      <c r="HYH195" s="403"/>
      <c r="HYI195" s="403"/>
      <c r="HYU195" s="727"/>
      <c r="HYX195" s="403"/>
      <c r="HYY195" s="403"/>
      <c r="HZK195" s="727"/>
      <c r="HZN195" s="403"/>
      <c r="HZO195" s="403"/>
      <c r="IAA195" s="727"/>
      <c r="IAD195" s="403"/>
      <c r="IAE195" s="403"/>
      <c r="IAQ195" s="727"/>
      <c r="IAT195" s="403"/>
      <c r="IAU195" s="403"/>
      <c r="IBG195" s="727"/>
      <c r="IBJ195" s="403"/>
      <c r="IBK195" s="403"/>
      <c r="IBW195" s="727"/>
      <c r="IBZ195" s="403"/>
      <c r="ICA195" s="403"/>
      <c r="ICM195" s="727"/>
      <c r="ICP195" s="403"/>
      <c r="ICQ195" s="403"/>
      <c r="IDC195" s="727"/>
      <c r="IDF195" s="403"/>
      <c r="IDG195" s="403"/>
      <c r="IDS195" s="727"/>
      <c r="IDV195" s="403"/>
      <c r="IDW195" s="403"/>
      <c r="IEI195" s="727"/>
      <c r="IEL195" s="403"/>
      <c r="IEM195" s="403"/>
      <c r="IEY195" s="727"/>
      <c r="IFB195" s="403"/>
      <c r="IFC195" s="403"/>
      <c r="IFO195" s="727"/>
      <c r="IFR195" s="403"/>
      <c r="IFS195" s="403"/>
      <c r="IGE195" s="727"/>
      <c r="IGH195" s="403"/>
      <c r="IGI195" s="403"/>
      <c r="IGU195" s="727"/>
      <c r="IGX195" s="403"/>
      <c r="IGY195" s="403"/>
      <c r="IHK195" s="727"/>
      <c r="IHN195" s="403"/>
      <c r="IHO195" s="403"/>
      <c r="IIA195" s="727"/>
      <c r="IID195" s="403"/>
      <c r="IIE195" s="403"/>
      <c r="IIQ195" s="727"/>
      <c r="IIT195" s="403"/>
      <c r="IIU195" s="403"/>
      <c r="IJG195" s="727"/>
      <c r="IJJ195" s="403"/>
      <c r="IJK195" s="403"/>
      <c r="IJW195" s="727"/>
      <c r="IJZ195" s="403"/>
      <c r="IKA195" s="403"/>
      <c r="IKM195" s="727"/>
      <c r="IKP195" s="403"/>
      <c r="IKQ195" s="403"/>
      <c r="ILC195" s="727"/>
      <c r="ILF195" s="403"/>
      <c r="ILG195" s="403"/>
      <c r="ILS195" s="727"/>
      <c r="ILV195" s="403"/>
      <c r="ILW195" s="403"/>
      <c r="IMI195" s="727"/>
      <c r="IML195" s="403"/>
      <c r="IMM195" s="403"/>
      <c r="IMY195" s="727"/>
      <c r="INB195" s="403"/>
      <c r="INC195" s="403"/>
      <c r="INO195" s="727"/>
      <c r="INR195" s="403"/>
      <c r="INS195" s="403"/>
      <c r="IOE195" s="727"/>
      <c r="IOH195" s="403"/>
      <c r="IOI195" s="403"/>
      <c r="IOU195" s="727"/>
      <c r="IOX195" s="403"/>
      <c r="IOY195" s="403"/>
      <c r="IPK195" s="727"/>
      <c r="IPN195" s="403"/>
      <c r="IPO195" s="403"/>
      <c r="IQA195" s="727"/>
      <c r="IQD195" s="403"/>
      <c r="IQE195" s="403"/>
      <c r="IQQ195" s="727"/>
      <c r="IQT195" s="403"/>
      <c r="IQU195" s="403"/>
      <c r="IRG195" s="727"/>
      <c r="IRJ195" s="403"/>
      <c r="IRK195" s="403"/>
      <c r="IRW195" s="727"/>
      <c r="IRZ195" s="403"/>
      <c r="ISA195" s="403"/>
      <c r="ISM195" s="727"/>
      <c r="ISP195" s="403"/>
      <c r="ISQ195" s="403"/>
      <c r="ITC195" s="727"/>
      <c r="ITF195" s="403"/>
      <c r="ITG195" s="403"/>
      <c r="ITS195" s="727"/>
      <c r="ITV195" s="403"/>
      <c r="ITW195" s="403"/>
      <c r="IUI195" s="727"/>
      <c r="IUL195" s="403"/>
      <c r="IUM195" s="403"/>
      <c r="IUY195" s="727"/>
      <c r="IVB195" s="403"/>
      <c r="IVC195" s="403"/>
      <c r="IVO195" s="727"/>
      <c r="IVR195" s="403"/>
      <c r="IVS195" s="403"/>
      <c r="IWE195" s="727"/>
      <c r="IWH195" s="403"/>
      <c r="IWI195" s="403"/>
      <c r="IWU195" s="727"/>
      <c r="IWX195" s="403"/>
      <c r="IWY195" s="403"/>
      <c r="IXK195" s="727"/>
      <c r="IXN195" s="403"/>
      <c r="IXO195" s="403"/>
      <c r="IYA195" s="727"/>
      <c r="IYD195" s="403"/>
      <c r="IYE195" s="403"/>
      <c r="IYQ195" s="727"/>
      <c r="IYT195" s="403"/>
      <c r="IYU195" s="403"/>
      <c r="IZG195" s="727"/>
      <c r="IZJ195" s="403"/>
      <c r="IZK195" s="403"/>
      <c r="IZW195" s="727"/>
      <c r="IZZ195" s="403"/>
      <c r="JAA195" s="403"/>
      <c r="JAM195" s="727"/>
      <c r="JAP195" s="403"/>
      <c r="JAQ195" s="403"/>
      <c r="JBC195" s="727"/>
      <c r="JBF195" s="403"/>
      <c r="JBG195" s="403"/>
      <c r="JBS195" s="727"/>
      <c r="JBV195" s="403"/>
      <c r="JBW195" s="403"/>
      <c r="JCI195" s="727"/>
      <c r="JCL195" s="403"/>
      <c r="JCM195" s="403"/>
      <c r="JCY195" s="727"/>
      <c r="JDB195" s="403"/>
      <c r="JDC195" s="403"/>
      <c r="JDO195" s="727"/>
      <c r="JDR195" s="403"/>
      <c r="JDS195" s="403"/>
      <c r="JEE195" s="727"/>
      <c r="JEH195" s="403"/>
      <c r="JEI195" s="403"/>
      <c r="JEU195" s="727"/>
      <c r="JEX195" s="403"/>
      <c r="JEY195" s="403"/>
      <c r="JFK195" s="727"/>
      <c r="JFN195" s="403"/>
      <c r="JFO195" s="403"/>
      <c r="JGA195" s="727"/>
      <c r="JGD195" s="403"/>
      <c r="JGE195" s="403"/>
      <c r="JGQ195" s="727"/>
      <c r="JGT195" s="403"/>
      <c r="JGU195" s="403"/>
      <c r="JHG195" s="727"/>
      <c r="JHJ195" s="403"/>
      <c r="JHK195" s="403"/>
      <c r="JHW195" s="727"/>
      <c r="JHZ195" s="403"/>
      <c r="JIA195" s="403"/>
      <c r="JIM195" s="727"/>
      <c r="JIP195" s="403"/>
      <c r="JIQ195" s="403"/>
      <c r="JJC195" s="727"/>
      <c r="JJF195" s="403"/>
      <c r="JJG195" s="403"/>
      <c r="JJS195" s="727"/>
      <c r="JJV195" s="403"/>
      <c r="JJW195" s="403"/>
      <c r="JKI195" s="727"/>
      <c r="JKL195" s="403"/>
      <c r="JKM195" s="403"/>
      <c r="JKY195" s="727"/>
      <c r="JLB195" s="403"/>
      <c r="JLC195" s="403"/>
      <c r="JLO195" s="727"/>
      <c r="JLR195" s="403"/>
      <c r="JLS195" s="403"/>
      <c r="JME195" s="727"/>
      <c r="JMH195" s="403"/>
      <c r="JMI195" s="403"/>
      <c r="JMU195" s="727"/>
      <c r="JMX195" s="403"/>
      <c r="JMY195" s="403"/>
      <c r="JNK195" s="727"/>
      <c r="JNN195" s="403"/>
      <c r="JNO195" s="403"/>
      <c r="JOA195" s="727"/>
      <c r="JOD195" s="403"/>
      <c r="JOE195" s="403"/>
      <c r="JOQ195" s="727"/>
      <c r="JOT195" s="403"/>
      <c r="JOU195" s="403"/>
      <c r="JPG195" s="727"/>
      <c r="JPJ195" s="403"/>
      <c r="JPK195" s="403"/>
      <c r="JPW195" s="727"/>
      <c r="JPZ195" s="403"/>
      <c r="JQA195" s="403"/>
      <c r="JQM195" s="727"/>
      <c r="JQP195" s="403"/>
      <c r="JQQ195" s="403"/>
      <c r="JRC195" s="727"/>
      <c r="JRF195" s="403"/>
      <c r="JRG195" s="403"/>
      <c r="JRS195" s="727"/>
      <c r="JRV195" s="403"/>
      <c r="JRW195" s="403"/>
      <c r="JSI195" s="727"/>
      <c r="JSL195" s="403"/>
      <c r="JSM195" s="403"/>
      <c r="JSY195" s="727"/>
      <c r="JTB195" s="403"/>
      <c r="JTC195" s="403"/>
      <c r="JTO195" s="727"/>
      <c r="JTR195" s="403"/>
      <c r="JTS195" s="403"/>
      <c r="JUE195" s="727"/>
      <c r="JUH195" s="403"/>
      <c r="JUI195" s="403"/>
      <c r="JUU195" s="727"/>
      <c r="JUX195" s="403"/>
      <c r="JUY195" s="403"/>
      <c r="JVK195" s="727"/>
      <c r="JVN195" s="403"/>
      <c r="JVO195" s="403"/>
      <c r="JWA195" s="727"/>
      <c r="JWD195" s="403"/>
      <c r="JWE195" s="403"/>
      <c r="JWQ195" s="727"/>
      <c r="JWT195" s="403"/>
      <c r="JWU195" s="403"/>
      <c r="JXG195" s="727"/>
      <c r="JXJ195" s="403"/>
      <c r="JXK195" s="403"/>
      <c r="JXW195" s="727"/>
      <c r="JXZ195" s="403"/>
      <c r="JYA195" s="403"/>
      <c r="JYM195" s="727"/>
      <c r="JYP195" s="403"/>
      <c r="JYQ195" s="403"/>
      <c r="JZC195" s="727"/>
      <c r="JZF195" s="403"/>
      <c r="JZG195" s="403"/>
      <c r="JZS195" s="727"/>
      <c r="JZV195" s="403"/>
      <c r="JZW195" s="403"/>
      <c r="KAI195" s="727"/>
      <c r="KAL195" s="403"/>
      <c r="KAM195" s="403"/>
      <c r="KAY195" s="727"/>
      <c r="KBB195" s="403"/>
      <c r="KBC195" s="403"/>
      <c r="KBO195" s="727"/>
      <c r="KBR195" s="403"/>
      <c r="KBS195" s="403"/>
      <c r="KCE195" s="727"/>
      <c r="KCH195" s="403"/>
      <c r="KCI195" s="403"/>
      <c r="KCU195" s="727"/>
      <c r="KCX195" s="403"/>
      <c r="KCY195" s="403"/>
      <c r="KDK195" s="727"/>
      <c r="KDN195" s="403"/>
      <c r="KDO195" s="403"/>
      <c r="KEA195" s="727"/>
      <c r="KED195" s="403"/>
      <c r="KEE195" s="403"/>
      <c r="KEQ195" s="727"/>
      <c r="KET195" s="403"/>
      <c r="KEU195" s="403"/>
      <c r="KFG195" s="727"/>
      <c r="KFJ195" s="403"/>
      <c r="KFK195" s="403"/>
      <c r="KFW195" s="727"/>
      <c r="KFZ195" s="403"/>
      <c r="KGA195" s="403"/>
      <c r="KGM195" s="727"/>
      <c r="KGP195" s="403"/>
      <c r="KGQ195" s="403"/>
      <c r="KHC195" s="727"/>
      <c r="KHF195" s="403"/>
      <c r="KHG195" s="403"/>
      <c r="KHS195" s="727"/>
      <c r="KHV195" s="403"/>
      <c r="KHW195" s="403"/>
      <c r="KII195" s="727"/>
      <c r="KIL195" s="403"/>
      <c r="KIM195" s="403"/>
      <c r="KIY195" s="727"/>
      <c r="KJB195" s="403"/>
      <c r="KJC195" s="403"/>
      <c r="KJO195" s="727"/>
      <c r="KJR195" s="403"/>
      <c r="KJS195" s="403"/>
      <c r="KKE195" s="727"/>
      <c r="KKH195" s="403"/>
      <c r="KKI195" s="403"/>
      <c r="KKU195" s="727"/>
      <c r="KKX195" s="403"/>
      <c r="KKY195" s="403"/>
      <c r="KLK195" s="727"/>
      <c r="KLN195" s="403"/>
      <c r="KLO195" s="403"/>
      <c r="KMA195" s="727"/>
      <c r="KMD195" s="403"/>
      <c r="KME195" s="403"/>
      <c r="KMQ195" s="727"/>
      <c r="KMT195" s="403"/>
      <c r="KMU195" s="403"/>
      <c r="KNG195" s="727"/>
      <c r="KNJ195" s="403"/>
      <c r="KNK195" s="403"/>
      <c r="KNW195" s="727"/>
      <c r="KNZ195" s="403"/>
      <c r="KOA195" s="403"/>
      <c r="KOM195" s="727"/>
      <c r="KOP195" s="403"/>
      <c r="KOQ195" s="403"/>
      <c r="KPC195" s="727"/>
      <c r="KPF195" s="403"/>
      <c r="KPG195" s="403"/>
      <c r="KPS195" s="727"/>
      <c r="KPV195" s="403"/>
      <c r="KPW195" s="403"/>
      <c r="KQI195" s="727"/>
      <c r="KQL195" s="403"/>
      <c r="KQM195" s="403"/>
      <c r="KQY195" s="727"/>
      <c r="KRB195" s="403"/>
      <c r="KRC195" s="403"/>
      <c r="KRO195" s="727"/>
      <c r="KRR195" s="403"/>
      <c r="KRS195" s="403"/>
      <c r="KSE195" s="727"/>
      <c r="KSH195" s="403"/>
      <c r="KSI195" s="403"/>
      <c r="KSU195" s="727"/>
      <c r="KSX195" s="403"/>
      <c r="KSY195" s="403"/>
      <c r="KTK195" s="727"/>
      <c r="KTN195" s="403"/>
      <c r="KTO195" s="403"/>
      <c r="KUA195" s="727"/>
      <c r="KUD195" s="403"/>
      <c r="KUE195" s="403"/>
      <c r="KUQ195" s="727"/>
      <c r="KUT195" s="403"/>
      <c r="KUU195" s="403"/>
      <c r="KVG195" s="727"/>
      <c r="KVJ195" s="403"/>
      <c r="KVK195" s="403"/>
      <c r="KVW195" s="727"/>
      <c r="KVZ195" s="403"/>
      <c r="KWA195" s="403"/>
      <c r="KWM195" s="727"/>
      <c r="KWP195" s="403"/>
      <c r="KWQ195" s="403"/>
      <c r="KXC195" s="727"/>
      <c r="KXF195" s="403"/>
      <c r="KXG195" s="403"/>
      <c r="KXS195" s="727"/>
      <c r="KXV195" s="403"/>
      <c r="KXW195" s="403"/>
      <c r="KYI195" s="727"/>
      <c r="KYL195" s="403"/>
      <c r="KYM195" s="403"/>
      <c r="KYY195" s="727"/>
      <c r="KZB195" s="403"/>
      <c r="KZC195" s="403"/>
      <c r="KZO195" s="727"/>
      <c r="KZR195" s="403"/>
      <c r="KZS195" s="403"/>
      <c r="LAE195" s="727"/>
      <c r="LAH195" s="403"/>
      <c r="LAI195" s="403"/>
      <c r="LAU195" s="727"/>
      <c r="LAX195" s="403"/>
      <c r="LAY195" s="403"/>
      <c r="LBK195" s="727"/>
      <c r="LBN195" s="403"/>
      <c r="LBO195" s="403"/>
      <c r="LCA195" s="727"/>
      <c r="LCD195" s="403"/>
      <c r="LCE195" s="403"/>
      <c r="LCQ195" s="727"/>
      <c r="LCT195" s="403"/>
      <c r="LCU195" s="403"/>
      <c r="LDG195" s="727"/>
      <c r="LDJ195" s="403"/>
      <c r="LDK195" s="403"/>
      <c r="LDW195" s="727"/>
      <c r="LDZ195" s="403"/>
      <c r="LEA195" s="403"/>
      <c r="LEM195" s="727"/>
      <c r="LEP195" s="403"/>
      <c r="LEQ195" s="403"/>
      <c r="LFC195" s="727"/>
      <c r="LFF195" s="403"/>
      <c r="LFG195" s="403"/>
      <c r="LFS195" s="727"/>
      <c r="LFV195" s="403"/>
      <c r="LFW195" s="403"/>
      <c r="LGI195" s="727"/>
      <c r="LGL195" s="403"/>
      <c r="LGM195" s="403"/>
      <c r="LGY195" s="727"/>
      <c r="LHB195" s="403"/>
      <c r="LHC195" s="403"/>
      <c r="LHO195" s="727"/>
      <c r="LHR195" s="403"/>
      <c r="LHS195" s="403"/>
      <c r="LIE195" s="727"/>
      <c r="LIH195" s="403"/>
      <c r="LII195" s="403"/>
      <c r="LIU195" s="727"/>
      <c r="LIX195" s="403"/>
      <c r="LIY195" s="403"/>
      <c r="LJK195" s="727"/>
      <c r="LJN195" s="403"/>
      <c r="LJO195" s="403"/>
      <c r="LKA195" s="727"/>
      <c r="LKD195" s="403"/>
      <c r="LKE195" s="403"/>
      <c r="LKQ195" s="727"/>
      <c r="LKT195" s="403"/>
      <c r="LKU195" s="403"/>
      <c r="LLG195" s="727"/>
      <c r="LLJ195" s="403"/>
      <c r="LLK195" s="403"/>
      <c r="LLW195" s="727"/>
      <c r="LLZ195" s="403"/>
      <c r="LMA195" s="403"/>
      <c r="LMM195" s="727"/>
      <c r="LMP195" s="403"/>
      <c r="LMQ195" s="403"/>
      <c r="LNC195" s="727"/>
      <c r="LNF195" s="403"/>
      <c r="LNG195" s="403"/>
      <c r="LNS195" s="727"/>
      <c r="LNV195" s="403"/>
      <c r="LNW195" s="403"/>
      <c r="LOI195" s="727"/>
      <c r="LOL195" s="403"/>
      <c r="LOM195" s="403"/>
      <c r="LOY195" s="727"/>
      <c r="LPB195" s="403"/>
      <c r="LPC195" s="403"/>
      <c r="LPO195" s="727"/>
      <c r="LPR195" s="403"/>
      <c r="LPS195" s="403"/>
      <c r="LQE195" s="727"/>
      <c r="LQH195" s="403"/>
      <c r="LQI195" s="403"/>
      <c r="LQU195" s="727"/>
      <c r="LQX195" s="403"/>
      <c r="LQY195" s="403"/>
      <c r="LRK195" s="727"/>
      <c r="LRN195" s="403"/>
      <c r="LRO195" s="403"/>
      <c r="LSA195" s="727"/>
      <c r="LSD195" s="403"/>
      <c r="LSE195" s="403"/>
      <c r="LSQ195" s="727"/>
      <c r="LST195" s="403"/>
      <c r="LSU195" s="403"/>
      <c r="LTG195" s="727"/>
      <c r="LTJ195" s="403"/>
      <c r="LTK195" s="403"/>
      <c r="LTW195" s="727"/>
      <c r="LTZ195" s="403"/>
      <c r="LUA195" s="403"/>
      <c r="LUM195" s="727"/>
      <c r="LUP195" s="403"/>
      <c r="LUQ195" s="403"/>
      <c r="LVC195" s="727"/>
      <c r="LVF195" s="403"/>
      <c r="LVG195" s="403"/>
      <c r="LVS195" s="727"/>
      <c r="LVV195" s="403"/>
      <c r="LVW195" s="403"/>
      <c r="LWI195" s="727"/>
      <c r="LWL195" s="403"/>
      <c r="LWM195" s="403"/>
      <c r="LWY195" s="727"/>
      <c r="LXB195" s="403"/>
      <c r="LXC195" s="403"/>
      <c r="LXO195" s="727"/>
      <c r="LXR195" s="403"/>
      <c r="LXS195" s="403"/>
      <c r="LYE195" s="727"/>
      <c r="LYH195" s="403"/>
      <c r="LYI195" s="403"/>
      <c r="LYU195" s="727"/>
      <c r="LYX195" s="403"/>
      <c r="LYY195" s="403"/>
      <c r="LZK195" s="727"/>
      <c r="LZN195" s="403"/>
      <c r="LZO195" s="403"/>
      <c r="MAA195" s="727"/>
      <c r="MAD195" s="403"/>
      <c r="MAE195" s="403"/>
      <c r="MAQ195" s="727"/>
      <c r="MAT195" s="403"/>
      <c r="MAU195" s="403"/>
      <c r="MBG195" s="727"/>
      <c r="MBJ195" s="403"/>
      <c r="MBK195" s="403"/>
      <c r="MBW195" s="727"/>
      <c r="MBZ195" s="403"/>
      <c r="MCA195" s="403"/>
      <c r="MCM195" s="727"/>
      <c r="MCP195" s="403"/>
      <c r="MCQ195" s="403"/>
      <c r="MDC195" s="727"/>
      <c r="MDF195" s="403"/>
      <c r="MDG195" s="403"/>
      <c r="MDS195" s="727"/>
      <c r="MDV195" s="403"/>
      <c r="MDW195" s="403"/>
      <c r="MEI195" s="727"/>
      <c r="MEL195" s="403"/>
      <c r="MEM195" s="403"/>
      <c r="MEY195" s="727"/>
      <c r="MFB195" s="403"/>
      <c r="MFC195" s="403"/>
      <c r="MFO195" s="727"/>
      <c r="MFR195" s="403"/>
      <c r="MFS195" s="403"/>
      <c r="MGE195" s="727"/>
      <c r="MGH195" s="403"/>
      <c r="MGI195" s="403"/>
      <c r="MGU195" s="727"/>
      <c r="MGX195" s="403"/>
      <c r="MGY195" s="403"/>
      <c r="MHK195" s="727"/>
      <c r="MHN195" s="403"/>
      <c r="MHO195" s="403"/>
      <c r="MIA195" s="727"/>
      <c r="MID195" s="403"/>
      <c r="MIE195" s="403"/>
      <c r="MIQ195" s="727"/>
      <c r="MIT195" s="403"/>
      <c r="MIU195" s="403"/>
      <c r="MJG195" s="727"/>
      <c r="MJJ195" s="403"/>
      <c r="MJK195" s="403"/>
      <c r="MJW195" s="727"/>
      <c r="MJZ195" s="403"/>
      <c r="MKA195" s="403"/>
      <c r="MKM195" s="727"/>
      <c r="MKP195" s="403"/>
      <c r="MKQ195" s="403"/>
      <c r="MLC195" s="727"/>
      <c r="MLF195" s="403"/>
      <c r="MLG195" s="403"/>
      <c r="MLS195" s="727"/>
      <c r="MLV195" s="403"/>
      <c r="MLW195" s="403"/>
      <c r="MMI195" s="727"/>
      <c r="MML195" s="403"/>
      <c r="MMM195" s="403"/>
      <c r="MMY195" s="727"/>
      <c r="MNB195" s="403"/>
      <c r="MNC195" s="403"/>
      <c r="MNO195" s="727"/>
      <c r="MNR195" s="403"/>
      <c r="MNS195" s="403"/>
      <c r="MOE195" s="727"/>
      <c r="MOH195" s="403"/>
      <c r="MOI195" s="403"/>
      <c r="MOU195" s="727"/>
      <c r="MOX195" s="403"/>
      <c r="MOY195" s="403"/>
      <c r="MPK195" s="727"/>
      <c r="MPN195" s="403"/>
      <c r="MPO195" s="403"/>
      <c r="MQA195" s="727"/>
      <c r="MQD195" s="403"/>
      <c r="MQE195" s="403"/>
      <c r="MQQ195" s="727"/>
      <c r="MQT195" s="403"/>
      <c r="MQU195" s="403"/>
      <c r="MRG195" s="727"/>
      <c r="MRJ195" s="403"/>
      <c r="MRK195" s="403"/>
      <c r="MRW195" s="727"/>
      <c r="MRZ195" s="403"/>
      <c r="MSA195" s="403"/>
      <c r="MSM195" s="727"/>
      <c r="MSP195" s="403"/>
      <c r="MSQ195" s="403"/>
      <c r="MTC195" s="727"/>
      <c r="MTF195" s="403"/>
      <c r="MTG195" s="403"/>
      <c r="MTS195" s="727"/>
      <c r="MTV195" s="403"/>
      <c r="MTW195" s="403"/>
      <c r="MUI195" s="727"/>
      <c r="MUL195" s="403"/>
      <c r="MUM195" s="403"/>
      <c r="MUY195" s="727"/>
      <c r="MVB195" s="403"/>
      <c r="MVC195" s="403"/>
      <c r="MVO195" s="727"/>
      <c r="MVR195" s="403"/>
      <c r="MVS195" s="403"/>
      <c r="MWE195" s="727"/>
      <c r="MWH195" s="403"/>
      <c r="MWI195" s="403"/>
      <c r="MWU195" s="727"/>
      <c r="MWX195" s="403"/>
      <c r="MWY195" s="403"/>
      <c r="MXK195" s="727"/>
      <c r="MXN195" s="403"/>
      <c r="MXO195" s="403"/>
      <c r="MYA195" s="727"/>
      <c r="MYD195" s="403"/>
      <c r="MYE195" s="403"/>
      <c r="MYQ195" s="727"/>
      <c r="MYT195" s="403"/>
      <c r="MYU195" s="403"/>
      <c r="MZG195" s="727"/>
      <c r="MZJ195" s="403"/>
      <c r="MZK195" s="403"/>
      <c r="MZW195" s="727"/>
      <c r="MZZ195" s="403"/>
      <c r="NAA195" s="403"/>
      <c r="NAM195" s="727"/>
      <c r="NAP195" s="403"/>
      <c r="NAQ195" s="403"/>
      <c r="NBC195" s="727"/>
      <c r="NBF195" s="403"/>
      <c r="NBG195" s="403"/>
      <c r="NBS195" s="727"/>
      <c r="NBV195" s="403"/>
      <c r="NBW195" s="403"/>
      <c r="NCI195" s="727"/>
      <c r="NCL195" s="403"/>
      <c r="NCM195" s="403"/>
      <c r="NCY195" s="727"/>
      <c r="NDB195" s="403"/>
      <c r="NDC195" s="403"/>
      <c r="NDO195" s="727"/>
      <c r="NDR195" s="403"/>
      <c r="NDS195" s="403"/>
      <c r="NEE195" s="727"/>
      <c r="NEH195" s="403"/>
      <c r="NEI195" s="403"/>
      <c r="NEU195" s="727"/>
      <c r="NEX195" s="403"/>
      <c r="NEY195" s="403"/>
      <c r="NFK195" s="727"/>
      <c r="NFN195" s="403"/>
      <c r="NFO195" s="403"/>
      <c r="NGA195" s="727"/>
      <c r="NGD195" s="403"/>
      <c r="NGE195" s="403"/>
      <c r="NGQ195" s="727"/>
      <c r="NGT195" s="403"/>
      <c r="NGU195" s="403"/>
      <c r="NHG195" s="727"/>
      <c r="NHJ195" s="403"/>
      <c r="NHK195" s="403"/>
      <c r="NHW195" s="727"/>
      <c r="NHZ195" s="403"/>
      <c r="NIA195" s="403"/>
      <c r="NIM195" s="727"/>
      <c r="NIP195" s="403"/>
      <c r="NIQ195" s="403"/>
      <c r="NJC195" s="727"/>
      <c r="NJF195" s="403"/>
      <c r="NJG195" s="403"/>
      <c r="NJS195" s="727"/>
      <c r="NJV195" s="403"/>
      <c r="NJW195" s="403"/>
      <c r="NKI195" s="727"/>
      <c r="NKL195" s="403"/>
      <c r="NKM195" s="403"/>
      <c r="NKY195" s="727"/>
      <c r="NLB195" s="403"/>
      <c r="NLC195" s="403"/>
      <c r="NLO195" s="727"/>
      <c r="NLR195" s="403"/>
      <c r="NLS195" s="403"/>
      <c r="NME195" s="727"/>
      <c r="NMH195" s="403"/>
      <c r="NMI195" s="403"/>
      <c r="NMU195" s="727"/>
      <c r="NMX195" s="403"/>
      <c r="NMY195" s="403"/>
      <c r="NNK195" s="727"/>
      <c r="NNN195" s="403"/>
      <c r="NNO195" s="403"/>
      <c r="NOA195" s="727"/>
      <c r="NOD195" s="403"/>
      <c r="NOE195" s="403"/>
      <c r="NOQ195" s="727"/>
      <c r="NOT195" s="403"/>
      <c r="NOU195" s="403"/>
      <c r="NPG195" s="727"/>
      <c r="NPJ195" s="403"/>
      <c r="NPK195" s="403"/>
      <c r="NPW195" s="727"/>
      <c r="NPZ195" s="403"/>
      <c r="NQA195" s="403"/>
      <c r="NQM195" s="727"/>
      <c r="NQP195" s="403"/>
      <c r="NQQ195" s="403"/>
      <c r="NRC195" s="727"/>
      <c r="NRF195" s="403"/>
      <c r="NRG195" s="403"/>
      <c r="NRS195" s="727"/>
      <c r="NRV195" s="403"/>
      <c r="NRW195" s="403"/>
      <c r="NSI195" s="727"/>
      <c r="NSL195" s="403"/>
      <c r="NSM195" s="403"/>
      <c r="NSY195" s="727"/>
      <c r="NTB195" s="403"/>
      <c r="NTC195" s="403"/>
      <c r="NTO195" s="727"/>
      <c r="NTR195" s="403"/>
      <c r="NTS195" s="403"/>
      <c r="NUE195" s="727"/>
      <c r="NUH195" s="403"/>
      <c r="NUI195" s="403"/>
      <c r="NUU195" s="727"/>
      <c r="NUX195" s="403"/>
      <c r="NUY195" s="403"/>
      <c r="NVK195" s="727"/>
      <c r="NVN195" s="403"/>
      <c r="NVO195" s="403"/>
      <c r="NWA195" s="727"/>
      <c r="NWD195" s="403"/>
      <c r="NWE195" s="403"/>
      <c r="NWQ195" s="727"/>
      <c r="NWT195" s="403"/>
      <c r="NWU195" s="403"/>
      <c r="NXG195" s="727"/>
      <c r="NXJ195" s="403"/>
      <c r="NXK195" s="403"/>
      <c r="NXW195" s="727"/>
      <c r="NXZ195" s="403"/>
      <c r="NYA195" s="403"/>
      <c r="NYM195" s="727"/>
      <c r="NYP195" s="403"/>
      <c r="NYQ195" s="403"/>
      <c r="NZC195" s="727"/>
      <c r="NZF195" s="403"/>
      <c r="NZG195" s="403"/>
      <c r="NZS195" s="727"/>
      <c r="NZV195" s="403"/>
      <c r="NZW195" s="403"/>
      <c r="OAI195" s="727"/>
      <c r="OAL195" s="403"/>
      <c r="OAM195" s="403"/>
      <c r="OAY195" s="727"/>
      <c r="OBB195" s="403"/>
      <c r="OBC195" s="403"/>
      <c r="OBO195" s="727"/>
      <c r="OBR195" s="403"/>
      <c r="OBS195" s="403"/>
      <c r="OCE195" s="727"/>
      <c r="OCH195" s="403"/>
      <c r="OCI195" s="403"/>
      <c r="OCU195" s="727"/>
      <c r="OCX195" s="403"/>
      <c r="OCY195" s="403"/>
      <c r="ODK195" s="727"/>
      <c r="ODN195" s="403"/>
      <c r="ODO195" s="403"/>
      <c r="OEA195" s="727"/>
      <c r="OED195" s="403"/>
      <c r="OEE195" s="403"/>
      <c r="OEQ195" s="727"/>
      <c r="OET195" s="403"/>
      <c r="OEU195" s="403"/>
      <c r="OFG195" s="727"/>
      <c r="OFJ195" s="403"/>
      <c r="OFK195" s="403"/>
      <c r="OFW195" s="727"/>
      <c r="OFZ195" s="403"/>
      <c r="OGA195" s="403"/>
      <c r="OGM195" s="727"/>
      <c r="OGP195" s="403"/>
      <c r="OGQ195" s="403"/>
      <c r="OHC195" s="727"/>
      <c r="OHF195" s="403"/>
      <c r="OHG195" s="403"/>
      <c r="OHS195" s="727"/>
      <c r="OHV195" s="403"/>
      <c r="OHW195" s="403"/>
      <c r="OII195" s="727"/>
      <c r="OIL195" s="403"/>
      <c r="OIM195" s="403"/>
      <c r="OIY195" s="727"/>
      <c r="OJB195" s="403"/>
      <c r="OJC195" s="403"/>
      <c r="OJO195" s="727"/>
      <c r="OJR195" s="403"/>
      <c r="OJS195" s="403"/>
      <c r="OKE195" s="727"/>
      <c r="OKH195" s="403"/>
      <c r="OKI195" s="403"/>
      <c r="OKU195" s="727"/>
      <c r="OKX195" s="403"/>
      <c r="OKY195" s="403"/>
      <c r="OLK195" s="727"/>
      <c r="OLN195" s="403"/>
      <c r="OLO195" s="403"/>
      <c r="OMA195" s="727"/>
      <c r="OMD195" s="403"/>
      <c r="OME195" s="403"/>
      <c r="OMQ195" s="727"/>
      <c r="OMT195" s="403"/>
      <c r="OMU195" s="403"/>
      <c r="ONG195" s="727"/>
      <c r="ONJ195" s="403"/>
      <c r="ONK195" s="403"/>
      <c r="ONW195" s="727"/>
      <c r="ONZ195" s="403"/>
      <c r="OOA195" s="403"/>
      <c r="OOM195" s="727"/>
      <c r="OOP195" s="403"/>
      <c r="OOQ195" s="403"/>
      <c r="OPC195" s="727"/>
      <c r="OPF195" s="403"/>
      <c r="OPG195" s="403"/>
      <c r="OPS195" s="727"/>
      <c r="OPV195" s="403"/>
      <c r="OPW195" s="403"/>
      <c r="OQI195" s="727"/>
      <c r="OQL195" s="403"/>
      <c r="OQM195" s="403"/>
      <c r="OQY195" s="727"/>
      <c r="ORB195" s="403"/>
      <c r="ORC195" s="403"/>
      <c r="ORO195" s="727"/>
      <c r="ORR195" s="403"/>
      <c r="ORS195" s="403"/>
      <c r="OSE195" s="727"/>
      <c r="OSH195" s="403"/>
      <c r="OSI195" s="403"/>
      <c r="OSU195" s="727"/>
      <c r="OSX195" s="403"/>
      <c r="OSY195" s="403"/>
      <c r="OTK195" s="727"/>
      <c r="OTN195" s="403"/>
      <c r="OTO195" s="403"/>
      <c r="OUA195" s="727"/>
      <c r="OUD195" s="403"/>
      <c r="OUE195" s="403"/>
      <c r="OUQ195" s="727"/>
      <c r="OUT195" s="403"/>
      <c r="OUU195" s="403"/>
      <c r="OVG195" s="727"/>
      <c r="OVJ195" s="403"/>
      <c r="OVK195" s="403"/>
      <c r="OVW195" s="727"/>
      <c r="OVZ195" s="403"/>
      <c r="OWA195" s="403"/>
      <c r="OWM195" s="727"/>
      <c r="OWP195" s="403"/>
      <c r="OWQ195" s="403"/>
      <c r="OXC195" s="727"/>
      <c r="OXF195" s="403"/>
      <c r="OXG195" s="403"/>
      <c r="OXS195" s="727"/>
      <c r="OXV195" s="403"/>
      <c r="OXW195" s="403"/>
      <c r="OYI195" s="727"/>
      <c r="OYL195" s="403"/>
      <c r="OYM195" s="403"/>
      <c r="OYY195" s="727"/>
      <c r="OZB195" s="403"/>
      <c r="OZC195" s="403"/>
      <c r="OZO195" s="727"/>
      <c r="OZR195" s="403"/>
      <c r="OZS195" s="403"/>
      <c r="PAE195" s="727"/>
      <c r="PAH195" s="403"/>
      <c r="PAI195" s="403"/>
      <c r="PAU195" s="727"/>
      <c r="PAX195" s="403"/>
      <c r="PAY195" s="403"/>
      <c r="PBK195" s="727"/>
      <c r="PBN195" s="403"/>
      <c r="PBO195" s="403"/>
      <c r="PCA195" s="727"/>
      <c r="PCD195" s="403"/>
      <c r="PCE195" s="403"/>
      <c r="PCQ195" s="727"/>
      <c r="PCT195" s="403"/>
      <c r="PCU195" s="403"/>
      <c r="PDG195" s="727"/>
      <c r="PDJ195" s="403"/>
      <c r="PDK195" s="403"/>
      <c r="PDW195" s="727"/>
      <c r="PDZ195" s="403"/>
      <c r="PEA195" s="403"/>
      <c r="PEM195" s="727"/>
      <c r="PEP195" s="403"/>
      <c r="PEQ195" s="403"/>
      <c r="PFC195" s="727"/>
      <c r="PFF195" s="403"/>
      <c r="PFG195" s="403"/>
      <c r="PFS195" s="727"/>
      <c r="PFV195" s="403"/>
      <c r="PFW195" s="403"/>
      <c r="PGI195" s="727"/>
      <c r="PGL195" s="403"/>
      <c r="PGM195" s="403"/>
      <c r="PGY195" s="727"/>
      <c r="PHB195" s="403"/>
      <c r="PHC195" s="403"/>
      <c r="PHO195" s="727"/>
      <c r="PHR195" s="403"/>
      <c r="PHS195" s="403"/>
      <c r="PIE195" s="727"/>
      <c r="PIH195" s="403"/>
      <c r="PII195" s="403"/>
      <c r="PIU195" s="727"/>
      <c r="PIX195" s="403"/>
      <c r="PIY195" s="403"/>
      <c r="PJK195" s="727"/>
      <c r="PJN195" s="403"/>
      <c r="PJO195" s="403"/>
      <c r="PKA195" s="727"/>
      <c r="PKD195" s="403"/>
      <c r="PKE195" s="403"/>
      <c r="PKQ195" s="727"/>
      <c r="PKT195" s="403"/>
      <c r="PKU195" s="403"/>
      <c r="PLG195" s="727"/>
      <c r="PLJ195" s="403"/>
      <c r="PLK195" s="403"/>
      <c r="PLW195" s="727"/>
      <c r="PLZ195" s="403"/>
      <c r="PMA195" s="403"/>
      <c r="PMM195" s="727"/>
      <c r="PMP195" s="403"/>
      <c r="PMQ195" s="403"/>
      <c r="PNC195" s="727"/>
      <c r="PNF195" s="403"/>
      <c r="PNG195" s="403"/>
      <c r="PNS195" s="727"/>
      <c r="PNV195" s="403"/>
      <c r="PNW195" s="403"/>
      <c r="POI195" s="727"/>
      <c r="POL195" s="403"/>
      <c r="POM195" s="403"/>
      <c r="POY195" s="727"/>
      <c r="PPB195" s="403"/>
      <c r="PPC195" s="403"/>
      <c r="PPO195" s="727"/>
      <c r="PPR195" s="403"/>
      <c r="PPS195" s="403"/>
      <c r="PQE195" s="727"/>
      <c r="PQH195" s="403"/>
      <c r="PQI195" s="403"/>
      <c r="PQU195" s="727"/>
      <c r="PQX195" s="403"/>
      <c r="PQY195" s="403"/>
      <c r="PRK195" s="727"/>
      <c r="PRN195" s="403"/>
      <c r="PRO195" s="403"/>
      <c r="PSA195" s="727"/>
      <c r="PSD195" s="403"/>
      <c r="PSE195" s="403"/>
      <c r="PSQ195" s="727"/>
      <c r="PST195" s="403"/>
      <c r="PSU195" s="403"/>
      <c r="PTG195" s="727"/>
      <c r="PTJ195" s="403"/>
      <c r="PTK195" s="403"/>
      <c r="PTW195" s="727"/>
      <c r="PTZ195" s="403"/>
      <c r="PUA195" s="403"/>
      <c r="PUM195" s="727"/>
      <c r="PUP195" s="403"/>
      <c r="PUQ195" s="403"/>
      <c r="PVC195" s="727"/>
      <c r="PVF195" s="403"/>
      <c r="PVG195" s="403"/>
      <c r="PVS195" s="727"/>
      <c r="PVV195" s="403"/>
      <c r="PVW195" s="403"/>
      <c r="PWI195" s="727"/>
      <c r="PWL195" s="403"/>
      <c r="PWM195" s="403"/>
      <c r="PWY195" s="727"/>
      <c r="PXB195" s="403"/>
      <c r="PXC195" s="403"/>
      <c r="PXO195" s="727"/>
      <c r="PXR195" s="403"/>
      <c r="PXS195" s="403"/>
      <c r="PYE195" s="727"/>
      <c r="PYH195" s="403"/>
      <c r="PYI195" s="403"/>
      <c r="PYU195" s="727"/>
      <c r="PYX195" s="403"/>
      <c r="PYY195" s="403"/>
      <c r="PZK195" s="727"/>
      <c r="PZN195" s="403"/>
      <c r="PZO195" s="403"/>
      <c r="QAA195" s="727"/>
      <c r="QAD195" s="403"/>
      <c r="QAE195" s="403"/>
      <c r="QAQ195" s="727"/>
      <c r="QAT195" s="403"/>
      <c r="QAU195" s="403"/>
      <c r="QBG195" s="727"/>
      <c r="QBJ195" s="403"/>
      <c r="QBK195" s="403"/>
      <c r="QBW195" s="727"/>
      <c r="QBZ195" s="403"/>
      <c r="QCA195" s="403"/>
      <c r="QCM195" s="727"/>
      <c r="QCP195" s="403"/>
      <c r="QCQ195" s="403"/>
      <c r="QDC195" s="727"/>
      <c r="QDF195" s="403"/>
      <c r="QDG195" s="403"/>
      <c r="QDS195" s="727"/>
      <c r="QDV195" s="403"/>
      <c r="QDW195" s="403"/>
      <c r="QEI195" s="727"/>
      <c r="QEL195" s="403"/>
      <c r="QEM195" s="403"/>
      <c r="QEY195" s="727"/>
      <c r="QFB195" s="403"/>
      <c r="QFC195" s="403"/>
      <c r="QFO195" s="727"/>
      <c r="QFR195" s="403"/>
      <c r="QFS195" s="403"/>
      <c r="QGE195" s="727"/>
      <c r="QGH195" s="403"/>
      <c r="QGI195" s="403"/>
      <c r="QGU195" s="727"/>
      <c r="QGX195" s="403"/>
      <c r="QGY195" s="403"/>
      <c r="QHK195" s="727"/>
      <c r="QHN195" s="403"/>
      <c r="QHO195" s="403"/>
      <c r="QIA195" s="727"/>
      <c r="QID195" s="403"/>
      <c r="QIE195" s="403"/>
      <c r="QIQ195" s="727"/>
      <c r="QIT195" s="403"/>
      <c r="QIU195" s="403"/>
      <c r="QJG195" s="727"/>
      <c r="QJJ195" s="403"/>
      <c r="QJK195" s="403"/>
      <c r="QJW195" s="727"/>
      <c r="QJZ195" s="403"/>
      <c r="QKA195" s="403"/>
      <c r="QKM195" s="727"/>
      <c r="QKP195" s="403"/>
      <c r="QKQ195" s="403"/>
      <c r="QLC195" s="727"/>
      <c r="QLF195" s="403"/>
      <c r="QLG195" s="403"/>
      <c r="QLS195" s="727"/>
      <c r="QLV195" s="403"/>
      <c r="QLW195" s="403"/>
      <c r="QMI195" s="727"/>
      <c r="QML195" s="403"/>
      <c r="QMM195" s="403"/>
      <c r="QMY195" s="727"/>
      <c r="QNB195" s="403"/>
      <c r="QNC195" s="403"/>
      <c r="QNO195" s="727"/>
      <c r="QNR195" s="403"/>
      <c r="QNS195" s="403"/>
      <c r="QOE195" s="727"/>
      <c r="QOH195" s="403"/>
      <c r="QOI195" s="403"/>
      <c r="QOU195" s="727"/>
      <c r="QOX195" s="403"/>
      <c r="QOY195" s="403"/>
      <c r="QPK195" s="727"/>
      <c r="QPN195" s="403"/>
      <c r="QPO195" s="403"/>
      <c r="QQA195" s="727"/>
      <c r="QQD195" s="403"/>
      <c r="QQE195" s="403"/>
      <c r="QQQ195" s="727"/>
      <c r="QQT195" s="403"/>
      <c r="QQU195" s="403"/>
      <c r="QRG195" s="727"/>
      <c r="QRJ195" s="403"/>
      <c r="QRK195" s="403"/>
      <c r="QRW195" s="727"/>
      <c r="QRZ195" s="403"/>
      <c r="QSA195" s="403"/>
      <c r="QSM195" s="727"/>
      <c r="QSP195" s="403"/>
      <c r="QSQ195" s="403"/>
      <c r="QTC195" s="727"/>
      <c r="QTF195" s="403"/>
      <c r="QTG195" s="403"/>
      <c r="QTS195" s="727"/>
      <c r="QTV195" s="403"/>
      <c r="QTW195" s="403"/>
      <c r="QUI195" s="727"/>
      <c r="QUL195" s="403"/>
      <c r="QUM195" s="403"/>
      <c r="QUY195" s="727"/>
      <c r="QVB195" s="403"/>
      <c r="QVC195" s="403"/>
      <c r="QVO195" s="727"/>
      <c r="QVR195" s="403"/>
      <c r="QVS195" s="403"/>
      <c r="QWE195" s="727"/>
      <c r="QWH195" s="403"/>
      <c r="QWI195" s="403"/>
      <c r="QWU195" s="727"/>
      <c r="QWX195" s="403"/>
      <c r="QWY195" s="403"/>
      <c r="QXK195" s="727"/>
      <c r="QXN195" s="403"/>
      <c r="QXO195" s="403"/>
      <c r="QYA195" s="727"/>
      <c r="QYD195" s="403"/>
      <c r="QYE195" s="403"/>
      <c r="QYQ195" s="727"/>
      <c r="QYT195" s="403"/>
      <c r="QYU195" s="403"/>
      <c r="QZG195" s="727"/>
      <c r="QZJ195" s="403"/>
      <c r="QZK195" s="403"/>
      <c r="QZW195" s="727"/>
      <c r="QZZ195" s="403"/>
      <c r="RAA195" s="403"/>
      <c r="RAM195" s="727"/>
      <c r="RAP195" s="403"/>
      <c r="RAQ195" s="403"/>
      <c r="RBC195" s="727"/>
      <c r="RBF195" s="403"/>
      <c r="RBG195" s="403"/>
      <c r="RBS195" s="727"/>
      <c r="RBV195" s="403"/>
      <c r="RBW195" s="403"/>
      <c r="RCI195" s="727"/>
      <c r="RCL195" s="403"/>
      <c r="RCM195" s="403"/>
      <c r="RCY195" s="727"/>
      <c r="RDB195" s="403"/>
      <c r="RDC195" s="403"/>
      <c r="RDO195" s="727"/>
      <c r="RDR195" s="403"/>
      <c r="RDS195" s="403"/>
      <c r="REE195" s="727"/>
      <c r="REH195" s="403"/>
      <c r="REI195" s="403"/>
      <c r="REU195" s="727"/>
      <c r="REX195" s="403"/>
      <c r="REY195" s="403"/>
      <c r="RFK195" s="727"/>
      <c r="RFN195" s="403"/>
      <c r="RFO195" s="403"/>
      <c r="RGA195" s="727"/>
      <c r="RGD195" s="403"/>
      <c r="RGE195" s="403"/>
      <c r="RGQ195" s="727"/>
      <c r="RGT195" s="403"/>
      <c r="RGU195" s="403"/>
      <c r="RHG195" s="727"/>
      <c r="RHJ195" s="403"/>
      <c r="RHK195" s="403"/>
      <c r="RHW195" s="727"/>
      <c r="RHZ195" s="403"/>
      <c r="RIA195" s="403"/>
      <c r="RIM195" s="727"/>
      <c r="RIP195" s="403"/>
      <c r="RIQ195" s="403"/>
      <c r="RJC195" s="727"/>
      <c r="RJF195" s="403"/>
      <c r="RJG195" s="403"/>
      <c r="RJS195" s="727"/>
      <c r="RJV195" s="403"/>
      <c r="RJW195" s="403"/>
      <c r="RKI195" s="727"/>
      <c r="RKL195" s="403"/>
      <c r="RKM195" s="403"/>
      <c r="RKY195" s="727"/>
      <c r="RLB195" s="403"/>
      <c r="RLC195" s="403"/>
      <c r="RLO195" s="727"/>
      <c r="RLR195" s="403"/>
      <c r="RLS195" s="403"/>
      <c r="RME195" s="727"/>
      <c r="RMH195" s="403"/>
      <c r="RMI195" s="403"/>
      <c r="RMU195" s="727"/>
      <c r="RMX195" s="403"/>
      <c r="RMY195" s="403"/>
      <c r="RNK195" s="727"/>
      <c r="RNN195" s="403"/>
      <c r="RNO195" s="403"/>
      <c r="ROA195" s="727"/>
      <c r="ROD195" s="403"/>
      <c r="ROE195" s="403"/>
      <c r="ROQ195" s="727"/>
      <c r="ROT195" s="403"/>
      <c r="ROU195" s="403"/>
      <c r="RPG195" s="727"/>
      <c r="RPJ195" s="403"/>
      <c r="RPK195" s="403"/>
      <c r="RPW195" s="727"/>
      <c r="RPZ195" s="403"/>
      <c r="RQA195" s="403"/>
      <c r="RQM195" s="727"/>
      <c r="RQP195" s="403"/>
      <c r="RQQ195" s="403"/>
      <c r="RRC195" s="727"/>
      <c r="RRF195" s="403"/>
      <c r="RRG195" s="403"/>
      <c r="RRS195" s="727"/>
      <c r="RRV195" s="403"/>
      <c r="RRW195" s="403"/>
      <c r="RSI195" s="727"/>
      <c r="RSL195" s="403"/>
      <c r="RSM195" s="403"/>
      <c r="RSY195" s="727"/>
      <c r="RTB195" s="403"/>
      <c r="RTC195" s="403"/>
      <c r="RTO195" s="727"/>
      <c r="RTR195" s="403"/>
      <c r="RTS195" s="403"/>
      <c r="RUE195" s="727"/>
      <c r="RUH195" s="403"/>
      <c r="RUI195" s="403"/>
      <c r="RUU195" s="727"/>
      <c r="RUX195" s="403"/>
      <c r="RUY195" s="403"/>
      <c r="RVK195" s="727"/>
      <c r="RVN195" s="403"/>
      <c r="RVO195" s="403"/>
      <c r="RWA195" s="727"/>
      <c r="RWD195" s="403"/>
      <c r="RWE195" s="403"/>
      <c r="RWQ195" s="727"/>
      <c r="RWT195" s="403"/>
      <c r="RWU195" s="403"/>
      <c r="RXG195" s="727"/>
      <c r="RXJ195" s="403"/>
      <c r="RXK195" s="403"/>
      <c r="RXW195" s="727"/>
      <c r="RXZ195" s="403"/>
      <c r="RYA195" s="403"/>
      <c r="RYM195" s="727"/>
      <c r="RYP195" s="403"/>
      <c r="RYQ195" s="403"/>
      <c r="RZC195" s="727"/>
      <c r="RZF195" s="403"/>
      <c r="RZG195" s="403"/>
      <c r="RZS195" s="727"/>
      <c r="RZV195" s="403"/>
      <c r="RZW195" s="403"/>
      <c r="SAI195" s="727"/>
      <c r="SAL195" s="403"/>
      <c r="SAM195" s="403"/>
      <c r="SAY195" s="727"/>
      <c r="SBB195" s="403"/>
      <c r="SBC195" s="403"/>
      <c r="SBO195" s="727"/>
      <c r="SBR195" s="403"/>
      <c r="SBS195" s="403"/>
      <c r="SCE195" s="727"/>
      <c r="SCH195" s="403"/>
      <c r="SCI195" s="403"/>
      <c r="SCU195" s="727"/>
      <c r="SCX195" s="403"/>
      <c r="SCY195" s="403"/>
      <c r="SDK195" s="727"/>
      <c r="SDN195" s="403"/>
      <c r="SDO195" s="403"/>
      <c r="SEA195" s="727"/>
      <c r="SED195" s="403"/>
      <c r="SEE195" s="403"/>
      <c r="SEQ195" s="727"/>
      <c r="SET195" s="403"/>
      <c r="SEU195" s="403"/>
      <c r="SFG195" s="727"/>
      <c r="SFJ195" s="403"/>
      <c r="SFK195" s="403"/>
      <c r="SFW195" s="727"/>
      <c r="SFZ195" s="403"/>
      <c r="SGA195" s="403"/>
      <c r="SGM195" s="727"/>
      <c r="SGP195" s="403"/>
      <c r="SGQ195" s="403"/>
      <c r="SHC195" s="727"/>
      <c r="SHF195" s="403"/>
      <c r="SHG195" s="403"/>
      <c r="SHS195" s="727"/>
      <c r="SHV195" s="403"/>
      <c r="SHW195" s="403"/>
      <c r="SII195" s="727"/>
      <c r="SIL195" s="403"/>
      <c r="SIM195" s="403"/>
      <c r="SIY195" s="727"/>
      <c r="SJB195" s="403"/>
      <c r="SJC195" s="403"/>
      <c r="SJO195" s="727"/>
      <c r="SJR195" s="403"/>
      <c r="SJS195" s="403"/>
      <c r="SKE195" s="727"/>
      <c r="SKH195" s="403"/>
      <c r="SKI195" s="403"/>
      <c r="SKU195" s="727"/>
      <c r="SKX195" s="403"/>
      <c r="SKY195" s="403"/>
      <c r="SLK195" s="727"/>
      <c r="SLN195" s="403"/>
      <c r="SLO195" s="403"/>
      <c r="SMA195" s="727"/>
      <c r="SMD195" s="403"/>
      <c r="SME195" s="403"/>
      <c r="SMQ195" s="727"/>
      <c r="SMT195" s="403"/>
      <c r="SMU195" s="403"/>
      <c r="SNG195" s="727"/>
      <c r="SNJ195" s="403"/>
      <c r="SNK195" s="403"/>
      <c r="SNW195" s="727"/>
      <c r="SNZ195" s="403"/>
      <c r="SOA195" s="403"/>
      <c r="SOM195" s="727"/>
      <c r="SOP195" s="403"/>
      <c r="SOQ195" s="403"/>
      <c r="SPC195" s="727"/>
      <c r="SPF195" s="403"/>
      <c r="SPG195" s="403"/>
      <c r="SPS195" s="727"/>
      <c r="SPV195" s="403"/>
      <c r="SPW195" s="403"/>
      <c r="SQI195" s="727"/>
      <c r="SQL195" s="403"/>
      <c r="SQM195" s="403"/>
      <c r="SQY195" s="727"/>
      <c r="SRB195" s="403"/>
      <c r="SRC195" s="403"/>
      <c r="SRO195" s="727"/>
      <c r="SRR195" s="403"/>
      <c r="SRS195" s="403"/>
      <c r="SSE195" s="727"/>
      <c r="SSH195" s="403"/>
      <c r="SSI195" s="403"/>
      <c r="SSU195" s="727"/>
      <c r="SSX195" s="403"/>
      <c r="SSY195" s="403"/>
      <c r="STK195" s="727"/>
      <c r="STN195" s="403"/>
      <c r="STO195" s="403"/>
      <c r="SUA195" s="727"/>
      <c r="SUD195" s="403"/>
      <c r="SUE195" s="403"/>
      <c r="SUQ195" s="727"/>
      <c r="SUT195" s="403"/>
      <c r="SUU195" s="403"/>
      <c r="SVG195" s="727"/>
      <c r="SVJ195" s="403"/>
      <c r="SVK195" s="403"/>
      <c r="SVW195" s="727"/>
      <c r="SVZ195" s="403"/>
      <c r="SWA195" s="403"/>
      <c r="SWM195" s="727"/>
      <c r="SWP195" s="403"/>
      <c r="SWQ195" s="403"/>
      <c r="SXC195" s="727"/>
      <c r="SXF195" s="403"/>
      <c r="SXG195" s="403"/>
      <c r="SXS195" s="727"/>
      <c r="SXV195" s="403"/>
      <c r="SXW195" s="403"/>
      <c r="SYI195" s="727"/>
      <c r="SYL195" s="403"/>
      <c r="SYM195" s="403"/>
      <c r="SYY195" s="727"/>
      <c r="SZB195" s="403"/>
      <c r="SZC195" s="403"/>
      <c r="SZO195" s="727"/>
      <c r="SZR195" s="403"/>
      <c r="SZS195" s="403"/>
      <c r="TAE195" s="727"/>
      <c r="TAH195" s="403"/>
      <c r="TAI195" s="403"/>
      <c r="TAU195" s="727"/>
      <c r="TAX195" s="403"/>
      <c r="TAY195" s="403"/>
      <c r="TBK195" s="727"/>
      <c r="TBN195" s="403"/>
      <c r="TBO195" s="403"/>
      <c r="TCA195" s="727"/>
      <c r="TCD195" s="403"/>
      <c r="TCE195" s="403"/>
      <c r="TCQ195" s="727"/>
      <c r="TCT195" s="403"/>
      <c r="TCU195" s="403"/>
      <c r="TDG195" s="727"/>
      <c r="TDJ195" s="403"/>
      <c r="TDK195" s="403"/>
      <c r="TDW195" s="727"/>
      <c r="TDZ195" s="403"/>
      <c r="TEA195" s="403"/>
      <c r="TEM195" s="727"/>
      <c r="TEP195" s="403"/>
      <c r="TEQ195" s="403"/>
      <c r="TFC195" s="727"/>
      <c r="TFF195" s="403"/>
      <c r="TFG195" s="403"/>
      <c r="TFS195" s="727"/>
      <c r="TFV195" s="403"/>
      <c r="TFW195" s="403"/>
      <c r="TGI195" s="727"/>
      <c r="TGL195" s="403"/>
      <c r="TGM195" s="403"/>
      <c r="TGY195" s="727"/>
      <c r="THB195" s="403"/>
      <c r="THC195" s="403"/>
      <c r="THO195" s="727"/>
      <c r="THR195" s="403"/>
      <c r="THS195" s="403"/>
      <c r="TIE195" s="727"/>
      <c r="TIH195" s="403"/>
      <c r="TII195" s="403"/>
      <c r="TIU195" s="727"/>
      <c r="TIX195" s="403"/>
      <c r="TIY195" s="403"/>
      <c r="TJK195" s="727"/>
      <c r="TJN195" s="403"/>
      <c r="TJO195" s="403"/>
      <c r="TKA195" s="727"/>
      <c r="TKD195" s="403"/>
      <c r="TKE195" s="403"/>
      <c r="TKQ195" s="727"/>
      <c r="TKT195" s="403"/>
      <c r="TKU195" s="403"/>
      <c r="TLG195" s="727"/>
      <c r="TLJ195" s="403"/>
      <c r="TLK195" s="403"/>
      <c r="TLW195" s="727"/>
      <c r="TLZ195" s="403"/>
      <c r="TMA195" s="403"/>
      <c r="TMM195" s="727"/>
      <c r="TMP195" s="403"/>
      <c r="TMQ195" s="403"/>
      <c r="TNC195" s="727"/>
      <c r="TNF195" s="403"/>
      <c r="TNG195" s="403"/>
      <c r="TNS195" s="727"/>
      <c r="TNV195" s="403"/>
      <c r="TNW195" s="403"/>
      <c r="TOI195" s="727"/>
      <c r="TOL195" s="403"/>
      <c r="TOM195" s="403"/>
      <c r="TOY195" s="727"/>
      <c r="TPB195" s="403"/>
      <c r="TPC195" s="403"/>
      <c r="TPO195" s="727"/>
      <c r="TPR195" s="403"/>
      <c r="TPS195" s="403"/>
      <c r="TQE195" s="727"/>
      <c r="TQH195" s="403"/>
      <c r="TQI195" s="403"/>
      <c r="TQU195" s="727"/>
      <c r="TQX195" s="403"/>
      <c r="TQY195" s="403"/>
      <c r="TRK195" s="727"/>
      <c r="TRN195" s="403"/>
      <c r="TRO195" s="403"/>
      <c r="TSA195" s="727"/>
      <c r="TSD195" s="403"/>
      <c r="TSE195" s="403"/>
      <c r="TSQ195" s="727"/>
      <c r="TST195" s="403"/>
      <c r="TSU195" s="403"/>
      <c r="TTG195" s="727"/>
      <c r="TTJ195" s="403"/>
      <c r="TTK195" s="403"/>
      <c r="TTW195" s="727"/>
      <c r="TTZ195" s="403"/>
      <c r="TUA195" s="403"/>
      <c r="TUM195" s="727"/>
      <c r="TUP195" s="403"/>
      <c r="TUQ195" s="403"/>
      <c r="TVC195" s="727"/>
      <c r="TVF195" s="403"/>
      <c r="TVG195" s="403"/>
      <c r="TVS195" s="727"/>
      <c r="TVV195" s="403"/>
      <c r="TVW195" s="403"/>
      <c r="TWI195" s="727"/>
      <c r="TWL195" s="403"/>
      <c r="TWM195" s="403"/>
      <c r="TWY195" s="727"/>
      <c r="TXB195" s="403"/>
      <c r="TXC195" s="403"/>
      <c r="TXO195" s="727"/>
      <c r="TXR195" s="403"/>
      <c r="TXS195" s="403"/>
      <c r="TYE195" s="727"/>
      <c r="TYH195" s="403"/>
      <c r="TYI195" s="403"/>
      <c r="TYU195" s="727"/>
      <c r="TYX195" s="403"/>
      <c r="TYY195" s="403"/>
      <c r="TZK195" s="727"/>
      <c r="TZN195" s="403"/>
      <c r="TZO195" s="403"/>
      <c r="UAA195" s="727"/>
      <c r="UAD195" s="403"/>
      <c r="UAE195" s="403"/>
      <c r="UAQ195" s="727"/>
      <c r="UAT195" s="403"/>
      <c r="UAU195" s="403"/>
      <c r="UBG195" s="727"/>
      <c r="UBJ195" s="403"/>
      <c r="UBK195" s="403"/>
      <c r="UBW195" s="727"/>
      <c r="UBZ195" s="403"/>
      <c r="UCA195" s="403"/>
      <c r="UCM195" s="727"/>
      <c r="UCP195" s="403"/>
      <c r="UCQ195" s="403"/>
      <c r="UDC195" s="727"/>
      <c r="UDF195" s="403"/>
      <c r="UDG195" s="403"/>
      <c r="UDS195" s="727"/>
      <c r="UDV195" s="403"/>
      <c r="UDW195" s="403"/>
      <c r="UEI195" s="727"/>
      <c r="UEL195" s="403"/>
      <c r="UEM195" s="403"/>
      <c r="UEY195" s="727"/>
      <c r="UFB195" s="403"/>
      <c r="UFC195" s="403"/>
      <c r="UFO195" s="727"/>
      <c r="UFR195" s="403"/>
      <c r="UFS195" s="403"/>
      <c r="UGE195" s="727"/>
      <c r="UGH195" s="403"/>
      <c r="UGI195" s="403"/>
      <c r="UGU195" s="727"/>
      <c r="UGX195" s="403"/>
      <c r="UGY195" s="403"/>
      <c r="UHK195" s="727"/>
      <c r="UHN195" s="403"/>
      <c r="UHO195" s="403"/>
      <c r="UIA195" s="727"/>
      <c r="UID195" s="403"/>
      <c r="UIE195" s="403"/>
      <c r="UIQ195" s="727"/>
      <c r="UIT195" s="403"/>
      <c r="UIU195" s="403"/>
      <c r="UJG195" s="727"/>
      <c r="UJJ195" s="403"/>
      <c r="UJK195" s="403"/>
      <c r="UJW195" s="727"/>
      <c r="UJZ195" s="403"/>
      <c r="UKA195" s="403"/>
      <c r="UKM195" s="727"/>
      <c r="UKP195" s="403"/>
      <c r="UKQ195" s="403"/>
      <c r="ULC195" s="727"/>
      <c r="ULF195" s="403"/>
      <c r="ULG195" s="403"/>
      <c r="ULS195" s="727"/>
      <c r="ULV195" s="403"/>
      <c r="ULW195" s="403"/>
      <c r="UMI195" s="727"/>
      <c r="UML195" s="403"/>
      <c r="UMM195" s="403"/>
      <c r="UMY195" s="727"/>
      <c r="UNB195" s="403"/>
      <c r="UNC195" s="403"/>
      <c r="UNO195" s="727"/>
      <c r="UNR195" s="403"/>
      <c r="UNS195" s="403"/>
      <c r="UOE195" s="727"/>
      <c r="UOH195" s="403"/>
      <c r="UOI195" s="403"/>
      <c r="UOU195" s="727"/>
      <c r="UOX195" s="403"/>
      <c r="UOY195" s="403"/>
      <c r="UPK195" s="727"/>
      <c r="UPN195" s="403"/>
      <c r="UPO195" s="403"/>
      <c r="UQA195" s="727"/>
      <c r="UQD195" s="403"/>
      <c r="UQE195" s="403"/>
      <c r="UQQ195" s="727"/>
      <c r="UQT195" s="403"/>
      <c r="UQU195" s="403"/>
      <c r="URG195" s="727"/>
      <c r="URJ195" s="403"/>
      <c r="URK195" s="403"/>
      <c r="URW195" s="727"/>
      <c r="URZ195" s="403"/>
      <c r="USA195" s="403"/>
      <c r="USM195" s="727"/>
      <c r="USP195" s="403"/>
      <c r="USQ195" s="403"/>
      <c r="UTC195" s="727"/>
      <c r="UTF195" s="403"/>
      <c r="UTG195" s="403"/>
      <c r="UTS195" s="727"/>
      <c r="UTV195" s="403"/>
      <c r="UTW195" s="403"/>
      <c r="UUI195" s="727"/>
      <c r="UUL195" s="403"/>
      <c r="UUM195" s="403"/>
      <c r="UUY195" s="727"/>
      <c r="UVB195" s="403"/>
      <c r="UVC195" s="403"/>
      <c r="UVO195" s="727"/>
      <c r="UVR195" s="403"/>
      <c r="UVS195" s="403"/>
      <c r="UWE195" s="727"/>
      <c r="UWH195" s="403"/>
      <c r="UWI195" s="403"/>
      <c r="UWU195" s="727"/>
      <c r="UWX195" s="403"/>
      <c r="UWY195" s="403"/>
      <c r="UXK195" s="727"/>
      <c r="UXN195" s="403"/>
      <c r="UXO195" s="403"/>
      <c r="UYA195" s="727"/>
      <c r="UYD195" s="403"/>
      <c r="UYE195" s="403"/>
      <c r="UYQ195" s="727"/>
      <c r="UYT195" s="403"/>
      <c r="UYU195" s="403"/>
      <c r="UZG195" s="727"/>
      <c r="UZJ195" s="403"/>
      <c r="UZK195" s="403"/>
      <c r="UZW195" s="727"/>
      <c r="UZZ195" s="403"/>
      <c r="VAA195" s="403"/>
      <c r="VAM195" s="727"/>
      <c r="VAP195" s="403"/>
      <c r="VAQ195" s="403"/>
      <c r="VBC195" s="727"/>
      <c r="VBF195" s="403"/>
      <c r="VBG195" s="403"/>
      <c r="VBS195" s="727"/>
      <c r="VBV195" s="403"/>
      <c r="VBW195" s="403"/>
      <c r="VCI195" s="727"/>
      <c r="VCL195" s="403"/>
      <c r="VCM195" s="403"/>
      <c r="VCY195" s="727"/>
      <c r="VDB195" s="403"/>
      <c r="VDC195" s="403"/>
      <c r="VDO195" s="727"/>
      <c r="VDR195" s="403"/>
      <c r="VDS195" s="403"/>
      <c r="VEE195" s="727"/>
      <c r="VEH195" s="403"/>
      <c r="VEI195" s="403"/>
      <c r="VEU195" s="727"/>
      <c r="VEX195" s="403"/>
      <c r="VEY195" s="403"/>
      <c r="VFK195" s="727"/>
      <c r="VFN195" s="403"/>
      <c r="VFO195" s="403"/>
      <c r="VGA195" s="727"/>
      <c r="VGD195" s="403"/>
      <c r="VGE195" s="403"/>
      <c r="VGQ195" s="727"/>
      <c r="VGT195" s="403"/>
      <c r="VGU195" s="403"/>
      <c r="VHG195" s="727"/>
      <c r="VHJ195" s="403"/>
      <c r="VHK195" s="403"/>
      <c r="VHW195" s="727"/>
      <c r="VHZ195" s="403"/>
      <c r="VIA195" s="403"/>
      <c r="VIM195" s="727"/>
      <c r="VIP195" s="403"/>
      <c r="VIQ195" s="403"/>
      <c r="VJC195" s="727"/>
      <c r="VJF195" s="403"/>
      <c r="VJG195" s="403"/>
      <c r="VJS195" s="727"/>
      <c r="VJV195" s="403"/>
      <c r="VJW195" s="403"/>
      <c r="VKI195" s="727"/>
      <c r="VKL195" s="403"/>
      <c r="VKM195" s="403"/>
      <c r="VKY195" s="727"/>
      <c r="VLB195" s="403"/>
      <c r="VLC195" s="403"/>
      <c r="VLO195" s="727"/>
      <c r="VLR195" s="403"/>
      <c r="VLS195" s="403"/>
      <c r="VME195" s="727"/>
      <c r="VMH195" s="403"/>
      <c r="VMI195" s="403"/>
      <c r="VMU195" s="727"/>
      <c r="VMX195" s="403"/>
      <c r="VMY195" s="403"/>
      <c r="VNK195" s="727"/>
      <c r="VNN195" s="403"/>
      <c r="VNO195" s="403"/>
      <c r="VOA195" s="727"/>
      <c r="VOD195" s="403"/>
      <c r="VOE195" s="403"/>
      <c r="VOQ195" s="727"/>
      <c r="VOT195" s="403"/>
      <c r="VOU195" s="403"/>
      <c r="VPG195" s="727"/>
      <c r="VPJ195" s="403"/>
      <c r="VPK195" s="403"/>
      <c r="VPW195" s="727"/>
      <c r="VPZ195" s="403"/>
      <c r="VQA195" s="403"/>
      <c r="VQM195" s="727"/>
      <c r="VQP195" s="403"/>
      <c r="VQQ195" s="403"/>
      <c r="VRC195" s="727"/>
      <c r="VRF195" s="403"/>
      <c r="VRG195" s="403"/>
      <c r="VRS195" s="727"/>
      <c r="VRV195" s="403"/>
      <c r="VRW195" s="403"/>
      <c r="VSI195" s="727"/>
      <c r="VSL195" s="403"/>
      <c r="VSM195" s="403"/>
      <c r="VSY195" s="727"/>
      <c r="VTB195" s="403"/>
      <c r="VTC195" s="403"/>
      <c r="VTO195" s="727"/>
      <c r="VTR195" s="403"/>
      <c r="VTS195" s="403"/>
      <c r="VUE195" s="727"/>
      <c r="VUH195" s="403"/>
      <c r="VUI195" s="403"/>
      <c r="VUU195" s="727"/>
      <c r="VUX195" s="403"/>
      <c r="VUY195" s="403"/>
      <c r="VVK195" s="727"/>
      <c r="VVN195" s="403"/>
      <c r="VVO195" s="403"/>
      <c r="VWA195" s="727"/>
      <c r="VWD195" s="403"/>
      <c r="VWE195" s="403"/>
      <c r="VWQ195" s="727"/>
      <c r="VWT195" s="403"/>
      <c r="VWU195" s="403"/>
      <c r="VXG195" s="727"/>
      <c r="VXJ195" s="403"/>
      <c r="VXK195" s="403"/>
      <c r="VXW195" s="727"/>
      <c r="VXZ195" s="403"/>
      <c r="VYA195" s="403"/>
      <c r="VYM195" s="727"/>
      <c r="VYP195" s="403"/>
      <c r="VYQ195" s="403"/>
      <c r="VZC195" s="727"/>
      <c r="VZF195" s="403"/>
      <c r="VZG195" s="403"/>
      <c r="VZS195" s="727"/>
      <c r="VZV195" s="403"/>
      <c r="VZW195" s="403"/>
      <c r="WAI195" s="727"/>
      <c r="WAL195" s="403"/>
      <c r="WAM195" s="403"/>
      <c r="WAY195" s="727"/>
      <c r="WBB195" s="403"/>
      <c r="WBC195" s="403"/>
      <c r="WBO195" s="727"/>
      <c r="WBR195" s="403"/>
      <c r="WBS195" s="403"/>
      <c r="WCE195" s="727"/>
      <c r="WCH195" s="403"/>
      <c r="WCI195" s="403"/>
      <c r="WCU195" s="727"/>
      <c r="WCX195" s="403"/>
      <c r="WCY195" s="403"/>
      <c r="WDK195" s="727"/>
      <c r="WDN195" s="403"/>
      <c r="WDO195" s="403"/>
      <c r="WEA195" s="727"/>
      <c r="WED195" s="403"/>
      <c r="WEE195" s="403"/>
      <c r="WEQ195" s="727"/>
      <c r="WET195" s="403"/>
      <c r="WEU195" s="403"/>
      <c r="WFG195" s="727"/>
      <c r="WFJ195" s="403"/>
      <c r="WFK195" s="403"/>
      <c r="WFW195" s="727"/>
      <c r="WFZ195" s="403"/>
      <c r="WGA195" s="403"/>
      <c r="WGM195" s="727"/>
      <c r="WGP195" s="403"/>
      <c r="WGQ195" s="403"/>
      <c r="WHC195" s="727"/>
      <c r="WHF195" s="403"/>
      <c r="WHG195" s="403"/>
      <c r="WHS195" s="727"/>
      <c r="WHV195" s="403"/>
      <c r="WHW195" s="403"/>
      <c r="WII195" s="727"/>
      <c r="WIL195" s="403"/>
      <c r="WIM195" s="403"/>
      <c r="WIY195" s="727"/>
      <c r="WJB195" s="403"/>
      <c r="WJC195" s="403"/>
      <c r="WJO195" s="727"/>
      <c r="WJR195" s="403"/>
      <c r="WJS195" s="403"/>
      <c r="WKE195" s="727"/>
      <c r="WKH195" s="403"/>
      <c r="WKI195" s="403"/>
      <c r="WKU195" s="727"/>
      <c r="WKX195" s="403"/>
      <c r="WKY195" s="403"/>
      <c r="WLK195" s="727"/>
      <c r="WLN195" s="403"/>
      <c r="WLO195" s="403"/>
      <c r="WMA195" s="727"/>
      <c r="WMD195" s="403"/>
      <c r="WME195" s="403"/>
      <c r="WMQ195" s="727"/>
      <c r="WMT195" s="403"/>
      <c r="WMU195" s="403"/>
      <c r="WNG195" s="727"/>
      <c r="WNJ195" s="403"/>
      <c r="WNK195" s="403"/>
      <c r="WNW195" s="727"/>
      <c r="WNZ195" s="403"/>
      <c r="WOA195" s="403"/>
      <c r="WOM195" s="727"/>
      <c r="WOP195" s="403"/>
      <c r="WOQ195" s="403"/>
      <c r="WPC195" s="727"/>
      <c r="WPF195" s="403"/>
      <c r="WPG195" s="403"/>
      <c r="WPS195" s="727"/>
      <c r="WPV195" s="403"/>
      <c r="WPW195" s="403"/>
      <c r="WQI195" s="727"/>
      <c r="WQL195" s="403"/>
      <c r="WQM195" s="403"/>
      <c r="WQY195" s="727"/>
      <c r="WRB195" s="403"/>
      <c r="WRC195" s="403"/>
      <c r="WRO195" s="727"/>
      <c r="WRR195" s="403"/>
      <c r="WRS195" s="403"/>
      <c r="WSE195" s="727"/>
      <c r="WSH195" s="403"/>
      <c r="WSI195" s="403"/>
      <c r="WSU195" s="727"/>
      <c r="WSX195" s="403"/>
      <c r="WSY195" s="403"/>
      <c r="WTK195" s="727"/>
      <c r="WTN195" s="403"/>
      <c r="WTO195" s="403"/>
      <c r="WUA195" s="727"/>
      <c r="WUD195" s="403"/>
      <c r="WUE195" s="403"/>
      <c r="WUQ195" s="727"/>
      <c r="WUT195" s="403"/>
      <c r="WUU195" s="403"/>
      <c r="WVG195" s="727"/>
      <c r="WVJ195" s="403"/>
      <c r="WVK195" s="403"/>
      <c r="WVW195" s="727"/>
      <c r="WVZ195" s="403"/>
      <c r="WWA195" s="403"/>
      <c r="WWM195" s="727"/>
      <c r="WWP195" s="403"/>
      <c r="WWQ195" s="403"/>
      <c r="WXC195" s="727"/>
      <c r="WXF195" s="403"/>
      <c r="WXG195" s="403"/>
      <c r="WXS195" s="727"/>
      <c r="WXV195" s="403"/>
      <c r="WXW195" s="403"/>
      <c r="WYI195" s="727"/>
      <c r="WYL195" s="403"/>
      <c r="WYM195" s="403"/>
      <c r="WYY195" s="727"/>
      <c r="WZB195" s="403"/>
      <c r="WZC195" s="403"/>
      <c r="WZO195" s="727"/>
      <c r="WZR195" s="403"/>
      <c r="WZS195" s="403"/>
      <c r="XAE195" s="727"/>
      <c r="XAH195" s="403"/>
      <c r="XAI195" s="403"/>
      <c r="XAU195" s="727"/>
      <c r="XAX195" s="403"/>
      <c r="XAY195" s="403"/>
      <c r="XBK195" s="727"/>
      <c r="XBN195" s="403"/>
      <c r="XBO195" s="403"/>
      <c r="XCA195" s="727"/>
      <c r="XCD195" s="403"/>
      <c r="XCE195" s="403"/>
      <c r="XCQ195" s="727"/>
      <c r="XCT195" s="403"/>
      <c r="XCU195" s="403"/>
      <c r="XDG195" s="727"/>
      <c r="XDJ195" s="403"/>
      <c r="XDK195" s="403"/>
      <c r="XDW195" s="727"/>
      <c r="XDZ195" s="403"/>
      <c r="XEA195" s="403"/>
      <c r="XEM195" s="727"/>
      <c r="XEP195" s="403"/>
      <c r="XEQ195" s="403"/>
      <c r="XFC195" s="727"/>
    </row>
    <row r="196" spans="1:1023 1026:2047 2050:3071 3074:4095 4098:5119 5122:6143 6146:7167 7170:8191 8194:9215 9218:10239 10242:11263 11266:12287 12290:13311 13314:14335 14338:15359 15362:16383" s="94" customFormat="1">
      <c r="A196" s="566" t="s">
        <v>15</v>
      </c>
      <c r="B196" s="579">
        <v>45908</v>
      </c>
      <c r="C196" s="579">
        <v>45911</v>
      </c>
      <c r="D196" s="566" t="s">
        <v>485</v>
      </c>
      <c r="E196" s="566" t="s">
        <v>486</v>
      </c>
      <c r="F196" s="566">
        <v>53</v>
      </c>
      <c r="G196" s="566" t="s">
        <v>500</v>
      </c>
      <c r="H196" s="566">
        <v>2000</v>
      </c>
      <c r="I196" s="566">
        <v>15</v>
      </c>
      <c r="J196" s="566">
        <v>0</v>
      </c>
      <c r="K196" s="566">
        <v>0</v>
      </c>
      <c r="L196" s="566">
        <v>0</v>
      </c>
      <c r="M196" s="566">
        <v>0</v>
      </c>
      <c r="N196" s="566">
        <f t="shared" ref="N196:N198" si="2179">SUM(H196:M196)</f>
        <v>2015</v>
      </c>
      <c r="O196" s="561">
        <f t="shared" ref="O196:O198" si="2180">N196/F196</f>
        <v>38.018867924528301</v>
      </c>
      <c r="P196" s="566" t="s">
        <v>1283</v>
      </c>
      <c r="R196" s="403"/>
      <c r="S196" s="403"/>
      <c r="AE196" s="727"/>
      <c r="AH196" s="403"/>
      <c r="AI196" s="403"/>
      <c r="AU196" s="727"/>
      <c r="AX196" s="403"/>
      <c r="AY196" s="403"/>
      <c r="BK196" s="727"/>
      <c r="BN196" s="403"/>
      <c r="BO196" s="403"/>
      <c r="CA196" s="727"/>
      <c r="CD196" s="403"/>
      <c r="CE196" s="403"/>
      <c r="CQ196" s="727"/>
      <c r="CT196" s="403"/>
      <c r="CU196" s="403"/>
      <c r="DG196" s="727"/>
      <c r="DJ196" s="403"/>
      <c r="DK196" s="403"/>
      <c r="DW196" s="727"/>
      <c r="DZ196" s="403"/>
      <c r="EA196" s="403"/>
      <c r="EM196" s="727"/>
      <c r="EP196" s="403"/>
      <c r="EQ196" s="403"/>
      <c r="FC196" s="727"/>
      <c r="FF196" s="403"/>
      <c r="FG196" s="403"/>
      <c r="FS196" s="727"/>
      <c r="FV196" s="403"/>
      <c r="FW196" s="403"/>
      <c r="GI196" s="727"/>
      <c r="GL196" s="403"/>
      <c r="GM196" s="403"/>
      <c r="GY196" s="727"/>
      <c r="HB196" s="403"/>
      <c r="HC196" s="403"/>
      <c r="HO196" s="727"/>
      <c r="HR196" s="403"/>
      <c r="HS196" s="403"/>
      <c r="IE196" s="727"/>
      <c r="IH196" s="403"/>
      <c r="II196" s="403"/>
      <c r="IU196" s="727"/>
      <c r="IX196" s="403"/>
      <c r="IY196" s="403"/>
      <c r="JK196" s="727"/>
      <c r="JN196" s="403"/>
      <c r="JO196" s="403"/>
      <c r="KA196" s="727"/>
      <c r="KD196" s="403"/>
      <c r="KE196" s="403"/>
      <c r="KQ196" s="727"/>
      <c r="KT196" s="403"/>
      <c r="KU196" s="403"/>
      <c r="LG196" s="727"/>
      <c r="LJ196" s="403"/>
      <c r="LK196" s="403"/>
      <c r="LW196" s="727"/>
      <c r="LZ196" s="403"/>
      <c r="MA196" s="403"/>
      <c r="MM196" s="727"/>
      <c r="MP196" s="403"/>
      <c r="MQ196" s="403"/>
      <c r="NC196" s="727"/>
      <c r="NF196" s="403"/>
      <c r="NG196" s="403"/>
      <c r="NS196" s="727"/>
      <c r="NV196" s="403"/>
      <c r="NW196" s="403"/>
      <c r="OI196" s="727"/>
      <c r="OL196" s="403"/>
      <c r="OM196" s="403"/>
      <c r="OY196" s="727"/>
      <c r="PB196" s="403"/>
      <c r="PC196" s="403"/>
      <c r="PO196" s="727"/>
      <c r="PR196" s="403"/>
      <c r="PS196" s="403"/>
      <c r="QE196" s="727"/>
      <c r="QH196" s="403"/>
      <c r="QI196" s="403"/>
      <c r="QU196" s="727"/>
      <c r="QX196" s="403"/>
      <c r="QY196" s="403"/>
      <c r="RK196" s="727"/>
      <c r="RN196" s="403"/>
      <c r="RO196" s="403"/>
      <c r="SA196" s="727"/>
      <c r="SD196" s="403"/>
      <c r="SE196" s="403"/>
      <c r="SQ196" s="727"/>
      <c r="ST196" s="403"/>
      <c r="SU196" s="403"/>
      <c r="TG196" s="727"/>
      <c r="TJ196" s="403"/>
      <c r="TK196" s="403"/>
      <c r="TW196" s="727"/>
      <c r="TZ196" s="403"/>
      <c r="UA196" s="403"/>
      <c r="UM196" s="727"/>
      <c r="UP196" s="403"/>
      <c r="UQ196" s="403"/>
      <c r="VC196" s="727"/>
      <c r="VF196" s="403"/>
      <c r="VG196" s="403"/>
      <c r="VS196" s="727"/>
      <c r="VV196" s="403"/>
      <c r="VW196" s="403"/>
      <c r="WI196" s="727"/>
      <c r="WL196" s="403"/>
      <c r="WM196" s="403"/>
      <c r="WY196" s="727"/>
      <c r="XB196" s="403"/>
      <c r="XC196" s="403"/>
      <c r="XO196" s="727"/>
      <c r="XR196" s="403"/>
      <c r="XS196" s="403"/>
      <c r="YE196" s="727"/>
      <c r="YH196" s="403"/>
      <c r="YI196" s="403"/>
      <c r="YU196" s="727"/>
      <c r="YX196" s="403"/>
      <c r="YY196" s="403"/>
      <c r="ZK196" s="727"/>
      <c r="ZN196" s="403"/>
      <c r="ZO196" s="403"/>
      <c r="AAA196" s="727"/>
      <c r="AAD196" s="403"/>
      <c r="AAE196" s="403"/>
      <c r="AAQ196" s="727"/>
      <c r="AAT196" s="403"/>
      <c r="AAU196" s="403"/>
      <c r="ABG196" s="727"/>
      <c r="ABJ196" s="403"/>
      <c r="ABK196" s="403"/>
      <c r="ABW196" s="727"/>
      <c r="ABZ196" s="403"/>
      <c r="ACA196" s="403"/>
      <c r="ACM196" s="727"/>
      <c r="ACP196" s="403"/>
      <c r="ACQ196" s="403"/>
      <c r="ADC196" s="727"/>
      <c r="ADF196" s="403"/>
      <c r="ADG196" s="403"/>
      <c r="ADS196" s="727"/>
      <c r="ADV196" s="403"/>
      <c r="ADW196" s="403"/>
      <c r="AEI196" s="727"/>
      <c r="AEL196" s="403"/>
      <c r="AEM196" s="403"/>
      <c r="AEY196" s="727"/>
      <c r="AFB196" s="403"/>
      <c r="AFC196" s="403"/>
      <c r="AFO196" s="727"/>
      <c r="AFR196" s="403"/>
      <c r="AFS196" s="403"/>
      <c r="AGE196" s="727"/>
      <c r="AGH196" s="403"/>
      <c r="AGI196" s="403"/>
      <c r="AGU196" s="727"/>
      <c r="AGX196" s="403"/>
      <c r="AGY196" s="403"/>
      <c r="AHK196" s="727"/>
      <c r="AHN196" s="403"/>
      <c r="AHO196" s="403"/>
      <c r="AIA196" s="727"/>
      <c r="AID196" s="403"/>
      <c r="AIE196" s="403"/>
      <c r="AIQ196" s="727"/>
      <c r="AIT196" s="403"/>
      <c r="AIU196" s="403"/>
      <c r="AJG196" s="727"/>
      <c r="AJJ196" s="403"/>
      <c r="AJK196" s="403"/>
      <c r="AJW196" s="727"/>
      <c r="AJZ196" s="403"/>
      <c r="AKA196" s="403"/>
      <c r="AKM196" s="727"/>
      <c r="AKP196" s="403"/>
      <c r="AKQ196" s="403"/>
      <c r="ALC196" s="727"/>
      <c r="ALF196" s="403"/>
      <c r="ALG196" s="403"/>
      <c r="ALS196" s="727"/>
      <c r="ALV196" s="403"/>
      <c r="ALW196" s="403"/>
      <c r="AMI196" s="727"/>
      <c r="AML196" s="403"/>
      <c r="AMM196" s="403"/>
      <c r="AMY196" s="727"/>
      <c r="ANB196" s="403"/>
      <c r="ANC196" s="403"/>
      <c r="ANO196" s="727"/>
      <c r="ANR196" s="403"/>
      <c r="ANS196" s="403"/>
      <c r="AOE196" s="727"/>
      <c r="AOH196" s="403"/>
      <c r="AOI196" s="403"/>
      <c r="AOU196" s="727"/>
      <c r="AOX196" s="403"/>
      <c r="AOY196" s="403"/>
      <c r="APK196" s="727"/>
      <c r="APN196" s="403"/>
      <c r="APO196" s="403"/>
      <c r="AQA196" s="727"/>
      <c r="AQD196" s="403"/>
      <c r="AQE196" s="403"/>
      <c r="AQQ196" s="727"/>
      <c r="AQT196" s="403"/>
      <c r="AQU196" s="403"/>
      <c r="ARG196" s="727"/>
      <c r="ARJ196" s="403"/>
      <c r="ARK196" s="403"/>
      <c r="ARW196" s="727"/>
      <c r="ARZ196" s="403"/>
      <c r="ASA196" s="403"/>
      <c r="ASM196" s="727"/>
      <c r="ASP196" s="403"/>
      <c r="ASQ196" s="403"/>
      <c r="ATC196" s="727"/>
      <c r="ATF196" s="403"/>
      <c r="ATG196" s="403"/>
      <c r="ATS196" s="727"/>
      <c r="ATV196" s="403"/>
      <c r="ATW196" s="403"/>
      <c r="AUI196" s="727"/>
      <c r="AUL196" s="403"/>
      <c r="AUM196" s="403"/>
      <c r="AUY196" s="727"/>
      <c r="AVB196" s="403"/>
      <c r="AVC196" s="403"/>
      <c r="AVO196" s="727"/>
      <c r="AVR196" s="403"/>
      <c r="AVS196" s="403"/>
      <c r="AWE196" s="727"/>
      <c r="AWH196" s="403"/>
      <c r="AWI196" s="403"/>
      <c r="AWU196" s="727"/>
      <c r="AWX196" s="403"/>
      <c r="AWY196" s="403"/>
      <c r="AXK196" s="727"/>
      <c r="AXN196" s="403"/>
      <c r="AXO196" s="403"/>
      <c r="AYA196" s="727"/>
      <c r="AYD196" s="403"/>
      <c r="AYE196" s="403"/>
      <c r="AYQ196" s="727"/>
      <c r="AYT196" s="403"/>
      <c r="AYU196" s="403"/>
      <c r="AZG196" s="727"/>
      <c r="AZJ196" s="403"/>
      <c r="AZK196" s="403"/>
      <c r="AZW196" s="727"/>
      <c r="AZZ196" s="403"/>
      <c r="BAA196" s="403"/>
      <c r="BAM196" s="727"/>
      <c r="BAP196" s="403"/>
      <c r="BAQ196" s="403"/>
      <c r="BBC196" s="727"/>
      <c r="BBF196" s="403"/>
      <c r="BBG196" s="403"/>
      <c r="BBS196" s="727"/>
      <c r="BBV196" s="403"/>
      <c r="BBW196" s="403"/>
      <c r="BCI196" s="727"/>
      <c r="BCL196" s="403"/>
      <c r="BCM196" s="403"/>
      <c r="BCY196" s="727"/>
      <c r="BDB196" s="403"/>
      <c r="BDC196" s="403"/>
      <c r="BDO196" s="727"/>
      <c r="BDR196" s="403"/>
      <c r="BDS196" s="403"/>
      <c r="BEE196" s="727"/>
      <c r="BEH196" s="403"/>
      <c r="BEI196" s="403"/>
      <c r="BEU196" s="727"/>
      <c r="BEX196" s="403"/>
      <c r="BEY196" s="403"/>
      <c r="BFK196" s="727"/>
      <c r="BFN196" s="403"/>
      <c r="BFO196" s="403"/>
      <c r="BGA196" s="727"/>
      <c r="BGD196" s="403"/>
      <c r="BGE196" s="403"/>
      <c r="BGQ196" s="727"/>
      <c r="BGT196" s="403"/>
      <c r="BGU196" s="403"/>
      <c r="BHG196" s="727"/>
      <c r="BHJ196" s="403"/>
      <c r="BHK196" s="403"/>
      <c r="BHW196" s="727"/>
      <c r="BHZ196" s="403"/>
      <c r="BIA196" s="403"/>
      <c r="BIM196" s="727"/>
      <c r="BIP196" s="403"/>
      <c r="BIQ196" s="403"/>
      <c r="BJC196" s="727"/>
      <c r="BJF196" s="403"/>
      <c r="BJG196" s="403"/>
      <c r="BJS196" s="727"/>
      <c r="BJV196" s="403"/>
      <c r="BJW196" s="403"/>
      <c r="BKI196" s="727"/>
      <c r="BKL196" s="403"/>
      <c r="BKM196" s="403"/>
      <c r="BKY196" s="727"/>
      <c r="BLB196" s="403"/>
      <c r="BLC196" s="403"/>
      <c r="BLO196" s="727"/>
      <c r="BLR196" s="403"/>
      <c r="BLS196" s="403"/>
      <c r="BME196" s="727"/>
      <c r="BMH196" s="403"/>
      <c r="BMI196" s="403"/>
      <c r="BMU196" s="727"/>
      <c r="BMX196" s="403"/>
      <c r="BMY196" s="403"/>
      <c r="BNK196" s="727"/>
      <c r="BNN196" s="403"/>
      <c r="BNO196" s="403"/>
      <c r="BOA196" s="727"/>
      <c r="BOD196" s="403"/>
      <c r="BOE196" s="403"/>
      <c r="BOQ196" s="727"/>
      <c r="BOT196" s="403"/>
      <c r="BOU196" s="403"/>
      <c r="BPG196" s="727"/>
      <c r="BPJ196" s="403"/>
      <c r="BPK196" s="403"/>
      <c r="BPW196" s="727"/>
      <c r="BPZ196" s="403"/>
      <c r="BQA196" s="403"/>
      <c r="BQM196" s="727"/>
      <c r="BQP196" s="403"/>
      <c r="BQQ196" s="403"/>
      <c r="BRC196" s="727"/>
      <c r="BRF196" s="403"/>
      <c r="BRG196" s="403"/>
      <c r="BRS196" s="727"/>
      <c r="BRV196" s="403"/>
      <c r="BRW196" s="403"/>
      <c r="BSI196" s="727"/>
      <c r="BSL196" s="403"/>
      <c r="BSM196" s="403"/>
      <c r="BSY196" s="727"/>
      <c r="BTB196" s="403"/>
      <c r="BTC196" s="403"/>
      <c r="BTO196" s="727"/>
      <c r="BTR196" s="403"/>
      <c r="BTS196" s="403"/>
      <c r="BUE196" s="727"/>
      <c r="BUH196" s="403"/>
      <c r="BUI196" s="403"/>
      <c r="BUU196" s="727"/>
      <c r="BUX196" s="403"/>
      <c r="BUY196" s="403"/>
      <c r="BVK196" s="727"/>
      <c r="BVN196" s="403"/>
      <c r="BVO196" s="403"/>
      <c r="BWA196" s="727"/>
      <c r="BWD196" s="403"/>
      <c r="BWE196" s="403"/>
      <c r="BWQ196" s="727"/>
      <c r="BWT196" s="403"/>
      <c r="BWU196" s="403"/>
      <c r="BXG196" s="727"/>
      <c r="BXJ196" s="403"/>
      <c r="BXK196" s="403"/>
      <c r="BXW196" s="727"/>
      <c r="BXZ196" s="403"/>
      <c r="BYA196" s="403"/>
      <c r="BYM196" s="727"/>
      <c r="BYP196" s="403"/>
      <c r="BYQ196" s="403"/>
      <c r="BZC196" s="727"/>
      <c r="BZF196" s="403"/>
      <c r="BZG196" s="403"/>
      <c r="BZS196" s="727"/>
      <c r="BZV196" s="403"/>
      <c r="BZW196" s="403"/>
      <c r="CAI196" s="727"/>
      <c r="CAL196" s="403"/>
      <c r="CAM196" s="403"/>
      <c r="CAY196" s="727"/>
      <c r="CBB196" s="403"/>
      <c r="CBC196" s="403"/>
      <c r="CBO196" s="727"/>
      <c r="CBR196" s="403"/>
      <c r="CBS196" s="403"/>
      <c r="CCE196" s="727"/>
      <c r="CCH196" s="403"/>
      <c r="CCI196" s="403"/>
      <c r="CCU196" s="727"/>
      <c r="CCX196" s="403"/>
      <c r="CCY196" s="403"/>
      <c r="CDK196" s="727"/>
      <c r="CDN196" s="403"/>
      <c r="CDO196" s="403"/>
      <c r="CEA196" s="727"/>
      <c r="CED196" s="403"/>
      <c r="CEE196" s="403"/>
      <c r="CEQ196" s="727"/>
      <c r="CET196" s="403"/>
      <c r="CEU196" s="403"/>
      <c r="CFG196" s="727"/>
      <c r="CFJ196" s="403"/>
      <c r="CFK196" s="403"/>
      <c r="CFW196" s="727"/>
      <c r="CFZ196" s="403"/>
      <c r="CGA196" s="403"/>
      <c r="CGM196" s="727"/>
      <c r="CGP196" s="403"/>
      <c r="CGQ196" s="403"/>
      <c r="CHC196" s="727"/>
      <c r="CHF196" s="403"/>
      <c r="CHG196" s="403"/>
      <c r="CHS196" s="727"/>
      <c r="CHV196" s="403"/>
      <c r="CHW196" s="403"/>
      <c r="CII196" s="727"/>
      <c r="CIL196" s="403"/>
      <c r="CIM196" s="403"/>
      <c r="CIY196" s="727"/>
      <c r="CJB196" s="403"/>
      <c r="CJC196" s="403"/>
      <c r="CJO196" s="727"/>
      <c r="CJR196" s="403"/>
      <c r="CJS196" s="403"/>
      <c r="CKE196" s="727"/>
      <c r="CKH196" s="403"/>
      <c r="CKI196" s="403"/>
      <c r="CKU196" s="727"/>
      <c r="CKX196" s="403"/>
      <c r="CKY196" s="403"/>
      <c r="CLK196" s="727"/>
      <c r="CLN196" s="403"/>
      <c r="CLO196" s="403"/>
      <c r="CMA196" s="727"/>
      <c r="CMD196" s="403"/>
      <c r="CME196" s="403"/>
      <c r="CMQ196" s="727"/>
      <c r="CMT196" s="403"/>
      <c r="CMU196" s="403"/>
      <c r="CNG196" s="727"/>
      <c r="CNJ196" s="403"/>
      <c r="CNK196" s="403"/>
      <c r="CNW196" s="727"/>
      <c r="CNZ196" s="403"/>
      <c r="COA196" s="403"/>
      <c r="COM196" s="727"/>
      <c r="COP196" s="403"/>
      <c r="COQ196" s="403"/>
      <c r="CPC196" s="727"/>
      <c r="CPF196" s="403"/>
      <c r="CPG196" s="403"/>
      <c r="CPS196" s="727"/>
      <c r="CPV196" s="403"/>
      <c r="CPW196" s="403"/>
      <c r="CQI196" s="727"/>
      <c r="CQL196" s="403"/>
      <c r="CQM196" s="403"/>
      <c r="CQY196" s="727"/>
      <c r="CRB196" s="403"/>
      <c r="CRC196" s="403"/>
      <c r="CRO196" s="727"/>
      <c r="CRR196" s="403"/>
      <c r="CRS196" s="403"/>
      <c r="CSE196" s="727"/>
      <c r="CSH196" s="403"/>
      <c r="CSI196" s="403"/>
      <c r="CSU196" s="727"/>
      <c r="CSX196" s="403"/>
      <c r="CSY196" s="403"/>
      <c r="CTK196" s="727"/>
      <c r="CTN196" s="403"/>
      <c r="CTO196" s="403"/>
      <c r="CUA196" s="727"/>
      <c r="CUD196" s="403"/>
      <c r="CUE196" s="403"/>
      <c r="CUQ196" s="727"/>
      <c r="CUT196" s="403"/>
      <c r="CUU196" s="403"/>
      <c r="CVG196" s="727"/>
      <c r="CVJ196" s="403"/>
      <c r="CVK196" s="403"/>
      <c r="CVW196" s="727"/>
      <c r="CVZ196" s="403"/>
      <c r="CWA196" s="403"/>
      <c r="CWM196" s="727"/>
      <c r="CWP196" s="403"/>
      <c r="CWQ196" s="403"/>
      <c r="CXC196" s="727"/>
      <c r="CXF196" s="403"/>
      <c r="CXG196" s="403"/>
      <c r="CXS196" s="727"/>
      <c r="CXV196" s="403"/>
      <c r="CXW196" s="403"/>
      <c r="CYI196" s="727"/>
      <c r="CYL196" s="403"/>
      <c r="CYM196" s="403"/>
      <c r="CYY196" s="727"/>
      <c r="CZB196" s="403"/>
      <c r="CZC196" s="403"/>
      <c r="CZO196" s="727"/>
      <c r="CZR196" s="403"/>
      <c r="CZS196" s="403"/>
      <c r="DAE196" s="727"/>
      <c r="DAH196" s="403"/>
      <c r="DAI196" s="403"/>
      <c r="DAU196" s="727"/>
      <c r="DAX196" s="403"/>
      <c r="DAY196" s="403"/>
      <c r="DBK196" s="727"/>
      <c r="DBN196" s="403"/>
      <c r="DBO196" s="403"/>
      <c r="DCA196" s="727"/>
      <c r="DCD196" s="403"/>
      <c r="DCE196" s="403"/>
      <c r="DCQ196" s="727"/>
      <c r="DCT196" s="403"/>
      <c r="DCU196" s="403"/>
      <c r="DDG196" s="727"/>
      <c r="DDJ196" s="403"/>
      <c r="DDK196" s="403"/>
      <c r="DDW196" s="727"/>
      <c r="DDZ196" s="403"/>
      <c r="DEA196" s="403"/>
      <c r="DEM196" s="727"/>
      <c r="DEP196" s="403"/>
      <c r="DEQ196" s="403"/>
      <c r="DFC196" s="727"/>
      <c r="DFF196" s="403"/>
      <c r="DFG196" s="403"/>
      <c r="DFS196" s="727"/>
      <c r="DFV196" s="403"/>
      <c r="DFW196" s="403"/>
      <c r="DGI196" s="727"/>
      <c r="DGL196" s="403"/>
      <c r="DGM196" s="403"/>
      <c r="DGY196" s="727"/>
      <c r="DHB196" s="403"/>
      <c r="DHC196" s="403"/>
      <c r="DHO196" s="727"/>
      <c r="DHR196" s="403"/>
      <c r="DHS196" s="403"/>
      <c r="DIE196" s="727"/>
      <c r="DIH196" s="403"/>
      <c r="DII196" s="403"/>
      <c r="DIU196" s="727"/>
      <c r="DIX196" s="403"/>
      <c r="DIY196" s="403"/>
      <c r="DJK196" s="727"/>
      <c r="DJN196" s="403"/>
      <c r="DJO196" s="403"/>
      <c r="DKA196" s="727"/>
      <c r="DKD196" s="403"/>
      <c r="DKE196" s="403"/>
      <c r="DKQ196" s="727"/>
      <c r="DKT196" s="403"/>
      <c r="DKU196" s="403"/>
      <c r="DLG196" s="727"/>
      <c r="DLJ196" s="403"/>
      <c r="DLK196" s="403"/>
      <c r="DLW196" s="727"/>
      <c r="DLZ196" s="403"/>
      <c r="DMA196" s="403"/>
      <c r="DMM196" s="727"/>
      <c r="DMP196" s="403"/>
      <c r="DMQ196" s="403"/>
      <c r="DNC196" s="727"/>
      <c r="DNF196" s="403"/>
      <c r="DNG196" s="403"/>
      <c r="DNS196" s="727"/>
      <c r="DNV196" s="403"/>
      <c r="DNW196" s="403"/>
      <c r="DOI196" s="727"/>
      <c r="DOL196" s="403"/>
      <c r="DOM196" s="403"/>
      <c r="DOY196" s="727"/>
      <c r="DPB196" s="403"/>
      <c r="DPC196" s="403"/>
      <c r="DPO196" s="727"/>
      <c r="DPR196" s="403"/>
      <c r="DPS196" s="403"/>
      <c r="DQE196" s="727"/>
      <c r="DQH196" s="403"/>
      <c r="DQI196" s="403"/>
      <c r="DQU196" s="727"/>
      <c r="DQX196" s="403"/>
      <c r="DQY196" s="403"/>
      <c r="DRK196" s="727"/>
      <c r="DRN196" s="403"/>
      <c r="DRO196" s="403"/>
      <c r="DSA196" s="727"/>
      <c r="DSD196" s="403"/>
      <c r="DSE196" s="403"/>
      <c r="DSQ196" s="727"/>
      <c r="DST196" s="403"/>
      <c r="DSU196" s="403"/>
      <c r="DTG196" s="727"/>
      <c r="DTJ196" s="403"/>
      <c r="DTK196" s="403"/>
      <c r="DTW196" s="727"/>
      <c r="DTZ196" s="403"/>
      <c r="DUA196" s="403"/>
      <c r="DUM196" s="727"/>
      <c r="DUP196" s="403"/>
      <c r="DUQ196" s="403"/>
      <c r="DVC196" s="727"/>
      <c r="DVF196" s="403"/>
      <c r="DVG196" s="403"/>
      <c r="DVS196" s="727"/>
      <c r="DVV196" s="403"/>
      <c r="DVW196" s="403"/>
      <c r="DWI196" s="727"/>
      <c r="DWL196" s="403"/>
      <c r="DWM196" s="403"/>
      <c r="DWY196" s="727"/>
      <c r="DXB196" s="403"/>
      <c r="DXC196" s="403"/>
      <c r="DXO196" s="727"/>
      <c r="DXR196" s="403"/>
      <c r="DXS196" s="403"/>
      <c r="DYE196" s="727"/>
      <c r="DYH196" s="403"/>
      <c r="DYI196" s="403"/>
      <c r="DYU196" s="727"/>
      <c r="DYX196" s="403"/>
      <c r="DYY196" s="403"/>
      <c r="DZK196" s="727"/>
      <c r="DZN196" s="403"/>
      <c r="DZO196" s="403"/>
      <c r="EAA196" s="727"/>
      <c r="EAD196" s="403"/>
      <c r="EAE196" s="403"/>
      <c r="EAQ196" s="727"/>
      <c r="EAT196" s="403"/>
      <c r="EAU196" s="403"/>
      <c r="EBG196" s="727"/>
      <c r="EBJ196" s="403"/>
      <c r="EBK196" s="403"/>
      <c r="EBW196" s="727"/>
      <c r="EBZ196" s="403"/>
      <c r="ECA196" s="403"/>
      <c r="ECM196" s="727"/>
      <c r="ECP196" s="403"/>
      <c r="ECQ196" s="403"/>
      <c r="EDC196" s="727"/>
      <c r="EDF196" s="403"/>
      <c r="EDG196" s="403"/>
      <c r="EDS196" s="727"/>
      <c r="EDV196" s="403"/>
      <c r="EDW196" s="403"/>
      <c r="EEI196" s="727"/>
      <c r="EEL196" s="403"/>
      <c r="EEM196" s="403"/>
      <c r="EEY196" s="727"/>
      <c r="EFB196" s="403"/>
      <c r="EFC196" s="403"/>
      <c r="EFO196" s="727"/>
      <c r="EFR196" s="403"/>
      <c r="EFS196" s="403"/>
      <c r="EGE196" s="727"/>
      <c r="EGH196" s="403"/>
      <c r="EGI196" s="403"/>
      <c r="EGU196" s="727"/>
      <c r="EGX196" s="403"/>
      <c r="EGY196" s="403"/>
      <c r="EHK196" s="727"/>
      <c r="EHN196" s="403"/>
      <c r="EHO196" s="403"/>
      <c r="EIA196" s="727"/>
      <c r="EID196" s="403"/>
      <c r="EIE196" s="403"/>
      <c r="EIQ196" s="727"/>
      <c r="EIT196" s="403"/>
      <c r="EIU196" s="403"/>
      <c r="EJG196" s="727"/>
      <c r="EJJ196" s="403"/>
      <c r="EJK196" s="403"/>
      <c r="EJW196" s="727"/>
      <c r="EJZ196" s="403"/>
      <c r="EKA196" s="403"/>
      <c r="EKM196" s="727"/>
      <c r="EKP196" s="403"/>
      <c r="EKQ196" s="403"/>
      <c r="ELC196" s="727"/>
      <c r="ELF196" s="403"/>
      <c r="ELG196" s="403"/>
      <c r="ELS196" s="727"/>
      <c r="ELV196" s="403"/>
      <c r="ELW196" s="403"/>
      <c r="EMI196" s="727"/>
      <c r="EML196" s="403"/>
      <c r="EMM196" s="403"/>
      <c r="EMY196" s="727"/>
      <c r="ENB196" s="403"/>
      <c r="ENC196" s="403"/>
      <c r="ENO196" s="727"/>
      <c r="ENR196" s="403"/>
      <c r="ENS196" s="403"/>
      <c r="EOE196" s="727"/>
      <c r="EOH196" s="403"/>
      <c r="EOI196" s="403"/>
      <c r="EOU196" s="727"/>
      <c r="EOX196" s="403"/>
      <c r="EOY196" s="403"/>
      <c r="EPK196" s="727"/>
      <c r="EPN196" s="403"/>
      <c r="EPO196" s="403"/>
      <c r="EQA196" s="727"/>
      <c r="EQD196" s="403"/>
      <c r="EQE196" s="403"/>
      <c r="EQQ196" s="727"/>
      <c r="EQT196" s="403"/>
      <c r="EQU196" s="403"/>
      <c r="ERG196" s="727"/>
      <c r="ERJ196" s="403"/>
      <c r="ERK196" s="403"/>
      <c r="ERW196" s="727"/>
      <c r="ERZ196" s="403"/>
      <c r="ESA196" s="403"/>
      <c r="ESM196" s="727"/>
      <c r="ESP196" s="403"/>
      <c r="ESQ196" s="403"/>
      <c r="ETC196" s="727"/>
      <c r="ETF196" s="403"/>
      <c r="ETG196" s="403"/>
      <c r="ETS196" s="727"/>
      <c r="ETV196" s="403"/>
      <c r="ETW196" s="403"/>
      <c r="EUI196" s="727"/>
      <c r="EUL196" s="403"/>
      <c r="EUM196" s="403"/>
      <c r="EUY196" s="727"/>
      <c r="EVB196" s="403"/>
      <c r="EVC196" s="403"/>
      <c r="EVO196" s="727"/>
      <c r="EVR196" s="403"/>
      <c r="EVS196" s="403"/>
      <c r="EWE196" s="727"/>
      <c r="EWH196" s="403"/>
      <c r="EWI196" s="403"/>
      <c r="EWU196" s="727"/>
      <c r="EWX196" s="403"/>
      <c r="EWY196" s="403"/>
      <c r="EXK196" s="727"/>
      <c r="EXN196" s="403"/>
      <c r="EXO196" s="403"/>
      <c r="EYA196" s="727"/>
      <c r="EYD196" s="403"/>
      <c r="EYE196" s="403"/>
      <c r="EYQ196" s="727"/>
      <c r="EYT196" s="403"/>
      <c r="EYU196" s="403"/>
      <c r="EZG196" s="727"/>
      <c r="EZJ196" s="403"/>
      <c r="EZK196" s="403"/>
      <c r="EZW196" s="727"/>
      <c r="EZZ196" s="403"/>
      <c r="FAA196" s="403"/>
      <c r="FAM196" s="727"/>
      <c r="FAP196" s="403"/>
      <c r="FAQ196" s="403"/>
      <c r="FBC196" s="727"/>
      <c r="FBF196" s="403"/>
      <c r="FBG196" s="403"/>
      <c r="FBS196" s="727"/>
      <c r="FBV196" s="403"/>
      <c r="FBW196" s="403"/>
      <c r="FCI196" s="727"/>
      <c r="FCL196" s="403"/>
      <c r="FCM196" s="403"/>
      <c r="FCY196" s="727"/>
      <c r="FDB196" s="403"/>
      <c r="FDC196" s="403"/>
      <c r="FDO196" s="727"/>
      <c r="FDR196" s="403"/>
      <c r="FDS196" s="403"/>
      <c r="FEE196" s="727"/>
      <c r="FEH196" s="403"/>
      <c r="FEI196" s="403"/>
      <c r="FEU196" s="727"/>
      <c r="FEX196" s="403"/>
      <c r="FEY196" s="403"/>
      <c r="FFK196" s="727"/>
      <c r="FFN196" s="403"/>
      <c r="FFO196" s="403"/>
      <c r="FGA196" s="727"/>
      <c r="FGD196" s="403"/>
      <c r="FGE196" s="403"/>
      <c r="FGQ196" s="727"/>
      <c r="FGT196" s="403"/>
      <c r="FGU196" s="403"/>
      <c r="FHG196" s="727"/>
      <c r="FHJ196" s="403"/>
      <c r="FHK196" s="403"/>
      <c r="FHW196" s="727"/>
      <c r="FHZ196" s="403"/>
      <c r="FIA196" s="403"/>
      <c r="FIM196" s="727"/>
      <c r="FIP196" s="403"/>
      <c r="FIQ196" s="403"/>
      <c r="FJC196" s="727"/>
      <c r="FJF196" s="403"/>
      <c r="FJG196" s="403"/>
      <c r="FJS196" s="727"/>
      <c r="FJV196" s="403"/>
      <c r="FJW196" s="403"/>
      <c r="FKI196" s="727"/>
      <c r="FKL196" s="403"/>
      <c r="FKM196" s="403"/>
      <c r="FKY196" s="727"/>
      <c r="FLB196" s="403"/>
      <c r="FLC196" s="403"/>
      <c r="FLO196" s="727"/>
      <c r="FLR196" s="403"/>
      <c r="FLS196" s="403"/>
      <c r="FME196" s="727"/>
      <c r="FMH196" s="403"/>
      <c r="FMI196" s="403"/>
      <c r="FMU196" s="727"/>
      <c r="FMX196" s="403"/>
      <c r="FMY196" s="403"/>
      <c r="FNK196" s="727"/>
      <c r="FNN196" s="403"/>
      <c r="FNO196" s="403"/>
      <c r="FOA196" s="727"/>
      <c r="FOD196" s="403"/>
      <c r="FOE196" s="403"/>
      <c r="FOQ196" s="727"/>
      <c r="FOT196" s="403"/>
      <c r="FOU196" s="403"/>
      <c r="FPG196" s="727"/>
      <c r="FPJ196" s="403"/>
      <c r="FPK196" s="403"/>
      <c r="FPW196" s="727"/>
      <c r="FPZ196" s="403"/>
      <c r="FQA196" s="403"/>
      <c r="FQM196" s="727"/>
      <c r="FQP196" s="403"/>
      <c r="FQQ196" s="403"/>
      <c r="FRC196" s="727"/>
      <c r="FRF196" s="403"/>
      <c r="FRG196" s="403"/>
      <c r="FRS196" s="727"/>
      <c r="FRV196" s="403"/>
      <c r="FRW196" s="403"/>
      <c r="FSI196" s="727"/>
      <c r="FSL196" s="403"/>
      <c r="FSM196" s="403"/>
      <c r="FSY196" s="727"/>
      <c r="FTB196" s="403"/>
      <c r="FTC196" s="403"/>
      <c r="FTO196" s="727"/>
      <c r="FTR196" s="403"/>
      <c r="FTS196" s="403"/>
      <c r="FUE196" s="727"/>
      <c r="FUH196" s="403"/>
      <c r="FUI196" s="403"/>
      <c r="FUU196" s="727"/>
      <c r="FUX196" s="403"/>
      <c r="FUY196" s="403"/>
      <c r="FVK196" s="727"/>
      <c r="FVN196" s="403"/>
      <c r="FVO196" s="403"/>
      <c r="FWA196" s="727"/>
      <c r="FWD196" s="403"/>
      <c r="FWE196" s="403"/>
      <c r="FWQ196" s="727"/>
      <c r="FWT196" s="403"/>
      <c r="FWU196" s="403"/>
      <c r="FXG196" s="727"/>
      <c r="FXJ196" s="403"/>
      <c r="FXK196" s="403"/>
      <c r="FXW196" s="727"/>
      <c r="FXZ196" s="403"/>
      <c r="FYA196" s="403"/>
      <c r="FYM196" s="727"/>
      <c r="FYP196" s="403"/>
      <c r="FYQ196" s="403"/>
      <c r="FZC196" s="727"/>
      <c r="FZF196" s="403"/>
      <c r="FZG196" s="403"/>
      <c r="FZS196" s="727"/>
      <c r="FZV196" s="403"/>
      <c r="FZW196" s="403"/>
      <c r="GAI196" s="727"/>
      <c r="GAL196" s="403"/>
      <c r="GAM196" s="403"/>
      <c r="GAY196" s="727"/>
      <c r="GBB196" s="403"/>
      <c r="GBC196" s="403"/>
      <c r="GBO196" s="727"/>
      <c r="GBR196" s="403"/>
      <c r="GBS196" s="403"/>
      <c r="GCE196" s="727"/>
      <c r="GCH196" s="403"/>
      <c r="GCI196" s="403"/>
      <c r="GCU196" s="727"/>
      <c r="GCX196" s="403"/>
      <c r="GCY196" s="403"/>
      <c r="GDK196" s="727"/>
      <c r="GDN196" s="403"/>
      <c r="GDO196" s="403"/>
      <c r="GEA196" s="727"/>
      <c r="GED196" s="403"/>
      <c r="GEE196" s="403"/>
      <c r="GEQ196" s="727"/>
      <c r="GET196" s="403"/>
      <c r="GEU196" s="403"/>
      <c r="GFG196" s="727"/>
      <c r="GFJ196" s="403"/>
      <c r="GFK196" s="403"/>
      <c r="GFW196" s="727"/>
      <c r="GFZ196" s="403"/>
      <c r="GGA196" s="403"/>
      <c r="GGM196" s="727"/>
      <c r="GGP196" s="403"/>
      <c r="GGQ196" s="403"/>
      <c r="GHC196" s="727"/>
      <c r="GHF196" s="403"/>
      <c r="GHG196" s="403"/>
      <c r="GHS196" s="727"/>
      <c r="GHV196" s="403"/>
      <c r="GHW196" s="403"/>
      <c r="GII196" s="727"/>
      <c r="GIL196" s="403"/>
      <c r="GIM196" s="403"/>
      <c r="GIY196" s="727"/>
      <c r="GJB196" s="403"/>
      <c r="GJC196" s="403"/>
      <c r="GJO196" s="727"/>
      <c r="GJR196" s="403"/>
      <c r="GJS196" s="403"/>
      <c r="GKE196" s="727"/>
      <c r="GKH196" s="403"/>
      <c r="GKI196" s="403"/>
      <c r="GKU196" s="727"/>
      <c r="GKX196" s="403"/>
      <c r="GKY196" s="403"/>
      <c r="GLK196" s="727"/>
      <c r="GLN196" s="403"/>
      <c r="GLO196" s="403"/>
      <c r="GMA196" s="727"/>
      <c r="GMD196" s="403"/>
      <c r="GME196" s="403"/>
      <c r="GMQ196" s="727"/>
      <c r="GMT196" s="403"/>
      <c r="GMU196" s="403"/>
      <c r="GNG196" s="727"/>
      <c r="GNJ196" s="403"/>
      <c r="GNK196" s="403"/>
      <c r="GNW196" s="727"/>
      <c r="GNZ196" s="403"/>
      <c r="GOA196" s="403"/>
      <c r="GOM196" s="727"/>
      <c r="GOP196" s="403"/>
      <c r="GOQ196" s="403"/>
      <c r="GPC196" s="727"/>
      <c r="GPF196" s="403"/>
      <c r="GPG196" s="403"/>
      <c r="GPS196" s="727"/>
      <c r="GPV196" s="403"/>
      <c r="GPW196" s="403"/>
      <c r="GQI196" s="727"/>
      <c r="GQL196" s="403"/>
      <c r="GQM196" s="403"/>
      <c r="GQY196" s="727"/>
      <c r="GRB196" s="403"/>
      <c r="GRC196" s="403"/>
      <c r="GRO196" s="727"/>
      <c r="GRR196" s="403"/>
      <c r="GRS196" s="403"/>
      <c r="GSE196" s="727"/>
      <c r="GSH196" s="403"/>
      <c r="GSI196" s="403"/>
      <c r="GSU196" s="727"/>
      <c r="GSX196" s="403"/>
      <c r="GSY196" s="403"/>
      <c r="GTK196" s="727"/>
      <c r="GTN196" s="403"/>
      <c r="GTO196" s="403"/>
      <c r="GUA196" s="727"/>
      <c r="GUD196" s="403"/>
      <c r="GUE196" s="403"/>
      <c r="GUQ196" s="727"/>
      <c r="GUT196" s="403"/>
      <c r="GUU196" s="403"/>
      <c r="GVG196" s="727"/>
      <c r="GVJ196" s="403"/>
      <c r="GVK196" s="403"/>
      <c r="GVW196" s="727"/>
      <c r="GVZ196" s="403"/>
      <c r="GWA196" s="403"/>
      <c r="GWM196" s="727"/>
      <c r="GWP196" s="403"/>
      <c r="GWQ196" s="403"/>
      <c r="GXC196" s="727"/>
      <c r="GXF196" s="403"/>
      <c r="GXG196" s="403"/>
      <c r="GXS196" s="727"/>
      <c r="GXV196" s="403"/>
      <c r="GXW196" s="403"/>
      <c r="GYI196" s="727"/>
      <c r="GYL196" s="403"/>
      <c r="GYM196" s="403"/>
      <c r="GYY196" s="727"/>
      <c r="GZB196" s="403"/>
      <c r="GZC196" s="403"/>
      <c r="GZO196" s="727"/>
      <c r="GZR196" s="403"/>
      <c r="GZS196" s="403"/>
      <c r="HAE196" s="727"/>
      <c r="HAH196" s="403"/>
      <c r="HAI196" s="403"/>
      <c r="HAU196" s="727"/>
      <c r="HAX196" s="403"/>
      <c r="HAY196" s="403"/>
      <c r="HBK196" s="727"/>
      <c r="HBN196" s="403"/>
      <c r="HBO196" s="403"/>
      <c r="HCA196" s="727"/>
      <c r="HCD196" s="403"/>
      <c r="HCE196" s="403"/>
      <c r="HCQ196" s="727"/>
      <c r="HCT196" s="403"/>
      <c r="HCU196" s="403"/>
      <c r="HDG196" s="727"/>
      <c r="HDJ196" s="403"/>
      <c r="HDK196" s="403"/>
      <c r="HDW196" s="727"/>
      <c r="HDZ196" s="403"/>
      <c r="HEA196" s="403"/>
      <c r="HEM196" s="727"/>
      <c r="HEP196" s="403"/>
      <c r="HEQ196" s="403"/>
      <c r="HFC196" s="727"/>
      <c r="HFF196" s="403"/>
      <c r="HFG196" s="403"/>
      <c r="HFS196" s="727"/>
      <c r="HFV196" s="403"/>
      <c r="HFW196" s="403"/>
      <c r="HGI196" s="727"/>
      <c r="HGL196" s="403"/>
      <c r="HGM196" s="403"/>
      <c r="HGY196" s="727"/>
      <c r="HHB196" s="403"/>
      <c r="HHC196" s="403"/>
      <c r="HHO196" s="727"/>
      <c r="HHR196" s="403"/>
      <c r="HHS196" s="403"/>
      <c r="HIE196" s="727"/>
      <c r="HIH196" s="403"/>
      <c r="HII196" s="403"/>
      <c r="HIU196" s="727"/>
      <c r="HIX196" s="403"/>
      <c r="HIY196" s="403"/>
      <c r="HJK196" s="727"/>
      <c r="HJN196" s="403"/>
      <c r="HJO196" s="403"/>
      <c r="HKA196" s="727"/>
      <c r="HKD196" s="403"/>
      <c r="HKE196" s="403"/>
      <c r="HKQ196" s="727"/>
      <c r="HKT196" s="403"/>
      <c r="HKU196" s="403"/>
      <c r="HLG196" s="727"/>
      <c r="HLJ196" s="403"/>
      <c r="HLK196" s="403"/>
      <c r="HLW196" s="727"/>
      <c r="HLZ196" s="403"/>
      <c r="HMA196" s="403"/>
      <c r="HMM196" s="727"/>
      <c r="HMP196" s="403"/>
      <c r="HMQ196" s="403"/>
      <c r="HNC196" s="727"/>
      <c r="HNF196" s="403"/>
      <c r="HNG196" s="403"/>
      <c r="HNS196" s="727"/>
      <c r="HNV196" s="403"/>
      <c r="HNW196" s="403"/>
      <c r="HOI196" s="727"/>
      <c r="HOL196" s="403"/>
      <c r="HOM196" s="403"/>
      <c r="HOY196" s="727"/>
      <c r="HPB196" s="403"/>
      <c r="HPC196" s="403"/>
      <c r="HPO196" s="727"/>
      <c r="HPR196" s="403"/>
      <c r="HPS196" s="403"/>
      <c r="HQE196" s="727"/>
      <c r="HQH196" s="403"/>
      <c r="HQI196" s="403"/>
      <c r="HQU196" s="727"/>
      <c r="HQX196" s="403"/>
      <c r="HQY196" s="403"/>
      <c r="HRK196" s="727"/>
      <c r="HRN196" s="403"/>
      <c r="HRO196" s="403"/>
      <c r="HSA196" s="727"/>
      <c r="HSD196" s="403"/>
      <c r="HSE196" s="403"/>
      <c r="HSQ196" s="727"/>
      <c r="HST196" s="403"/>
      <c r="HSU196" s="403"/>
      <c r="HTG196" s="727"/>
      <c r="HTJ196" s="403"/>
      <c r="HTK196" s="403"/>
      <c r="HTW196" s="727"/>
      <c r="HTZ196" s="403"/>
      <c r="HUA196" s="403"/>
      <c r="HUM196" s="727"/>
      <c r="HUP196" s="403"/>
      <c r="HUQ196" s="403"/>
      <c r="HVC196" s="727"/>
      <c r="HVF196" s="403"/>
      <c r="HVG196" s="403"/>
      <c r="HVS196" s="727"/>
      <c r="HVV196" s="403"/>
      <c r="HVW196" s="403"/>
      <c r="HWI196" s="727"/>
      <c r="HWL196" s="403"/>
      <c r="HWM196" s="403"/>
      <c r="HWY196" s="727"/>
      <c r="HXB196" s="403"/>
      <c r="HXC196" s="403"/>
      <c r="HXO196" s="727"/>
      <c r="HXR196" s="403"/>
      <c r="HXS196" s="403"/>
      <c r="HYE196" s="727"/>
      <c r="HYH196" s="403"/>
      <c r="HYI196" s="403"/>
      <c r="HYU196" s="727"/>
      <c r="HYX196" s="403"/>
      <c r="HYY196" s="403"/>
      <c r="HZK196" s="727"/>
      <c r="HZN196" s="403"/>
      <c r="HZO196" s="403"/>
      <c r="IAA196" s="727"/>
      <c r="IAD196" s="403"/>
      <c r="IAE196" s="403"/>
      <c r="IAQ196" s="727"/>
      <c r="IAT196" s="403"/>
      <c r="IAU196" s="403"/>
      <c r="IBG196" s="727"/>
      <c r="IBJ196" s="403"/>
      <c r="IBK196" s="403"/>
      <c r="IBW196" s="727"/>
      <c r="IBZ196" s="403"/>
      <c r="ICA196" s="403"/>
      <c r="ICM196" s="727"/>
      <c r="ICP196" s="403"/>
      <c r="ICQ196" s="403"/>
      <c r="IDC196" s="727"/>
      <c r="IDF196" s="403"/>
      <c r="IDG196" s="403"/>
      <c r="IDS196" s="727"/>
      <c r="IDV196" s="403"/>
      <c r="IDW196" s="403"/>
      <c r="IEI196" s="727"/>
      <c r="IEL196" s="403"/>
      <c r="IEM196" s="403"/>
      <c r="IEY196" s="727"/>
      <c r="IFB196" s="403"/>
      <c r="IFC196" s="403"/>
      <c r="IFO196" s="727"/>
      <c r="IFR196" s="403"/>
      <c r="IFS196" s="403"/>
      <c r="IGE196" s="727"/>
      <c r="IGH196" s="403"/>
      <c r="IGI196" s="403"/>
      <c r="IGU196" s="727"/>
      <c r="IGX196" s="403"/>
      <c r="IGY196" s="403"/>
      <c r="IHK196" s="727"/>
      <c r="IHN196" s="403"/>
      <c r="IHO196" s="403"/>
      <c r="IIA196" s="727"/>
      <c r="IID196" s="403"/>
      <c r="IIE196" s="403"/>
      <c r="IIQ196" s="727"/>
      <c r="IIT196" s="403"/>
      <c r="IIU196" s="403"/>
      <c r="IJG196" s="727"/>
      <c r="IJJ196" s="403"/>
      <c r="IJK196" s="403"/>
      <c r="IJW196" s="727"/>
      <c r="IJZ196" s="403"/>
      <c r="IKA196" s="403"/>
      <c r="IKM196" s="727"/>
      <c r="IKP196" s="403"/>
      <c r="IKQ196" s="403"/>
      <c r="ILC196" s="727"/>
      <c r="ILF196" s="403"/>
      <c r="ILG196" s="403"/>
      <c r="ILS196" s="727"/>
      <c r="ILV196" s="403"/>
      <c r="ILW196" s="403"/>
      <c r="IMI196" s="727"/>
      <c r="IML196" s="403"/>
      <c r="IMM196" s="403"/>
      <c r="IMY196" s="727"/>
      <c r="INB196" s="403"/>
      <c r="INC196" s="403"/>
      <c r="INO196" s="727"/>
      <c r="INR196" s="403"/>
      <c r="INS196" s="403"/>
      <c r="IOE196" s="727"/>
      <c r="IOH196" s="403"/>
      <c r="IOI196" s="403"/>
      <c r="IOU196" s="727"/>
      <c r="IOX196" s="403"/>
      <c r="IOY196" s="403"/>
      <c r="IPK196" s="727"/>
      <c r="IPN196" s="403"/>
      <c r="IPO196" s="403"/>
      <c r="IQA196" s="727"/>
      <c r="IQD196" s="403"/>
      <c r="IQE196" s="403"/>
      <c r="IQQ196" s="727"/>
      <c r="IQT196" s="403"/>
      <c r="IQU196" s="403"/>
      <c r="IRG196" s="727"/>
      <c r="IRJ196" s="403"/>
      <c r="IRK196" s="403"/>
      <c r="IRW196" s="727"/>
      <c r="IRZ196" s="403"/>
      <c r="ISA196" s="403"/>
      <c r="ISM196" s="727"/>
      <c r="ISP196" s="403"/>
      <c r="ISQ196" s="403"/>
      <c r="ITC196" s="727"/>
      <c r="ITF196" s="403"/>
      <c r="ITG196" s="403"/>
      <c r="ITS196" s="727"/>
      <c r="ITV196" s="403"/>
      <c r="ITW196" s="403"/>
      <c r="IUI196" s="727"/>
      <c r="IUL196" s="403"/>
      <c r="IUM196" s="403"/>
      <c r="IUY196" s="727"/>
      <c r="IVB196" s="403"/>
      <c r="IVC196" s="403"/>
      <c r="IVO196" s="727"/>
      <c r="IVR196" s="403"/>
      <c r="IVS196" s="403"/>
      <c r="IWE196" s="727"/>
      <c r="IWH196" s="403"/>
      <c r="IWI196" s="403"/>
      <c r="IWU196" s="727"/>
      <c r="IWX196" s="403"/>
      <c r="IWY196" s="403"/>
      <c r="IXK196" s="727"/>
      <c r="IXN196" s="403"/>
      <c r="IXO196" s="403"/>
      <c r="IYA196" s="727"/>
      <c r="IYD196" s="403"/>
      <c r="IYE196" s="403"/>
      <c r="IYQ196" s="727"/>
      <c r="IYT196" s="403"/>
      <c r="IYU196" s="403"/>
      <c r="IZG196" s="727"/>
      <c r="IZJ196" s="403"/>
      <c r="IZK196" s="403"/>
      <c r="IZW196" s="727"/>
      <c r="IZZ196" s="403"/>
      <c r="JAA196" s="403"/>
      <c r="JAM196" s="727"/>
      <c r="JAP196" s="403"/>
      <c r="JAQ196" s="403"/>
      <c r="JBC196" s="727"/>
      <c r="JBF196" s="403"/>
      <c r="JBG196" s="403"/>
      <c r="JBS196" s="727"/>
      <c r="JBV196" s="403"/>
      <c r="JBW196" s="403"/>
      <c r="JCI196" s="727"/>
      <c r="JCL196" s="403"/>
      <c r="JCM196" s="403"/>
      <c r="JCY196" s="727"/>
      <c r="JDB196" s="403"/>
      <c r="JDC196" s="403"/>
      <c r="JDO196" s="727"/>
      <c r="JDR196" s="403"/>
      <c r="JDS196" s="403"/>
      <c r="JEE196" s="727"/>
      <c r="JEH196" s="403"/>
      <c r="JEI196" s="403"/>
      <c r="JEU196" s="727"/>
      <c r="JEX196" s="403"/>
      <c r="JEY196" s="403"/>
      <c r="JFK196" s="727"/>
      <c r="JFN196" s="403"/>
      <c r="JFO196" s="403"/>
      <c r="JGA196" s="727"/>
      <c r="JGD196" s="403"/>
      <c r="JGE196" s="403"/>
      <c r="JGQ196" s="727"/>
      <c r="JGT196" s="403"/>
      <c r="JGU196" s="403"/>
      <c r="JHG196" s="727"/>
      <c r="JHJ196" s="403"/>
      <c r="JHK196" s="403"/>
      <c r="JHW196" s="727"/>
      <c r="JHZ196" s="403"/>
      <c r="JIA196" s="403"/>
      <c r="JIM196" s="727"/>
      <c r="JIP196" s="403"/>
      <c r="JIQ196" s="403"/>
      <c r="JJC196" s="727"/>
      <c r="JJF196" s="403"/>
      <c r="JJG196" s="403"/>
      <c r="JJS196" s="727"/>
      <c r="JJV196" s="403"/>
      <c r="JJW196" s="403"/>
      <c r="JKI196" s="727"/>
      <c r="JKL196" s="403"/>
      <c r="JKM196" s="403"/>
      <c r="JKY196" s="727"/>
      <c r="JLB196" s="403"/>
      <c r="JLC196" s="403"/>
      <c r="JLO196" s="727"/>
      <c r="JLR196" s="403"/>
      <c r="JLS196" s="403"/>
      <c r="JME196" s="727"/>
      <c r="JMH196" s="403"/>
      <c r="JMI196" s="403"/>
      <c r="JMU196" s="727"/>
      <c r="JMX196" s="403"/>
      <c r="JMY196" s="403"/>
      <c r="JNK196" s="727"/>
      <c r="JNN196" s="403"/>
      <c r="JNO196" s="403"/>
      <c r="JOA196" s="727"/>
      <c r="JOD196" s="403"/>
      <c r="JOE196" s="403"/>
      <c r="JOQ196" s="727"/>
      <c r="JOT196" s="403"/>
      <c r="JOU196" s="403"/>
      <c r="JPG196" s="727"/>
      <c r="JPJ196" s="403"/>
      <c r="JPK196" s="403"/>
      <c r="JPW196" s="727"/>
      <c r="JPZ196" s="403"/>
      <c r="JQA196" s="403"/>
      <c r="JQM196" s="727"/>
      <c r="JQP196" s="403"/>
      <c r="JQQ196" s="403"/>
      <c r="JRC196" s="727"/>
      <c r="JRF196" s="403"/>
      <c r="JRG196" s="403"/>
      <c r="JRS196" s="727"/>
      <c r="JRV196" s="403"/>
      <c r="JRW196" s="403"/>
      <c r="JSI196" s="727"/>
      <c r="JSL196" s="403"/>
      <c r="JSM196" s="403"/>
      <c r="JSY196" s="727"/>
      <c r="JTB196" s="403"/>
      <c r="JTC196" s="403"/>
      <c r="JTO196" s="727"/>
      <c r="JTR196" s="403"/>
      <c r="JTS196" s="403"/>
      <c r="JUE196" s="727"/>
      <c r="JUH196" s="403"/>
      <c r="JUI196" s="403"/>
      <c r="JUU196" s="727"/>
      <c r="JUX196" s="403"/>
      <c r="JUY196" s="403"/>
      <c r="JVK196" s="727"/>
      <c r="JVN196" s="403"/>
      <c r="JVO196" s="403"/>
      <c r="JWA196" s="727"/>
      <c r="JWD196" s="403"/>
      <c r="JWE196" s="403"/>
      <c r="JWQ196" s="727"/>
      <c r="JWT196" s="403"/>
      <c r="JWU196" s="403"/>
      <c r="JXG196" s="727"/>
      <c r="JXJ196" s="403"/>
      <c r="JXK196" s="403"/>
      <c r="JXW196" s="727"/>
      <c r="JXZ196" s="403"/>
      <c r="JYA196" s="403"/>
      <c r="JYM196" s="727"/>
      <c r="JYP196" s="403"/>
      <c r="JYQ196" s="403"/>
      <c r="JZC196" s="727"/>
      <c r="JZF196" s="403"/>
      <c r="JZG196" s="403"/>
      <c r="JZS196" s="727"/>
      <c r="JZV196" s="403"/>
      <c r="JZW196" s="403"/>
      <c r="KAI196" s="727"/>
      <c r="KAL196" s="403"/>
      <c r="KAM196" s="403"/>
      <c r="KAY196" s="727"/>
      <c r="KBB196" s="403"/>
      <c r="KBC196" s="403"/>
      <c r="KBO196" s="727"/>
      <c r="KBR196" s="403"/>
      <c r="KBS196" s="403"/>
      <c r="KCE196" s="727"/>
      <c r="KCH196" s="403"/>
      <c r="KCI196" s="403"/>
      <c r="KCU196" s="727"/>
      <c r="KCX196" s="403"/>
      <c r="KCY196" s="403"/>
      <c r="KDK196" s="727"/>
      <c r="KDN196" s="403"/>
      <c r="KDO196" s="403"/>
      <c r="KEA196" s="727"/>
      <c r="KED196" s="403"/>
      <c r="KEE196" s="403"/>
      <c r="KEQ196" s="727"/>
      <c r="KET196" s="403"/>
      <c r="KEU196" s="403"/>
      <c r="KFG196" s="727"/>
      <c r="KFJ196" s="403"/>
      <c r="KFK196" s="403"/>
      <c r="KFW196" s="727"/>
      <c r="KFZ196" s="403"/>
      <c r="KGA196" s="403"/>
      <c r="KGM196" s="727"/>
      <c r="KGP196" s="403"/>
      <c r="KGQ196" s="403"/>
      <c r="KHC196" s="727"/>
      <c r="KHF196" s="403"/>
      <c r="KHG196" s="403"/>
      <c r="KHS196" s="727"/>
      <c r="KHV196" s="403"/>
      <c r="KHW196" s="403"/>
      <c r="KII196" s="727"/>
      <c r="KIL196" s="403"/>
      <c r="KIM196" s="403"/>
      <c r="KIY196" s="727"/>
      <c r="KJB196" s="403"/>
      <c r="KJC196" s="403"/>
      <c r="KJO196" s="727"/>
      <c r="KJR196" s="403"/>
      <c r="KJS196" s="403"/>
      <c r="KKE196" s="727"/>
      <c r="KKH196" s="403"/>
      <c r="KKI196" s="403"/>
      <c r="KKU196" s="727"/>
      <c r="KKX196" s="403"/>
      <c r="KKY196" s="403"/>
      <c r="KLK196" s="727"/>
      <c r="KLN196" s="403"/>
      <c r="KLO196" s="403"/>
      <c r="KMA196" s="727"/>
      <c r="KMD196" s="403"/>
      <c r="KME196" s="403"/>
      <c r="KMQ196" s="727"/>
      <c r="KMT196" s="403"/>
      <c r="KMU196" s="403"/>
      <c r="KNG196" s="727"/>
      <c r="KNJ196" s="403"/>
      <c r="KNK196" s="403"/>
      <c r="KNW196" s="727"/>
      <c r="KNZ196" s="403"/>
      <c r="KOA196" s="403"/>
      <c r="KOM196" s="727"/>
      <c r="KOP196" s="403"/>
      <c r="KOQ196" s="403"/>
      <c r="KPC196" s="727"/>
      <c r="KPF196" s="403"/>
      <c r="KPG196" s="403"/>
      <c r="KPS196" s="727"/>
      <c r="KPV196" s="403"/>
      <c r="KPW196" s="403"/>
      <c r="KQI196" s="727"/>
      <c r="KQL196" s="403"/>
      <c r="KQM196" s="403"/>
      <c r="KQY196" s="727"/>
      <c r="KRB196" s="403"/>
      <c r="KRC196" s="403"/>
      <c r="KRO196" s="727"/>
      <c r="KRR196" s="403"/>
      <c r="KRS196" s="403"/>
      <c r="KSE196" s="727"/>
      <c r="KSH196" s="403"/>
      <c r="KSI196" s="403"/>
      <c r="KSU196" s="727"/>
      <c r="KSX196" s="403"/>
      <c r="KSY196" s="403"/>
      <c r="KTK196" s="727"/>
      <c r="KTN196" s="403"/>
      <c r="KTO196" s="403"/>
      <c r="KUA196" s="727"/>
      <c r="KUD196" s="403"/>
      <c r="KUE196" s="403"/>
      <c r="KUQ196" s="727"/>
      <c r="KUT196" s="403"/>
      <c r="KUU196" s="403"/>
      <c r="KVG196" s="727"/>
      <c r="KVJ196" s="403"/>
      <c r="KVK196" s="403"/>
      <c r="KVW196" s="727"/>
      <c r="KVZ196" s="403"/>
      <c r="KWA196" s="403"/>
      <c r="KWM196" s="727"/>
      <c r="KWP196" s="403"/>
      <c r="KWQ196" s="403"/>
      <c r="KXC196" s="727"/>
      <c r="KXF196" s="403"/>
      <c r="KXG196" s="403"/>
      <c r="KXS196" s="727"/>
      <c r="KXV196" s="403"/>
      <c r="KXW196" s="403"/>
      <c r="KYI196" s="727"/>
      <c r="KYL196" s="403"/>
      <c r="KYM196" s="403"/>
      <c r="KYY196" s="727"/>
      <c r="KZB196" s="403"/>
      <c r="KZC196" s="403"/>
      <c r="KZO196" s="727"/>
      <c r="KZR196" s="403"/>
      <c r="KZS196" s="403"/>
      <c r="LAE196" s="727"/>
      <c r="LAH196" s="403"/>
      <c r="LAI196" s="403"/>
      <c r="LAU196" s="727"/>
      <c r="LAX196" s="403"/>
      <c r="LAY196" s="403"/>
      <c r="LBK196" s="727"/>
      <c r="LBN196" s="403"/>
      <c r="LBO196" s="403"/>
      <c r="LCA196" s="727"/>
      <c r="LCD196" s="403"/>
      <c r="LCE196" s="403"/>
      <c r="LCQ196" s="727"/>
      <c r="LCT196" s="403"/>
      <c r="LCU196" s="403"/>
      <c r="LDG196" s="727"/>
      <c r="LDJ196" s="403"/>
      <c r="LDK196" s="403"/>
      <c r="LDW196" s="727"/>
      <c r="LDZ196" s="403"/>
      <c r="LEA196" s="403"/>
      <c r="LEM196" s="727"/>
      <c r="LEP196" s="403"/>
      <c r="LEQ196" s="403"/>
      <c r="LFC196" s="727"/>
      <c r="LFF196" s="403"/>
      <c r="LFG196" s="403"/>
      <c r="LFS196" s="727"/>
      <c r="LFV196" s="403"/>
      <c r="LFW196" s="403"/>
      <c r="LGI196" s="727"/>
      <c r="LGL196" s="403"/>
      <c r="LGM196" s="403"/>
      <c r="LGY196" s="727"/>
      <c r="LHB196" s="403"/>
      <c r="LHC196" s="403"/>
      <c r="LHO196" s="727"/>
      <c r="LHR196" s="403"/>
      <c r="LHS196" s="403"/>
      <c r="LIE196" s="727"/>
      <c r="LIH196" s="403"/>
      <c r="LII196" s="403"/>
      <c r="LIU196" s="727"/>
      <c r="LIX196" s="403"/>
      <c r="LIY196" s="403"/>
      <c r="LJK196" s="727"/>
      <c r="LJN196" s="403"/>
      <c r="LJO196" s="403"/>
      <c r="LKA196" s="727"/>
      <c r="LKD196" s="403"/>
      <c r="LKE196" s="403"/>
      <c r="LKQ196" s="727"/>
      <c r="LKT196" s="403"/>
      <c r="LKU196" s="403"/>
      <c r="LLG196" s="727"/>
      <c r="LLJ196" s="403"/>
      <c r="LLK196" s="403"/>
      <c r="LLW196" s="727"/>
      <c r="LLZ196" s="403"/>
      <c r="LMA196" s="403"/>
      <c r="LMM196" s="727"/>
      <c r="LMP196" s="403"/>
      <c r="LMQ196" s="403"/>
      <c r="LNC196" s="727"/>
      <c r="LNF196" s="403"/>
      <c r="LNG196" s="403"/>
      <c r="LNS196" s="727"/>
      <c r="LNV196" s="403"/>
      <c r="LNW196" s="403"/>
      <c r="LOI196" s="727"/>
      <c r="LOL196" s="403"/>
      <c r="LOM196" s="403"/>
      <c r="LOY196" s="727"/>
      <c r="LPB196" s="403"/>
      <c r="LPC196" s="403"/>
      <c r="LPO196" s="727"/>
      <c r="LPR196" s="403"/>
      <c r="LPS196" s="403"/>
      <c r="LQE196" s="727"/>
      <c r="LQH196" s="403"/>
      <c r="LQI196" s="403"/>
      <c r="LQU196" s="727"/>
      <c r="LQX196" s="403"/>
      <c r="LQY196" s="403"/>
      <c r="LRK196" s="727"/>
      <c r="LRN196" s="403"/>
      <c r="LRO196" s="403"/>
      <c r="LSA196" s="727"/>
      <c r="LSD196" s="403"/>
      <c r="LSE196" s="403"/>
      <c r="LSQ196" s="727"/>
      <c r="LST196" s="403"/>
      <c r="LSU196" s="403"/>
      <c r="LTG196" s="727"/>
      <c r="LTJ196" s="403"/>
      <c r="LTK196" s="403"/>
      <c r="LTW196" s="727"/>
      <c r="LTZ196" s="403"/>
      <c r="LUA196" s="403"/>
      <c r="LUM196" s="727"/>
      <c r="LUP196" s="403"/>
      <c r="LUQ196" s="403"/>
      <c r="LVC196" s="727"/>
      <c r="LVF196" s="403"/>
      <c r="LVG196" s="403"/>
      <c r="LVS196" s="727"/>
      <c r="LVV196" s="403"/>
      <c r="LVW196" s="403"/>
      <c r="LWI196" s="727"/>
      <c r="LWL196" s="403"/>
      <c r="LWM196" s="403"/>
      <c r="LWY196" s="727"/>
      <c r="LXB196" s="403"/>
      <c r="LXC196" s="403"/>
      <c r="LXO196" s="727"/>
      <c r="LXR196" s="403"/>
      <c r="LXS196" s="403"/>
      <c r="LYE196" s="727"/>
      <c r="LYH196" s="403"/>
      <c r="LYI196" s="403"/>
      <c r="LYU196" s="727"/>
      <c r="LYX196" s="403"/>
      <c r="LYY196" s="403"/>
      <c r="LZK196" s="727"/>
      <c r="LZN196" s="403"/>
      <c r="LZO196" s="403"/>
      <c r="MAA196" s="727"/>
      <c r="MAD196" s="403"/>
      <c r="MAE196" s="403"/>
      <c r="MAQ196" s="727"/>
      <c r="MAT196" s="403"/>
      <c r="MAU196" s="403"/>
      <c r="MBG196" s="727"/>
      <c r="MBJ196" s="403"/>
      <c r="MBK196" s="403"/>
      <c r="MBW196" s="727"/>
      <c r="MBZ196" s="403"/>
      <c r="MCA196" s="403"/>
      <c r="MCM196" s="727"/>
      <c r="MCP196" s="403"/>
      <c r="MCQ196" s="403"/>
      <c r="MDC196" s="727"/>
      <c r="MDF196" s="403"/>
      <c r="MDG196" s="403"/>
      <c r="MDS196" s="727"/>
      <c r="MDV196" s="403"/>
      <c r="MDW196" s="403"/>
      <c r="MEI196" s="727"/>
      <c r="MEL196" s="403"/>
      <c r="MEM196" s="403"/>
      <c r="MEY196" s="727"/>
      <c r="MFB196" s="403"/>
      <c r="MFC196" s="403"/>
      <c r="MFO196" s="727"/>
      <c r="MFR196" s="403"/>
      <c r="MFS196" s="403"/>
      <c r="MGE196" s="727"/>
      <c r="MGH196" s="403"/>
      <c r="MGI196" s="403"/>
      <c r="MGU196" s="727"/>
      <c r="MGX196" s="403"/>
      <c r="MGY196" s="403"/>
      <c r="MHK196" s="727"/>
      <c r="MHN196" s="403"/>
      <c r="MHO196" s="403"/>
      <c r="MIA196" s="727"/>
      <c r="MID196" s="403"/>
      <c r="MIE196" s="403"/>
      <c r="MIQ196" s="727"/>
      <c r="MIT196" s="403"/>
      <c r="MIU196" s="403"/>
      <c r="MJG196" s="727"/>
      <c r="MJJ196" s="403"/>
      <c r="MJK196" s="403"/>
      <c r="MJW196" s="727"/>
      <c r="MJZ196" s="403"/>
      <c r="MKA196" s="403"/>
      <c r="MKM196" s="727"/>
      <c r="MKP196" s="403"/>
      <c r="MKQ196" s="403"/>
      <c r="MLC196" s="727"/>
      <c r="MLF196" s="403"/>
      <c r="MLG196" s="403"/>
      <c r="MLS196" s="727"/>
      <c r="MLV196" s="403"/>
      <c r="MLW196" s="403"/>
      <c r="MMI196" s="727"/>
      <c r="MML196" s="403"/>
      <c r="MMM196" s="403"/>
      <c r="MMY196" s="727"/>
      <c r="MNB196" s="403"/>
      <c r="MNC196" s="403"/>
      <c r="MNO196" s="727"/>
      <c r="MNR196" s="403"/>
      <c r="MNS196" s="403"/>
      <c r="MOE196" s="727"/>
      <c r="MOH196" s="403"/>
      <c r="MOI196" s="403"/>
      <c r="MOU196" s="727"/>
      <c r="MOX196" s="403"/>
      <c r="MOY196" s="403"/>
      <c r="MPK196" s="727"/>
      <c r="MPN196" s="403"/>
      <c r="MPO196" s="403"/>
      <c r="MQA196" s="727"/>
      <c r="MQD196" s="403"/>
      <c r="MQE196" s="403"/>
      <c r="MQQ196" s="727"/>
      <c r="MQT196" s="403"/>
      <c r="MQU196" s="403"/>
      <c r="MRG196" s="727"/>
      <c r="MRJ196" s="403"/>
      <c r="MRK196" s="403"/>
      <c r="MRW196" s="727"/>
      <c r="MRZ196" s="403"/>
      <c r="MSA196" s="403"/>
      <c r="MSM196" s="727"/>
      <c r="MSP196" s="403"/>
      <c r="MSQ196" s="403"/>
      <c r="MTC196" s="727"/>
      <c r="MTF196" s="403"/>
      <c r="MTG196" s="403"/>
      <c r="MTS196" s="727"/>
      <c r="MTV196" s="403"/>
      <c r="MTW196" s="403"/>
      <c r="MUI196" s="727"/>
      <c r="MUL196" s="403"/>
      <c r="MUM196" s="403"/>
      <c r="MUY196" s="727"/>
      <c r="MVB196" s="403"/>
      <c r="MVC196" s="403"/>
      <c r="MVO196" s="727"/>
      <c r="MVR196" s="403"/>
      <c r="MVS196" s="403"/>
      <c r="MWE196" s="727"/>
      <c r="MWH196" s="403"/>
      <c r="MWI196" s="403"/>
      <c r="MWU196" s="727"/>
      <c r="MWX196" s="403"/>
      <c r="MWY196" s="403"/>
      <c r="MXK196" s="727"/>
      <c r="MXN196" s="403"/>
      <c r="MXO196" s="403"/>
      <c r="MYA196" s="727"/>
      <c r="MYD196" s="403"/>
      <c r="MYE196" s="403"/>
      <c r="MYQ196" s="727"/>
      <c r="MYT196" s="403"/>
      <c r="MYU196" s="403"/>
      <c r="MZG196" s="727"/>
      <c r="MZJ196" s="403"/>
      <c r="MZK196" s="403"/>
      <c r="MZW196" s="727"/>
      <c r="MZZ196" s="403"/>
      <c r="NAA196" s="403"/>
      <c r="NAM196" s="727"/>
      <c r="NAP196" s="403"/>
      <c r="NAQ196" s="403"/>
      <c r="NBC196" s="727"/>
      <c r="NBF196" s="403"/>
      <c r="NBG196" s="403"/>
      <c r="NBS196" s="727"/>
      <c r="NBV196" s="403"/>
      <c r="NBW196" s="403"/>
      <c r="NCI196" s="727"/>
      <c r="NCL196" s="403"/>
      <c r="NCM196" s="403"/>
      <c r="NCY196" s="727"/>
      <c r="NDB196" s="403"/>
      <c r="NDC196" s="403"/>
      <c r="NDO196" s="727"/>
      <c r="NDR196" s="403"/>
      <c r="NDS196" s="403"/>
      <c r="NEE196" s="727"/>
      <c r="NEH196" s="403"/>
      <c r="NEI196" s="403"/>
      <c r="NEU196" s="727"/>
      <c r="NEX196" s="403"/>
      <c r="NEY196" s="403"/>
      <c r="NFK196" s="727"/>
      <c r="NFN196" s="403"/>
      <c r="NFO196" s="403"/>
      <c r="NGA196" s="727"/>
      <c r="NGD196" s="403"/>
      <c r="NGE196" s="403"/>
      <c r="NGQ196" s="727"/>
      <c r="NGT196" s="403"/>
      <c r="NGU196" s="403"/>
      <c r="NHG196" s="727"/>
      <c r="NHJ196" s="403"/>
      <c r="NHK196" s="403"/>
      <c r="NHW196" s="727"/>
      <c r="NHZ196" s="403"/>
      <c r="NIA196" s="403"/>
      <c r="NIM196" s="727"/>
      <c r="NIP196" s="403"/>
      <c r="NIQ196" s="403"/>
      <c r="NJC196" s="727"/>
      <c r="NJF196" s="403"/>
      <c r="NJG196" s="403"/>
      <c r="NJS196" s="727"/>
      <c r="NJV196" s="403"/>
      <c r="NJW196" s="403"/>
      <c r="NKI196" s="727"/>
      <c r="NKL196" s="403"/>
      <c r="NKM196" s="403"/>
      <c r="NKY196" s="727"/>
      <c r="NLB196" s="403"/>
      <c r="NLC196" s="403"/>
      <c r="NLO196" s="727"/>
      <c r="NLR196" s="403"/>
      <c r="NLS196" s="403"/>
      <c r="NME196" s="727"/>
      <c r="NMH196" s="403"/>
      <c r="NMI196" s="403"/>
      <c r="NMU196" s="727"/>
      <c r="NMX196" s="403"/>
      <c r="NMY196" s="403"/>
      <c r="NNK196" s="727"/>
      <c r="NNN196" s="403"/>
      <c r="NNO196" s="403"/>
      <c r="NOA196" s="727"/>
      <c r="NOD196" s="403"/>
      <c r="NOE196" s="403"/>
      <c r="NOQ196" s="727"/>
      <c r="NOT196" s="403"/>
      <c r="NOU196" s="403"/>
      <c r="NPG196" s="727"/>
      <c r="NPJ196" s="403"/>
      <c r="NPK196" s="403"/>
      <c r="NPW196" s="727"/>
      <c r="NPZ196" s="403"/>
      <c r="NQA196" s="403"/>
      <c r="NQM196" s="727"/>
      <c r="NQP196" s="403"/>
      <c r="NQQ196" s="403"/>
      <c r="NRC196" s="727"/>
      <c r="NRF196" s="403"/>
      <c r="NRG196" s="403"/>
      <c r="NRS196" s="727"/>
      <c r="NRV196" s="403"/>
      <c r="NRW196" s="403"/>
      <c r="NSI196" s="727"/>
      <c r="NSL196" s="403"/>
      <c r="NSM196" s="403"/>
      <c r="NSY196" s="727"/>
      <c r="NTB196" s="403"/>
      <c r="NTC196" s="403"/>
      <c r="NTO196" s="727"/>
      <c r="NTR196" s="403"/>
      <c r="NTS196" s="403"/>
      <c r="NUE196" s="727"/>
      <c r="NUH196" s="403"/>
      <c r="NUI196" s="403"/>
      <c r="NUU196" s="727"/>
      <c r="NUX196" s="403"/>
      <c r="NUY196" s="403"/>
      <c r="NVK196" s="727"/>
      <c r="NVN196" s="403"/>
      <c r="NVO196" s="403"/>
      <c r="NWA196" s="727"/>
      <c r="NWD196" s="403"/>
      <c r="NWE196" s="403"/>
      <c r="NWQ196" s="727"/>
      <c r="NWT196" s="403"/>
      <c r="NWU196" s="403"/>
      <c r="NXG196" s="727"/>
      <c r="NXJ196" s="403"/>
      <c r="NXK196" s="403"/>
      <c r="NXW196" s="727"/>
      <c r="NXZ196" s="403"/>
      <c r="NYA196" s="403"/>
      <c r="NYM196" s="727"/>
      <c r="NYP196" s="403"/>
      <c r="NYQ196" s="403"/>
      <c r="NZC196" s="727"/>
      <c r="NZF196" s="403"/>
      <c r="NZG196" s="403"/>
      <c r="NZS196" s="727"/>
      <c r="NZV196" s="403"/>
      <c r="NZW196" s="403"/>
      <c r="OAI196" s="727"/>
      <c r="OAL196" s="403"/>
      <c r="OAM196" s="403"/>
      <c r="OAY196" s="727"/>
      <c r="OBB196" s="403"/>
      <c r="OBC196" s="403"/>
      <c r="OBO196" s="727"/>
      <c r="OBR196" s="403"/>
      <c r="OBS196" s="403"/>
      <c r="OCE196" s="727"/>
      <c r="OCH196" s="403"/>
      <c r="OCI196" s="403"/>
      <c r="OCU196" s="727"/>
      <c r="OCX196" s="403"/>
      <c r="OCY196" s="403"/>
      <c r="ODK196" s="727"/>
      <c r="ODN196" s="403"/>
      <c r="ODO196" s="403"/>
      <c r="OEA196" s="727"/>
      <c r="OED196" s="403"/>
      <c r="OEE196" s="403"/>
      <c r="OEQ196" s="727"/>
      <c r="OET196" s="403"/>
      <c r="OEU196" s="403"/>
      <c r="OFG196" s="727"/>
      <c r="OFJ196" s="403"/>
      <c r="OFK196" s="403"/>
      <c r="OFW196" s="727"/>
      <c r="OFZ196" s="403"/>
      <c r="OGA196" s="403"/>
      <c r="OGM196" s="727"/>
      <c r="OGP196" s="403"/>
      <c r="OGQ196" s="403"/>
      <c r="OHC196" s="727"/>
      <c r="OHF196" s="403"/>
      <c r="OHG196" s="403"/>
      <c r="OHS196" s="727"/>
      <c r="OHV196" s="403"/>
      <c r="OHW196" s="403"/>
      <c r="OII196" s="727"/>
      <c r="OIL196" s="403"/>
      <c r="OIM196" s="403"/>
      <c r="OIY196" s="727"/>
      <c r="OJB196" s="403"/>
      <c r="OJC196" s="403"/>
      <c r="OJO196" s="727"/>
      <c r="OJR196" s="403"/>
      <c r="OJS196" s="403"/>
      <c r="OKE196" s="727"/>
      <c r="OKH196" s="403"/>
      <c r="OKI196" s="403"/>
      <c r="OKU196" s="727"/>
      <c r="OKX196" s="403"/>
      <c r="OKY196" s="403"/>
      <c r="OLK196" s="727"/>
      <c r="OLN196" s="403"/>
      <c r="OLO196" s="403"/>
      <c r="OMA196" s="727"/>
      <c r="OMD196" s="403"/>
      <c r="OME196" s="403"/>
      <c r="OMQ196" s="727"/>
      <c r="OMT196" s="403"/>
      <c r="OMU196" s="403"/>
      <c r="ONG196" s="727"/>
      <c r="ONJ196" s="403"/>
      <c r="ONK196" s="403"/>
      <c r="ONW196" s="727"/>
      <c r="ONZ196" s="403"/>
      <c r="OOA196" s="403"/>
      <c r="OOM196" s="727"/>
      <c r="OOP196" s="403"/>
      <c r="OOQ196" s="403"/>
      <c r="OPC196" s="727"/>
      <c r="OPF196" s="403"/>
      <c r="OPG196" s="403"/>
      <c r="OPS196" s="727"/>
      <c r="OPV196" s="403"/>
      <c r="OPW196" s="403"/>
      <c r="OQI196" s="727"/>
      <c r="OQL196" s="403"/>
      <c r="OQM196" s="403"/>
      <c r="OQY196" s="727"/>
      <c r="ORB196" s="403"/>
      <c r="ORC196" s="403"/>
      <c r="ORO196" s="727"/>
      <c r="ORR196" s="403"/>
      <c r="ORS196" s="403"/>
      <c r="OSE196" s="727"/>
      <c r="OSH196" s="403"/>
      <c r="OSI196" s="403"/>
      <c r="OSU196" s="727"/>
      <c r="OSX196" s="403"/>
      <c r="OSY196" s="403"/>
      <c r="OTK196" s="727"/>
      <c r="OTN196" s="403"/>
      <c r="OTO196" s="403"/>
      <c r="OUA196" s="727"/>
      <c r="OUD196" s="403"/>
      <c r="OUE196" s="403"/>
      <c r="OUQ196" s="727"/>
      <c r="OUT196" s="403"/>
      <c r="OUU196" s="403"/>
      <c r="OVG196" s="727"/>
      <c r="OVJ196" s="403"/>
      <c r="OVK196" s="403"/>
      <c r="OVW196" s="727"/>
      <c r="OVZ196" s="403"/>
      <c r="OWA196" s="403"/>
      <c r="OWM196" s="727"/>
      <c r="OWP196" s="403"/>
      <c r="OWQ196" s="403"/>
      <c r="OXC196" s="727"/>
      <c r="OXF196" s="403"/>
      <c r="OXG196" s="403"/>
      <c r="OXS196" s="727"/>
      <c r="OXV196" s="403"/>
      <c r="OXW196" s="403"/>
      <c r="OYI196" s="727"/>
      <c r="OYL196" s="403"/>
      <c r="OYM196" s="403"/>
      <c r="OYY196" s="727"/>
      <c r="OZB196" s="403"/>
      <c r="OZC196" s="403"/>
      <c r="OZO196" s="727"/>
      <c r="OZR196" s="403"/>
      <c r="OZS196" s="403"/>
      <c r="PAE196" s="727"/>
      <c r="PAH196" s="403"/>
      <c r="PAI196" s="403"/>
      <c r="PAU196" s="727"/>
      <c r="PAX196" s="403"/>
      <c r="PAY196" s="403"/>
      <c r="PBK196" s="727"/>
      <c r="PBN196" s="403"/>
      <c r="PBO196" s="403"/>
      <c r="PCA196" s="727"/>
      <c r="PCD196" s="403"/>
      <c r="PCE196" s="403"/>
      <c r="PCQ196" s="727"/>
      <c r="PCT196" s="403"/>
      <c r="PCU196" s="403"/>
      <c r="PDG196" s="727"/>
      <c r="PDJ196" s="403"/>
      <c r="PDK196" s="403"/>
      <c r="PDW196" s="727"/>
      <c r="PDZ196" s="403"/>
      <c r="PEA196" s="403"/>
      <c r="PEM196" s="727"/>
      <c r="PEP196" s="403"/>
      <c r="PEQ196" s="403"/>
      <c r="PFC196" s="727"/>
      <c r="PFF196" s="403"/>
      <c r="PFG196" s="403"/>
      <c r="PFS196" s="727"/>
      <c r="PFV196" s="403"/>
      <c r="PFW196" s="403"/>
      <c r="PGI196" s="727"/>
      <c r="PGL196" s="403"/>
      <c r="PGM196" s="403"/>
      <c r="PGY196" s="727"/>
      <c r="PHB196" s="403"/>
      <c r="PHC196" s="403"/>
      <c r="PHO196" s="727"/>
      <c r="PHR196" s="403"/>
      <c r="PHS196" s="403"/>
      <c r="PIE196" s="727"/>
      <c r="PIH196" s="403"/>
      <c r="PII196" s="403"/>
      <c r="PIU196" s="727"/>
      <c r="PIX196" s="403"/>
      <c r="PIY196" s="403"/>
      <c r="PJK196" s="727"/>
      <c r="PJN196" s="403"/>
      <c r="PJO196" s="403"/>
      <c r="PKA196" s="727"/>
      <c r="PKD196" s="403"/>
      <c r="PKE196" s="403"/>
      <c r="PKQ196" s="727"/>
      <c r="PKT196" s="403"/>
      <c r="PKU196" s="403"/>
      <c r="PLG196" s="727"/>
      <c r="PLJ196" s="403"/>
      <c r="PLK196" s="403"/>
      <c r="PLW196" s="727"/>
      <c r="PLZ196" s="403"/>
      <c r="PMA196" s="403"/>
      <c r="PMM196" s="727"/>
      <c r="PMP196" s="403"/>
      <c r="PMQ196" s="403"/>
      <c r="PNC196" s="727"/>
      <c r="PNF196" s="403"/>
      <c r="PNG196" s="403"/>
      <c r="PNS196" s="727"/>
      <c r="PNV196" s="403"/>
      <c r="PNW196" s="403"/>
      <c r="POI196" s="727"/>
      <c r="POL196" s="403"/>
      <c r="POM196" s="403"/>
      <c r="POY196" s="727"/>
      <c r="PPB196" s="403"/>
      <c r="PPC196" s="403"/>
      <c r="PPO196" s="727"/>
      <c r="PPR196" s="403"/>
      <c r="PPS196" s="403"/>
      <c r="PQE196" s="727"/>
      <c r="PQH196" s="403"/>
      <c r="PQI196" s="403"/>
      <c r="PQU196" s="727"/>
      <c r="PQX196" s="403"/>
      <c r="PQY196" s="403"/>
      <c r="PRK196" s="727"/>
      <c r="PRN196" s="403"/>
      <c r="PRO196" s="403"/>
      <c r="PSA196" s="727"/>
      <c r="PSD196" s="403"/>
      <c r="PSE196" s="403"/>
      <c r="PSQ196" s="727"/>
      <c r="PST196" s="403"/>
      <c r="PSU196" s="403"/>
      <c r="PTG196" s="727"/>
      <c r="PTJ196" s="403"/>
      <c r="PTK196" s="403"/>
      <c r="PTW196" s="727"/>
      <c r="PTZ196" s="403"/>
      <c r="PUA196" s="403"/>
      <c r="PUM196" s="727"/>
      <c r="PUP196" s="403"/>
      <c r="PUQ196" s="403"/>
      <c r="PVC196" s="727"/>
      <c r="PVF196" s="403"/>
      <c r="PVG196" s="403"/>
      <c r="PVS196" s="727"/>
      <c r="PVV196" s="403"/>
      <c r="PVW196" s="403"/>
      <c r="PWI196" s="727"/>
      <c r="PWL196" s="403"/>
      <c r="PWM196" s="403"/>
      <c r="PWY196" s="727"/>
      <c r="PXB196" s="403"/>
      <c r="PXC196" s="403"/>
      <c r="PXO196" s="727"/>
      <c r="PXR196" s="403"/>
      <c r="PXS196" s="403"/>
      <c r="PYE196" s="727"/>
      <c r="PYH196" s="403"/>
      <c r="PYI196" s="403"/>
      <c r="PYU196" s="727"/>
      <c r="PYX196" s="403"/>
      <c r="PYY196" s="403"/>
      <c r="PZK196" s="727"/>
      <c r="PZN196" s="403"/>
      <c r="PZO196" s="403"/>
      <c r="QAA196" s="727"/>
      <c r="QAD196" s="403"/>
      <c r="QAE196" s="403"/>
      <c r="QAQ196" s="727"/>
      <c r="QAT196" s="403"/>
      <c r="QAU196" s="403"/>
      <c r="QBG196" s="727"/>
      <c r="QBJ196" s="403"/>
      <c r="QBK196" s="403"/>
      <c r="QBW196" s="727"/>
      <c r="QBZ196" s="403"/>
      <c r="QCA196" s="403"/>
      <c r="QCM196" s="727"/>
      <c r="QCP196" s="403"/>
      <c r="QCQ196" s="403"/>
      <c r="QDC196" s="727"/>
      <c r="QDF196" s="403"/>
      <c r="QDG196" s="403"/>
      <c r="QDS196" s="727"/>
      <c r="QDV196" s="403"/>
      <c r="QDW196" s="403"/>
      <c r="QEI196" s="727"/>
      <c r="QEL196" s="403"/>
      <c r="QEM196" s="403"/>
      <c r="QEY196" s="727"/>
      <c r="QFB196" s="403"/>
      <c r="QFC196" s="403"/>
      <c r="QFO196" s="727"/>
      <c r="QFR196" s="403"/>
      <c r="QFS196" s="403"/>
      <c r="QGE196" s="727"/>
      <c r="QGH196" s="403"/>
      <c r="QGI196" s="403"/>
      <c r="QGU196" s="727"/>
      <c r="QGX196" s="403"/>
      <c r="QGY196" s="403"/>
      <c r="QHK196" s="727"/>
      <c r="QHN196" s="403"/>
      <c r="QHO196" s="403"/>
      <c r="QIA196" s="727"/>
      <c r="QID196" s="403"/>
      <c r="QIE196" s="403"/>
      <c r="QIQ196" s="727"/>
      <c r="QIT196" s="403"/>
      <c r="QIU196" s="403"/>
      <c r="QJG196" s="727"/>
      <c r="QJJ196" s="403"/>
      <c r="QJK196" s="403"/>
      <c r="QJW196" s="727"/>
      <c r="QJZ196" s="403"/>
      <c r="QKA196" s="403"/>
      <c r="QKM196" s="727"/>
      <c r="QKP196" s="403"/>
      <c r="QKQ196" s="403"/>
      <c r="QLC196" s="727"/>
      <c r="QLF196" s="403"/>
      <c r="QLG196" s="403"/>
      <c r="QLS196" s="727"/>
      <c r="QLV196" s="403"/>
      <c r="QLW196" s="403"/>
      <c r="QMI196" s="727"/>
      <c r="QML196" s="403"/>
      <c r="QMM196" s="403"/>
      <c r="QMY196" s="727"/>
      <c r="QNB196" s="403"/>
      <c r="QNC196" s="403"/>
      <c r="QNO196" s="727"/>
      <c r="QNR196" s="403"/>
      <c r="QNS196" s="403"/>
      <c r="QOE196" s="727"/>
      <c r="QOH196" s="403"/>
      <c r="QOI196" s="403"/>
      <c r="QOU196" s="727"/>
      <c r="QOX196" s="403"/>
      <c r="QOY196" s="403"/>
      <c r="QPK196" s="727"/>
      <c r="QPN196" s="403"/>
      <c r="QPO196" s="403"/>
      <c r="QQA196" s="727"/>
      <c r="QQD196" s="403"/>
      <c r="QQE196" s="403"/>
      <c r="QQQ196" s="727"/>
      <c r="QQT196" s="403"/>
      <c r="QQU196" s="403"/>
      <c r="QRG196" s="727"/>
      <c r="QRJ196" s="403"/>
      <c r="QRK196" s="403"/>
      <c r="QRW196" s="727"/>
      <c r="QRZ196" s="403"/>
      <c r="QSA196" s="403"/>
      <c r="QSM196" s="727"/>
      <c r="QSP196" s="403"/>
      <c r="QSQ196" s="403"/>
      <c r="QTC196" s="727"/>
      <c r="QTF196" s="403"/>
      <c r="QTG196" s="403"/>
      <c r="QTS196" s="727"/>
      <c r="QTV196" s="403"/>
      <c r="QTW196" s="403"/>
      <c r="QUI196" s="727"/>
      <c r="QUL196" s="403"/>
      <c r="QUM196" s="403"/>
      <c r="QUY196" s="727"/>
      <c r="QVB196" s="403"/>
      <c r="QVC196" s="403"/>
      <c r="QVO196" s="727"/>
      <c r="QVR196" s="403"/>
      <c r="QVS196" s="403"/>
      <c r="QWE196" s="727"/>
      <c r="QWH196" s="403"/>
      <c r="QWI196" s="403"/>
      <c r="QWU196" s="727"/>
      <c r="QWX196" s="403"/>
      <c r="QWY196" s="403"/>
      <c r="QXK196" s="727"/>
      <c r="QXN196" s="403"/>
      <c r="QXO196" s="403"/>
      <c r="QYA196" s="727"/>
      <c r="QYD196" s="403"/>
      <c r="QYE196" s="403"/>
      <c r="QYQ196" s="727"/>
      <c r="QYT196" s="403"/>
      <c r="QYU196" s="403"/>
      <c r="QZG196" s="727"/>
      <c r="QZJ196" s="403"/>
      <c r="QZK196" s="403"/>
      <c r="QZW196" s="727"/>
      <c r="QZZ196" s="403"/>
      <c r="RAA196" s="403"/>
      <c r="RAM196" s="727"/>
      <c r="RAP196" s="403"/>
      <c r="RAQ196" s="403"/>
      <c r="RBC196" s="727"/>
      <c r="RBF196" s="403"/>
      <c r="RBG196" s="403"/>
      <c r="RBS196" s="727"/>
      <c r="RBV196" s="403"/>
      <c r="RBW196" s="403"/>
      <c r="RCI196" s="727"/>
      <c r="RCL196" s="403"/>
      <c r="RCM196" s="403"/>
      <c r="RCY196" s="727"/>
      <c r="RDB196" s="403"/>
      <c r="RDC196" s="403"/>
      <c r="RDO196" s="727"/>
      <c r="RDR196" s="403"/>
      <c r="RDS196" s="403"/>
      <c r="REE196" s="727"/>
      <c r="REH196" s="403"/>
      <c r="REI196" s="403"/>
      <c r="REU196" s="727"/>
      <c r="REX196" s="403"/>
      <c r="REY196" s="403"/>
      <c r="RFK196" s="727"/>
      <c r="RFN196" s="403"/>
      <c r="RFO196" s="403"/>
      <c r="RGA196" s="727"/>
      <c r="RGD196" s="403"/>
      <c r="RGE196" s="403"/>
      <c r="RGQ196" s="727"/>
      <c r="RGT196" s="403"/>
      <c r="RGU196" s="403"/>
      <c r="RHG196" s="727"/>
      <c r="RHJ196" s="403"/>
      <c r="RHK196" s="403"/>
      <c r="RHW196" s="727"/>
      <c r="RHZ196" s="403"/>
      <c r="RIA196" s="403"/>
      <c r="RIM196" s="727"/>
      <c r="RIP196" s="403"/>
      <c r="RIQ196" s="403"/>
      <c r="RJC196" s="727"/>
      <c r="RJF196" s="403"/>
      <c r="RJG196" s="403"/>
      <c r="RJS196" s="727"/>
      <c r="RJV196" s="403"/>
      <c r="RJW196" s="403"/>
      <c r="RKI196" s="727"/>
      <c r="RKL196" s="403"/>
      <c r="RKM196" s="403"/>
      <c r="RKY196" s="727"/>
      <c r="RLB196" s="403"/>
      <c r="RLC196" s="403"/>
      <c r="RLO196" s="727"/>
      <c r="RLR196" s="403"/>
      <c r="RLS196" s="403"/>
      <c r="RME196" s="727"/>
      <c r="RMH196" s="403"/>
      <c r="RMI196" s="403"/>
      <c r="RMU196" s="727"/>
      <c r="RMX196" s="403"/>
      <c r="RMY196" s="403"/>
      <c r="RNK196" s="727"/>
      <c r="RNN196" s="403"/>
      <c r="RNO196" s="403"/>
      <c r="ROA196" s="727"/>
      <c r="ROD196" s="403"/>
      <c r="ROE196" s="403"/>
      <c r="ROQ196" s="727"/>
      <c r="ROT196" s="403"/>
      <c r="ROU196" s="403"/>
      <c r="RPG196" s="727"/>
      <c r="RPJ196" s="403"/>
      <c r="RPK196" s="403"/>
      <c r="RPW196" s="727"/>
      <c r="RPZ196" s="403"/>
      <c r="RQA196" s="403"/>
      <c r="RQM196" s="727"/>
      <c r="RQP196" s="403"/>
      <c r="RQQ196" s="403"/>
      <c r="RRC196" s="727"/>
      <c r="RRF196" s="403"/>
      <c r="RRG196" s="403"/>
      <c r="RRS196" s="727"/>
      <c r="RRV196" s="403"/>
      <c r="RRW196" s="403"/>
      <c r="RSI196" s="727"/>
      <c r="RSL196" s="403"/>
      <c r="RSM196" s="403"/>
      <c r="RSY196" s="727"/>
      <c r="RTB196" s="403"/>
      <c r="RTC196" s="403"/>
      <c r="RTO196" s="727"/>
      <c r="RTR196" s="403"/>
      <c r="RTS196" s="403"/>
      <c r="RUE196" s="727"/>
      <c r="RUH196" s="403"/>
      <c r="RUI196" s="403"/>
      <c r="RUU196" s="727"/>
      <c r="RUX196" s="403"/>
      <c r="RUY196" s="403"/>
      <c r="RVK196" s="727"/>
      <c r="RVN196" s="403"/>
      <c r="RVO196" s="403"/>
      <c r="RWA196" s="727"/>
      <c r="RWD196" s="403"/>
      <c r="RWE196" s="403"/>
      <c r="RWQ196" s="727"/>
      <c r="RWT196" s="403"/>
      <c r="RWU196" s="403"/>
      <c r="RXG196" s="727"/>
      <c r="RXJ196" s="403"/>
      <c r="RXK196" s="403"/>
      <c r="RXW196" s="727"/>
      <c r="RXZ196" s="403"/>
      <c r="RYA196" s="403"/>
      <c r="RYM196" s="727"/>
      <c r="RYP196" s="403"/>
      <c r="RYQ196" s="403"/>
      <c r="RZC196" s="727"/>
      <c r="RZF196" s="403"/>
      <c r="RZG196" s="403"/>
      <c r="RZS196" s="727"/>
      <c r="RZV196" s="403"/>
      <c r="RZW196" s="403"/>
      <c r="SAI196" s="727"/>
      <c r="SAL196" s="403"/>
      <c r="SAM196" s="403"/>
      <c r="SAY196" s="727"/>
      <c r="SBB196" s="403"/>
      <c r="SBC196" s="403"/>
      <c r="SBO196" s="727"/>
      <c r="SBR196" s="403"/>
      <c r="SBS196" s="403"/>
      <c r="SCE196" s="727"/>
      <c r="SCH196" s="403"/>
      <c r="SCI196" s="403"/>
      <c r="SCU196" s="727"/>
      <c r="SCX196" s="403"/>
      <c r="SCY196" s="403"/>
      <c r="SDK196" s="727"/>
      <c r="SDN196" s="403"/>
      <c r="SDO196" s="403"/>
      <c r="SEA196" s="727"/>
      <c r="SED196" s="403"/>
      <c r="SEE196" s="403"/>
      <c r="SEQ196" s="727"/>
      <c r="SET196" s="403"/>
      <c r="SEU196" s="403"/>
      <c r="SFG196" s="727"/>
      <c r="SFJ196" s="403"/>
      <c r="SFK196" s="403"/>
      <c r="SFW196" s="727"/>
      <c r="SFZ196" s="403"/>
      <c r="SGA196" s="403"/>
      <c r="SGM196" s="727"/>
      <c r="SGP196" s="403"/>
      <c r="SGQ196" s="403"/>
      <c r="SHC196" s="727"/>
      <c r="SHF196" s="403"/>
      <c r="SHG196" s="403"/>
      <c r="SHS196" s="727"/>
      <c r="SHV196" s="403"/>
      <c r="SHW196" s="403"/>
      <c r="SII196" s="727"/>
      <c r="SIL196" s="403"/>
      <c r="SIM196" s="403"/>
      <c r="SIY196" s="727"/>
      <c r="SJB196" s="403"/>
      <c r="SJC196" s="403"/>
      <c r="SJO196" s="727"/>
      <c r="SJR196" s="403"/>
      <c r="SJS196" s="403"/>
      <c r="SKE196" s="727"/>
      <c r="SKH196" s="403"/>
      <c r="SKI196" s="403"/>
      <c r="SKU196" s="727"/>
      <c r="SKX196" s="403"/>
      <c r="SKY196" s="403"/>
      <c r="SLK196" s="727"/>
      <c r="SLN196" s="403"/>
      <c r="SLO196" s="403"/>
      <c r="SMA196" s="727"/>
      <c r="SMD196" s="403"/>
      <c r="SME196" s="403"/>
      <c r="SMQ196" s="727"/>
      <c r="SMT196" s="403"/>
      <c r="SMU196" s="403"/>
      <c r="SNG196" s="727"/>
      <c r="SNJ196" s="403"/>
      <c r="SNK196" s="403"/>
      <c r="SNW196" s="727"/>
      <c r="SNZ196" s="403"/>
      <c r="SOA196" s="403"/>
      <c r="SOM196" s="727"/>
      <c r="SOP196" s="403"/>
      <c r="SOQ196" s="403"/>
      <c r="SPC196" s="727"/>
      <c r="SPF196" s="403"/>
      <c r="SPG196" s="403"/>
      <c r="SPS196" s="727"/>
      <c r="SPV196" s="403"/>
      <c r="SPW196" s="403"/>
      <c r="SQI196" s="727"/>
      <c r="SQL196" s="403"/>
      <c r="SQM196" s="403"/>
      <c r="SQY196" s="727"/>
      <c r="SRB196" s="403"/>
      <c r="SRC196" s="403"/>
      <c r="SRO196" s="727"/>
      <c r="SRR196" s="403"/>
      <c r="SRS196" s="403"/>
      <c r="SSE196" s="727"/>
      <c r="SSH196" s="403"/>
      <c r="SSI196" s="403"/>
      <c r="SSU196" s="727"/>
      <c r="SSX196" s="403"/>
      <c r="SSY196" s="403"/>
      <c r="STK196" s="727"/>
      <c r="STN196" s="403"/>
      <c r="STO196" s="403"/>
      <c r="SUA196" s="727"/>
      <c r="SUD196" s="403"/>
      <c r="SUE196" s="403"/>
      <c r="SUQ196" s="727"/>
      <c r="SUT196" s="403"/>
      <c r="SUU196" s="403"/>
      <c r="SVG196" s="727"/>
      <c r="SVJ196" s="403"/>
      <c r="SVK196" s="403"/>
      <c r="SVW196" s="727"/>
      <c r="SVZ196" s="403"/>
      <c r="SWA196" s="403"/>
      <c r="SWM196" s="727"/>
      <c r="SWP196" s="403"/>
      <c r="SWQ196" s="403"/>
      <c r="SXC196" s="727"/>
      <c r="SXF196" s="403"/>
      <c r="SXG196" s="403"/>
      <c r="SXS196" s="727"/>
      <c r="SXV196" s="403"/>
      <c r="SXW196" s="403"/>
      <c r="SYI196" s="727"/>
      <c r="SYL196" s="403"/>
      <c r="SYM196" s="403"/>
      <c r="SYY196" s="727"/>
      <c r="SZB196" s="403"/>
      <c r="SZC196" s="403"/>
      <c r="SZO196" s="727"/>
      <c r="SZR196" s="403"/>
      <c r="SZS196" s="403"/>
      <c r="TAE196" s="727"/>
      <c r="TAH196" s="403"/>
      <c r="TAI196" s="403"/>
      <c r="TAU196" s="727"/>
      <c r="TAX196" s="403"/>
      <c r="TAY196" s="403"/>
      <c r="TBK196" s="727"/>
      <c r="TBN196" s="403"/>
      <c r="TBO196" s="403"/>
      <c r="TCA196" s="727"/>
      <c r="TCD196" s="403"/>
      <c r="TCE196" s="403"/>
      <c r="TCQ196" s="727"/>
      <c r="TCT196" s="403"/>
      <c r="TCU196" s="403"/>
      <c r="TDG196" s="727"/>
      <c r="TDJ196" s="403"/>
      <c r="TDK196" s="403"/>
      <c r="TDW196" s="727"/>
      <c r="TDZ196" s="403"/>
      <c r="TEA196" s="403"/>
      <c r="TEM196" s="727"/>
      <c r="TEP196" s="403"/>
      <c r="TEQ196" s="403"/>
      <c r="TFC196" s="727"/>
      <c r="TFF196" s="403"/>
      <c r="TFG196" s="403"/>
      <c r="TFS196" s="727"/>
      <c r="TFV196" s="403"/>
      <c r="TFW196" s="403"/>
      <c r="TGI196" s="727"/>
      <c r="TGL196" s="403"/>
      <c r="TGM196" s="403"/>
      <c r="TGY196" s="727"/>
      <c r="THB196" s="403"/>
      <c r="THC196" s="403"/>
      <c r="THO196" s="727"/>
      <c r="THR196" s="403"/>
      <c r="THS196" s="403"/>
      <c r="TIE196" s="727"/>
      <c r="TIH196" s="403"/>
      <c r="TII196" s="403"/>
      <c r="TIU196" s="727"/>
      <c r="TIX196" s="403"/>
      <c r="TIY196" s="403"/>
      <c r="TJK196" s="727"/>
      <c r="TJN196" s="403"/>
      <c r="TJO196" s="403"/>
      <c r="TKA196" s="727"/>
      <c r="TKD196" s="403"/>
      <c r="TKE196" s="403"/>
      <c r="TKQ196" s="727"/>
      <c r="TKT196" s="403"/>
      <c r="TKU196" s="403"/>
      <c r="TLG196" s="727"/>
      <c r="TLJ196" s="403"/>
      <c r="TLK196" s="403"/>
      <c r="TLW196" s="727"/>
      <c r="TLZ196" s="403"/>
      <c r="TMA196" s="403"/>
      <c r="TMM196" s="727"/>
      <c r="TMP196" s="403"/>
      <c r="TMQ196" s="403"/>
      <c r="TNC196" s="727"/>
      <c r="TNF196" s="403"/>
      <c r="TNG196" s="403"/>
      <c r="TNS196" s="727"/>
      <c r="TNV196" s="403"/>
      <c r="TNW196" s="403"/>
      <c r="TOI196" s="727"/>
      <c r="TOL196" s="403"/>
      <c r="TOM196" s="403"/>
      <c r="TOY196" s="727"/>
      <c r="TPB196" s="403"/>
      <c r="TPC196" s="403"/>
      <c r="TPO196" s="727"/>
      <c r="TPR196" s="403"/>
      <c r="TPS196" s="403"/>
      <c r="TQE196" s="727"/>
      <c r="TQH196" s="403"/>
      <c r="TQI196" s="403"/>
      <c r="TQU196" s="727"/>
      <c r="TQX196" s="403"/>
      <c r="TQY196" s="403"/>
      <c r="TRK196" s="727"/>
      <c r="TRN196" s="403"/>
      <c r="TRO196" s="403"/>
      <c r="TSA196" s="727"/>
      <c r="TSD196" s="403"/>
      <c r="TSE196" s="403"/>
      <c r="TSQ196" s="727"/>
      <c r="TST196" s="403"/>
      <c r="TSU196" s="403"/>
      <c r="TTG196" s="727"/>
      <c r="TTJ196" s="403"/>
      <c r="TTK196" s="403"/>
      <c r="TTW196" s="727"/>
      <c r="TTZ196" s="403"/>
      <c r="TUA196" s="403"/>
      <c r="TUM196" s="727"/>
      <c r="TUP196" s="403"/>
      <c r="TUQ196" s="403"/>
      <c r="TVC196" s="727"/>
      <c r="TVF196" s="403"/>
      <c r="TVG196" s="403"/>
      <c r="TVS196" s="727"/>
      <c r="TVV196" s="403"/>
      <c r="TVW196" s="403"/>
      <c r="TWI196" s="727"/>
      <c r="TWL196" s="403"/>
      <c r="TWM196" s="403"/>
      <c r="TWY196" s="727"/>
      <c r="TXB196" s="403"/>
      <c r="TXC196" s="403"/>
      <c r="TXO196" s="727"/>
      <c r="TXR196" s="403"/>
      <c r="TXS196" s="403"/>
      <c r="TYE196" s="727"/>
      <c r="TYH196" s="403"/>
      <c r="TYI196" s="403"/>
      <c r="TYU196" s="727"/>
      <c r="TYX196" s="403"/>
      <c r="TYY196" s="403"/>
      <c r="TZK196" s="727"/>
      <c r="TZN196" s="403"/>
      <c r="TZO196" s="403"/>
      <c r="UAA196" s="727"/>
      <c r="UAD196" s="403"/>
      <c r="UAE196" s="403"/>
      <c r="UAQ196" s="727"/>
      <c r="UAT196" s="403"/>
      <c r="UAU196" s="403"/>
      <c r="UBG196" s="727"/>
      <c r="UBJ196" s="403"/>
      <c r="UBK196" s="403"/>
      <c r="UBW196" s="727"/>
      <c r="UBZ196" s="403"/>
      <c r="UCA196" s="403"/>
      <c r="UCM196" s="727"/>
      <c r="UCP196" s="403"/>
      <c r="UCQ196" s="403"/>
      <c r="UDC196" s="727"/>
      <c r="UDF196" s="403"/>
      <c r="UDG196" s="403"/>
      <c r="UDS196" s="727"/>
      <c r="UDV196" s="403"/>
      <c r="UDW196" s="403"/>
      <c r="UEI196" s="727"/>
      <c r="UEL196" s="403"/>
      <c r="UEM196" s="403"/>
      <c r="UEY196" s="727"/>
      <c r="UFB196" s="403"/>
      <c r="UFC196" s="403"/>
      <c r="UFO196" s="727"/>
      <c r="UFR196" s="403"/>
      <c r="UFS196" s="403"/>
      <c r="UGE196" s="727"/>
      <c r="UGH196" s="403"/>
      <c r="UGI196" s="403"/>
      <c r="UGU196" s="727"/>
      <c r="UGX196" s="403"/>
      <c r="UGY196" s="403"/>
      <c r="UHK196" s="727"/>
      <c r="UHN196" s="403"/>
      <c r="UHO196" s="403"/>
      <c r="UIA196" s="727"/>
      <c r="UID196" s="403"/>
      <c r="UIE196" s="403"/>
      <c r="UIQ196" s="727"/>
      <c r="UIT196" s="403"/>
      <c r="UIU196" s="403"/>
      <c r="UJG196" s="727"/>
      <c r="UJJ196" s="403"/>
      <c r="UJK196" s="403"/>
      <c r="UJW196" s="727"/>
      <c r="UJZ196" s="403"/>
      <c r="UKA196" s="403"/>
      <c r="UKM196" s="727"/>
      <c r="UKP196" s="403"/>
      <c r="UKQ196" s="403"/>
      <c r="ULC196" s="727"/>
      <c r="ULF196" s="403"/>
      <c r="ULG196" s="403"/>
      <c r="ULS196" s="727"/>
      <c r="ULV196" s="403"/>
      <c r="ULW196" s="403"/>
      <c r="UMI196" s="727"/>
      <c r="UML196" s="403"/>
      <c r="UMM196" s="403"/>
      <c r="UMY196" s="727"/>
      <c r="UNB196" s="403"/>
      <c r="UNC196" s="403"/>
      <c r="UNO196" s="727"/>
      <c r="UNR196" s="403"/>
      <c r="UNS196" s="403"/>
      <c r="UOE196" s="727"/>
      <c r="UOH196" s="403"/>
      <c r="UOI196" s="403"/>
      <c r="UOU196" s="727"/>
      <c r="UOX196" s="403"/>
      <c r="UOY196" s="403"/>
      <c r="UPK196" s="727"/>
      <c r="UPN196" s="403"/>
      <c r="UPO196" s="403"/>
      <c r="UQA196" s="727"/>
      <c r="UQD196" s="403"/>
      <c r="UQE196" s="403"/>
      <c r="UQQ196" s="727"/>
      <c r="UQT196" s="403"/>
      <c r="UQU196" s="403"/>
      <c r="URG196" s="727"/>
      <c r="URJ196" s="403"/>
      <c r="URK196" s="403"/>
      <c r="URW196" s="727"/>
      <c r="URZ196" s="403"/>
      <c r="USA196" s="403"/>
      <c r="USM196" s="727"/>
      <c r="USP196" s="403"/>
      <c r="USQ196" s="403"/>
      <c r="UTC196" s="727"/>
      <c r="UTF196" s="403"/>
      <c r="UTG196" s="403"/>
      <c r="UTS196" s="727"/>
      <c r="UTV196" s="403"/>
      <c r="UTW196" s="403"/>
      <c r="UUI196" s="727"/>
      <c r="UUL196" s="403"/>
      <c r="UUM196" s="403"/>
      <c r="UUY196" s="727"/>
      <c r="UVB196" s="403"/>
      <c r="UVC196" s="403"/>
      <c r="UVO196" s="727"/>
      <c r="UVR196" s="403"/>
      <c r="UVS196" s="403"/>
      <c r="UWE196" s="727"/>
      <c r="UWH196" s="403"/>
      <c r="UWI196" s="403"/>
      <c r="UWU196" s="727"/>
      <c r="UWX196" s="403"/>
      <c r="UWY196" s="403"/>
      <c r="UXK196" s="727"/>
      <c r="UXN196" s="403"/>
      <c r="UXO196" s="403"/>
      <c r="UYA196" s="727"/>
      <c r="UYD196" s="403"/>
      <c r="UYE196" s="403"/>
      <c r="UYQ196" s="727"/>
      <c r="UYT196" s="403"/>
      <c r="UYU196" s="403"/>
      <c r="UZG196" s="727"/>
      <c r="UZJ196" s="403"/>
      <c r="UZK196" s="403"/>
      <c r="UZW196" s="727"/>
      <c r="UZZ196" s="403"/>
      <c r="VAA196" s="403"/>
      <c r="VAM196" s="727"/>
      <c r="VAP196" s="403"/>
      <c r="VAQ196" s="403"/>
      <c r="VBC196" s="727"/>
      <c r="VBF196" s="403"/>
      <c r="VBG196" s="403"/>
      <c r="VBS196" s="727"/>
      <c r="VBV196" s="403"/>
      <c r="VBW196" s="403"/>
      <c r="VCI196" s="727"/>
      <c r="VCL196" s="403"/>
      <c r="VCM196" s="403"/>
      <c r="VCY196" s="727"/>
      <c r="VDB196" s="403"/>
      <c r="VDC196" s="403"/>
      <c r="VDO196" s="727"/>
      <c r="VDR196" s="403"/>
      <c r="VDS196" s="403"/>
      <c r="VEE196" s="727"/>
      <c r="VEH196" s="403"/>
      <c r="VEI196" s="403"/>
      <c r="VEU196" s="727"/>
      <c r="VEX196" s="403"/>
      <c r="VEY196" s="403"/>
      <c r="VFK196" s="727"/>
      <c r="VFN196" s="403"/>
      <c r="VFO196" s="403"/>
      <c r="VGA196" s="727"/>
      <c r="VGD196" s="403"/>
      <c r="VGE196" s="403"/>
      <c r="VGQ196" s="727"/>
      <c r="VGT196" s="403"/>
      <c r="VGU196" s="403"/>
      <c r="VHG196" s="727"/>
      <c r="VHJ196" s="403"/>
      <c r="VHK196" s="403"/>
      <c r="VHW196" s="727"/>
      <c r="VHZ196" s="403"/>
      <c r="VIA196" s="403"/>
      <c r="VIM196" s="727"/>
      <c r="VIP196" s="403"/>
      <c r="VIQ196" s="403"/>
      <c r="VJC196" s="727"/>
      <c r="VJF196" s="403"/>
      <c r="VJG196" s="403"/>
      <c r="VJS196" s="727"/>
      <c r="VJV196" s="403"/>
      <c r="VJW196" s="403"/>
      <c r="VKI196" s="727"/>
      <c r="VKL196" s="403"/>
      <c r="VKM196" s="403"/>
      <c r="VKY196" s="727"/>
      <c r="VLB196" s="403"/>
      <c r="VLC196" s="403"/>
      <c r="VLO196" s="727"/>
      <c r="VLR196" s="403"/>
      <c r="VLS196" s="403"/>
      <c r="VME196" s="727"/>
      <c r="VMH196" s="403"/>
      <c r="VMI196" s="403"/>
      <c r="VMU196" s="727"/>
      <c r="VMX196" s="403"/>
      <c r="VMY196" s="403"/>
      <c r="VNK196" s="727"/>
      <c r="VNN196" s="403"/>
      <c r="VNO196" s="403"/>
      <c r="VOA196" s="727"/>
      <c r="VOD196" s="403"/>
      <c r="VOE196" s="403"/>
      <c r="VOQ196" s="727"/>
      <c r="VOT196" s="403"/>
      <c r="VOU196" s="403"/>
      <c r="VPG196" s="727"/>
      <c r="VPJ196" s="403"/>
      <c r="VPK196" s="403"/>
      <c r="VPW196" s="727"/>
      <c r="VPZ196" s="403"/>
      <c r="VQA196" s="403"/>
      <c r="VQM196" s="727"/>
      <c r="VQP196" s="403"/>
      <c r="VQQ196" s="403"/>
      <c r="VRC196" s="727"/>
      <c r="VRF196" s="403"/>
      <c r="VRG196" s="403"/>
      <c r="VRS196" s="727"/>
      <c r="VRV196" s="403"/>
      <c r="VRW196" s="403"/>
      <c r="VSI196" s="727"/>
      <c r="VSL196" s="403"/>
      <c r="VSM196" s="403"/>
      <c r="VSY196" s="727"/>
      <c r="VTB196" s="403"/>
      <c r="VTC196" s="403"/>
      <c r="VTO196" s="727"/>
      <c r="VTR196" s="403"/>
      <c r="VTS196" s="403"/>
      <c r="VUE196" s="727"/>
      <c r="VUH196" s="403"/>
      <c r="VUI196" s="403"/>
      <c r="VUU196" s="727"/>
      <c r="VUX196" s="403"/>
      <c r="VUY196" s="403"/>
      <c r="VVK196" s="727"/>
      <c r="VVN196" s="403"/>
      <c r="VVO196" s="403"/>
      <c r="VWA196" s="727"/>
      <c r="VWD196" s="403"/>
      <c r="VWE196" s="403"/>
      <c r="VWQ196" s="727"/>
      <c r="VWT196" s="403"/>
      <c r="VWU196" s="403"/>
      <c r="VXG196" s="727"/>
      <c r="VXJ196" s="403"/>
      <c r="VXK196" s="403"/>
      <c r="VXW196" s="727"/>
      <c r="VXZ196" s="403"/>
      <c r="VYA196" s="403"/>
      <c r="VYM196" s="727"/>
      <c r="VYP196" s="403"/>
      <c r="VYQ196" s="403"/>
      <c r="VZC196" s="727"/>
      <c r="VZF196" s="403"/>
      <c r="VZG196" s="403"/>
      <c r="VZS196" s="727"/>
      <c r="VZV196" s="403"/>
      <c r="VZW196" s="403"/>
      <c r="WAI196" s="727"/>
      <c r="WAL196" s="403"/>
      <c r="WAM196" s="403"/>
      <c r="WAY196" s="727"/>
      <c r="WBB196" s="403"/>
      <c r="WBC196" s="403"/>
      <c r="WBO196" s="727"/>
      <c r="WBR196" s="403"/>
      <c r="WBS196" s="403"/>
      <c r="WCE196" s="727"/>
      <c r="WCH196" s="403"/>
      <c r="WCI196" s="403"/>
      <c r="WCU196" s="727"/>
      <c r="WCX196" s="403"/>
      <c r="WCY196" s="403"/>
      <c r="WDK196" s="727"/>
      <c r="WDN196" s="403"/>
      <c r="WDO196" s="403"/>
      <c r="WEA196" s="727"/>
      <c r="WED196" s="403"/>
      <c r="WEE196" s="403"/>
      <c r="WEQ196" s="727"/>
      <c r="WET196" s="403"/>
      <c r="WEU196" s="403"/>
      <c r="WFG196" s="727"/>
      <c r="WFJ196" s="403"/>
      <c r="WFK196" s="403"/>
      <c r="WFW196" s="727"/>
      <c r="WFZ196" s="403"/>
      <c r="WGA196" s="403"/>
      <c r="WGM196" s="727"/>
      <c r="WGP196" s="403"/>
      <c r="WGQ196" s="403"/>
      <c r="WHC196" s="727"/>
      <c r="WHF196" s="403"/>
      <c r="WHG196" s="403"/>
      <c r="WHS196" s="727"/>
      <c r="WHV196" s="403"/>
      <c r="WHW196" s="403"/>
      <c r="WII196" s="727"/>
      <c r="WIL196" s="403"/>
      <c r="WIM196" s="403"/>
      <c r="WIY196" s="727"/>
      <c r="WJB196" s="403"/>
      <c r="WJC196" s="403"/>
      <c r="WJO196" s="727"/>
      <c r="WJR196" s="403"/>
      <c r="WJS196" s="403"/>
      <c r="WKE196" s="727"/>
      <c r="WKH196" s="403"/>
      <c r="WKI196" s="403"/>
      <c r="WKU196" s="727"/>
      <c r="WKX196" s="403"/>
      <c r="WKY196" s="403"/>
      <c r="WLK196" s="727"/>
      <c r="WLN196" s="403"/>
      <c r="WLO196" s="403"/>
      <c r="WMA196" s="727"/>
      <c r="WMD196" s="403"/>
      <c r="WME196" s="403"/>
      <c r="WMQ196" s="727"/>
      <c r="WMT196" s="403"/>
      <c r="WMU196" s="403"/>
      <c r="WNG196" s="727"/>
      <c r="WNJ196" s="403"/>
      <c r="WNK196" s="403"/>
      <c r="WNW196" s="727"/>
      <c r="WNZ196" s="403"/>
      <c r="WOA196" s="403"/>
      <c r="WOM196" s="727"/>
      <c r="WOP196" s="403"/>
      <c r="WOQ196" s="403"/>
      <c r="WPC196" s="727"/>
      <c r="WPF196" s="403"/>
      <c r="WPG196" s="403"/>
      <c r="WPS196" s="727"/>
      <c r="WPV196" s="403"/>
      <c r="WPW196" s="403"/>
      <c r="WQI196" s="727"/>
      <c r="WQL196" s="403"/>
      <c r="WQM196" s="403"/>
      <c r="WQY196" s="727"/>
      <c r="WRB196" s="403"/>
      <c r="WRC196" s="403"/>
      <c r="WRO196" s="727"/>
      <c r="WRR196" s="403"/>
      <c r="WRS196" s="403"/>
      <c r="WSE196" s="727"/>
      <c r="WSH196" s="403"/>
      <c r="WSI196" s="403"/>
      <c r="WSU196" s="727"/>
      <c r="WSX196" s="403"/>
      <c r="WSY196" s="403"/>
      <c r="WTK196" s="727"/>
      <c r="WTN196" s="403"/>
      <c r="WTO196" s="403"/>
      <c r="WUA196" s="727"/>
      <c r="WUD196" s="403"/>
      <c r="WUE196" s="403"/>
      <c r="WUQ196" s="727"/>
      <c r="WUT196" s="403"/>
      <c r="WUU196" s="403"/>
      <c r="WVG196" s="727"/>
      <c r="WVJ196" s="403"/>
      <c r="WVK196" s="403"/>
      <c r="WVW196" s="727"/>
      <c r="WVZ196" s="403"/>
      <c r="WWA196" s="403"/>
      <c r="WWM196" s="727"/>
      <c r="WWP196" s="403"/>
      <c r="WWQ196" s="403"/>
      <c r="WXC196" s="727"/>
      <c r="WXF196" s="403"/>
      <c r="WXG196" s="403"/>
      <c r="WXS196" s="727"/>
      <c r="WXV196" s="403"/>
      <c r="WXW196" s="403"/>
      <c r="WYI196" s="727"/>
      <c r="WYL196" s="403"/>
      <c r="WYM196" s="403"/>
      <c r="WYY196" s="727"/>
      <c r="WZB196" s="403"/>
      <c r="WZC196" s="403"/>
      <c r="WZO196" s="727"/>
      <c r="WZR196" s="403"/>
      <c r="WZS196" s="403"/>
      <c r="XAE196" s="727"/>
      <c r="XAH196" s="403"/>
      <c r="XAI196" s="403"/>
      <c r="XAU196" s="727"/>
      <c r="XAX196" s="403"/>
      <c r="XAY196" s="403"/>
      <c r="XBK196" s="727"/>
      <c r="XBN196" s="403"/>
      <c r="XBO196" s="403"/>
      <c r="XCA196" s="727"/>
      <c r="XCD196" s="403"/>
      <c r="XCE196" s="403"/>
      <c r="XCQ196" s="727"/>
      <c r="XCT196" s="403"/>
      <c r="XCU196" s="403"/>
      <c r="XDG196" s="727"/>
      <c r="XDJ196" s="403"/>
      <c r="XDK196" s="403"/>
      <c r="XDW196" s="727"/>
      <c r="XDZ196" s="403"/>
      <c r="XEA196" s="403"/>
      <c r="XEM196" s="727"/>
      <c r="XEP196" s="403"/>
      <c r="XEQ196" s="403"/>
      <c r="XFC196" s="727"/>
    </row>
    <row r="197" spans="1:1023 1026:2047 2050:3071 3074:4095 4098:5119 5122:6143 6146:7167 7170:8191 8194:9215 9218:10239 10242:11263 11266:12287 12290:13311 13314:14335 14338:15359 15362:16383" s="94" customFormat="1">
      <c r="A197" s="668" t="s">
        <v>15</v>
      </c>
      <c r="B197" s="571">
        <v>45908</v>
      </c>
      <c r="C197" s="571">
        <v>45911</v>
      </c>
      <c r="D197" s="570" t="s">
        <v>504</v>
      </c>
      <c r="E197" s="570" t="s">
        <v>486</v>
      </c>
      <c r="F197" s="570">
        <v>53</v>
      </c>
      <c r="G197" s="570" t="s">
        <v>500</v>
      </c>
      <c r="H197" s="570">
        <v>2000</v>
      </c>
      <c r="I197" s="570">
        <v>15</v>
      </c>
      <c r="J197" s="570">
        <v>0</v>
      </c>
      <c r="K197" s="570">
        <v>0</v>
      </c>
      <c r="L197" s="570">
        <v>0</v>
      </c>
      <c r="M197" s="570">
        <v>0</v>
      </c>
      <c r="N197" s="570">
        <f t="shared" si="2179"/>
        <v>2015</v>
      </c>
      <c r="O197" s="563">
        <f t="shared" si="2180"/>
        <v>38.018867924528301</v>
      </c>
      <c r="P197" s="570" t="s">
        <v>1283</v>
      </c>
      <c r="R197" s="403"/>
      <c r="S197" s="403"/>
      <c r="AE197" s="727"/>
      <c r="AH197" s="403"/>
      <c r="AI197" s="403"/>
      <c r="AU197" s="727"/>
      <c r="AX197" s="403"/>
      <c r="AY197" s="403"/>
      <c r="BK197" s="727"/>
      <c r="BN197" s="403"/>
      <c r="BO197" s="403"/>
      <c r="CA197" s="727"/>
      <c r="CD197" s="403"/>
      <c r="CE197" s="403"/>
      <c r="CQ197" s="727"/>
      <c r="CT197" s="403"/>
      <c r="CU197" s="403"/>
      <c r="DG197" s="727"/>
      <c r="DJ197" s="403"/>
      <c r="DK197" s="403"/>
      <c r="DW197" s="727"/>
      <c r="DZ197" s="403"/>
      <c r="EA197" s="403"/>
      <c r="EM197" s="727"/>
      <c r="EP197" s="403"/>
      <c r="EQ197" s="403"/>
      <c r="FC197" s="727"/>
      <c r="FF197" s="403"/>
      <c r="FG197" s="403"/>
      <c r="FS197" s="727"/>
      <c r="FV197" s="403"/>
      <c r="FW197" s="403"/>
      <c r="GI197" s="727"/>
      <c r="GL197" s="403"/>
      <c r="GM197" s="403"/>
      <c r="GY197" s="727"/>
      <c r="HB197" s="403"/>
      <c r="HC197" s="403"/>
      <c r="HO197" s="727"/>
      <c r="HR197" s="403"/>
      <c r="HS197" s="403"/>
      <c r="IE197" s="727"/>
      <c r="IH197" s="403"/>
      <c r="II197" s="403"/>
      <c r="IU197" s="727"/>
      <c r="IX197" s="403"/>
      <c r="IY197" s="403"/>
      <c r="JK197" s="727"/>
      <c r="JN197" s="403"/>
      <c r="JO197" s="403"/>
      <c r="KA197" s="727"/>
      <c r="KD197" s="403"/>
      <c r="KE197" s="403"/>
      <c r="KQ197" s="727"/>
      <c r="KT197" s="403"/>
      <c r="KU197" s="403"/>
      <c r="LG197" s="727"/>
      <c r="LJ197" s="403"/>
      <c r="LK197" s="403"/>
      <c r="LW197" s="727"/>
      <c r="LZ197" s="403"/>
      <c r="MA197" s="403"/>
      <c r="MM197" s="727"/>
      <c r="MP197" s="403"/>
      <c r="MQ197" s="403"/>
      <c r="NC197" s="727"/>
      <c r="NF197" s="403"/>
      <c r="NG197" s="403"/>
      <c r="NS197" s="727"/>
      <c r="NV197" s="403"/>
      <c r="NW197" s="403"/>
      <c r="OI197" s="727"/>
      <c r="OL197" s="403"/>
      <c r="OM197" s="403"/>
      <c r="OY197" s="727"/>
      <c r="PB197" s="403"/>
      <c r="PC197" s="403"/>
      <c r="PO197" s="727"/>
      <c r="PR197" s="403"/>
      <c r="PS197" s="403"/>
      <c r="QE197" s="727"/>
      <c r="QH197" s="403"/>
      <c r="QI197" s="403"/>
      <c r="QU197" s="727"/>
      <c r="QX197" s="403"/>
      <c r="QY197" s="403"/>
      <c r="RK197" s="727"/>
      <c r="RN197" s="403"/>
      <c r="RO197" s="403"/>
      <c r="SA197" s="727"/>
      <c r="SD197" s="403"/>
      <c r="SE197" s="403"/>
      <c r="SQ197" s="727"/>
      <c r="ST197" s="403"/>
      <c r="SU197" s="403"/>
      <c r="TG197" s="727"/>
      <c r="TJ197" s="403"/>
      <c r="TK197" s="403"/>
      <c r="TW197" s="727"/>
      <c r="TZ197" s="403"/>
      <c r="UA197" s="403"/>
      <c r="UM197" s="727"/>
      <c r="UP197" s="403"/>
      <c r="UQ197" s="403"/>
      <c r="VC197" s="727"/>
      <c r="VF197" s="403"/>
      <c r="VG197" s="403"/>
      <c r="VS197" s="727"/>
      <c r="VV197" s="403"/>
      <c r="VW197" s="403"/>
      <c r="WI197" s="727"/>
      <c r="WL197" s="403"/>
      <c r="WM197" s="403"/>
      <c r="WY197" s="727"/>
      <c r="XB197" s="403"/>
      <c r="XC197" s="403"/>
      <c r="XO197" s="727"/>
      <c r="XR197" s="403"/>
      <c r="XS197" s="403"/>
      <c r="YE197" s="727"/>
      <c r="YH197" s="403"/>
      <c r="YI197" s="403"/>
      <c r="YU197" s="727"/>
      <c r="YX197" s="403"/>
      <c r="YY197" s="403"/>
      <c r="ZK197" s="727"/>
      <c r="ZN197" s="403"/>
      <c r="ZO197" s="403"/>
      <c r="AAA197" s="727"/>
      <c r="AAD197" s="403"/>
      <c r="AAE197" s="403"/>
      <c r="AAQ197" s="727"/>
      <c r="AAT197" s="403"/>
      <c r="AAU197" s="403"/>
      <c r="ABG197" s="727"/>
      <c r="ABJ197" s="403"/>
      <c r="ABK197" s="403"/>
      <c r="ABW197" s="727"/>
      <c r="ABZ197" s="403"/>
      <c r="ACA197" s="403"/>
      <c r="ACM197" s="727"/>
      <c r="ACP197" s="403"/>
      <c r="ACQ197" s="403"/>
      <c r="ADC197" s="727"/>
      <c r="ADF197" s="403"/>
      <c r="ADG197" s="403"/>
      <c r="ADS197" s="727"/>
      <c r="ADV197" s="403"/>
      <c r="ADW197" s="403"/>
      <c r="AEI197" s="727"/>
      <c r="AEL197" s="403"/>
      <c r="AEM197" s="403"/>
      <c r="AEY197" s="727"/>
      <c r="AFB197" s="403"/>
      <c r="AFC197" s="403"/>
      <c r="AFO197" s="727"/>
      <c r="AFR197" s="403"/>
      <c r="AFS197" s="403"/>
      <c r="AGE197" s="727"/>
      <c r="AGH197" s="403"/>
      <c r="AGI197" s="403"/>
      <c r="AGU197" s="727"/>
      <c r="AGX197" s="403"/>
      <c r="AGY197" s="403"/>
      <c r="AHK197" s="727"/>
      <c r="AHN197" s="403"/>
      <c r="AHO197" s="403"/>
      <c r="AIA197" s="727"/>
      <c r="AID197" s="403"/>
      <c r="AIE197" s="403"/>
      <c r="AIQ197" s="727"/>
      <c r="AIT197" s="403"/>
      <c r="AIU197" s="403"/>
      <c r="AJG197" s="727"/>
      <c r="AJJ197" s="403"/>
      <c r="AJK197" s="403"/>
      <c r="AJW197" s="727"/>
      <c r="AJZ197" s="403"/>
      <c r="AKA197" s="403"/>
      <c r="AKM197" s="727"/>
      <c r="AKP197" s="403"/>
      <c r="AKQ197" s="403"/>
      <c r="ALC197" s="727"/>
      <c r="ALF197" s="403"/>
      <c r="ALG197" s="403"/>
      <c r="ALS197" s="727"/>
      <c r="ALV197" s="403"/>
      <c r="ALW197" s="403"/>
      <c r="AMI197" s="727"/>
      <c r="AML197" s="403"/>
      <c r="AMM197" s="403"/>
      <c r="AMY197" s="727"/>
      <c r="ANB197" s="403"/>
      <c r="ANC197" s="403"/>
      <c r="ANO197" s="727"/>
      <c r="ANR197" s="403"/>
      <c r="ANS197" s="403"/>
      <c r="AOE197" s="727"/>
      <c r="AOH197" s="403"/>
      <c r="AOI197" s="403"/>
      <c r="AOU197" s="727"/>
      <c r="AOX197" s="403"/>
      <c r="AOY197" s="403"/>
      <c r="APK197" s="727"/>
      <c r="APN197" s="403"/>
      <c r="APO197" s="403"/>
      <c r="AQA197" s="727"/>
      <c r="AQD197" s="403"/>
      <c r="AQE197" s="403"/>
      <c r="AQQ197" s="727"/>
      <c r="AQT197" s="403"/>
      <c r="AQU197" s="403"/>
      <c r="ARG197" s="727"/>
      <c r="ARJ197" s="403"/>
      <c r="ARK197" s="403"/>
      <c r="ARW197" s="727"/>
      <c r="ARZ197" s="403"/>
      <c r="ASA197" s="403"/>
      <c r="ASM197" s="727"/>
      <c r="ASP197" s="403"/>
      <c r="ASQ197" s="403"/>
      <c r="ATC197" s="727"/>
      <c r="ATF197" s="403"/>
      <c r="ATG197" s="403"/>
      <c r="ATS197" s="727"/>
      <c r="ATV197" s="403"/>
      <c r="ATW197" s="403"/>
      <c r="AUI197" s="727"/>
      <c r="AUL197" s="403"/>
      <c r="AUM197" s="403"/>
      <c r="AUY197" s="727"/>
      <c r="AVB197" s="403"/>
      <c r="AVC197" s="403"/>
      <c r="AVO197" s="727"/>
      <c r="AVR197" s="403"/>
      <c r="AVS197" s="403"/>
      <c r="AWE197" s="727"/>
      <c r="AWH197" s="403"/>
      <c r="AWI197" s="403"/>
      <c r="AWU197" s="727"/>
      <c r="AWX197" s="403"/>
      <c r="AWY197" s="403"/>
      <c r="AXK197" s="727"/>
      <c r="AXN197" s="403"/>
      <c r="AXO197" s="403"/>
      <c r="AYA197" s="727"/>
      <c r="AYD197" s="403"/>
      <c r="AYE197" s="403"/>
      <c r="AYQ197" s="727"/>
      <c r="AYT197" s="403"/>
      <c r="AYU197" s="403"/>
      <c r="AZG197" s="727"/>
      <c r="AZJ197" s="403"/>
      <c r="AZK197" s="403"/>
      <c r="AZW197" s="727"/>
      <c r="AZZ197" s="403"/>
      <c r="BAA197" s="403"/>
      <c r="BAM197" s="727"/>
      <c r="BAP197" s="403"/>
      <c r="BAQ197" s="403"/>
      <c r="BBC197" s="727"/>
      <c r="BBF197" s="403"/>
      <c r="BBG197" s="403"/>
      <c r="BBS197" s="727"/>
      <c r="BBV197" s="403"/>
      <c r="BBW197" s="403"/>
      <c r="BCI197" s="727"/>
      <c r="BCL197" s="403"/>
      <c r="BCM197" s="403"/>
      <c r="BCY197" s="727"/>
      <c r="BDB197" s="403"/>
      <c r="BDC197" s="403"/>
      <c r="BDO197" s="727"/>
      <c r="BDR197" s="403"/>
      <c r="BDS197" s="403"/>
      <c r="BEE197" s="727"/>
      <c r="BEH197" s="403"/>
      <c r="BEI197" s="403"/>
      <c r="BEU197" s="727"/>
      <c r="BEX197" s="403"/>
      <c r="BEY197" s="403"/>
      <c r="BFK197" s="727"/>
      <c r="BFN197" s="403"/>
      <c r="BFO197" s="403"/>
      <c r="BGA197" s="727"/>
      <c r="BGD197" s="403"/>
      <c r="BGE197" s="403"/>
      <c r="BGQ197" s="727"/>
      <c r="BGT197" s="403"/>
      <c r="BGU197" s="403"/>
      <c r="BHG197" s="727"/>
      <c r="BHJ197" s="403"/>
      <c r="BHK197" s="403"/>
      <c r="BHW197" s="727"/>
      <c r="BHZ197" s="403"/>
      <c r="BIA197" s="403"/>
      <c r="BIM197" s="727"/>
      <c r="BIP197" s="403"/>
      <c r="BIQ197" s="403"/>
      <c r="BJC197" s="727"/>
      <c r="BJF197" s="403"/>
      <c r="BJG197" s="403"/>
      <c r="BJS197" s="727"/>
      <c r="BJV197" s="403"/>
      <c r="BJW197" s="403"/>
      <c r="BKI197" s="727"/>
      <c r="BKL197" s="403"/>
      <c r="BKM197" s="403"/>
      <c r="BKY197" s="727"/>
      <c r="BLB197" s="403"/>
      <c r="BLC197" s="403"/>
      <c r="BLO197" s="727"/>
      <c r="BLR197" s="403"/>
      <c r="BLS197" s="403"/>
      <c r="BME197" s="727"/>
      <c r="BMH197" s="403"/>
      <c r="BMI197" s="403"/>
      <c r="BMU197" s="727"/>
      <c r="BMX197" s="403"/>
      <c r="BMY197" s="403"/>
      <c r="BNK197" s="727"/>
      <c r="BNN197" s="403"/>
      <c r="BNO197" s="403"/>
      <c r="BOA197" s="727"/>
      <c r="BOD197" s="403"/>
      <c r="BOE197" s="403"/>
      <c r="BOQ197" s="727"/>
      <c r="BOT197" s="403"/>
      <c r="BOU197" s="403"/>
      <c r="BPG197" s="727"/>
      <c r="BPJ197" s="403"/>
      <c r="BPK197" s="403"/>
      <c r="BPW197" s="727"/>
      <c r="BPZ197" s="403"/>
      <c r="BQA197" s="403"/>
      <c r="BQM197" s="727"/>
      <c r="BQP197" s="403"/>
      <c r="BQQ197" s="403"/>
      <c r="BRC197" s="727"/>
      <c r="BRF197" s="403"/>
      <c r="BRG197" s="403"/>
      <c r="BRS197" s="727"/>
      <c r="BRV197" s="403"/>
      <c r="BRW197" s="403"/>
      <c r="BSI197" s="727"/>
      <c r="BSL197" s="403"/>
      <c r="BSM197" s="403"/>
      <c r="BSY197" s="727"/>
      <c r="BTB197" s="403"/>
      <c r="BTC197" s="403"/>
      <c r="BTO197" s="727"/>
      <c r="BTR197" s="403"/>
      <c r="BTS197" s="403"/>
      <c r="BUE197" s="727"/>
      <c r="BUH197" s="403"/>
      <c r="BUI197" s="403"/>
      <c r="BUU197" s="727"/>
      <c r="BUX197" s="403"/>
      <c r="BUY197" s="403"/>
      <c r="BVK197" s="727"/>
      <c r="BVN197" s="403"/>
      <c r="BVO197" s="403"/>
      <c r="BWA197" s="727"/>
      <c r="BWD197" s="403"/>
      <c r="BWE197" s="403"/>
      <c r="BWQ197" s="727"/>
      <c r="BWT197" s="403"/>
      <c r="BWU197" s="403"/>
      <c r="BXG197" s="727"/>
      <c r="BXJ197" s="403"/>
      <c r="BXK197" s="403"/>
      <c r="BXW197" s="727"/>
      <c r="BXZ197" s="403"/>
      <c r="BYA197" s="403"/>
      <c r="BYM197" s="727"/>
      <c r="BYP197" s="403"/>
      <c r="BYQ197" s="403"/>
      <c r="BZC197" s="727"/>
      <c r="BZF197" s="403"/>
      <c r="BZG197" s="403"/>
      <c r="BZS197" s="727"/>
      <c r="BZV197" s="403"/>
      <c r="BZW197" s="403"/>
      <c r="CAI197" s="727"/>
      <c r="CAL197" s="403"/>
      <c r="CAM197" s="403"/>
      <c r="CAY197" s="727"/>
      <c r="CBB197" s="403"/>
      <c r="CBC197" s="403"/>
      <c r="CBO197" s="727"/>
      <c r="CBR197" s="403"/>
      <c r="CBS197" s="403"/>
      <c r="CCE197" s="727"/>
      <c r="CCH197" s="403"/>
      <c r="CCI197" s="403"/>
      <c r="CCU197" s="727"/>
      <c r="CCX197" s="403"/>
      <c r="CCY197" s="403"/>
      <c r="CDK197" s="727"/>
      <c r="CDN197" s="403"/>
      <c r="CDO197" s="403"/>
      <c r="CEA197" s="727"/>
      <c r="CED197" s="403"/>
      <c r="CEE197" s="403"/>
      <c r="CEQ197" s="727"/>
      <c r="CET197" s="403"/>
      <c r="CEU197" s="403"/>
      <c r="CFG197" s="727"/>
      <c r="CFJ197" s="403"/>
      <c r="CFK197" s="403"/>
      <c r="CFW197" s="727"/>
      <c r="CFZ197" s="403"/>
      <c r="CGA197" s="403"/>
      <c r="CGM197" s="727"/>
      <c r="CGP197" s="403"/>
      <c r="CGQ197" s="403"/>
      <c r="CHC197" s="727"/>
      <c r="CHF197" s="403"/>
      <c r="CHG197" s="403"/>
      <c r="CHS197" s="727"/>
      <c r="CHV197" s="403"/>
      <c r="CHW197" s="403"/>
      <c r="CII197" s="727"/>
      <c r="CIL197" s="403"/>
      <c r="CIM197" s="403"/>
      <c r="CIY197" s="727"/>
      <c r="CJB197" s="403"/>
      <c r="CJC197" s="403"/>
      <c r="CJO197" s="727"/>
      <c r="CJR197" s="403"/>
      <c r="CJS197" s="403"/>
      <c r="CKE197" s="727"/>
      <c r="CKH197" s="403"/>
      <c r="CKI197" s="403"/>
      <c r="CKU197" s="727"/>
      <c r="CKX197" s="403"/>
      <c r="CKY197" s="403"/>
      <c r="CLK197" s="727"/>
      <c r="CLN197" s="403"/>
      <c r="CLO197" s="403"/>
      <c r="CMA197" s="727"/>
      <c r="CMD197" s="403"/>
      <c r="CME197" s="403"/>
      <c r="CMQ197" s="727"/>
      <c r="CMT197" s="403"/>
      <c r="CMU197" s="403"/>
      <c r="CNG197" s="727"/>
      <c r="CNJ197" s="403"/>
      <c r="CNK197" s="403"/>
      <c r="CNW197" s="727"/>
      <c r="CNZ197" s="403"/>
      <c r="COA197" s="403"/>
      <c r="COM197" s="727"/>
      <c r="COP197" s="403"/>
      <c r="COQ197" s="403"/>
      <c r="CPC197" s="727"/>
      <c r="CPF197" s="403"/>
      <c r="CPG197" s="403"/>
      <c r="CPS197" s="727"/>
      <c r="CPV197" s="403"/>
      <c r="CPW197" s="403"/>
      <c r="CQI197" s="727"/>
      <c r="CQL197" s="403"/>
      <c r="CQM197" s="403"/>
      <c r="CQY197" s="727"/>
      <c r="CRB197" s="403"/>
      <c r="CRC197" s="403"/>
      <c r="CRO197" s="727"/>
      <c r="CRR197" s="403"/>
      <c r="CRS197" s="403"/>
      <c r="CSE197" s="727"/>
      <c r="CSH197" s="403"/>
      <c r="CSI197" s="403"/>
      <c r="CSU197" s="727"/>
      <c r="CSX197" s="403"/>
      <c r="CSY197" s="403"/>
      <c r="CTK197" s="727"/>
      <c r="CTN197" s="403"/>
      <c r="CTO197" s="403"/>
      <c r="CUA197" s="727"/>
      <c r="CUD197" s="403"/>
      <c r="CUE197" s="403"/>
      <c r="CUQ197" s="727"/>
      <c r="CUT197" s="403"/>
      <c r="CUU197" s="403"/>
      <c r="CVG197" s="727"/>
      <c r="CVJ197" s="403"/>
      <c r="CVK197" s="403"/>
      <c r="CVW197" s="727"/>
      <c r="CVZ197" s="403"/>
      <c r="CWA197" s="403"/>
      <c r="CWM197" s="727"/>
      <c r="CWP197" s="403"/>
      <c r="CWQ197" s="403"/>
      <c r="CXC197" s="727"/>
      <c r="CXF197" s="403"/>
      <c r="CXG197" s="403"/>
      <c r="CXS197" s="727"/>
      <c r="CXV197" s="403"/>
      <c r="CXW197" s="403"/>
      <c r="CYI197" s="727"/>
      <c r="CYL197" s="403"/>
      <c r="CYM197" s="403"/>
      <c r="CYY197" s="727"/>
      <c r="CZB197" s="403"/>
      <c r="CZC197" s="403"/>
      <c r="CZO197" s="727"/>
      <c r="CZR197" s="403"/>
      <c r="CZS197" s="403"/>
      <c r="DAE197" s="727"/>
      <c r="DAH197" s="403"/>
      <c r="DAI197" s="403"/>
      <c r="DAU197" s="727"/>
      <c r="DAX197" s="403"/>
      <c r="DAY197" s="403"/>
      <c r="DBK197" s="727"/>
      <c r="DBN197" s="403"/>
      <c r="DBO197" s="403"/>
      <c r="DCA197" s="727"/>
      <c r="DCD197" s="403"/>
      <c r="DCE197" s="403"/>
      <c r="DCQ197" s="727"/>
      <c r="DCT197" s="403"/>
      <c r="DCU197" s="403"/>
      <c r="DDG197" s="727"/>
      <c r="DDJ197" s="403"/>
      <c r="DDK197" s="403"/>
      <c r="DDW197" s="727"/>
      <c r="DDZ197" s="403"/>
      <c r="DEA197" s="403"/>
      <c r="DEM197" s="727"/>
      <c r="DEP197" s="403"/>
      <c r="DEQ197" s="403"/>
      <c r="DFC197" s="727"/>
      <c r="DFF197" s="403"/>
      <c r="DFG197" s="403"/>
      <c r="DFS197" s="727"/>
      <c r="DFV197" s="403"/>
      <c r="DFW197" s="403"/>
      <c r="DGI197" s="727"/>
      <c r="DGL197" s="403"/>
      <c r="DGM197" s="403"/>
      <c r="DGY197" s="727"/>
      <c r="DHB197" s="403"/>
      <c r="DHC197" s="403"/>
      <c r="DHO197" s="727"/>
      <c r="DHR197" s="403"/>
      <c r="DHS197" s="403"/>
      <c r="DIE197" s="727"/>
      <c r="DIH197" s="403"/>
      <c r="DII197" s="403"/>
      <c r="DIU197" s="727"/>
      <c r="DIX197" s="403"/>
      <c r="DIY197" s="403"/>
      <c r="DJK197" s="727"/>
      <c r="DJN197" s="403"/>
      <c r="DJO197" s="403"/>
      <c r="DKA197" s="727"/>
      <c r="DKD197" s="403"/>
      <c r="DKE197" s="403"/>
      <c r="DKQ197" s="727"/>
      <c r="DKT197" s="403"/>
      <c r="DKU197" s="403"/>
      <c r="DLG197" s="727"/>
      <c r="DLJ197" s="403"/>
      <c r="DLK197" s="403"/>
      <c r="DLW197" s="727"/>
      <c r="DLZ197" s="403"/>
      <c r="DMA197" s="403"/>
      <c r="DMM197" s="727"/>
      <c r="DMP197" s="403"/>
      <c r="DMQ197" s="403"/>
      <c r="DNC197" s="727"/>
      <c r="DNF197" s="403"/>
      <c r="DNG197" s="403"/>
      <c r="DNS197" s="727"/>
      <c r="DNV197" s="403"/>
      <c r="DNW197" s="403"/>
      <c r="DOI197" s="727"/>
      <c r="DOL197" s="403"/>
      <c r="DOM197" s="403"/>
      <c r="DOY197" s="727"/>
      <c r="DPB197" s="403"/>
      <c r="DPC197" s="403"/>
      <c r="DPO197" s="727"/>
      <c r="DPR197" s="403"/>
      <c r="DPS197" s="403"/>
      <c r="DQE197" s="727"/>
      <c r="DQH197" s="403"/>
      <c r="DQI197" s="403"/>
      <c r="DQU197" s="727"/>
      <c r="DQX197" s="403"/>
      <c r="DQY197" s="403"/>
      <c r="DRK197" s="727"/>
      <c r="DRN197" s="403"/>
      <c r="DRO197" s="403"/>
      <c r="DSA197" s="727"/>
      <c r="DSD197" s="403"/>
      <c r="DSE197" s="403"/>
      <c r="DSQ197" s="727"/>
      <c r="DST197" s="403"/>
      <c r="DSU197" s="403"/>
      <c r="DTG197" s="727"/>
      <c r="DTJ197" s="403"/>
      <c r="DTK197" s="403"/>
      <c r="DTW197" s="727"/>
      <c r="DTZ197" s="403"/>
      <c r="DUA197" s="403"/>
      <c r="DUM197" s="727"/>
      <c r="DUP197" s="403"/>
      <c r="DUQ197" s="403"/>
      <c r="DVC197" s="727"/>
      <c r="DVF197" s="403"/>
      <c r="DVG197" s="403"/>
      <c r="DVS197" s="727"/>
      <c r="DVV197" s="403"/>
      <c r="DVW197" s="403"/>
      <c r="DWI197" s="727"/>
      <c r="DWL197" s="403"/>
      <c r="DWM197" s="403"/>
      <c r="DWY197" s="727"/>
      <c r="DXB197" s="403"/>
      <c r="DXC197" s="403"/>
      <c r="DXO197" s="727"/>
      <c r="DXR197" s="403"/>
      <c r="DXS197" s="403"/>
      <c r="DYE197" s="727"/>
      <c r="DYH197" s="403"/>
      <c r="DYI197" s="403"/>
      <c r="DYU197" s="727"/>
      <c r="DYX197" s="403"/>
      <c r="DYY197" s="403"/>
      <c r="DZK197" s="727"/>
      <c r="DZN197" s="403"/>
      <c r="DZO197" s="403"/>
      <c r="EAA197" s="727"/>
      <c r="EAD197" s="403"/>
      <c r="EAE197" s="403"/>
      <c r="EAQ197" s="727"/>
      <c r="EAT197" s="403"/>
      <c r="EAU197" s="403"/>
      <c r="EBG197" s="727"/>
      <c r="EBJ197" s="403"/>
      <c r="EBK197" s="403"/>
      <c r="EBW197" s="727"/>
      <c r="EBZ197" s="403"/>
      <c r="ECA197" s="403"/>
      <c r="ECM197" s="727"/>
      <c r="ECP197" s="403"/>
      <c r="ECQ197" s="403"/>
      <c r="EDC197" s="727"/>
      <c r="EDF197" s="403"/>
      <c r="EDG197" s="403"/>
      <c r="EDS197" s="727"/>
      <c r="EDV197" s="403"/>
      <c r="EDW197" s="403"/>
      <c r="EEI197" s="727"/>
      <c r="EEL197" s="403"/>
      <c r="EEM197" s="403"/>
      <c r="EEY197" s="727"/>
      <c r="EFB197" s="403"/>
      <c r="EFC197" s="403"/>
      <c r="EFO197" s="727"/>
      <c r="EFR197" s="403"/>
      <c r="EFS197" s="403"/>
      <c r="EGE197" s="727"/>
      <c r="EGH197" s="403"/>
      <c r="EGI197" s="403"/>
      <c r="EGU197" s="727"/>
      <c r="EGX197" s="403"/>
      <c r="EGY197" s="403"/>
      <c r="EHK197" s="727"/>
      <c r="EHN197" s="403"/>
      <c r="EHO197" s="403"/>
      <c r="EIA197" s="727"/>
      <c r="EID197" s="403"/>
      <c r="EIE197" s="403"/>
      <c r="EIQ197" s="727"/>
      <c r="EIT197" s="403"/>
      <c r="EIU197" s="403"/>
      <c r="EJG197" s="727"/>
      <c r="EJJ197" s="403"/>
      <c r="EJK197" s="403"/>
      <c r="EJW197" s="727"/>
      <c r="EJZ197" s="403"/>
      <c r="EKA197" s="403"/>
      <c r="EKM197" s="727"/>
      <c r="EKP197" s="403"/>
      <c r="EKQ197" s="403"/>
      <c r="ELC197" s="727"/>
      <c r="ELF197" s="403"/>
      <c r="ELG197" s="403"/>
      <c r="ELS197" s="727"/>
      <c r="ELV197" s="403"/>
      <c r="ELW197" s="403"/>
      <c r="EMI197" s="727"/>
      <c r="EML197" s="403"/>
      <c r="EMM197" s="403"/>
      <c r="EMY197" s="727"/>
      <c r="ENB197" s="403"/>
      <c r="ENC197" s="403"/>
      <c r="ENO197" s="727"/>
      <c r="ENR197" s="403"/>
      <c r="ENS197" s="403"/>
      <c r="EOE197" s="727"/>
      <c r="EOH197" s="403"/>
      <c r="EOI197" s="403"/>
      <c r="EOU197" s="727"/>
      <c r="EOX197" s="403"/>
      <c r="EOY197" s="403"/>
      <c r="EPK197" s="727"/>
      <c r="EPN197" s="403"/>
      <c r="EPO197" s="403"/>
      <c r="EQA197" s="727"/>
      <c r="EQD197" s="403"/>
      <c r="EQE197" s="403"/>
      <c r="EQQ197" s="727"/>
      <c r="EQT197" s="403"/>
      <c r="EQU197" s="403"/>
      <c r="ERG197" s="727"/>
      <c r="ERJ197" s="403"/>
      <c r="ERK197" s="403"/>
      <c r="ERW197" s="727"/>
      <c r="ERZ197" s="403"/>
      <c r="ESA197" s="403"/>
      <c r="ESM197" s="727"/>
      <c r="ESP197" s="403"/>
      <c r="ESQ197" s="403"/>
      <c r="ETC197" s="727"/>
      <c r="ETF197" s="403"/>
      <c r="ETG197" s="403"/>
      <c r="ETS197" s="727"/>
      <c r="ETV197" s="403"/>
      <c r="ETW197" s="403"/>
      <c r="EUI197" s="727"/>
      <c r="EUL197" s="403"/>
      <c r="EUM197" s="403"/>
      <c r="EUY197" s="727"/>
      <c r="EVB197" s="403"/>
      <c r="EVC197" s="403"/>
      <c r="EVO197" s="727"/>
      <c r="EVR197" s="403"/>
      <c r="EVS197" s="403"/>
      <c r="EWE197" s="727"/>
      <c r="EWH197" s="403"/>
      <c r="EWI197" s="403"/>
      <c r="EWU197" s="727"/>
      <c r="EWX197" s="403"/>
      <c r="EWY197" s="403"/>
      <c r="EXK197" s="727"/>
      <c r="EXN197" s="403"/>
      <c r="EXO197" s="403"/>
      <c r="EYA197" s="727"/>
      <c r="EYD197" s="403"/>
      <c r="EYE197" s="403"/>
      <c r="EYQ197" s="727"/>
      <c r="EYT197" s="403"/>
      <c r="EYU197" s="403"/>
      <c r="EZG197" s="727"/>
      <c r="EZJ197" s="403"/>
      <c r="EZK197" s="403"/>
      <c r="EZW197" s="727"/>
      <c r="EZZ197" s="403"/>
      <c r="FAA197" s="403"/>
      <c r="FAM197" s="727"/>
      <c r="FAP197" s="403"/>
      <c r="FAQ197" s="403"/>
      <c r="FBC197" s="727"/>
      <c r="FBF197" s="403"/>
      <c r="FBG197" s="403"/>
      <c r="FBS197" s="727"/>
      <c r="FBV197" s="403"/>
      <c r="FBW197" s="403"/>
      <c r="FCI197" s="727"/>
      <c r="FCL197" s="403"/>
      <c r="FCM197" s="403"/>
      <c r="FCY197" s="727"/>
      <c r="FDB197" s="403"/>
      <c r="FDC197" s="403"/>
      <c r="FDO197" s="727"/>
      <c r="FDR197" s="403"/>
      <c r="FDS197" s="403"/>
      <c r="FEE197" s="727"/>
      <c r="FEH197" s="403"/>
      <c r="FEI197" s="403"/>
      <c r="FEU197" s="727"/>
      <c r="FEX197" s="403"/>
      <c r="FEY197" s="403"/>
      <c r="FFK197" s="727"/>
      <c r="FFN197" s="403"/>
      <c r="FFO197" s="403"/>
      <c r="FGA197" s="727"/>
      <c r="FGD197" s="403"/>
      <c r="FGE197" s="403"/>
      <c r="FGQ197" s="727"/>
      <c r="FGT197" s="403"/>
      <c r="FGU197" s="403"/>
      <c r="FHG197" s="727"/>
      <c r="FHJ197" s="403"/>
      <c r="FHK197" s="403"/>
      <c r="FHW197" s="727"/>
      <c r="FHZ197" s="403"/>
      <c r="FIA197" s="403"/>
      <c r="FIM197" s="727"/>
      <c r="FIP197" s="403"/>
      <c r="FIQ197" s="403"/>
      <c r="FJC197" s="727"/>
      <c r="FJF197" s="403"/>
      <c r="FJG197" s="403"/>
      <c r="FJS197" s="727"/>
      <c r="FJV197" s="403"/>
      <c r="FJW197" s="403"/>
      <c r="FKI197" s="727"/>
      <c r="FKL197" s="403"/>
      <c r="FKM197" s="403"/>
      <c r="FKY197" s="727"/>
      <c r="FLB197" s="403"/>
      <c r="FLC197" s="403"/>
      <c r="FLO197" s="727"/>
      <c r="FLR197" s="403"/>
      <c r="FLS197" s="403"/>
      <c r="FME197" s="727"/>
      <c r="FMH197" s="403"/>
      <c r="FMI197" s="403"/>
      <c r="FMU197" s="727"/>
      <c r="FMX197" s="403"/>
      <c r="FMY197" s="403"/>
      <c r="FNK197" s="727"/>
      <c r="FNN197" s="403"/>
      <c r="FNO197" s="403"/>
      <c r="FOA197" s="727"/>
      <c r="FOD197" s="403"/>
      <c r="FOE197" s="403"/>
      <c r="FOQ197" s="727"/>
      <c r="FOT197" s="403"/>
      <c r="FOU197" s="403"/>
      <c r="FPG197" s="727"/>
      <c r="FPJ197" s="403"/>
      <c r="FPK197" s="403"/>
      <c r="FPW197" s="727"/>
      <c r="FPZ197" s="403"/>
      <c r="FQA197" s="403"/>
      <c r="FQM197" s="727"/>
      <c r="FQP197" s="403"/>
      <c r="FQQ197" s="403"/>
      <c r="FRC197" s="727"/>
      <c r="FRF197" s="403"/>
      <c r="FRG197" s="403"/>
      <c r="FRS197" s="727"/>
      <c r="FRV197" s="403"/>
      <c r="FRW197" s="403"/>
      <c r="FSI197" s="727"/>
      <c r="FSL197" s="403"/>
      <c r="FSM197" s="403"/>
      <c r="FSY197" s="727"/>
      <c r="FTB197" s="403"/>
      <c r="FTC197" s="403"/>
      <c r="FTO197" s="727"/>
      <c r="FTR197" s="403"/>
      <c r="FTS197" s="403"/>
      <c r="FUE197" s="727"/>
      <c r="FUH197" s="403"/>
      <c r="FUI197" s="403"/>
      <c r="FUU197" s="727"/>
      <c r="FUX197" s="403"/>
      <c r="FUY197" s="403"/>
      <c r="FVK197" s="727"/>
      <c r="FVN197" s="403"/>
      <c r="FVO197" s="403"/>
      <c r="FWA197" s="727"/>
      <c r="FWD197" s="403"/>
      <c r="FWE197" s="403"/>
      <c r="FWQ197" s="727"/>
      <c r="FWT197" s="403"/>
      <c r="FWU197" s="403"/>
      <c r="FXG197" s="727"/>
      <c r="FXJ197" s="403"/>
      <c r="FXK197" s="403"/>
      <c r="FXW197" s="727"/>
      <c r="FXZ197" s="403"/>
      <c r="FYA197" s="403"/>
      <c r="FYM197" s="727"/>
      <c r="FYP197" s="403"/>
      <c r="FYQ197" s="403"/>
      <c r="FZC197" s="727"/>
      <c r="FZF197" s="403"/>
      <c r="FZG197" s="403"/>
      <c r="FZS197" s="727"/>
      <c r="FZV197" s="403"/>
      <c r="FZW197" s="403"/>
      <c r="GAI197" s="727"/>
      <c r="GAL197" s="403"/>
      <c r="GAM197" s="403"/>
      <c r="GAY197" s="727"/>
      <c r="GBB197" s="403"/>
      <c r="GBC197" s="403"/>
      <c r="GBO197" s="727"/>
      <c r="GBR197" s="403"/>
      <c r="GBS197" s="403"/>
      <c r="GCE197" s="727"/>
      <c r="GCH197" s="403"/>
      <c r="GCI197" s="403"/>
      <c r="GCU197" s="727"/>
      <c r="GCX197" s="403"/>
      <c r="GCY197" s="403"/>
      <c r="GDK197" s="727"/>
      <c r="GDN197" s="403"/>
      <c r="GDO197" s="403"/>
      <c r="GEA197" s="727"/>
      <c r="GED197" s="403"/>
      <c r="GEE197" s="403"/>
      <c r="GEQ197" s="727"/>
      <c r="GET197" s="403"/>
      <c r="GEU197" s="403"/>
      <c r="GFG197" s="727"/>
      <c r="GFJ197" s="403"/>
      <c r="GFK197" s="403"/>
      <c r="GFW197" s="727"/>
      <c r="GFZ197" s="403"/>
      <c r="GGA197" s="403"/>
      <c r="GGM197" s="727"/>
      <c r="GGP197" s="403"/>
      <c r="GGQ197" s="403"/>
      <c r="GHC197" s="727"/>
      <c r="GHF197" s="403"/>
      <c r="GHG197" s="403"/>
      <c r="GHS197" s="727"/>
      <c r="GHV197" s="403"/>
      <c r="GHW197" s="403"/>
      <c r="GII197" s="727"/>
      <c r="GIL197" s="403"/>
      <c r="GIM197" s="403"/>
      <c r="GIY197" s="727"/>
      <c r="GJB197" s="403"/>
      <c r="GJC197" s="403"/>
      <c r="GJO197" s="727"/>
      <c r="GJR197" s="403"/>
      <c r="GJS197" s="403"/>
      <c r="GKE197" s="727"/>
      <c r="GKH197" s="403"/>
      <c r="GKI197" s="403"/>
      <c r="GKU197" s="727"/>
      <c r="GKX197" s="403"/>
      <c r="GKY197" s="403"/>
      <c r="GLK197" s="727"/>
      <c r="GLN197" s="403"/>
      <c r="GLO197" s="403"/>
      <c r="GMA197" s="727"/>
      <c r="GMD197" s="403"/>
      <c r="GME197" s="403"/>
      <c r="GMQ197" s="727"/>
      <c r="GMT197" s="403"/>
      <c r="GMU197" s="403"/>
      <c r="GNG197" s="727"/>
      <c r="GNJ197" s="403"/>
      <c r="GNK197" s="403"/>
      <c r="GNW197" s="727"/>
      <c r="GNZ197" s="403"/>
      <c r="GOA197" s="403"/>
      <c r="GOM197" s="727"/>
      <c r="GOP197" s="403"/>
      <c r="GOQ197" s="403"/>
      <c r="GPC197" s="727"/>
      <c r="GPF197" s="403"/>
      <c r="GPG197" s="403"/>
      <c r="GPS197" s="727"/>
      <c r="GPV197" s="403"/>
      <c r="GPW197" s="403"/>
      <c r="GQI197" s="727"/>
      <c r="GQL197" s="403"/>
      <c r="GQM197" s="403"/>
      <c r="GQY197" s="727"/>
      <c r="GRB197" s="403"/>
      <c r="GRC197" s="403"/>
      <c r="GRO197" s="727"/>
      <c r="GRR197" s="403"/>
      <c r="GRS197" s="403"/>
      <c r="GSE197" s="727"/>
      <c r="GSH197" s="403"/>
      <c r="GSI197" s="403"/>
      <c r="GSU197" s="727"/>
      <c r="GSX197" s="403"/>
      <c r="GSY197" s="403"/>
      <c r="GTK197" s="727"/>
      <c r="GTN197" s="403"/>
      <c r="GTO197" s="403"/>
      <c r="GUA197" s="727"/>
      <c r="GUD197" s="403"/>
      <c r="GUE197" s="403"/>
      <c r="GUQ197" s="727"/>
      <c r="GUT197" s="403"/>
      <c r="GUU197" s="403"/>
      <c r="GVG197" s="727"/>
      <c r="GVJ197" s="403"/>
      <c r="GVK197" s="403"/>
      <c r="GVW197" s="727"/>
      <c r="GVZ197" s="403"/>
      <c r="GWA197" s="403"/>
      <c r="GWM197" s="727"/>
      <c r="GWP197" s="403"/>
      <c r="GWQ197" s="403"/>
      <c r="GXC197" s="727"/>
      <c r="GXF197" s="403"/>
      <c r="GXG197" s="403"/>
      <c r="GXS197" s="727"/>
      <c r="GXV197" s="403"/>
      <c r="GXW197" s="403"/>
      <c r="GYI197" s="727"/>
      <c r="GYL197" s="403"/>
      <c r="GYM197" s="403"/>
      <c r="GYY197" s="727"/>
      <c r="GZB197" s="403"/>
      <c r="GZC197" s="403"/>
      <c r="GZO197" s="727"/>
      <c r="GZR197" s="403"/>
      <c r="GZS197" s="403"/>
      <c r="HAE197" s="727"/>
      <c r="HAH197" s="403"/>
      <c r="HAI197" s="403"/>
      <c r="HAU197" s="727"/>
      <c r="HAX197" s="403"/>
      <c r="HAY197" s="403"/>
      <c r="HBK197" s="727"/>
      <c r="HBN197" s="403"/>
      <c r="HBO197" s="403"/>
      <c r="HCA197" s="727"/>
      <c r="HCD197" s="403"/>
      <c r="HCE197" s="403"/>
      <c r="HCQ197" s="727"/>
      <c r="HCT197" s="403"/>
      <c r="HCU197" s="403"/>
      <c r="HDG197" s="727"/>
      <c r="HDJ197" s="403"/>
      <c r="HDK197" s="403"/>
      <c r="HDW197" s="727"/>
      <c r="HDZ197" s="403"/>
      <c r="HEA197" s="403"/>
      <c r="HEM197" s="727"/>
      <c r="HEP197" s="403"/>
      <c r="HEQ197" s="403"/>
      <c r="HFC197" s="727"/>
      <c r="HFF197" s="403"/>
      <c r="HFG197" s="403"/>
      <c r="HFS197" s="727"/>
      <c r="HFV197" s="403"/>
      <c r="HFW197" s="403"/>
      <c r="HGI197" s="727"/>
      <c r="HGL197" s="403"/>
      <c r="HGM197" s="403"/>
      <c r="HGY197" s="727"/>
      <c r="HHB197" s="403"/>
      <c r="HHC197" s="403"/>
      <c r="HHO197" s="727"/>
      <c r="HHR197" s="403"/>
      <c r="HHS197" s="403"/>
      <c r="HIE197" s="727"/>
      <c r="HIH197" s="403"/>
      <c r="HII197" s="403"/>
      <c r="HIU197" s="727"/>
      <c r="HIX197" s="403"/>
      <c r="HIY197" s="403"/>
      <c r="HJK197" s="727"/>
      <c r="HJN197" s="403"/>
      <c r="HJO197" s="403"/>
      <c r="HKA197" s="727"/>
      <c r="HKD197" s="403"/>
      <c r="HKE197" s="403"/>
      <c r="HKQ197" s="727"/>
      <c r="HKT197" s="403"/>
      <c r="HKU197" s="403"/>
      <c r="HLG197" s="727"/>
      <c r="HLJ197" s="403"/>
      <c r="HLK197" s="403"/>
      <c r="HLW197" s="727"/>
      <c r="HLZ197" s="403"/>
      <c r="HMA197" s="403"/>
      <c r="HMM197" s="727"/>
      <c r="HMP197" s="403"/>
      <c r="HMQ197" s="403"/>
      <c r="HNC197" s="727"/>
      <c r="HNF197" s="403"/>
      <c r="HNG197" s="403"/>
      <c r="HNS197" s="727"/>
      <c r="HNV197" s="403"/>
      <c r="HNW197" s="403"/>
      <c r="HOI197" s="727"/>
      <c r="HOL197" s="403"/>
      <c r="HOM197" s="403"/>
      <c r="HOY197" s="727"/>
      <c r="HPB197" s="403"/>
      <c r="HPC197" s="403"/>
      <c r="HPO197" s="727"/>
      <c r="HPR197" s="403"/>
      <c r="HPS197" s="403"/>
      <c r="HQE197" s="727"/>
      <c r="HQH197" s="403"/>
      <c r="HQI197" s="403"/>
      <c r="HQU197" s="727"/>
      <c r="HQX197" s="403"/>
      <c r="HQY197" s="403"/>
      <c r="HRK197" s="727"/>
      <c r="HRN197" s="403"/>
      <c r="HRO197" s="403"/>
      <c r="HSA197" s="727"/>
      <c r="HSD197" s="403"/>
      <c r="HSE197" s="403"/>
      <c r="HSQ197" s="727"/>
      <c r="HST197" s="403"/>
      <c r="HSU197" s="403"/>
      <c r="HTG197" s="727"/>
      <c r="HTJ197" s="403"/>
      <c r="HTK197" s="403"/>
      <c r="HTW197" s="727"/>
      <c r="HTZ197" s="403"/>
      <c r="HUA197" s="403"/>
      <c r="HUM197" s="727"/>
      <c r="HUP197" s="403"/>
      <c r="HUQ197" s="403"/>
      <c r="HVC197" s="727"/>
      <c r="HVF197" s="403"/>
      <c r="HVG197" s="403"/>
      <c r="HVS197" s="727"/>
      <c r="HVV197" s="403"/>
      <c r="HVW197" s="403"/>
      <c r="HWI197" s="727"/>
      <c r="HWL197" s="403"/>
      <c r="HWM197" s="403"/>
      <c r="HWY197" s="727"/>
      <c r="HXB197" s="403"/>
      <c r="HXC197" s="403"/>
      <c r="HXO197" s="727"/>
      <c r="HXR197" s="403"/>
      <c r="HXS197" s="403"/>
      <c r="HYE197" s="727"/>
      <c r="HYH197" s="403"/>
      <c r="HYI197" s="403"/>
      <c r="HYU197" s="727"/>
      <c r="HYX197" s="403"/>
      <c r="HYY197" s="403"/>
      <c r="HZK197" s="727"/>
      <c r="HZN197" s="403"/>
      <c r="HZO197" s="403"/>
      <c r="IAA197" s="727"/>
      <c r="IAD197" s="403"/>
      <c r="IAE197" s="403"/>
      <c r="IAQ197" s="727"/>
      <c r="IAT197" s="403"/>
      <c r="IAU197" s="403"/>
      <c r="IBG197" s="727"/>
      <c r="IBJ197" s="403"/>
      <c r="IBK197" s="403"/>
      <c r="IBW197" s="727"/>
      <c r="IBZ197" s="403"/>
      <c r="ICA197" s="403"/>
      <c r="ICM197" s="727"/>
      <c r="ICP197" s="403"/>
      <c r="ICQ197" s="403"/>
      <c r="IDC197" s="727"/>
      <c r="IDF197" s="403"/>
      <c r="IDG197" s="403"/>
      <c r="IDS197" s="727"/>
      <c r="IDV197" s="403"/>
      <c r="IDW197" s="403"/>
      <c r="IEI197" s="727"/>
      <c r="IEL197" s="403"/>
      <c r="IEM197" s="403"/>
      <c r="IEY197" s="727"/>
      <c r="IFB197" s="403"/>
      <c r="IFC197" s="403"/>
      <c r="IFO197" s="727"/>
      <c r="IFR197" s="403"/>
      <c r="IFS197" s="403"/>
      <c r="IGE197" s="727"/>
      <c r="IGH197" s="403"/>
      <c r="IGI197" s="403"/>
      <c r="IGU197" s="727"/>
      <c r="IGX197" s="403"/>
      <c r="IGY197" s="403"/>
      <c r="IHK197" s="727"/>
      <c r="IHN197" s="403"/>
      <c r="IHO197" s="403"/>
      <c r="IIA197" s="727"/>
      <c r="IID197" s="403"/>
      <c r="IIE197" s="403"/>
      <c r="IIQ197" s="727"/>
      <c r="IIT197" s="403"/>
      <c r="IIU197" s="403"/>
      <c r="IJG197" s="727"/>
      <c r="IJJ197" s="403"/>
      <c r="IJK197" s="403"/>
      <c r="IJW197" s="727"/>
      <c r="IJZ197" s="403"/>
      <c r="IKA197" s="403"/>
      <c r="IKM197" s="727"/>
      <c r="IKP197" s="403"/>
      <c r="IKQ197" s="403"/>
      <c r="ILC197" s="727"/>
      <c r="ILF197" s="403"/>
      <c r="ILG197" s="403"/>
      <c r="ILS197" s="727"/>
      <c r="ILV197" s="403"/>
      <c r="ILW197" s="403"/>
      <c r="IMI197" s="727"/>
      <c r="IML197" s="403"/>
      <c r="IMM197" s="403"/>
      <c r="IMY197" s="727"/>
      <c r="INB197" s="403"/>
      <c r="INC197" s="403"/>
      <c r="INO197" s="727"/>
      <c r="INR197" s="403"/>
      <c r="INS197" s="403"/>
      <c r="IOE197" s="727"/>
      <c r="IOH197" s="403"/>
      <c r="IOI197" s="403"/>
      <c r="IOU197" s="727"/>
      <c r="IOX197" s="403"/>
      <c r="IOY197" s="403"/>
      <c r="IPK197" s="727"/>
      <c r="IPN197" s="403"/>
      <c r="IPO197" s="403"/>
      <c r="IQA197" s="727"/>
      <c r="IQD197" s="403"/>
      <c r="IQE197" s="403"/>
      <c r="IQQ197" s="727"/>
      <c r="IQT197" s="403"/>
      <c r="IQU197" s="403"/>
      <c r="IRG197" s="727"/>
      <c r="IRJ197" s="403"/>
      <c r="IRK197" s="403"/>
      <c r="IRW197" s="727"/>
      <c r="IRZ197" s="403"/>
      <c r="ISA197" s="403"/>
      <c r="ISM197" s="727"/>
      <c r="ISP197" s="403"/>
      <c r="ISQ197" s="403"/>
      <c r="ITC197" s="727"/>
      <c r="ITF197" s="403"/>
      <c r="ITG197" s="403"/>
      <c r="ITS197" s="727"/>
      <c r="ITV197" s="403"/>
      <c r="ITW197" s="403"/>
      <c r="IUI197" s="727"/>
      <c r="IUL197" s="403"/>
      <c r="IUM197" s="403"/>
      <c r="IUY197" s="727"/>
      <c r="IVB197" s="403"/>
      <c r="IVC197" s="403"/>
      <c r="IVO197" s="727"/>
      <c r="IVR197" s="403"/>
      <c r="IVS197" s="403"/>
      <c r="IWE197" s="727"/>
      <c r="IWH197" s="403"/>
      <c r="IWI197" s="403"/>
      <c r="IWU197" s="727"/>
      <c r="IWX197" s="403"/>
      <c r="IWY197" s="403"/>
      <c r="IXK197" s="727"/>
      <c r="IXN197" s="403"/>
      <c r="IXO197" s="403"/>
      <c r="IYA197" s="727"/>
      <c r="IYD197" s="403"/>
      <c r="IYE197" s="403"/>
      <c r="IYQ197" s="727"/>
      <c r="IYT197" s="403"/>
      <c r="IYU197" s="403"/>
      <c r="IZG197" s="727"/>
      <c r="IZJ197" s="403"/>
      <c r="IZK197" s="403"/>
      <c r="IZW197" s="727"/>
      <c r="IZZ197" s="403"/>
      <c r="JAA197" s="403"/>
      <c r="JAM197" s="727"/>
      <c r="JAP197" s="403"/>
      <c r="JAQ197" s="403"/>
      <c r="JBC197" s="727"/>
      <c r="JBF197" s="403"/>
      <c r="JBG197" s="403"/>
      <c r="JBS197" s="727"/>
      <c r="JBV197" s="403"/>
      <c r="JBW197" s="403"/>
      <c r="JCI197" s="727"/>
      <c r="JCL197" s="403"/>
      <c r="JCM197" s="403"/>
      <c r="JCY197" s="727"/>
      <c r="JDB197" s="403"/>
      <c r="JDC197" s="403"/>
      <c r="JDO197" s="727"/>
      <c r="JDR197" s="403"/>
      <c r="JDS197" s="403"/>
      <c r="JEE197" s="727"/>
      <c r="JEH197" s="403"/>
      <c r="JEI197" s="403"/>
      <c r="JEU197" s="727"/>
      <c r="JEX197" s="403"/>
      <c r="JEY197" s="403"/>
      <c r="JFK197" s="727"/>
      <c r="JFN197" s="403"/>
      <c r="JFO197" s="403"/>
      <c r="JGA197" s="727"/>
      <c r="JGD197" s="403"/>
      <c r="JGE197" s="403"/>
      <c r="JGQ197" s="727"/>
      <c r="JGT197" s="403"/>
      <c r="JGU197" s="403"/>
      <c r="JHG197" s="727"/>
      <c r="JHJ197" s="403"/>
      <c r="JHK197" s="403"/>
      <c r="JHW197" s="727"/>
      <c r="JHZ197" s="403"/>
      <c r="JIA197" s="403"/>
      <c r="JIM197" s="727"/>
      <c r="JIP197" s="403"/>
      <c r="JIQ197" s="403"/>
      <c r="JJC197" s="727"/>
      <c r="JJF197" s="403"/>
      <c r="JJG197" s="403"/>
      <c r="JJS197" s="727"/>
      <c r="JJV197" s="403"/>
      <c r="JJW197" s="403"/>
      <c r="JKI197" s="727"/>
      <c r="JKL197" s="403"/>
      <c r="JKM197" s="403"/>
      <c r="JKY197" s="727"/>
      <c r="JLB197" s="403"/>
      <c r="JLC197" s="403"/>
      <c r="JLO197" s="727"/>
      <c r="JLR197" s="403"/>
      <c r="JLS197" s="403"/>
      <c r="JME197" s="727"/>
      <c r="JMH197" s="403"/>
      <c r="JMI197" s="403"/>
      <c r="JMU197" s="727"/>
      <c r="JMX197" s="403"/>
      <c r="JMY197" s="403"/>
      <c r="JNK197" s="727"/>
      <c r="JNN197" s="403"/>
      <c r="JNO197" s="403"/>
      <c r="JOA197" s="727"/>
      <c r="JOD197" s="403"/>
      <c r="JOE197" s="403"/>
      <c r="JOQ197" s="727"/>
      <c r="JOT197" s="403"/>
      <c r="JOU197" s="403"/>
      <c r="JPG197" s="727"/>
      <c r="JPJ197" s="403"/>
      <c r="JPK197" s="403"/>
      <c r="JPW197" s="727"/>
      <c r="JPZ197" s="403"/>
      <c r="JQA197" s="403"/>
      <c r="JQM197" s="727"/>
      <c r="JQP197" s="403"/>
      <c r="JQQ197" s="403"/>
      <c r="JRC197" s="727"/>
      <c r="JRF197" s="403"/>
      <c r="JRG197" s="403"/>
      <c r="JRS197" s="727"/>
      <c r="JRV197" s="403"/>
      <c r="JRW197" s="403"/>
      <c r="JSI197" s="727"/>
      <c r="JSL197" s="403"/>
      <c r="JSM197" s="403"/>
      <c r="JSY197" s="727"/>
      <c r="JTB197" s="403"/>
      <c r="JTC197" s="403"/>
      <c r="JTO197" s="727"/>
      <c r="JTR197" s="403"/>
      <c r="JTS197" s="403"/>
      <c r="JUE197" s="727"/>
      <c r="JUH197" s="403"/>
      <c r="JUI197" s="403"/>
      <c r="JUU197" s="727"/>
      <c r="JUX197" s="403"/>
      <c r="JUY197" s="403"/>
      <c r="JVK197" s="727"/>
      <c r="JVN197" s="403"/>
      <c r="JVO197" s="403"/>
      <c r="JWA197" s="727"/>
      <c r="JWD197" s="403"/>
      <c r="JWE197" s="403"/>
      <c r="JWQ197" s="727"/>
      <c r="JWT197" s="403"/>
      <c r="JWU197" s="403"/>
      <c r="JXG197" s="727"/>
      <c r="JXJ197" s="403"/>
      <c r="JXK197" s="403"/>
      <c r="JXW197" s="727"/>
      <c r="JXZ197" s="403"/>
      <c r="JYA197" s="403"/>
      <c r="JYM197" s="727"/>
      <c r="JYP197" s="403"/>
      <c r="JYQ197" s="403"/>
      <c r="JZC197" s="727"/>
      <c r="JZF197" s="403"/>
      <c r="JZG197" s="403"/>
      <c r="JZS197" s="727"/>
      <c r="JZV197" s="403"/>
      <c r="JZW197" s="403"/>
      <c r="KAI197" s="727"/>
      <c r="KAL197" s="403"/>
      <c r="KAM197" s="403"/>
      <c r="KAY197" s="727"/>
      <c r="KBB197" s="403"/>
      <c r="KBC197" s="403"/>
      <c r="KBO197" s="727"/>
      <c r="KBR197" s="403"/>
      <c r="KBS197" s="403"/>
      <c r="KCE197" s="727"/>
      <c r="KCH197" s="403"/>
      <c r="KCI197" s="403"/>
      <c r="KCU197" s="727"/>
      <c r="KCX197" s="403"/>
      <c r="KCY197" s="403"/>
      <c r="KDK197" s="727"/>
      <c r="KDN197" s="403"/>
      <c r="KDO197" s="403"/>
      <c r="KEA197" s="727"/>
      <c r="KED197" s="403"/>
      <c r="KEE197" s="403"/>
      <c r="KEQ197" s="727"/>
      <c r="KET197" s="403"/>
      <c r="KEU197" s="403"/>
      <c r="KFG197" s="727"/>
      <c r="KFJ197" s="403"/>
      <c r="KFK197" s="403"/>
      <c r="KFW197" s="727"/>
      <c r="KFZ197" s="403"/>
      <c r="KGA197" s="403"/>
      <c r="KGM197" s="727"/>
      <c r="KGP197" s="403"/>
      <c r="KGQ197" s="403"/>
      <c r="KHC197" s="727"/>
      <c r="KHF197" s="403"/>
      <c r="KHG197" s="403"/>
      <c r="KHS197" s="727"/>
      <c r="KHV197" s="403"/>
      <c r="KHW197" s="403"/>
      <c r="KII197" s="727"/>
      <c r="KIL197" s="403"/>
      <c r="KIM197" s="403"/>
      <c r="KIY197" s="727"/>
      <c r="KJB197" s="403"/>
      <c r="KJC197" s="403"/>
      <c r="KJO197" s="727"/>
      <c r="KJR197" s="403"/>
      <c r="KJS197" s="403"/>
      <c r="KKE197" s="727"/>
      <c r="KKH197" s="403"/>
      <c r="KKI197" s="403"/>
      <c r="KKU197" s="727"/>
      <c r="KKX197" s="403"/>
      <c r="KKY197" s="403"/>
      <c r="KLK197" s="727"/>
      <c r="KLN197" s="403"/>
      <c r="KLO197" s="403"/>
      <c r="KMA197" s="727"/>
      <c r="KMD197" s="403"/>
      <c r="KME197" s="403"/>
      <c r="KMQ197" s="727"/>
      <c r="KMT197" s="403"/>
      <c r="KMU197" s="403"/>
      <c r="KNG197" s="727"/>
      <c r="KNJ197" s="403"/>
      <c r="KNK197" s="403"/>
      <c r="KNW197" s="727"/>
      <c r="KNZ197" s="403"/>
      <c r="KOA197" s="403"/>
      <c r="KOM197" s="727"/>
      <c r="KOP197" s="403"/>
      <c r="KOQ197" s="403"/>
      <c r="KPC197" s="727"/>
      <c r="KPF197" s="403"/>
      <c r="KPG197" s="403"/>
      <c r="KPS197" s="727"/>
      <c r="KPV197" s="403"/>
      <c r="KPW197" s="403"/>
      <c r="KQI197" s="727"/>
      <c r="KQL197" s="403"/>
      <c r="KQM197" s="403"/>
      <c r="KQY197" s="727"/>
      <c r="KRB197" s="403"/>
      <c r="KRC197" s="403"/>
      <c r="KRO197" s="727"/>
      <c r="KRR197" s="403"/>
      <c r="KRS197" s="403"/>
      <c r="KSE197" s="727"/>
      <c r="KSH197" s="403"/>
      <c r="KSI197" s="403"/>
      <c r="KSU197" s="727"/>
      <c r="KSX197" s="403"/>
      <c r="KSY197" s="403"/>
      <c r="KTK197" s="727"/>
      <c r="KTN197" s="403"/>
      <c r="KTO197" s="403"/>
      <c r="KUA197" s="727"/>
      <c r="KUD197" s="403"/>
      <c r="KUE197" s="403"/>
      <c r="KUQ197" s="727"/>
      <c r="KUT197" s="403"/>
      <c r="KUU197" s="403"/>
      <c r="KVG197" s="727"/>
      <c r="KVJ197" s="403"/>
      <c r="KVK197" s="403"/>
      <c r="KVW197" s="727"/>
      <c r="KVZ197" s="403"/>
      <c r="KWA197" s="403"/>
      <c r="KWM197" s="727"/>
      <c r="KWP197" s="403"/>
      <c r="KWQ197" s="403"/>
      <c r="KXC197" s="727"/>
      <c r="KXF197" s="403"/>
      <c r="KXG197" s="403"/>
      <c r="KXS197" s="727"/>
      <c r="KXV197" s="403"/>
      <c r="KXW197" s="403"/>
      <c r="KYI197" s="727"/>
      <c r="KYL197" s="403"/>
      <c r="KYM197" s="403"/>
      <c r="KYY197" s="727"/>
      <c r="KZB197" s="403"/>
      <c r="KZC197" s="403"/>
      <c r="KZO197" s="727"/>
      <c r="KZR197" s="403"/>
      <c r="KZS197" s="403"/>
      <c r="LAE197" s="727"/>
      <c r="LAH197" s="403"/>
      <c r="LAI197" s="403"/>
      <c r="LAU197" s="727"/>
      <c r="LAX197" s="403"/>
      <c r="LAY197" s="403"/>
      <c r="LBK197" s="727"/>
      <c r="LBN197" s="403"/>
      <c r="LBO197" s="403"/>
      <c r="LCA197" s="727"/>
      <c r="LCD197" s="403"/>
      <c r="LCE197" s="403"/>
      <c r="LCQ197" s="727"/>
      <c r="LCT197" s="403"/>
      <c r="LCU197" s="403"/>
      <c r="LDG197" s="727"/>
      <c r="LDJ197" s="403"/>
      <c r="LDK197" s="403"/>
      <c r="LDW197" s="727"/>
      <c r="LDZ197" s="403"/>
      <c r="LEA197" s="403"/>
      <c r="LEM197" s="727"/>
      <c r="LEP197" s="403"/>
      <c r="LEQ197" s="403"/>
      <c r="LFC197" s="727"/>
      <c r="LFF197" s="403"/>
      <c r="LFG197" s="403"/>
      <c r="LFS197" s="727"/>
      <c r="LFV197" s="403"/>
      <c r="LFW197" s="403"/>
      <c r="LGI197" s="727"/>
      <c r="LGL197" s="403"/>
      <c r="LGM197" s="403"/>
      <c r="LGY197" s="727"/>
      <c r="LHB197" s="403"/>
      <c r="LHC197" s="403"/>
      <c r="LHO197" s="727"/>
      <c r="LHR197" s="403"/>
      <c r="LHS197" s="403"/>
      <c r="LIE197" s="727"/>
      <c r="LIH197" s="403"/>
      <c r="LII197" s="403"/>
      <c r="LIU197" s="727"/>
      <c r="LIX197" s="403"/>
      <c r="LIY197" s="403"/>
      <c r="LJK197" s="727"/>
      <c r="LJN197" s="403"/>
      <c r="LJO197" s="403"/>
      <c r="LKA197" s="727"/>
      <c r="LKD197" s="403"/>
      <c r="LKE197" s="403"/>
      <c r="LKQ197" s="727"/>
      <c r="LKT197" s="403"/>
      <c r="LKU197" s="403"/>
      <c r="LLG197" s="727"/>
      <c r="LLJ197" s="403"/>
      <c r="LLK197" s="403"/>
      <c r="LLW197" s="727"/>
      <c r="LLZ197" s="403"/>
      <c r="LMA197" s="403"/>
      <c r="LMM197" s="727"/>
      <c r="LMP197" s="403"/>
      <c r="LMQ197" s="403"/>
      <c r="LNC197" s="727"/>
      <c r="LNF197" s="403"/>
      <c r="LNG197" s="403"/>
      <c r="LNS197" s="727"/>
      <c r="LNV197" s="403"/>
      <c r="LNW197" s="403"/>
      <c r="LOI197" s="727"/>
      <c r="LOL197" s="403"/>
      <c r="LOM197" s="403"/>
      <c r="LOY197" s="727"/>
      <c r="LPB197" s="403"/>
      <c r="LPC197" s="403"/>
      <c r="LPO197" s="727"/>
      <c r="LPR197" s="403"/>
      <c r="LPS197" s="403"/>
      <c r="LQE197" s="727"/>
      <c r="LQH197" s="403"/>
      <c r="LQI197" s="403"/>
      <c r="LQU197" s="727"/>
      <c r="LQX197" s="403"/>
      <c r="LQY197" s="403"/>
      <c r="LRK197" s="727"/>
      <c r="LRN197" s="403"/>
      <c r="LRO197" s="403"/>
      <c r="LSA197" s="727"/>
      <c r="LSD197" s="403"/>
      <c r="LSE197" s="403"/>
      <c r="LSQ197" s="727"/>
      <c r="LST197" s="403"/>
      <c r="LSU197" s="403"/>
      <c r="LTG197" s="727"/>
      <c r="LTJ197" s="403"/>
      <c r="LTK197" s="403"/>
      <c r="LTW197" s="727"/>
      <c r="LTZ197" s="403"/>
      <c r="LUA197" s="403"/>
      <c r="LUM197" s="727"/>
      <c r="LUP197" s="403"/>
      <c r="LUQ197" s="403"/>
      <c r="LVC197" s="727"/>
      <c r="LVF197" s="403"/>
      <c r="LVG197" s="403"/>
      <c r="LVS197" s="727"/>
      <c r="LVV197" s="403"/>
      <c r="LVW197" s="403"/>
      <c r="LWI197" s="727"/>
      <c r="LWL197" s="403"/>
      <c r="LWM197" s="403"/>
      <c r="LWY197" s="727"/>
      <c r="LXB197" s="403"/>
      <c r="LXC197" s="403"/>
      <c r="LXO197" s="727"/>
      <c r="LXR197" s="403"/>
      <c r="LXS197" s="403"/>
      <c r="LYE197" s="727"/>
      <c r="LYH197" s="403"/>
      <c r="LYI197" s="403"/>
      <c r="LYU197" s="727"/>
      <c r="LYX197" s="403"/>
      <c r="LYY197" s="403"/>
      <c r="LZK197" s="727"/>
      <c r="LZN197" s="403"/>
      <c r="LZO197" s="403"/>
      <c r="MAA197" s="727"/>
      <c r="MAD197" s="403"/>
      <c r="MAE197" s="403"/>
      <c r="MAQ197" s="727"/>
      <c r="MAT197" s="403"/>
      <c r="MAU197" s="403"/>
      <c r="MBG197" s="727"/>
      <c r="MBJ197" s="403"/>
      <c r="MBK197" s="403"/>
      <c r="MBW197" s="727"/>
      <c r="MBZ197" s="403"/>
      <c r="MCA197" s="403"/>
      <c r="MCM197" s="727"/>
      <c r="MCP197" s="403"/>
      <c r="MCQ197" s="403"/>
      <c r="MDC197" s="727"/>
      <c r="MDF197" s="403"/>
      <c r="MDG197" s="403"/>
      <c r="MDS197" s="727"/>
      <c r="MDV197" s="403"/>
      <c r="MDW197" s="403"/>
      <c r="MEI197" s="727"/>
      <c r="MEL197" s="403"/>
      <c r="MEM197" s="403"/>
      <c r="MEY197" s="727"/>
      <c r="MFB197" s="403"/>
      <c r="MFC197" s="403"/>
      <c r="MFO197" s="727"/>
      <c r="MFR197" s="403"/>
      <c r="MFS197" s="403"/>
      <c r="MGE197" s="727"/>
      <c r="MGH197" s="403"/>
      <c r="MGI197" s="403"/>
      <c r="MGU197" s="727"/>
      <c r="MGX197" s="403"/>
      <c r="MGY197" s="403"/>
      <c r="MHK197" s="727"/>
      <c r="MHN197" s="403"/>
      <c r="MHO197" s="403"/>
      <c r="MIA197" s="727"/>
      <c r="MID197" s="403"/>
      <c r="MIE197" s="403"/>
      <c r="MIQ197" s="727"/>
      <c r="MIT197" s="403"/>
      <c r="MIU197" s="403"/>
      <c r="MJG197" s="727"/>
      <c r="MJJ197" s="403"/>
      <c r="MJK197" s="403"/>
      <c r="MJW197" s="727"/>
      <c r="MJZ197" s="403"/>
      <c r="MKA197" s="403"/>
      <c r="MKM197" s="727"/>
      <c r="MKP197" s="403"/>
      <c r="MKQ197" s="403"/>
      <c r="MLC197" s="727"/>
      <c r="MLF197" s="403"/>
      <c r="MLG197" s="403"/>
      <c r="MLS197" s="727"/>
      <c r="MLV197" s="403"/>
      <c r="MLW197" s="403"/>
      <c r="MMI197" s="727"/>
      <c r="MML197" s="403"/>
      <c r="MMM197" s="403"/>
      <c r="MMY197" s="727"/>
      <c r="MNB197" s="403"/>
      <c r="MNC197" s="403"/>
      <c r="MNO197" s="727"/>
      <c r="MNR197" s="403"/>
      <c r="MNS197" s="403"/>
      <c r="MOE197" s="727"/>
      <c r="MOH197" s="403"/>
      <c r="MOI197" s="403"/>
      <c r="MOU197" s="727"/>
      <c r="MOX197" s="403"/>
      <c r="MOY197" s="403"/>
      <c r="MPK197" s="727"/>
      <c r="MPN197" s="403"/>
      <c r="MPO197" s="403"/>
      <c r="MQA197" s="727"/>
      <c r="MQD197" s="403"/>
      <c r="MQE197" s="403"/>
      <c r="MQQ197" s="727"/>
      <c r="MQT197" s="403"/>
      <c r="MQU197" s="403"/>
      <c r="MRG197" s="727"/>
      <c r="MRJ197" s="403"/>
      <c r="MRK197" s="403"/>
      <c r="MRW197" s="727"/>
      <c r="MRZ197" s="403"/>
      <c r="MSA197" s="403"/>
      <c r="MSM197" s="727"/>
      <c r="MSP197" s="403"/>
      <c r="MSQ197" s="403"/>
      <c r="MTC197" s="727"/>
      <c r="MTF197" s="403"/>
      <c r="MTG197" s="403"/>
      <c r="MTS197" s="727"/>
      <c r="MTV197" s="403"/>
      <c r="MTW197" s="403"/>
      <c r="MUI197" s="727"/>
      <c r="MUL197" s="403"/>
      <c r="MUM197" s="403"/>
      <c r="MUY197" s="727"/>
      <c r="MVB197" s="403"/>
      <c r="MVC197" s="403"/>
      <c r="MVO197" s="727"/>
      <c r="MVR197" s="403"/>
      <c r="MVS197" s="403"/>
      <c r="MWE197" s="727"/>
      <c r="MWH197" s="403"/>
      <c r="MWI197" s="403"/>
      <c r="MWU197" s="727"/>
      <c r="MWX197" s="403"/>
      <c r="MWY197" s="403"/>
      <c r="MXK197" s="727"/>
      <c r="MXN197" s="403"/>
      <c r="MXO197" s="403"/>
      <c r="MYA197" s="727"/>
      <c r="MYD197" s="403"/>
      <c r="MYE197" s="403"/>
      <c r="MYQ197" s="727"/>
      <c r="MYT197" s="403"/>
      <c r="MYU197" s="403"/>
      <c r="MZG197" s="727"/>
      <c r="MZJ197" s="403"/>
      <c r="MZK197" s="403"/>
      <c r="MZW197" s="727"/>
      <c r="MZZ197" s="403"/>
      <c r="NAA197" s="403"/>
      <c r="NAM197" s="727"/>
      <c r="NAP197" s="403"/>
      <c r="NAQ197" s="403"/>
      <c r="NBC197" s="727"/>
      <c r="NBF197" s="403"/>
      <c r="NBG197" s="403"/>
      <c r="NBS197" s="727"/>
      <c r="NBV197" s="403"/>
      <c r="NBW197" s="403"/>
      <c r="NCI197" s="727"/>
      <c r="NCL197" s="403"/>
      <c r="NCM197" s="403"/>
      <c r="NCY197" s="727"/>
      <c r="NDB197" s="403"/>
      <c r="NDC197" s="403"/>
      <c r="NDO197" s="727"/>
      <c r="NDR197" s="403"/>
      <c r="NDS197" s="403"/>
      <c r="NEE197" s="727"/>
      <c r="NEH197" s="403"/>
      <c r="NEI197" s="403"/>
      <c r="NEU197" s="727"/>
      <c r="NEX197" s="403"/>
      <c r="NEY197" s="403"/>
      <c r="NFK197" s="727"/>
      <c r="NFN197" s="403"/>
      <c r="NFO197" s="403"/>
      <c r="NGA197" s="727"/>
      <c r="NGD197" s="403"/>
      <c r="NGE197" s="403"/>
      <c r="NGQ197" s="727"/>
      <c r="NGT197" s="403"/>
      <c r="NGU197" s="403"/>
      <c r="NHG197" s="727"/>
      <c r="NHJ197" s="403"/>
      <c r="NHK197" s="403"/>
      <c r="NHW197" s="727"/>
      <c r="NHZ197" s="403"/>
      <c r="NIA197" s="403"/>
      <c r="NIM197" s="727"/>
      <c r="NIP197" s="403"/>
      <c r="NIQ197" s="403"/>
      <c r="NJC197" s="727"/>
      <c r="NJF197" s="403"/>
      <c r="NJG197" s="403"/>
      <c r="NJS197" s="727"/>
      <c r="NJV197" s="403"/>
      <c r="NJW197" s="403"/>
      <c r="NKI197" s="727"/>
      <c r="NKL197" s="403"/>
      <c r="NKM197" s="403"/>
      <c r="NKY197" s="727"/>
      <c r="NLB197" s="403"/>
      <c r="NLC197" s="403"/>
      <c r="NLO197" s="727"/>
      <c r="NLR197" s="403"/>
      <c r="NLS197" s="403"/>
      <c r="NME197" s="727"/>
      <c r="NMH197" s="403"/>
      <c r="NMI197" s="403"/>
      <c r="NMU197" s="727"/>
      <c r="NMX197" s="403"/>
      <c r="NMY197" s="403"/>
      <c r="NNK197" s="727"/>
      <c r="NNN197" s="403"/>
      <c r="NNO197" s="403"/>
      <c r="NOA197" s="727"/>
      <c r="NOD197" s="403"/>
      <c r="NOE197" s="403"/>
      <c r="NOQ197" s="727"/>
      <c r="NOT197" s="403"/>
      <c r="NOU197" s="403"/>
      <c r="NPG197" s="727"/>
      <c r="NPJ197" s="403"/>
      <c r="NPK197" s="403"/>
      <c r="NPW197" s="727"/>
      <c r="NPZ197" s="403"/>
      <c r="NQA197" s="403"/>
      <c r="NQM197" s="727"/>
      <c r="NQP197" s="403"/>
      <c r="NQQ197" s="403"/>
      <c r="NRC197" s="727"/>
      <c r="NRF197" s="403"/>
      <c r="NRG197" s="403"/>
      <c r="NRS197" s="727"/>
      <c r="NRV197" s="403"/>
      <c r="NRW197" s="403"/>
      <c r="NSI197" s="727"/>
      <c r="NSL197" s="403"/>
      <c r="NSM197" s="403"/>
      <c r="NSY197" s="727"/>
      <c r="NTB197" s="403"/>
      <c r="NTC197" s="403"/>
      <c r="NTO197" s="727"/>
      <c r="NTR197" s="403"/>
      <c r="NTS197" s="403"/>
      <c r="NUE197" s="727"/>
      <c r="NUH197" s="403"/>
      <c r="NUI197" s="403"/>
      <c r="NUU197" s="727"/>
      <c r="NUX197" s="403"/>
      <c r="NUY197" s="403"/>
      <c r="NVK197" s="727"/>
      <c r="NVN197" s="403"/>
      <c r="NVO197" s="403"/>
      <c r="NWA197" s="727"/>
      <c r="NWD197" s="403"/>
      <c r="NWE197" s="403"/>
      <c r="NWQ197" s="727"/>
      <c r="NWT197" s="403"/>
      <c r="NWU197" s="403"/>
      <c r="NXG197" s="727"/>
      <c r="NXJ197" s="403"/>
      <c r="NXK197" s="403"/>
      <c r="NXW197" s="727"/>
      <c r="NXZ197" s="403"/>
      <c r="NYA197" s="403"/>
      <c r="NYM197" s="727"/>
      <c r="NYP197" s="403"/>
      <c r="NYQ197" s="403"/>
      <c r="NZC197" s="727"/>
      <c r="NZF197" s="403"/>
      <c r="NZG197" s="403"/>
      <c r="NZS197" s="727"/>
      <c r="NZV197" s="403"/>
      <c r="NZW197" s="403"/>
      <c r="OAI197" s="727"/>
      <c r="OAL197" s="403"/>
      <c r="OAM197" s="403"/>
      <c r="OAY197" s="727"/>
      <c r="OBB197" s="403"/>
      <c r="OBC197" s="403"/>
      <c r="OBO197" s="727"/>
      <c r="OBR197" s="403"/>
      <c r="OBS197" s="403"/>
      <c r="OCE197" s="727"/>
      <c r="OCH197" s="403"/>
      <c r="OCI197" s="403"/>
      <c r="OCU197" s="727"/>
      <c r="OCX197" s="403"/>
      <c r="OCY197" s="403"/>
      <c r="ODK197" s="727"/>
      <c r="ODN197" s="403"/>
      <c r="ODO197" s="403"/>
      <c r="OEA197" s="727"/>
      <c r="OED197" s="403"/>
      <c r="OEE197" s="403"/>
      <c r="OEQ197" s="727"/>
      <c r="OET197" s="403"/>
      <c r="OEU197" s="403"/>
      <c r="OFG197" s="727"/>
      <c r="OFJ197" s="403"/>
      <c r="OFK197" s="403"/>
      <c r="OFW197" s="727"/>
      <c r="OFZ197" s="403"/>
      <c r="OGA197" s="403"/>
      <c r="OGM197" s="727"/>
      <c r="OGP197" s="403"/>
      <c r="OGQ197" s="403"/>
      <c r="OHC197" s="727"/>
      <c r="OHF197" s="403"/>
      <c r="OHG197" s="403"/>
      <c r="OHS197" s="727"/>
      <c r="OHV197" s="403"/>
      <c r="OHW197" s="403"/>
      <c r="OII197" s="727"/>
      <c r="OIL197" s="403"/>
      <c r="OIM197" s="403"/>
      <c r="OIY197" s="727"/>
      <c r="OJB197" s="403"/>
      <c r="OJC197" s="403"/>
      <c r="OJO197" s="727"/>
      <c r="OJR197" s="403"/>
      <c r="OJS197" s="403"/>
      <c r="OKE197" s="727"/>
      <c r="OKH197" s="403"/>
      <c r="OKI197" s="403"/>
      <c r="OKU197" s="727"/>
      <c r="OKX197" s="403"/>
      <c r="OKY197" s="403"/>
      <c r="OLK197" s="727"/>
      <c r="OLN197" s="403"/>
      <c r="OLO197" s="403"/>
      <c r="OMA197" s="727"/>
      <c r="OMD197" s="403"/>
      <c r="OME197" s="403"/>
      <c r="OMQ197" s="727"/>
      <c r="OMT197" s="403"/>
      <c r="OMU197" s="403"/>
      <c r="ONG197" s="727"/>
      <c r="ONJ197" s="403"/>
      <c r="ONK197" s="403"/>
      <c r="ONW197" s="727"/>
      <c r="ONZ197" s="403"/>
      <c r="OOA197" s="403"/>
      <c r="OOM197" s="727"/>
      <c r="OOP197" s="403"/>
      <c r="OOQ197" s="403"/>
      <c r="OPC197" s="727"/>
      <c r="OPF197" s="403"/>
      <c r="OPG197" s="403"/>
      <c r="OPS197" s="727"/>
      <c r="OPV197" s="403"/>
      <c r="OPW197" s="403"/>
      <c r="OQI197" s="727"/>
      <c r="OQL197" s="403"/>
      <c r="OQM197" s="403"/>
      <c r="OQY197" s="727"/>
      <c r="ORB197" s="403"/>
      <c r="ORC197" s="403"/>
      <c r="ORO197" s="727"/>
      <c r="ORR197" s="403"/>
      <c r="ORS197" s="403"/>
      <c r="OSE197" s="727"/>
      <c r="OSH197" s="403"/>
      <c r="OSI197" s="403"/>
      <c r="OSU197" s="727"/>
      <c r="OSX197" s="403"/>
      <c r="OSY197" s="403"/>
      <c r="OTK197" s="727"/>
      <c r="OTN197" s="403"/>
      <c r="OTO197" s="403"/>
      <c r="OUA197" s="727"/>
      <c r="OUD197" s="403"/>
      <c r="OUE197" s="403"/>
      <c r="OUQ197" s="727"/>
      <c r="OUT197" s="403"/>
      <c r="OUU197" s="403"/>
      <c r="OVG197" s="727"/>
      <c r="OVJ197" s="403"/>
      <c r="OVK197" s="403"/>
      <c r="OVW197" s="727"/>
      <c r="OVZ197" s="403"/>
      <c r="OWA197" s="403"/>
      <c r="OWM197" s="727"/>
      <c r="OWP197" s="403"/>
      <c r="OWQ197" s="403"/>
      <c r="OXC197" s="727"/>
      <c r="OXF197" s="403"/>
      <c r="OXG197" s="403"/>
      <c r="OXS197" s="727"/>
      <c r="OXV197" s="403"/>
      <c r="OXW197" s="403"/>
      <c r="OYI197" s="727"/>
      <c r="OYL197" s="403"/>
      <c r="OYM197" s="403"/>
      <c r="OYY197" s="727"/>
      <c r="OZB197" s="403"/>
      <c r="OZC197" s="403"/>
      <c r="OZO197" s="727"/>
      <c r="OZR197" s="403"/>
      <c r="OZS197" s="403"/>
      <c r="PAE197" s="727"/>
      <c r="PAH197" s="403"/>
      <c r="PAI197" s="403"/>
      <c r="PAU197" s="727"/>
      <c r="PAX197" s="403"/>
      <c r="PAY197" s="403"/>
      <c r="PBK197" s="727"/>
      <c r="PBN197" s="403"/>
      <c r="PBO197" s="403"/>
      <c r="PCA197" s="727"/>
      <c r="PCD197" s="403"/>
      <c r="PCE197" s="403"/>
      <c r="PCQ197" s="727"/>
      <c r="PCT197" s="403"/>
      <c r="PCU197" s="403"/>
      <c r="PDG197" s="727"/>
      <c r="PDJ197" s="403"/>
      <c r="PDK197" s="403"/>
      <c r="PDW197" s="727"/>
      <c r="PDZ197" s="403"/>
      <c r="PEA197" s="403"/>
      <c r="PEM197" s="727"/>
      <c r="PEP197" s="403"/>
      <c r="PEQ197" s="403"/>
      <c r="PFC197" s="727"/>
      <c r="PFF197" s="403"/>
      <c r="PFG197" s="403"/>
      <c r="PFS197" s="727"/>
      <c r="PFV197" s="403"/>
      <c r="PFW197" s="403"/>
      <c r="PGI197" s="727"/>
      <c r="PGL197" s="403"/>
      <c r="PGM197" s="403"/>
      <c r="PGY197" s="727"/>
      <c r="PHB197" s="403"/>
      <c r="PHC197" s="403"/>
      <c r="PHO197" s="727"/>
      <c r="PHR197" s="403"/>
      <c r="PHS197" s="403"/>
      <c r="PIE197" s="727"/>
      <c r="PIH197" s="403"/>
      <c r="PII197" s="403"/>
      <c r="PIU197" s="727"/>
      <c r="PIX197" s="403"/>
      <c r="PIY197" s="403"/>
      <c r="PJK197" s="727"/>
      <c r="PJN197" s="403"/>
      <c r="PJO197" s="403"/>
      <c r="PKA197" s="727"/>
      <c r="PKD197" s="403"/>
      <c r="PKE197" s="403"/>
      <c r="PKQ197" s="727"/>
      <c r="PKT197" s="403"/>
      <c r="PKU197" s="403"/>
      <c r="PLG197" s="727"/>
      <c r="PLJ197" s="403"/>
      <c r="PLK197" s="403"/>
      <c r="PLW197" s="727"/>
      <c r="PLZ197" s="403"/>
      <c r="PMA197" s="403"/>
      <c r="PMM197" s="727"/>
      <c r="PMP197" s="403"/>
      <c r="PMQ197" s="403"/>
      <c r="PNC197" s="727"/>
      <c r="PNF197" s="403"/>
      <c r="PNG197" s="403"/>
      <c r="PNS197" s="727"/>
      <c r="PNV197" s="403"/>
      <c r="PNW197" s="403"/>
      <c r="POI197" s="727"/>
      <c r="POL197" s="403"/>
      <c r="POM197" s="403"/>
      <c r="POY197" s="727"/>
      <c r="PPB197" s="403"/>
      <c r="PPC197" s="403"/>
      <c r="PPO197" s="727"/>
      <c r="PPR197" s="403"/>
      <c r="PPS197" s="403"/>
      <c r="PQE197" s="727"/>
      <c r="PQH197" s="403"/>
      <c r="PQI197" s="403"/>
      <c r="PQU197" s="727"/>
      <c r="PQX197" s="403"/>
      <c r="PQY197" s="403"/>
      <c r="PRK197" s="727"/>
      <c r="PRN197" s="403"/>
      <c r="PRO197" s="403"/>
      <c r="PSA197" s="727"/>
      <c r="PSD197" s="403"/>
      <c r="PSE197" s="403"/>
      <c r="PSQ197" s="727"/>
      <c r="PST197" s="403"/>
      <c r="PSU197" s="403"/>
      <c r="PTG197" s="727"/>
      <c r="PTJ197" s="403"/>
      <c r="PTK197" s="403"/>
      <c r="PTW197" s="727"/>
      <c r="PTZ197" s="403"/>
      <c r="PUA197" s="403"/>
      <c r="PUM197" s="727"/>
      <c r="PUP197" s="403"/>
      <c r="PUQ197" s="403"/>
      <c r="PVC197" s="727"/>
      <c r="PVF197" s="403"/>
      <c r="PVG197" s="403"/>
      <c r="PVS197" s="727"/>
      <c r="PVV197" s="403"/>
      <c r="PVW197" s="403"/>
      <c r="PWI197" s="727"/>
      <c r="PWL197" s="403"/>
      <c r="PWM197" s="403"/>
      <c r="PWY197" s="727"/>
      <c r="PXB197" s="403"/>
      <c r="PXC197" s="403"/>
      <c r="PXO197" s="727"/>
      <c r="PXR197" s="403"/>
      <c r="PXS197" s="403"/>
      <c r="PYE197" s="727"/>
      <c r="PYH197" s="403"/>
      <c r="PYI197" s="403"/>
      <c r="PYU197" s="727"/>
      <c r="PYX197" s="403"/>
      <c r="PYY197" s="403"/>
      <c r="PZK197" s="727"/>
      <c r="PZN197" s="403"/>
      <c r="PZO197" s="403"/>
      <c r="QAA197" s="727"/>
      <c r="QAD197" s="403"/>
      <c r="QAE197" s="403"/>
      <c r="QAQ197" s="727"/>
      <c r="QAT197" s="403"/>
      <c r="QAU197" s="403"/>
      <c r="QBG197" s="727"/>
      <c r="QBJ197" s="403"/>
      <c r="QBK197" s="403"/>
      <c r="QBW197" s="727"/>
      <c r="QBZ197" s="403"/>
      <c r="QCA197" s="403"/>
      <c r="QCM197" s="727"/>
      <c r="QCP197" s="403"/>
      <c r="QCQ197" s="403"/>
      <c r="QDC197" s="727"/>
      <c r="QDF197" s="403"/>
      <c r="QDG197" s="403"/>
      <c r="QDS197" s="727"/>
      <c r="QDV197" s="403"/>
      <c r="QDW197" s="403"/>
      <c r="QEI197" s="727"/>
      <c r="QEL197" s="403"/>
      <c r="QEM197" s="403"/>
      <c r="QEY197" s="727"/>
      <c r="QFB197" s="403"/>
      <c r="QFC197" s="403"/>
      <c r="QFO197" s="727"/>
      <c r="QFR197" s="403"/>
      <c r="QFS197" s="403"/>
      <c r="QGE197" s="727"/>
      <c r="QGH197" s="403"/>
      <c r="QGI197" s="403"/>
      <c r="QGU197" s="727"/>
      <c r="QGX197" s="403"/>
      <c r="QGY197" s="403"/>
      <c r="QHK197" s="727"/>
      <c r="QHN197" s="403"/>
      <c r="QHO197" s="403"/>
      <c r="QIA197" s="727"/>
      <c r="QID197" s="403"/>
      <c r="QIE197" s="403"/>
      <c r="QIQ197" s="727"/>
      <c r="QIT197" s="403"/>
      <c r="QIU197" s="403"/>
      <c r="QJG197" s="727"/>
      <c r="QJJ197" s="403"/>
      <c r="QJK197" s="403"/>
      <c r="QJW197" s="727"/>
      <c r="QJZ197" s="403"/>
      <c r="QKA197" s="403"/>
      <c r="QKM197" s="727"/>
      <c r="QKP197" s="403"/>
      <c r="QKQ197" s="403"/>
      <c r="QLC197" s="727"/>
      <c r="QLF197" s="403"/>
      <c r="QLG197" s="403"/>
      <c r="QLS197" s="727"/>
      <c r="QLV197" s="403"/>
      <c r="QLW197" s="403"/>
      <c r="QMI197" s="727"/>
      <c r="QML197" s="403"/>
      <c r="QMM197" s="403"/>
      <c r="QMY197" s="727"/>
      <c r="QNB197" s="403"/>
      <c r="QNC197" s="403"/>
      <c r="QNO197" s="727"/>
      <c r="QNR197" s="403"/>
      <c r="QNS197" s="403"/>
      <c r="QOE197" s="727"/>
      <c r="QOH197" s="403"/>
      <c r="QOI197" s="403"/>
      <c r="QOU197" s="727"/>
      <c r="QOX197" s="403"/>
      <c r="QOY197" s="403"/>
      <c r="QPK197" s="727"/>
      <c r="QPN197" s="403"/>
      <c r="QPO197" s="403"/>
      <c r="QQA197" s="727"/>
      <c r="QQD197" s="403"/>
      <c r="QQE197" s="403"/>
      <c r="QQQ197" s="727"/>
      <c r="QQT197" s="403"/>
      <c r="QQU197" s="403"/>
      <c r="QRG197" s="727"/>
      <c r="QRJ197" s="403"/>
      <c r="QRK197" s="403"/>
      <c r="QRW197" s="727"/>
      <c r="QRZ197" s="403"/>
      <c r="QSA197" s="403"/>
      <c r="QSM197" s="727"/>
      <c r="QSP197" s="403"/>
      <c r="QSQ197" s="403"/>
      <c r="QTC197" s="727"/>
      <c r="QTF197" s="403"/>
      <c r="QTG197" s="403"/>
      <c r="QTS197" s="727"/>
      <c r="QTV197" s="403"/>
      <c r="QTW197" s="403"/>
      <c r="QUI197" s="727"/>
      <c r="QUL197" s="403"/>
      <c r="QUM197" s="403"/>
      <c r="QUY197" s="727"/>
      <c r="QVB197" s="403"/>
      <c r="QVC197" s="403"/>
      <c r="QVO197" s="727"/>
      <c r="QVR197" s="403"/>
      <c r="QVS197" s="403"/>
      <c r="QWE197" s="727"/>
      <c r="QWH197" s="403"/>
      <c r="QWI197" s="403"/>
      <c r="QWU197" s="727"/>
      <c r="QWX197" s="403"/>
      <c r="QWY197" s="403"/>
      <c r="QXK197" s="727"/>
      <c r="QXN197" s="403"/>
      <c r="QXO197" s="403"/>
      <c r="QYA197" s="727"/>
      <c r="QYD197" s="403"/>
      <c r="QYE197" s="403"/>
      <c r="QYQ197" s="727"/>
      <c r="QYT197" s="403"/>
      <c r="QYU197" s="403"/>
      <c r="QZG197" s="727"/>
      <c r="QZJ197" s="403"/>
      <c r="QZK197" s="403"/>
      <c r="QZW197" s="727"/>
      <c r="QZZ197" s="403"/>
      <c r="RAA197" s="403"/>
      <c r="RAM197" s="727"/>
      <c r="RAP197" s="403"/>
      <c r="RAQ197" s="403"/>
      <c r="RBC197" s="727"/>
      <c r="RBF197" s="403"/>
      <c r="RBG197" s="403"/>
      <c r="RBS197" s="727"/>
      <c r="RBV197" s="403"/>
      <c r="RBW197" s="403"/>
      <c r="RCI197" s="727"/>
      <c r="RCL197" s="403"/>
      <c r="RCM197" s="403"/>
      <c r="RCY197" s="727"/>
      <c r="RDB197" s="403"/>
      <c r="RDC197" s="403"/>
      <c r="RDO197" s="727"/>
      <c r="RDR197" s="403"/>
      <c r="RDS197" s="403"/>
      <c r="REE197" s="727"/>
      <c r="REH197" s="403"/>
      <c r="REI197" s="403"/>
      <c r="REU197" s="727"/>
      <c r="REX197" s="403"/>
      <c r="REY197" s="403"/>
      <c r="RFK197" s="727"/>
      <c r="RFN197" s="403"/>
      <c r="RFO197" s="403"/>
      <c r="RGA197" s="727"/>
      <c r="RGD197" s="403"/>
      <c r="RGE197" s="403"/>
      <c r="RGQ197" s="727"/>
      <c r="RGT197" s="403"/>
      <c r="RGU197" s="403"/>
      <c r="RHG197" s="727"/>
      <c r="RHJ197" s="403"/>
      <c r="RHK197" s="403"/>
      <c r="RHW197" s="727"/>
      <c r="RHZ197" s="403"/>
      <c r="RIA197" s="403"/>
      <c r="RIM197" s="727"/>
      <c r="RIP197" s="403"/>
      <c r="RIQ197" s="403"/>
      <c r="RJC197" s="727"/>
      <c r="RJF197" s="403"/>
      <c r="RJG197" s="403"/>
      <c r="RJS197" s="727"/>
      <c r="RJV197" s="403"/>
      <c r="RJW197" s="403"/>
      <c r="RKI197" s="727"/>
      <c r="RKL197" s="403"/>
      <c r="RKM197" s="403"/>
      <c r="RKY197" s="727"/>
      <c r="RLB197" s="403"/>
      <c r="RLC197" s="403"/>
      <c r="RLO197" s="727"/>
      <c r="RLR197" s="403"/>
      <c r="RLS197" s="403"/>
      <c r="RME197" s="727"/>
      <c r="RMH197" s="403"/>
      <c r="RMI197" s="403"/>
      <c r="RMU197" s="727"/>
      <c r="RMX197" s="403"/>
      <c r="RMY197" s="403"/>
      <c r="RNK197" s="727"/>
      <c r="RNN197" s="403"/>
      <c r="RNO197" s="403"/>
      <c r="ROA197" s="727"/>
      <c r="ROD197" s="403"/>
      <c r="ROE197" s="403"/>
      <c r="ROQ197" s="727"/>
      <c r="ROT197" s="403"/>
      <c r="ROU197" s="403"/>
      <c r="RPG197" s="727"/>
      <c r="RPJ197" s="403"/>
      <c r="RPK197" s="403"/>
      <c r="RPW197" s="727"/>
      <c r="RPZ197" s="403"/>
      <c r="RQA197" s="403"/>
      <c r="RQM197" s="727"/>
      <c r="RQP197" s="403"/>
      <c r="RQQ197" s="403"/>
      <c r="RRC197" s="727"/>
      <c r="RRF197" s="403"/>
      <c r="RRG197" s="403"/>
      <c r="RRS197" s="727"/>
      <c r="RRV197" s="403"/>
      <c r="RRW197" s="403"/>
      <c r="RSI197" s="727"/>
      <c r="RSL197" s="403"/>
      <c r="RSM197" s="403"/>
      <c r="RSY197" s="727"/>
      <c r="RTB197" s="403"/>
      <c r="RTC197" s="403"/>
      <c r="RTO197" s="727"/>
      <c r="RTR197" s="403"/>
      <c r="RTS197" s="403"/>
      <c r="RUE197" s="727"/>
      <c r="RUH197" s="403"/>
      <c r="RUI197" s="403"/>
      <c r="RUU197" s="727"/>
      <c r="RUX197" s="403"/>
      <c r="RUY197" s="403"/>
      <c r="RVK197" s="727"/>
      <c r="RVN197" s="403"/>
      <c r="RVO197" s="403"/>
      <c r="RWA197" s="727"/>
      <c r="RWD197" s="403"/>
      <c r="RWE197" s="403"/>
      <c r="RWQ197" s="727"/>
      <c r="RWT197" s="403"/>
      <c r="RWU197" s="403"/>
      <c r="RXG197" s="727"/>
      <c r="RXJ197" s="403"/>
      <c r="RXK197" s="403"/>
      <c r="RXW197" s="727"/>
      <c r="RXZ197" s="403"/>
      <c r="RYA197" s="403"/>
      <c r="RYM197" s="727"/>
      <c r="RYP197" s="403"/>
      <c r="RYQ197" s="403"/>
      <c r="RZC197" s="727"/>
      <c r="RZF197" s="403"/>
      <c r="RZG197" s="403"/>
      <c r="RZS197" s="727"/>
      <c r="RZV197" s="403"/>
      <c r="RZW197" s="403"/>
      <c r="SAI197" s="727"/>
      <c r="SAL197" s="403"/>
      <c r="SAM197" s="403"/>
      <c r="SAY197" s="727"/>
      <c r="SBB197" s="403"/>
      <c r="SBC197" s="403"/>
      <c r="SBO197" s="727"/>
      <c r="SBR197" s="403"/>
      <c r="SBS197" s="403"/>
      <c r="SCE197" s="727"/>
      <c r="SCH197" s="403"/>
      <c r="SCI197" s="403"/>
      <c r="SCU197" s="727"/>
      <c r="SCX197" s="403"/>
      <c r="SCY197" s="403"/>
      <c r="SDK197" s="727"/>
      <c r="SDN197" s="403"/>
      <c r="SDO197" s="403"/>
      <c r="SEA197" s="727"/>
      <c r="SED197" s="403"/>
      <c r="SEE197" s="403"/>
      <c r="SEQ197" s="727"/>
      <c r="SET197" s="403"/>
      <c r="SEU197" s="403"/>
      <c r="SFG197" s="727"/>
      <c r="SFJ197" s="403"/>
      <c r="SFK197" s="403"/>
      <c r="SFW197" s="727"/>
      <c r="SFZ197" s="403"/>
      <c r="SGA197" s="403"/>
      <c r="SGM197" s="727"/>
      <c r="SGP197" s="403"/>
      <c r="SGQ197" s="403"/>
      <c r="SHC197" s="727"/>
      <c r="SHF197" s="403"/>
      <c r="SHG197" s="403"/>
      <c r="SHS197" s="727"/>
      <c r="SHV197" s="403"/>
      <c r="SHW197" s="403"/>
      <c r="SII197" s="727"/>
      <c r="SIL197" s="403"/>
      <c r="SIM197" s="403"/>
      <c r="SIY197" s="727"/>
      <c r="SJB197" s="403"/>
      <c r="SJC197" s="403"/>
      <c r="SJO197" s="727"/>
      <c r="SJR197" s="403"/>
      <c r="SJS197" s="403"/>
      <c r="SKE197" s="727"/>
      <c r="SKH197" s="403"/>
      <c r="SKI197" s="403"/>
      <c r="SKU197" s="727"/>
      <c r="SKX197" s="403"/>
      <c r="SKY197" s="403"/>
      <c r="SLK197" s="727"/>
      <c r="SLN197" s="403"/>
      <c r="SLO197" s="403"/>
      <c r="SMA197" s="727"/>
      <c r="SMD197" s="403"/>
      <c r="SME197" s="403"/>
      <c r="SMQ197" s="727"/>
      <c r="SMT197" s="403"/>
      <c r="SMU197" s="403"/>
      <c r="SNG197" s="727"/>
      <c r="SNJ197" s="403"/>
      <c r="SNK197" s="403"/>
      <c r="SNW197" s="727"/>
      <c r="SNZ197" s="403"/>
      <c r="SOA197" s="403"/>
      <c r="SOM197" s="727"/>
      <c r="SOP197" s="403"/>
      <c r="SOQ197" s="403"/>
      <c r="SPC197" s="727"/>
      <c r="SPF197" s="403"/>
      <c r="SPG197" s="403"/>
      <c r="SPS197" s="727"/>
      <c r="SPV197" s="403"/>
      <c r="SPW197" s="403"/>
      <c r="SQI197" s="727"/>
      <c r="SQL197" s="403"/>
      <c r="SQM197" s="403"/>
      <c r="SQY197" s="727"/>
      <c r="SRB197" s="403"/>
      <c r="SRC197" s="403"/>
      <c r="SRO197" s="727"/>
      <c r="SRR197" s="403"/>
      <c r="SRS197" s="403"/>
      <c r="SSE197" s="727"/>
      <c r="SSH197" s="403"/>
      <c r="SSI197" s="403"/>
      <c r="SSU197" s="727"/>
      <c r="SSX197" s="403"/>
      <c r="SSY197" s="403"/>
      <c r="STK197" s="727"/>
      <c r="STN197" s="403"/>
      <c r="STO197" s="403"/>
      <c r="SUA197" s="727"/>
      <c r="SUD197" s="403"/>
      <c r="SUE197" s="403"/>
      <c r="SUQ197" s="727"/>
      <c r="SUT197" s="403"/>
      <c r="SUU197" s="403"/>
      <c r="SVG197" s="727"/>
      <c r="SVJ197" s="403"/>
      <c r="SVK197" s="403"/>
      <c r="SVW197" s="727"/>
      <c r="SVZ197" s="403"/>
      <c r="SWA197" s="403"/>
      <c r="SWM197" s="727"/>
      <c r="SWP197" s="403"/>
      <c r="SWQ197" s="403"/>
      <c r="SXC197" s="727"/>
      <c r="SXF197" s="403"/>
      <c r="SXG197" s="403"/>
      <c r="SXS197" s="727"/>
      <c r="SXV197" s="403"/>
      <c r="SXW197" s="403"/>
      <c r="SYI197" s="727"/>
      <c r="SYL197" s="403"/>
      <c r="SYM197" s="403"/>
      <c r="SYY197" s="727"/>
      <c r="SZB197" s="403"/>
      <c r="SZC197" s="403"/>
      <c r="SZO197" s="727"/>
      <c r="SZR197" s="403"/>
      <c r="SZS197" s="403"/>
      <c r="TAE197" s="727"/>
      <c r="TAH197" s="403"/>
      <c r="TAI197" s="403"/>
      <c r="TAU197" s="727"/>
      <c r="TAX197" s="403"/>
      <c r="TAY197" s="403"/>
      <c r="TBK197" s="727"/>
      <c r="TBN197" s="403"/>
      <c r="TBO197" s="403"/>
      <c r="TCA197" s="727"/>
      <c r="TCD197" s="403"/>
      <c r="TCE197" s="403"/>
      <c r="TCQ197" s="727"/>
      <c r="TCT197" s="403"/>
      <c r="TCU197" s="403"/>
      <c r="TDG197" s="727"/>
      <c r="TDJ197" s="403"/>
      <c r="TDK197" s="403"/>
      <c r="TDW197" s="727"/>
      <c r="TDZ197" s="403"/>
      <c r="TEA197" s="403"/>
      <c r="TEM197" s="727"/>
      <c r="TEP197" s="403"/>
      <c r="TEQ197" s="403"/>
      <c r="TFC197" s="727"/>
      <c r="TFF197" s="403"/>
      <c r="TFG197" s="403"/>
      <c r="TFS197" s="727"/>
      <c r="TFV197" s="403"/>
      <c r="TFW197" s="403"/>
      <c r="TGI197" s="727"/>
      <c r="TGL197" s="403"/>
      <c r="TGM197" s="403"/>
      <c r="TGY197" s="727"/>
      <c r="THB197" s="403"/>
      <c r="THC197" s="403"/>
      <c r="THO197" s="727"/>
      <c r="THR197" s="403"/>
      <c r="THS197" s="403"/>
      <c r="TIE197" s="727"/>
      <c r="TIH197" s="403"/>
      <c r="TII197" s="403"/>
      <c r="TIU197" s="727"/>
      <c r="TIX197" s="403"/>
      <c r="TIY197" s="403"/>
      <c r="TJK197" s="727"/>
      <c r="TJN197" s="403"/>
      <c r="TJO197" s="403"/>
      <c r="TKA197" s="727"/>
      <c r="TKD197" s="403"/>
      <c r="TKE197" s="403"/>
      <c r="TKQ197" s="727"/>
      <c r="TKT197" s="403"/>
      <c r="TKU197" s="403"/>
      <c r="TLG197" s="727"/>
      <c r="TLJ197" s="403"/>
      <c r="TLK197" s="403"/>
      <c r="TLW197" s="727"/>
      <c r="TLZ197" s="403"/>
      <c r="TMA197" s="403"/>
      <c r="TMM197" s="727"/>
      <c r="TMP197" s="403"/>
      <c r="TMQ197" s="403"/>
      <c r="TNC197" s="727"/>
      <c r="TNF197" s="403"/>
      <c r="TNG197" s="403"/>
      <c r="TNS197" s="727"/>
      <c r="TNV197" s="403"/>
      <c r="TNW197" s="403"/>
      <c r="TOI197" s="727"/>
      <c r="TOL197" s="403"/>
      <c r="TOM197" s="403"/>
      <c r="TOY197" s="727"/>
      <c r="TPB197" s="403"/>
      <c r="TPC197" s="403"/>
      <c r="TPO197" s="727"/>
      <c r="TPR197" s="403"/>
      <c r="TPS197" s="403"/>
      <c r="TQE197" s="727"/>
      <c r="TQH197" s="403"/>
      <c r="TQI197" s="403"/>
      <c r="TQU197" s="727"/>
      <c r="TQX197" s="403"/>
      <c r="TQY197" s="403"/>
      <c r="TRK197" s="727"/>
      <c r="TRN197" s="403"/>
      <c r="TRO197" s="403"/>
      <c r="TSA197" s="727"/>
      <c r="TSD197" s="403"/>
      <c r="TSE197" s="403"/>
      <c r="TSQ197" s="727"/>
      <c r="TST197" s="403"/>
      <c r="TSU197" s="403"/>
      <c r="TTG197" s="727"/>
      <c r="TTJ197" s="403"/>
      <c r="TTK197" s="403"/>
      <c r="TTW197" s="727"/>
      <c r="TTZ197" s="403"/>
      <c r="TUA197" s="403"/>
      <c r="TUM197" s="727"/>
      <c r="TUP197" s="403"/>
      <c r="TUQ197" s="403"/>
      <c r="TVC197" s="727"/>
      <c r="TVF197" s="403"/>
      <c r="TVG197" s="403"/>
      <c r="TVS197" s="727"/>
      <c r="TVV197" s="403"/>
      <c r="TVW197" s="403"/>
      <c r="TWI197" s="727"/>
      <c r="TWL197" s="403"/>
      <c r="TWM197" s="403"/>
      <c r="TWY197" s="727"/>
      <c r="TXB197" s="403"/>
      <c r="TXC197" s="403"/>
      <c r="TXO197" s="727"/>
      <c r="TXR197" s="403"/>
      <c r="TXS197" s="403"/>
      <c r="TYE197" s="727"/>
      <c r="TYH197" s="403"/>
      <c r="TYI197" s="403"/>
      <c r="TYU197" s="727"/>
      <c r="TYX197" s="403"/>
      <c r="TYY197" s="403"/>
      <c r="TZK197" s="727"/>
      <c r="TZN197" s="403"/>
      <c r="TZO197" s="403"/>
      <c r="UAA197" s="727"/>
      <c r="UAD197" s="403"/>
      <c r="UAE197" s="403"/>
      <c r="UAQ197" s="727"/>
      <c r="UAT197" s="403"/>
      <c r="UAU197" s="403"/>
      <c r="UBG197" s="727"/>
      <c r="UBJ197" s="403"/>
      <c r="UBK197" s="403"/>
      <c r="UBW197" s="727"/>
      <c r="UBZ197" s="403"/>
      <c r="UCA197" s="403"/>
      <c r="UCM197" s="727"/>
      <c r="UCP197" s="403"/>
      <c r="UCQ197" s="403"/>
      <c r="UDC197" s="727"/>
      <c r="UDF197" s="403"/>
      <c r="UDG197" s="403"/>
      <c r="UDS197" s="727"/>
      <c r="UDV197" s="403"/>
      <c r="UDW197" s="403"/>
      <c r="UEI197" s="727"/>
      <c r="UEL197" s="403"/>
      <c r="UEM197" s="403"/>
      <c r="UEY197" s="727"/>
      <c r="UFB197" s="403"/>
      <c r="UFC197" s="403"/>
      <c r="UFO197" s="727"/>
      <c r="UFR197" s="403"/>
      <c r="UFS197" s="403"/>
      <c r="UGE197" s="727"/>
      <c r="UGH197" s="403"/>
      <c r="UGI197" s="403"/>
      <c r="UGU197" s="727"/>
      <c r="UGX197" s="403"/>
      <c r="UGY197" s="403"/>
      <c r="UHK197" s="727"/>
      <c r="UHN197" s="403"/>
      <c r="UHO197" s="403"/>
      <c r="UIA197" s="727"/>
      <c r="UID197" s="403"/>
      <c r="UIE197" s="403"/>
      <c r="UIQ197" s="727"/>
      <c r="UIT197" s="403"/>
      <c r="UIU197" s="403"/>
      <c r="UJG197" s="727"/>
      <c r="UJJ197" s="403"/>
      <c r="UJK197" s="403"/>
      <c r="UJW197" s="727"/>
      <c r="UJZ197" s="403"/>
      <c r="UKA197" s="403"/>
      <c r="UKM197" s="727"/>
      <c r="UKP197" s="403"/>
      <c r="UKQ197" s="403"/>
      <c r="ULC197" s="727"/>
      <c r="ULF197" s="403"/>
      <c r="ULG197" s="403"/>
      <c r="ULS197" s="727"/>
      <c r="ULV197" s="403"/>
      <c r="ULW197" s="403"/>
      <c r="UMI197" s="727"/>
      <c r="UML197" s="403"/>
      <c r="UMM197" s="403"/>
      <c r="UMY197" s="727"/>
      <c r="UNB197" s="403"/>
      <c r="UNC197" s="403"/>
      <c r="UNO197" s="727"/>
      <c r="UNR197" s="403"/>
      <c r="UNS197" s="403"/>
      <c r="UOE197" s="727"/>
      <c r="UOH197" s="403"/>
      <c r="UOI197" s="403"/>
      <c r="UOU197" s="727"/>
      <c r="UOX197" s="403"/>
      <c r="UOY197" s="403"/>
      <c r="UPK197" s="727"/>
      <c r="UPN197" s="403"/>
      <c r="UPO197" s="403"/>
      <c r="UQA197" s="727"/>
      <c r="UQD197" s="403"/>
      <c r="UQE197" s="403"/>
      <c r="UQQ197" s="727"/>
      <c r="UQT197" s="403"/>
      <c r="UQU197" s="403"/>
      <c r="URG197" s="727"/>
      <c r="URJ197" s="403"/>
      <c r="URK197" s="403"/>
      <c r="URW197" s="727"/>
      <c r="URZ197" s="403"/>
      <c r="USA197" s="403"/>
      <c r="USM197" s="727"/>
      <c r="USP197" s="403"/>
      <c r="USQ197" s="403"/>
      <c r="UTC197" s="727"/>
      <c r="UTF197" s="403"/>
      <c r="UTG197" s="403"/>
      <c r="UTS197" s="727"/>
      <c r="UTV197" s="403"/>
      <c r="UTW197" s="403"/>
      <c r="UUI197" s="727"/>
      <c r="UUL197" s="403"/>
      <c r="UUM197" s="403"/>
      <c r="UUY197" s="727"/>
      <c r="UVB197" s="403"/>
      <c r="UVC197" s="403"/>
      <c r="UVO197" s="727"/>
      <c r="UVR197" s="403"/>
      <c r="UVS197" s="403"/>
      <c r="UWE197" s="727"/>
      <c r="UWH197" s="403"/>
      <c r="UWI197" s="403"/>
      <c r="UWU197" s="727"/>
      <c r="UWX197" s="403"/>
      <c r="UWY197" s="403"/>
      <c r="UXK197" s="727"/>
      <c r="UXN197" s="403"/>
      <c r="UXO197" s="403"/>
      <c r="UYA197" s="727"/>
      <c r="UYD197" s="403"/>
      <c r="UYE197" s="403"/>
      <c r="UYQ197" s="727"/>
      <c r="UYT197" s="403"/>
      <c r="UYU197" s="403"/>
      <c r="UZG197" s="727"/>
      <c r="UZJ197" s="403"/>
      <c r="UZK197" s="403"/>
      <c r="UZW197" s="727"/>
      <c r="UZZ197" s="403"/>
      <c r="VAA197" s="403"/>
      <c r="VAM197" s="727"/>
      <c r="VAP197" s="403"/>
      <c r="VAQ197" s="403"/>
      <c r="VBC197" s="727"/>
      <c r="VBF197" s="403"/>
      <c r="VBG197" s="403"/>
      <c r="VBS197" s="727"/>
      <c r="VBV197" s="403"/>
      <c r="VBW197" s="403"/>
      <c r="VCI197" s="727"/>
      <c r="VCL197" s="403"/>
      <c r="VCM197" s="403"/>
      <c r="VCY197" s="727"/>
      <c r="VDB197" s="403"/>
      <c r="VDC197" s="403"/>
      <c r="VDO197" s="727"/>
      <c r="VDR197" s="403"/>
      <c r="VDS197" s="403"/>
      <c r="VEE197" s="727"/>
      <c r="VEH197" s="403"/>
      <c r="VEI197" s="403"/>
      <c r="VEU197" s="727"/>
      <c r="VEX197" s="403"/>
      <c r="VEY197" s="403"/>
      <c r="VFK197" s="727"/>
      <c r="VFN197" s="403"/>
      <c r="VFO197" s="403"/>
      <c r="VGA197" s="727"/>
      <c r="VGD197" s="403"/>
      <c r="VGE197" s="403"/>
      <c r="VGQ197" s="727"/>
      <c r="VGT197" s="403"/>
      <c r="VGU197" s="403"/>
      <c r="VHG197" s="727"/>
      <c r="VHJ197" s="403"/>
      <c r="VHK197" s="403"/>
      <c r="VHW197" s="727"/>
      <c r="VHZ197" s="403"/>
      <c r="VIA197" s="403"/>
      <c r="VIM197" s="727"/>
      <c r="VIP197" s="403"/>
      <c r="VIQ197" s="403"/>
      <c r="VJC197" s="727"/>
      <c r="VJF197" s="403"/>
      <c r="VJG197" s="403"/>
      <c r="VJS197" s="727"/>
      <c r="VJV197" s="403"/>
      <c r="VJW197" s="403"/>
      <c r="VKI197" s="727"/>
      <c r="VKL197" s="403"/>
      <c r="VKM197" s="403"/>
      <c r="VKY197" s="727"/>
      <c r="VLB197" s="403"/>
      <c r="VLC197" s="403"/>
      <c r="VLO197" s="727"/>
      <c r="VLR197" s="403"/>
      <c r="VLS197" s="403"/>
      <c r="VME197" s="727"/>
      <c r="VMH197" s="403"/>
      <c r="VMI197" s="403"/>
      <c r="VMU197" s="727"/>
      <c r="VMX197" s="403"/>
      <c r="VMY197" s="403"/>
      <c r="VNK197" s="727"/>
      <c r="VNN197" s="403"/>
      <c r="VNO197" s="403"/>
      <c r="VOA197" s="727"/>
      <c r="VOD197" s="403"/>
      <c r="VOE197" s="403"/>
      <c r="VOQ197" s="727"/>
      <c r="VOT197" s="403"/>
      <c r="VOU197" s="403"/>
      <c r="VPG197" s="727"/>
      <c r="VPJ197" s="403"/>
      <c r="VPK197" s="403"/>
      <c r="VPW197" s="727"/>
      <c r="VPZ197" s="403"/>
      <c r="VQA197" s="403"/>
      <c r="VQM197" s="727"/>
      <c r="VQP197" s="403"/>
      <c r="VQQ197" s="403"/>
      <c r="VRC197" s="727"/>
      <c r="VRF197" s="403"/>
      <c r="VRG197" s="403"/>
      <c r="VRS197" s="727"/>
      <c r="VRV197" s="403"/>
      <c r="VRW197" s="403"/>
      <c r="VSI197" s="727"/>
      <c r="VSL197" s="403"/>
      <c r="VSM197" s="403"/>
      <c r="VSY197" s="727"/>
      <c r="VTB197" s="403"/>
      <c r="VTC197" s="403"/>
      <c r="VTO197" s="727"/>
      <c r="VTR197" s="403"/>
      <c r="VTS197" s="403"/>
      <c r="VUE197" s="727"/>
      <c r="VUH197" s="403"/>
      <c r="VUI197" s="403"/>
      <c r="VUU197" s="727"/>
      <c r="VUX197" s="403"/>
      <c r="VUY197" s="403"/>
      <c r="VVK197" s="727"/>
      <c r="VVN197" s="403"/>
      <c r="VVO197" s="403"/>
      <c r="VWA197" s="727"/>
      <c r="VWD197" s="403"/>
      <c r="VWE197" s="403"/>
      <c r="VWQ197" s="727"/>
      <c r="VWT197" s="403"/>
      <c r="VWU197" s="403"/>
      <c r="VXG197" s="727"/>
      <c r="VXJ197" s="403"/>
      <c r="VXK197" s="403"/>
      <c r="VXW197" s="727"/>
      <c r="VXZ197" s="403"/>
      <c r="VYA197" s="403"/>
      <c r="VYM197" s="727"/>
      <c r="VYP197" s="403"/>
      <c r="VYQ197" s="403"/>
      <c r="VZC197" s="727"/>
      <c r="VZF197" s="403"/>
      <c r="VZG197" s="403"/>
      <c r="VZS197" s="727"/>
      <c r="VZV197" s="403"/>
      <c r="VZW197" s="403"/>
      <c r="WAI197" s="727"/>
      <c r="WAL197" s="403"/>
      <c r="WAM197" s="403"/>
      <c r="WAY197" s="727"/>
      <c r="WBB197" s="403"/>
      <c r="WBC197" s="403"/>
      <c r="WBO197" s="727"/>
      <c r="WBR197" s="403"/>
      <c r="WBS197" s="403"/>
      <c r="WCE197" s="727"/>
      <c r="WCH197" s="403"/>
      <c r="WCI197" s="403"/>
      <c r="WCU197" s="727"/>
      <c r="WCX197" s="403"/>
      <c r="WCY197" s="403"/>
      <c r="WDK197" s="727"/>
      <c r="WDN197" s="403"/>
      <c r="WDO197" s="403"/>
      <c r="WEA197" s="727"/>
      <c r="WED197" s="403"/>
      <c r="WEE197" s="403"/>
      <c r="WEQ197" s="727"/>
      <c r="WET197" s="403"/>
      <c r="WEU197" s="403"/>
      <c r="WFG197" s="727"/>
      <c r="WFJ197" s="403"/>
      <c r="WFK197" s="403"/>
      <c r="WFW197" s="727"/>
      <c r="WFZ197" s="403"/>
      <c r="WGA197" s="403"/>
      <c r="WGM197" s="727"/>
      <c r="WGP197" s="403"/>
      <c r="WGQ197" s="403"/>
      <c r="WHC197" s="727"/>
      <c r="WHF197" s="403"/>
      <c r="WHG197" s="403"/>
      <c r="WHS197" s="727"/>
      <c r="WHV197" s="403"/>
      <c r="WHW197" s="403"/>
      <c r="WII197" s="727"/>
      <c r="WIL197" s="403"/>
      <c r="WIM197" s="403"/>
      <c r="WIY197" s="727"/>
      <c r="WJB197" s="403"/>
      <c r="WJC197" s="403"/>
      <c r="WJO197" s="727"/>
      <c r="WJR197" s="403"/>
      <c r="WJS197" s="403"/>
      <c r="WKE197" s="727"/>
      <c r="WKH197" s="403"/>
      <c r="WKI197" s="403"/>
      <c r="WKU197" s="727"/>
      <c r="WKX197" s="403"/>
      <c r="WKY197" s="403"/>
      <c r="WLK197" s="727"/>
      <c r="WLN197" s="403"/>
      <c r="WLO197" s="403"/>
      <c r="WMA197" s="727"/>
      <c r="WMD197" s="403"/>
      <c r="WME197" s="403"/>
      <c r="WMQ197" s="727"/>
      <c r="WMT197" s="403"/>
      <c r="WMU197" s="403"/>
      <c r="WNG197" s="727"/>
      <c r="WNJ197" s="403"/>
      <c r="WNK197" s="403"/>
      <c r="WNW197" s="727"/>
      <c r="WNZ197" s="403"/>
      <c r="WOA197" s="403"/>
      <c r="WOM197" s="727"/>
      <c r="WOP197" s="403"/>
      <c r="WOQ197" s="403"/>
      <c r="WPC197" s="727"/>
      <c r="WPF197" s="403"/>
      <c r="WPG197" s="403"/>
      <c r="WPS197" s="727"/>
      <c r="WPV197" s="403"/>
      <c r="WPW197" s="403"/>
      <c r="WQI197" s="727"/>
      <c r="WQL197" s="403"/>
      <c r="WQM197" s="403"/>
      <c r="WQY197" s="727"/>
      <c r="WRB197" s="403"/>
      <c r="WRC197" s="403"/>
      <c r="WRO197" s="727"/>
      <c r="WRR197" s="403"/>
      <c r="WRS197" s="403"/>
      <c r="WSE197" s="727"/>
      <c r="WSH197" s="403"/>
      <c r="WSI197" s="403"/>
      <c r="WSU197" s="727"/>
      <c r="WSX197" s="403"/>
      <c r="WSY197" s="403"/>
      <c r="WTK197" s="727"/>
      <c r="WTN197" s="403"/>
      <c r="WTO197" s="403"/>
      <c r="WUA197" s="727"/>
      <c r="WUD197" s="403"/>
      <c r="WUE197" s="403"/>
      <c r="WUQ197" s="727"/>
      <c r="WUT197" s="403"/>
      <c r="WUU197" s="403"/>
      <c r="WVG197" s="727"/>
      <c r="WVJ197" s="403"/>
      <c r="WVK197" s="403"/>
      <c r="WVW197" s="727"/>
      <c r="WVZ197" s="403"/>
      <c r="WWA197" s="403"/>
      <c r="WWM197" s="727"/>
      <c r="WWP197" s="403"/>
      <c r="WWQ197" s="403"/>
      <c r="WXC197" s="727"/>
      <c r="WXF197" s="403"/>
      <c r="WXG197" s="403"/>
      <c r="WXS197" s="727"/>
      <c r="WXV197" s="403"/>
      <c r="WXW197" s="403"/>
      <c r="WYI197" s="727"/>
      <c r="WYL197" s="403"/>
      <c r="WYM197" s="403"/>
      <c r="WYY197" s="727"/>
      <c r="WZB197" s="403"/>
      <c r="WZC197" s="403"/>
      <c r="WZO197" s="727"/>
      <c r="WZR197" s="403"/>
      <c r="WZS197" s="403"/>
      <c r="XAE197" s="727"/>
      <c r="XAH197" s="403"/>
      <c r="XAI197" s="403"/>
      <c r="XAU197" s="727"/>
      <c r="XAX197" s="403"/>
      <c r="XAY197" s="403"/>
      <c r="XBK197" s="727"/>
      <c r="XBN197" s="403"/>
      <c r="XBO197" s="403"/>
      <c r="XCA197" s="727"/>
      <c r="XCD197" s="403"/>
      <c r="XCE197" s="403"/>
      <c r="XCQ197" s="727"/>
      <c r="XCT197" s="403"/>
      <c r="XCU197" s="403"/>
      <c r="XDG197" s="727"/>
      <c r="XDJ197" s="403"/>
      <c r="XDK197" s="403"/>
      <c r="XDW197" s="727"/>
      <c r="XDZ197" s="403"/>
      <c r="XEA197" s="403"/>
      <c r="XEM197" s="727"/>
      <c r="XEP197" s="403"/>
      <c r="XEQ197" s="403"/>
      <c r="XFC197" s="727"/>
    </row>
    <row r="198" spans="1:1023 1026:2047 2050:3071 3074:4095 4098:5119 5122:6143 6146:7167 7170:8191 8194:9215 9218:10239 10242:11263 11266:12287 12290:13311 13314:14335 14338:15359 15362:16383" s="94" customFormat="1">
      <c r="A198" s="570" t="s">
        <v>15</v>
      </c>
      <c r="B198" s="571">
        <v>45908</v>
      </c>
      <c r="C198" s="571">
        <v>45911</v>
      </c>
      <c r="D198" s="570" t="s">
        <v>504</v>
      </c>
      <c r="E198" s="570" t="s">
        <v>486</v>
      </c>
      <c r="F198" s="570">
        <v>65</v>
      </c>
      <c r="G198" s="570" t="s">
        <v>499</v>
      </c>
      <c r="H198" s="570">
        <v>2500</v>
      </c>
      <c r="I198" s="570">
        <v>15</v>
      </c>
      <c r="J198" s="570">
        <v>0</v>
      </c>
      <c r="K198" s="570">
        <v>0</v>
      </c>
      <c r="L198" s="570">
        <v>0</v>
      </c>
      <c r="M198" s="570">
        <v>0</v>
      </c>
      <c r="N198" s="570">
        <f t="shared" si="2179"/>
        <v>2515</v>
      </c>
      <c r="O198" s="563">
        <f t="shared" si="2180"/>
        <v>38.692307692307693</v>
      </c>
      <c r="P198" s="570" t="s">
        <v>1283</v>
      </c>
      <c r="R198" s="403"/>
      <c r="S198" s="403"/>
      <c r="AE198" s="727"/>
      <c r="AH198" s="403"/>
      <c r="AI198" s="403"/>
      <c r="AU198" s="727"/>
      <c r="AX198" s="403"/>
      <c r="AY198" s="403"/>
      <c r="BK198" s="727"/>
      <c r="BN198" s="403"/>
      <c r="BO198" s="403"/>
      <c r="CA198" s="727"/>
      <c r="CD198" s="403"/>
      <c r="CE198" s="403"/>
      <c r="CQ198" s="727"/>
      <c r="CT198" s="403"/>
      <c r="CU198" s="403"/>
      <c r="DG198" s="727"/>
      <c r="DJ198" s="403"/>
      <c r="DK198" s="403"/>
      <c r="DW198" s="727"/>
      <c r="DZ198" s="403"/>
      <c r="EA198" s="403"/>
      <c r="EM198" s="727"/>
      <c r="EP198" s="403"/>
      <c r="EQ198" s="403"/>
      <c r="FC198" s="727"/>
      <c r="FF198" s="403"/>
      <c r="FG198" s="403"/>
      <c r="FS198" s="727"/>
      <c r="FV198" s="403"/>
      <c r="FW198" s="403"/>
      <c r="GI198" s="727"/>
      <c r="GL198" s="403"/>
      <c r="GM198" s="403"/>
      <c r="GY198" s="727"/>
      <c r="HB198" s="403"/>
      <c r="HC198" s="403"/>
      <c r="HO198" s="727"/>
      <c r="HR198" s="403"/>
      <c r="HS198" s="403"/>
      <c r="IE198" s="727"/>
      <c r="IH198" s="403"/>
      <c r="II198" s="403"/>
      <c r="IU198" s="727"/>
      <c r="IX198" s="403"/>
      <c r="IY198" s="403"/>
      <c r="JK198" s="727"/>
      <c r="JN198" s="403"/>
      <c r="JO198" s="403"/>
      <c r="KA198" s="727"/>
      <c r="KD198" s="403"/>
      <c r="KE198" s="403"/>
      <c r="KQ198" s="727"/>
      <c r="KT198" s="403"/>
      <c r="KU198" s="403"/>
      <c r="LG198" s="727"/>
      <c r="LJ198" s="403"/>
      <c r="LK198" s="403"/>
      <c r="LW198" s="727"/>
      <c r="LZ198" s="403"/>
      <c r="MA198" s="403"/>
      <c r="MM198" s="727"/>
      <c r="MP198" s="403"/>
      <c r="MQ198" s="403"/>
      <c r="NC198" s="727"/>
      <c r="NF198" s="403"/>
      <c r="NG198" s="403"/>
      <c r="NS198" s="727"/>
      <c r="NV198" s="403"/>
      <c r="NW198" s="403"/>
      <c r="OI198" s="727"/>
      <c r="OL198" s="403"/>
      <c r="OM198" s="403"/>
      <c r="OY198" s="727"/>
      <c r="PB198" s="403"/>
      <c r="PC198" s="403"/>
      <c r="PO198" s="727"/>
      <c r="PR198" s="403"/>
      <c r="PS198" s="403"/>
      <c r="QE198" s="727"/>
      <c r="QH198" s="403"/>
      <c r="QI198" s="403"/>
      <c r="QU198" s="727"/>
      <c r="QX198" s="403"/>
      <c r="QY198" s="403"/>
      <c r="RK198" s="727"/>
      <c r="RN198" s="403"/>
      <c r="RO198" s="403"/>
      <c r="SA198" s="727"/>
      <c r="SD198" s="403"/>
      <c r="SE198" s="403"/>
      <c r="SQ198" s="727"/>
      <c r="ST198" s="403"/>
      <c r="SU198" s="403"/>
      <c r="TG198" s="727"/>
      <c r="TJ198" s="403"/>
      <c r="TK198" s="403"/>
      <c r="TW198" s="727"/>
      <c r="TZ198" s="403"/>
      <c r="UA198" s="403"/>
      <c r="UM198" s="727"/>
      <c r="UP198" s="403"/>
      <c r="UQ198" s="403"/>
      <c r="VC198" s="727"/>
      <c r="VF198" s="403"/>
      <c r="VG198" s="403"/>
      <c r="VS198" s="727"/>
      <c r="VV198" s="403"/>
      <c r="VW198" s="403"/>
      <c r="WI198" s="727"/>
      <c r="WL198" s="403"/>
      <c r="WM198" s="403"/>
      <c r="WY198" s="727"/>
      <c r="XB198" s="403"/>
      <c r="XC198" s="403"/>
      <c r="XO198" s="727"/>
      <c r="XR198" s="403"/>
      <c r="XS198" s="403"/>
      <c r="YE198" s="727"/>
      <c r="YH198" s="403"/>
      <c r="YI198" s="403"/>
      <c r="YU198" s="727"/>
      <c r="YX198" s="403"/>
      <c r="YY198" s="403"/>
      <c r="ZK198" s="727"/>
      <c r="ZN198" s="403"/>
      <c r="ZO198" s="403"/>
      <c r="AAA198" s="727"/>
      <c r="AAD198" s="403"/>
      <c r="AAE198" s="403"/>
      <c r="AAQ198" s="727"/>
      <c r="AAT198" s="403"/>
      <c r="AAU198" s="403"/>
      <c r="ABG198" s="727"/>
      <c r="ABJ198" s="403"/>
      <c r="ABK198" s="403"/>
      <c r="ABW198" s="727"/>
      <c r="ABZ198" s="403"/>
      <c r="ACA198" s="403"/>
      <c r="ACM198" s="727"/>
      <c r="ACP198" s="403"/>
      <c r="ACQ198" s="403"/>
      <c r="ADC198" s="727"/>
      <c r="ADF198" s="403"/>
      <c r="ADG198" s="403"/>
      <c r="ADS198" s="727"/>
      <c r="ADV198" s="403"/>
      <c r="ADW198" s="403"/>
      <c r="AEI198" s="727"/>
      <c r="AEL198" s="403"/>
      <c r="AEM198" s="403"/>
      <c r="AEY198" s="727"/>
      <c r="AFB198" s="403"/>
      <c r="AFC198" s="403"/>
      <c r="AFO198" s="727"/>
      <c r="AFR198" s="403"/>
      <c r="AFS198" s="403"/>
      <c r="AGE198" s="727"/>
      <c r="AGH198" s="403"/>
      <c r="AGI198" s="403"/>
      <c r="AGU198" s="727"/>
      <c r="AGX198" s="403"/>
      <c r="AGY198" s="403"/>
      <c r="AHK198" s="727"/>
      <c r="AHN198" s="403"/>
      <c r="AHO198" s="403"/>
      <c r="AIA198" s="727"/>
      <c r="AID198" s="403"/>
      <c r="AIE198" s="403"/>
      <c r="AIQ198" s="727"/>
      <c r="AIT198" s="403"/>
      <c r="AIU198" s="403"/>
      <c r="AJG198" s="727"/>
      <c r="AJJ198" s="403"/>
      <c r="AJK198" s="403"/>
      <c r="AJW198" s="727"/>
      <c r="AJZ198" s="403"/>
      <c r="AKA198" s="403"/>
      <c r="AKM198" s="727"/>
      <c r="AKP198" s="403"/>
      <c r="AKQ198" s="403"/>
      <c r="ALC198" s="727"/>
      <c r="ALF198" s="403"/>
      <c r="ALG198" s="403"/>
      <c r="ALS198" s="727"/>
      <c r="ALV198" s="403"/>
      <c r="ALW198" s="403"/>
      <c r="AMI198" s="727"/>
      <c r="AML198" s="403"/>
      <c r="AMM198" s="403"/>
      <c r="AMY198" s="727"/>
      <c r="ANB198" s="403"/>
      <c r="ANC198" s="403"/>
      <c r="ANO198" s="727"/>
      <c r="ANR198" s="403"/>
      <c r="ANS198" s="403"/>
      <c r="AOE198" s="727"/>
      <c r="AOH198" s="403"/>
      <c r="AOI198" s="403"/>
      <c r="AOU198" s="727"/>
      <c r="AOX198" s="403"/>
      <c r="AOY198" s="403"/>
      <c r="APK198" s="727"/>
      <c r="APN198" s="403"/>
      <c r="APO198" s="403"/>
      <c r="AQA198" s="727"/>
      <c r="AQD198" s="403"/>
      <c r="AQE198" s="403"/>
      <c r="AQQ198" s="727"/>
      <c r="AQT198" s="403"/>
      <c r="AQU198" s="403"/>
      <c r="ARG198" s="727"/>
      <c r="ARJ198" s="403"/>
      <c r="ARK198" s="403"/>
      <c r="ARW198" s="727"/>
      <c r="ARZ198" s="403"/>
      <c r="ASA198" s="403"/>
      <c r="ASM198" s="727"/>
      <c r="ASP198" s="403"/>
      <c r="ASQ198" s="403"/>
      <c r="ATC198" s="727"/>
      <c r="ATF198" s="403"/>
      <c r="ATG198" s="403"/>
      <c r="ATS198" s="727"/>
      <c r="ATV198" s="403"/>
      <c r="ATW198" s="403"/>
      <c r="AUI198" s="727"/>
      <c r="AUL198" s="403"/>
      <c r="AUM198" s="403"/>
      <c r="AUY198" s="727"/>
      <c r="AVB198" s="403"/>
      <c r="AVC198" s="403"/>
      <c r="AVO198" s="727"/>
      <c r="AVR198" s="403"/>
      <c r="AVS198" s="403"/>
      <c r="AWE198" s="727"/>
      <c r="AWH198" s="403"/>
      <c r="AWI198" s="403"/>
      <c r="AWU198" s="727"/>
      <c r="AWX198" s="403"/>
      <c r="AWY198" s="403"/>
      <c r="AXK198" s="727"/>
      <c r="AXN198" s="403"/>
      <c r="AXO198" s="403"/>
      <c r="AYA198" s="727"/>
      <c r="AYD198" s="403"/>
      <c r="AYE198" s="403"/>
      <c r="AYQ198" s="727"/>
      <c r="AYT198" s="403"/>
      <c r="AYU198" s="403"/>
      <c r="AZG198" s="727"/>
      <c r="AZJ198" s="403"/>
      <c r="AZK198" s="403"/>
      <c r="AZW198" s="727"/>
      <c r="AZZ198" s="403"/>
      <c r="BAA198" s="403"/>
      <c r="BAM198" s="727"/>
      <c r="BAP198" s="403"/>
      <c r="BAQ198" s="403"/>
      <c r="BBC198" s="727"/>
      <c r="BBF198" s="403"/>
      <c r="BBG198" s="403"/>
      <c r="BBS198" s="727"/>
      <c r="BBV198" s="403"/>
      <c r="BBW198" s="403"/>
      <c r="BCI198" s="727"/>
      <c r="BCL198" s="403"/>
      <c r="BCM198" s="403"/>
      <c r="BCY198" s="727"/>
      <c r="BDB198" s="403"/>
      <c r="BDC198" s="403"/>
      <c r="BDO198" s="727"/>
      <c r="BDR198" s="403"/>
      <c r="BDS198" s="403"/>
      <c r="BEE198" s="727"/>
      <c r="BEH198" s="403"/>
      <c r="BEI198" s="403"/>
      <c r="BEU198" s="727"/>
      <c r="BEX198" s="403"/>
      <c r="BEY198" s="403"/>
      <c r="BFK198" s="727"/>
      <c r="BFN198" s="403"/>
      <c r="BFO198" s="403"/>
      <c r="BGA198" s="727"/>
      <c r="BGD198" s="403"/>
      <c r="BGE198" s="403"/>
      <c r="BGQ198" s="727"/>
      <c r="BGT198" s="403"/>
      <c r="BGU198" s="403"/>
      <c r="BHG198" s="727"/>
      <c r="BHJ198" s="403"/>
      <c r="BHK198" s="403"/>
      <c r="BHW198" s="727"/>
      <c r="BHZ198" s="403"/>
      <c r="BIA198" s="403"/>
      <c r="BIM198" s="727"/>
      <c r="BIP198" s="403"/>
      <c r="BIQ198" s="403"/>
      <c r="BJC198" s="727"/>
      <c r="BJF198" s="403"/>
      <c r="BJG198" s="403"/>
      <c r="BJS198" s="727"/>
      <c r="BJV198" s="403"/>
      <c r="BJW198" s="403"/>
      <c r="BKI198" s="727"/>
      <c r="BKL198" s="403"/>
      <c r="BKM198" s="403"/>
      <c r="BKY198" s="727"/>
      <c r="BLB198" s="403"/>
      <c r="BLC198" s="403"/>
      <c r="BLO198" s="727"/>
      <c r="BLR198" s="403"/>
      <c r="BLS198" s="403"/>
      <c r="BME198" s="727"/>
      <c r="BMH198" s="403"/>
      <c r="BMI198" s="403"/>
      <c r="BMU198" s="727"/>
      <c r="BMX198" s="403"/>
      <c r="BMY198" s="403"/>
      <c r="BNK198" s="727"/>
      <c r="BNN198" s="403"/>
      <c r="BNO198" s="403"/>
      <c r="BOA198" s="727"/>
      <c r="BOD198" s="403"/>
      <c r="BOE198" s="403"/>
      <c r="BOQ198" s="727"/>
      <c r="BOT198" s="403"/>
      <c r="BOU198" s="403"/>
      <c r="BPG198" s="727"/>
      <c r="BPJ198" s="403"/>
      <c r="BPK198" s="403"/>
      <c r="BPW198" s="727"/>
      <c r="BPZ198" s="403"/>
      <c r="BQA198" s="403"/>
      <c r="BQM198" s="727"/>
      <c r="BQP198" s="403"/>
      <c r="BQQ198" s="403"/>
      <c r="BRC198" s="727"/>
      <c r="BRF198" s="403"/>
      <c r="BRG198" s="403"/>
      <c r="BRS198" s="727"/>
      <c r="BRV198" s="403"/>
      <c r="BRW198" s="403"/>
      <c r="BSI198" s="727"/>
      <c r="BSL198" s="403"/>
      <c r="BSM198" s="403"/>
      <c r="BSY198" s="727"/>
      <c r="BTB198" s="403"/>
      <c r="BTC198" s="403"/>
      <c r="BTO198" s="727"/>
      <c r="BTR198" s="403"/>
      <c r="BTS198" s="403"/>
      <c r="BUE198" s="727"/>
      <c r="BUH198" s="403"/>
      <c r="BUI198" s="403"/>
      <c r="BUU198" s="727"/>
      <c r="BUX198" s="403"/>
      <c r="BUY198" s="403"/>
      <c r="BVK198" s="727"/>
      <c r="BVN198" s="403"/>
      <c r="BVO198" s="403"/>
      <c r="BWA198" s="727"/>
      <c r="BWD198" s="403"/>
      <c r="BWE198" s="403"/>
      <c r="BWQ198" s="727"/>
      <c r="BWT198" s="403"/>
      <c r="BWU198" s="403"/>
      <c r="BXG198" s="727"/>
      <c r="BXJ198" s="403"/>
      <c r="BXK198" s="403"/>
      <c r="BXW198" s="727"/>
      <c r="BXZ198" s="403"/>
      <c r="BYA198" s="403"/>
      <c r="BYM198" s="727"/>
      <c r="BYP198" s="403"/>
      <c r="BYQ198" s="403"/>
      <c r="BZC198" s="727"/>
      <c r="BZF198" s="403"/>
      <c r="BZG198" s="403"/>
      <c r="BZS198" s="727"/>
      <c r="BZV198" s="403"/>
      <c r="BZW198" s="403"/>
      <c r="CAI198" s="727"/>
      <c r="CAL198" s="403"/>
      <c r="CAM198" s="403"/>
      <c r="CAY198" s="727"/>
      <c r="CBB198" s="403"/>
      <c r="CBC198" s="403"/>
      <c r="CBO198" s="727"/>
      <c r="CBR198" s="403"/>
      <c r="CBS198" s="403"/>
      <c r="CCE198" s="727"/>
      <c r="CCH198" s="403"/>
      <c r="CCI198" s="403"/>
      <c r="CCU198" s="727"/>
      <c r="CCX198" s="403"/>
      <c r="CCY198" s="403"/>
      <c r="CDK198" s="727"/>
      <c r="CDN198" s="403"/>
      <c r="CDO198" s="403"/>
      <c r="CEA198" s="727"/>
      <c r="CED198" s="403"/>
      <c r="CEE198" s="403"/>
      <c r="CEQ198" s="727"/>
      <c r="CET198" s="403"/>
      <c r="CEU198" s="403"/>
      <c r="CFG198" s="727"/>
      <c r="CFJ198" s="403"/>
      <c r="CFK198" s="403"/>
      <c r="CFW198" s="727"/>
      <c r="CFZ198" s="403"/>
      <c r="CGA198" s="403"/>
      <c r="CGM198" s="727"/>
      <c r="CGP198" s="403"/>
      <c r="CGQ198" s="403"/>
      <c r="CHC198" s="727"/>
      <c r="CHF198" s="403"/>
      <c r="CHG198" s="403"/>
      <c r="CHS198" s="727"/>
      <c r="CHV198" s="403"/>
      <c r="CHW198" s="403"/>
      <c r="CII198" s="727"/>
      <c r="CIL198" s="403"/>
      <c r="CIM198" s="403"/>
      <c r="CIY198" s="727"/>
      <c r="CJB198" s="403"/>
      <c r="CJC198" s="403"/>
      <c r="CJO198" s="727"/>
      <c r="CJR198" s="403"/>
      <c r="CJS198" s="403"/>
      <c r="CKE198" s="727"/>
      <c r="CKH198" s="403"/>
      <c r="CKI198" s="403"/>
      <c r="CKU198" s="727"/>
      <c r="CKX198" s="403"/>
      <c r="CKY198" s="403"/>
      <c r="CLK198" s="727"/>
      <c r="CLN198" s="403"/>
      <c r="CLO198" s="403"/>
      <c r="CMA198" s="727"/>
      <c r="CMD198" s="403"/>
      <c r="CME198" s="403"/>
      <c r="CMQ198" s="727"/>
      <c r="CMT198" s="403"/>
      <c r="CMU198" s="403"/>
      <c r="CNG198" s="727"/>
      <c r="CNJ198" s="403"/>
      <c r="CNK198" s="403"/>
      <c r="CNW198" s="727"/>
      <c r="CNZ198" s="403"/>
      <c r="COA198" s="403"/>
      <c r="COM198" s="727"/>
      <c r="COP198" s="403"/>
      <c r="COQ198" s="403"/>
      <c r="CPC198" s="727"/>
      <c r="CPF198" s="403"/>
      <c r="CPG198" s="403"/>
      <c r="CPS198" s="727"/>
      <c r="CPV198" s="403"/>
      <c r="CPW198" s="403"/>
      <c r="CQI198" s="727"/>
      <c r="CQL198" s="403"/>
      <c r="CQM198" s="403"/>
      <c r="CQY198" s="727"/>
      <c r="CRB198" s="403"/>
      <c r="CRC198" s="403"/>
      <c r="CRO198" s="727"/>
      <c r="CRR198" s="403"/>
      <c r="CRS198" s="403"/>
      <c r="CSE198" s="727"/>
      <c r="CSH198" s="403"/>
      <c r="CSI198" s="403"/>
      <c r="CSU198" s="727"/>
      <c r="CSX198" s="403"/>
      <c r="CSY198" s="403"/>
      <c r="CTK198" s="727"/>
      <c r="CTN198" s="403"/>
      <c r="CTO198" s="403"/>
      <c r="CUA198" s="727"/>
      <c r="CUD198" s="403"/>
      <c r="CUE198" s="403"/>
      <c r="CUQ198" s="727"/>
      <c r="CUT198" s="403"/>
      <c r="CUU198" s="403"/>
      <c r="CVG198" s="727"/>
      <c r="CVJ198" s="403"/>
      <c r="CVK198" s="403"/>
      <c r="CVW198" s="727"/>
      <c r="CVZ198" s="403"/>
      <c r="CWA198" s="403"/>
      <c r="CWM198" s="727"/>
      <c r="CWP198" s="403"/>
      <c r="CWQ198" s="403"/>
      <c r="CXC198" s="727"/>
      <c r="CXF198" s="403"/>
      <c r="CXG198" s="403"/>
      <c r="CXS198" s="727"/>
      <c r="CXV198" s="403"/>
      <c r="CXW198" s="403"/>
      <c r="CYI198" s="727"/>
      <c r="CYL198" s="403"/>
      <c r="CYM198" s="403"/>
      <c r="CYY198" s="727"/>
      <c r="CZB198" s="403"/>
      <c r="CZC198" s="403"/>
      <c r="CZO198" s="727"/>
      <c r="CZR198" s="403"/>
      <c r="CZS198" s="403"/>
      <c r="DAE198" s="727"/>
      <c r="DAH198" s="403"/>
      <c r="DAI198" s="403"/>
      <c r="DAU198" s="727"/>
      <c r="DAX198" s="403"/>
      <c r="DAY198" s="403"/>
      <c r="DBK198" s="727"/>
      <c r="DBN198" s="403"/>
      <c r="DBO198" s="403"/>
      <c r="DCA198" s="727"/>
      <c r="DCD198" s="403"/>
      <c r="DCE198" s="403"/>
      <c r="DCQ198" s="727"/>
      <c r="DCT198" s="403"/>
      <c r="DCU198" s="403"/>
      <c r="DDG198" s="727"/>
      <c r="DDJ198" s="403"/>
      <c r="DDK198" s="403"/>
      <c r="DDW198" s="727"/>
      <c r="DDZ198" s="403"/>
      <c r="DEA198" s="403"/>
      <c r="DEM198" s="727"/>
      <c r="DEP198" s="403"/>
      <c r="DEQ198" s="403"/>
      <c r="DFC198" s="727"/>
      <c r="DFF198" s="403"/>
      <c r="DFG198" s="403"/>
      <c r="DFS198" s="727"/>
      <c r="DFV198" s="403"/>
      <c r="DFW198" s="403"/>
      <c r="DGI198" s="727"/>
      <c r="DGL198" s="403"/>
      <c r="DGM198" s="403"/>
      <c r="DGY198" s="727"/>
      <c r="DHB198" s="403"/>
      <c r="DHC198" s="403"/>
      <c r="DHO198" s="727"/>
      <c r="DHR198" s="403"/>
      <c r="DHS198" s="403"/>
      <c r="DIE198" s="727"/>
      <c r="DIH198" s="403"/>
      <c r="DII198" s="403"/>
      <c r="DIU198" s="727"/>
      <c r="DIX198" s="403"/>
      <c r="DIY198" s="403"/>
      <c r="DJK198" s="727"/>
      <c r="DJN198" s="403"/>
      <c r="DJO198" s="403"/>
      <c r="DKA198" s="727"/>
      <c r="DKD198" s="403"/>
      <c r="DKE198" s="403"/>
      <c r="DKQ198" s="727"/>
      <c r="DKT198" s="403"/>
      <c r="DKU198" s="403"/>
      <c r="DLG198" s="727"/>
      <c r="DLJ198" s="403"/>
      <c r="DLK198" s="403"/>
      <c r="DLW198" s="727"/>
      <c r="DLZ198" s="403"/>
      <c r="DMA198" s="403"/>
      <c r="DMM198" s="727"/>
      <c r="DMP198" s="403"/>
      <c r="DMQ198" s="403"/>
      <c r="DNC198" s="727"/>
      <c r="DNF198" s="403"/>
      <c r="DNG198" s="403"/>
      <c r="DNS198" s="727"/>
      <c r="DNV198" s="403"/>
      <c r="DNW198" s="403"/>
      <c r="DOI198" s="727"/>
      <c r="DOL198" s="403"/>
      <c r="DOM198" s="403"/>
      <c r="DOY198" s="727"/>
      <c r="DPB198" s="403"/>
      <c r="DPC198" s="403"/>
      <c r="DPO198" s="727"/>
      <c r="DPR198" s="403"/>
      <c r="DPS198" s="403"/>
      <c r="DQE198" s="727"/>
      <c r="DQH198" s="403"/>
      <c r="DQI198" s="403"/>
      <c r="DQU198" s="727"/>
      <c r="DQX198" s="403"/>
      <c r="DQY198" s="403"/>
      <c r="DRK198" s="727"/>
      <c r="DRN198" s="403"/>
      <c r="DRO198" s="403"/>
      <c r="DSA198" s="727"/>
      <c r="DSD198" s="403"/>
      <c r="DSE198" s="403"/>
      <c r="DSQ198" s="727"/>
      <c r="DST198" s="403"/>
      <c r="DSU198" s="403"/>
      <c r="DTG198" s="727"/>
      <c r="DTJ198" s="403"/>
      <c r="DTK198" s="403"/>
      <c r="DTW198" s="727"/>
      <c r="DTZ198" s="403"/>
      <c r="DUA198" s="403"/>
      <c r="DUM198" s="727"/>
      <c r="DUP198" s="403"/>
      <c r="DUQ198" s="403"/>
      <c r="DVC198" s="727"/>
      <c r="DVF198" s="403"/>
      <c r="DVG198" s="403"/>
      <c r="DVS198" s="727"/>
      <c r="DVV198" s="403"/>
      <c r="DVW198" s="403"/>
      <c r="DWI198" s="727"/>
      <c r="DWL198" s="403"/>
      <c r="DWM198" s="403"/>
      <c r="DWY198" s="727"/>
      <c r="DXB198" s="403"/>
      <c r="DXC198" s="403"/>
      <c r="DXO198" s="727"/>
      <c r="DXR198" s="403"/>
      <c r="DXS198" s="403"/>
      <c r="DYE198" s="727"/>
      <c r="DYH198" s="403"/>
      <c r="DYI198" s="403"/>
      <c r="DYU198" s="727"/>
      <c r="DYX198" s="403"/>
      <c r="DYY198" s="403"/>
      <c r="DZK198" s="727"/>
      <c r="DZN198" s="403"/>
      <c r="DZO198" s="403"/>
      <c r="EAA198" s="727"/>
      <c r="EAD198" s="403"/>
      <c r="EAE198" s="403"/>
      <c r="EAQ198" s="727"/>
      <c r="EAT198" s="403"/>
      <c r="EAU198" s="403"/>
      <c r="EBG198" s="727"/>
      <c r="EBJ198" s="403"/>
      <c r="EBK198" s="403"/>
      <c r="EBW198" s="727"/>
      <c r="EBZ198" s="403"/>
      <c r="ECA198" s="403"/>
      <c r="ECM198" s="727"/>
      <c r="ECP198" s="403"/>
      <c r="ECQ198" s="403"/>
      <c r="EDC198" s="727"/>
      <c r="EDF198" s="403"/>
      <c r="EDG198" s="403"/>
      <c r="EDS198" s="727"/>
      <c r="EDV198" s="403"/>
      <c r="EDW198" s="403"/>
      <c r="EEI198" s="727"/>
      <c r="EEL198" s="403"/>
      <c r="EEM198" s="403"/>
      <c r="EEY198" s="727"/>
      <c r="EFB198" s="403"/>
      <c r="EFC198" s="403"/>
      <c r="EFO198" s="727"/>
      <c r="EFR198" s="403"/>
      <c r="EFS198" s="403"/>
      <c r="EGE198" s="727"/>
      <c r="EGH198" s="403"/>
      <c r="EGI198" s="403"/>
      <c r="EGU198" s="727"/>
      <c r="EGX198" s="403"/>
      <c r="EGY198" s="403"/>
      <c r="EHK198" s="727"/>
      <c r="EHN198" s="403"/>
      <c r="EHO198" s="403"/>
      <c r="EIA198" s="727"/>
      <c r="EID198" s="403"/>
      <c r="EIE198" s="403"/>
      <c r="EIQ198" s="727"/>
      <c r="EIT198" s="403"/>
      <c r="EIU198" s="403"/>
      <c r="EJG198" s="727"/>
      <c r="EJJ198" s="403"/>
      <c r="EJK198" s="403"/>
      <c r="EJW198" s="727"/>
      <c r="EJZ198" s="403"/>
      <c r="EKA198" s="403"/>
      <c r="EKM198" s="727"/>
      <c r="EKP198" s="403"/>
      <c r="EKQ198" s="403"/>
      <c r="ELC198" s="727"/>
      <c r="ELF198" s="403"/>
      <c r="ELG198" s="403"/>
      <c r="ELS198" s="727"/>
      <c r="ELV198" s="403"/>
      <c r="ELW198" s="403"/>
      <c r="EMI198" s="727"/>
      <c r="EML198" s="403"/>
      <c r="EMM198" s="403"/>
      <c r="EMY198" s="727"/>
      <c r="ENB198" s="403"/>
      <c r="ENC198" s="403"/>
      <c r="ENO198" s="727"/>
      <c r="ENR198" s="403"/>
      <c r="ENS198" s="403"/>
      <c r="EOE198" s="727"/>
      <c r="EOH198" s="403"/>
      <c r="EOI198" s="403"/>
      <c r="EOU198" s="727"/>
      <c r="EOX198" s="403"/>
      <c r="EOY198" s="403"/>
      <c r="EPK198" s="727"/>
      <c r="EPN198" s="403"/>
      <c r="EPO198" s="403"/>
      <c r="EQA198" s="727"/>
      <c r="EQD198" s="403"/>
      <c r="EQE198" s="403"/>
      <c r="EQQ198" s="727"/>
      <c r="EQT198" s="403"/>
      <c r="EQU198" s="403"/>
      <c r="ERG198" s="727"/>
      <c r="ERJ198" s="403"/>
      <c r="ERK198" s="403"/>
      <c r="ERW198" s="727"/>
      <c r="ERZ198" s="403"/>
      <c r="ESA198" s="403"/>
      <c r="ESM198" s="727"/>
      <c r="ESP198" s="403"/>
      <c r="ESQ198" s="403"/>
      <c r="ETC198" s="727"/>
      <c r="ETF198" s="403"/>
      <c r="ETG198" s="403"/>
      <c r="ETS198" s="727"/>
      <c r="ETV198" s="403"/>
      <c r="ETW198" s="403"/>
      <c r="EUI198" s="727"/>
      <c r="EUL198" s="403"/>
      <c r="EUM198" s="403"/>
      <c r="EUY198" s="727"/>
      <c r="EVB198" s="403"/>
      <c r="EVC198" s="403"/>
      <c r="EVO198" s="727"/>
      <c r="EVR198" s="403"/>
      <c r="EVS198" s="403"/>
      <c r="EWE198" s="727"/>
      <c r="EWH198" s="403"/>
      <c r="EWI198" s="403"/>
      <c r="EWU198" s="727"/>
      <c r="EWX198" s="403"/>
      <c r="EWY198" s="403"/>
      <c r="EXK198" s="727"/>
      <c r="EXN198" s="403"/>
      <c r="EXO198" s="403"/>
      <c r="EYA198" s="727"/>
      <c r="EYD198" s="403"/>
      <c r="EYE198" s="403"/>
      <c r="EYQ198" s="727"/>
      <c r="EYT198" s="403"/>
      <c r="EYU198" s="403"/>
      <c r="EZG198" s="727"/>
      <c r="EZJ198" s="403"/>
      <c r="EZK198" s="403"/>
      <c r="EZW198" s="727"/>
      <c r="EZZ198" s="403"/>
      <c r="FAA198" s="403"/>
      <c r="FAM198" s="727"/>
      <c r="FAP198" s="403"/>
      <c r="FAQ198" s="403"/>
      <c r="FBC198" s="727"/>
      <c r="FBF198" s="403"/>
      <c r="FBG198" s="403"/>
      <c r="FBS198" s="727"/>
      <c r="FBV198" s="403"/>
      <c r="FBW198" s="403"/>
      <c r="FCI198" s="727"/>
      <c r="FCL198" s="403"/>
      <c r="FCM198" s="403"/>
      <c r="FCY198" s="727"/>
      <c r="FDB198" s="403"/>
      <c r="FDC198" s="403"/>
      <c r="FDO198" s="727"/>
      <c r="FDR198" s="403"/>
      <c r="FDS198" s="403"/>
      <c r="FEE198" s="727"/>
      <c r="FEH198" s="403"/>
      <c r="FEI198" s="403"/>
      <c r="FEU198" s="727"/>
      <c r="FEX198" s="403"/>
      <c r="FEY198" s="403"/>
      <c r="FFK198" s="727"/>
      <c r="FFN198" s="403"/>
      <c r="FFO198" s="403"/>
      <c r="FGA198" s="727"/>
      <c r="FGD198" s="403"/>
      <c r="FGE198" s="403"/>
      <c r="FGQ198" s="727"/>
      <c r="FGT198" s="403"/>
      <c r="FGU198" s="403"/>
      <c r="FHG198" s="727"/>
      <c r="FHJ198" s="403"/>
      <c r="FHK198" s="403"/>
      <c r="FHW198" s="727"/>
      <c r="FHZ198" s="403"/>
      <c r="FIA198" s="403"/>
      <c r="FIM198" s="727"/>
      <c r="FIP198" s="403"/>
      <c r="FIQ198" s="403"/>
      <c r="FJC198" s="727"/>
      <c r="FJF198" s="403"/>
      <c r="FJG198" s="403"/>
      <c r="FJS198" s="727"/>
      <c r="FJV198" s="403"/>
      <c r="FJW198" s="403"/>
      <c r="FKI198" s="727"/>
      <c r="FKL198" s="403"/>
      <c r="FKM198" s="403"/>
      <c r="FKY198" s="727"/>
      <c r="FLB198" s="403"/>
      <c r="FLC198" s="403"/>
      <c r="FLO198" s="727"/>
      <c r="FLR198" s="403"/>
      <c r="FLS198" s="403"/>
      <c r="FME198" s="727"/>
      <c r="FMH198" s="403"/>
      <c r="FMI198" s="403"/>
      <c r="FMU198" s="727"/>
      <c r="FMX198" s="403"/>
      <c r="FMY198" s="403"/>
      <c r="FNK198" s="727"/>
      <c r="FNN198" s="403"/>
      <c r="FNO198" s="403"/>
      <c r="FOA198" s="727"/>
      <c r="FOD198" s="403"/>
      <c r="FOE198" s="403"/>
      <c r="FOQ198" s="727"/>
      <c r="FOT198" s="403"/>
      <c r="FOU198" s="403"/>
      <c r="FPG198" s="727"/>
      <c r="FPJ198" s="403"/>
      <c r="FPK198" s="403"/>
      <c r="FPW198" s="727"/>
      <c r="FPZ198" s="403"/>
      <c r="FQA198" s="403"/>
      <c r="FQM198" s="727"/>
      <c r="FQP198" s="403"/>
      <c r="FQQ198" s="403"/>
      <c r="FRC198" s="727"/>
      <c r="FRF198" s="403"/>
      <c r="FRG198" s="403"/>
      <c r="FRS198" s="727"/>
      <c r="FRV198" s="403"/>
      <c r="FRW198" s="403"/>
      <c r="FSI198" s="727"/>
      <c r="FSL198" s="403"/>
      <c r="FSM198" s="403"/>
      <c r="FSY198" s="727"/>
      <c r="FTB198" s="403"/>
      <c r="FTC198" s="403"/>
      <c r="FTO198" s="727"/>
      <c r="FTR198" s="403"/>
      <c r="FTS198" s="403"/>
      <c r="FUE198" s="727"/>
      <c r="FUH198" s="403"/>
      <c r="FUI198" s="403"/>
      <c r="FUU198" s="727"/>
      <c r="FUX198" s="403"/>
      <c r="FUY198" s="403"/>
      <c r="FVK198" s="727"/>
      <c r="FVN198" s="403"/>
      <c r="FVO198" s="403"/>
      <c r="FWA198" s="727"/>
      <c r="FWD198" s="403"/>
      <c r="FWE198" s="403"/>
      <c r="FWQ198" s="727"/>
      <c r="FWT198" s="403"/>
      <c r="FWU198" s="403"/>
      <c r="FXG198" s="727"/>
      <c r="FXJ198" s="403"/>
      <c r="FXK198" s="403"/>
      <c r="FXW198" s="727"/>
      <c r="FXZ198" s="403"/>
      <c r="FYA198" s="403"/>
      <c r="FYM198" s="727"/>
      <c r="FYP198" s="403"/>
      <c r="FYQ198" s="403"/>
      <c r="FZC198" s="727"/>
      <c r="FZF198" s="403"/>
      <c r="FZG198" s="403"/>
      <c r="FZS198" s="727"/>
      <c r="FZV198" s="403"/>
      <c r="FZW198" s="403"/>
      <c r="GAI198" s="727"/>
      <c r="GAL198" s="403"/>
      <c r="GAM198" s="403"/>
      <c r="GAY198" s="727"/>
      <c r="GBB198" s="403"/>
      <c r="GBC198" s="403"/>
      <c r="GBO198" s="727"/>
      <c r="GBR198" s="403"/>
      <c r="GBS198" s="403"/>
      <c r="GCE198" s="727"/>
      <c r="GCH198" s="403"/>
      <c r="GCI198" s="403"/>
      <c r="GCU198" s="727"/>
      <c r="GCX198" s="403"/>
      <c r="GCY198" s="403"/>
      <c r="GDK198" s="727"/>
      <c r="GDN198" s="403"/>
      <c r="GDO198" s="403"/>
      <c r="GEA198" s="727"/>
      <c r="GED198" s="403"/>
      <c r="GEE198" s="403"/>
      <c r="GEQ198" s="727"/>
      <c r="GET198" s="403"/>
      <c r="GEU198" s="403"/>
      <c r="GFG198" s="727"/>
      <c r="GFJ198" s="403"/>
      <c r="GFK198" s="403"/>
      <c r="GFW198" s="727"/>
      <c r="GFZ198" s="403"/>
      <c r="GGA198" s="403"/>
      <c r="GGM198" s="727"/>
      <c r="GGP198" s="403"/>
      <c r="GGQ198" s="403"/>
      <c r="GHC198" s="727"/>
      <c r="GHF198" s="403"/>
      <c r="GHG198" s="403"/>
      <c r="GHS198" s="727"/>
      <c r="GHV198" s="403"/>
      <c r="GHW198" s="403"/>
      <c r="GII198" s="727"/>
      <c r="GIL198" s="403"/>
      <c r="GIM198" s="403"/>
      <c r="GIY198" s="727"/>
      <c r="GJB198" s="403"/>
      <c r="GJC198" s="403"/>
      <c r="GJO198" s="727"/>
      <c r="GJR198" s="403"/>
      <c r="GJS198" s="403"/>
      <c r="GKE198" s="727"/>
      <c r="GKH198" s="403"/>
      <c r="GKI198" s="403"/>
      <c r="GKU198" s="727"/>
      <c r="GKX198" s="403"/>
      <c r="GKY198" s="403"/>
      <c r="GLK198" s="727"/>
      <c r="GLN198" s="403"/>
      <c r="GLO198" s="403"/>
      <c r="GMA198" s="727"/>
      <c r="GMD198" s="403"/>
      <c r="GME198" s="403"/>
      <c r="GMQ198" s="727"/>
      <c r="GMT198" s="403"/>
      <c r="GMU198" s="403"/>
      <c r="GNG198" s="727"/>
      <c r="GNJ198" s="403"/>
      <c r="GNK198" s="403"/>
      <c r="GNW198" s="727"/>
      <c r="GNZ198" s="403"/>
      <c r="GOA198" s="403"/>
      <c r="GOM198" s="727"/>
      <c r="GOP198" s="403"/>
      <c r="GOQ198" s="403"/>
      <c r="GPC198" s="727"/>
      <c r="GPF198" s="403"/>
      <c r="GPG198" s="403"/>
      <c r="GPS198" s="727"/>
      <c r="GPV198" s="403"/>
      <c r="GPW198" s="403"/>
      <c r="GQI198" s="727"/>
      <c r="GQL198" s="403"/>
      <c r="GQM198" s="403"/>
      <c r="GQY198" s="727"/>
      <c r="GRB198" s="403"/>
      <c r="GRC198" s="403"/>
      <c r="GRO198" s="727"/>
      <c r="GRR198" s="403"/>
      <c r="GRS198" s="403"/>
      <c r="GSE198" s="727"/>
      <c r="GSH198" s="403"/>
      <c r="GSI198" s="403"/>
      <c r="GSU198" s="727"/>
      <c r="GSX198" s="403"/>
      <c r="GSY198" s="403"/>
      <c r="GTK198" s="727"/>
      <c r="GTN198" s="403"/>
      <c r="GTO198" s="403"/>
      <c r="GUA198" s="727"/>
      <c r="GUD198" s="403"/>
      <c r="GUE198" s="403"/>
      <c r="GUQ198" s="727"/>
      <c r="GUT198" s="403"/>
      <c r="GUU198" s="403"/>
      <c r="GVG198" s="727"/>
      <c r="GVJ198" s="403"/>
      <c r="GVK198" s="403"/>
      <c r="GVW198" s="727"/>
      <c r="GVZ198" s="403"/>
      <c r="GWA198" s="403"/>
      <c r="GWM198" s="727"/>
      <c r="GWP198" s="403"/>
      <c r="GWQ198" s="403"/>
      <c r="GXC198" s="727"/>
      <c r="GXF198" s="403"/>
      <c r="GXG198" s="403"/>
      <c r="GXS198" s="727"/>
      <c r="GXV198" s="403"/>
      <c r="GXW198" s="403"/>
      <c r="GYI198" s="727"/>
      <c r="GYL198" s="403"/>
      <c r="GYM198" s="403"/>
      <c r="GYY198" s="727"/>
      <c r="GZB198" s="403"/>
      <c r="GZC198" s="403"/>
      <c r="GZO198" s="727"/>
      <c r="GZR198" s="403"/>
      <c r="GZS198" s="403"/>
      <c r="HAE198" s="727"/>
      <c r="HAH198" s="403"/>
      <c r="HAI198" s="403"/>
      <c r="HAU198" s="727"/>
      <c r="HAX198" s="403"/>
      <c r="HAY198" s="403"/>
      <c r="HBK198" s="727"/>
      <c r="HBN198" s="403"/>
      <c r="HBO198" s="403"/>
      <c r="HCA198" s="727"/>
      <c r="HCD198" s="403"/>
      <c r="HCE198" s="403"/>
      <c r="HCQ198" s="727"/>
      <c r="HCT198" s="403"/>
      <c r="HCU198" s="403"/>
      <c r="HDG198" s="727"/>
      <c r="HDJ198" s="403"/>
      <c r="HDK198" s="403"/>
      <c r="HDW198" s="727"/>
      <c r="HDZ198" s="403"/>
      <c r="HEA198" s="403"/>
      <c r="HEM198" s="727"/>
      <c r="HEP198" s="403"/>
      <c r="HEQ198" s="403"/>
      <c r="HFC198" s="727"/>
      <c r="HFF198" s="403"/>
      <c r="HFG198" s="403"/>
      <c r="HFS198" s="727"/>
      <c r="HFV198" s="403"/>
      <c r="HFW198" s="403"/>
      <c r="HGI198" s="727"/>
      <c r="HGL198" s="403"/>
      <c r="HGM198" s="403"/>
      <c r="HGY198" s="727"/>
      <c r="HHB198" s="403"/>
      <c r="HHC198" s="403"/>
      <c r="HHO198" s="727"/>
      <c r="HHR198" s="403"/>
      <c r="HHS198" s="403"/>
      <c r="HIE198" s="727"/>
      <c r="HIH198" s="403"/>
      <c r="HII198" s="403"/>
      <c r="HIU198" s="727"/>
      <c r="HIX198" s="403"/>
      <c r="HIY198" s="403"/>
      <c r="HJK198" s="727"/>
      <c r="HJN198" s="403"/>
      <c r="HJO198" s="403"/>
      <c r="HKA198" s="727"/>
      <c r="HKD198" s="403"/>
      <c r="HKE198" s="403"/>
      <c r="HKQ198" s="727"/>
      <c r="HKT198" s="403"/>
      <c r="HKU198" s="403"/>
      <c r="HLG198" s="727"/>
      <c r="HLJ198" s="403"/>
      <c r="HLK198" s="403"/>
      <c r="HLW198" s="727"/>
      <c r="HLZ198" s="403"/>
      <c r="HMA198" s="403"/>
      <c r="HMM198" s="727"/>
      <c r="HMP198" s="403"/>
      <c r="HMQ198" s="403"/>
      <c r="HNC198" s="727"/>
      <c r="HNF198" s="403"/>
      <c r="HNG198" s="403"/>
      <c r="HNS198" s="727"/>
      <c r="HNV198" s="403"/>
      <c r="HNW198" s="403"/>
      <c r="HOI198" s="727"/>
      <c r="HOL198" s="403"/>
      <c r="HOM198" s="403"/>
      <c r="HOY198" s="727"/>
      <c r="HPB198" s="403"/>
      <c r="HPC198" s="403"/>
      <c r="HPO198" s="727"/>
      <c r="HPR198" s="403"/>
      <c r="HPS198" s="403"/>
      <c r="HQE198" s="727"/>
      <c r="HQH198" s="403"/>
      <c r="HQI198" s="403"/>
      <c r="HQU198" s="727"/>
      <c r="HQX198" s="403"/>
      <c r="HQY198" s="403"/>
      <c r="HRK198" s="727"/>
      <c r="HRN198" s="403"/>
      <c r="HRO198" s="403"/>
      <c r="HSA198" s="727"/>
      <c r="HSD198" s="403"/>
      <c r="HSE198" s="403"/>
      <c r="HSQ198" s="727"/>
      <c r="HST198" s="403"/>
      <c r="HSU198" s="403"/>
      <c r="HTG198" s="727"/>
      <c r="HTJ198" s="403"/>
      <c r="HTK198" s="403"/>
      <c r="HTW198" s="727"/>
      <c r="HTZ198" s="403"/>
      <c r="HUA198" s="403"/>
      <c r="HUM198" s="727"/>
      <c r="HUP198" s="403"/>
      <c r="HUQ198" s="403"/>
      <c r="HVC198" s="727"/>
      <c r="HVF198" s="403"/>
      <c r="HVG198" s="403"/>
      <c r="HVS198" s="727"/>
      <c r="HVV198" s="403"/>
      <c r="HVW198" s="403"/>
      <c r="HWI198" s="727"/>
      <c r="HWL198" s="403"/>
      <c r="HWM198" s="403"/>
      <c r="HWY198" s="727"/>
      <c r="HXB198" s="403"/>
      <c r="HXC198" s="403"/>
      <c r="HXO198" s="727"/>
      <c r="HXR198" s="403"/>
      <c r="HXS198" s="403"/>
      <c r="HYE198" s="727"/>
      <c r="HYH198" s="403"/>
      <c r="HYI198" s="403"/>
      <c r="HYU198" s="727"/>
      <c r="HYX198" s="403"/>
      <c r="HYY198" s="403"/>
      <c r="HZK198" s="727"/>
      <c r="HZN198" s="403"/>
      <c r="HZO198" s="403"/>
      <c r="IAA198" s="727"/>
      <c r="IAD198" s="403"/>
      <c r="IAE198" s="403"/>
      <c r="IAQ198" s="727"/>
      <c r="IAT198" s="403"/>
      <c r="IAU198" s="403"/>
      <c r="IBG198" s="727"/>
      <c r="IBJ198" s="403"/>
      <c r="IBK198" s="403"/>
      <c r="IBW198" s="727"/>
      <c r="IBZ198" s="403"/>
      <c r="ICA198" s="403"/>
      <c r="ICM198" s="727"/>
      <c r="ICP198" s="403"/>
      <c r="ICQ198" s="403"/>
      <c r="IDC198" s="727"/>
      <c r="IDF198" s="403"/>
      <c r="IDG198" s="403"/>
      <c r="IDS198" s="727"/>
      <c r="IDV198" s="403"/>
      <c r="IDW198" s="403"/>
      <c r="IEI198" s="727"/>
      <c r="IEL198" s="403"/>
      <c r="IEM198" s="403"/>
      <c r="IEY198" s="727"/>
      <c r="IFB198" s="403"/>
      <c r="IFC198" s="403"/>
      <c r="IFO198" s="727"/>
      <c r="IFR198" s="403"/>
      <c r="IFS198" s="403"/>
      <c r="IGE198" s="727"/>
      <c r="IGH198" s="403"/>
      <c r="IGI198" s="403"/>
      <c r="IGU198" s="727"/>
      <c r="IGX198" s="403"/>
      <c r="IGY198" s="403"/>
      <c r="IHK198" s="727"/>
      <c r="IHN198" s="403"/>
      <c r="IHO198" s="403"/>
      <c r="IIA198" s="727"/>
      <c r="IID198" s="403"/>
      <c r="IIE198" s="403"/>
      <c r="IIQ198" s="727"/>
      <c r="IIT198" s="403"/>
      <c r="IIU198" s="403"/>
      <c r="IJG198" s="727"/>
      <c r="IJJ198" s="403"/>
      <c r="IJK198" s="403"/>
      <c r="IJW198" s="727"/>
      <c r="IJZ198" s="403"/>
      <c r="IKA198" s="403"/>
      <c r="IKM198" s="727"/>
      <c r="IKP198" s="403"/>
      <c r="IKQ198" s="403"/>
      <c r="ILC198" s="727"/>
      <c r="ILF198" s="403"/>
      <c r="ILG198" s="403"/>
      <c r="ILS198" s="727"/>
      <c r="ILV198" s="403"/>
      <c r="ILW198" s="403"/>
      <c r="IMI198" s="727"/>
      <c r="IML198" s="403"/>
      <c r="IMM198" s="403"/>
      <c r="IMY198" s="727"/>
      <c r="INB198" s="403"/>
      <c r="INC198" s="403"/>
      <c r="INO198" s="727"/>
      <c r="INR198" s="403"/>
      <c r="INS198" s="403"/>
      <c r="IOE198" s="727"/>
      <c r="IOH198" s="403"/>
      <c r="IOI198" s="403"/>
      <c r="IOU198" s="727"/>
      <c r="IOX198" s="403"/>
      <c r="IOY198" s="403"/>
      <c r="IPK198" s="727"/>
      <c r="IPN198" s="403"/>
      <c r="IPO198" s="403"/>
      <c r="IQA198" s="727"/>
      <c r="IQD198" s="403"/>
      <c r="IQE198" s="403"/>
      <c r="IQQ198" s="727"/>
      <c r="IQT198" s="403"/>
      <c r="IQU198" s="403"/>
      <c r="IRG198" s="727"/>
      <c r="IRJ198" s="403"/>
      <c r="IRK198" s="403"/>
      <c r="IRW198" s="727"/>
      <c r="IRZ198" s="403"/>
      <c r="ISA198" s="403"/>
      <c r="ISM198" s="727"/>
      <c r="ISP198" s="403"/>
      <c r="ISQ198" s="403"/>
      <c r="ITC198" s="727"/>
      <c r="ITF198" s="403"/>
      <c r="ITG198" s="403"/>
      <c r="ITS198" s="727"/>
      <c r="ITV198" s="403"/>
      <c r="ITW198" s="403"/>
      <c r="IUI198" s="727"/>
      <c r="IUL198" s="403"/>
      <c r="IUM198" s="403"/>
      <c r="IUY198" s="727"/>
      <c r="IVB198" s="403"/>
      <c r="IVC198" s="403"/>
      <c r="IVO198" s="727"/>
      <c r="IVR198" s="403"/>
      <c r="IVS198" s="403"/>
      <c r="IWE198" s="727"/>
      <c r="IWH198" s="403"/>
      <c r="IWI198" s="403"/>
      <c r="IWU198" s="727"/>
      <c r="IWX198" s="403"/>
      <c r="IWY198" s="403"/>
      <c r="IXK198" s="727"/>
      <c r="IXN198" s="403"/>
      <c r="IXO198" s="403"/>
      <c r="IYA198" s="727"/>
      <c r="IYD198" s="403"/>
      <c r="IYE198" s="403"/>
      <c r="IYQ198" s="727"/>
      <c r="IYT198" s="403"/>
      <c r="IYU198" s="403"/>
      <c r="IZG198" s="727"/>
      <c r="IZJ198" s="403"/>
      <c r="IZK198" s="403"/>
      <c r="IZW198" s="727"/>
      <c r="IZZ198" s="403"/>
      <c r="JAA198" s="403"/>
      <c r="JAM198" s="727"/>
      <c r="JAP198" s="403"/>
      <c r="JAQ198" s="403"/>
      <c r="JBC198" s="727"/>
      <c r="JBF198" s="403"/>
      <c r="JBG198" s="403"/>
      <c r="JBS198" s="727"/>
      <c r="JBV198" s="403"/>
      <c r="JBW198" s="403"/>
      <c r="JCI198" s="727"/>
      <c r="JCL198" s="403"/>
      <c r="JCM198" s="403"/>
      <c r="JCY198" s="727"/>
      <c r="JDB198" s="403"/>
      <c r="JDC198" s="403"/>
      <c r="JDO198" s="727"/>
      <c r="JDR198" s="403"/>
      <c r="JDS198" s="403"/>
      <c r="JEE198" s="727"/>
      <c r="JEH198" s="403"/>
      <c r="JEI198" s="403"/>
      <c r="JEU198" s="727"/>
      <c r="JEX198" s="403"/>
      <c r="JEY198" s="403"/>
      <c r="JFK198" s="727"/>
      <c r="JFN198" s="403"/>
      <c r="JFO198" s="403"/>
      <c r="JGA198" s="727"/>
      <c r="JGD198" s="403"/>
      <c r="JGE198" s="403"/>
      <c r="JGQ198" s="727"/>
      <c r="JGT198" s="403"/>
      <c r="JGU198" s="403"/>
      <c r="JHG198" s="727"/>
      <c r="JHJ198" s="403"/>
      <c r="JHK198" s="403"/>
      <c r="JHW198" s="727"/>
      <c r="JHZ198" s="403"/>
      <c r="JIA198" s="403"/>
      <c r="JIM198" s="727"/>
      <c r="JIP198" s="403"/>
      <c r="JIQ198" s="403"/>
      <c r="JJC198" s="727"/>
      <c r="JJF198" s="403"/>
      <c r="JJG198" s="403"/>
      <c r="JJS198" s="727"/>
      <c r="JJV198" s="403"/>
      <c r="JJW198" s="403"/>
      <c r="JKI198" s="727"/>
      <c r="JKL198" s="403"/>
      <c r="JKM198" s="403"/>
      <c r="JKY198" s="727"/>
      <c r="JLB198" s="403"/>
      <c r="JLC198" s="403"/>
      <c r="JLO198" s="727"/>
      <c r="JLR198" s="403"/>
      <c r="JLS198" s="403"/>
      <c r="JME198" s="727"/>
      <c r="JMH198" s="403"/>
      <c r="JMI198" s="403"/>
      <c r="JMU198" s="727"/>
      <c r="JMX198" s="403"/>
      <c r="JMY198" s="403"/>
      <c r="JNK198" s="727"/>
      <c r="JNN198" s="403"/>
      <c r="JNO198" s="403"/>
      <c r="JOA198" s="727"/>
      <c r="JOD198" s="403"/>
      <c r="JOE198" s="403"/>
      <c r="JOQ198" s="727"/>
      <c r="JOT198" s="403"/>
      <c r="JOU198" s="403"/>
      <c r="JPG198" s="727"/>
      <c r="JPJ198" s="403"/>
      <c r="JPK198" s="403"/>
      <c r="JPW198" s="727"/>
      <c r="JPZ198" s="403"/>
      <c r="JQA198" s="403"/>
      <c r="JQM198" s="727"/>
      <c r="JQP198" s="403"/>
      <c r="JQQ198" s="403"/>
      <c r="JRC198" s="727"/>
      <c r="JRF198" s="403"/>
      <c r="JRG198" s="403"/>
      <c r="JRS198" s="727"/>
      <c r="JRV198" s="403"/>
      <c r="JRW198" s="403"/>
      <c r="JSI198" s="727"/>
      <c r="JSL198" s="403"/>
      <c r="JSM198" s="403"/>
      <c r="JSY198" s="727"/>
      <c r="JTB198" s="403"/>
      <c r="JTC198" s="403"/>
      <c r="JTO198" s="727"/>
      <c r="JTR198" s="403"/>
      <c r="JTS198" s="403"/>
      <c r="JUE198" s="727"/>
      <c r="JUH198" s="403"/>
      <c r="JUI198" s="403"/>
      <c r="JUU198" s="727"/>
      <c r="JUX198" s="403"/>
      <c r="JUY198" s="403"/>
      <c r="JVK198" s="727"/>
      <c r="JVN198" s="403"/>
      <c r="JVO198" s="403"/>
      <c r="JWA198" s="727"/>
      <c r="JWD198" s="403"/>
      <c r="JWE198" s="403"/>
      <c r="JWQ198" s="727"/>
      <c r="JWT198" s="403"/>
      <c r="JWU198" s="403"/>
      <c r="JXG198" s="727"/>
      <c r="JXJ198" s="403"/>
      <c r="JXK198" s="403"/>
      <c r="JXW198" s="727"/>
      <c r="JXZ198" s="403"/>
      <c r="JYA198" s="403"/>
      <c r="JYM198" s="727"/>
      <c r="JYP198" s="403"/>
      <c r="JYQ198" s="403"/>
      <c r="JZC198" s="727"/>
      <c r="JZF198" s="403"/>
      <c r="JZG198" s="403"/>
      <c r="JZS198" s="727"/>
      <c r="JZV198" s="403"/>
      <c r="JZW198" s="403"/>
      <c r="KAI198" s="727"/>
      <c r="KAL198" s="403"/>
      <c r="KAM198" s="403"/>
      <c r="KAY198" s="727"/>
      <c r="KBB198" s="403"/>
      <c r="KBC198" s="403"/>
      <c r="KBO198" s="727"/>
      <c r="KBR198" s="403"/>
      <c r="KBS198" s="403"/>
      <c r="KCE198" s="727"/>
      <c r="KCH198" s="403"/>
      <c r="KCI198" s="403"/>
      <c r="KCU198" s="727"/>
      <c r="KCX198" s="403"/>
      <c r="KCY198" s="403"/>
      <c r="KDK198" s="727"/>
      <c r="KDN198" s="403"/>
      <c r="KDO198" s="403"/>
      <c r="KEA198" s="727"/>
      <c r="KED198" s="403"/>
      <c r="KEE198" s="403"/>
      <c r="KEQ198" s="727"/>
      <c r="KET198" s="403"/>
      <c r="KEU198" s="403"/>
      <c r="KFG198" s="727"/>
      <c r="KFJ198" s="403"/>
      <c r="KFK198" s="403"/>
      <c r="KFW198" s="727"/>
      <c r="KFZ198" s="403"/>
      <c r="KGA198" s="403"/>
      <c r="KGM198" s="727"/>
      <c r="KGP198" s="403"/>
      <c r="KGQ198" s="403"/>
      <c r="KHC198" s="727"/>
      <c r="KHF198" s="403"/>
      <c r="KHG198" s="403"/>
      <c r="KHS198" s="727"/>
      <c r="KHV198" s="403"/>
      <c r="KHW198" s="403"/>
      <c r="KII198" s="727"/>
      <c r="KIL198" s="403"/>
      <c r="KIM198" s="403"/>
      <c r="KIY198" s="727"/>
      <c r="KJB198" s="403"/>
      <c r="KJC198" s="403"/>
      <c r="KJO198" s="727"/>
      <c r="KJR198" s="403"/>
      <c r="KJS198" s="403"/>
      <c r="KKE198" s="727"/>
      <c r="KKH198" s="403"/>
      <c r="KKI198" s="403"/>
      <c r="KKU198" s="727"/>
      <c r="KKX198" s="403"/>
      <c r="KKY198" s="403"/>
      <c r="KLK198" s="727"/>
      <c r="KLN198" s="403"/>
      <c r="KLO198" s="403"/>
      <c r="KMA198" s="727"/>
      <c r="KMD198" s="403"/>
      <c r="KME198" s="403"/>
      <c r="KMQ198" s="727"/>
      <c r="KMT198" s="403"/>
      <c r="KMU198" s="403"/>
      <c r="KNG198" s="727"/>
      <c r="KNJ198" s="403"/>
      <c r="KNK198" s="403"/>
      <c r="KNW198" s="727"/>
      <c r="KNZ198" s="403"/>
      <c r="KOA198" s="403"/>
      <c r="KOM198" s="727"/>
      <c r="KOP198" s="403"/>
      <c r="KOQ198" s="403"/>
      <c r="KPC198" s="727"/>
      <c r="KPF198" s="403"/>
      <c r="KPG198" s="403"/>
      <c r="KPS198" s="727"/>
      <c r="KPV198" s="403"/>
      <c r="KPW198" s="403"/>
      <c r="KQI198" s="727"/>
      <c r="KQL198" s="403"/>
      <c r="KQM198" s="403"/>
      <c r="KQY198" s="727"/>
      <c r="KRB198" s="403"/>
      <c r="KRC198" s="403"/>
      <c r="KRO198" s="727"/>
      <c r="KRR198" s="403"/>
      <c r="KRS198" s="403"/>
      <c r="KSE198" s="727"/>
      <c r="KSH198" s="403"/>
      <c r="KSI198" s="403"/>
      <c r="KSU198" s="727"/>
      <c r="KSX198" s="403"/>
      <c r="KSY198" s="403"/>
      <c r="KTK198" s="727"/>
      <c r="KTN198" s="403"/>
      <c r="KTO198" s="403"/>
      <c r="KUA198" s="727"/>
      <c r="KUD198" s="403"/>
      <c r="KUE198" s="403"/>
      <c r="KUQ198" s="727"/>
      <c r="KUT198" s="403"/>
      <c r="KUU198" s="403"/>
      <c r="KVG198" s="727"/>
      <c r="KVJ198" s="403"/>
      <c r="KVK198" s="403"/>
      <c r="KVW198" s="727"/>
      <c r="KVZ198" s="403"/>
      <c r="KWA198" s="403"/>
      <c r="KWM198" s="727"/>
      <c r="KWP198" s="403"/>
      <c r="KWQ198" s="403"/>
      <c r="KXC198" s="727"/>
      <c r="KXF198" s="403"/>
      <c r="KXG198" s="403"/>
      <c r="KXS198" s="727"/>
      <c r="KXV198" s="403"/>
      <c r="KXW198" s="403"/>
      <c r="KYI198" s="727"/>
      <c r="KYL198" s="403"/>
      <c r="KYM198" s="403"/>
      <c r="KYY198" s="727"/>
      <c r="KZB198" s="403"/>
      <c r="KZC198" s="403"/>
      <c r="KZO198" s="727"/>
      <c r="KZR198" s="403"/>
      <c r="KZS198" s="403"/>
      <c r="LAE198" s="727"/>
      <c r="LAH198" s="403"/>
      <c r="LAI198" s="403"/>
      <c r="LAU198" s="727"/>
      <c r="LAX198" s="403"/>
      <c r="LAY198" s="403"/>
      <c r="LBK198" s="727"/>
      <c r="LBN198" s="403"/>
      <c r="LBO198" s="403"/>
      <c r="LCA198" s="727"/>
      <c r="LCD198" s="403"/>
      <c r="LCE198" s="403"/>
      <c r="LCQ198" s="727"/>
      <c r="LCT198" s="403"/>
      <c r="LCU198" s="403"/>
      <c r="LDG198" s="727"/>
      <c r="LDJ198" s="403"/>
      <c r="LDK198" s="403"/>
      <c r="LDW198" s="727"/>
      <c r="LDZ198" s="403"/>
      <c r="LEA198" s="403"/>
      <c r="LEM198" s="727"/>
      <c r="LEP198" s="403"/>
      <c r="LEQ198" s="403"/>
      <c r="LFC198" s="727"/>
      <c r="LFF198" s="403"/>
      <c r="LFG198" s="403"/>
      <c r="LFS198" s="727"/>
      <c r="LFV198" s="403"/>
      <c r="LFW198" s="403"/>
      <c r="LGI198" s="727"/>
      <c r="LGL198" s="403"/>
      <c r="LGM198" s="403"/>
      <c r="LGY198" s="727"/>
      <c r="LHB198" s="403"/>
      <c r="LHC198" s="403"/>
      <c r="LHO198" s="727"/>
      <c r="LHR198" s="403"/>
      <c r="LHS198" s="403"/>
      <c r="LIE198" s="727"/>
      <c r="LIH198" s="403"/>
      <c r="LII198" s="403"/>
      <c r="LIU198" s="727"/>
      <c r="LIX198" s="403"/>
      <c r="LIY198" s="403"/>
      <c r="LJK198" s="727"/>
      <c r="LJN198" s="403"/>
      <c r="LJO198" s="403"/>
      <c r="LKA198" s="727"/>
      <c r="LKD198" s="403"/>
      <c r="LKE198" s="403"/>
      <c r="LKQ198" s="727"/>
      <c r="LKT198" s="403"/>
      <c r="LKU198" s="403"/>
      <c r="LLG198" s="727"/>
      <c r="LLJ198" s="403"/>
      <c r="LLK198" s="403"/>
      <c r="LLW198" s="727"/>
      <c r="LLZ198" s="403"/>
      <c r="LMA198" s="403"/>
      <c r="LMM198" s="727"/>
      <c r="LMP198" s="403"/>
      <c r="LMQ198" s="403"/>
      <c r="LNC198" s="727"/>
      <c r="LNF198" s="403"/>
      <c r="LNG198" s="403"/>
      <c r="LNS198" s="727"/>
      <c r="LNV198" s="403"/>
      <c r="LNW198" s="403"/>
      <c r="LOI198" s="727"/>
      <c r="LOL198" s="403"/>
      <c r="LOM198" s="403"/>
      <c r="LOY198" s="727"/>
      <c r="LPB198" s="403"/>
      <c r="LPC198" s="403"/>
      <c r="LPO198" s="727"/>
      <c r="LPR198" s="403"/>
      <c r="LPS198" s="403"/>
      <c r="LQE198" s="727"/>
      <c r="LQH198" s="403"/>
      <c r="LQI198" s="403"/>
      <c r="LQU198" s="727"/>
      <c r="LQX198" s="403"/>
      <c r="LQY198" s="403"/>
      <c r="LRK198" s="727"/>
      <c r="LRN198" s="403"/>
      <c r="LRO198" s="403"/>
      <c r="LSA198" s="727"/>
      <c r="LSD198" s="403"/>
      <c r="LSE198" s="403"/>
      <c r="LSQ198" s="727"/>
      <c r="LST198" s="403"/>
      <c r="LSU198" s="403"/>
      <c r="LTG198" s="727"/>
      <c r="LTJ198" s="403"/>
      <c r="LTK198" s="403"/>
      <c r="LTW198" s="727"/>
      <c r="LTZ198" s="403"/>
      <c r="LUA198" s="403"/>
      <c r="LUM198" s="727"/>
      <c r="LUP198" s="403"/>
      <c r="LUQ198" s="403"/>
      <c r="LVC198" s="727"/>
      <c r="LVF198" s="403"/>
      <c r="LVG198" s="403"/>
      <c r="LVS198" s="727"/>
      <c r="LVV198" s="403"/>
      <c r="LVW198" s="403"/>
      <c r="LWI198" s="727"/>
      <c r="LWL198" s="403"/>
      <c r="LWM198" s="403"/>
      <c r="LWY198" s="727"/>
      <c r="LXB198" s="403"/>
      <c r="LXC198" s="403"/>
      <c r="LXO198" s="727"/>
      <c r="LXR198" s="403"/>
      <c r="LXS198" s="403"/>
      <c r="LYE198" s="727"/>
      <c r="LYH198" s="403"/>
      <c r="LYI198" s="403"/>
      <c r="LYU198" s="727"/>
      <c r="LYX198" s="403"/>
      <c r="LYY198" s="403"/>
      <c r="LZK198" s="727"/>
      <c r="LZN198" s="403"/>
      <c r="LZO198" s="403"/>
      <c r="MAA198" s="727"/>
      <c r="MAD198" s="403"/>
      <c r="MAE198" s="403"/>
      <c r="MAQ198" s="727"/>
      <c r="MAT198" s="403"/>
      <c r="MAU198" s="403"/>
      <c r="MBG198" s="727"/>
      <c r="MBJ198" s="403"/>
      <c r="MBK198" s="403"/>
      <c r="MBW198" s="727"/>
      <c r="MBZ198" s="403"/>
      <c r="MCA198" s="403"/>
      <c r="MCM198" s="727"/>
      <c r="MCP198" s="403"/>
      <c r="MCQ198" s="403"/>
      <c r="MDC198" s="727"/>
      <c r="MDF198" s="403"/>
      <c r="MDG198" s="403"/>
      <c r="MDS198" s="727"/>
      <c r="MDV198" s="403"/>
      <c r="MDW198" s="403"/>
      <c r="MEI198" s="727"/>
      <c r="MEL198" s="403"/>
      <c r="MEM198" s="403"/>
      <c r="MEY198" s="727"/>
      <c r="MFB198" s="403"/>
      <c r="MFC198" s="403"/>
      <c r="MFO198" s="727"/>
      <c r="MFR198" s="403"/>
      <c r="MFS198" s="403"/>
      <c r="MGE198" s="727"/>
      <c r="MGH198" s="403"/>
      <c r="MGI198" s="403"/>
      <c r="MGU198" s="727"/>
      <c r="MGX198" s="403"/>
      <c r="MGY198" s="403"/>
      <c r="MHK198" s="727"/>
      <c r="MHN198" s="403"/>
      <c r="MHO198" s="403"/>
      <c r="MIA198" s="727"/>
      <c r="MID198" s="403"/>
      <c r="MIE198" s="403"/>
      <c r="MIQ198" s="727"/>
      <c r="MIT198" s="403"/>
      <c r="MIU198" s="403"/>
      <c r="MJG198" s="727"/>
      <c r="MJJ198" s="403"/>
      <c r="MJK198" s="403"/>
      <c r="MJW198" s="727"/>
      <c r="MJZ198" s="403"/>
      <c r="MKA198" s="403"/>
      <c r="MKM198" s="727"/>
      <c r="MKP198" s="403"/>
      <c r="MKQ198" s="403"/>
      <c r="MLC198" s="727"/>
      <c r="MLF198" s="403"/>
      <c r="MLG198" s="403"/>
      <c r="MLS198" s="727"/>
      <c r="MLV198" s="403"/>
      <c r="MLW198" s="403"/>
      <c r="MMI198" s="727"/>
      <c r="MML198" s="403"/>
      <c r="MMM198" s="403"/>
      <c r="MMY198" s="727"/>
      <c r="MNB198" s="403"/>
      <c r="MNC198" s="403"/>
      <c r="MNO198" s="727"/>
      <c r="MNR198" s="403"/>
      <c r="MNS198" s="403"/>
      <c r="MOE198" s="727"/>
      <c r="MOH198" s="403"/>
      <c r="MOI198" s="403"/>
      <c r="MOU198" s="727"/>
      <c r="MOX198" s="403"/>
      <c r="MOY198" s="403"/>
      <c r="MPK198" s="727"/>
      <c r="MPN198" s="403"/>
      <c r="MPO198" s="403"/>
      <c r="MQA198" s="727"/>
      <c r="MQD198" s="403"/>
      <c r="MQE198" s="403"/>
      <c r="MQQ198" s="727"/>
      <c r="MQT198" s="403"/>
      <c r="MQU198" s="403"/>
      <c r="MRG198" s="727"/>
      <c r="MRJ198" s="403"/>
      <c r="MRK198" s="403"/>
      <c r="MRW198" s="727"/>
      <c r="MRZ198" s="403"/>
      <c r="MSA198" s="403"/>
      <c r="MSM198" s="727"/>
      <c r="MSP198" s="403"/>
      <c r="MSQ198" s="403"/>
      <c r="MTC198" s="727"/>
      <c r="MTF198" s="403"/>
      <c r="MTG198" s="403"/>
      <c r="MTS198" s="727"/>
      <c r="MTV198" s="403"/>
      <c r="MTW198" s="403"/>
      <c r="MUI198" s="727"/>
      <c r="MUL198" s="403"/>
      <c r="MUM198" s="403"/>
      <c r="MUY198" s="727"/>
      <c r="MVB198" s="403"/>
      <c r="MVC198" s="403"/>
      <c r="MVO198" s="727"/>
      <c r="MVR198" s="403"/>
      <c r="MVS198" s="403"/>
      <c r="MWE198" s="727"/>
      <c r="MWH198" s="403"/>
      <c r="MWI198" s="403"/>
      <c r="MWU198" s="727"/>
      <c r="MWX198" s="403"/>
      <c r="MWY198" s="403"/>
      <c r="MXK198" s="727"/>
      <c r="MXN198" s="403"/>
      <c r="MXO198" s="403"/>
      <c r="MYA198" s="727"/>
      <c r="MYD198" s="403"/>
      <c r="MYE198" s="403"/>
      <c r="MYQ198" s="727"/>
      <c r="MYT198" s="403"/>
      <c r="MYU198" s="403"/>
      <c r="MZG198" s="727"/>
      <c r="MZJ198" s="403"/>
      <c r="MZK198" s="403"/>
      <c r="MZW198" s="727"/>
      <c r="MZZ198" s="403"/>
      <c r="NAA198" s="403"/>
      <c r="NAM198" s="727"/>
      <c r="NAP198" s="403"/>
      <c r="NAQ198" s="403"/>
      <c r="NBC198" s="727"/>
      <c r="NBF198" s="403"/>
      <c r="NBG198" s="403"/>
      <c r="NBS198" s="727"/>
      <c r="NBV198" s="403"/>
      <c r="NBW198" s="403"/>
      <c r="NCI198" s="727"/>
      <c r="NCL198" s="403"/>
      <c r="NCM198" s="403"/>
      <c r="NCY198" s="727"/>
      <c r="NDB198" s="403"/>
      <c r="NDC198" s="403"/>
      <c r="NDO198" s="727"/>
      <c r="NDR198" s="403"/>
      <c r="NDS198" s="403"/>
      <c r="NEE198" s="727"/>
      <c r="NEH198" s="403"/>
      <c r="NEI198" s="403"/>
      <c r="NEU198" s="727"/>
      <c r="NEX198" s="403"/>
      <c r="NEY198" s="403"/>
      <c r="NFK198" s="727"/>
      <c r="NFN198" s="403"/>
      <c r="NFO198" s="403"/>
      <c r="NGA198" s="727"/>
      <c r="NGD198" s="403"/>
      <c r="NGE198" s="403"/>
      <c r="NGQ198" s="727"/>
      <c r="NGT198" s="403"/>
      <c r="NGU198" s="403"/>
      <c r="NHG198" s="727"/>
      <c r="NHJ198" s="403"/>
      <c r="NHK198" s="403"/>
      <c r="NHW198" s="727"/>
      <c r="NHZ198" s="403"/>
      <c r="NIA198" s="403"/>
      <c r="NIM198" s="727"/>
      <c r="NIP198" s="403"/>
      <c r="NIQ198" s="403"/>
      <c r="NJC198" s="727"/>
      <c r="NJF198" s="403"/>
      <c r="NJG198" s="403"/>
      <c r="NJS198" s="727"/>
      <c r="NJV198" s="403"/>
      <c r="NJW198" s="403"/>
      <c r="NKI198" s="727"/>
      <c r="NKL198" s="403"/>
      <c r="NKM198" s="403"/>
      <c r="NKY198" s="727"/>
      <c r="NLB198" s="403"/>
      <c r="NLC198" s="403"/>
      <c r="NLO198" s="727"/>
      <c r="NLR198" s="403"/>
      <c r="NLS198" s="403"/>
      <c r="NME198" s="727"/>
      <c r="NMH198" s="403"/>
      <c r="NMI198" s="403"/>
      <c r="NMU198" s="727"/>
      <c r="NMX198" s="403"/>
      <c r="NMY198" s="403"/>
      <c r="NNK198" s="727"/>
      <c r="NNN198" s="403"/>
      <c r="NNO198" s="403"/>
      <c r="NOA198" s="727"/>
      <c r="NOD198" s="403"/>
      <c r="NOE198" s="403"/>
      <c r="NOQ198" s="727"/>
      <c r="NOT198" s="403"/>
      <c r="NOU198" s="403"/>
      <c r="NPG198" s="727"/>
      <c r="NPJ198" s="403"/>
      <c r="NPK198" s="403"/>
      <c r="NPW198" s="727"/>
      <c r="NPZ198" s="403"/>
      <c r="NQA198" s="403"/>
      <c r="NQM198" s="727"/>
      <c r="NQP198" s="403"/>
      <c r="NQQ198" s="403"/>
      <c r="NRC198" s="727"/>
      <c r="NRF198" s="403"/>
      <c r="NRG198" s="403"/>
      <c r="NRS198" s="727"/>
      <c r="NRV198" s="403"/>
      <c r="NRW198" s="403"/>
      <c r="NSI198" s="727"/>
      <c r="NSL198" s="403"/>
      <c r="NSM198" s="403"/>
      <c r="NSY198" s="727"/>
      <c r="NTB198" s="403"/>
      <c r="NTC198" s="403"/>
      <c r="NTO198" s="727"/>
      <c r="NTR198" s="403"/>
      <c r="NTS198" s="403"/>
      <c r="NUE198" s="727"/>
      <c r="NUH198" s="403"/>
      <c r="NUI198" s="403"/>
      <c r="NUU198" s="727"/>
      <c r="NUX198" s="403"/>
      <c r="NUY198" s="403"/>
      <c r="NVK198" s="727"/>
      <c r="NVN198" s="403"/>
      <c r="NVO198" s="403"/>
      <c r="NWA198" s="727"/>
      <c r="NWD198" s="403"/>
      <c r="NWE198" s="403"/>
      <c r="NWQ198" s="727"/>
      <c r="NWT198" s="403"/>
      <c r="NWU198" s="403"/>
      <c r="NXG198" s="727"/>
      <c r="NXJ198" s="403"/>
      <c r="NXK198" s="403"/>
      <c r="NXW198" s="727"/>
      <c r="NXZ198" s="403"/>
      <c r="NYA198" s="403"/>
      <c r="NYM198" s="727"/>
      <c r="NYP198" s="403"/>
      <c r="NYQ198" s="403"/>
      <c r="NZC198" s="727"/>
      <c r="NZF198" s="403"/>
      <c r="NZG198" s="403"/>
      <c r="NZS198" s="727"/>
      <c r="NZV198" s="403"/>
      <c r="NZW198" s="403"/>
      <c r="OAI198" s="727"/>
      <c r="OAL198" s="403"/>
      <c r="OAM198" s="403"/>
      <c r="OAY198" s="727"/>
      <c r="OBB198" s="403"/>
      <c r="OBC198" s="403"/>
      <c r="OBO198" s="727"/>
      <c r="OBR198" s="403"/>
      <c r="OBS198" s="403"/>
      <c r="OCE198" s="727"/>
      <c r="OCH198" s="403"/>
      <c r="OCI198" s="403"/>
      <c r="OCU198" s="727"/>
      <c r="OCX198" s="403"/>
      <c r="OCY198" s="403"/>
      <c r="ODK198" s="727"/>
      <c r="ODN198" s="403"/>
      <c r="ODO198" s="403"/>
      <c r="OEA198" s="727"/>
      <c r="OED198" s="403"/>
      <c r="OEE198" s="403"/>
      <c r="OEQ198" s="727"/>
      <c r="OET198" s="403"/>
      <c r="OEU198" s="403"/>
      <c r="OFG198" s="727"/>
      <c r="OFJ198" s="403"/>
      <c r="OFK198" s="403"/>
      <c r="OFW198" s="727"/>
      <c r="OFZ198" s="403"/>
      <c r="OGA198" s="403"/>
      <c r="OGM198" s="727"/>
      <c r="OGP198" s="403"/>
      <c r="OGQ198" s="403"/>
      <c r="OHC198" s="727"/>
      <c r="OHF198" s="403"/>
      <c r="OHG198" s="403"/>
      <c r="OHS198" s="727"/>
      <c r="OHV198" s="403"/>
      <c r="OHW198" s="403"/>
      <c r="OII198" s="727"/>
      <c r="OIL198" s="403"/>
      <c r="OIM198" s="403"/>
      <c r="OIY198" s="727"/>
      <c r="OJB198" s="403"/>
      <c r="OJC198" s="403"/>
      <c r="OJO198" s="727"/>
      <c r="OJR198" s="403"/>
      <c r="OJS198" s="403"/>
      <c r="OKE198" s="727"/>
      <c r="OKH198" s="403"/>
      <c r="OKI198" s="403"/>
      <c r="OKU198" s="727"/>
      <c r="OKX198" s="403"/>
      <c r="OKY198" s="403"/>
      <c r="OLK198" s="727"/>
      <c r="OLN198" s="403"/>
      <c r="OLO198" s="403"/>
      <c r="OMA198" s="727"/>
      <c r="OMD198" s="403"/>
      <c r="OME198" s="403"/>
      <c r="OMQ198" s="727"/>
      <c r="OMT198" s="403"/>
      <c r="OMU198" s="403"/>
      <c r="ONG198" s="727"/>
      <c r="ONJ198" s="403"/>
      <c r="ONK198" s="403"/>
      <c r="ONW198" s="727"/>
      <c r="ONZ198" s="403"/>
      <c r="OOA198" s="403"/>
      <c r="OOM198" s="727"/>
      <c r="OOP198" s="403"/>
      <c r="OOQ198" s="403"/>
      <c r="OPC198" s="727"/>
      <c r="OPF198" s="403"/>
      <c r="OPG198" s="403"/>
      <c r="OPS198" s="727"/>
      <c r="OPV198" s="403"/>
      <c r="OPW198" s="403"/>
      <c r="OQI198" s="727"/>
      <c r="OQL198" s="403"/>
      <c r="OQM198" s="403"/>
      <c r="OQY198" s="727"/>
      <c r="ORB198" s="403"/>
      <c r="ORC198" s="403"/>
      <c r="ORO198" s="727"/>
      <c r="ORR198" s="403"/>
      <c r="ORS198" s="403"/>
      <c r="OSE198" s="727"/>
      <c r="OSH198" s="403"/>
      <c r="OSI198" s="403"/>
      <c r="OSU198" s="727"/>
      <c r="OSX198" s="403"/>
      <c r="OSY198" s="403"/>
      <c r="OTK198" s="727"/>
      <c r="OTN198" s="403"/>
      <c r="OTO198" s="403"/>
      <c r="OUA198" s="727"/>
      <c r="OUD198" s="403"/>
      <c r="OUE198" s="403"/>
      <c r="OUQ198" s="727"/>
      <c r="OUT198" s="403"/>
      <c r="OUU198" s="403"/>
      <c r="OVG198" s="727"/>
      <c r="OVJ198" s="403"/>
      <c r="OVK198" s="403"/>
      <c r="OVW198" s="727"/>
      <c r="OVZ198" s="403"/>
      <c r="OWA198" s="403"/>
      <c r="OWM198" s="727"/>
      <c r="OWP198" s="403"/>
      <c r="OWQ198" s="403"/>
      <c r="OXC198" s="727"/>
      <c r="OXF198" s="403"/>
      <c r="OXG198" s="403"/>
      <c r="OXS198" s="727"/>
      <c r="OXV198" s="403"/>
      <c r="OXW198" s="403"/>
      <c r="OYI198" s="727"/>
      <c r="OYL198" s="403"/>
      <c r="OYM198" s="403"/>
      <c r="OYY198" s="727"/>
      <c r="OZB198" s="403"/>
      <c r="OZC198" s="403"/>
      <c r="OZO198" s="727"/>
      <c r="OZR198" s="403"/>
      <c r="OZS198" s="403"/>
      <c r="PAE198" s="727"/>
      <c r="PAH198" s="403"/>
      <c r="PAI198" s="403"/>
      <c r="PAU198" s="727"/>
      <c r="PAX198" s="403"/>
      <c r="PAY198" s="403"/>
      <c r="PBK198" s="727"/>
      <c r="PBN198" s="403"/>
      <c r="PBO198" s="403"/>
      <c r="PCA198" s="727"/>
      <c r="PCD198" s="403"/>
      <c r="PCE198" s="403"/>
      <c r="PCQ198" s="727"/>
      <c r="PCT198" s="403"/>
      <c r="PCU198" s="403"/>
      <c r="PDG198" s="727"/>
      <c r="PDJ198" s="403"/>
      <c r="PDK198" s="403"/>
      <c r="PDW198" s="727"/>
      <c r="PDZ198" s="403"/>
      <c r="PEA198" s="403"/>
      <c r="PEM198" s="727"/>
      <c r="PEP198" s="403"/>
      <c r="PEQ198" s="403"/>
      <c r="PFC198" s="727"/>
      <c r="PFF198" s="403"/>
      <c r="PFG198" s="403"/>
      <c r="PFS198" s="727"/>
      <c r="PFV198" s="403"/>
      <c r="PFW198" s="403"/>
      <c r="PGI198" s="727"/>
      <c r="PGL198" s="403"/>
      <c r="PGM198" s="403"/>
      <c r="PGY198" s="727"/>
      <c r="PHB198" s="403"/>
      <c r="PHC198" s="403"/>
      <c r="PHO198" s="727"/>
      <c r="PHR198" s="403"/>
      <c r="PHS198" s="403"/>
      <c r="PIE198" s="727"/>
      <c r="PIH198" s="403"/>
      <c r="PII198" s="403"/>
      <c r="PIU198" s="727"/>
      <c r="PIX198" s="403"/>
      <c r="PIY198" s="403"/>
      <c r="PJK198" s="727"/>
      <c r="PJN198" s="403"/>
      <c r="PJO198" s="403"/>
      <c r="PKA198" s="727"/>
      <c r="PKD198" s="403"/>
      <c r="PKE198" s="403"/>
      <c r="PKQ198" s="727"/>
      <c r="PKT198" s="403"/>
      <c r="PKU198" s="403"/>
      <c r="PLG198" s="727"/>
      <c r="PLJ198" s="403"/>
      <c r="PLK198" s="403"/>
      <c r="PLW198" s="727"/>
      <c r="PLZ198" s="403"/>
      <c r="PMA198" s="403"/>
      <c r="PMM198" s="727"/>
      <c r="PMP198" s="403"/>
      <c r="PMQ198" s="403"/>
      <c r="PNC198" s="727"/>
      <c r="PNF198" s="403"/>
      <c r="PNG198" s="403"/>
      <c r="PNS198" s="727"/>
      <c r="PNV198" s="403"/>
      <c r="PNW198" s="403"/>
      <c r="POI198" s="727"/>
      <c r="POL198" s="403"/>
      <c r="POM198" s="403"/>
      <c r="POY198" s="727"/>
      <c r="PPB198" s="403"/>
      <c r="PPC198" s="403"/>
      <c r="PPO198" s="727"/>
      <c r="PPR198" s="403"/>
      <c r="PPS198" s="403"/>
      <c r="PQE198" s="727"/>
      <c r="PQH198" s="403"/>
      <c r="PQI198" s="403"/>
      <c r="PQU198" s="727"/>
      <c r="PQX198" s="403"/>
      <c r="PQY198" s="403"/>
      <c r="PRK198" s="727"/>
      <c r="PRN198" s="403"/>
      <c r="PRO198" s="403"/>
      <c r="PSA198" s="727"/>
      <c r="PSD198" s="403"/>
      <c r="PSE198" s="403"/>
      <c r="PSQ198" s="727"/>
      <c r="PST198" s="403"/>
      <c r="PSU198" s="403"/>
      <c r="PTG198" s="727"/>
      <c r="PTJ198" s="403"/>
      <c r="PTK198" s="403"/>
      <c r="PTW198" s="727"/>
      <c r="PTZ198" s="403"/>
      <c r="PUA198" s="403"/>
      <c r="PUM198" s="727"/>
      <c r="PUP198" s="403"/>
      <c r="PUQ198" s="403"/>
      <c r="PVC198" s="727"/>
      <c r="PVF198" s="403"/>
      <c r="PVG198" s="403"/>
      <c r="PVS198" s="727"/>
      <c r="PVV198" s="403"/>
      <c r="PVW198" s="403"/>
      <c r="PWI198" s="727"/>
      <c r="PWL198" s="403"/>
      <c r="PWM198" s="403"/>
      <c r="PWY198" s="727"/>
      <c r="PXB198" s="403"/>
      <c r="PXC198" s="403"/>
      <c r="PXO198" s="727"/>
      <c r="PXR198" s="403"/>
      <c r="PXS198" s="403"/>
      <c r="PYE198" s="727"/>
      <c r="PYH198" s="403"/>
      <c r="PYI198" s="403"/>
      <c r="PYU198" s="727"/>
      <c r="PYX198" s="403"/>
      <c r="PYY198" s="403"/>
      <c r="PZK198" s="727"/>
      <c r="PZN198" s="403"/>
      <c r="PZO198" s="403"/>
      <c r="QAA198" s="727"/>
      <c r="QAD198" s="403"/>
      <c r="QAE198" s="403"/>
      <c r="QAQ198" s="727"/>
      <c r="QAT198" s="403"/>
      <c r="QAU198" s="403"/>
      <c r="QBG198" s="727"/>
      <c r="QBJ198" s="403"/>
      <c r="QBK198" s="403"/>
      <c r="QBW198" s="727"/>
      <c r="QBZ198" s="403"/>
      <c r="QCA198" s="403"/>
      <c r="QCM198" s="727"/>
      <c r="QCP198" s="403"/>
      <c r="QCQ198" s="403"/>
      <c r="QDC198" s="727"/>
      <c r="QDF198" s="403"/>
      <c r="QDG198" s="403"/>
      <c r="QDS198" s="727"/>
      <c r="QDV198" s="403"/>
      <c r="QDW198" s="403"/>
      <c r="QEI198" s="727"/>
      <c r="QEL198" s="403"/>
      <c r="QEM198" s="403"/>
      <c r="QEY198" s="727"/>
      <c r="QFB198" s="403"/>
      <c r="QFC198" s="403"/>
      <c r="QFO198" s="727"/>
      <c r="QFR198" s="403"/>
      <c r="QFS198" s="403"/>
      <c r="QGE198" s="727"/>
      <c r="QGH198" s="403"/>
      <c r="QGI198" s="403"/>
      <c r="QGU198" s="727"/>
      <c r="QGX198" s="403"/>
      <c r="QGY198" s="403"/>
      <c r="QHK198" s="727"/>
      <c r="QHN198" s="403"/>
      <c r="QHO198" s="403"/>
      <c r="QIA198" s="727"/>
      <c r="QID198" s="403"/>
      <c r="QIE198" s="403"/>
      <c r="QIQ198" s="727"/>
      <c r="QIT198" s="403"/>
      <c r="QIU198" s="403"/>
      <c r="QJG198" s="727"/>
      <c r="QJJ198" s="403"/>
      <c r="QJK198" s="403"/>
      <c r="QJW198" s="727"/>
      <c r="QJZ198" s="403"/>
      <c r="QKA198" s="403"/>
      <c r="QKM198" s="727"/>
      <c r="QKP198" s="403"/>
      <c r="QKQ198" s="403"/>
      <c r="QLC198" s="727"/>
      <c r="QLF198" s="403"/>
      <c r="QLG198" s="403"/>
      <c r="QLS198" s="727"/>
      <c r="QLV198" s="403"/>
      <c r="QLW198" s="403"/>
      <c r="QMI198" s="727"/>
      <c r="QML198" s="403"/>
      <c r="QMM198" s="403"/>
      <c r="QMY198" s="727"/>
      <c r="QNB198" s="403"/>
      <c r="QNC198" s="403"/>
      <c r="QNO198" s="727"/>
      <c r="QNR198" s="403"/>
      <c r="QNS198" s="403"/>
      <c r="QOE198" s="727"/>
      <c r="QOH198" s="403"/>
      <c r="QOI198" s="403"/>
      <c r="QOU198" s="727"/>
      <c r="QOX198" s="403"/>
      <c r="QOY198" s="403"/>
      <c r="QPK198" s="727"/>
      <c r="QPN198" s="403"/>
      <c r="QPO198" s="403"/>
      <c r="QQA198" s="727"/>
      <c r="QQD198" s="403"/>
      <c r="QQE198" s="403"/>
      <c r="QQQ198" s="727"/>
      <c r="QQT198" s="403"/>
      <c r="QQU198" s="403"/>
      <c r="QRG198" s="727"/>
      <c r="QRJ198" s="403"/>
      <c r="QRK198" s="403"/>
      <c r="QRW198" s="727"/>
      <c r="QRZ198" s="403"/>
      <c r="QSA198" s="403"/>
      <c r="QSM198" s="727"/>
      <c r="QSP198" s="403"/>
      <c r="QSQ198" s="403"/>
      <c r="QTC198" s="727"/>
      <c r="QTF198" s="403"/>
      <c r="QTG198" s="403"/>
      <c r="QTS198" s="727"/>
      <c r="QTV198" s="403"/>
      <c r="QTW198" s="403"/>
      <c r="QUI198" s="727"/>
      <c r="QUL198" s="403"/>
      <c r="QUM198" s="403"/>
      <c r="QUY198" s="727"/>
      <c r="QVB198" s="403"/>
      <c r="QVC198" s="403"/>
      <c r="QVO198" s="727"/>
      <c r="QVR198" s="403"/>
      <c r="QVS198" s="403"/>
      <c r="QWE198" s="727"/>
      <c r="QWH198" s="403"/>
      <c r="QWI198" s="403"/>
      <c r="QWU198" s="727"/>
      <c r="QWX198" s="403"/>
      <c r="QWY198" s="403"/>
      <c r="QXK198" s="727"/>
      <c r="QXN198" s="403"/>
      <c r="QXO198" s="403"/>
      <c r="QYA198" s="727"/>
      <c r="QYD198" s="403"/>
      <c r="QYE198" s="403"/>
      <c r="QYQ198" s="727"/>
      <c r="QYT198" s="403"/>
      <c r="QYU198" s="403"/>
      <c r="QZG198" s="727"/>
      <c r="QZJ198" s="403"/>
      <c r="QZK198" s="403"/>
      <c r="QZW198" s="727"/>
      <c r="QZZ198" s="403"/>
      <c r="RAA198" s="403"/>
      <c r="RAM198" s="727"/>
      <c r="RAP198" s="403"/>
      <c r="RAQ198" s="403"/>
      <c r="RBC198" s="727"/>
      <c r="RBF198" s="403"/>
      <c r="RBG198" s="403"/>
      <c r="RBS198" s="727"/>
      <c r="RBV198" s="403"/>
      <c r="RBW198" s="403"/>
      <c r="RCI198" s="727"/>
      <c r="RCL198" s="403"/>
      <c r="RCM198" s="403"/>
      <c r="RCY198" s="727"/>
      <c r="RDB198" s="403"/>
      <c r="RDC198" s="403"/>
      <c r="RDO198" s="727"/>
      <c r="RDR198" s="403"/>
      <c r="RDS198" s="403"/>
      <c r="REE198" s="727"/>
      <c r="REH198" s="403"/>
      <c r="REI198" s="403"/>
      <c r="REU198" s="727"/>
      <c r="REX198" s="403"/>
      <c r="REY198" s="403"/>
      <c r="RFK198" s="727"/>
      <c r="RFN198" s="403"/>
      <c r="RFO198" s="403"/>
      <c r="RGA198" s="727"/>
      <c r="RGD198" s="403"/>
      <c r="RGE198" s="403"/>
      <c r="RGQ198" s="727"/>
      <c r="RGT198" s="403"/>
      <c r="RGU198" s="403"/>
      <c r="RHG198" s="727"/>
      <c r="RHJ198" s="403"/>
      <c r="RHK198" s="403"/>
      <c r="RHW198" s="727"/>
      <c r="RHZ198" s="403"/>
      <c r="RIA198" s="403"/>
      <c r="RIM198" s="727"/>
      <c r="RIP198" s="403"/>
      <c r="RIQ198" s="403"/>
      <c r="RJC198" s="727"/>
      <c r="RJF198" s="403"/>
      <c r="RJG198" s="403"/>
      <c r="RJS198" s="727"/>
      <c r="RJV198" s="403"/>
      <c r="RJW198" s="403"/>
      <c r="RKI198" s="727"/>
      <c r="RKL198" s="403"/>
      <c r="RKM198" s="403"/>
      <c r="RKY198" s="727"/>
      <c r="RLB198" s="403"/>
      <c r="RLC198" s="403"/>
      <c r="RLO198" s="727"/>
      <c r="RLR198" s="403"/>
      <c r="RLS198" s="403"/>
      <c r="RME198" s="727"/>
      <c r="RMH198" s="403"/>
      <c r="RMI198" s="403"/>
      <c r="RMU198" s="727"/>
      <c r="RMX198" s="403"/>
      <c r="RMY198" s="403"/>
      <c r="RNK198" s="727"/>
      <c r="RNN198" s="403"/>
      <c r="RNO198" s="403"/>
      <c r="ROA198" s="727"/>
      <c r="ROD198" s="403"/>
      <c r="ROE198" s="403"/>
      <c r="ROQ198" s="727"/>
      <c r="ROT198" s="403"/>
      <c r="ROU198" s="403"/>
      <c r="RPG198" s="727"/>
      <c r="RPJ198" s="403"/>
      <c r="RPK198" s="403"/>
      <c r="RPW198" s="727"/>
      <c r="RPZ198" s="403"/>
      <c r="RQA198" s="403"/>
      <c r="RQM198" s="727"/>
      <c r="RQP198" s="403"/>
      <c r="RQQ198" s="403"/>
      <c r="RRC198" s="727"/>
      <c r="RRF198" s="403"/>
      <c r="RRG198" s="403"/>
      <c r="RRS198" s="727"/>
      <c r="RRV198" s="403"/>
      <c r="RRW198" s="403"/>
      <c r="RSI198" s="727"/>
      <c r="RSL198" s="403"/>
      <c r="RSM198" s="403"/>
      <c r="RSY198" s="727"/>
      <c r="RTB198" s="403"/>
      <c r="RTC198" s="403"/>
      <c r="RTO198" s="727"/>
      <c r="RTR198" s="403"/>
      <c r="RTS198" s="403"/>
      <c r="RUE198" s="727"/>
      <c r="RUH198" s="403"/>
      <c r="RUI198" s="403"/>
      <c r="RUU198" s="727"/>
      <c r="RUX198" s="403"/>
      <c r="RUY198" s="403"/>
      <c r="RVK198" s="727"/>
      <c r="RVN198" s="403"/>
      <c r="RVO198" s="403"/>
      <c r="RWA198" s="727"/>
      <c r="RWD198" s="403"/>
      <c r="RWE198" s="403"/>
      <c r="RWQ198" s="727"/>
      <c r="RWT198" s="403"/>
      <c r="RWU198" s="403"/>
      <c r="RXG198" s="727"/>
      <c r="RXJ198" s="403"/>
      <c r="RXK198" s="403"/>
      <c r="RXW198" s="727"/>
      <c r="RXZ198" s="403"/>
      <c r="RYA198" s="403"/>
      <c r="RYM198" s="727"/>
      <c r="RYP198" s="403"/>
      <c r="RYQ198" s="403"/>
      <c r="RZC198" s="727"/>
      <c r="RZF198" s="403"/>
      <c r="RZG198" s="403"/>
      <c r="RZS198" s="727"/>
      <c r="RZV198" s="403"/>
      <c r="RZW198" s="403"/>
      <c r="SAI198" s="727"/>
      <c r="SAL198" s="403"/>
      <c r="SAM198" s="403"/>
      <c r="SAY198" s="727"/>
      <c r="SBB198" s="403"/>
      <c r="SBC198" s="403"/>
      <c r="SBO198" s="727"/>
      <c r="SBR198" s="403"/>
      <c r="SBS198" s="403"/>
      <c r="SCE198" s="727"/>
      <c r="SCH198" s="403"/>
      <c r="SCI198" s="403"/>
      <c r="SCU198" s="727"/>
      <c r="SCX198" s="403"/>
      <c r="SCY198" s="403"/>
      <c r="SDK198" s="727"/>
      <c r="SDN198" s="403"/>
      <c r="SDO198" s="403"/>
      <c r="SEA198" s="727"/>
      <c r="SED198" s="403"/>
      <c r="SEE198" s="403"/>
      <c r="SEQ198" s="727"/>
      <c r="SET198" s="403"/>
      <c r="SEU198" s="403"/>
      <c r="SFG198" s="727"/>
      <c r="SFJ198" s="403"/>
      <c r="SFK198" s="403"/>
      <c r="SFW198" s="727"/>
      <c r="SFZ198" s="403"/>
      <c r="SGA198" s="403"/>
      <c r="SGM198" s="727"/>
      <c r="SGP198" s="403"/>
      <c r="SGQ198" s="403"/>
      <c r="SHC198" s="727"/>
      <c r="SHF198" s="403"/>
      <c r="SHG198" s="403"/>
      <c r="SHS198" s="727"/>
      <c r="SHV198" s="403"/>
      <c r="SHW198" s="403"/>
      <c r="SII198" s="727"/>
      <c r="SIL198" s="403"/>
      <c r="SIM198" s="403"/>
      <c r="SIY198" s="727"/>
      <c r="SJB198" s="403"/>
      <c r="SJC198" s="403"/>
      <c r="SJO198" s="727"/>
      <c r="SJR198" s="403"/>
      <c r="SJS198" s="403"/>
      <c r="SKE198" s="727"/>
      <c r="SKH198" s="403"/>
      <c r="SKI198" s="403"/>
      <c r="SKU198" s="727"/>
      <c r="SKX198" s="403"/>
      <c r="SKY198" s="403"/>
      <c r="SLK198" s="727"/>
      <c r="SLN198" s="403"/>
      <c r="SLO198" s="403"/>
      <c r="SMA198" s="727"/>
      <c r="SMD198" s="403"/>
      <c r="SME198" s="403"/>
      <c r="SMQ198" s="727"/>
      <c r="SMT198" s="403"/>
      <c r="SMU198" s="403"/>
      <c r="SNG198" s="727"/>
      <c r="SNJ198" s="403"/>
      <c r="SNK198" s="403"/>
      <c r="SNW198" s="727"/>
      <c r="SNZ198" s="403"/>
      <c r="SOA198" s="403"/>
      <c r="SOM198" s="727"/>
      <c r="SOP198" s="403"/>
      <c r="SOQ198" s="403"/>
      <c r="SPC198" s="727"/>
      <c r="SPF198" s="403"/>
      <c r="SPG198" s="403"/>
      <c r="SPS198" s="727"/>
      <c r="SPV198" s="403"/>
      <c r="SPW198" s="403"/>
      <c r="SQI198" s="727"/>
      <c r="SQL198" s="403"/>
      <c r="SQM198" s="403"/>
      <c r="SQY198" s="727"/>
      <c r="SRB198" s="403"/>
      <c r="SRC198" s="403"/>
      <c r="SRO198" s="727"/>
      <c r="SRR198" s="403"/>
      <c r="SRS198" s="403"/>
      <c r="SSE198" s="727"/>
      <c r="SSH198" s="403"/>
      <c r="SSI198" s="403"/>
      <c r="SSU198" s="727"/>
      <c r="SSX198" s="403"/>
      <c r="SSY198" s="403"/>
      <c r="STK198" s="727"/>
      <c r="STN198" s="403"/>
      <c r="STO198" s="403"/>
      <c r="SUA198" s="727"/>
      <c r="SUD198" s="403"/>
      <c r="SUE198" s="403"/>
      <c r="SUQ198" s="727"/>
      <c r="SUT198" s="403"/>
      <c r="SUU198" s="403"/>
      <c r="SVG198" s="727"/>
      <c r="SVJ198" s="403"/>
      <c r="SVK198" s="403"/>
      <c r="SVW198" s="727"/>
      <c r="SVZ198" s="403"/>
      <c r="SWA198" s="403"/>
      <c r="SWM198" s="727"/>
      <c r="SWP198" s="403"/>
      <c r="SWQ198" s="403"/>
      <c r="SXC198" s="727"/>
      <c r="SXF198" s="403"/>
      <c r="SXG198" s="403"/>
      <c r="SXS198" s="727"/>
      <c r="SXV198" s="403"/>
      <c r="SXW198" s="403"/>
      <c r="SYI198" s="727"/>
      <c r="SYL198" s="403"/>
      <c r="SYM198" s="403"/>
      <c r="SYY198" s="727"/>
      <c r="SZB198" s="403"/>
      <c r="SZC198" s="403"/>
      <c r="SZO198" s="727"/>
      <c r="SZR198" s="403"/>
      <c r="SZS198" s="403"/>
      <c r="TAE198" s="727"/>
      <c r="TAH198" s="403"/>
      <c r="TAI198" s="403"/>
      <c r="TAU198" s="727"/>
      <c r="TAX198" s="403"/>
      <c r="TAY198" s="403"/>
      <c r="TBK198" s="727"/>
      <c r="TBN198" s="403"/>
      <c r="TBO198" s="403"/>
      <c r="TCA198" s="727"/>
      <c r="TCD198" s="403"/>
      <c r="TCE198" s="403"/>
      <c r="TCQ198" s="727"/>
      <c r="TCT198" s="403"/>
      <c r="TCU198" s="403"/>
      <c r="TDG198" s="727"/>
      <c r="TDJ198" s="403"/>
      <c r="TDK198" s="403"/>
      <c r="TDW198" s="727"/>
      <c r="TDZ198" s="403"/>
      <c r="TEA198" s="403"/>
      <c r="TEM198" s="727"/>
      <c r="TEP198" s="403"/>
      <c r="TEQ198" s="403"/>
      <c r="TFC198" s="727"/>
      <c r="TFF198" s="403"/>
      <c r="TFG198" s="403"/>
      <c r="TFS198" s="727"/>
      <c r="TFV198" s="403"/>
      <c r="TFW198" s="403"/>
      <c r="TGI198" s="727"/>
      <c r="TGL198" s="403"/>
      <c r="TGM198" s="403"/>
      <c r="TGY198" s="727"/>
      <c r="THB198" s="403"/>
      <c r="THC198" s="403"/>
      <c r="THO198" s="727"/>
      <c r="THR198" s="403"/>
      <c r="THS198" s="403"/>
      <c r="TIE198" s="727"/>
      <c r="TIH198" s="403"/>
      <c r="TII198" s="403"/>
      <c r="TIU198" s="727"/>
      <c r="TIX198" s="403"/>
      <c r="TIY198" s="403"/>
      <c r="TJK198" s="727"/>
      <c r="TJN198" s="403"/>
      <c r="TJO198" s="403"/>
      <c r="TKA198" s="727"/>
      <c r="TKD198" s="403"/>
      <c r="TKE198" s="403"/>
      <c r="TKQ198" s="727"/>
      <c r="TKT198" s="403"/>
      <c r="TKU198" s="403"/>
      <c r="TLG198" s="727"/>
      <c r="TLJ198" s="403"/>
      <c r="TLK198" s="403"/>
      <c r="TLW198" s="727"/>
      <c r="TLZ198" s="403"/>
      <c r="TMA198" s="403"/>
      <c r="TMM198" s="727"/>
      <c r="TMP198" s="403"/>
      <c r="TMQ198" s="403"/>
      <c r="TNC198" s="727"/>
      <c r="TNF198" s="403"/>
      <c r="TNG198" s="403"/>
      <c r="TNS198" s="727"/>
      <c r="TNV198" s="403"/>
      <c r="TNW198" s="403"/>
      <c r="TOI198" s="727"/>
      <c r="TOL198" s="403"/>
      <c r="TOM198" s="403"/>
      <c r="TOY198" s="727"/>
      <c r="TPB198" s="403"/>
      <c r="TPC198" s="403"/>
      <c r="TPO198" s="727"/>
      <c r="TPR198" s="403"/>
      <c r="TPS198" s="403"/>
      <c r="TQE198" s="727"/>
      <c r="TQH198" s="403"/>
      <c r="TQI198" s="403"/>
      <c r="TQU198" s="727"/>
      <c r="TQX198" s="403"/>
      <c r="TQY198" s="403"/>
      <c r="TRK198" s="727"/>
      <c r="TRN198" s="403"/>
      <c r="TRO198" s="403"/>
      <c r="TSA198" s="727"/>
      <c r="TSD198" s="403"/>
      <c r="TSE198" s="403"/>
      <c r="TSQ198" s="727"/>
      <c r="TST198" s="403"/>
      <c r="TSU198" s="403"/>
      <c r="TTG198" s="727"/>
      <c r="TTJ198" s="403"/>
      <c r="TTK198" s="403"/>
      <c r="TTW198" s="727"/>
      <c r="TTZ198" s="403"/>
      <c r="TUA198" s="403"/>
      <c r="TUM198" s="727"/>
      <c r="TUP198" s="403"/>
      <c r="TUQ198" s="403"/>
      <c r="TVC198" s="727"/>
      <c r="TVF198" s="403"/>
      <c r="TVG198" s="403"/>
      <c r="TVS198" s="727"/>
      <c r="TVV198" s="403"/>
      <c r="TVW198" s="403"/>
      <c r="TWI198" s="727"/>
      <c r="TWL198" s="403"/>
      <c r="TWM198" s="403"/>
      <c r="TWY198" s="727"/>
      <c r="TXB198" s="403"/>
      <c r="TXC198" s="403"/>
      <c r="TXO198" s="727"/>
      <c r="TXR198" s="403"/>
      <c r="TXS198" s="403"/>
      <c r="TYE198" s="727"/>
      <c r="TYH198" s="403"/>
      <c r="TYI198" s="403"/>
      <c r="TYU198" s="727"/>
      <c r="TYX198" s="403"/>
      <c r="TYY198" s="403"/>
      <c r="TZK198" s="727"/>
      <c r="TZN198" s="403"/>
      <c r="TZO198" s="403"/>
      <c r="UAA198" s="727"/>
      <c r="UAD198" s="403"/>
      <c r="UAE198" s="403"/>
      <c r="UAQ198" s="727"/>
      <c r="UAT198" s="403"/>
      <c r="UAU198" s="403"/>
      <c r="UBG198" s="727"/>
      <c r="UBJ198" s="403"/>
      <c r="UBK198" s="403"/>
      <c r="UBW198" s="727"/>
      <c r="UBZ198" s="403"/>
      <c r="UCA198" s="403"/>
      <c r="UCM198" s="727"/>
      <c r="UCP198" s="403"/>
      <c r="UCQ198" s="403"/>
      <c r="UDC198" s="727"/>
      <c r="UDF198" s="403"/>
      <c r="UDG198" s="403"/>
      <c r="UDS198" s="727"/>
      <c r="UDV198" s="403"/>
      <c r="UDW198" s="403"/>
      <c r="UEI198" s="727"/>
      <c r="UEL198" s="403"/>
      <c r="UEM198" s="403"/>
      <c r="UEY198" s="727"/>
      <c r="UFB198" s="403"/>
      <c r="UFC198" s="403"/>
      <c r="UFO198" s="727"/>
      <c r="UFR198" s="403"/>
      <c r="UFS198" s="403"/>
      <c r="UGE198" s="727"/>
      <c r="UGH198" s="403"/>
      <c r="UGI198" s="403"/>
      <c r="UGU198" s="727"/>
      <c r="UGX198" s="403"/>
      <c r="UGY198" s="403"/>
      <c r="UHK198" s="727"/>
      <c r="UHN198" s="403"/>
      <c r="UHO198" s="403"/>
      <c r="UIA198" s="727"/>
      <c r="UID198" s="403"/>
      <c r="UIE198" s="403"/>
      <c r="UIQ198" s="727"/>
      <c r="UIT198" s="403"/>
      <c r="UIU198" s="403"/>
      <c r="UJG198" s="727"/>
      <c r="UJJ198" s="403"/>
      <c r="UJK198" s="403"/>
      <c r="UJW198" s="727"/>
      <c r="UJZ198" s="403"/>
      <c r="UKA198" s="403"/>
      <c r="UKM198" s="727"/>
      <c r="UKP198" s="403"/>
      <c r="UKQ198" s="403"/>
      <c r="ULC198" s="727"/>
      <c r="ULF198" s="403"/>
      <c r="ULG198" s="403"/>
      <c r="ULS198" s="727"/>
      <c r="ULV198" s="403"/>
      <c r="ULW198" s="403"/>
      <c r="UMI198" s="727"/>
      <c r="UML198" s="403"/>
      <c r="UMM198" s="403"/>
      <c r="UMY198" s="727"/>
      <c r="UNB198" s="403"/>
      <c r="UNC198" s="403"/>
      <c r="UNO198" s="727"/>
      <c r="UNR198" s="403"/>
      <c r="UNS198" s="403"/>
      <c r="UOE198" s="727"/>
      <c r="UOH198" s="403"/>
      <c r="UOI198" s="403"/>
      <c r="UOU198" s="727"/>
      <c r="UOX198" s="403"/>
      <c r="UOY198" s="403"/>
      <c r="UPK198" s="727"/>
      <c r="UPN198" s="403"/>
      <c r="UPO198" s="403"/>
      <c r="UQA198" s="727"/>
      <c r="UQD198" s="403"/>
      <c r="UQE198" s="403"/>
      <c r="UQQ198" s="727"/>
      <c r="UQT198" s="403"/>
      <c r="UQU198" s="403"/>
      <c r="URG198" s="727"/>
      <c r="URJ198" s="403"/>
      <c r="URK198" s="403"/>
      <c r="URW198" s="727"/>
      <c r="URZ198" s="403"/>
      <c r="USA198" s="403"/>
      <c r="USM198" s="727"/>
      <c r="USP198" s="403"/>
      <c r="USQ198" s="403"/>
      <c r="UTC198" s="727"/>
      <c r="UTF198" s="403"/>
      <c r="UTG198" s="403"/>
      <c r="UTS198" s="727"/>
      <c r="UTV198" s="403"/>
      <c r="UTW198" s="403"/>
      <c r="UUI198" s="727"/>
      <c r="UUL198" s="403"/>
      <c r="UUM198" s="403"/>
      <c r="UUY198" s="727"/>
      <c r="UVB198" s="403"/>
      <c r="UVC198" s="403"/>
      <c r="UVO198" s="727"/>
      <c r="UVR198" s="403"/>
      <c r="UVS198" s="403"/>
      <c r="UWE198" s="727"/>
      <c r="UWH198" s="403"/>
      <c r="UWI198" s="403"/>
      <c r="UWU198" s="727"/>
      <c r="UWX198" s="403"/>
      <c r="UWY198" s="403"/>
      <c r="UXK198" s="727"/>
      <c r="UXN198" s="403"/>
      <c r="UXO198" s="403"/>
      <c r="UYA198" s="727"/>
      <c r="UYD198" s="403"/>
      <c r="UYE198" s="403"/>
      <c r="UYQ198" s="727"/>
      <c r="UYT198" s="403"/>
      <c r="UYU198" s="403"/>
      <c r="UZG198" s="727"/>
      <c r="UZJ198" s="403"/>
      <c r="UZK198" s="403"/>
      <c r="UZW198" s="727"/>
      <c r="UZZ198" s="403"/>
      <c r="VAA198" s="403"/>
      <c r="VAM198" s="727"/>
      <c r="VAP198" s="403"/>
      <c r="VAQ198" s="403"/>
      <c r="VBC198" s="727"/>
      <c r="VBF198" s="403"/>
      <c r="VBG198" s="403"/>
      <c r="VBS198" s="727"/>
      <c r="VBV198" s="403"/>
      <c r="VBW198" s="403"/>
      <c r="VCI198" s="727"/>
      <c r="VCL198" s="403"/>
      <c r="VCM198" s="403"/>
      <c r="VCY198" s="727"/>
      <c r="VDB198" s="403"/>
      <c r="VDC198" s="403"/>
      <c r="VDO198" s="727"/>
      <c r="VDR198" s="403"/>
      <c r="VDS198" s="403"/>
      <c r="VEE198" s="727"/>
      <c r="VEH198" s="403"/>
      <c r="VEI198" s="403"/>
      <c r="VEU198" s="727"/>
      <c r="VEX198" s="403"/>
      <c r="VEY198" s="403"/>
      <c r="VFK198" s="727"/>
      <c r="VFN198" s="403"/>
      <c r="VFO198" s="403"/>
      <c r="VGA198" s="727"/>
      <c r="VGD198" s="403"/>
      <c r="VGE198" s="403"/>
      <c r="VGQ198" s="727"/>
      <c r="VGT198" s="403"/>
      <c r="VGU198" s="403"/>
      <c r="VHG198" s="727"/>
      <c r="VHJ198" s="403"/>
      <c r="VHK198" s="403"/>
      <c r="VHW198" s="727"/>
      <c r="VHZ198" s="403"/>
      <c r="VIA198" s="403"/>
      <c r="VIM198" s="727"/>
      <c r="VIP198" s="403"/>
      <c r="VIQ198" s="403"/>
      <c r="VJC198" s="727"/>
      <c r="VJF198" s="403"/>
      <c r="VJG198" s="403"/>
      <c r="VJS198" s="727"/>
      <c r="VJV198" s="403"/>
      <c r="VJW198" s="403"/>
      <c r="VKI198" s="727"/>
      <c r="VKL198" s="403"/>
      <c r="VKM198" s="403"/>
      <c r="VKY198" s="727"/>
      <c r="VLB198" s="403"/>
      <c r="VLC198" s="403"/>
      <c r="VLO198" s="727"/>
      <c r="VLR198" s="403"/>
      <c r="VLS198" s="403"/>
      <c r="VME198" s="727"/>
      <c r="VMH198" s="403"/>
      <c r="VMI198" s="403"/>
      <c r="VMU198" s="727"/>
      <c r="VMX198" s="403"/>
      <c r="VMY198" s="403"/>
      <c r="VNK198" s="727"/>
      <c r="VNN198" s="403"/>
      <c r="VNO198" s="403"/>
      <c r="VOA198" s="727"/>
      <c r="VOD198" s="403"/>
      <c r="VOE198" s="403"/>
      <c r="VOQ198" s="727"/>
      <c r="VOT198" s="403"/>
      <c r="VOU198" s="403"/>
      <c r="VPG198" s="727"/>
      <c r="VPJ198" s="403"/>
      <c r="VPK198" s="403"/>
      <c r="VPW198" s="727"/>
      <c r="VPZ198" s="403"/>
      <c r="VQA198" s="403"/>
      <c r="VQM198" s="727"/>
      <c r="VQP198" s="403"/>
      <c r="VQQ198" s="403"/>
      <c r="VRC198" s="727"/>
      <c r="VRF198" s="403"/>
      <c r="VRG198" s="403"/>
      <c r="VRS198" s="727"/>
      <c r="VRV198" s="403"/>
      <c r="VRW198" s="403"/>
      <c r="VSI198" s="727"/>
      <c r="VSL198" s="403"/>
      <c r="VSM198" s="403"/>
      <c r="VSY198" s="727"/>
      <c r="VTB198" s="403"/>
      <c r="VTC198" s="403"/>
      <c r="VTO198" s="727"/>
      <c r="VTR198" s="403"/>
      <c r="VTS198" s="403"/>
      <c r="VUE198" s="727"/>
      <c r="VUH198" s="403"/>
      <c r="VUI198" s="403"/>
      <c r="VUU198" s="727"/>
      <c r="VUX198" s="403"/>
      <c r="VUY198" s="403"/>
      <c r="VVK198" s="727"/>
      <c r="VVN198" s="403"/>
      <c r="VVO198" s="403"/>
      <c r="VWA198" s="727"/>
      <c r="VWD198" s="403"/>
      <c r="VWE198" s="403"/>
      <c r="VWQ198" s="727"/>
      <c r="VWT198" s="403"/>
      <c r="VWU198" s="403"/>
      <c r="VXG198" s="727"/>
      <c r="VXJ198" s="403"/>
      <c r="VXK198" s="403"/>
      <c r="VXW198" s="727"/>
      <c r="VXZ198" s="403"/>
      <c r="VYA198" s="403"/>
      <c r="VYM198" s="727"/>
      <c r="VYP198" s="403"/>
      <c r="VYQ198" s="403"/>
      <c r="VZC198" s="727"/>
      <c r="VZF198" s="403"/>
      <c r="VZG198" s="403"/>
      <c r="VZS198" s="727"/>
      <c r="VZV198" s="403"/>
      <c r="VZW198" s="403"/>
      <c r="WAI198" s="727"/>
      <c r="WAL198" s="403"/>
      <c r="WAM198" s="403"/>
      <c r="WAY198" s="727"/>
      <c r="WBB198" s="403"/>
      <c r="WBC198" s="403"/>
      <c r="WBO198" s="727"/>
      <c r="WBR198" s="403"/>
      <c r="WBS198" s="403"/>
      <c r="WCE198" s="727"/>
      <c r="WCH198" s="403"/>
      <c r="WCI198" s="403"/>
      <c r="WCU198" s="727"/>
      <c r="WCX198" s="403"/>
      <c r="WCY198" s="403"/>
      <c r="WDK198" s="727"/>
      <c r="WDN198" s="403"/>
      <c r="WDO198" s="403"/>
      <c r="WEA198" s="727"/>
      <c r="WED198" s="403"/>
      <c r="WEE198" s="403"/>
      <c r="WEQ198" s="727"/>
      <c r="WET198" s="403"/>
      <c r="WEU198" s="403"/>
      <c r="WFG198" s="727"/>
      <c r="WFJ198" s="403"/>
      <c r="WFK198" s="403"/>
      <c r="WFW198" s="727"/>
      <c r="WFZ198" s="403"/>
      <c r="WGA198" s="403"/>
      <c r="WGM198" s="727"/>
      <c r="WGP198" s="403"/>
      <c r="WGQ198" s="403"/>
      <c r="WHC198" s="727"/>
      <c r="WHF198" s="403"/>
      <c r="WHG198" s="403"/>
      <c r="WHS198" s="727"/>
      <c r="WHV198" s="403"/>
      <c r="WHW198" s="403"/>
      <c r="WII198" s="727"/>
      <c r="WIL198" s="403"/>
      <c r="WIM198" s="403"/>
      <c r="WIY198" s="727"/>
      <c r="WJB198" s="403"/>
      <c r="WJC198" s="403"/>
      <c r="WJO198" s="727"/>
      <c r="WJR198" s="403"/>
      <c r="WJS198" s="403"/>
      <c r="WKE198" s="727"/>
      <c r="WKH198" s="403"/>
      <c r="WKI198" s="403"/>
      <c r="WKU198" s="727"/>
      <c r="WKX198" s="403"/>
      <c r="WKY198" s="403"/>
      <c r="WLK198" s="727"/>
      <c r="WLN198" s="403"/>
      <c r="WLO198" s="403"/>
      <c r="WMA198" s="727"/>
      <c r="WMD198" s="403"/>
      <c r="WME198" s="403"/>
      <c r="WMQ198" s="727"/>
      <c r="WMT198" s="403"/>
      <c r="WMU198" s="403"/>
      <c r="WNG198" s="727"/>
      <c r="WNJ198" s="403"/>
      <c r="WNK198" s="403"/>
      <c r="WNW198" s="727"/>
      <c r="WNZ198" s="403"/>
      <c r="WOA198" s="403"/>
      <c r="WOM198" s="727"/>
      <c r="WOP198" s="403"/>
      <c r="WOQ198" s="403"/>
      <c r="WPC198" s="727"/>
      <c r="WPF198" s="403"/>
      <c r="WPG198" s="403"/>
      <c r="WPS198" s="727"/>
      <c r="WPV198" s="403"/>
      <c r="WPW198" s="403"/>
      <c r="WQI198" s="727"/>
      <c r="WQL198" s="403"/>
      <c r="WQM198" s="403"/>
      <c r="WQY198" s="727"/>
      <c r="WRB198" s="403"/>
      <c r="WRC198" s="403"/>
      <c r="WRO198" s="727"/>
      <c r="WRR198" s="403"/>
      <c r="WRS198" s="403"/>
      <c r="WSE198" s="727"/>
      <c r="WSH198" s="403"/>
      <c r="WSI198" s="403"/>
      <c r="WSU198" s="727"/>
      <c r="WSX198" s="403"/>
      <c r="WSY198" s="403"/>
      <c r="WTK198" s="727"/>
      <c r="WTN198" s="403"/>
      <c r="WTO198" s="403"/>
      <c r="WUA198" s="727"/>
      <c r="WUD198" s="403"/>
      <c r="WUE198" s="403"/>
      <c r="WUQ198" s="727"/>
      <c r="WUT198" s="403"/>
      <c r="WUU198" s="403"/>
      <c r="WVG198" s="727"/>
      <c r="WVJ198" s="403"/>
      <c r="WVK198" s="403"/>
      <c r="WVW198" s="727"/>
      <c r="WVZ198" s="403"/>
      <c r="WWA198" s="403"/>
      <c r="WWM198" s="727"/>
      <c r="WWP198" s="403"/>
      <c r="WWQ198" s="403"/>
      <c r="WXC198" s="727"/>
      <c r="WXF198" s="403"/>
      <c r="WXG198" s="403"/>
      <c r="WXS198" s="727"/>
      <c r="WXV198" s="403"/>
      <c r="WXW198" s="403"/>
      <c r="WYI198" s="727"/>
      <c r="WYL198" s="403"/>
      <c r="WYM198" s="403"/>
      <c r="WYY198" s="727"/>
      <c r="WZB198" s="403"/>
      <c r="WZC198" s="403"/>
      <c r="WZO198" s="727"/>
      <c r="WZR198" s="403"/>
      <c r="WZS198" s="403"/>
      <c r="XAE198" s="727"/>
      <c r="XAH198" s="403"/>
      <c r="XAI198" s="403"/>
      <c r="XAU198" s="727"/>
      <c r="XAX198" s="403"/>
      <c r="XAY198" s="403"/>
      <c r="XBK198" s="727"/>
      <c r="XBN198" s="403"/>
      <c r="XBO198" s="403"/>
      <c r="XCA198" s="727"/>
      <c r="XCD198" s="403"/>
      <c r="XCE198" s="403"/>
      <c r="XCQ198" s="727"/>
      <c r="XCT198" s="403"/>
      <c r="XCU198" s="403"/>
      <c r="XDG198" s="727"/>
      <c r="XDJ198" s="403"/>
      <c r="XDK198" s="403"/>
      <c r="XDW198" s="727"/>
      <c r="XDZ198" s="403"/>
      <c r="XEA198" s="403"/>
      <c r="XEM198" s="727"/>
      <c r="XEP198" s="403"/>
      <c r="XEQ198" s="403"/>
      <c r="XFC198" s="727"/>
    </row>
    <row r="199" spans="1:1023 1026:2047 2050:3071 3074:4095 4098:5119 5122:6143 6146:7167 7170:8191 8194:9215 9218:10239 10242:11263 11266:12287 12290:13311 13314:14335 14338:15359 15362:16383" s="94" customFormat="1">
      <c r="A199" s="566" t="s">
        <v>15</v>
      </c>
      <c r="B199" s="579">
        <v>45912</v>
      </c>
      <c r="C199" s="579">
        <v>45912</v>
      </c>
      <c r="D199" s="566" t="s">
        <v>485</v>
      </c>
      <c r="E199" s="566" t="s">
        <v>486</v>
      </c>
      <c r="F199" s="566">
        <v>53</v>
      </c>
      <c r="G199" s="566" t="s">
        <v>500</v>
      </c>
      <c r="H199" s="566">
        <v>1700</v>
      </c>
      <c r="I199" s="566">
        <v>15</v>
      </c>
      <c r="J199" s="566">
        <v>0</v>
      </c>
      <c r="K199" s="566">
        <v>0</v>
      </c>
      <c r="L199" s="566">
        <v>0</v>
      </c>
      <c r="M199" s="566">
        <v>0</v>
      </c>
      <c r="N199" s="566">
        <f t="shared" ref="N199:N201" si="2181">SUM(H199:M199)</f>
        <v>1715</v>
      </c>
      <c r="O199" s="561">
        <f t="shared" ref="O199:O201" si="2182">N199/F199</f>
        <v>32.358490566037737</v>
      </c>
      <c r="P199" s="566" t="s">
        <v>1283</v>
      </c>
      <c r="R199" s="403"/>
      <c r="S199" s="403"/>
      <c r="AE199" s="727"/>
      <c r="AH199" s="403"/>
      <c r="AI199" s="403"/>
      <c r="AU199" s="727"/>
      <c r="AX199" s="403"/>
      <c r="AY199" s="403"/>
      <c r="BK199" s="727"/>
      <c r="BN199" s="403"/>
      <c r="BO199" s="403"/>
      <c r="CA199" s="727"/>
      <c r="CD199" s="403"/>
      <c r="CE199" s="403"/>
      <c r="CQ199" s="727"/>
      <c r="CT199" s="403"/>
      <c r="CU199" s="403"/>
      <c r="DG199" s="727"/>
      <c r="DJ199" s="403"/>
      <c r="DK199" s="403"/>
      <c r="DW199" s="727"/>
      <c r="DZ199" s="403"/>
      <c r="EA199" s="403"/>
      <c r="EM199" s="727"/>
      <c r="EP199" s="403"/>
      <c r="EQ199" s="403"/>
      <c r="FC199" s="727"/>
      <c r="FF199" s="403"/>
      <c r="FG199" s="403"/>
      <c r="FS199" s="727"/>
      <c r="FV199" s="403"/>
      <c r="FW199" s="403"/>
      <c r="GI199" s="727"/>
      <c r="GL199" s="403"/>
      <c r="GM199" s="403"/>
      <c r="GY199" s="727"/>
      <c r="HB199" s="403"/>
      <c r="HC199" s="403"/>
      <c r="HO199" s="727"/>
      <c r="HR199" s="403"/>
      <c r="HS199" s="403"/>
      <c r="IE199" s="727"/>
      <c r="IH199" s="403"/>
      <c r="II199" s="403"/>
      <c r="IU199" s="727"/>
      <c r="IX199" s="403"/>
      <c r="IY199" s="403"/>
      <c r="JK199" s="727"/>
      <c r="JN199" s="403"/>
      <c r="JO199" s="403"/>
      <c r="KA199" s="727"/>
      <c r="KD199" s="403"/>
      <c r="KE199" s="403"/>
      <c r="KQ199" s="727"/>
      <c r="KT199" s="403"/>
      <c r="KU199" s="403"/>
      <c r="LG199" s="727"/>
      <c r="LJ199" s="403"/>
      <c r="LK199" s="403"/>
      <c r="LW199" s="727"/>
      <c r="LZ199" s="403"/>
      <c r="MA199" s="403"/>
      <c r="MM199" s="727"/>
      <c r="MP199" s="403"/>
      <c r="MQ199" s="403"/>
      <c r="NC199" s="727"/>
      <c r="NF199" s="403"/>
      <c r="NG199" s="403"/>
      <c r="NS199" s="727"/>
      <c r="NV199" s="403"/>
      <c r="NW199" s="403"/>
      <c r="OI199" s="727"/>
      <c r="OL199" s="403"/>
      <c r="OM199" s="403"/>
      <c r="OY199" s="727"/>
      <c r="PB199" s="403"/>
      <c r="PC199" s="403"/>
      <c r="PO199" s="727"/>
      <c r="PR199" s="403"/>
      <c r="PS199" s="403"/>
      <c r="QE199" s="727"/>
      <c r="QH199" s="403"/>
      <c r="QI199" s="403"/>
      <c r="QU199" s="727"/>
      <c r="QX199" s="403"/>
      <c r="QY199" s="403"/>
      <c r="RK199" s="727"/>
      <c r="RN199" s="403"/>
      <c r="RO199" s="403"/>
      <c r="SA199" s="727"/>
      <c r="SD199" s="403"/>
      <c r="SE199" s="403"/>
      <c r="SQ199" s="727"/>
      <c r="ST199" s="403"/>
      <c r="SU199" s="403"/>
      <c r="TG199" s="727"/>
      <c r="TJ199" s="403"/>
      <c r="TK199" s="403"/>
      <c r="TW199" s="727"/>
      <c r="TZ199" s="403"/>
      <c r="UA199" s="403"/>
      <c r="UM199" s="727"/>
      <c r="UP199" s="403"/>
      <c r="UQ199" s="403"/>
      <c r="VC199" s="727"/>
      <c r="VF199" s="403"/>
      <c r="VG199" s="403"/>
      <c r="VS199" s="727"/>
      <c r="VV199" s="403"/>
      <c r="VW199" s="403"/>
      <c r="WI199" s="727"/>
      <c r="WL199" s="403"/>
      <c r="WM199" s="403"/>
      <c r="WY199" s="727"/>
      <c r="XB199" s="403"/>
      <c r="XC199" s="403"/>
      <c r="XO199" s="727"/>
      <c r="XR199" s="403"/>
      <c r="XS199" s="403"/>
      <c r="YE199" s="727"/>
      <c r="YH199" s="403"/>
      <c r="YI199" s="403"/>
      <c r="YU199" s="727"/>
      <c r="YX199" s="403"/>
      <c r="YY199" s="403"/>
      <c r="ZK199" s="727"/>
      <c r="ZN199" s="403"/>
      <c r="ZO199" s="403"/>
      <c r="AAA199" s="727"/>
      <c r="AAD199" s="403"/>
      <c r="AAE199" s="403"/>
      <c r="AAQ199" s="727"/>
      <c r="AAT199" s="403"/>
      <c r="AAU199" s="403"/>
      <c r="ABG199" s="727"/>
      <c r="ABJ199" s="403"/>
      <c r="ABK199" s="403"/>
      <c r="ABW199" s="727"/>
      <c r="ABZ199" s="403"/>
      <c r="ACA199" s="403"/>
      <c r="ACM199" s="727"/>
      <c r="ACP199" s="403"/>
      <c r="ACQ199" s="403"/>
      <c r="ADC199" s="727"/>
      <c r="ADF199" s="403"/>
      <c r="ADG199" s="403"/>
      <c r="ADS199" s="727"/>
      <c r="ADV199" s="403"/>
      <c r="ADW199" s="403"/>
      <c r="AEI199" s="727"/>
      <c r="AEL199" s="403"/>
      <c r="AEM199" s="403"/>
      <c r="AEY199" s="727"/>
      <c r="AFB199" s="403"/>
      <c r="AFC199" s="403"/>
      <c r="AFO199" s="727"/>
      <c r="AFR199" s="403"/>
      <c r="AFS199" s="403"/>
      <c r="AGE199" s="727"/>
      <c r="AGH199" s="403"/>
      <c r="AGI199" s="403"/>
      <c r="AGU199" s="727"/>
      <c r="AGX199" s="403"/>
      <c r="AGY199" s="403"/>
      <c r="AHK199" s="727"/>
      <c r="AHN199" s="403"/>
      <c r="AHO199" s="403"/>
      <c r="AIA199" s="727"/>
      <c r="AID199" s="403"/>
      <c r="AIE199" s="403"/>
      <c r="AIQ199" s="727"/>
      <c r="AIT199" s="403"/>
      <c r="AIU199" s="403"/>
      <c r="AJG199" s="727"/>
      <c r="AJJ199" s="403"/>
      <c r="AJK199" s="403"/>
      <c r="AJW199" s="727"/>
      <c r="AJZ199" s="403"/>
      <c r="AKA199" s="403"/>
      <c r="AKM199" s="727"/>
      <c r="AKP199" s="403"/>
      <c r="AKQ199" s="403"/>
      <c r="ALC199" s="727"/>
      <c r="ALF199" s="403"/>
      <c r="ALG199" s="403"/>
      <c r="ALS199" s="727"/>
      <c r="ALV199" s="403"/>
      <c r="ALW199" s="403"/>
      <c r="AMI199" s="727"/>
      <c r="AML199" s="403"/>
      <c r="AMM199" s="403"/>
      <c r="AMY199" s="727"/>
      <c r="ANB199" s="403"/>
      <c r="ANC199" s="403"/>
      <c r="ANO199" s="727"/>
      <c r="ANR199" s="403"/>
      <c r="ANS199" s="403"/>
      <c r="AOE199" s="727"/>
      <c r="AOH199" s="403"/>
      <c r="AOI199" s="403"/>
      <c r="AOU199" s="727"/>
      <c r="AOX199" s="403"/>
      <c r="AOY199" s="403"/>
      <c r="APK199" s="727"/>
      <c r="APN199" s="403"/>
      <c r="APO199" s="403"/>
      <c r="AQA199" s="727"/>
      <c r="AQD199" s="403"/>
      <c r="AQE199" s="403"/>
      <c r="AQQ199" s="727"/>
      <c r="AQT199" s="403"/>
      <c r="AQU199" s="403"/>
      <c r="ARG199" s="727"/>
      <c r="ARJ199" s="403"/>
      <c r="ARK199" s="403"/>
      <c r="ARW199" s="727"/>
      <c r="ARZ199" s="403"/>
      <c r="ASA199" s="403"/>
      <c r="ASM199" s="727"/>
      <c r="ASP199" s="403"/>
      <c r="ASQ199" s="403"/>
      <c r="ATC199" s="727"/>
      <c r="ATF199" s="403"/>
      <c r="ATG199" s="403"/>
      <c r="ATS199" s="727"/>
      <c r="ATV199" s="403"/>
      <c r="ATW199" s="403"/>
      <c r="AUI199" s="727"/>
      <c r="AUL199" s="403"/>
      <c r="AUM199" s="403"/>
      <c r="AUY199" s="727"/>
      <c r="AVB199" s="403"/>
      <c r="AVC199" s="403"/>
      <c r="AVO199" s="727"/>
      <c r="AVR199" s="403"/>
      <c r="AVS199" s="403"/>
      <c r="AWE199" s="727"/>
      <c r="AWH199" s="403"/>
      <c r="AWI199" s="403"/>
      <c r="AWU199" s="727"/>
      <c r="AWX199" s="403"/>
      <c r="AWY199" s="403"/>
      <c r="AXK199" s="727"/>
      <c r="AXN199" s="403"/>
      <c r="AXO199" s="403"/>
      <c r="AYA199" s="727"/>
      <c r="AYD199" s="403"/>
      <c r="AYE199" s="403"/>
      <c r="AYQ199" s="727"/>
      <c r="AYT199" s="403"/>
      <c r="AYU199" s="403"/>
      <c r="AZG199" s="727"/>
      <c r="AZJ199" s="403"/>
      <c r="AZK199" s="403"/>
      <c r="AZW199" s="727"/>
      <c r="AZZ199" s="403"/>
      <c r="BAA199" s="403"/>
      <c r="BAM199" s="727"/>
      <c r="BAP199" s="403"/>
      <c r="BAQ199" s="403"/>
      <c r="BBC199" s="727"/>
      <c r="BBF199" s="403"/>
      <c r="BBG199" s="403"/>
      <c r="BBS199" s="727"/>
      <c r="BBV199" s="403"/>
      <c r="BBW199" s="403"/>
      <c r="BCI199" s="727"/>
      <c r="BCL199" s="403"/>
      <c r="BCM199" s="403"/>
      <c r="BCY199" s="727"/>
      <c r="BDB199" s="403"/>
      <c r="BDC199" s="403"/>
      <c r="BDO199" s="727"/>
      <c r="BDR199" s="403"/>
      <c r="BDS199" s="403"/>
      <c r="BEE199" s="727"/>
      <c r="BEH199" s="403"/>
      <c r="BEI199" s="403"/>
      <c r="BEU199" s="727"/>
      <c r="BEX199" s="403"/>
      <c r="BEY199" s="403"/>
      <c r="BFK199" s="727"/>
      <c r="BFN199" s="403"/>
      <c r="BFO199" s="403"/>
      <c r="BGA199" s="727"/>
      <c r="BGD199" s="403"/>
      <c r="BGE199" s="403"/>
      <c r="BGQ199" s="727"/>
      <c r="BGT199" s="403"/>
      <c r="BGU199" s="403"/>
      <c r="BHG199" s="727"/>
      <c r="BHJ199" s="403"/>
      <c r="BHK199" s="403"/>
      <c r="BHW199" s="727"/>
      <c r="BHZ199" s="403"/>
      <c r="BIA199" s="403"/>
      <c r="BIM199" s="727"/>
      <c r="BIP199" s="403"/>
      <c r="BIQ199" s="403"/>
      <c r="BJC199" s="727"/>
      <c r="BJF199" s="403"/>
      <c r="BJG199" s="403"/>
      <c r="BJS199" s="727"/>
      <c r="BJV199" s="403"/>
      <c r="BJW199" s="403"/>
      <c r="BKI199" s="727"/>
      <c r="BKL199" s="403"/>
      <c r="BKM199" s="403"/>
      <c r="BKY199" s="727"/>
      <c r="BLB199" s="403"/>
      <c r="BLC199" s="403"/>
      <c r="BLO199" s="727"/>
      <c r="BLR199" s="403"/>
      <c r="BLS199" s="403"/>
      <c r="BME199" s="727"/>
      <c r="BMH199" s="403"/>
      <c r="BMI199" s="403"/>
      <c r="BMU199" s="727"/>
      <c r="BMX199" s="403"/>
      <c r="BMY199" s="403"/>
      <c r="BNK199" s="727"/>
      <c r="BNN199" s="403"/>
      <c r="BNO199" s="403"/>
      <c r="BOA199" s="727"/>
      <c r="BOD199" s="403"/>
      <c r="BOE199" s="403"/>
      <c r="BOQ199" s="727"/>
      <c r="BOT199" s="403"/>
      <c r="BOU199" s="403"/>
      <c r="BPG199" s="727"/>
      <c r="BPJ199" s="403"/>
      <c r="BPK199" s="403"/>
      <c r="BPW199" s="727"/>
      <c r="BPZ199" s="403"/>
      <c r="BQA199" s="403"/>
      <c r="BQM199" s="727"/>
      <c r="BQP199" s="403"/>
      <c r="BQQ199" s="403"/>
      <c r="BRC199" s="727"/>
      <c r="BRF199" s="403"/>
      <c r="BRG199" s="403"/>
      <c r="BRS199" s="727"/>
      <c r="BRV199" s="403"/>
      <c r="BRW199" s="403"/>
      <c r="BSI199" s="727"/>
      <c r="BSL199" s="403"/>
      <c r="BSM199" s="403"/>
      <c r="BSY199" s="727"/>
      <c r="BTB199" s="403"/>
      <c r="BTC199" s="403"/>
      <c r="BTO199" s="727"/>
      <c r="BTR199" s="403"/>
      <c r="BTS199" s="403"/>
      <c r="BUE199" s="727"/>
      <c r="BUH199" s="403"/>
      <c r="BUI199" s="403"/>
      <c r="BUU199" s="727"/>
      <c r="BUX199" s="403"/>
      <c r="BUY199" s="403"/>
      <c r="BVK199" s="727"/>
      <c r="BVN199" s="403"/>
      <c r="BVO199" s="403"/>
      <c r="BWA199" s="727"/>
      <c r="BWD199" s="403"/>
      <c r="BWE199" s="403"/>
      <c r="BWQ199" s="727"/>
      <c r="BWT199" s="403"/>
      <c r="BWU199" s="403"/>
      <c r="BXG199" s="727"/>
      <c r="BXJ199" s="403"/>
      <c r="BXK199" s="403"/>
      <c r="BXW199" s="727"/>
      <c r="BXZ199" s="403"/>
      <c r="BYA199" s="403"/>
      <c r="BYM199" s="727"/>
      <c r="BYP199" s="403"/>
      <c r="BYQ199" s="403"/>
      <c r="BZC199" s="727"/>
      <c r="BZF199" s="403"/>
      <c r="BZG199" s="403"/>
      <c r="BZS199" s="727"/>
      <c r="BZV199" s="403"/>
      <c r="BZW199" s="403"/>
      <c r="CAI199" s="727"/>
      <c r="CAL199" s="403"/>
      <c r="CAM199" s="403"/>
      <c r="CAY199" s="727"/>
      <c r="CBB199" s="403"/>
      <c r="CBC199" s="403"/>
      <c r="CBO199" s="727"/>
      <c r="CBR199" s="403"/>
      <c r="CBS199" s="403"/>
      <c r="CCE199" s="727"/>
      <c r="CCH199" s="403"/>
      <c r="CCI199" s="403"/>
      <c r="CCU199" s="727"/>
      <c r="CCX199" s="403"/>
      <c r="CCY199" s="403"/>
      <c r="CDK199" s="727"/>
      <c r="CDN199" s="403"/>
      <c r="CDO199" s="403"/>
      <c r="CEA199" s="727"/>
      <c r="CED199" s="403"/>
      <c r="CEE199" s="403"/>
      <c r="CEQ199" s="727"/>
      <c r="CET199" s="403"/>
      <c r="CEU199" s="403"/>
      <c r="CFG199" s="727"/>
      <c r="CFJ199" s="403"/>
      <c r="CFK199" s="403"/>
      <c r="CFW199" s="727"/>
      <c r="CFZ199" s="403"/>
      <c r="CGA199" s="403"/>
      <c r="CGM199" s="727"/>
      <c r="CGP199" s="403"/>
      <c r="CGQ199" s="403"/>
      <c r="CHC199" s="727"/>
      <c r="CHF199" s="403"/>
      <c r="CHG199" s="403"/>
      <c r="CHS199" s="727"/>
      <c r="CHV199" s="403"/>
      <c r="CHW199" s="403"/>
      <c r="CII199" s="727"/>
      <c r="CIL199" s="403"/>
      <c r="CIM199" s="403"/>
      <c r="CIY199" s="727"/>
      <c r="CJB199" s="403"/>
      <c r="CJC199" s="403"/>
      <c r="CJO199" s="727"/>
      <c r="CJR199" s="403"/>
      <c r="CJS199" s="403"/>
      <c r="CKE199" s="727"/>
      <c r="CKH199" s="403"/>
      <c r="CKI199" s="403"/>
      <c r="CKU199" s="727"/>
      <c r="CKX199" s="403"/>
      <c r="CKY199" s="403"/>
      <c r="CLK199" s="727"/>
      <c r="CLN199" s="403"/>
      <c r="CLO199" s="403"/>
      <c r="CMA199" s="727"/>
      <c r="CMD199" s="403"/>
      <c r="CME199" s="403"/>
      <c r="CMQ199" s="727"/>
      <c r="CMT199" s="403"/>
      <c r="CMU199" s="403"/>
      <c r="CNG199" s="727"/>
      <c r="CNJ199" s="403"/>
      <c r="CNK199" s="403"/>
      <c r="CNW199" s="727"/>
      <c r="CNZ199" s="403"/>
      <c r="COA199" s="403"/>
      <c r="COM199" s="727"/>
      <c r="COP199" s="403"/>
      <c r="COQ199" s="403"/>
      <c r="CPC199" s="727"/>
      <c r="CPF199" s="403"/>
      <c r="CPG199" s="403"/>
      <c r="CPS199" s="727"/>
      <c r="CPV199" s="403"/>
      <c r="CPW199" s="403"/>
      <c r="CQI199" s="727"/>
      <c r="CQL199" s="403"/>
      <c r="CQM199" s="403"/>
      <c r="CQY199" s="727"/>
      <c r="CRB199" s="403"/>
      <c r="CRC199" s="403"/>
      <c r="CRO199" s="727"/>
      <c r="CRR199" s="403"/>
      <c r="CRS199" s="403"/>
      <c r="CSE199" s="727"/>
      <c r="CSH199" s="403"/>
      <c r="CSI199" s="403"/>
      <c r="CSU199" s="727"/>
      <c r="CSX199" s="403"/>
      <c r="CSY199" s="403"/>
      <c r="CTK199" s="727"/>
      <c r="CTN199" s="403"/>
      <c r="CTO199" s="403"/>
      <c r="CUA199" s="727"/>
      <c r="CUD199" s="403"/>
      <c r="CUE199" s="403"/>
      <c r="CUQ199" s="727"/>
      <c r="CUT199" s="403"/>
      <c r="CUU199" s="403"/>
      <c r="CVG199" s="727"/>
      <c r="CVJ199" s="403"/>
      <c r="CVK199" s="403"/>
      <c r="CVW199" s="727"/>
      <c r="CVZ199" s="403"/>
      <c r="CWA199" s="403"/>
      <c r="CWM199" s="727"/>
      <c r="CWP199" s="403"/>
      <c r="CWQ199" s="403"/>
      <c r="CXC199" s="727"/>
      <c r="CXF199" s="403"/>
      <c r="CXG199" s="403"/>
      <c r="CXS199" s="727"/>
      <c r="CXV199" s="403"/>
      <c r="CXW199" s="403"/>
      <c r="CYI199" s="727"/>
      <c r="CYL199" s="403"/>
      <c r="CYM199" s="403"/>
      <c r="CYY199" s="727"/>
      <c r="CZB199" s="403"/>
      <c r="CZC199" s="403"/>
      <c r="CZO199" s="727"/>
      <c r="CZR199" s="403"/>
      <c r="CZS199" s="403"/>
      <c r="DAE199" s="727"/>
      <c r="DAH199" s="403"/>
      <c r="DAI199" s="403"/>
      <c r="DAU199" s="727"/>
      <c r="DAX199" s="403"/>
      <c r="DAY199" s="403"/>
      <c r="DBK199" s="727"/>
      <c r="DBN199" s="403"/>
      <c r="DBO199" s="403"/>
      <c r="DCA199" s="727"/>
      <c r="DCD199" s="403"/>
      <c r="DCE199" s="403"/>
      <c r="DCQ199" s="727"/>
      <c r="DCT199" s="403"/>
      <c r="DCU199" s="403"/>
      <c r="DDG199" s="727"/>
      <c r="DDJ199" s="403"/>
      <c r="DDK199" s="403"/>
      <c r="DDW199" s="727"/>
      <c r="DDZ199" s="403"/>
      <c r="DEA199" s="403"/>
      <c r="DEM199" s="727"/>
      <c r="DEP199" s="403"/>
      <c r="DEQ199" s="403"/>
      <c r="DFC199" s="727"/>
      <c r="DFF199" s="403"/>
      <c r="DFG199" s="403"/>
      <c r="DFS199" s="727"/>
      <c r="DFV199" s="403"/>
      <c r="DFW199" s="403"/>
      <c r="DGI199" s="727"/>
      <c r="DGL199" s="403"/>
      <c r="DGM199" s="403"/>
      <c r="DGY199" s="727"/>
      <c r="DHB199" s="403"/>
      <c r="DHC199" s="403"/>
      <c r="DHO199" s="727"/>
      <c r="DHR199" s="403"/>
      <c r="DHS199" s="403"/>
      <c r="DIE199" s="727"/>
      <c r="DIH199" s="403"/>
      <c r="DII199" s="403"/>
      <c r="DIU199" s="727"/>
      <c r="DIX199" s="403"/>
      <c r="DIY199" s="403"/>
      <c r="DJK199" s="727"/>
      <c r="DJN199" s="403"/>
      <c r="DJO199" s="403"/>
      <c r="DKA199" s="727"/>
      <c r="DKD199" s="403"/>
      <c r="DKE199" s="403"/>
      <c r="DKQ199" s="727"/>
      <c r="DKT199" s="403"/>
      <c r="DKU199" s="403"/>
      <c r="DLG199" s="727"/>
      <c r="DLJ199" s="403"/>
      <c r="DLK199" s="403"/>
      <c r="DLW199" s="727"/>
      <c r="DLZ199" s="403"/>
      <c r="DMA199" s="403"/>
      <c r="DMM199" s="727"/>
      <c r="DMP199" s="403"/>
      <c r="DMQ199" s="403"/>
      <c r="DNC199" s="727"/>
      <c r="DNF199" s="403"/>
      <c r="DNG199" s="403"/>
      <c r="DNS199" s="727"/>
      <c r="DNV199" s="403"/>
      <c r="DNW199" s="403"/>
      <c r="DOI199" s="727"/>
      <c r="DOL199" s="403"/>
      <c r="DOM199" s="403"/>
      <c r="DOY199" s="727"/>
      <c r="DPB199" s="403"/>
      <c r="DPC199" s="403"/>
      <c r="DPO199" s="727"/>
      <c r="DPR199" s="403"/>
      <c r="DPS199" s="403"/>
      <c r="DQE199" s="727"/>
      <c r="DQH199" s="403"/>
      <c r="DQI199" s="403"/>
      <c r="DQU199" s="727"/>
      <c r="DQX199" s="403"/>
      <c r="DQY199" s="403"/>
      <c r="DRK199" s="727"/>
      <c r="DRN199" s="403"/>
      <c r="DRO199" s="403"/>
      <c r="DSA199" s="727"/>
      <c r="DSD199" s="403"/>
      <c r="DSE199" s="403"/>
      <c r="DSQ199" s="727"/>
      <c r="DST199" s="403"/>
      <c r="DSU199" s="403"/>
      <c r="DTG199" s="727"/>
      <c r="DTJ199" s="403"/>
      <c r="DTK199" s="403"/>
      <c r="DTW199" s="727"/>
      <c r="DTZ199" s="403"/>
      <c r="DUA199" s="403"/>
      <c r="DUM199" s="727"/>
      <c r="DUP199" s="403"/>
      <c r="DUQ199" s="403"/>
      <c r="DVC199" s="727"/>
      <c r="DVF199" s="403"/>
      <c r="DVG199" s="403"/>
      <c r="DVS199" s="727"/>
      <c r="DVV199" s="403"/>
      <c r="DVW199" s="403"/>
      <c r="DWI199" s="727"/>
      <c r="DWL199" s="403"/>
      <c r="DWM199" s="403"/>
      <c r="DWY199" s="727"/>
      <c r="DXB199" s="403"/>
      <c r="DXC199" s="403"/>
      <c r="DXO199" s="727"/>
      <c r="DXR199" s="403"/>
      <c r="DXS199" s="403"/>
      <c r="DYE199" s="727"/>
      <c r="DYH199" s="403"/>
      <c r="DYI199" s="403"/>
      <c r="DYU199" s="727"/>
      <c r="DYX199" s="403"/>
      <c r="DYY199" s="403"/>
      <c r="DZK199" s="727"/>
      <c r="DZN199" s="403"/>
      <c r="DZO199" s="403"/>
      <c r="EAA199" s="727"/>
      <c r="EAD199" s="403"/>
      <c r="EAE199" s="403"/>
      <c r="EAQ199" s="727"/>
      <c r="EAT199" s="403"/>
      <c r="EAU199" s="403"/>
      <c r="EBG199" s="727"/>
      <c r="EBJ199" s="403"/>
      <c r="EBK199" s="403"/>
      <c r="EBW199" s="727"/>
      <c r="EBZ199" s="403"/>
      <c r="ECA199" s="403"/>
      <c r="ECM199" s="727"/>
      <c r="ECP199" s="403"/>
      <c r="ECQ199" s="403"/>
      <c r="EDC199" s="727"/>
      <c r="EDF199" s="403"/>
      <c r="EDG199" s="403"/>
      <c r="EDS199" s="727"/>
      <c r="EDV199" s="403"/>
      <c r="EDW199" s="403"/>
      <c r="EEI199" s="727"/>
      <c r="EEL199" s="403"/>
      <c r="EEM199" s="403"/>
      <c r="EEY199" s="727"/>
      <c r="EFB199" s="403"/>
      <c r="EFC199" s="403"/>
      <c r="EFO199" s="727"/>
      <c r="EFR199" s="403"/>
      <c r="EFS199" s="403"/>
      <c r="EGE199" s="727"/>
      <c r="EGH199" s="403"/>
      <c r="EGI199" s="403"/>
      <c r="EGU199" s="727"/>
      <c r="EGX199" s="403"/>
      <c r="EGY199" s="403"/>
      <c r="EHK199" s="727"/>
      <c r="EHN199" s="403"/>
      <c r="EHO199" s="403"/>
      <c r="EIA199" s="727"/>
      <c r="EID199" s="403"/>
      <c r="EIE199" s="403"/>
      <c r="EIQ199" s="727"/>
      <c r="EIT199" s="403"/>
      <c r="EIU199" s="403"/>
      <c r="EJG199" s="727"/>
      <c r="EJJ199" s="403"/>
      <c r="EJK199" s="403"/>
      <c r="EJW199" s="727"/>
      <c r="EJZ199" s="403"/>
      <c r="EKA199" s="403"/>
      <c r="EKM199" s="727"/>
      <c r="EKP199" s="403"/>
      <c r="EKQ199" s="403"/>
      <c r="ELC199" s="727"/>
      <c r="ELF199" s="403"/>
      <c r="ELG199" s="403"/>
      <c r="ELS199" s="727"/>
      <c r="ELV199" s="403"/>
      <c r="ELW199" s="403"/>
      <c r="EMI199" s="727"/>
      <c r="EML199" s="403"/>
      <c r="EMM199" s="403"/>
      <c r="EMY199" s="727"/>
      <c r="ENB199" s="403"/>
      <c r="ENC199" s="403"/>
      <c r="ENO199" s="727"/>
      <c r="ENR199" s="403"/>
      <c r="ENS199" s="403"/>
      <c r="EOE199" s="727"/>
      <c r="EOH199" s="403"/>
      <c r="EOI199" s="403"/>
      <c r="EOU199" s="727"/>
      <c r="EOX199" s="403"/>
      <c r="EOY199" s="403"/>
      <c r="EPK199" s="727"/>
      <c r="EPN199" s="403"/>
      <c r="EPO199" s="403"/>
      <c r="EQA199" s="727"/>
      <c r="EQD199" s="403"/>
      <c r="EQE199" s="403"/>
      <c r="EQQ199" s="727"/>
      <c r="EQT199" s="403"/>
      <c r="EQU199" s="403"/>
      <c r="ERG199" s="727"/>
      <c r="ERJ199" s="403"/>
      <c r="ERK199" s="403"/>
      <c r="ERW199" s="727"/>
      <c r="ERZ199" s="403"/>
      <c r="ESA199" s="403"/>
      <c r="ESM199" s="727"/>
      <c r="ESP199" s="403"/>
      <c r="ESQ199" s="403"/>
      <c r="ETC199" s="727"/>
      <c r="ETF199" s="403"/>
      <c r="ETG199" s="403"/>
      <c r="ETS199" s="727"/>
      <c r="ETV199" s="403"/>
      <c r="ETW199" s="403"/>
      <c r="EUI199" s="727"/>
      <c r="EUL199" s="403"/>
      <c r="EUM199" s="403"/>
      <c r="EUY199" s="727"/>
      <c r="EVB199" s="403"/>
      <c r="EVC199" s="403"/>
      <c r="EVO199" s="727"/>
      <c r="EVR199" s="403"/>
      <c r="EVS199" s="403"/>
      <c r="EWE199" s="727"/>
      <c r="EWH199" s="403"/>
      <c r="EWI199" s="403"/>
      <c r="EWU199" s="727"/>
      <c r="EWX199" s="403"/>
      <c r="EWY199" s="403"/>
      <c r="EXK199" s="727"/>
      <c r="EXN199" s="403"/>
      <c r="EXO199" s="403"/>
      <c r="EYA199" s="727"/>
      <c r="EYD199" s="403"/>
      <c r="EYE199" s="403"/>
      <c r="EYQ199" s="727"/>
      <c r="EYT199" s="403"/>
      <c r="EYU199" s="403"/>
      <c r="EZG199" s="727"/>
      <c r="EZJ199" s="403"/>
      <c r="EZK199" s="403"/>
      <c r="EZW199" s="727"/>
      <c r="EZZ199" s="403"/>
      <c r="FAA199" s="403"/>
      <c r="FAM199" s="727"/>
      <c r="FAP199" s="403"/>
      <c r="FAQ199" s="403"/>
      <c r="FBC199" s="727"/>
      <c r="FBF199" s="403"/>
      <c r="FBG199" s="403"/>
      <c r="FBS199" s="727"/>
      <c r="FBV199" s="403"/>
      <c r="FBW199" s="403"/>
      <c r="FCI199" s="727"/>
      <c r="FCL199" s="403"/>
      <c r="FCM199" s="403"/>
      <c r="FCY199" s="727"/>
      <c r="FDB199" s="403"/>
      <c r="FDC199" s="403"/>
      <c r="FDO199" s="727"/>
      <c r="FDR199" s="403"/>
      <c r="FDS199" s="403"/>
      <c r="FEE199" s="727"/>
      <c r="FEH199" s="403"/>
      <c r="FEI199" s="403"/>
      <c r="FEU199" s="727"/>
      <c r="FEX199" s="403"/>
      <c r="FEY199" s="403"/>
      <c r="FFK199" s="727"/>
      <c r="FFN199" s="403"/>
      <c r="FFO199" s="403"/>
      <c r="FGA199" s="727"/>
      <c r="FGD199" s="403"/>
      <c r="FGE199" s="403"/>
      <c r="FGQ199" s="727"/>
      <c r="FGT199" s="403"/>
      <c r="FGU199" s="403"/>
      <c r="FHG199" s="727"/>
      <c r="FHJ199" s="403"/>
      <c r="FHK199" s="403"/>
      <c r="FHW199" s="727"/>
      <c r="FHZ199" s="403"/>
      <c r="FIA199" s="403"/>
      <c r="FIM199" s="727"/>
      <c r="FIP199" s="403"/>
      <c r="FIQ199" s="403"/>
      <c r="FJC199" s="727"/>
      <c r="FJF199" s="403"/>
      <c r="FJG199" s="403"/>
      <c r="FJS199" s="727"/>
      <c r="FJV199" s="403"/>
      <c r="FJW199" s="403"/>
      <c r="FKI199" s="727"/>
      <c r="FKL199" s="403"/>
      <c r="FKM199" s="403"/>
      <c r="FKY199" s="727"/>
      <c r="FLB199" s="403"/>
      <c r="FLC199" s="403"/>
      <c r="FLO199" s="727"/>
      <c r="FLR199" s="403"/>
      <c r="FLS199" s="403"/>
      <c r="FME199" s="727"/>
      <c r="FMH199" s="403"/>
      <c r="FMI199" s="403"/>
      <c r="FMU199" s="727"/>
      <c r="FMX199" s="403"/>
      <c r="FMY199" s="403"/>
      <c r="FNK199" s="727"/>
      <c r="FNN199" s="403"/>
      <c r="FNO199" s="403"/>
      <c r="FOA199" s="727"/>
      <c r="FOD199" s="403"/>
      <c r="FOE199" s="403"/>
      <c r="FOQ199" s="727"/>
      <c r="FOT199" s="403"/>
      <c r="FOU199" s="403"/>
      <c r="FPG199" s="727"/>
      <c r="FPJ199" s="403"/>
      <c r="FPK199" s="403"/>
      <c r="FPW199" s="727"/>
      <c r="FPZ199" s="403"/>
      <c r="FQA199" s="403"/>
      <c r="FQM199" s="727"/>
      <c r="FQP199" s="403"/>
      <c r="FQQ199" s="403"/>
      <c r="FRC199" s="727"/>
      <c r="FRF199" s="403"/>
      <c r="FRG199" s="403"/>
      <c r="FRS199" s="727"/>
      <c r="FRV199" s="403"/>
      <c r="FRW199" s="403"/>
      <c r="FSI199" s="727"/>
      <c r="FSL199" s="403"/>
      <c r="FSM199" s="403"/>
      <c r="FSY199" s="727"/>
      <c r="FTB199" s="403"/>
      <c r="FTC199" s="403"/>
      <c r="FTO199" s="727"/>
      <c r="FTR199" s="403"/>
      <c r="FTS199" s="403"/>
      <c r="FUE199" s="727"/>
      <c r="FUH199" s="403"/>
      <c r="FUI199" s="403"/>
      <c r="FUU199" s="727"/>
      <c r="FUX199" s="403"/>
      <c r="FUY199" s="403"/>
      <c r="FVK199" s="727"/>
      <c r="FVN199" s="403"/>
      <c r="FVO199" s="403"/>
      <c r="FWA199" s="727"/>
      <c r="FWD199" s="403"/>
      <c r="FWE199" s="403"/>
      <c r="FWQ199" s="727"/>
      <c r="FWT199" s="403"/>
      <c r="FWU199" s="403"/>
      <c r="FXG199" s="727"/>
      <c r="FXJ199" s="403"/>
      <c r="FXK199" s="403"/>
      <c r="FXW199" s="727"/>
      <c r="FXZ199" s="403"/>
      <c r="FYA199" s="403"/>
      <c r="FYM199" s="727"/>
      <c r="FYP199" s="403"/>
      <c r="FYQ199" s="403"/>
      <c r="FZC199" s="727"/>
      <c r="FZF199" s="403"/>
      <c r="FZG199" s="403"/>
      <c r="FZS199" s="727"/>
      <c r="FZV199" s="403"/>
      <c r="FZW199" s="403"/>
      <c r="GAI199" s="727"/>
      <c r="GAL199" s="403"/>
      <c r="GAM199" s="403"/>
      <c r="GAY199" s="727"/>
      <c r="GBB199" s="403"/>
      <c r="GBC199" s="403"/>
      <c r="GBO199" s="727"/>
      <c r="GBR199" s="403"/>
      <c r="GBS199" s="403"/>
      <c r="GCE199" s="727"/>
      <c r="GCH199" s="403"/>
      <c r="GCI199" s="403"/>
      <c r="GCU199" s="727"/>
      <c r="GCX199" s="403"/>
      <c r="GCY199" s="403"/>
      <c r="GDK199" s="727"/>
      <c r="GDN199" s="403"/>
      <c r="GDO199" s="403"/>
      <c r="GEA199" s="727"/>
      <c r="GED199" s="403"/>
      <c r="GEE199" s="403"/>
      <c r="GEQ199" s="727"/>
      <c r="GET199" s="403"/>
      <c r="GEU199" s="403"/>
      <c r="GFG199" s="727"/>
      <c r="GFJ199" s="403"/>
      <c r="GFK199" s="403"/>
      <c r="GFW199" s="727"/>
      <c r="GFZ199" s="403"/>
      <c r="GGA199" s="403"/>
      <c r="GGM199" s="727"/>
      <c r="GGP199" s="403"/>
      <c r="GGQ199" s="403"/>
      <c r="GHC199" s="727"/>
      <c r="GHF199" s="403"/>
      <c r="GHG199" s="403"/>
      <c r="GHS199" s="727"/>
      <c r="GHV199" s="403"/>
      <c r="GHW199" s="403"/>
      <c r="GII199" s="727"/>
      <c r="GIL199" s="403"/>
      <c r="GIM199" s="403"/>
      <c r="GIY199" s="727"/>
      <c r="GJB199" s="403"/>
      <c r="GJC199" s="403"/>
      <c r="GJO199" s="727"/>
      <c r="GJR199" s="403"/>
      <c r="GJS199" s="403"/>
      <c r="GKE199" s="727"/>
      <c r="GKH199" s="403"/>
      <c r="GKI199" s="403"/>
      <c r="GKU199" s="727"/>
      <c r="GKX199" s="403"/>
      <c r="GKY199" s="403"/>
      <c r="GLK199" s="727"/>
      <c r="GLN199" s="403"/>
      <c r="GLO199" s="403"/>
      <c r="GMA199" s="727"/>
      <c r="GMD199" s="403"/>
      <c r="GME199" s="403"/>
      <c r="GMQ199" s="727"/>
      <c r="GMT199" s="403"/>
      <c r="GMU199" s="403"/>
      <c r="GNG199" s="727"/>
      <c r="GNJ199" s="403"/>
      <c r="GNK199" s="403"/>
      <c r="GNW199" s="727"/>
      <c r="GNZ199" s="403"/>
      <c r="GOA199" s="403"/>
      <c r="GOM199" s="727"/>
      <c r="GOP199" s="403"/>
      <c r="GOQ199" s="403"/>
      <c r="GPC199" s="727"/>
      <c r="GPF199" s="403"/>
      <c r="GPG199" s="403"/>
      <c r="GPS199" s="727"/>
      <c r="GPV199" s="403"/>
      <c r="GPW199" s="403"/>
      <c r="GQI199" s="727"/>
      <c r="GQL199" s="403"/>
      <c r="GQM199" s="403"/>
      <c r="GQY199" s="727"/>
      <c r="GRB199" s="403"/>
      <c r="GRC199" s="403"/>
      <c r="GRO199" s="727"/>
      <c r="GRR199" s="403"/>
      <c r="GRS199" s="403"/>
      <c r="GSE199" s="727"/>
      <c r="GSH199" s="403"/>
      <c r="GSI199" s="403"/>
      <c r="GSU199" s="727"/>
      <c r="GSX199" s="403"/>
      <c r="GSY199" s="403"/>
      <c r="GTK199" s="727"/>
      <c r="GTN199" s="403"/>
      <c r="GTO199" s="403"/>
      <c r="GUA199" s="727"/>
      <c r="GUD199" s="403"/>
      <c r="GUE199" s="403"/>
      <c r="GUQ199" s="727"/>
      <c r="GUT199" s="403"/>
      <c r="GUU199" s="403"/>
      <c r="GVG199" s="727"/>
      <c r="GVJ199" s="403"/>
      <c r="GVK199" s="403"/>
      <c r="GVW199" s="727"/>
      <c r="GVZ199" s="403"/>
      <c r="GWA199" s="403"/>
      <c r="GWM199" s="727"/>
      <c r="GWP199" s="403"/>
      <c r="GWQ199" s="403"/>
      <c r="GXC199" s="727"/>
      <c r="GXF199" s="403"/>
      <c r="GXG199" s="403"/>
      <c r="GXS199" s="727"/>
      <c r="GXV199" s="403"/>
      <c r="GXW199" s="403"/>
      <c r="GYI199" s="727"/>
      <c r="GYL199" s="403"/>
      <c r="GYM199" s="403"/>
      <c r="GYY199" s="727"/>
      <c r="GZB199" s="403"/>
      <c r="GZC199" s="403"/>
      <c r="GZO199" s="727"/>
      <c r="GZR199" s="403"/>
      <c r="GZS199" s="403"/>
      <c r="HAE199" s="727"/>
      <c r="HAH199" s="403"/>
      <c r="HAI199" s="403"/>
      <c r="HAU199" s="727"/>
      <c r="HAX199" s="403"/>
      <c r="HAY199" s="403"/>
      <c r="HBK199" s="727"/>
      <c r="HBN199" s="403"/>
      <c r="HBO199" s="403"/>
      <c r="HCA199" s="727"/>
      <c r="HCD199" s="403"/>
      <c r="HCE199" s="403"/>
      <c r="HCQ199" s="727"/>
      <c r="HCT199" s="403"/>
      <c r="HCU199" s="403"/>
      <c r="HDG199" s="727"/>
      <c r="HDJ199" s="403"/>
      <c r="HDK199" s="403"/>
      <c r="HDW199" s="727"/>
      <c r="HDZ199" s="403"/>
      <c r="HEA199" s="403"/>
      <c r="HEM199" s="727"/>
      <c r="HEP199" s="403"/>
      <c r="HEQ199" s="403"/>
      <c r="HFC199" s="727"/>
      <c r="HFF199" s="403"/>
      <c r="HFG199" s="403"/>
      <c r="HFS199" s="727"/>
      <c r="HFV199" s="403"/>
      <c r="HFW199" s="403"/>
      <c r="HGI199" s="727"/>
      <c r="HGL199" s="403"/>
      <c r="HGM199" s="403"/>
      <c r="HGY199" s="727"/>
      <c r="HHB199" s="403"/>
      <c r="HHC199" s="403"/>
      <c r="HHO199" s="727"/>
      <c r="HHR199" s="403"/>
      <c r="HHS199" s="403"/>
      <c r="HIE199" s="727"/>
      <c r="HIH199" s="403"/>
      <c r="HII199" s="403"/>
      <c r="HIU199" s="727"/>
      <c r="HIX199" s="403"/>
      <c r="HIY199" s="403"/>
      <c r="HJK199" s="727"/>
      <c r="HJN199" s="403"/>
      <c r="HJO199" s="403"/>
      <c r="HKA199" s="727"/>
      <c r="HKD199" s="403"/>
      <c r="HKE199" s="403"/>
      <c r="HKQ199" s="727"/>
      <c r="HKT199" s="403"/>
      <c r="HKU199" s="403"/>
      <c r="HLG199" s="727"/>
      <c r="HLJ199" s="403"/>
      <c r="HLK199" s="403"/>
      <c r="HLW199" s="727"/>
      <c r="HLZ199" s="403"/>
      <c r="HMA199" s="403"/>
      <c r="HMM199" s="727"/>
      <c r="HMP199" s="403"/>
      <c r="HMQ199" s="403"/>
      <c r="HNC199" s="727"/>
      <c r="HNF199" s="403"/>
      <c r="HNG199" s="403"/>
      <c r="HNS199" s="727"/>
      <c r="HNV199" s="403"/>
      <c r="HNW199" s="403"/>
      <c r="HOI199" s="727"/>
      <c r="HOL199" s="403"/>
      <c r="HOM199" s="403"/>
      <c r="HOY199" s="727"/>
      <c r="HPB199" s="403"/>
      <c r="HPC199" s="403"/>
      <c r="HPO199" s="727"/>
      <c r="HPR199" s="403"/>
      <c r="HPS199" s="403"/>
      <c r="HQE199" s="727"/>
      <c r="HQH199" s="403"/>
      <c r="HQI199" s="403"/>
      <c r="HQU199" s="727"/>
      <c r="HQX199" s="403"/>
      <c r="HQY199" s="403"/>
      <c r="HRK199" s="727"/>
      <c r="HRN199" s="403"/>
      <c r="HRO199" s="403"/>
      <c r="HSA199" s="727"/>
      <c r="HSD199" s="403"/>
      <c r="HSE199" s="403"/>
      <c r="HSQ199" s="727"/>
      <c r="HST199" s="403"/>
      <c r="HSU199" s="403"/>
      <c r="HTG199" s="727"/>
      <c r="HTJ199" s="403"/>
      <c r="HTK199" s="403"/>
      <c r="HTW199" s="727"/>
      <c r="HTZ199" s="403"/>
      <c r="HUA199" s="403"/>
      <c r="HUM199" s="727"/>
      <c r="HUP199" s="403"/>
      <c r="HUQ199" s="403"/>
      <c r="HVC199" s="727"/>
      <c r="HVF199" s="403"/>
      <c r="HVG199" s="403"/>
      <c r="HVS199" s="727"/>
      <c r="HVV199" s="403"/>
      <c r="HVW199" s="403"/>
      <c r="HWI199" s="727"/>
      <c r="HWL199" s="403"/>
      <c r="HWM199" s="403"/>
      <c r="HWY199" s="727"/>
      <c r="HXB199" s="403"/>
      <c r="HXC199" s="403"/>
      <c r="HXO199" s="727"/>
      <c r="HXR199" s="403"/>
      <c r="HXS199" s="403"/>
      <c r="HYE199" s="727"/>
      <c r="HYH199" s="403"/>
      <c r="HYI199" s="403"/>
      <c r="HYU199" s="727"/>
      <c r="HYX199" s="403"/>
      <c r="HYY199" s="403"/>
      <c r="HZK199" s="727"/>
      <c r="HZN199" s="403"/>
      <c r="HZO199" s="403"/>
      <c r="IAA199" s="727"/>
      <c r="IAD199" s="403"/>
      <c r="IAE199" s="403"/>
      <c r="IAQ199" s="727"/>
      <c r="IAT199" s="403"/>
      <c r="IAU199" s="403"/>
      <c r="IBG199" s="727"/>
      <c r="IBJ199" s="403"/>
      <c r="IBK199" s="403"/>
      <c r="IBW199" s="727"/>
      <c r="IBZ199" s="403"/>
      <c r="ICA199" s="403"/>
      <c r="ICM199" s="727"/>
      <c r="ICP199" s="403"/>
      <c r="ICQ199" s="403"/>
      <c r="IDC199" s="727"/>
      <c r="IDF199" s="403"/>
      <c r="IDG199" s="403"/>
      <c r="IDS199" s="727"/>
      <c r="IDV199" s="403"/>
      <c r="IDW199" s="403"/>
      <c r="IEI199" s="727"/>
      <c r="IEL199" s="403"/>
      <c r="IEM199" s="403"/>
      <c r="IEY199" s="727"/>
      <c r="IFB199" s="403"/>
      <c r="IFC199" s="403"/>
      <c r="IFO199" s="727"/>
      <c r="IFR199" s="403"/>
      <c r="IFS199" s="403"/>
      <c r="IGE199" s="727"/>
      <c r="IGH199" s="403"/>
      <c r="IGI199" s="403"/>
      <c r="IGU199" s="727"/>
      <c r="IGX199" s="403"/>
      <c r="IGY199" s="403"/>
      <c r="IHK199" s="727"/>
      <c r="IHN199" s="403"/>
      <c r="IHO199" s="403"/>
      <c r="IIA199" s="727"/>
      <c r="IID199" s="403"/>
      <c r="IIE199" s="403"/>
      <c r="IIQ199" s="727"/>
      <c r="IIT199" s="403"/>
      <c r="IIU199" s="403"/>
      <c r="IJG199" s="727"/>
      <c r="IJJ199" s="403"/>
      <c r="IJK199" s="403"/>
      <c r="IJW199" s="727"/>
      <c r="IJZ199" s="403"/>
      <c r="IKA199" s="403"/>
      <c r="IKM199" s="727"/>
      <c r="IKP199" s="403"/>
      <c r="IKQ199" s="403"/>
      <c r="ILC199" s="727"/>
      <c r="ILF199" s="403"/>
      <c r="ILG199" s="403"/>
      <c r="ILS199" s="727"/>
      <c r="ILV199" s="403"/>
      <c r="ILW199" s="403"/>
      <c r="IMI199" s="727"/>
      <c r="IML199" s="403"/>
      <c r="IMM199" s="403"/>
      <c r="IMY199" s="727"/>
      <c r="INB199" s="403"/>
      <c r="INC199" s="403"/>
      <c r="INO199" s="727"/>
      <c r="INR199" s="403"/>
      <c r="INS199" s="403"/>
      <c r="IOE199" s="727"/>
      <c r="IOH199" s="403"/>
      <c r="IOI199" s="403"/>
      <c r="IOU199" s="727"/>
      <c r="IOX199" s="403"/>
      <c r="IOY199" s="403"/>
      <c r="IPK199" s="727"/>
      <c r="IPN199" s="403"/>
      <c r="IPO199" s="403"/>
      <c r="IQA199" s="727"/>
      <c r="IQD199" s="403"/>
      <c r="IQE199" s="403"/>
      <c r="IQQ199" s="727"/>
      <c r="IQT199" s="403"/>
      <c r="IQU199" s="403"/>
      <c r="IRG199" s="727"/>
      <c r="IRJ199" s="403"/>
      <c r="IRK199" s="403"/>
      <c r="IRW199" s="727"/>
      <c r="IRZ199" s="403"/>
      <c r="ISA199" s="403"/>
      <c r="ISM199" s="727"/>
      <c r="ISP199" s="403"/>
      <c r="ISQ199" s="403"/>
      <c r="ITC199" s="727"/>
      <c r="ITF199" s="403"/>
      <c r="ITG199" s="403"/>
      <c r="ITS199" s="727"/>
      <c r="ITV199" s="403"/>
      <c r="ITW199" s="403"/>
      <c r="IUI199" s="727"/>
      <c r="IUL199" s="403"/>
      <c r="IUM199" s="403"/>
      <c r="IUY199" s="727"/>
      <c r="IVB199" s="403"/>
      <c r="IVC199" s="403"/>
      <c r="IVO199" s="727"/>
      <c r="IVR199" s="403"/>
      <c r="IVS199" s="403"/>
      <c r="IWE199" s="727"/>
      <c r="IWH199" s="403"/>
      <c r="IWI199" s="403"/>
      <c r="IWU199" s="727"/>
      <c r="IWX199" s="403"/>
      <c r="IWY199" s="403"/>
      <c r="IXK199" s="727"/>
      <c r="IXN199" s="403"/>
      <c r="IXO199" s="403"/>
      <c r="IYA199" s="727"/>
      <c r="IYD199" s="403"/>
      <c r="IYE199" s="403"/>
      <c r="IYQ199" s="727"/>
      <c r="IYT199" s="403"/>
      <c r="IYU199" s="403"/>
      <c r="IZG199" s="727"/>
      <c r="IZJ199" s="403"/>
      <c r="IZK199" s="403"/>
      <c r="IZW199" s="727"/>
      <c r="IZZ199" s="403"/>
      <c r="JAA199" s="403"/>
      <c r="JAM199" s="727"/>
      <c r="JAP199" s="403"/>
      <c r="JAQ199" s="403"/>
      <c r="JBC199" s="727"/>
      <c r="JBF199" s="403"/>
      <c r="JBG199" s="403"/>
      <c r="JBS199" s="727"/>
      <c r="JBV199" s="403"/>
      <c r="JBW199" s="403"/>
      <c r="JCI199" s="727"/>
      <c r="JCL199" s="403"/>
      <c r="JCM199" s="403"/>
      <c r="JCY199" s="727"/>
      <c r="JDB199" s="403"/>
      <c r="JDC199" s="403"/>
      <c r="JDO199" s="727"/>
      <c r="JDR199" s="403"/>
      <c r="JDS199" s="403"/>
      <c r="JEE199" s="727"/>
      <c r="JEH199" s="403"/>
      <c r="JEI199" s="403"/>
      <c r="JEU199" s="727"/>
      <c r="JEX199" s="403"/>
      <c r="JEY199" s="403"/>
      <c r="JFK199" s="727"/>
      <c r="JFN199" s="403"/>
      <c r="JFO199" s="403"/>
      <c r="JGA199" s="727"/>
      <c r="JGD199" s="403"/>
      <c r="JGE199" s="403"/>
      <c r="JGQ199" s="727"/>
      <c r="JGT199" s="403"/>
      <c r="JGU199" s="403"/>
      <c r="JHG199" s="727"/>
      <c r="JHJ199" s="403"/>
      <c r="JHK199" s="403"/>
      <c r="JHW199" s="727"/>
      <c r="JHZ199" s="403"/>
      <c r="JIA199" s="403"/>
      <c r="JIM199" s="727"/>
      <c r="JIP199" s="403"/>
      <c r="JIQ199" s="403"/>
      <c r="JJC199" s="727"/>
      <c r="JJF199" s="403"/>
      <c r="JJG199" s="403"/>
      <c r="JJS199" s="727"/>
      <c r="JJV199" s="403"/>
      <c r="JJW199" s="403"/>
      <c r="JKI199" s="727"/>
      <c r="JKL199" s="403"/>
      <c r="JKM199" s="403"/>
      <c r="JKY199" s="727"/>
      <c r="JLB199" s="403"/>
      <c r="JLC199" s="403"/>
      <c r="JLO199" s="727"/>
      <c r="JLR199" s="403"/>
      <c r="JLS199" s="403"/>
      <c r="JME199" s="727"/>
      <c r="JMH199" s="403"/>
      <c r="JMI199" s="403"/>
      <c r="JMU199" s="727"/>
      <c r="JMX199" s="403"/>
      <c r="JMY199" s="403"/>
      <c r="JNK199" s="727"/>
      <c r="JNN199" s="403"/>
      <c r="JNO199" s="403"/>
      <c r="JOA199" s="727"/>
      <c r="JOD199" s="403"/>
      <c r="JOE199" s="403"/>
      <c r="JOQ199" s="727"/>
      <c r="JOT199" s="403"/>
      <c r="JOU199" s="403"/>
      <c r="JPG199" s="727"/>
      <c r="JPJ199" s="403"/>
      <c r="JPK199" s="403"/>
      <c r="JPW199" s="727"/>
      <c r="JPZ199" s="403"/>
      <c r="JQA199" s="403"/>
      <c r="JQM199" s="727"/>
      <c r="JQP199" s="403"/>
      <c r="JQQ199" s="403"/>
      <c r="JRC199" s="727"/>
      <c r="JRF199" s="403"/>
      <c r="JRG199" s="403"/>
      <c r="JRS199" s="727"/>
      <c r="JRV199" s="403"/>
      <c r="JRW199" s="403"/>
      <c r="JSI199" s="727"/>
      <c r="JSL199" s="403"/>
      <c r="JSM199" s="403"/>
      <c r="JSY199" s="727"/>
      <c r="JTB199" s="403"/>
      <c r="JTC199" s="403"/>
      <c r="JTO199" s="727"/>
      <c r="JTR199" s="403"/>
      <c r="JTS199" s="403"/>
      <c r="JUE199" s="727"/>
      <c r="JUH199" s="403"/>
      <c r="JUI199" s="403"/>
      <c r="JUU199" s="727"/>
      <c r="JUX199" s="403"/>
      <c r="JUY199" s="403"/>
      <c r="JVK199" s="727"/>
      <c r="JVN199" s="403"/>
      <c r="JVO199" s="403"/>
      <c r="JWA199" s="727"/>
      <c r="JWD199" s="403"/>
      <c r="JWE199" s="403"/>
      <c r="JWQ199" s="727"/>
      <c r="JWT199" s="403"/>
      <c r="JWU199" s="403"/>
      <c r="JXG199" s="727"/>
      <c r="JXJ199" s="403"/>
      <c r="JXK199" s="403"/>
      <c r="JXW199" s="727"/>
      <c r="JXZ199" s="403"/>
      <c r="JYA199" s="403"/>
      <c r="JYM199" s="727"/>
      <c r="JYP199" s="403"/>
      <c r="JYQ199" s="403"/>
      <c r="JZC199" s="727"/>
      <c r="JZF199" s="403"/>
      <c r="JZG199" s="403"/>
      <c r="JZS199" s="727"/>
      <c r="JZV199" s="403"/>
      <c r="JZW199" s="403"/>
      <c r="KAI199" s="727"/>
      <c r="KAL199" s="403"/>
      <c r="KAM199" s="403"/>
      <c r="KAY199" s="727"/>
      <c r="KBB199" s="403"/>
      <c r="KBC199" s="403"/>
      <c r="KBO199" s="727"/>
      <c r="KBR199" s="403"/>
      <c r="KBS199" s="403"/>
      <c r="KCE199" s="727"/>
      <c r="KCH199" s="403"/>
      <c r="KCI199" s="403"/>
      <c r="KCU199" s="727"/>
      <c r="KCX199" s="403"/>
      <c r="KCY199" s="403"/>
      <c r="KDK199" s="727"/>
      <c r="KDN199" s="403"/>
      <c r="KDO199" s="403"/>
      <c r="KEA199" s="727"/>
      <c r="KED199" s="403"/>
      <c r="KEE199" s="403"/>
      <c r="KEQ199" s="727"/>
      <c r="KET199" s="403"/>
      <c r="KEU199" s="403"/>
      <c r="KFG199" s="727"/>
      <c r="KFJ199" s="403"/>
      <c r="KFK199" s="403"/>
      <c r="KFW199" s="727"/>
      <c r="KFZ199" s="403"/>
      <c r="KGA199" s="403"/>
      <c r="KGM199" s="727"/>
      <c r="KGP199" s="403"/>
      <c r="KGQ199" s="403"/>
      <c r="KHC199" s="727"/>
      <c r="KHF199" s="403"/>
      <c r="KHG199" s="403"/>
      <c r="KHS199" s="727"/>
      <c r="KHV199" s="403"/>
      <c r="KHW199" s="403"/>
      <c r="KII199" s="727"/>
      <c r="KIL199" s="403"/>
      <c r="KIM199" s="403"/>
      <c r="KIY199" s="727"/>
      <c r="KJB199" s="403"/>
      <c r="KJC199" s="403"/>
      <c r="KJO199" s="727"/>
      <c r="KJR199" s="403"/>
      <c r="KJS199" s="403"/>
      <c r="KKE199" s="727"/>
      <c r="KKH199" s="403"/>
      <c r="KKI199" s="403"/>
      <c r="KKU199" s="727"/>
      <c r="KKX199" s="403"/>
      <c r="KKY199" s="403"/>
      <c r="KLK199" s="727"/>
      <c r="KLN199" s="403"/>
      <c r="KLO199" s="403"/>
      <c r="KMA199" s="727"/>
      <c r="KMD199" s="403"/>
      <c r="KME199" s="403"/>
      <c r="KMQ199" s="727"/>
      <c r="KMT199" s="403"/>
      <c r="KMU199" s="403"/>
      <c r="KNG199" s="727"/>
      <c r="KNJ199" s="403"/>
      <c r="KNK199" s="403"/>
      <c r="KNW199" s="727"/>
      <c r="KNZ199" s="403"/>
      <c r="KOA199" s="403"/>
      <c r="KOM199" s="727"/>
      <c r="KOP199" s="403"/>
      <c r="KOQ199" s="403"/>
      <c r="KPC199" s="727"/>
      <c r="KPF199" s="403"/>
      <c r="KPG199" s="403"/>
      <c r="KPS199" s="727"/>
      <c r="KPV199" s="403"/>
      <c r="KPW199" s="403"/>
      <c r="KQI199" s="727"/>
      <c r="KQL199" s="403"/>
      <c r="KQM199" s="403"/>
      <c r="KQY199" s="727"/>
      <c r="KRB199" s="403"/>
      <c r="KRC199" s="403"/>
      <c r="KRO199" s="727"/>
      <c r="KRR199" s="403"/>
      <c r="KRS199" s="403"/>
      <c r="KSE199" s="727"/>
      <c r="KSH199" s="403"/>
      <c r="KSI199" s="403"/>
      <c r="KSU199" s="727"/>
      <c r="KSX199" s="403"/>
      <c r="KSY199" s="403"/>
      <c r="KTK199" s="727"/>
      <c r="KTN199" s="403"/>
      <c r="KTO199" s="403"/>
      <c r="KUA199" s="727"/>
      <c r="KUD199" s="403"/>
      <c r="KUE199" s="403"/>
      <c r="KUQ199" s="727"/>
      <c r="KUT199" s="403"/>
      <c r="KUU199" s="403"/>
      <c r="KVG199" s="727"/>
      <c r="KVJ199" s="403"/>
      <c r="KVK199" s="403"/>
      <c r="KVW199" s="727"/>
      <c r="KVZ199" s="403"/>
      <c r="KWA199" s="403"/>
      <c r="KWM199" s="727"/>
      <c r="KWP199" s="403"/>
      <c r="KWQ199" s="403"/>
      <c r="KXC199" s="727"/>
      <c r="KXF199" s="403"/>
      <c r="KXG199" s="403"/>
      <c r="KXS199" s="727"/>
      <c r="KXV199" s="403"/>
      <c r="KXW199" s="403"/>
      <c r="KYI199" s="727"/>
      <c r="KYL199" s="403"/>
      <c r="KYM199" s="403"/>
      <c r="KYY199" s="727"/>
      <c r="KZB199" s="403"/>
      <c r="KZC199" s="403"/>
      <c r="KZO199" s="727"/>
      <c r="KZR199" s="403"/>
      <c r="KZS199" s="403"/>
      <c r="LAE199" s="727"/>
      <c r="LAH199" s="403"/>
      <c r="LAI199" s="403"/>
      <c r="LAU199" s="727"/>
      <c r="LAX199" s="403"/>
      <c r="LAY199" s="403"/>
      <c r="LBK199" s="727"/>
      <c r="LBN199" s="403"/>
      <c r="LBO199" s="403"/>
      <c r="LCA199" s="727"/>
      <c r="LCD199" s="403"/>
      <c r="LCE199" s="403"/>
      <c r="LCQ199" s="727"/>
      <c r="LCT199" s="403"/>
      <c r="LCU199" s="403"/>
      <c r="LDG199" s="727"/>
      <c r="LDJ199" s="403"/>
      <c r="LDK199" s="403"/>
      <c r="LDW199" s="727"/>
      <c r="LDZ199" s="403"/>
      <c r="LEA199" s="403"/>
      <c r="LEM199" s="727"/>
      <c r="LEP199" s="403"/>
      <c r="LEQ199" s="403"/>
      <c r="LFC199" s="727"/>
      <c r="LFF199" s="403"/>
      <c r="LFG199" s="403"/>
      <c r="LFS199" s="727"/>
      <c r="LFV199" s="403"/>
      <c r="LFW199" s="403"/>
      <c r="LGI199" s="727"/>
      <c r="LGL199" s="403"/>
      <c r="LGM199" s="403"/>
      <c r="LGY199" s="727"/>
      <c r="LHB199" s="403"/>
      <c r="LHC199" s="403"/>
      <c r="LHO199" s="727"/>
      <c r="LHR199" s="403"/>
      <c r="LHS199" s="403"/>
      <c r="LIE199" s="727"/>
      <c r="LIH199" s="403"/>
      <c r="LII199" s="403"/>
      <c r="LIU199" s="727"/>
      <c r="LIX199" s="403"/>
      <c r="LIY199" s="403"/>
      <c r="LJK199" s="727"/>
      <c r="LJN199" s="403"/>
      <c r="LJO199" s="403"/>
      <c r="LKA199" s="727"/>
      <c r="LKD199" s="403"/>
      <c r="LKE199" s="403"/>
      <c r="LKQ199" s="727"/>
      <c r="LKT199" s="403"/>
      <c r="LKU199" s="403"/>
      <c r="LLG199" s="727"/>
      <c r="LLJ199" s="403"/>
      <c r="LLK199" s="403"/>
      <c r="LLW199" s="727"/>
      <c r="LLZ199" s="403"/>
      <c r="LMA199" s="403"/>
      <c r="LMM199" s="727"/>
      <c r="LMP199" s="403"/>
      <c r="LMQ199" s="403"/>
      <c r="LNC199" s="727"/>
      <c r="LNF199" s="403"/>
      <c r="LNG199" s="403"/>
      <c r="LNS199" s="727"/>
      <c r="LNV199" s="403"/>
      <c r="LNW199" s="403"/>
      <c r="LOI199" s="727"/>
      <c r="LOL199" s="403"/>
      <c r="LOM199" s="403"/>
      <c r="LOY199" s="727"/>
      <c r="LPB199" s="403"/>
      <c r="LPC199" s="403"/>
      <c r="LPO199" s="727"/>
      <c r="LPR199" s="403"/>
      <c r="LPS199" s="403"/>
      <c r="LQE199" s="727"/>
      <c r="LQH199" s="403"/>
      <c r="LQI199" s="403"/>
      <c r="LQU199" s="727"/>
      <c r="LQX199" s="403"/>
      <c r="LQY199" s="403"/>
      <c r="LRK199" s="727"/>
      <c r="LRN199" s="403"/>
      <c r="LRO199" s="403"/>
      <c r="LSA199" s="727"/>
      <c r="LSD199" s="403"/>
      <c r="LSE199" s="403"/>
      <c r="LSQ199" s="727"/>
      <c r="LST199" s="403"/>
      <c r="LSU199" s="403"/>
      <c r="LTG199" s="727"/>
      <c r="LTJ199" s="403"/>
      <c r="LTK199" s="403"/>
      <c r="LTW199" s="727"/>
      <c r="LTZ199" s="403"/>
      <c r="LUA199" s="403"/>
      <c r="LUM199" s="727"/>
      <c r="LUP199" s="403"/>
      <c r="LUQ199" s="403"/>
      <c r="LVC199" s="727"/>
      <c r="LVF199" s="403"/>
      <c r="LVG199" s="403"/>
      <c r="LVS199" s="727"/>
      <c r="LVV199" s="403"/>
      <c r="LVW199" s="403"/>
      <c r="LWI199" s="727"/>
      <c r="LWL199" s="403"/>
      <c r="LWM199" s="403"/>
      <c r="LWY199" s="727"/>
      <c r="LXB199" s="403"/>
      <c r="LXC199" s="403"/>
      <c r="LXO199" s="727"/>
      <c r="LXR199" s="403"/>
      <c r="LXS199" s="403"/>
      <c r="LYE199" s="727"/>
      <c r="LYH199" s="403"/>
      <c r="LYI199" s="403"/>
      <c r="LYU199" s="727"/>
      <c r="LYX199" s="403"/>
      <c r="LYY199" s="403"/>
      <c r="LZK199" s="727"/>
      <c r="LZN199" s="403"/>
      <c r="LZO199" s="403"/>
      <c r="MAA199" s="727"/>
      <c r="MAD199" s="403"/>
      <c r="MAE199" s="403"/>
      <c r="MAQ199" s="727"/>
      <c r="MAT199" s="403"/>
      <c r="MAU199" s="403"/>
      <c r="MBG199" s="727"/>
      <c r="MBJ199" s="403"/>
      <c r="MBK199" s="403"/>
      <c r="MBW199" s="727"/>
      <c r="MBZ199" s="403"/>
      <c r="MCA199" s="403"/>
      <c r="MCM199" s="727"/>
      <c r="MCP199" s="403"/>
      <c r="MCQ199" s="403"/>
      <c r="MDC199" s="727"/>
      <c r="MDF199" s="403"/>
      <c r="MDG199" s="403"/>
      <c r="MDS199" s="727"/>
      <c r="MDV199" s="403"/>
      <c r="MDW199" s="403"/>
      <c r="MEI199" s="727"/>
      <c r="MEL199" s="403"/>
      <c r="MEM199" s="403"/>
      <c r="MEY199" s="727"/>
      <c r="MFB199" s="403"/>
      <c r="MFC199" s="403"/>
      <c r="MFO199" s="727"/>
      <c r="MFR199" s="403"/>
      <c r="MFS199" s="403"/>
      <c r="MGE199" s="727"/>
      <c r="MGH199" s="403"/>
      <c r="MGI199" s="403"/>
      <c r="MGU199" s="727"/>
      <c r="MGX199" s="403"/>
      <c r="MGY199" s="403"/>
      <c r="MHK199" s="727"/>
      <c r="MHN199" s="403"/>
      <c r="MHO199" s="403"/>
      <c r="MIA199" s="727"/>
      <c r="MID199" s="403"/>
      <c r="MIE199" s="403"/>
      <c r="MIQ199" s="727"/>
      <c r="MIT199" s="403"/>
      <c r="MIU199" s="403"/>
      <c r="MJG199" s="727"/>
      <c r="MJJ199" s="403"/>
      <c r="MJK199" s="403"/>
      <c r="MJW199" s="727"/>
      <c r="MJZ199" s="403"/>
      <c r="MKA199" s="403"/>
      <c r="MKM199" s="727"/>
      <c r="MKP199" s="403"/>
      <c r="MKQ199" s="403"/>
      <c r="MLC199" s="727"/>
      <c r="MLF199" s="403"/>
      <c r="MLG199" s="403"/>
      <c r="MLS199" s="727"/>
      <c r="MLV199" s="403"/>
      <c r="MLW199" s="403"/>
      <c r="MMI199" s="727"/>
      <c r="MML199" s="403"/>
      <c r="MMM199" s="403"/>
      <c r="MMY199" s="727"/>
      <c r="MNB199" s="403"/>
      <c r="MNC199" s="403"/>
      <c r="MNO199" s="727"/>
      <c r="MNR199" s="403"/>
      <c r="MNS199" s="403"/>
      <c r="MOE199" s="727"/>
      <c r="MOH199" s="403"/>
      <c r="MOI199" s="403"/>
      <c r="MOU199" s="727"/>
      <c r="MOX199" s="403"/>
      <c r="MOY199" s="403"/>
      <c r="MPK199" s="727"/>
      <c r="MPN199" s="403"/>
      <c r="MPO199" s="403"/>
      <c r="MQA199" s="727"/>
      <c r="MQD199" s="403"/>
      <c r="MQE199" s="403"/>
      <c r="MQQ199" s="727"/>
      <c r="MQT199" s="403"/>
      <c r="MQU199" s="403"/>
      <c r="MRG199" s="727"/>
      <c r="MRJ199" s="403"/>
      <c r="MRK199" s="403"/>
      <c r="MRW199" s="727"/>
      <c r="MRZ199" s="403"/>
      <c r="MSA199" s="403"/>
      <c r="MSM199" s="727"/>
      <c r="MSP199" s="403"/>
      <c r="MSQ199" s="403"/>
      <c r="MTC199" s="727"/>
      <c r="MTF199" s="403"/>
      <c r="MTG199" s="403"/>
      <c r="MTS199" s="727"/>
      <c r="MTV199" s="403"/>
      <c r="MTW199" s="403"/>
      <c r="MUI199" s="727"/>
      <c r="MUL199" s="403"/>
      <c r="MUM199" s="403"/>
      <c r="MUY199" s="727"/>
      <c r="MVB199" s="403"/>
      <c r="MVC199" s="403"/>
      <c r="MVO199" s="727"/>
      <c r="MVR199" s="403"/>
      <c r="MVS199" s="403"/>
      <c r="MWE199" s="727"/>
      <c r="MWH199" s="403"/>
      <c r="MWI199" s="403"/>
      <c r="MWU199" s="727"/>
      <c r="MWX199" s="403"/>
      <c r="MWY199" s="403"/>
      <c r="MXK199" s="727"/>
      <c r="MXN199" s="403"/>
      <c r="MXO199" s="403"/>
      <c r="MYA199" s="727"/>
      <c r="MYD199" s="403"/>
      <c r="MYE199" s="403"/>
      <c r="MYQ199" s="727"/>
      <c r="MYT199" s="403"/>
      <c r="MYU199" s="403"/>
      <c r="MZG199" s="727"/>
      <c r="MZJ199" s="403"/>
      <c r="MZK199" s="403"/>
      <c r="MZW199" s="727"/>
      <c r="MZZ199" s="403"/>
      <c r="NAA199" s="403"/>
      <c r="NAM199" s="727"/>
      <c r="NAP199" s="403"/>
      <c r="NAQ199" s="403"/>
      <c r="NBC199" s="727"/>
      <c r="NBF199" s="403"/>
      <c r="NBG199" s="403"/>
      <c r="NBS199" s="727"/>
      <c r="NBV199" s="403"/>
      <c r="NBW199" s="403"/>
      <c r="NCI199" s="727"/>
      <c r="NCL199" s="403"/>
      <c r="NCM199" s="403"/>
      <c r="NCY199" s="727"/>
      <c r="NDB199" s="403"/>
      <c r="NDC199" s="403"/>
      <c r="NDO199" s="727"/>
      <c r="NDR199" s="403"/>
      <c r="NDS199" s="403"/>
      <c r="NEE199" s="727"/>
      <c r="NEH199" s="403"/>
      <c r="NEI199" s="403"/>
      <c r="NEU199" s="727"/>
      <c r="NEX199" s="403"/>
      <c r="NEY199" s="403"/>
      <c r="NFK199" s="727"/>
      <c r="NFN199" s="403"/>
      <c r="NFO199" s="403"/>
      <c r="NGA199" s="727"/>
      <c r="NGD199" s="403"/>
      <c r="NGE199" s="403"/>
      <c r="NGQ199" s="727"/>
      <c r="NGT199" s="403"/>
      <c r="NGU199" s="403"/>
      <c r="NHG199" s="727"/>
      <c r="NHJ199" s="403"/>
      <c r="NHK199" s="403"/>
      <c r="NHW199" s="727"/>
      <c r="NHZ199" s="403"/>
      <c r="NIA199" s="403"/>
      <c r="NIM199" s="727"/>
      <c r="NIP199" s="403"/>
      <c r="NIQ199" s="403"/>
      <c r="NJC199" s="727"/>
      <c r="NJF199" s="403"/>
      <c r="NJG199" s="403"/>
      <c r="NJS199" s="727"/>
      <c r="NJV199" s="403"/>
      <c r="NJW199" s="403"/>
      <c r="NKI199" s="727"/>
      <c r="NKL199" s="403"/>
      <c r="NKM199" s="403"/>
      <c r="NKY199" s="727"/>
      <c r="NLB199" s="403"/>
      <c r="NLC199" s="403"/>
      <c r="NLO199" s="727"/>
      <c r="NLR199" s="403"/>
      <c r="NLS199" s="403"/>
      <c r="NME199" s="727"/>
      <c r="NMH199" s="403"/>
      <c r="NMI199" s="403"/>
      <c r="NMU199" s="727"/>
      <c r="NMX199" s="403"/>
      <c r="NMY199" s="403"/>
      <c r="NNK199" s="727"/>
      <c r="NNN199" s="403"/>
      <c r="NNO199" s="403"/>
      <c r="NOA199" s="727"/>
      <c r="NOD199" s="403"/>
      <c r="NOE199" s="403"/>
      <c r="NOQ199" s="727"/>
      <c r="NOT199" s="403"/>
      <c r="NOU199" s="403"/>
      <c r="NPG199" s="727"/>
      <c r="NPJ199" s="403"/>
      <c r="NPK199" s="403"/>
      <c r="NPW199" s="727"/>
      <c r="NPZ199" s="403"/>
      <c r="NQA199" s="403"/>
      <c r="NQM199" s="727"/>
      <c r="NQP199" s="403"/>
      <c r="NQQ199" s="403"/>
      <c r="NRC199" s="727"/>
      <c r="NRF199" s="403"/>
      <c r="NRG199" s="403"/>
      <c r="NRS199" s="727"/>
      <c r="NRV199" s="403"/>
      <c r="NRW199" s="403"/>
      <c r="NSI199" s="727"/>
      <c r="NSL199" s="403"/>
      <c r="NSM199" s="403"/>
      <c r="NSY199" s="727"/>
      <c r="NTB199" s="403"/>
      <c r="NTC199" s="403"/>
      <c r="NTO199" s="727"/>
      <c r="NTR199" s="403"/>
      <c r="NTS199" s="403"/>
      <c r="NUE199" s="727"/>
      <c r="NUH199" s="403"/>
      <c r="NUI199" s="403"/>
      <c r="NUU199" s="727"/>
      <c r="NUX199" s="403"/>
      <c r="NUY199" s="403"/>
      <c r="NVK199" s="727"/>
      <c r="NVN199" s="403"/>
      <c r="NVO199" s="403"/>
      <c r="NWA199" s="727"/>
      <c r="NWD199" s="403"/>
      <c r="NWE199" s="403"/>
      <c r="NWQ199" s="727"/>
      <c r="NWT199" s="403"/>
      <c r="NWU199" s="403"/>
      <c r="NXG199" s="727"/>
      <c r="NXJ199" s="403"/>
      <c r="NXK199" s="403"/>
      <c r="NXW199" s="727"/>
      <c r="NXZ199" s="403"/>
      <c r="NYA199" s="403"/>
      <c r="NYM199" s="727"/>
      <c r="NYP199" s="403"/>
      <c r="NYQ199" s="403"/>
      <c r="NZC199" s="727"/>
      <c r="NZF199" s="403"/>
      <c r="NZG199" s="403"/>
      <c r="NZS199" s="727"/>
      <c r="NZV199" s="403"/>
      <c r="NZW199" s="403"/>
      <c r="OAI199" s="727"/>
      <c r="OAL199" s="403"/>
      <c r="OAM199" s="403"/>
      <c r="OAY199" s="727"/>
      <c r="OBB199" s="403"/>
      <c r="OBC199" s="403"/>
      <c r="OBO199" s="727"/>
      <c r="OBR199" s="403"/>
      <c r="OBS199" s="403"/>
      <c r="OCE199" s="727"/>
      <c r="OCH199" s="403"/>
      <c r="OCI199" s="403"/>
      <c r="OCU199" s="727"/>
      <c r="OCX199" s="403"/>
      <c r="OCY199" s="403"/>
      <c r="ODK199" s="727"/>
      <c r="ODN199" s="403"/>
      <c r="ODO199" s="403"/>
      <c r="OEA199" s="727"/>
      <c r="OED199" s="403"/>
      <c r="OEE199" s="403"/>
      <c r="OEQ199" s="727"/>
      <c r="OET199" s="403"/>
      <c r="OEU199" s="403"/>
      <c r="OFG199" s="727"/>
      <c r="OFJ199" s="403"/>
      <c r="OFK199" s="403"/>
      <c r="OFW199" s="727"/>
      <c r="OFZ199" s="403"/>
      <c r="OGA199" s="403"/>
      <c r="OGM199" s="727"/>
      <c r="OGP199" s="403"/>
      <c r="OGQ199" s="403"/>
      <c r="OHC199" s="727"/>
      <c r="OHF199" s="403"/>
      <c r="OHG199" s="403"/>
      <c r="OHS199" s="727"/>
      <c r="OHV199" s="403"/>
      <c r="OHW199" s="403"/>
      <c r="OII199" s="727"/>
      <c r="OIL199" s="403"/>
      <c r="OIM199" s="403"/>
      <c r="OIY199" s="727"/>
      <c r="OJB199" s="403"/>
      <c r="OJC199" s="403"/>
      <c r="OJO199" s="727"/>
      <c r="OJR199" s="403"/>
      <c r="OJS199" s="403"/>
      <c r="OKE199" s="727"/>
      <c r="OKH199" s="403"/>
      <c r="OKI199" s="403"/>
      <c r="OKU199" s="727"/>
      <c r="OKX199" s="403"/>
      <c r="OKY199" s="403"/>
      <c r="OLK199" s="727"/>
      <c r="OLN199" s="403"/>
      <c r="OLO199" s="403"/>
      <c r="OMA199" s="727"/>
      <c r="OMD199" s="403"/>
      <c r="OME199" s="403"/>
      <c r="OMQ199" s="727"/>
      <c r="OMT199" s="403"/>
      <c r="OMU199" s="403"/>
      <c r="ONG199" s="727"/>
      <c r="ONJ199" s="403"/>
      <c r="ONK199" s="403"/>
      <c r="ONW199" s="727"/>
      <c r="ONZ199" s="403"/>
      <c r="OOA199" s="403"/>
      <c r="OOM199" s="727"/>
      <c r="OOP199" s="403"/>
      <c r="OOQ199" s="403"/>
      <c r="OPC199" s="727"/>
      <c r="OPF199" s="403"/>
      <c r="OPG199" s="403"/>
      <c r="OPS199" s="727"/>
      <c r="OPV199" s="403"/>
      <c r="OPW199" s="403"/>
      <c r="OQI199" s="727"/>
      <c r="OQL199" s="403"/>
      <c r="OQM199" s="403"/>
      <c r="OQY199" s="727"/>
      <c r="ORB199" s="403"/>
      <c r="ORC199" s="403"/>
      <c r="ORO199" s="727"/>
      <c r="ORR199" s="403"/>
      <c r="ORS199" s="403"/>
      <c r="OSE199" s="727"/>
      <c r="OSH199" s="403"/>
      <c r="OSI199" s="403"/>
      <c r="OSU199" s="727"/>
      <c r="OSX199" s="403"/>
      <c r="OSY199" s="403"/>
      <c r="OTK199" s="727"/>
      <c r="OTN199" s="403"/>
      <c r="OTO199" s="403"/>
      <c r="OUA199" s="727"/>
      <c r="OUD199" s="403"/>
      <c r="OUE199" s="403"/>
      <c r="OUQ199" s="727"/>
      <c r="OUT199" s="403"/>
      <c r="OUU199" s="403"/>
      <c r="OVG199" s="727"/>
      <c r="OVJ199" s="403"/>
      <c r="OVK199" s="403"/>
      <c r="OVW199" s="727"/>
      <c r="OVZ199" s="403"/>
      <c r="OWA199" s="403"/>
      <c r="OWM199" s="727"/>
      <c r="OWP199" s="403"/>
      <c r="OWQ199" s="403"/>
      <c r="OXC199" s="727"/>
      <c r="OXF199" s="403"/>
      <c r="OXG199" s="403"/>
      <c r="OXS199" s="727"/>
      <c r="OXV199" s="403"/>
      <c r="OXW199" s="403"/>
      <c r="OYI199" s="727"/>
      <c r="OYL199" s="403"/>
      <c r="OYM199" s="403"/>
      <c r="OYY199" s="727"/>
      <c r="OZB199" s="403"/>
      <c r="OZC199" s="403"/>
      <c r="OZO199" s="727"/>
      <c r="OZR199" s="403"/>
      <c r="OZS199" s="403"/>
      <c r="PAE199" s="727"/>
      <c r="PAH199" s="403"/>
      <c r="PAI199" s="403"/>
      <c r="PAU199" s="727"/>
      <c r="PAX199" s="403"/>
      <c r="PAY199" s="403"/>
      <c r="PBK199" s="727"/>
      <c r="PBN199" s="403"/>
      <c r="PBO199" s="403"/>
      <c r="PCA199" s="727"/>
      <c r="PCD199" s="403"/>
      <c r="PCE199" s="403"/>
      <c r="PCQ199" s="727"/>
      <c r="PCT199" s="403"/>
      <c r="PCU199" s="403"/>
      <c r="PDG199" s="727"/>
      <c r="PDJ199" s="403"/>
      <c r="PDK199" s="403"/>
      <c r="PDW199" s="727"/>
      <c r="PDZ199" s="403"/>
      <c r="PEA199" s="403"/>
      <c r="PEM199" s="727"/>
      <c r="PEP199" s="403"/>
      <c r="PEQ199" s="403"/>
      <c r="PFC199" s="727"/>
      <c r="PFF199" s="403"/>
      <c r="PFG199" s="403"/>
      <c r="PFS199" s="727"/>
      <c r="PFV199" s="403"/>
      <c r="PFW199" s="403"/>
      <c r="PGI199" s="727"/>
      <c r="PGL199" s="403"/>
      <c r="PGM199" s="403"/>
      <c r="PGY199" s="727"/>
      <c r="PHB199" s="403"/>
      <c r="PHC199" s="403"/>
      <c r="PHO199" s="727"/>
      <c r="PHR199" s="403"/>
      <c r="PHS199" s="403"/>
      <c r="PIE199" s="727"/>
      <c r="PIH199" s="403"/>
      <c r="PII199" s="403"/>
      <c r="PIU199" s="727"/>
      <c r="PIX199" s="403"/>
      <c r="PIY199" s="403"/>
      <c r="PJK199" s="727"/>
      <c r="PJN199" s="403"/>
      <c r="PJO199" s="403"/>
      <c r="PKA199" s="727"/>
      <c r="PKD199" s="403"/>
      <c r="PKE199" s="403"/>
      <c r="PKQ199" s="727"/>
      <c r="PKT199" s="403"/>
      <c r="PKU199" s="403"/>
      <c r="PLG199" s="727"/>
      <c r="PLJ199" s="403"/>
      <c r="PLK199" s="403"/>
      <c r="PLW199" s="727"/>
      <c r="PLZ199" s="403"/>
      <c r="PMA199" s="403"/>
      <c r="PMM199" s="727"/>
      <c r="PMP199" s="403"/>
      <c r="PMQ199" s="403"/>
      <c r="PNC199" s="727"/>
      <c r="PNF199" s="403"/>
      <c r="PNG199" s="403"/>
      <c r="PNS199" s="727"/>
      <c r="PNV199" s="403"/>
      <c r="PNW199" s="403"/>
      <c r="POI199" s="727"/>
      <c r="POL199" s="403"/>
      <c r="POM199" s="403"/>
      <c r="POY199" s="727"/>
      <c r="PPB199" s="403"/>
      <c r="PPC199" s="403"/>
      <c r="PPO199" s="727"/>
      <c r="PPR199" s="403"/>
      <c r="PPS199" s="403"/>
      <c r="PQE199" s="727"/>
      <c r="PQH199" s="403"/>
      <c r="PQI199" s="403"/>
      <c r="PQU199" s="727"/>
      <c r="PQX199" s="403"/>
      <c r="PQY199" s="403"/>
      <c r="PRK199" s="727"/>
      <c r="PRN199" s="403"/>
      <c r="PRO199" s="403"/>
      <c r="PSA199" s="727"/>
      <c r="PSD199" s="403"/>
      <c r="PSE199" s="403"/>
      <c r="PSQ199" s="727"/>
      <c r="PST199" s="403"/>
      <c r="PSU199" s="403"/>
      <c r="PTG199" s="727"/>
      <c r="PTJ199" s="403"/>
      <c r="PTK199" s="403"/>
      <c r="PTW199" s="727"/>
      <c r="PTZ199" s="403"/>
      <c r="PUA199" s="403"/>
      <c r="PUM199" s="727"/>
      <c r="PUP199" s="403"/>
      <c r="PUQ199" s="403"/>
      <c r="PVC199" s="727"/>
      <c r="PVF199" s="403"/>
      <c r="PVG199" s="403"/>
      <c r="PVS199" s="727"/>
      <c r="PVV199" s="403"/>
      <c r="PVW199" s="403"/>
      <c r="PWI199" s="727"/>
      <c r="PWL199" s="403"/>
      <c r="PWM199" s="403"/>
      <c r="PWY199" s="727"/>
      <c r="PXB199" s="403"/>
      <c r="PXC199" s="403"/>
      <c r="PXO199" s="727"/>
      <c r="PXR199" s="403"/>
      <c r="PXS199" s="403"/>
      <c r="PYE199" s="727"/>
      <c r="PYH199" s="403"/>
      <c r="PYI199" s="403"/>
      <c r="PYU199" s="727"/>
      <c r="PYX199" s="403"/>
      <c r="PYY199" s="403"/>
      <c r="PZK199" s="727"/>
      <c r="PZN199" s="403"/>
      <c r="PZO199" s="403"/>
      <c r="QAA199" s="727"/>
      <c r="QAD199" s="403"/>
      <c r="QAE199" s="403"/>
      <c r="QAQ199" s="727"/>
      <c r="QAT199" s="403"/>
      <c r="QAU199" s="403"/>
      <c r="QBG199" s="727"/>
      <c r="QBJ199" s="403"/>
      <c r="QBK199" s="403"/>
      <c r="QBW199" s="727"/>
      <c r="QBZ199" s="403"/>
      <c r="QCA199" s="403"/>
      <c r="QCM199" s="727"/>
      <c r="QCP199" s="403"/>
      <c r="QCQ199" s="403"/>
      <c r="QDC199" s="727"/>
      <c r="QDF199" s="403"/>
      <c r="QDG199" s="403"/>
      <c r="QDS199" s="727"/>
      <c r="QDV199" s="403"/>
      <c r="QDW199" s="403"/>
      <c r="QEI199" s="727"/>
      <c r="QEL199" s="403"/>
      <c r="QEM199" s="403"/>
      <c r="QEY199" s="727"/>
      <c r="QFB199" s="403"/>
      <c r="QFC199" s="403"/>
      <c r="QFO199" s="727"/>
      <c r="QFR199" s="403"/>
      <c r="QFS199" s="403"/>
      <c r="QGE199" s="727"/>
      <c r="QGH199" s="403"/>
      <c r="QGI199" s="403"/>
      <c r="QGU199" s="727"/>
      <c r="QGX199" s="403"/>
      <c r="QGY199" s="403"/>
      <c r="QHK199" s="727"/>
      <c r="QHN199" s="403"/>
      <c r="QHO199" s="403"/>
      <c r="QIA199" s="727"/>
      <c r="QID199" s="403"/>
      <c r="QIE199" s="403"/>
      <c r="QIQ199" s="727"/>
      <c r="QIT199" s="403"/>
      <c r="QIU199" s="403"/>
      <c r="QJG199" s="727"/>
      <c r="QJJ199" s="403"/>
      <c r="QJK199" s="403"/>
      <c r="QJW199" s="727"/>
      <c r="QJZ199" s="403"/>
      <c r="QKA199" s="403"/>
      <c r="QKM199" s="727"/>
      <c r="QKP199" s="403"/>
      <c r="QKQ199" s="403"/>
      <c r="QLC199" s="727"/>
      <c r="QLF199" s="403"/>
      <c r="QLG199" s="403"/>
      <c r="QLS199" s="727"/>
      <c r="QLV199" s="403"/>
      <c r="QLW199" s="403"/>
      <c r="QMI199" s="727"/>
      <c r="QML199" s="403"/>
      <c r="QMM199" s="403"/>
      <c r="QMY199" s="727"/>
      <c r="QNB199" s="403"/>
      <c r="QNC199" s="403"/>
      <c r="QNO199" s="727"/>
      <c r="QNR199" s="403"/>
      <c r="QNS199" s="403"/>
      <c r="QOE199" s="727"/>
      <c r="QOH199" s="403"/>
      <c r="QOI199" s="403"/>
      <c r="QOU199" s="727"/>
      <c r="QOX199" s="403"/>
      <c r="QOY199" s="403"/>
      <c r="QPK199" s="727"/>
      <c r="QPN199" s="403"/>
      <c r="QPO199" s="403"/>
      <c r="QQA199" s="727"/>
      <c r="QQD199" s="403"/>
      <c r="QQE199" s="403"/>
      <c r="QQQ199" s="727"/>
      <c r="QQT199" s="403"/>
      <c r="QQU199" s="403"/>
      <c r="QRG199" s="727"/>
      <c r="QRJ199" s="403"/>
      <c r="QRK199" s="403"/>
      <c r="QRW199" s="727"/>
      <c r="QRZ199" s="403"/>
      <c r="QSA199" s="403"/>
      <c r="QSM199" s="727"/>
      <c r="QSP199" s="403"/>
      <c r="QSQ199" s="403"/>
      <c r="QTC199" s="727"/>
      <c r="QTF199" s="403"/>
      <c r="QTG199" s="403"/>
      <c r="QTS199" s="727"/>
      <c r="QTV199" s="403"/>
      <c r="QTW199" s="403"/>
      <c r="QUI199" s="727"/>
      <c r="QUL199" s="403"/>
      <c r="QUM199" s="403"/>
      <c r="QUY199" s="727"/>
      <c r="QVB199" s="403"/>
      <c r="QVC199" s="403"/>
      <c r="QVO199" s="727"/>
      <c r="QVR199" s="403"/>
      <c r="QVS199" s="403"/>
      <c r="QWE199" s="727"/>
      <c r="QWH199" s="403"/>
      <c r="QWI199" s="403"/>
      <c r="QWU199" s="727"/>
      <c r="QWX199" s="403"/>
      <c r="QWY199" s="403"/>
      <c r="QXK199" s="727"/>
      <c r="QXN199" s="403"/>
      <c r="QXO199" s="403"/>
      <c r="QYA199" s="727"/>
      <c r="QYD199" s="403"/>
      <c r="QYE199" s="403"/>
      <c r="QYQ199" s="727"/>
      <c r="QYT199" s="403"/>
      <c r="QYU199" s="403"/>
      <c r="QZG199" s="727"/>
      <c r="QZJ199" s="403"/>
      <c r="QZK199" s="403"/>
      <c r="QZW199" s="727"/>
      <c r="QZZ199" s="403"/>
      <c r="RAA199" s="403"/>
      <c r="RAM199" s="727"/>
      <c r="RAP199" s="403"/>
      <c r="RAQ199" s="403"/>
      <c r="RBC199" s="727"/>
      <c r="RBF199" s="403"/>
      <c r="RBG199" s="403"/>
      <c r="RBS199" s="727"/>
      <c r="RBV199" s="403"/>
      <c r="RBW199" s="403"/>
      <c r="RCI199" s="727"/>
      <c r="RCL199" s="403"/>
      <c r="RCM199" s="403"/>
      <c r="RCY199" s="727"/>
      <c r="RDB199" s="403"/>
      <c r="RDC199" s="403"/>
      <c r="RDO199" s="727"/>
      <c r="RDR199" s="403"/>
      <c r="RDS199" s="403"/>
      <c r="REE199" s="727"/>
      <c r="REH199" s="403"/>
      <c r="REI199" s="403"/>
      <c r="REU199" s="727"/>
      <c r="REX199" s="403"/>
      <c r="REY199" s="403"/>
      <c r="RFK199" s="727"/>
      <c r="RFN199" s="403"/>
      <c r="RFO199" s="403"/>
      <c r="RGA199" s="727"/>
      <c r="RGD199" s="403"/>
      <c r="RGE199" s="403"/>
      <c r="RGQ199" s="727"/>
      <c r="RGT199" s="403"/>
      <c r="RGU199" s="403"/>
      <c r="RHG199" s="727"/>
      <c r="RHJ199" s="403"/>
      <c r="RHK199" s="403"/>
      <c r="RHW199" s="727"/>
      <c r="RHZ199" s="403"/>
      <c r="RIA199" s="403"/>
      <c r="RIM199" s="727"/>
      <c r="RIP199" s="403"/>
      <c r="RIQ199" s="403"/>
      <c r="RJC199" s="727"/>
      <c r="RJF199" s="403"/>
      <c r="RJG199" s="403"/>
      <c r="RJS199" s="727"/>
      <c r="RJV199" s="403"/>
      <c r="RJW199" s="403"/>
      <c r="RKI199" s="727"/>
      <c r="RKL199" s="403"/>
      <c r="RKM199" s="403"/>
      <c r="RKY199" s="727"/>
      <c r="RLB199" s="403"/>
      <c r="RLC199" s="403"/>
      <c r="RLO199" s="727"/>
      <c r="RLR199" s="403"/>
      <c r="RLS199" s="403"/>
      <c r="RME199" s="727"/>
      <c r="RMH199" s="403"/>
      <c r="RMI199" s="403"/>
      <c r="RMU199" s="727"/>
      <c r="RMX199" s="403"/>
      <c r="RMY199" s="403"/>
      <c r="RNK199" s="727"/>
      <c r="RNN199" s="403"/>
      <c r="RNO199" s="403"/>
      <c r="ROA199" s="727"/>
      <c r="ROD199" s="403"/>
      <c r="ROE199" s="403"/>
      <c r="ROQ199" s="727"/>
      <c r="ROT199" s="403"/>
      <c r="ROU199" s="403"/>
      <c r="RPG199" s="727"/>
      <c r="RPJ199" s="403"/>
      <c r="RPK199" s="403"/>
      <c r="RPW199" s="727"/>
      <c r="RPZ199" s="403"/>
      <c r="RQA199" s="403"/>
      <c r="RQM199" s="727"/>
      <c r="RQP199" s="403"/>
      <c r="RQQ199" s="403"/>
      <c r="RRC199" s="727"/>
      <c r="RRF199" s="403"/>
      <c r="RRG199" s="403"/>
      <c r="RRS199" s="727"/>
      <c r="RRV199" s="403"/>
      <c r="RRW199" s="403"/>
      <c r="RSI199" s="727"/>
      <c r="RSL199" s="403"/>
      <c r="RSM199" s="403"/>
      <c r="RSY199" s="727"/>
      <c r="RTB199" s="403"/>
      <c r="RTC199" s="403"/>
      <c r="RTO199" s="727"/>
      <c r="RTR199" s="403"/>
      <c r="RTS199" s="403"/>
      <c r="RUE199" s="727"/>
      <c r="RUH199" s="403"/>
      <c r="RUI199" s="403"/>
      <c r="RUU199" s="727"/>
      <c r="RUX199" s="403"/>
      <c r="RUY199" s="403"/>
      <c r="RVK199" s="727"/>
      <c r="RVN199" s="403"/>
      <c r="RVO199" s="403"/>
      <c r="RWA199" s="727"/>
      <c r="RWD199" s="403"/>
      <c r="RWE199" s="403"/>
      <c r="RWQ199" s="727"/>
      <c r="RWT199" s="403"/>
      <c r="RWU199" s="403"/>
      <c r="RXG199" s="727"/>
      <c r="RXJ199" s="403"/>
      <c r="RXK199" s="403"/>
      <c r="RXW199" s="727"/>
      <c r="RXZ199" s="403"/>
      <c r="RYA199" s="403"/>
      <c r="RYM199" s="727"/>
      <c r="RYP199" s="403"/>
      <c r="RYQ199" s="403"/>
      <c r="RZC199" s="727"/>
      <c r="RZF199" s="403"/>
      <c r="RZG199" s="403"/>
      <c r="RZS199" s="727"/>
      <c r="RZV199" s="403"/>
      <c r="RZW199" s="403"/>
      <c r="SAI199" s="727"/>
      <c r="SAL199" s="403"/>
      <c r="SAM199" s="403"/>
      <c r="SAY199" s="727"/>
      <c r="SBB199" s="403"/>
      <c r="SBC199" s="403"/>
      <c r="SBO199" s="727"/>
      <c r="SBR199" s="403"/>
      <c r="SBS199" s="403"/>
      <c r="SCE199" s="727"/>
      <c r="SCH199" s="403"/>
      <c r="SCI199" s="403"/>
      <c r="SCU199" s="727"/>
      <c r="SCX199" s="403"/>
      <c r="SCY199" s="403"/>
      <c r="SDK199" s="727"/>
      <c r="SDN199" s="403"/>
      <c r="SDO199" s="403"/>
      <c r="SEA199" s="727"/>
      <c r="SED199" s="403"/>
      <c r="SEE199" s="403"/>
      <c r="SEQ199" s="727"/>
      <c r="SET199" s="403"/>
      <c r="SEU199" s="403"/>
      <c r="SFG199" s="727"/>
      <c r="SFJ199" s="403"/>
      <c r="SFK199" s="403"/>
      <c r="SFW199" s="727"/>
      <c r="SFZ199" s="403"/>
      <c r="SGA199" s="403"/>
      <c r="SGM199" s="727"/>
      <c r="SGP199" s="403"/>
      <c r="SGQ199" s="403"/>
      <c r="SHC199" s="727"/>
      <c r="SHF199" s="403"/>
      <c r="SHG199" s="403"/>
      <c r="SHS199" s="727"/>
      <c r="SHV199" s="403"/>
      <c r="SHW199" s="403"/>
      <c r="SII199" s="727"/>
      <c r="SIL199" s="403"/>
      <c r="SIM199" s="403"/>
      <c r="SIY199" s="727"/>
      <c r="SJB199" s="403"/>
      <c r="SJC199" s="403"/>
      <c r="SJO199" s="727"/>
      <c r="SJR199" s="403"/>
      <c r="SJS199" s="403"/>
      <c r="SKE199" s="727"/>
      <c r="SKH199" s="403"/>
      <c r="SKI199" s="403"/>
      <c r="SKU199" s="727"/>
      <c r="SKX199" s="403"/>
      <c r="SKY199" s="403"/>
      <c r="SLK199" s="727"/>
      <c r="SLN199" s="403"/>
      <c r="SLO199" s="403"/>
      <c r="SMA199" s="727"/>
      <c r="SMD199" s="403"/>
      <c r="SME199" s="403"/>
      <c r="SMQ199" s="727"/>
      <c r="SMT199" s="403"/>
      <c r="SMU199" s="403"/>
      <c r="SNG199" s="727"/>
      <c r="SNJ199" s="403"/>
      <c r="SNK199" s="403"/>
      <c r="SNW199" s="727"/>
      <c r="SNZ199" s="403"/>
      <c r="SOA199" s="403"/>
      <c r="SOM199" s="727"/>
      <c r="SOP199" s="403"/>
      <c r="SOQ199" s="403"/>
      <c r="SPC199" s="727"/>
      <c r="SPF199" s="403"/>
      <c r="SPG199" s="403"/>
      <c r="SPS199" s="727"/>
      <c r="SPV199" s="403"/>
      <c r="SPW199" s="403"/>
      <c r="SQI199" s="727"/>
      <c r="SQL199" s="403"/>
      <c r="SQM199" s="403"/>
      <c r="SQY199" s="727"/>
      <c r="SRB199" s="403"/>
      <c r="SRC199" s="403"/>
      <c r="SRO199" s="727"/>
      <c r="SRR199" s="403"/>
      <c r="SRS199" s="403"/>
      <c r="SSE199" s="727"/>
      <c r="SSH199" s="403"/>
      <c r="SSI199" s="403"/>
      <c r="SSU199" s="727"/>
      <c r="SSX199" s="403"/>
      <c r="SSY199" s="403"/>
      <c r="STK199" s="727"/>
      <c r="STN199" s="403"/>
      <c r="STO199" s="403"/>
      <c r="SUA199" s="727"/>
      <c r="SUD199" s="403"/>
      <c r="SUE199" s="403"/>
      <c r="SUQ199" s="727"/>
      <c r="SUT199" s="403"/>
      <c r="SUU199" s="403"/>
      <c r="SVG199" s="727"/>
      <c r="SVJ199" s="403"/>
      <c r="SVK199" s="403"/>
      <c r="SVW199" s="727"/>
      <c r="SVZ199" s="403"/>
      <c r="SWA199" s="403"/>
      <c r="SWM199" s="727"/>
      <c r="SWP199" s="403"/>
      <c r="SWQ199" s="403"/>
      <c r="SXC199" s="727"/>
      <c r="SXF199" s="403"/>
      <c r="SXG199" s="403"/>
      <c r="SXS199" s="727"/>
      <c r="SXV199" s="403"/>
      <c r="SXW199" s="403"/>
      <c r="SYI199" s="727"/>
      <c r="SYL199" s="403"/>
      <c r="SYM199" s="403"/>
      <c r="SYY199" s="727"/>
      <c r="SZB199" s="403"/>
      <c r="SZC199" s="403"/>
      <c r="SZO199" s="727"/>
      <c r="SZR199" s="403"/>
      <c r="SZS199" s="403"/>
      <c r="TAE199" s="727"/>
      <c r="TAH199" s="403"/>
      <c r="TAI199" s="403"/>
      <c r="TAU199" s="727"/>
      <c r="TAX199" s="403"/>
      <c r="TAY199" s="403"/>
      <c r="TBK199" s="727"/>
      <c r="TBN199" s="403"/>
      <c r="TBO199" s="403"/>
      <c r="TCA199" s="727"/>
      <c r="TCD199" s="403"/>
      <c r="TCE199" s="403"/>
      <c r="TCQ199" s="727"/>
      <c r="TCT199" s="403"/>
      <c r="TCU199" s="403"/>
      <c r="TDG199" s="727"/>
      <c r="TDJ199" s="403"/>
      <c r="TDK199" s="403"/>
      <c r="TDW199" s="727"/>
      <c r="TDZ199" s="403"/>
      <c r="TEA199" s="403"/>
      <c r="TEM199" s="727"/>
      <c r="TEP199" s="403"/>
      <c r="TEQ199" s="403"/>
      <c r="TFC199" s="727"/>
      <c r="TFF199" s="403"/>
      <c r="TFG199" s="403"/>
      <c r="TFS199" s="727"/>
      <c r="TFV199" s="403"/>
      <c r="TFW199" s="403"/>
      <c r="TGI199" s="727"/>
      <c r="TGL199" s="403"/>
      <c r="TGM199" s="403"/>
      <c r="TGY199" s="727"/>
      <c r="THB199" s="403"/>
      <c r="THC199" s="403"/>
      <c r="THO199" s="727"/>
      <c r="THR199" s="403"/>
      <c r="THS199" s="403"/>
      <c r="TIE199" s="727"/>
      <c r="TIH199" s="403"/>
      <c r="TII199" s="403"/>
      <c r="TIU199" s="727"/>
      <c r="TIX199" s="403"/>
      <c r="TIY199" s="403"/>
      <c r="TJK199" s="727"/>
      <c r="TJN199" s="403"/>
      <c r="TJO199" s="403"/>
      <c r="TKA199" s="727"/>
      <c r="TKD199" s="403"/>
      <c r="TKE199" s="403"/>
      <c r="TKQ199" s="727"/>
      <c r="TKT199" s="403"/>
      <c r="TKU199" s="403"/>
      <c r="TLG199" s="727"/>
      <c r="TLJ199" s="403"/>
      <c r="TLK199" s="403"/>
      <c r="TLW199" s="727"/>
      <c r="TLZ199" s="403"/>
      <c r="TMA199" s="403"/>
      <c r="TMM199" s="727"/>
      <c r="TMP199" s="403"/>
      <c r="TMQ199" s="403"/>
      <c r="TNC199" s="727"/>
      <c r="TNF199" s="403"/>
      <c r="TNG199" s="403"/>
      <c r="TNS199" s="727"/>
      <c r="TNV199" s="403"/>
      <c r="TNW199" s="403"/>
      <c r="TOI199" s="727"/>
      <c r="TOL199" s="403"/>
      <c r="TOM199" s="403"/>
      <c r="TOY199" s="727"/>
      <c r="TPB199" s="403"/>
      <c r="TPC199" s="403"/>
      <c r="TPO199" s="727"/>
      <c r="TPR199" s="403"/>
      <c r="TPS199" s="403"/>
      <c r="TQE199" s="727"/>
      <c r="TQH199" s="403"/>
      <c r="TQI199" s="403"/>
      <c r="TQU199" s="727"/>
      <c r="TQX199" s="403"/>
      <c r="TQY199" s="403"/>
      <c r="TRK199" s="727"/>
      <c r="TRN199" s="403"/>
      <c r="TRO199" s="403"/>
      <c r="TSA199" s="727"/>
      <c r="TSD199" s="403"/>
      <c r="TSE199" s="403"/>
      <c r="TSQ199" s="727"/>
      <c r="TST199" s="403"/>
      <c r="TSU199" s="403"/>
      <c r="TTG199" s="727"/>
      <c r="TTJ199" s="403"/>
      <c r="TTK199" s="403"/>
      <c r="TTW199" s="727"/>
      <c r="TTZ199" s="403"/>
      <c r="TUA199" s="403"/>
      <c r="TUM199" s="727"/>
      <c r="TUP199" s="403"/>
      <c r="TUQ199" s="403"/>
      <c r="TVC199" s="727"/>
      <c r="TVF199" s="403"/>
      <c r="TVG199" s="403"/>
      <c r="TVS199" s="727"/>
      <c r="TVV199" s="403"/>
      <c r="TVW199" s="403"/>
      <c r="TWI199" s="727"/>
      <c r="TWL199" s="403"/>
      <c r="TWM199" s="403"/>
      <c r="TWY199" s="727"/>
      <c r="TXB199" s="403"/>
      <c r="TXC199" s="403"/>
      <c r="TXO199" s="727"/>
      <c r="TXR199" s="403"/>
      <c r="TXS199" s="403"/>
      <c r="TYE199" s="727"/>
      <c r="TYH199" s="403"/>
      <c r="TYI199" s="403"/>
      <c r="TYU199" s="727"/>
      <c r="TYX199" s="403"/>
      <c r="TYY199" s="403"/>
      <c r="TZK199" s="727"/>
      <c r="TZN199" s="403"/>
      <c r="TZO199" s="403"/>
      <c r="UAA199" s="727"/>
      <c r="UAD199" s="403"/>
      <c r="UAE199" s="403"/>
      <c r="UAQ199" s="727"/>
      <c r="UAT199" s="403"/>
      <c r="UAU199" s="403"/>
      <c r="UBG199" s="727"/>
      <c r="UBJ199" s="403"/>
      <c r="UBK199" s="403"/>
      <c r="UBW199" s="727"/>
      <c r="UBZ199" s="403"/>
      <c r="UCA199" s="403"/>
      <c r="UCM199" s="727"/>
      <c r="UCP199" s="403"/>
      <c r="UCQ199" s="403"/>
      <c r="UDC199" s="727"/>
      <c r="UDF199" s="403"/>
      <c r="UDG199" s="403"/>
      <c r="UDS199" s="727"/>
      <c r="UDV199" s="403"/>
      <c r="UDW199" s="403"/>
      <c r="UEI199" s="727"/>
      <c r="UEL199" s="403"/>
      <c r="UEM199" s="403"/>
      <c r="UEY199" s="727"/>
      <c r="UFB199" s="403"/>
      <c r="UFC199" s="403"/>
      <c r="UFO199" s="727"/>
      <c r="UFR199" s="403"/>
      <c r="UFS199" s="403"/>
      <c r="UGE199" s="727"/>
      <c r="UGH199" s="403"/>
      <c r="UGI199" s="403"/>
      <c r="UGU199" s="727"/>
      <c r="UGX199" s="403"/>
      <c r="UGY199" s="403"/>
      <c r="UHK199" s="727"/>
      <c r="UHN199" s="403"/>
      <c r="UHO199" s="403"/>
      <c r="UIA199" s="727"/>
      <c r="UID199" s="403"/>
      <c r="UIE199" s="403"/>
      <c r="UIQ199" s="727"/>
      <c r="UIT199" s="403"/>
      <c r="UIU199" s="403"/>
      <c r="UJG199" s="727"/>
      <c r="UJJ199" s="403"/>
      <c r="UJK199" s="403"/>
      <c r="UJW199" s="727"/>
      <c r="UJZ199" s="403"/>
      <c r="UKA199" s="403"/>
      <c r="UKM199" s="727"/>
      <c r="UKP199" s="403"/>
      <c r="UKQ199" s="403"/>
      <c r="ULC199" s="727"/>
      <c r="ULF199" s="403"/>
      <c r="ULG199" s="403"/>
      <c r="ULS199" s="727"/>
      <c r="ULV199" s="403"/>
      <c r="ULW199" s="403"/>
      <c r="UMI199" s="727"/>
      <c r="UML199" s="403"/>
      <c r="UMM199" s="403"/>
      <c r="UMY199" s="727"/>
      <c r="UNB199" s="403"/>
      <c r="UNC199" s="403"/>
      <c r="UNO199" s="727"/>
      <c r="UNR199" s="403"/>
      <c r="UNS199" s="403"/>
      <c r="UOE199" s="727"/>
      <c r="UOH199" s="403"/>
      <c r="UOI199" s="403"/>
      <c r="UOU199" s="727"/>
      <c r="UOX199" s="403"/>
      <c r="UOY199" s="403"/>
      <c r="UPK199" s="727"/>
      <c r="UPN199" s="403"/>
      <c r="UPO199" s="403"/>
      <c r="UQA199" s="727"/>
      <c r="UQD199" s="403"/>
      <c r="UQE199" s="403"/>
      <c r="UQQ199" s="727"/>
      <c r="UQT199" s="403"/>
      <c r="UQU199" s="403"/>
      <c r="URG199" s="727"/>
      <c r="URJ199" s="403"/>
      <c r="URK199" s="403"/>
      <c r="URW199" s="727"/>
      <c r="URZ199" s="403"/>
      <c r="USA199" s="403"/>
      <c r="USM199" s="727"/>
      <c r="USP199" s="403"/>
      <c r="USQ199" s="403"/>
      <c r="UTC199" s="727"/>
      <c r="UTF199" s="403"/>
      <c r="UTG199" s="403"/>
      <c r="UTS199" s="727"/>
      <c r="UTV199" s="403"/>
      <c r="UTW199" s="403"/>
      <c r="UUI199" s="727"/>
      <c r="UUL199" s="403"/>
      <c r="UUM199" s="403"/>
      <c r="UUY199" s="727"/>
      <c r="UVB199" s="403"/>
      <c r="UVC199" s="403"/>
      <c r="UVO199" s="727"/>
      <c r="UVR199" s="403"/>
      <c r="UVS199" s="403"/>
      <c r="UWE199" s="727"/>
      <c r="UWH199" s="403"/>
      <c r="UWI199" s="403"/>
      <c r="UWU199" s="727"/>
      <c r="UWX199" s="403"/>
      <c r="UWY199" s="403"/>
      <c r="UXK199" s="727"/>
      <c r="UXN199" s="403"/>
      <c r="UXO199" s="403"/>
      <c r="UYA199" s="727"/>
      <c r="UYD199" s="403"/>
      <c r="UYE199" s="403"/>
      <c r="UYQ199" s="727"/>
      <c r="UYT199" s="403"/>
      <c r="UYU199" s="403"/>
      <c r="UZG199" s="727"/>
      <c r="UZJ199" s="403"/>
      <c r="UZK199" s="403"/>
      <c r="UZW199" s="727"/>
      <c r="UZZ199" s="403"/>
      <c r="VAA199" s="403"/>
      <c r="VAM199" s="727"/>
      <c r="VAP199" s="403"/>
      <c r="VAQ199" s="403"/>
      <c r="VBC199" s="727"/>
      <c r="VBF199" s="403"/>
      <c r="VBG199" s="403"/>
      <c r="VBS199" s="727"/>
      <c r="VBV199" s="403"/>
      <c r="VBW199" s="403"/>
      <c r="VCI199" s="727"/>
      <c r="VCL199" s="403"/>
      <c r="VCM199" s="403"/>
      <c r="VCY199" s="727"/>
      <c r="VDB199" s="403"/>
      <c r="VDC199" s="403"/>
      <c r="VDO199" s="727"/>
      <c r="VDR199" s="403"/>
      <c r="VDS199" s="403"/>
      <c r="VEE199" s="727"/>
      <c r="VEH199" s="403"/>
      <c r="VEI199" s="403"/>
      <c r="VEU199" s="727"/>
      <c r="VEX199" s="403"/>
      <c r="VEY199" s="403"/>
      <c r="VFK199" s="727"/>
      <c r="VFN199" s="403"/>
      <c r="VFO199" s="403"/>
      <c r="VGA199" s="727"/>
      <c r="VGD199" s="403"/>
      <c r="VGE199" s="403"/>
      <c r="VGQ199" s="727"/>
      <c r="VGT199" s="403"/>
      <c r="VGU199" s="403"/>
      <c r="VHG199" s="727"/>
      <c r="VHJ199" s="403"/>
      <c r="VHK199" s="403"/>
      <c r="VHW199" s="727"/>
      <c r="VHZ199" s="403"/>
      <c r="VIA199" s="403"/>
      <c r="VIM199" s="727"/>
      <c r="VIP199" s="403"/>
      <c r="VIQ199" s="403"/>
      <c r="VJC199" s="727"/>
      <c r="VJF199" s="403"/>
      <c r="VJG199" s="403"/>
      <c r="VJS199" s="727"/>
      <c r="VJV199" s="403"/>
      <c r="VJW199" s="403"/>
      <c r="VKI199" s="727"/>
      <c r="VKL199" s="403"/>
      <c r="VKM199" s="403"/>
      <c r="VKY199" s="727"/>
      <c r="VLB199" s="403"/>
      <c r="VLC199" s="403"/>
      <c r="VLO199" s="727"/>
      <c r="VLR199" s="403"/>
      <c r="VLS199" s="403"/>
      <c r="VME199" s="727"/>
      <c r="VMH199" s="403"/>
      <c r="VMI199" s="403"/>
      <c r="VMU199" s="727"/>
      <c r="VMX199" s="403"/>
      <c r="VMY199" s="403"/>
      <c r="VNK199" s="727"/>
      <c r="VNN199" s="403"/>
      <c r="VNO199" s="403"/>
      <c r="VOA199" s="727"/>
      <c r="VOD199" s="403"/>
      <c r="VOE199" s="403"/>
      <c r="VOQ199" s="727"/>
      <c r="VOT199" s="403"/>
      <c r="VOU199" s="403"/>
      <c r="VPG199" s="727"/>
      <c r="VPJ199" s="403"/>
      <c r="VPK199" s="403"/>
      <c r="VPW199" s="727"/>
      <c r="VPZ199" s="403"/>
      <c r="VQA199" s="403"/>
      <c r="VQM199" s="727"/>
      <c r="VQP199" s="403"/>
      <c r="VQQ199" s="403"/>
      <c r="VRC199" s="727"/>
      <c r="VRF199" s="403"/>
      <c r="VRG199" s="403"/>
      <c r="VRS199" s="727"/>
      <c r="VRV199" s="403"/>
      <c r="VRW199" s="403"/>
      <c r="VSI199" s="727"/>
      <c r="VSL199" s="403"/>
      <c r="VSM199" s="403"/>
      <c r="VSY199" s="727"/>
      <c r="VTB199" s="403"/>
      <c r="VTC199" s="403"/>
      <c r="VTO199" s="727"/>
      <c r="VTR199" s="403"/>
      <c r="VTS199" s="403"/>
      <c r="VUE199" s="727"/>
      <c r="VUH199" s="403"/>
      <c r="VUI199" s="403"/>
      <c r="VUU199" s="727"/>
      <c r="VUX199" s="403"/>
      <c r="VUY199" s="403"/>
      <c r="VVK199" s="727"/>
      <c r="VVN199" s="403"/>
      <c r="VVO199" s="403"/>
      <c r="VWA199" s="727"/>
      <c r="VWD199" s="403"/>
      <c r="VWE199" s="403"/>
      <c r="VWQ199" s="727"/>
      <c r="VWT199" s="403"/>
      <c r="VWU199" s="403"/>
      <c r="VXG199" s="727"/>
      <c r="VXJ199" s="403"/>
      <c r="VXK199" s="403"/>
      <c r="VXW199" s="727"/>
      <c r="VXZ199" s="403"/>
      <c r="VYA199" s="403"/>
      <c r="VYM199" s="727"/>
      <c r="VYP199" s="403"/>
      <c r="VYQ199" s="403"/>
      <c r="VZC199" s="727"/>
      <c r="VZF199" s="403"/>
      <c r="VZG199" s="403"/>
      <c r="VZS199" s="727"/>
      <c r="VZV199" s="403"/>
      <c r="VZW199" s="403"/>
      <c r="WAI199" s="727"/>
      <c r="WAL199" s="403"/>
      <c r="WAM199" s="403"/>
      <c r="WAY199" s="727"/>
      <c r="WBB199" s="403"/>
      <c r="WBC199" s="403"/>
      <c r="WBO199" s="727"/>
      <c r="WBR199" s="403"/>
      <c r="WBS199" s="403"/>
      <c r="WCE199" s="727"/>
      <c r="WCH199" s="403"/>
      <c r="WCI199" s="403"/>
      <c r="WCU199" s="727"/>
      <c r="WCX199" s="403"/>
      <c r="WCY199" s="403"/>
      <c r="WDK199" s="727"/>
      <c r="WDN199" s="403"/>
      <c r="WDO199" s="403"/>
      <c r="WEA199" s="727"/>
      <c r="WED199" s="403"/>
      <c r="WEE199" s="403"/>
      <c r="WEQ199" s="727"/>
      <c r="WET199" s="403"/>
      <c r="WEU199" s="403"/>
      <c r="WFG199" s="727"/>
      <c r="WFJ199" s="403"/>
      <c r="WFK199" s="403"/>
      <c r="WFW199" s="727"/>
      <c r="WFZ199" s="403"/>
      <c r="WGA199" s="403"/>
      <c r="WGM199" s="727"/>
      <c r="WGP199" s="403"/>
      <c r="WGQ199" s="403"/>
      <c r="WHC199" s="727"/>
      <c r="WHF199" s="403"/>
      <c r="WHG199" s="403"/>
      <c r="WHS199" s="727"/>
      <c r="WHV199" s="403"/>
      <c r="WHW199" s="403"/>
      <c r="WII199" s="727"/>
      <c r="WIL199" s="403"/>
      <c r="WIM199" s="403"/>
      <c r="WIY199" s="727"/>
      <c r="WJB199" s="403"/>
      <c r="WJC199" s="403"/>
      <c r="WJO199" s="727"/>
      <c r="WJR199" s="403"/>
      <c r="WJS199" s="403"/>
      <c r="WKE199" s="727"/>
      <c r="WKH199" s="403"/>
      <c r="WKI199" s="403"/>
      <c r="WKU199" s="727"/>
      <c r="WKX199" s="403"/>
      <c r="WKY199" s="403"/>
      <c r="WLK199" s="727"/>
      <c r="WLN199" s="403"/>
      <c r="WLO199" s="403"/>
      <c r="WMA199" s="727"/>
      <c r="WMD199" s="403"/>
      <c r="WME199" s="403"/>
      <c r="WMQ199" s="727"/>
      <c r="WMT199" s="403"/>
      <c r="WMU199" s="403"/>
      <c r="WNG199" s="727"/>
      <c r="WNJ199" s="403"/>
      <c r="WNK199" s="403"/>
      <c r="WNW199" s="727"/>
      <c r="WNZ199" s="403"/>
      <c r="WOA199" s="403"/>
      <c r="WOM199" s="727"/>
      <c r="WOP199" s="403"/>
      <c r="WOQ199" s="403"/>
      <c r="WPC199" s="727"/>
      <c r="WPF199" s="403"/>
      <c r="WPG199" s="403"/>
      <c r="WPS199" s="727"/>
      <c r="WPV199" s="403"/>
      <c r="WPW199" s="403"/>
      <c r="WQI199" s="727"/>
      <c r="WQL199" s="403"/>
      <c r="WQM199" s="403"/>
      <c r="WQY199" s="727"/>
      <c r="WRB199" s="403"/>
      <c r="WRC199" s="403"/>
      <c r="WRO199" s="727"/>
      <c r="WRR199" s="403"/>
      <c r="WRS199" s="403"/>
      <c r="WSE199" s="727"/>
      <c r="WSH199" s="403"/>
      <c r="WSI199" s="403"/>
      <c r="WSU199" s="727"/>
      <c r="WSX199" s="403"/>
      <c r="WSY199" s="403"/>
      <c r="WTK199" s="727"/>
      <c r="WTN199" s="403"/>
      <c r="WTO199" s="403"/>
      <c r="WUA199" s="727"/>
      <c r="WUD199" s="403"/>
      <c r="WUE199" s="403"/>
      <c r="WUQ199" s="727"/>
      <c r="WUT199" s="403"/>
      <c r="WUU199" s="403"/>
      <c r="WVG199" s="727"/>
      <c r="WVJ199" s="403"/>
      <c r="WVK199" s="403"/>
      <c r="WVW199" s="727"/>
      <c r="WVZ199" s="403"/>
      <c r="WWA199" s="403"/>
      <c r="WWM199" s="727"/>
      <c r="WWP199" s="403"/>
      <c r="WWQ199" s="403"/>
      <c r="WXC199" s="727"/>
      <c r="WXF199" s="403"/>
      <c r="WXG199" s="403"/>
      <c r="WXS199" s="727"/>
      <c r="WXV199" s="403"/>
      <c r="WXW199" s="403"/>
      <c r="WYI199" s="727"/>
      <c r="WYL199" s="403"/>
      <c r="WYM199" s="403"/>
      <c r="WYY199" s="727"/>
      <c r="WZB199" s="403"/>
      <c r="WZC199" s="403"/>
      <c r="WZO199" s="727"/>
      <c r="WZR199" s="403"/>
      <c r="WZS199" s="403"/>
      <c r="XAE199" s="727"/>
      <c r="XAH199" s="403"/>
      <c r="XAI199" s="403"/>
      <c r="XAU199" s="727"/>
      <c r="XAX199" s="403"/>
      <c r="XAY199" s="403"/>
      <c r="XBK199" s="727"/>
      <c r="XBN199" s="403"/>
      <c r="XBO199" s="403"/>
      <c r="XCA199" s="727"/>
      <c r="XCD199" s="403"/>
      <c r="XCE199" s="403"/>
      <c r="XCQ199" s="727"/>
      <c r="XCT199" s="403"/>
      <c r="XCU199" s="403"/>
      <c r="XDG199" s="727"/>
      <c r="XDJ199" s="403"/>
      <c r="XDK199" s="403"/>
      <c r="XDW199" s="727"/>
      <c r="XDZ199" s="403"/>
      <c r="XEA199" s="403"/>
      <c r="XEM199" s="727"/>
      <c r="XEP199" s="403"/>
      <c r="XEQ199" s="403"/>
      <c r="XFC199" s="727"/>
    </row>
    <row r="200" spans="1:1023 1026:2047 2050:3071 3074:4095 4098:5119 5122:6143 6146:7167 7170:8191 8194:9215 9218:10239 10242:11263 11266:12287 12290:13311 13314:14335 14338:15359 15362:16383" s="94" customFormat="1">
      <c r="A200" s="668" t="s">
        <v>15</v>
      </c>
      <c r="B200" s="571">
        <v>45912</v>
      </c>
      <c r="C200" s="571">
        <v>45912</v>
      </c>
      <c r="D200" s="570" t="s">
        <v>504</v>
      </c>
      <c r="E200" s="570" t="s">
        <v>486</v>
      </c>
      <c r="F200" s="570">
        <v>53</v>
      </c>
      <c r="G200" s="570" t="s">
        <v>500</v>
      </c>
      <c r="H200" s="570">
        <v>1700</v>
      </c>
      <c r="I200" s="570">
        <v>15</v>
      </c>
      <c r="J200" s="570">
        <v>0</v>
      </c>
      <c r="K200" s="570">
        <v>0</v>
      </c>
      <c r="L200" s="570">
        <v>0</v>
      </c>
      <c r="M200" s="570">
        <v>0</v>
      </c>
      <c r="N200" s="570">
        <f t="shared" si="2181"/>
        <v>1715</v>
      </c>
      <c r="O200" s="563">
        <f t="shared" si="2182"/>
        <v>32.358490566037737</v>
      </c>
      <c r="P200" s="570" t="s">
        <v>1283</v>
      </c>
      <c r="R200" s="403"/>
      <c r="S200" s="403"/>
      <c r="AE200" s="727"/>
      <c r="AH200" s="403"/>
      <c r="AI200" s="403"/>
      <c r="AU200" s="727"/>
      <c r="AX200" s="403"/>
      <c r="AY200" s="403"/>
      <c r="BK200" s="727"/>
      <c r="BN200" s="403"/>
      <c r="BO200" s="403"/>
      <c r="CA200" s="727"/>
      <c r="CD200" s="403"/>
      <c r="CE200" s="403"/>
      <c r="CQ200" s="727"/>
      <c r="CT200" s="403"/>
      <c r="CU200" s="403"/>
      <c r="DG200" s="727"/>
      <c r="DJ200" s="403"/>
      <c r="DK200" s="403"/>
      <c r="DW200" s="727"/>
      <c r="DZ200" s="403"/>
      <c r="EA200" s="403"/>
      <c r="EM200" s="727"/>
      <c r="EP200" s="403"/>
      <c r="EQ200" s="403"/>
      <c r="FC200" s="727"/>
      <c r="FF200" s="403"/>
      <c r="FG200" s="403"/>
      <c r="FS200" s="727"/>
      <c r="FV200" s="403"/>
      <c r="FW200" s="403"/>
      <c r="GI200" s="727"/>
      <c r="GL200" s="403"/>
      <c r="GM200" s="403"/>
      <c r="GY200" s="727"/>
      <c r="HB200" s="403"/>
      <c r="HC200" s="403"/>
      <c r="HO200" s="727"/>
      <c r="HR200" s="403"/>
      <c r="HS200" s="403"/>
      <c r="IE200" s="727"/>
      <c r="IH200" s="403"/>
      <c r="II200" s="403"/>
      <c r="IU200" s="727"/>
      <c r="IX200" s="403"/>
      <c r="IY200" s="403"/>
      <c r="JK200" s="727"/>
      <c r="JN200" s="403"/>
      <c r="JO200" s="403"/>
      <c r="KA200" s="727"/>
      <c r="KD200" s="403"/>
      <c r="KE200" s="403"/>
      <c r="KQ200" s="727"/>
      <c r="KT200" s="403"/>
      <c r="KU200" s="403"/>
      <c r="LG200" s="727"/>
      <c r="LJ200" s="403"/>
      <c r="LK200" s="403"/>
      <c r="LW200" s="727"/>
      <c r="LZ200" s="403"/>
      <c r="MA200" s="403"/>
      <c r="MM200" s="727"/>
      <c r="MP200" s="403"/>
      <c r="MQ200" s="403"/>
      <c r="NC200" s="727"/>
      <c r="NF200" s="403"/>
      <c r="NG200" s="403"/>
      <c r="NS200" s="727"/>
      <c r="NV200" s="403"/>
      <c r="NW200" s="403"/>
      <c r="OI200" s="727"/>
      <c r="OL200" s="403"/>
      <c r="OM200" s="403"/>
      <c r="OY200" s="727"/>
      <c r="PB200" s="403"/>
      <c r="PC200" s="403"/>
      <c r="PO200" s="727"/>
      <c r="PR200" s="403"/>
      <c r="PS200" s="403"/>
      <c r="QE200" s="727"/>
      <c r="QH200" s="403"/>
      <c r="QI200" s="403"/>
      <c r="QU200" s="727"/>
      <c r="QX200" s="403"/>
      <c r="QY200" s="403"/>
      <c r="RK200" s="727"/>
      <c r="RN200" s="403"/>
      <c r="RO200" s="403"/>
      <c r="SA200" s="727"/>
      <c r="SD200" s="403"/>
      <c r="SE200" s="403"/>
      <c r="SQ200" s="727"/>
      <c r="ST200" s="403"/>
      <c r="SU200" s="403"/>
      <c r="TG200" s="727"/>
      <c r="TJ200" s="403"/>
      <c r="TK200" s="403"/>
      <c r="TW200" s="727"/>
      <c r="TZ200" s="403"/>
      <c r="UA200" s="403"/>
      <c r="UM200" s="727"/>
      <c r="UP200" s="403"/>
      <c r="UQ200" s="403"/>
      <c r="VC200" s="727"/>
      <c r="VF200" s="403"/>
      <c r="VG200" s="403"/>
      <c r="VS200" s="727"/>
      <c r="VV200" s="403"/>
      <c r="VW200" s="403"/>
      <c r="WI200" s="727"/>
      <c r="WL200" s="403"/>
      <c r="WM200" s="403"/>
      <c r="WY200" s="727"/>
      <c r="XB200" s="403"/>
      <c r="XC200" s="403"/>
      <c r="XO200" s="727"/>
      <c r="XR200" s="403"/>
      <c r="XS200" s="403"/>
      <c r="YE200" s="727"/>
      <c r="YH200" s="403"/>
      <c r="YI200" s="403"/>
      <c r="YU200" s="727"/>
      <c r="YX200" s="403"/>
      <c r="YY200" s="403"/>
      <c r="ZK200" s="727"/>
      <c r="ZN200" s="403"/>
      <c r="ZO200" s="403"/>
      <c r="AAA200" s="727"/>
      <c r="AAD200" s="403"/>
      <c r="AAE200" s="403"/>
      <c r="AAQ200" s="727"/>
      <c r="AAT200" s="403"/>
      <c r="AAU200" s="403"/>
      <c r="ABG200" s="727"/>
      <c r="ABJ200" s="403"/>
      <c r="ABK200" s="403"/>
      <c r="ABW200" s="727"/>
      <c r="ABZ200" s="403"/>
      <c r="ACA200" s="403"/>
      <c r="ACM200" s="727"/>
      <c r="ACP200" s="403"/>
      <c r="ACQ200" s="403"/>
      <c r="ADC200" s="727"/>
      <c r="ADF200" s="403"/>
      <c r="ADG200" s="403"/>
      <c r="ADS200" s="727"/>
      <c r="ADV200" s="403"/>
      <c r="ADW200" s="403"/>
      <c r="AEI200" s="727"/>
      <c r="AEL200" s="403"/>
      <c r="AEM200" s="403"/>
      <c r="AEY200" s="727"/>
      <c r="AFB200" s="403"/>
      <c r="AFC200" s="403"/>
      <c r="AFO200" s="727"/>
      <c r="AFR200" s="403"/>
      <c r="AFS200" s="403"/>
      <c r="AGE200" s="727"/>
      <c r="AGH200" s="403"/>
      <c r="AGI200" s="403"/>
      <c r="AGU200" s="727"/>
      <c r="AGX200" s="403"/>
      <c r="AGY200" s="403"/>
      <c r="AHK200" s="727"/>
      <c r="AHN200" s="403"/>
      <c r="AHO200" s="403"/>
      <c r="AIA200" s="727"/>
      <c r="AID200" s="403"/>
      <c r="AIE200" s="403"/>
      <c r="AIQ200" s="727"/>
      <c r="AIT200" s="403"/>
      <c r="AIU200" s="403"/>
      <c r="AJG200" s="727"/>
      <c r="AJJ200" s="403"/>
      <c r="AJK200" s="403"/>
      <c r="AJW200" s="727"/>
      <c r="AJZ200" s="403"/>
      <c r="AKA200" s="403"/>
      <c r="AKM200" s="727"/>
      <c r="AKP200" s="403"/>
      <c r="AKQ200" s="403"/>
      <c r="ALC200" s="727"/>
      <c r="ALF200" s="403"/>
      <c r="ALG200" s="403"/>
      <c r="ALS200" s="727"/>
      <c r="ALV200" s="403"/>
      <c r="ALW200" s="403"/>
      <c r="AMI200" s="727"/>
      <c r="AML200" s="403"/>
      <c r="AMM200" s="403"/>
      <c r="AMY200" s="727"/>
      <c r="ANB200" s="403"/>
      <c r="ANC200" s="403"/>
      <c r="ANO200" s="727"/>
      <c r="ANR200" s="403"/>
      <c r="ANS200" s="403"/>
      <c r="AOE200" s="727"/>
      <c r="AOH200" s="403"/>
      <c r="AOI200" s="403"/>
      <c r="AOU200" s="727"/>
      <c r="AOX200" s="403"/>
      <c r="AOY200" s="403"/>
      <c r="APK200" s="727"/>
      <c r="APN200" s="403"/>
      <c r="APO200" s="403"/>
      <c r="AQA200" s="727"/>
      <c r="AQD200" s="403"/>
      <c r="AQE200" s="403"/>
      <c r="AQQ200" s="727"/>
      <c r="AQT200" s="403"/>
      <c r="AQU200" s="403"/>
      <c r="ARG200" s="727"/>
      <c r="ARJ200" s="403"/>
      <c r="ARK200" s="403"/>
      <c r="ARW200" s="727"/>
      <c r="ARZ200" s="403"/>
      <c r="ASA200" s="403"/>
      <c r="ASM200" s="727"/>
      <c r="ASP200" s="403"/>
      <c r="ASQ200" s="403"/>
      <c r="ATC200" s="727"/>
      <c r="ATF200" s="403"/>
      <c r="ATG200" s="403"/>
      <c r="ATS200" s="727"/>
      <c r="ATV200" s="403"/>
      <c r="ATW200" s="403"/>
      <c r="AUI200" s="727"/>
      <c r="AUL200" s="403"/>
      <c r="AUM200" s="403"/>
      <c r="AUY200" s="727"/>
      <c r="AVB200" s="403"/>
      <c r="AVC200" s="403"/>
      <c r="AVO200" s="727"/>
      <c r="AVR200" s="403"/>
      <c r="AVS200" s="403"/>
      <c r="AWE200" s="727"/>
      <c r="AWH200" s="403"/>
      <c r="AWI200" s="403"/>
      <c r="AWU200" s="727"/>
      <c r="AWX200" s="403"/>
      <c r="AWY200" s="403"/>
      <c r="AXK200" s="727"/>
      <c r="AXN200" s="403"/>
      <c r="AXO200" s="403"/>
      <c r="AYA200" s="727"/>
      <c r="AYD200" s="403"/>
      <c r="AYE200" s="403"/>
      <c r="AYQ200" s="727"/>
      <c r="AYT200" s="403"/>
      <c r="AYU200" s="403"/>
      <c r="AZG200" s="727"/>
      <c r="AZJ200" s="403"/>
      <c r="AZK200" s="403"/>
      <c r="AZW200" s="727"/>
      <c r="AZZ200" s="403"/>
      <c r="BAA200" s="403"/>
      <c r="BAM200" s="727"/>
      <c r="BAP200" s="403"/>
      <c r="BAQ200" s="403"/>
      <c r="BBC200" s="727"/>
      <c r="BBF200" s="403"/>
      <c r="BBG200" s="403"/>
      <c r="BBS200" s="727"/>
      <c r="BBV200" s="403"/>
      <c r="BBW200" s="403"/>
      <c r="BCI200" s="727"/>
      <c r="BCL200" s="403"/>
      <c r="BCM200" s="403"/>
      <c r="BCY200" s="727"/>
      <c r="BDB200" s="403"/>
      <c r="BDC200" s="403"/>
      <c r="BDO200" s="727"/>
      <c r="BDR200" s="403"/>
      <c r="BDS200" s="403"/>
      <c r="BEE200" s="727"/>
      <c r="BEH200" s="403"/>
      <c r="BEI200" s="403"/>
      <c r="BEU200" s="727"/>
      <c r="BEX200" s="403"/>
      <c r="BEY200" s="403"/>
      <c r="BFK200" s="727"/>
      <c r="BFN200" s="403"/>
      <c r="BFO200" s="403"/>
      <c r="BGA200" s="727"/>
      <c r="BGD200" s="403"/>
      <c r="BGE200" s="403"/>
      <c r="BGQ200" s="727"/>
      <c r="BGT200" s="403"/>
      <c r="BGU200" s="403"/>
      <c r="BHG200" s="727"/>
      <c r="BHJ200" s="403"/>
      <c r="BHK200" s="403"/>
      <c r="BHW200" s="727"/>
      <c r="BHZ200" s="403"/>
      <c r="BIA200" s="403"/>
      <c r="BIM200" s="727"/>
      <c r="BIP200" s="403"/>
      <c r="BIQ200" s="403"/>
      <c r="BJC200" s="727"/>
      <c r="BJF200" s="403"/>
      <c r="BJG200" s="403"/>
      <c r="BJS200" s="727"/>
      <c r="BJV200" s="403"/>
      <c r="BJW200" s="403"/>
      <c r="BKI200" s="727"/>
      <c r="BKL200" s="403"/>
      <c r="BKM200" s="403"/>
      <c r="BKY200" s="727"/>
      <c r="BLB200" s="403"/>
      <c r="BLC200" s="403"/>
      <c r="BLO200" s="727"/>
      <c r="BLR200" s="403"/>
      <c r="BLS200" s="403"/>
      <c r="BME200" s="727"/>
      <c r="BMH200" s="403"/>
      <c r="BMI200" s="403"/>
      <c r="BMU200" s="727"/>
      <c r="BMX200" s="403"/>
      <c r="BMY200" s="403"/>
      <c r="BNK200" s="727"/>
      <c r="BNN200" s="403"/>
      <c r="BNO200" s="403"/>
      <c r="BOA200" s="727"/>
      <c r="BOD200" s="403"/>
      <c r="BOE200" s="403"/>
      <c r="BOQ200" s="727"/>
      <c r="BOT200" s="403"/>
      <c r="BOU200" s="403"/>
      <c r="BPG200" s="727"/>
      <c r="BPJ200" s="403"/>
      <c r="BPK200" s="403"/>
      <c r="BPW200" s="727"/>
      <c r="BPZ200" s="403"/>
      <c r="BQA200" s="403"/>
      <c r="BQM200" s="727"/>
      <c r="BQP200" s="403"/>
      <c r="BQQ200" s="403"/>
      <c r="BRC200" s="727"/>
      <c r="BRF200" s="403"/>
      <c r="BRG200" s="403"/>
      <c r="BRS200" s="727"/>
      <c r="BRV200" s="403"/>
      <c r="BRW200" s="403"/>
      <c r="BSI200" s="727"/>
      <c r="BSL200" s="403"/>
      <c r="BSM200" s="403"/>
      <c r="BSY200" s="727"/>
      <c r="BTB200" s="403"/>
      <c r="BTC200" s="403"/>
      <c r="BTO200" s="727"/>
      <c r="BTR200" s="403"/>
      <c r="BTS200" s="403"/>
      <c r="BUE200" s="727"/>
      <c r="BUH200" s="403"/>
      <c r="BUI200" s="403"/>
      <c r="BUU200" s="727"/>
      <c r="BUX200" s="403"/>
      <c r="BUY200" s="403"/>
      <c r="BVK200" s="727"/>
      <c r="BVN200" s="403"/>
      <c r="BVO200" s="403"/>
      <c r="BWA200" s="727"/>
      <c r="BWD200" s="403"/>
      <c r="BWE200" s="403"/>
      <c r="BWQ200" s="727"/>
      <c r="BWT200" s="403"/>
      <c r="BWU200" s="403"/>
      <c r="BXG200" s="727"/>
      <c r="BXJ200" s="403"/>
      <c r="BXK200" s="403"/>
      <c r="BXW200" s="727"/>
      <c r="BXZ200" s="403"/>
      <c r="BYA200" s="403"/>
      <c r="BYM200" s="727"/>
      <c r="BYP200" s="403"/>
      <c r="BYQ200" s="403"/>
      <c r="BZC200" s="727"/>
      <c r="BZF200" s="403"/>
      <c r="BZG200" s="403"/>
      <c r="BZS200" s="727"/>
      <c r="BZV200" s="403"/>
      <c r="BZW200" s="403"/>
      <c r="CAI200" s="727"/>
      <c r="CAL200" s="403"/>
      <c r="CAM200" s="403"/>
      <c r="CAY200" s="727"/>
      <c r="CBB200" s="403"/>
      <c r="CBC200" s="403"/>
      <c r="CBO200" s="727"/>
      <c r="CBR200" s="403"/>
      <c r="CBS200" s="403"/>
      <c r="CCE200" s="727"/>
      <c r="CCH200" s="403"/>
      <c r="CCI200" s="403"/>
      <c r="CCU200" s="727"/>
      <c r="CCX200" s="403"/>
      <c r="CCY200" s="403"/>
      <c r="CDK200" s="727"/>
      <c r="CDN200" s="403"/>
      <c r="CDO200" s="403"/>
      <c r="CEA200" s="727"/>
      <c r="CED200" s="403"/>
      <c r="CEE200" s="403"/>
      <c r="CEQ200" s="727"/>
      <c r="CET200" s="403"/>
      <c r="CEU200" s="403"/>
      <c r="CFG200" s="727"/>
      <c r="CFJ200" s="403"/>
      <c r="CFK200" s="403"/>
      <c r="CFW200" s="727"/>
      <c r="CFZ200" s="403"/>
      <c r="CGA200" s="403"/>
      <c r="CGM200" s="727"/>
      <c r="CGP200" s="403"/>
      <c r="CGQ200" s="403"/>
      <c r="CHC200" s="727"/>
      <c r="CHF200" s="403"/>
      <c r="CHG200" s="403"/>
      <c r="CHS200" s="727"/>
      <c r="CHV200" s="403"/>
      <c r="CHW200" s="403"/>
      <c r="CII200" s="727"/>
      <c r="CIL200" s="403"/>
      <c r="CIM200" s="403"/>
      <c r="CIY200" s="727"/>
      <c r="CJB200" s="403"/>
      <c r="CJC200" s="403"/>
      <c r="CJO200" s="727"/>
      <c r="CJR200" s="403"/>
      <c r="CJS200" s="403"/>
      <c r="CKE200" s="727"/>
      <c r="CKH200" s="403"/>
      <c r="CKI200" s="403"/>
      <c r="CKU200" s="727"/>
      <c r="CKX200" s="403"/>
      <c r="CKY200" s="403"/>
      <c r="CLK200" s="727"/>
      <c r="CLN200" s="403"/>
      <c r="CLO200" s="403"/>
      <c r="CMA200" s="727"/>
      <c r="CMD200" s="403"/>
      <c r="CME200" s="403"/>
      <c r="CMQ200" s="727"/>
      <c r="CMT200" s="403"/>
      <c r="CMU200" s="403"/>
      <c r="CNG200" s="727"/>
      <c r="CNJ200" s="403"/>
      <c r="CNK200" s="403"/>
      <c r="CNW200" s="727"/>
      <c r="CNZ200" s="403"/>
      <c r="COA200" s="403"/>
      <c r="COM200" s="727"/>
      <c r="COP200" s="403"/>
      <c r="COQ200" s="403"/>
      <c r="CPC200" s="727"/>
      <c r="CPF200" s="403"/>
      <c r="CPG200" s="403"/>
      <c r="CPS200" s="727"/>
      <c r="CPV200" s="403"/>
      <c r="CPW200" s="403"/>
      <c r="CQI200" s="727"/>
      <c r="CQL200" s="403"/>
      <c r="CQM200" s="403"/>
      <c r="CQY200" s="727"/>
      <c r="CRB200" s="403"/>
      <c r="CRC200" s="403"/>
      <c r="CRO200" s="727"/>
      <c r="CRR200" s="403"/>
      <c r="CRS200" s="403"/>
      <c r="CSE200" s="727"/>
      <c r="CSH200" s="403"/>
      <c r="CSI200" s="403"/>
      <c r="CSU200" s="727"/>
      <c r="CSX200" s="403"/>
      <c r="CSY200" s="403"/>
      <c r="CTK200" s="727"/>
      <c r="CTN200" s="403"/>
      <c r="CTO200" s="403"/>
      <c r="CUA200" s="727"/>
      <c r="CUD200" s="403"/>
      <c r="CUE200" s="403"/>
      <c r="CUQ200" s="727"/>
      <c r="CUT200" s="403"/>
      <c r="CUU200" s="403"/>
      <c r="CVG200" s="727"/>
      <c r="CVJ200" s="403"/>
      <c r="CVK200" s="403"/>
      <c r="CVW200" s="727"/>
      <c r="CVZ200" s="403"/>
      <c r="CWA200" s="403"/>
      <c r="CWM200" s="727"/>
      <c r="CWP200" s="403"/>
      <c r="CWQ200" s="403"/>
      <c r="CXC200" s="727"/>
      <c r="CXF200" s="403"/>
      <c r="CXG200" s="403"/>
      <c r="CXS200" s="727"/>
      <c r="CXV200" s="403"/>
      <c r="CXW200" s="403"/>
      <c r="CYI200" s="727"/>
      <c r="CYL200" s="403"/>
      <c r="CYM200" s="403"/>
      <c r="CYY200" s="727"/>
      <c r="CZB200" s="403"/>
      <c r="CZC200" s="403"/>
      <c r="CZO200" s="727"/>
      <c r="CZR200" s="403"/>
      <c r="CZS200" s="403"/>
      <c r="DAE200" s="727"/>
      <c r="DAH200" s="403"/>
      <c r="DAI200" s="403"/>
      <c r="DAU200" s="727"/>
      <c r="DAX200" s="403"/>
      <c r="DAY200" s="403"/>
      <c r="DBK200" s="727"/>
      <c r="DBN200" s="403"/>
      <c r="DBO200" s="403"/>
      <c r="DCA200" s="727"/>
      <c r="DCD200" s="403"/>
      <c r="DCE200" s="403"/>
      <c r="DCQ200" s="727"/>
      <c r="DCT200" s="403"/>
      <c r="DCU200" s="403"/>
      <c r="DDG200" s="727"/>
      <c r="DDJ200" s="403"/>
      <c r="DDK200" s="403"/>
      <c r="DDW200" s="727"/>
      <c r="DDZ200" s="403"/>
      <c r="DEA200" s="403"/>
      <c r="DEM200" s="727"/>
      <c r="DEP200" s="403"/>
      <c r="DEQ200" s="403"/>
      <c r="DFC200" s="727"/>
      <c r="DFF200" s="403"/>
      <c r="DFG200" s="403"/>
      <c r="DFS200" s="727"/>
      <c r="DFV200" s="403"/>
      <c r="DFW200" s="403"/>
      <c r="DGI200" s="727"/>
      <c r="DGL200" s="403"/>
      <c r="DGM200" s="403"/>
      <c r="DGY200" s="727"/>
      <c r="DHB200" s="403"/>
      <c r="DHC200" s="403"/>
      <c r="DHO200" s="727"/>
      <c r="DHR200" s="403"/>
      <c r="DHS200" s="403"/>
      <c r="DIE200" s="727"/>
      <c r="DIH200" s="403"/>
      <c r="DII200" s="403"/>
      <c r="DIU200" s="727"/>
      <c r="DIX200" s="403"/>
      <c r="DIY200" s="403"/>
      <c r="DJK200" s="727"/>
      <c r="DJN200" s="403"/>
      <c r="DJO200" s="403"/>
      <c r="DKA200" s="727"/>
      <c r="DKD200" s="403"/>
      <c r="DKE200" s="403"/>
      <c r="DKQ200" s="727"/>
      <c r="DKT200" s="403"/>
      <c r="DKU200" s="403"/>
      <c r="DLG200" s="727"/>
      <c r="DLJ200" s="403"/>
      <c r="DLK200" s="403"/>
      <c r="DLW200" s="727"/>
      <c r="DLZ200" s="403"/>
      <c r="DMA200" s="403"/>
      <c r="DMM200" s="727"/>
      <c r="DMP200" s="403"/>
      <c r="DMQ200" s="403"/>
      <c r="DNC200" s="727"/>
      <c r="DNF200" s="403"/>
      <c r="DNG200" s="403"/>
      <c r="DNS200" s="727"/>
      <c r="DNV200" s="403"/>
      <c r="DNW200" s="403"/>
      <c r="DOI200" s="727"/>
      <c r="DOL200" s="403"/>
      <c r="DOM200" s="403"/>
      <c r="DOY200" s="727"/>
      <c r="DPB200" s="403"/>
      <c r="DPC200" s="403"/>
      <c r="DPO200" s="727"/>
      <c r="DPR200" s="403"/>
      <c r="DPS200" s="403"/>
      <c r="DQE200" s="727"/>
      <c r="DQH200" s="403"/>
      <c r="DQI200" s="403"/>
      <c r="DQU200" s="727"/>
      <c r="DQX200" s="403"/>
      <c r="DQY200" s="403"/>
      <c r="DRK200" s="727"/>
      <c r="DRN200" s="403"/>
      <c r="DRO200" s="403"/>
      <c r="DSA200" s="727"/>
      <c r="DSD200" s="403"/>
      <c r="DSE200" s="403"/>
      <c r="DSQ200" s="727"/>
      <c r="DST200" s="403"/>
      <c r="DSU200" s="403"/>
      <c r="DTG200" s="727"/>
      <c r="DTJ200" s="403"/>
      <c r="DTK200" s="403"/>
      <c r="DTW200" s="727"/>
      <c r="DTZ200" s="403"/>
      <c r="DUA200" s="403"/>
      <c r="DUM200" s="727"/>
      <c r="DUP200" s="403"/>
      <c r="DUQ200" s="403"/>
      <c r="DVC200" s="727"/>
      <c r="DVF200" s="403"/>
      <c r="DVG200" s="403"/>
      <c r="DVS200" s="727"/>
      <c r="DVV200" s="403"/>
      <c r="DVW200" s="403"/>
      <c r="DWI200" s="727"/>
      <c r="DWL200" s="403"/>
      <c r="DWM200" s="403"/>
      <c r="DWY200" s="727"/>
      <c r="DXB200" s="403"/>
      <c r="DXC200" s="403"/>
      <c r="DXO200" s="727"/>
      <c r="DXR200" s="403"/>
      <c r="DXS200" s="403"/>
      <c r="DYE200" s="727"/>
      <c r="DYH200" s="403"/>
      <c r="DYI200" s="403"/>
      <c r="DYU200" s="727"/>
      <c r="DYX200" s="403"/>
      <c r="DYY200" s="403"/>
      <c r="DZK200" s="727"/>
      <c r="DZN200" s="403"/>
      <c r="DZO200" s="403"/>
      <c r="EAA200" s="727"/>
      <c r="EAD200" s="403"/>
      <c r="EAE200" s="403"/>
      <c r="EAQ200" s="727"/>
      <c r="EAT200" s="403"/>
      <c r="EAU200" s="403"/>
      <c r="EBG200" s="727"/>
      <c r="EBJ200" s="403"/>
      <c r="EBK200" s="403"/>
      <c r="EBW200" s="727"/>
      <c r="EBZ200" s="403"/>
      <c r="ECA200" s="403"/>
      <c r="ECM200" s="727"/>
      <c r="ECP200" s="403"/>
      <c r="ECQ200" s="403"/>
      <c r="EDC200" s="727"/>
      <c r="EDF200" s="403"/>
      <c r="EDG200" s="403"/>
      <c r="EDS200" s="727"/>
      <c r="EDV200" s="403"/>
      <c r="EDW200" s="403"/>
      <c r="EEI200" s="727"/>
      <c r="EEL200" s="403"/>
      <c r="EEM200" s="403"/>
      <c r="EEY200" s="727"/>
      <c r="EFB200" s="403"/>
      <c r="EFC200" s="403"/>
      <c r="EFO200" s="727"/>
      <c r="EFR200" s="403"/>
      <c r="EFS200" s="403"/>
      <c r="EGE200" s="727"/>
      <c r="EGH200" s="403"/>
      <c r="EGI200" s="403"/>
      <c r="EGU200" s="727"/>
      <c r="EGX200" s="403"/>
      <c r="EGY200" s="403"/>
      <c r="EHK200" s="727"/>
      <c r="EHN200" s="403"/>
      <c r="EHO200" s="403"/>
      <c r="EIA200" s="727"/>
      <c r="EID200" s="403"/>
      <c r="EIE200" s="403"/>
      <c r="EIQ200" s="727"/>
      <c r="EIT200" s="403"/>
      <c r="EIU200" s="403"/>
      <c r="EJG200" s="727"/>
      <c r="EJJ200" s="403"/>
      <c r="EJK200" s="403"/>
      <c r="EJW200" s="727"/>
      <c r="EJZ200" s="403"/>
      <c r="EKA200" s="403"/>
      <c r="EKM200" s="727"/>
      <c r="EKP200" s="403"/>
      <c r="EKQ200" s="403"/>
      <c r="ELC200" s="727"/>
      <c r="ELF200" s="403"/>
      <c r="ELG200" s="403"/>
      <c r="ELS200" s="727"/>
      <c r="ELV200" s="403"/>
      <c r="ELW200" s="403"/>
      <c r="EMI200" s="727"/>
      <c r="EML200" s="403"/>
      <c r="EMM200" s="403"/>
      <c r="EMY200" s="727"/>
      <c r="ENB200" s="403"/>
      <c r="ENC200" s="403"/>
      <c r="ENO200" s="727"/>
      <c r="ENR200" s="403"/>
      <c r="ENS200" s="403"/>
      <c r="EOE200" s="727"/>
      <c r="EOH200" s="403"/>
      <c r="EOI200" s="403"/>
      <c r="EOU200" s="727"/>
      <c r="EOX200" s="403"/>
      <c r="EOY200" s="403"/>
      <c r="EPK200" s="727"/>
      <c r="EPN200" s="403"/>
      <c r="EPO200" s="403"/>
      <c r="EQA200" s="727"/>
      <c r="EQD200" s="403"/>
      <c r="EQE200" s="403"/>
      <c r="EQQ200" s="727"/>
      <c r="EQT200" s="403"/>
      <c r="EQU200" s="403"/>
      <c r="ERG200" s="727"/>
      <c r="ERJ200" s="403"/>
      <c r="ERK200" s="403"/>
      <c r="ERW200" s="727"/>
      <c r="ERZ200" s="403"/>
      <c r="ESA200" s="403"/>
      <c r="ESM200" s="727"/>
      <c r="ESP200" s="403"/>
      <c r="ESQ200" s="403"/>
      <c r="ETC200" s="727"/>
      <c r="ETF200" s="403"/>
      <c r="ETG200" s="403"/>
      <c r="ETS200" s="727"/>
      <c r="ETV200" s="403"/>
      <c r="ETW200" s="403"/>
      <c r="EUI200" s="727"/>
      <c r="EUL200" s="403"/>
      <c r="EUM200" s="403"/>
      <c r="EUY200" s="727"/>
      <c r="EVB200" s="403"/>
      <c r="EVC200" s="403"/>
      <c r="EVO200" s="727"/>
      <c r="EVR200" s="403"/>
      <c r="EVS200" s="403"/>
      <c r="EWE200" s="727"/>
      <c r="EWH200" s="403"/>
      <c r="EWI200" s="403"/>
      <c r="EWU200" s="727"/>
      <c r="EWX200" s="403"/>
      <c r="EWY200" s="403"/>
      <c r="EXK200" s="727"/>
      <c r="EXN200" s="403"/>
      <c r="EXO200" s="403"/>
      <c r="EYA200" s="727"/>
      <c r="EYD200" s="403"/>
      <c r="EYE200" s="403"/>
      <c r="EYQ200" s="727"/>
      <c r="EYT200" s="403"/>
      <c r="EYU200" s="403"/>
      <c r="EZG200" s="727"/>
      <c r="EZJ200" s="403"/>
      <c r="EZK200" s="403"/>
      <c r="EZW200" s="727"/>
      <c r="EZZ200" s="403"/>
      <c r="FAA200" s="403"/>
      <c r="FAM200" s="727"/>
      <c r="FAP200" s="403"/>
      <c r="FAQ200" s="403"/>
      <c r="FBC200" s="727"/>
      <c r="FBF200" s="403"/>
      <c r="FBG200" s="403"/>
      <c r="FBS200" s="727"/>
      <c r="FBV200" s="403"/>
      <c r="FBW200" s="403"/>
      <c r="FCI200" s="727"/>
      <c r="FCL200" s="403"/>
      <c r="FCM200" s="403"/>
      <c r="FCY200" s="727"/>
      <c r="FDB200" s="403"/>
      <c r="FDC200" s="403"/>
      <c r="FDO200" s="727"/>
      <c r="FDR200" s="403"/>
      <c r="FDS200" s="403"/>
      <c r="FEE200" s="727"/>
      <c r="FEH200" s="403"/>
      <c r="FEI200" s="403"/>
      <c r="FEU200" s="727"/>
      <c r="FEX200" s="403"/>
      <c r="FEY200" s="403"/>
      <c r="FFK200" s="727"/>
      <c r="FFN200" s="403"/>
      <c r="FFO200" s="403"/>
      <c r="FGA200" s="727"/>
      <c r="FGD200" s="403"/>
      <c r="FGE200" s="403"/>
      <c r="FGQ200" s="727"/>
      <c r="FGT200" s="403"/>
      <c r="FGU200" s="403"/>
      <c r="FHG200" s="727"/>
      <c r="FHJ200" s="403"/>
      <c r="FHK200" s="403"/>
      <c r="FHW200" s="727"/>
      <c r="FHZ200" s="403"/>
      <c r="FIA200" s="403"/>
      <c r="FIM200" s="727"/>
      <c r="FIP200" s="403"/>
      <c r="FIQ200" s="403"/>
      <c r="FJC200" s="727"/>
      <c r="FJF200" s="403"/>
      <c r="FJG200" s="403"/>
      <c r="FJS200" s="727"/>
      <c r="FJV200" s="403"/>
      <c r="FJW200" s="403"/>
      <c r="FKI200" s="727"/>
      <c r="FKL200" s="403"/>
      <c r="FKM200" s="403"/>
      <c r="FKY200" s="727"/>
      <c r="FLB200" s="403"/>
      <c r="FLC200" s="403"/>
      <c r="FLO200" s="727"/>
      <c r="FLR200" s="403"/>
      <c r="FLS200" s="403"/>
      <c r="FME200" s="727"/>
      <c r="FMH200" s="403"/>
      <c r="FMI200" s="403"/>
      <c r="FMU200" s="727"/>
      <c r="FMX200" s="403"/>
      <c r="FMY200" s="403"/>
      <c r="FNK200" s="727"/>
      <c r="FNN200" s="403"/>
      <c r="FNO200" s="403"/>
      <c r="FOA200" s="727"/>
      <c r="FOD200" s="403"/>
      <c r="FOE200" s="403"/>
      <c r="FOQ200" s="727"/>
      <c r="FOT200" s="403"/>
      <c r="FOU200" s="403"/>
      <c r="FPG200" s="727"/>
      <c r="FPJ200" s="403"/>
      <c r="FPK200" s="403"/>
      <c r="FPW200" s="727"/>
      <c r="FPZ200" s="403"/>
      <c r="FQA200" s="403"/>
      <c r="FQM200" s="727"/>
      <c r="FQP200" s="403"/>
      <c r="FQQ200" s="403"/>
      <c r="FRC200" s="727"/>
      <c r="FRF200" s="403"/>
      <c r="FRG200" s="403"/>
      <c r="FRS200" s="727"/>
      <c r="FRV200" s="403"/>
      <c r="FRW200" s="403"/>
      <c r="FSI200" s="727"/>
      <c r="FSL200" s="403"/>
      <c r="FSM200" s="403"/>
      <c r="FSY200" s="727"/>
      <c r="FTB200" s="403"/>
      <c r="FTC200" s="403"/>
      <c r="FTO200" s="727"/>
      <c r="FTR200" s="403"/>
      <c r="FTS200" s="403"/>
      <c r="FUE200" s="727"/>
      <c r="FUH200" s="403"/>
      <c r="FUI200" s="403"/>
      <c r="FUU200" s="727"/>
      <c r="FUX200" s="403"/>
      <c r="FUY200" s="403"/>
      <c r="FVK200" s="727"/>
      <c r="FVN200" s="403"/>
      <c r="FVO200" s="403"/>
      <c r="FWA200" s="727"/>
      <c r="FWD200" s="403"/>
      <c r="FWE200" s="403"/>
      <c r="FWQ200" s="727"/>
      <c r="FWT200" s="403"/>
      <c r="FWU200" s="403"/>
      <c r="FXG200" s="727"/>
      <c r="FXJ200" s="403"/>
      <c r="FXK200" s="403"/>
      <c r="FXW200" s="727"/>
      <c r="FXZ200" s="403"/>
      <c r="FYA200" s="403"/>
      <c r="FYM200" s="727"/>
      <c r="FYP200" s="403"/>
      <c r="FYQ200" s="403"/>
      <c r="FZC200" s="727"/>
      <c r="FZF200" s="403"/>
      <c r="FZG200" s="403"/>
      <c r="FZS200" s="727"/>
      <c r="FZV200" s="403"/>
      <c r="FZW200" s="403"/>
      <c r="GAI200" s="727"/>
      <c r="GAL200" s="403"/>
      <c r="GAM200" s="403"/>
      <c r="GAY200" s="727"/>
      <c r="GBB200" s="403"/>
      <c r="GBC200" s="403"/>
      <c r="GBO200" s="727"/>
      <c r="GBR200" s="403"/>
      <c r="GBS200" s="403"/>
      <c r="GCE200" s="727"/>
      <c r="GCH200" s="403"/>
      <c r="GCI200" s="403"/>
      <c r="GCU200" s="727"/>
      <c r="GCX200" s="403"/>
      <c r="GCY200" s="403"/>
      <c r="GDK200" s="727"/>
      <c r="GDN200" s="403"/>
      <c r="GDO200" s="403"/>
      <c r="GEA200" s="727"/>
      <c r="GED200" s="403"/>
      <c r="GEE200" s="403"/>
      <c r="GEQ200" s="727"/>
      <c r="GET200" s="403"/>
      <c r="GEU200" s="403"/>
      <c r="GFG200" s="727"/>
      <c r="GFJ200" s="403"/>
      <c r="GFK200" s="403"/>
      <c r="GFW200" s="727"/>
      <c r="GFZ200" s="403"/>
      <c r="GGA200" s="403"/>
      <c r="GGM200" s="727"/>
      <c r="GGP200" s="403"/>
      <c r="GGQ200" s="403"/>
      <c r="GHC200" s="727"/>
      <c r="GHF200" s="403"/>
      <c r="GHG200" s="403"/>
      <c r="GHS200" s="727"/>
      <c r="GHV200" s="403"/>
      <c r="GHW200" s="403"/>
      <c r="GII200" s="727"/>
      <c r="GIL200" s="403"/>
      <c r="GIM200" s="403"/>
      <c r="GIY200" s="727"/>
      <c r="GJB200" s="403"/>
      <c r="GJC200" s="403"/>
      <c r="GJO200" s="727"/>
      <c r="GJR200" s="403"/>
      <c r="GJS200" s="403"/>
      <c r="GKE200" s="727"/>
      <c r="GKH200" s="403"/>
      <c r="GKI200" s="403"/>
      <c r="GKU200" s="727"/>
      <c r="GKX200" s="403"/>
      <c r="GKY200" s="403"/>
      <c r="GLK200" s="727"/>
      <c r="GLN200" s="403"/>
      <c r="GLO200" s="403"/>
      <c r="GMA200" s="727"/>
      <c r="GMD200" s="403"/>
      <c r="GME200" s="403"/>
      <c r="GMQ200" s="727"/>
      <c r="GMT200" s="403"/>
      <c r="GMU200" s="403"/>
      <c r="GNG200" s="727"/>
      <c r="GNJ200" s="403"/>
      <c r="GNK200" s="403"/>
      <c r="GNW200" s="727"/>
      <c r="GNZ200" s="403"/>
      <c r="GOA200" s="403"/>
      <c r="GOM200" s="727"/>
      <c r="GOP200" s="403"/>
      <c r="GOQ200" s="403"/>
      <c r="GPC200" s="727"/>
      <c r="GPF200" s="403"/>
      <c r="GPG200" s="403"/>
      <c r="GPS200" s="727"/>
      <c r="GPV200" s="403"/>
      <c r="GPW200" s="403"/>
      <c r="GQI200" s="727"/>
      <c r="GQL200" s="403"/>
      <c r="GQM200" s="403"/>
      <c r="GQY200" s="727"/>
      <c r="GRB200" s="403"/>
      <c r="GRC200" s="403"/>
      <c r="GRO200" s="727"/>
      <c r="GRR200" s="403"/>
      <c r="GRS200" s="403"/>
      <c r="GSE200" s="727"/>
      <c r="GSH200" s="403"/>
      <c r="GSI200" s="403"/>
      <c r="GSU200" s="727"/>
      <c r="GSX200" s="403"/>
      <c r="GSY200" s="403"/>
      <c r="GTK200" s="727"/>
      <c r="GTN200" s="403"/>
      <c r="GTO200" s="403"/>
      <c r="GUA200" s="727"/>
      <c r="GUD200" s="403"/>
      <c r="GUE200" s="403"/>
      <c r="GUQ200" s="727"/>
      <c r="GUT200" s="403"/>
      <c r="GUU200" s="403"/>
      <c r="GVG200" s="727"/>
      <c r="GVJ200" s="403"/>
      <c r="GVK200" s="403"/>
      <c r="GVW200" s="727"/>
      <c r="GVZ200" s="403"/>
      <c r="GWA200" s="403"/>
      <c r="GWM200" s="727"/>
      <c r="GWP200" s="403"/>
      <c r="GWQ200" s="403"/>
      <c r="GXC200" s="727"/>
      <c r="GXF200" s="403"/>
      <c r="GXG200" s="403"/>
      <c r="GXS200" s="727"/>
      <c r="GXV200" s="403"/>
      <c r="GXW200" s="403"/>
      <c r="GYI200" s="727"/>
      <c r="GYL200" s="403"/>
      <c r="GYM200" s="403"/>
      <c r="GYY200" s="727"/>
      <c r="GZB200" s="403"/>
      <c r="GZC200" s="403"/>
      <c r="GZO200" s="727"/>
      <c r="GZR200" s="403"/>
      <c r="GZS200" s="403"/>
      <c r="HAE200" s="727"/>
      <c r="HAH200" s="403"/>
      <c r="HAI200" s="403"/>
      <c r="HAU200" s="727"/>
      <c r="HAX200" s="403"/>
      <c r="HAY200" s="403"/>
      <c r="HBK200" s="727"/>
      <c r="HBN200" s="403"/>
      <c r="HBO200" s="403"/>
      <c r="HCA200" s="727"/>
      <c r="HCD200" s="403"/>
      <c r="HCE200" s="403"/>
      <c r="HCQ200" s="727"/>
      <c r="HCT200" s="403"/>
      <c r="HCU200" s="403"/>
      <c r="HDG200" s="727"/>
      <c r="HDJ200" s="403"/>
      <c r="HDK200" s="403"/>
      <c r="HDW200" s="727"/>
      <c r="HDZ200" s="403"/>
      <c r="HEA200" s="403"/>
      <c r="HEM200" s="727"/>
      <c r="HEP200" s="403"/>
      <c r="HEQ200" s="403"/>
      <c r="HFC200" s="727"/>
      <c r="HFF200" s="403"/>
      <c r="HFG200" s="403"/>
      <c r="HFS200" s="727"/>
      <c r="HFV200" s="403"/>
      <c r="HFW200" s="403"/>
      <c r="HGI200" s="727"/>
      <c r="HGL200" s="403"/>
      <c r="HGM200" s="403"/>
      <c r="HGY200" s="727"/>
      <c r="HHB200" s="403"/>
      <c r="HHC200" s="403"/>
      <c r="HHO200" s="727"/>
      <c r="HHR200" s="403"/>
      <c r="HHS200" s="403"/>
      <c r="HIE200" s="727"/>
      <c r="HIH200" s="403"/>
      <c r="HII200" s="403"/>
      <c r="HIU200" s="727"/>
      <c r="HIX200" s="403"/>
      <c r="HIY200" s="403"/>
      <c r="HJK200" s="727"/>
      <c r="HJN200" s="403"/>
      <c r="HJO200" s="403"/>
      <c r="HKA200" s="727"/>
      <c r="HKD200" s="403"/>
      <c r="HKE200" s="403"/>
      <c r="HKQ200" s="727"/>
      <c r="HKT200" s="403"/>
      <c r="HKU200" s="403"/>
      <c r="HLG200" s="727"/>
      <c r="HLJ200" s="403"/>
      <c r="HLK200" s="403"/>
      <c r="HLW200" s="727"/>
      <c r="HLZ200" s="403"/>
      <c r="HMA200" s="403"/>
      <c r="HMM200" s="727"/>
      <c r="HMP200" s="403"/>
      <c r="HMQ200" s="403"/>
      <c r="HNC200" s="727"/>
      <c r="HNF200" s="403"/>
      <c r="HNG200" s="403"/>
      <c r="HNS200" s="727"/>
      <c r="HNV200" s="403"/>
      <c r="HNW200" s="403"/>
      <c r="HOI200" s="727"/>
      <c r="HOL200" s="403"/>
      <c r="HOM200" s="403"/>
      <c r="HOY200" s="727"/>
      <c r="HPB200" s="403"/>
      <c r="HPC200" s="403"/>
      <c r="HPO200" s="727"/>
      <c r="HPR200" s="403"/>
      <c r="HPS200" s="403"/>
      <c r="HQE200" s="727"/>
      <c r="HQH200" s="403"/>
      <c r="HQI200" s="403"/>
      <c r="HQU200" s="727"/>
      <c r="HQX200" s="403"/>
      <c r="HQY200" s="403"/>
      <c r="HRK200" s="727"/>
      <c r="HRN200" s="403"/>
      <c r="HRO200" s="403"/>
      <c r="HSA200" s="727"/>
      <c r="HSD200" s="403"/>
      <c r="HSE200" s="403"/>
      <c r="HSQ200" s="727"/>
      <c r="HST200" s="403"/>
      <c r="HSU200" s="403"/>
      <c r="HTG200" s="727"/>
      <c r="HTJ200" s="403"/>
      <c r="HTK200" s="403"/>
      <c r="HTW200" s="727"/>
      <c r="HTZ200" s="403"/>
      <c r="HUA200" s="403"/>
      <c r="HUM200" s="727"/>
      <c r="HUP200" s="403"/>
      <c r="HUQ200" s="403"/>
      <c r="HVC200" s="727"/>
      <c r="HVF200" s="403"/>
      <c r="HVG200" s="403"/>
      <c r="HVS200" s="727"/>
      <c r="HVV200" s="403"/>
      <c r="HVW200" s="403"/>
      <c r="HWI200" s="727"/>
      <c r="HWL200" s="403"/>
      <c r="HWM200" s="403"/>
      <c r="HWY200" s="727"/>
      <c r="HXB200" s="403"/>
      <c r="HXC200" s="403"/>
      <c r="HXO200" s="727"/>
      <c r="HXR200" s="403"/>
      <c r="HXS200" s="403"/>
      <c r="HYE200" s="727"/>
      <c r="HYH200" s="403"/>
      <c r="HYI200" s="403"/>
      <c r="HYU200" s="727"/>
      <c r="HYX200" s="403"/>
      <c r="HYY200" s="403"/>
      <c r="HZK200" s="727"/>
      <c r="HZN200" s="403"/>
      <c r="HZO200" s="403"/>
      <c r="IAA200" s="727"/>
      <c r="IAD200" s="403"/>
      <c r="IAE200" s="403"/>
      <c r="IAQ200" s="727"/>
      <c r="IAT200" s="403"/>
      <c r="IAU200" s="403"/>
      <c r="IBG200" s="727"/>
      <c r="IBJ200" s="403"/>
      <c r="IBK200" s="403"/>
      <c r="IBW200" s="727"/>
      <c r="IBZ200" s="403"/>
      <c r="ICA200" s="403"/>
      <c r="ICM200" s="727"/>
      <c r="ICP200" s="403"/>
      <c r="ICQ200" s="403"/>
      <c r="IDC200" s="727"/>
      <c r="IDF200" s="403"/>
      <c r="IDG200" s="403"/>
      <c r="IDS200" s="727"/>
      <c r="IDV200" s="403"/>
      <c r="IDW200" s="403"/>
      <c r="IEI200" s="727"/>
      <c r="IEL200" s="403"/>
      <c r="IEM200" s="403"/>
      <c r="IEY200" s="727"/>
      <c r="IFB200" s="403"/>
      <c r="IFC200" s="403"/>
      <c r="IFO200" s="727"/>
      <c r="IFR200" s="403"/>
      <c r="IFS200" s="403"/>
      <c r="IGE200" s="727"/>
      <c r="IGH200" s="403"/>
      <c r="IGI200" s="403"/>
      <c r="IGU200" s="727"/>
      <c r="IGX200" s="403"/>
      <c r="IGY200" s="403"/>
      <c r="IHK200" s="727"/>
      <c r="IHN200" s="403"/>
      <c r="IHO200" s="403"/>
      <c r="IIA200" s="727"/>
      <c r="IID200" s="403"/>
      <c r="IIE200" s="403"/>
      <c r="IIQ200" s="727"/>
      <c r="IIT200" s="403"/>
      <c r="IIU200" s="403"/>
      <c r="IJG200" s="727"/>
      <c r="IJJ200" s="403"/>
      <c r="IJK200" s="403"/>
      <c r="IJW200" s="727"/>
      <c r="IJZ200" s="403"/>
      <c r="IKA200" s="403"/>
      <c r="IKM200" s="727"/>
      <c r="IKP200" s="403"/>
      <c r="IKQ200" s="403"/>
      <c r="ILC200" s="727"/>
      <c r="ILF200" s="403"/>
      <c r="ILG200" s="403"/>
      <c r="ILS200" s="727"/>
      <c r="ILV200" s="403"/>
      <c r="ILW200" s="403"/>
      <c r="IMI200" s="727"/>
      <c r="IML200" s="403"/>
      <c r="IMM200" s="403"/>
      <c r="IMY200" s="727"/>
      <c r="INB200" s="403"/>
      <c r="INC200" s="403"/>
      <c r="INO200" s="727"/>
      <c r="INR200" s="403"/>
      <c r="INS200" s="403"/>
      <c r="IOE200" s="727"/>
      <c r="IOH200" s="403"/>
      <c r="IOI200" s="403"/>
      <c r="IOU200" s="727"/>
      <c r="IOX200" s="403"/>
      <c r="IOY200" s="403"/>
      <c r="IPK200" s="727"/>
      <c r="IPN200" s="403"/>
      <c r="IPO200" s="403"/>
      <c r="IQA200" s="727"/>
      <c r="IQD200" s="403"/>
      <c r="IQE200" s="403"/>
      <c r="IQQ200" s="727"/>
      <c r="IQT200" s="403"/>
      <c r="IQU200" s="403"/>
      <c r="IRG200" s="727"/>
      <c r="IRJ200" s="403"/>
      <c r="IRK200" s="403"/>
      <c r="IRW200" s="727"/>
      <c r="IRZ200" s="403"/>
      <c r="ISA200" s="403"/>
      <c r="ISM200" s="727"/>
      <c r="ISP200" s="403"/>
      <c r="ISQ200" s="403"/>
      <c r="ITC200" s="727"/>
      <c r="ITF200" s="403"/>
      <c r="ITG200" s="403"/>
      <c r="ITS200" s="727"/>
      <c r="ITV200" s="403"/>
      <c r="ITW200" s="403"/>
      <c r="IUI200" s="727"/>
      <c r="IUL200" s="403"/>
      <c r="IUM200" s="403"/>
      <c r="IUY200" s="727"/>
      <c r="IVB200" s="403"/>
      <c r="IVC200" s="403"/>
      <c r="IVO200" s="727"/>
      <c r="IVR200" s="403"/>
      <c r="IVS200" s="403"/>
      <c r="IWE200" s="727"/>
      <c r="IWH200" s="403"/>
      <c r="IWI200" s="403"/>
      <c r="IWU200" s="727"/>
      <c r="IWX200" s="403"/>
      <c r="IWY200" s="403"/>
      <c r="IXK200" s="727"/>
      <c r="IXN200" s="403"/>
      <c r="IXO200" s="403"/>
      <c r="IYA200" s="727"/>
      <c r="IYD200" s="403"/>
      <c r="IYE200" s="403"/>
      <c r="IYQ200" s="727"/>
      <c r="IYT200" s="403"/>
      <c r="IYU200" s="403"/>
      <c r="IZG200" s="727"/>
      <c r="IZJ200" s="403"/>
      <c r="IZK200" s="403"/>
      <c r="IZW200" s="727"/>
      <c r="IZZ200" s="403"/>
      <c r="JAA200" s="403"/>
      <c r="JAM200" s="727"/>
      <c r="JAP200" s="403"/>
      <c r="JAQ200" s="403"/>
      <c r="JBC200" s="727"/>
      <c r="JBF200" s="403"/>
      <c r="JBG200" s="403"/>
      <c r="JBS200" s="727"/>
      <c r="JBV200" s="403"/>
      <c r="JBW200" s="403"/>
      <c r="JCI200" s="727"/>
      <c r="JCL200" s="403"/>
      <c r="JCM200" s="403"/>
      <c r="JCY200" s="727"/>
      <c r="JDB200" s="403"/>
      <c r="JDC200" s="403"/>
      <c r="JDO200" s="727"/>
      <c r="JDR200" s="403"/>
      <c r="JDS200" s="403"/>
      <c r="JEE200" s="727"/>
      <c r="JEH200" s="403"/>
      <c r="JEI200" s="403"/>
      <c r="JEU200" s="727"/>
      <c r="JEX200" s="403"/>
      <c r="JEY200" s="403"/>
      <c r="JFK200" s="727"/>
      <c r="JFN200" s="403"/>
      <c r="JFO200" s="403"/>
      <c r="JGA200" s="727"/>
      <c r="JGD200" s="403"/>
      <c r="JGE200" s="403"/>
      <c r="JGQ200" s="727"/>
      <c r="JGT200" s="403"/>
      <c r="JGU200" s="403"/>
      <c r="JHG200" s="727"/>
      <c r="JHJ200" s="403"/>
      <c r="JHK200" s="403"/>
      <c r="JHW200" s="727"/>
      <c r="JHZ200" s="403"/>
      <c r="JIA200" s="403"/>
      <c r="JIM200" s="727"/>
      <c r="JIP200" s="403"/>
      <c r="JIQ200" s="403"/>
      <c r="JJC200" s="727"/>
      <c r="JJF200" s="403"/>
      <c r="JJG200" s="403"/>
      <c r="JJS200" s="727"/>
      <c r="JJV200" s="403"/>
      <c r="JJW200" s="403"/>
      <c r="JKI200" s="727"/>
      <c r="JKL200" s="403"/>
      <c r="JKM200" s="403"/>
      <c r="JKY200" s="727"/>
      <c r="JLB200" s="403"/>
      <c r="JLC200" s="403"/>
      <c r="JLO200" s="727"/>
      <c r="JLR200" s="403"/>
      <c r="JLS200" s="403"/>
      <c r="JME200" s="727"/>
      <c r="JMH200" s="403"/>
      <c r="JMI200" s="403"/>
      <c r="JMU200" s="727"/>
      <c r="JMX200" s="403"/>
      <c r="JMY200" s="403"/>
      <c r="JNK200" s="727"/>
      <c r="JNN200" s="403"/>
      <c r="JNO200" s="403"/>
      <c r="JOA200" s="727"/>
      <c r="JOD200" s="403"/>
      <c r="JOE200" s="403"/>
      <c r="JOQ200" s="727"/>
      <c r="JOT200" s="403"/>
      <c r="JOU200" s="403"/>
      <c r="JPG200" s="727"/>
      <c r="JPJ200" s="403"/>
      <c r="JPK200" s="403"/>
      <c r="JPW200" s="727"/>
      <c r="JPZ200" s="403"/>
      <c r="JQA200" s="403"/>
      <c r="JQM200" s="727"/>
      <c r="JQP200" s="403"/>
      <c r="JQQ200" s="403"/>
      <c r="JRC200" s="727"/>
      <c r="JRF200" s="403"/>
      <c r="JRG200" s="403"/>
      <c r="JRS200" s="727"/>
      <c r="JRV200" s="403"/>
      <c r="JRW200" s="403"/>
      <c r="JSI200" s="727"/>
      <c r="JSL200" s="403"/>
      <c r="JSM200" s="403"/>
      <c r="JSY200" s="727"/>
      <c r="JTB200" s="403"/>
      <c r="JTC200" s="403"/>
      <c r="JTO200" s="727"/>
      <c r="JTR200" s="403"/>
      <c r="JTS200" s="403"/>
      <c r="JUE200" s="727"/>
      <c r="JUH200" s="403"/>
      <c r="JUI200" s="403"/>
      <c r="JUU200" s="727"/>
      <c r="JUX200" s="403"/>
      <c r="JUY200" s="403"/>
      <c r="JVK200" s="727"/>
      <c r="JVN200" s="403"/>
      <c r="JVO200" s="403"/>
      <c r="JWA200" s="727"/>
      <c r="JWD200" s="403"/>
      <c r="JWE200" s="403"/>
      <c r="JWQ200" s="727"/>
      <c r="JWT200" s="403"/>
      <c r="JWU200" s="403"/>
      <c r="JXG200" s="727"/>
      <c r="JXJ200" s="403"/>
      <c r="JXK200" s="403"/>
      <c r="JXW200" s="727"/>
      <c r="JXZ200" s="403"/>
      <c r="JYA200" s="403"/>
      <c r="JYM200" s="727"/>
      <c r="JYP200" s="403"/>
      <c r="JYQ200" s="403"/>
      <c r="JZC200" s="727"/>
      <c r="JZF200" s="403"/>
      <c r="JZG200" s="403"/>
      <c r="JZS200" s="727"/>
      <c r="JZV200" s="403"/>
      <c r="JZW200" s="403"/>
      <c r="KAI200" s="727"/>
      <c r="KAL200" s="403"/>
      <c r="KAM200" s="403"/>
      <c r="KAY200" s="727"/>
      <c r="KBB200" s="403"/>
      <c r="KBC200" s="403"/>
      <c r="KBO200" s="727"/>
      <c r="KBR200" s="403"/>
      <c r="KBS200" s="403"/>
      <c r="KCE200" s="727"/>
      <c r="KCH200" s="403"/>
      <c r="KCI200" s="403"/>
      <c r="KCU200" s="727"/>
      <c r="KCX200" s="403"/>
      <c r="KCY200" s="403"/>
      <c r="KDK200" s="727"/>
      <c r="KDN200" s="403"/>
      <c r="KDO200" s="403"/>
      <c r="KEA200" s="727"/>
      <c r="KED200" s="403"/>
      <c r="KEE200" s="403"/>
      <c r="KEQ200" s="727"/>
      <c r="KET200" s="403"/>
      <c r="KEU200" s="403"/>
      <c r="KFG200" s="727"/>
      <c r="KFJ200" s="403"/>
      <c r="KFK200" s="403"/>
      <c r="KFW200" s="727"/>
      <c r="KFZ200" s="403"/>
      <c r="KGA200" s="403"/>
      <c r="KGM200" s="727"/>
      <c r="KGP200" s="403"/>
      <c r="KGQ200" s="403"/>
      <c r="KHC200" s="727"/>
      <c r="KHF200" s="403"/>
      <c r="KHG200" s="403"/>
      <c r="KHS200" s="727"/>
      <c r="KHV200" s="403"/>
      <c r="KHW200" s="403"/>
      <c r="KII200" s="727"/>
      <c r="KIL200" s="403"/>
      <c r="KIM200" s="403"/>
      <c r="KIY200" s="727"/>
      <c r="KJB200" s="403"/>
      <c r="KJC200" s="403"/>
      <c r="KJO200" s="727"/>
      <c r="KJR200" s="403"/>
      <c r="KJS200" s="403"/>
      <c r="KKE200" s="727"/>
      <c r="KKH200" s="403"/>
      <c r="KKI200" s="403"/>
      <c r="KKU200" s="727"/>
      <c r="KKX200" s="403"/>
      <c r="KKY200" s="403"/>
      <c r="KLK200" s="727"/>
      <c r="KLN200" s="403"/>
      <c r="KLO200" s="403"/>
      <c r="KMA200" s="727"/>
      <c r="KMD200" s="403"/>
      <c r="KME200" s="403"/>
      <c r="KMQ200" s="727"/>
      <c r="KMT200" s="403"/>
      <c r="KMU200" s="403"/>
      <c r="KNG200" s="727"/>
      <c r="KNJ200" s="403"/>
      <c r="KNK200" s="403"/>
      <c r="KNW200" s="727"/>
      <c r="KNZ200" s="403"/>
      <c r="KOA200" s="403"/>
      <c r="KOM200" s="727"/>
      <c r="KOP200" s="403"/>
      <c r="KOQ200" s="403"/>
      <c r="KPC200" s="727"/>
      <c r="KPF200" s="403"/>
      <c r="KPG200" s="403"/>
      <c r="KPS200" s="727"/>
      <c r="KPV200" s="403"/>
      <c r="KPW200" s="403"/>
      <c r="KQI200" s="727"/>
      <c r="KQL200" s="403"/>
      <c r="KQM200" s="403"/>
      <c r="KQY200" s="727"/>
      <c r="KRB200" s="403"/>
      <c r="KRC200" s="403"/>
      <c r="KRO200" s="727"/>
      <c r="KRR200" s="403"/>
      <c r="KRS200" s="403"/>
      <c r="KSE200" s="727"/>
      <c r="KSH200" s="403"/>
      <c r="KSI200" s="403"/>
      <c r="KSU200" s="727"/>
      <c r="KSX200" s="403"/>
      <c r="KSY200" s="403"/>
      <c r="KTK200" s="727"/>
      <c r="KTN200" s="403"/>
      <c r="KTO200" s="403"/>
      <c r="KUA200" s="727"/>
      <c r="KUD200" s="403"/>
      <c r="KUE200" s="403"/>
      <c r="KUQ200" s="727"/>
      <c r="KUT200" s="403"/>
      <c r="KUU200" s="403"/>
      <c r="KVG200" s="727"/>
      <c r="KVJ200" s="403"/>
      <c r="KVK200" s="403"/>
      <c r="KVW200" s="727"/>
      <c r="KVZ200" s="403"/>
      <c r="KWA200" s="403"/>
      <c r="KWM200" s="727"/>
      <c r="KWP200" s="403"/>
      <c r="KWQ200" s="403"/>
      <c r="KXC200" s="727"/>
      <c r="KXF200" s="403"/>
      <c r="KXG200" s="403"/>
      <c r="KXS200" s="727"/>
      <c r="KXV200" s="403"/>
      <c r="KXW200" s="403"/>
      <c r="KYI200" s="727"/>
      <c r="KYL200" s="403"/>
      <c r="KYM200" s="403"/>
      <c r="KYY200" s="727"/>
      <c r="KZB200" s="403"/>
      <c r="KZC200" s="403"/>
      <c r="KZO200" s="727"/>
      <c r="KZR200" s="403"/>
      <c r="KZS200" s="403"/>
      <c r="LAE200" s="727"/>
      <c r="LAH200" s="403"/>
      <c r="LAI200" s="403"/>
      <c r="LAU200" s="727"/>
      <c r="LAX200" s="403"/>
      <c r="LAY200" s="403"/>
      <c r="LBK200" s="727"/>
      <c r="LBN200" s="403"/>
      <c r="LBO200" s="403"/>
      <c r="LCA200" s="727"/>
      <c r="LCD200" s="403"/>
      <c r="LCE200" s="403"/>
      <c r="LCQ200" s="727"/>
      <c r="LCT200" s="403"/>
      <c r="LCU200" s="403"/>
      <c r="LDG200" s="727"/>
      <c r="LDJ200" s="403"/>
      <c r="LDK200" s="403"/>
      <c r="LDW200" s="727"/>
      <c r="LDZ200" s="403"/>
      <c r="LEA200" s="403"/>
      <c r="LEM200" s="727"/>
      <c r="LEP200" s="403"/>
      <c r="LEQ200" s="403"/>
      <c r="LFC200" s="727"/>
      <c r="LFF200" s="403"/>
      <c r="LFG200" s="403"/>
      <c r="LFS200" s="727"/>
      <c r="LFV200" s="403"/>
      <c r="LFW200" s="403"/>
      <c r="LGI200" s="727"/>
      <c r="LGL200" s="403"/>
      <c r="LGM200" s="403"/>
      <c r="LGY200" s="727"/>
      <c r="LHB200" s="403"/>
      <c r="LHC200" s="403"/>
      <c r="LHO200" s="727"/>
      <c r="LHR200" s="403"/>
      <c r="LHS200" s="403"/>
      <c r="LIE200" s="727"/>
      <c r="LIH200" s="403"/>
      <c r="LII200" s="403"/>
      <c r="LIU200" s="727"/>
      <c r="LIX200" s="403"/>
      <c r="LIY200" s="403"/>
      <c r="LJK200" s="727"/>
      <c r="LJN200" s="403"/>
      <c r="LJO200" s="403"/>
      <c r="LKA200" s="727"/>
      <c r="LKD200" s="403"/>
      <c r="LKE200" s="403"/>
      <c r="LKQ200" s="727"/>
      <c r="LKT200" s="403"/>
      <c r="LKU200" s="403"/>
      <c r="LLG200" s="727"/>
      <c r="LLJ200" s="403"/>
      <c r="LLK200" s="403"/>
      <c r="LLW200" s="727"/>
      <c r="LLZ200" s="403"/>
      <c r="LMA200" s="403"/>
      <c r="LMM200" s="727"/>
      <c r="LMP200" s="403"/>
      <c r="LMQ200" s="403"/>
      <c r="LNC200" s="727"/>
      <c r="LNF200" s="403"/>
      <c r="LNG200" s="403"/>
      <c r="LNS200" s="727"/>
      <c r="LNV200" s="403"/>
      <c r="LNW200" s="403"/>
      <c r="LOI200" s="727"/>
      <c r="LOL200" s="403"/>
      <c r="LOM200" s="403"/>
      <c r="LOY200" s="727"/>
      <c r="LPB200" s="403"/>
      <c r="LPC200" s="403"/>
      <c r="LPO200" s="727"/>
      <c r="LPR200" s="403"/>
      <c r="LPS200" s="403"/>
      <c r="LQE200" s="727"/>
      <c r="LQH200" s="403"/>
      <c r="LQI200" s="403"/>
      <c r="LQU200" s="727"/>
      <c r="LQX200" s="403"/>
      <c r="LQY200" s="403"/>
      <c r="LRK200" s="727"/>
      <c r="LRN200" s="403"/>
      <c r="LRO200" s="403"/>
      <c r="LSA200" s="727"/>
      <c r="LSD200" s="403"/>
      <c r="LSE200" s="403"/>
      <c r="LSQ200" s="727"/>
      <c r="LST200" s="403"/>
      <c r="LSU200" s="403"/>
      <c r="LTG200" s="727"/>
      <c r="LTJ200" s="403"/>
      <c r="LTK200" s="403"/>
      <c r="LTW200" s="727"/>
      <c r="LTZ200" s="403"/>
      <c r="LUA200" s="403"/>
      <c r="LUM200" s="727"/>
      <c r="LUP200" s="403"/>
      <c r="LUQ200" s="403"/>
      <c r="LVC200" s="727"/>
      <c r="LVF200" s="403"/>
      <c r="LVG200" s="403"/>
      <c r="LVS200" s="727"/>
      <c r="LVV200" s="403"/>
      <c r="LVW200" s="403"/>
      <c r="LWI200" s="727"/>
      <c r="LWL200" s="403"/>
      <c r="LWM200" s="403"/>
      <c r="LWY200" s="727"/>
      <c r="LXB200" s="403"/>
      <c r="LXC200" s="403"/>
      <c r="LXO200" s="727"/>
      <c r="LXR200" s="403"/>
      <c r="LXS200" s="403"/>
      <c r="LYE200" s="727"/>
      <c r="LYH200" s="403"/>
      <c r="LYI200" s="403"/>
      <c r="LYU200" s="727"/>
      <c r="LYX200" s="403"/>
      <c r="LYY200" s="403"/>
      <c r="LZK200" s="727"/>
      <c r="LZN200" s="403"/>
      <c r="LZO200" s="403"/>
      <c r="MAA200" s="727"/>
      <c r="MAD200" s="403"/>
      <c r="MAE200" s="403"/>
      <c r="MAQ200" s="727"/>
      <c r="MAT200" s="403"/>
      <c r="MAU200" s="403"/>
      <c r="MBG200" s="727"/>
      <c r="MBJ200" s="403"/>
      <c r="MBK200" s="403"/>
      <c r="MBW200" s="727"/>
      <c r="MBZ200" s="403"/>
      <c r="MCA200" s="403"/>
      <c r="MCM200" s="727"/>
      <c r="MCP200" s="403"/>
      <c r="MCQ200" s="403"/>
      <c r="MDC200" s="727"/>
      <c r="MDF200" s="403"/>
      <c r="MDG200" s="403"/>
      <c r="MDS200" s="727"/>
      <c r="MDV200" s="403"/>
      <c r="MDW200" s="403"/>
      <c r="MEI200" s="727"/>
      <c r="MEL200" s="403"/>
      <c r="MEM200" s="403"/>
      <c r="MEY200" s="727"/>
      <c r="MFB200" s="403"/>
      <c r="MFC200" s="403"/>
      <c r="MFO200" s="727"/>
      <c r="MFR200" s="403"/>
      <c r="MFS200" s="403"/>
      <c r="MGE200" s="727"/>
      <c r="MGH200" s="403"/>
      <c r="MGI200" s="403"/>
      <c r="MGU200" s="727"/>
      <c r="MGX200" s="403"/>
      <c r="MGY200" s="403"/>
      <c r="MHK200" s="727"/>
      <c r="MHN200" s="403"/>
      <c r="MHO200" s="403"/>
      <c r="MIA200" s="727"/>
      <c r="MID200" s="403"/>
      <c r="MIE200" s="403"/>
      <c r="MIQ200" s="727"/>
      <c r="MIT200" s="403"/>
      <c r="MIU200" s="403"/>
      <c r="MJG200" s="727"/>
      <c r="MJJ200" s="403"/>
      <c r="MJK200" s="403"/>
      <c r="MJW200" s="727"/>
      <c r="MJZ200" s="403"/>
      <c r="MKA200" s="403"/>
      <c r="MKM200" s="727"/>
      <c r="MKP200" s="403"/>
      <c r="MKQ200" s="403"/>
      <c r="MLC200" s="727"/>
      <c r="MLF200" s="403"/>
      <c r="MLG200" s="403"/>
      <c r="MLS200" s="727"/>
      <c r="MLV200" s="403"/>
      <c r="MLW200" s="403"/>
      <c r="MMI200" s="727"/>
      <c r="MML200" s="403"/>
      <c r="MMM200" s="403"/>
      <c r="MMY200" s="727"/>
      <c r="MNB200" s="403"/>
      <c r="MNC200" s="403"/>
      <c r="MNO200" s="727"/>
      <c r="MNR200" s="403"/>
      <c r="MNS200" s="403"/>
      <c r="MOE200" s="727"/>
      <c r="MOH200" s="403"/>
      <c r="MOI200" s="403"/>
      <c r="MOU200" s="727"/>
      <c r="MOX200" s="403"/>
      <c r="MOY200" s="403"/>
      <c r="MPK200" s="727"/>
      <c r="MPN200" s="403"/>
      <c r="MPO200" s="403"/>
      <c r="MQA200" s="727"/>
      <c r="MQD200" s="403"/>
      <c r="MQE200" s="403"/>
      <c r="MQQ200" s="727"/>
      <c r="MQT200" s="403"/>
      <c r="MQU200" s="403"/>
      <c r="MRG200" s="727"/>
      <c r="MRJ200" s="403"/>
      <c r="MRK200" s="403"/>
      <c r="MRW200" s="727"/>
      <c r="MRZ200" s="403"/>
      <c r="MSA200" s="403"/>
      <c r="MSM200" s="727"/>
      <c r="MSP200" s="403"/>
      <c r="MSQ200" s="403"/>
      <c r="MTC200" s="727"/>
      <c r="MTF200" s="403"/>
      <c r="MTG200" s="403"/>
      <c r="MTS200" s="727"/>
      <c r="MTV200" s="403"/>
      <c r="MTW200" s="403"/>
      <c r="MUI200" s="727"/>
      <c r="MUL200" s="403"/>
      <c r="MUM200" s="403"/>
      <c r="MUY200" s="727"/>
      <c r="MVB200" s="403"/>
      <c r="MVC200" s="403"/>
      <c r="MVO200" s="727"/>
      <c r="MVR200" s="403"/>
      <c r="MVS200" s="403"/>
      <c r="MWE200" s="727"/>
      <c r="MWH200" s="403"/>
      <c r="MWI200" s="403"/>
      <c r="MWU200" s="727"/>
      <c r="MWX200" s="403"/>
      <c r="MWY200" s="403"/>
      <c r="MXK200" s="727"/>
      <c r="MXN200" s="403"/>
      <c r="MXO200" s="403"/>
      <c r="MYA200" s="727"/>
      <c r="MYD200" s="403"/>
      <c r="MYE200" s="403"/>
      <c r="MYQ200" s="727"/>
      <c r="MYT200" s="403"/>
      <c r="MYU200" s="403"/>
      <c r="MZG200" s="727"/>
      <c r="MZJ200" s="403"/>
      <c r="MZK200" s="403"/>
      <c r="MZW200" s="727"/>
      <c r="MZZ200" s="403"/>
      <c r="NAA200" s="403"/>
      <c r="NAM200" s="727"/>
      <c r="NAP200" s="403"/>
      <c r="NAQ200" s="403"/>
      <c r="NBC200" s="727"/>
      <c r="NBF200" s="403"/>
      <c r="NBG200" s="403"/>
      <c r="NBS200" s="727"/>
      <c r="NBV200" s="403"/>
      <c r="NBW200" s="403"/>
      <c r="NCI200" s="727"/>
      <c r="NCL200" s="403"/>
      <c r="NCM200" s="403"/>
      <c r="NCY200" s="727"/>
      <c r="NDB200" s="403"/>
      <c r="NDC200" s="403"/>
      <c r="NDO200" s="727"/>
      <c r="NDR200" s="403"/>
      <c r="NDS200" s="403"/>
      <c r="NEE200" s="727"/>
      <c r="NEH200" s="403"/>
      <c r="NEI200" s="403"/>
      <c r="NEU200" s="727"/>
      <c r="NEX200" s="403"/>
      <c r="NEY200" s="403"/>
      <c r="NFK200" s="727"/>
      <c r="NFN200" s="403"/>
      <c r="NFO200" s="403"/>
      <c r="NGA200" s="727"/>
      <c r="NGD200" s="403"/>
      <c r="NGE200" s="403"/>
      <c r="NGQ200" s="727"/>
      <c r="NGT200" s="403"/>
      <c r="NGU200" s="403"/>
      <c r="NHG200" s="727"/>
      <c r="NHJ200" s="403"/>
      <c r="NHK200" s="403"/>
      <c r="NHW200" s="727"/>
      <c r="NHZ200" s="403"/>
      <c r="NIA200" s="403"/>
      <c r="NIM200" s="727"/>
      <c r="NIP200" s="403"/>
      <c r="NIQ200" s="403"/>
      <c r="NJC200" s="727"/>
      <c r="NJF200" s="403"/>
      <c r="NJG200" s="403"/>
      <c r="NJS200" s="727"/>
      <c r="NJV200" s="403"/>
      <c r="NJW200" s="403"/>
      <c r="NKI200" s="727"/>
      <c r="NKL200" s="403"/>
      <c r="NKM200" s="403"/>
      <c r="NKY200" s="727"/>
      <c r="NLB200" s="403"/>
      <c r="NLC200" s="403"/>
      <c r="NLO200" s="727"/>
      <c r="NLR200" s="403"/>
      <c r="NLS200" s="403"/>
      <c r="NME200" s="727"/>
      <c r="NMH200" s="403"/>
      <c r="NMI200" s="403"/>
      <c r="NMU200" s="727"/>
      <c r="NMX200" s="403"/>
      <c r="NMY200" s="403"/>
      <c r="NNK200" s="727"/>
      <c r="NNN200" s="403"/>
      <c r="NNO200" s="403"/>
      <c r="NOA200" s="727"/>
      <c r="NOD200" s="403"/>
      <c r="NOE200" s="403"/>
      <c r="NOQ200" s="727"/>
      <c r="NOT200" s="403"/>
      <c r="NOU200" s="403"/>
      <c r="NPG200" s="727"/>
      <c r="NPJ200" s="403"/>
      <c r="NPK200" s="403"/>
      <c r="NPW200" s="727"/>
      <c r="NPZ200" s="403"/>
      <c r="NQA200" s="403"/>
      <c r="NQM200" s="727"/>
      <c r="NQP200" s="403"/>
      <c r="NQQ200" s="403"/>
      <c r="NRC200" s="727"/>
      <c r="NRF200" s="403"/>
      <c r="NRG200" s="403"/>
      <c r="NRS200" s="727"/>
      <c r="NRV200" s="403"/>
      <c r="NRW200" s="403"/>
      <c r="NSI200" s="727"/>
      <c r="NSL200" s="403"/>
      <c r="NSM200" s="403"/>
      <c r="NSY200" s="727"/>
      <c r="NTB200" s="403"/>
      <c r="NTC200" s="403"/>
      <c r="NTO200" s="727"/>
      <c r="NTR200" s="403"/>
      <c r="NTS200" s="403"/>
      <c r="NUE200" s="727"/>
      <c r="NUH200" s="403"/>
      <c r="NUI200" s="403"/>
      <c r="NUU200" s="727"/>
      <c r="NUX200" s="403"/>
      <c r="NUY200" s="403"/>
      <c r="NVK200" s="727"/>
      <c r="NVN200" s="403"/>
      <c r="NVO200" s="403"/>
      <c r="NWA200" s="727"/>
      <c r="NWD200" s="403"/>
      <c r="NWE200" s="403"/>
      <c r="NWQ200" s="727"/>
      <c r="NWT200" s="403"/>
      <c r="NWU200" s="403"/>
      <c r="NXG200" s="727"/>
      <c r="NXJ200" s="403"/>
      <c r="NXK200" s="403"/>
      <c r="NXW200" s="727"/>
      <c r="NXZ200" s="403"/>
      <c r="NYA200" s="403"/>
      <c r="NYM200" s="727"/>
      <c r="NYP200" s="403"/>
      <c r="NYQ200" s="403"/>
      <c r="NZC200" s="727"/>
      <c r="NZF200" s="403"/>
      <c r="NZG200" s="403"/>
      <c r="NZS200" s="727"/>
      <c r="NZV200" s="403"/>
      <c r="NZW200" s="403"/>
      <c r="OAI200" s="727"/>
      <c r="OAL200" s="403"/>
      <c r="OAM200" s="403"/>
      <c r="OAY200" s="727"/>
      <c r="OBB200" s="403"/>
      <c r="OBC200" s="403"/>
      <c r="OBO200" s="727"/>
      <c r="OBR200" s="403"/>
      <c r="OBS200" s="403"/>
      <c r="OCE200" s="727"/>
      <c r="OCH200" s="403"/>
      <c r="OCI200" s="403"/>
      <c r="OCU200" s="727"/>
      <c r="OCX200" s="403"/>
      <c r="OCY200" s="403"/>
      <c r="ODK200" s="727"/>
      <c r="ODN200" s="403"/>
      <c r="ODO200" s="403"/>
      <c r="OEA200" s="727"/>
      <c r="OED200" s="403"/>
      <c r="OEE200" s="403"/>
      <c r="OEQ200" s="727"/>
      <c r="OET200" s="403"/>
      <c r="OEU200" s="403"/>
      <c r="OFG200" s="727"/>
      <c r="OFJ200" s="403"/>
      <c r="OFK200" s="403"/>
      <c r="OFW200" s="727"/>
      <c r="OFZ200" s="403"/>
      <c r="OGA200" s="403"/>
      <c r="OGM200" s="727"/>
      <c r="OGP200" s="403"/>
      <c r="OGQ200" s="403"/>
      <c r="OHC200" s="727"/>
      <c r="OHF200" s="403"/>
      <c r="OHG200" s="403"/>
      <c r="OHS200" s="727"/>
      <c r="OHV200" s="403"/>
      <c r="OHW200" s="403"/>
      <c r="OII200" s="727"/>
      <c r="OIL200" s="403"/>
      <c r="OIM200" s="403"/>
      <c r="OIY200" s="727"/>
      <c r="OJB200" s="403"/>
      <c r="OJC200" s="403"/>
      <c r="OJO200" s="727"/>
      <c r="OJR200" s="403"/>
      <c r="OJS200" s="403"/>
      <c r="OKE200" s="727"/>
      <c r="OKH200" s="403"/>
      <c r="OKI200" s="403"/>
      <c r="OKU200" s="727"/>
      <c r="OKX200" s="403"/>
      <c r="OKY200" s="403"/>
      <c r="OLK200" s="727"/>
      <c r="OLN200" s="403"/>
      <c r="OLO200" s="403"/>
      <c r="OMA200" s="727"/>
      <c r="OMD200" s="403"/>
      <c r="OME200" s="403"/>
      <c r="OMQ200" s="727"/>
      <c r="OMT200" s="403"/>
      <c r="OMU200" s="403"/>
      <c r="ONG200" s="727"/>
      <c r="ONJ200" s="403"/>
      <c r="ONK200" s="403"/>
      <c r="ONW200" s="727"/>
      <c r="ONZ200" s="403"/>
      <c r="OOA200" s="403"/>
      <c r="OOM200" s="727"/>
      <c r="OOP200" s="403"/>
      <c r="OOQ200" s="403"/>
      <c r="OPC200" s="727"/>
      <c r="OPF200" s="403"/>
      <c r="OPG200" s="403"/>
      <c r="OPS200" s="727"/>
      <c r="OPV200" s="403"/>
      <c r="OPW200" s="403"/>
      <c r="OQI200" s="727"/>
      <c r="OQL200" s="403"/>
      <c r="OQM200" s="403"/>
      <c r="OQY200" s="727"/>
      <c r="ORB200" s="403"/>
      <c r="ORC200" s="403"/>
      <c r="ORO200" s="727"/>
      <c r="ORR200" s="403"/>
      <c r="ORS200" s="403"/>
      <c r="OSE200" s="727"/>
      <c r="OSH200" s="403"/>
      <c r="OSI200" s="403"/>
      <c r="OSU200" s="727"/>
      <c r="OSX200" s="403"/>
      <c r="OSY200" s="403"/>
      <c r="OTK200" s="727"/>
      <c r="OTN200" s="403"/>
      <c r="OTO200" s="403"/>
      <c r="OUA200" s="727"/>
      <c r="OUD200" s="403"/>
      <c r="OUE200" s="403"/>
      <c r="OUQ200" s="727"/>
      <c r="OUT200" s="403"/>
      <c r="OUU200" s="403"/>
      <c r="OVG200" s="727"/>
      <c r="OVJ200" s="403"/>
      <c r="OVK200" s="403"/>
      <c r="OVW200" s="727"/>
      <c r="OVZ200" s="403"/>
      <c r="OWA200" s="403"/>
      <c r="OWM200" s="727"/>
      <c r="OWP200" s="403"/>
      <c r="OWQ200" s="403"/>
      <c r="OXC200" s="727"/>
      <c r="OXF200" s="403"/>
      <c r="OXG200" s="403"/>
      <c r="OXS200" s="727"/>
      <c r="OXV200" s="403"/>
      <c r="OXW200" s="403"/>
      <c r="OYI200" s="727"/>
      <c r="OYL200" s="403"/>
      <c r="OYM200" s="403"/>
      <c r="OYY200" s="727"/>
      <c r="OZB200" s="403"/>
      <c r="OZC200" s="403"/>
      <c r="OZO200" s="727"/>
      <c r="OZR200" s="403"/>
      <c r="OZS200" s="403"/>
      <c r="PAE200" s="727"/>
      <c r="PAH200" s="403"/>
      <c r="PAI200" s="403"/>
      <c r="PAU200" s="727"/>
      <c r="PAX200" s="403"/>
      <c r="PAY200" s="403"/>
      <c r="PBK200" s="727"/>
      <c r="PBN200" s="403"/>
      <c r="PBO200" s="403"/>
      <c r="PCA200" s="727"/>
      <c r="PCD200" s="403"/>
      <c r="PCE200" s="403"/>
      <c r="PCQ200" s="727"/>
      <c r="PCT200" s="403"/>
      <c r="PCU200" s="403"/>
      <c r="PDG200" s="727"/>
      <c r="PDJ200" s="403"/>
      <c r="PDK200" s="403"/>
      <c r="PDW200" s="727"/>
      <c r="PDZ200" s="403"/>
      <c r="PEA200" s="403"/>
      <c r="PEM200" s="727"/>
      <c r="PEP200" s="403"/>
      <c r="PEQ200" s="403"/>
      <c r="PFC200" s="727"/>
      <c r="PFF200" s="403"/>
      <c r="PFG200" s="403"/>
      <c r="PFS200" s="727"/>
      <c r="PFV200" s="403"/>
      <c r="PFW200" s="403"/>
      <c r="PGI200" s="727"/>
      <c r="PGL200" s="403"/>
      <c r="PGM200" s="403"/>
      <c r="PGY200" s="727"/>
      <c r="PHB200" s="403"/>
      <c r="PHC200" s="403"/>
      <c r="PHO200" s="727"/>
      <c r="PHR200" s="403"/>
      <c r="PHS200" s="403"/>
      <c r="PIE200" s="727"/>
      <c r="PIH200" s="403"/>
      <c r="PII200" s="403"/>
      <c r="PIU200" s="727"/>
      <c r="PIX200" s="403"/>
      <c r="PIY200" s="403"/>
      <c r="PJK200" s="727"/>
      <c r="PJN200" s="403"/>
      <c r="PJO200" s="403"/>
      <c r="PKA200" s="727"/>
      <c r="PKD200" s="403"/>
      <c r="PKE200" s="403"/>
      <c r="PKQ200" s="727"/>
      <c r="PKT200" s="403"/>
      <c r="PKU200" s="403"/>
      <c r="PLG200" s="727"/>
      <c r="PLJ200" s="403"/>
      <c r="PLK200" s="403"/>
      <c r="PLW200" s="727"/>
      <c r="PLZ200" s="403"/>
      <c r="PMA200" s="403"/>
      <c r="PMM200" s="727"/>
      <c r="PMP200" s="403"/>
      <c r="PMQ200" s="403"/>
      <c r="PNC200" s="727"/>
      <c r="PNF200" s="403"/>
      <c r="PNG200" s="403"/>
      <c r="PNS200" s="727"/>
      <c r="PNV200" s="403"/>
      <c r="PNW200" s="403"/>
      <c r="POI200" s="727"/>
      <c r="POL200" s="403"/>
      <c r="POM200" s="403"/>
      <c r="POY200" s="727"/>
      <c r="PPB200" s="403"/>
      <c r="PPC200" s="403"/>
      <c r="PPO200" s="727"/>
      <c r="PPR200" s="403"/>
      <c r="PPS200" s="403"/>
      <c r="PQE200" s="727"/>
      <c r="PQH200" s="403"/>
      <c r="PQI200" s="403"/>
      <c r="PQU200" s="727"/>
      <c r="PQX200" s="403"/>
      <c r="PQY200" s="403"/>
      <c r="PRK200" s="727"/>
      <c r="PRN200" s="403"/>
      <c r="PRO200" s="403"/>
      <c r="PSA200" s="727"/>
      <c r="PSD200" s="403"/>
      <c r="PSE200" s="403"/>
      <c r="PSQ200" s="727"/>
      <c r="PST200" s="403"/>
      <c r="PSU200" s="403"/>
      <c r="PTG200" s="727"/>
      <c r="PTJ200" s="403"/>
      <c r="PTK200" s="403"/>
      <c r="PTW200" s="727"/>
      <c r="PTZ200" s="403"/>
      <c r="PUA200" s="403"/>
      <c r="PUM200" s="727"/>
      <c r="PUP200" s="403"/>
      <c r="PUQ200" s="403"/>
      <c r="PVC200" s="727"/>
      <c r="PVF200" s="403"/>
      <c r="PVG200" s="403"/>
      <c r="PVS200" s="727"/>
      <c r="PVV200" s="403"/>
      <c r="PVW200" s="403"/>
      <c r="PWI200" s="727"/>
      <c r="PWL200" s="403"/>
      <c r="PWM200" s="403"/>
      <c r="PWY200" s="727"/>
      <c r="PXB200" s="403"/>
      <c r="PXC200" s="403"/>
      <c r="PXO200" s="727"/>
      <c r="PXR200" s="403"/>
      <c r="PXS200" s="403"/>
      <c r="PYE200" s="727"/>
      <c r="PYH200" s="403"/>
      <c r="PYI200" s="403"/>
      <c r="PYU200" s="727"/>
      <c r="PYX200" s="403"/>
      <c r="PYY200" s="403"/>
      <c r="PZK200" s="727"/>
      <c r="PZN200" s="403"/>
      <c r="PZO200" s="403"/>
      <c r="QAA200" s="727"/>
      <c r="QAD200" s="403"/>
      <c r="QAE200" s="403"/>
      <c r="QAQ200" s="727"/>
      <c r="QAT200" s="403"/>
      <c r="QAU200" s="403"/>
      <c r="QBG200" s="727"/>
      <c r="QBJ200" s="403"/>
      <c r="QBK200" s="403"/>
      <c r="QBW200" s="727"/>
      <c r="QBZ200" s="403"/>
      <c r="QCA200" s="403"/>
      <c r="QCM200" s="727"/>
      <c r="QCP200" s="403"/>
      <c r="QCQ200" s="403"/>
      <c r="QDC200" s="727"/>
      <c r="QDF200" s="403"/>
      <c r="QDG200" s="403"/>
      <c r="QDS200" s="727"/>
      <c r="QDV200" s="403"/>
      <c r="QDW200" s="403"/>
      <c r="QEI200" s="727"/>
      <c r="QEL200" s="403"/>
      <c r="QEM200" s="403"/>
      <c r="QEY200" s="727"/>
      <c r="QFB200" s="403"/>
      <c r="QFC200" s="403"/>
      <c r="QFO200" s="727"/>
      <c r="QFR200" s="403"/>
      <c r="QFS200" s="403"/>
      <c r="QGE200" s="727"/>
      <c r="QGH200" s="403"/>
      <c r="QGI200" s="403"/>
      <c r="QGU200" s="727"/>
      <c r="QGX200" s="403"/>
      <c r="QGY200" s="403"/>
      <c r="QHK200" s="727"/>
      <c r="QHN200" s="403"/>
      <c r="QHO200" s="403"/>
      <c r="QIA200" s="727"/>
      <c r="QID200" s="403"/>
      <c r="QIE200" s="403"/>
      <c r="QIQ200" s="727"/>
      <c r="QIT200" s="403"/>
      <c r="QIU200" s="403"/>
      <c r="QJG200" s="727"/>
      <c r="QJJ200" s="403"/>
      <c r="QJK200" s="403"/>
      <c r="QJW200" s="727"/>
      <c r="QJZ200" s="403"/>
      <c r="QKA200" s="403"/>
      <c r="QKM200" s="727"/>
      <c r="QKP200" s="403"/>
      <c r="QKQ200" s="403"/>
      <c r="QLC200" s="727"/>
      <c r="QLF200" s="403"/>
      <c r="QLG200" s="403"/>
      <c r="QLS200" s="727"/>
      <c r="QLV200" s="403"/>
      <c r="QLW200" s="403"/>
      <c r="QMI200" s="727"/>
      <c r="QML200" s="403"/>
      <c r="QMM200" s="403"/>
      <c r="QMY200" s="727"/>
      <c r="QNB200" s="403"/>
      <c r="QNC200" s="403"/>
      <c r="QNO200" s="727"/>
      <c r="QNR200" s="403"/>
      <c r="QNS200" s="403"/>
      <c r="QOE200" s="727"/>
      <c r="QOH200" s="403"/>
      <c r="QOI200" s="403"/>
      <c r="QOU200" s="727"/>
      <c r="QOX200" s="403"/>
      <c r="QOY200" s="403"/>
      <c r="QPK200" s="727"/>
      <c r="QPN200" s="403"/>
      <c r="QPO200" s="403"/>
      <c r="QQA200" s="727"/>
      <c r="QQD200" s="403"/>
      <c r="QQE200" s="403"/>
      <c r="QQQ200" s="727"/>
      <c r="QQT200" s="403"/>
      <c r="QQU200" s="403"/>
      <c r="QRG200" s="727"/>
      <c r="QRJ200" s="403"/>
      <c r="QRK200" s="403"/>
      <c r="QRW200" s="727"/>
      <c r="QRZ200" s="403"/>
      <c r="QSA200" s="403"/>
      <c r="QSM200" s="727"/>
      <c r="QSP200" s="403"/>
      <c r="QSQ200" s="403"/>
      <c r="QTC200" s="727"/>
      <c r="QTF200" s="403"/>
      <c r="QTG200" s="403"/>
      <c r="QTS200" s="727"/>
      <c r="QTV200" s="403"/>
      <c r="QTW200" s="403"/>
      <c r="QUI200" s="727"/>
      <c r="QUL200" s="403"/>
      <c r="QUM200" s="403"/>
      <c r="QUY200" s="727"/>
      <c r="QVB200" s="403"/>
      <c r="QVC200" s="403"/>
      <c r="QVO200" s="727"/>
      <c r="QVR200" s="403"/>
      <c r="QVS200" s="403"/>
      <c r="QWE200" s="727"/>
      <c r="QWH200" s="403"/>
      <c r="QWI200" s="403"/>
      <c r="QWU200" s="727"/>
      <c r="QWX200" s="403"/>
      <c r="QWY200" s="403"/>
      <c r="QXK200" s="727"/>
      <c r="QXN200" s="403"/>
      <c r="QXO200" s="403"/>
      <c r="QYA200" s="727"/>
      <c r="QYD200" s="403"/>
      <c r="QYE200" s="403"/>
      <c r="QYQ200" s="727"/>
      <c r="QYT200" s="403"/>
      <c r="QYU200" s="403"/>
      <c r="QZG200" s="727"/>
      <c r="QZJ200" s="403"/>
      <c r="QZK200" s="403"/>
      <c r="QZW200" s="727"/>
      <c r="QZZ200" s="403"/>
      <c r="RAA200" s="403"/>
      <c r="RAM200" s="727"/>
      <c r="RAP200" s="403"/>
      <c r="RAQ200" s="403"/>
      <c r="RBC200" s="727"/>
      <c r="RBF200" s="403"/>
      <c r="RBG200" s="403"/>
      <c r="RBS200" s="727"/>
      <c r="RBV200" s="403"/>
      <c r="RBW200" s="403"/>
      <c r="RCI200" s="727"/>
      <c r="RCL200" s="403"/>
      <c r="RCM200" s="403"/>
      <c r="RCY200" s="727"/>
      <c r="RDB200" s="403"/>
      <c r="RDC200" s="403"/>
      <c r="RDO200" s="727"/>
      <c r="RDR200" s="403"/>
      <c r="RDS200" s="403"/>
      <c r="REE200" s="727"/>
      <c r="REH200" s="403"/>
      <c r="REI200" s="403"/>
      <c r="REU200" s="727"/>
      <c r="REX200" s="403"/>
      <c r="REY200" s="403"/>
      <c r="RFK200" s="727"/>
      <c r="RFN200" s="403"/>
      <c r="RFO200" s="403"/>
      <c r="RGA200" s="727"/>
      <c r="RGD200" s="403"/>
      <c r="RGE200" s="403"/>
      <c r="RGQ200" s="727"/>
      <c r="RGT200" s="403"/>
      <c r="RGU200" s="403"/>
      <c r="RHG200" s="727"/>
      <c r="RHJ200" s="403"/>
      <c r="RHK200" s="403"/>
      <c r="RHW200" s="727"/>
      <c r="RHZ200" s="403"/>
      <c r="RIA200" s="403"/>
      <c r="RIM200" s="727"/>
      <c r="RIP200" s="403"/>
      <c r="RIQ200" s="403"/>
      <c r="RJC200" s="727"/>
      <c r="RJF200" s="403"/>
      <c r="RJG200" s="403"/>
      <c r="RJS200" s="727"/>
      <c r="RJV200" s="403"/>
      <c r="RJW200" s="403"/>
      <c r="RKI200" s="727"/>
      <c r="RKL200" s="403"/>
      <c r="RKM200" s="403"/>
      <c r="RKY200" s="727"/>
      <c r="RLB200" s="403"/>
      <c r="RLC200" s="403"/>
      <c r="RLO200" s="727"/>
      <c r="RLR200" s="403"/>
      <c r="RLS200" s="403"/>
      <c r="RME200" s="727"/>
      <c r="RMH200" s="403"/>
      <c r="RMI200" s="403"/>
      <c r="RMU200" s="727"/>
      <c r="RMX200" s="403"/>
      <c r="RMY200" s="403"/>
      <c r="RNK200" s="727"/>
      <c r="RNN200" s="403"/>
      <c r="RNO200" s="403"/>
      <c r="ROA200" s="727"/>
      <c r="ROD200" s="403"/>
      <c r="ROE200" s="403"/>
      <c r="ROQ200" s="727"/>
      <c r="ROT200" s="403"/>
      <c r="ROU200" s="403"/>
      <c r="RPG200" s="727"/>
      <c r="RPJ200" s="403"/>
      <c r="RPK200" s="403"/>
      <c r="RPW200" s="727"/>
      <c r="RPZ200" s="403"/>
      <c r="RQA200" s="403"/>
      <c r="RQM200" s="727"/>
      <c r="RQP200" s="403"/>
      <c r="RQQ200" s="403"/>
      <c r="RRC200" s="727"/>
      <c r="RRF200" s="403"/>
      <c r="RRG200" s="403"/>
      <c r="RRS200" s="727"/>
      <c r="RRV200" s="403"/>
      <c r="RRW200" s="403"/>
      <c r="RSI200" s="727"/>
      <c r="RSL200" s="403"/>
      <c r="RSM200" s="403"/>
      <c r="RSY200" s="727"/>
      <c r="RTB200" s="403"/>
      <c r="RTC200" s="403"/>
      <c r="RTO200" s="727"/>
      <c r="RTR200" s="403"/>
      <c r="RTS200" s="403"/>
      <c r="RUE200" s="727"/>
      <c r="RUH200" s="403"/>
      <c r="RUI200" s="403"/>
      <c r="RUU200" s="727"/>
      <c r="RUX200" s="403"/>
      <c r="RUY200" s="403"/>
      <c r="RVK200" s="727"/>
      <c r="RVN200" s="403"/>
      <c r="RVO200" s="403"/>
      <c r="RWA200" s="727"/>
      <c r="RWD200" s="403"/>
      <c r="RWE200" s="403"/>
      <c r="RWQ200" s="727"/>
      <c r="RWT200" s="403"/>
      <c r="RWU200" s="403"/>
      <c r="RXG200" s="727"/>
      <c r="RXJ200" s="403"/>
      <c r="RXK200" s="403"/>
      <c r="RXW200" s="727"/>
      <c r="RXZ200" s="403"/>
      <c r="RYA200" s="403"/>
      <c r="RYM200" s="727"/>
      <c r="RYP200" s="403"/>
      <c r="RYQ200" s="403"/>
      <c r="RZC200" s="727"/>
      <c r="RZF200" s="403"/>
      <c r="RZG200" s="403"/>
      <c r="RZS200" s="727"/>
      <c r="RZV200" s="403"/>
      <c r="RZW200" s="403"/>
      <c r="SAI200" s="727"/>
      <c r="SAL200" s="403"/>
      <c r="SAM200" s="403"/>
      <c r="SAY200" s="727"/>
      <c r="SBB200" s="403"/>
      <c r="SBC200" s="403"/>
      <c r="SBO200" s="727"/>
      <c r="SBR200" s="403"/>
      <c r="SBS200" s="403"/>
      <c r="SCE200" s="727"/>
      <c r="SCH200" s="403"/>
      <c r="SCI200" s="403"/>
      <c r="SCU200" s="727"/>
      <c r="SCX200" s="403"/>
      <c r="SCY200" s="403"/>
      <c r="SDK200" s="727"/>
      <c r="SDN200" s="403"/>
      <c r="SDO200" s="403"/>
      <c r="SEA200" s="727"/>
      <c r="SED200" s="403"/>
      <c r="SEE200" s="403"/>
      <c r="SEQ200" s="727"/>
      <c r="SET200" s="403"/>
      <c r="SEU200" s="403"/>
      <c r="SFG200" s="727"/>
      <c r="SFJ200" s="403"/>
      <c r="SFK200" s="403"/>
      <c r="SFW200" s="727"/>
      <c r="SFZ200" s="403"/>
      <c r="SGA200" s="403"/>
      <c r="SGM200" s="727"/>
      <c r="SGP200" s="403"/>
      <c r="SGQ200" s="403"/>
      <c r="SHC200" s="727"/>
      <c r="SHF200" s="403"/>
      <c r="SHG200" s="403"/>
      <c r="SHS200" s="727"/>
      <c r="SHV200" s="403"/>
      <c r="SHW200" s="403"/>
      <c r="SII200" s="727"/>
      <c r="SIL200" s="403"/>
      <c r="SIM200" s="403"/>
      <c r="SIY200" s="727"/>
      <c r="SJB200" s="403"/>
      <c r="SJC200" s="403"/>
      <c r="SJO200" s="727"/>
      <c r="SJR200" s="403"/>
      <c r="SJS200" s="403"/>
      <c r="SKE200" s="727"/>
      <c r="SKH200" s="403"/>
      <c r="SKI200" s="403"/>
      <c r="SKU200" s="727"/>
      <c r="SKX200" s="403"/>
      <c r="SKY200" s="403"/>
      <c r="SLK200" s="727"/>
      <c r="SLN200" s="403"/>
      <c r="SLO200" s="403"/>
      <c r="SMA200" s="727"/>
      <c r="SMD200" s="403"/>
      <c r="SME200" s="403"/>
      <c r="SMQ200" s="727"/>
      <c r="SMT200" s="403"/>
      <c r="SMU200" s="403"/>
      <c r="SNG200" s="727"/>
      <c r="SNJ200" s="403"/>
      <c r="SNK200" s="403"/>
      <c r="SNW200" s="727"/>
      <c r="SNZ200" s="403"/>
      <c r="SOA200" s="403"/>
      <c r="SOM200" s="727"/>
      <c r="SOP200" s="403"/>
      <c r="SOQ200" s="403"/>
      <c r="SPC200" s="727"/>
      <c r="SPF200" s="403"/>
      <c r="SPG200" s="403"/>
      <c r="SPS200" s="727"/>
      <c r="SPV200" s="403"/>
      <c r="SPW200" s="403"/>
      <c r="SQI200" s="727"/>
      <c r="SQL200" s="403"/>
      <c r="SQM200" s="403"/>
      <c r="SQY200" s="727"/>
      <c r="SRB200" s="403"/>
      <c r="SRC200" s="403"/>
      <c r="SRO200" s="727"/>
      <c r="SRR200" s="403"/>
      <c r="SRS200" s="403"/>
      <c r="SSE200" s="727"/>
      <c r="SSH200" s="403"/>
      <c r="SSI200" s="403"/>
      <c r="SSU200" s="727"/>
      <c r="SSX200" s="403"/>
      <c r="SSY200" s="403"/>
      <c r="STK200" s="727"/>
      <c r="STN200" s="403"/>
      <c r="STO200" s="403"/>
      <c r="SUA200" s="727"/>
      <c r="SUD200" s="403"/>
      <c r="SUE200" s="403"/>
      <c r="SUQ200" s="727"/>
      <c r="SUT200" s="403"/>
      <c r="SUU200" s="403"/>
      <c r="SVG200" s="727"/>
      <c r="SVJ200" s="403"/>
      <c r="SVK200" s="403"/>
      <c r="SVW200" s="727"/>
      <c r="SVZ200" s="403"/>
      <c r="SWA200" s="403"/>
      <c r="SWM200" s="727"/>
      <c r="SWP200" s="403"/>
      <c r="SWQ200" s="403"/>
      <c r="SXC200" s="727"/>
      <c r="SXF200" s="403"/>
      <c r="SXG200" s="403"/>
      <c r="SXS200" s="727"/>
      <c r="SXV200" s="403"/>
      <c r="SXW200" s="403"/>
      <c r="SYI200" s="727"/>
      <c r="SYL200" s="403"/>
      <c r="SYM200" s="403"/>
      <c r="SYY200" s="727"/>
      <c r="SZB200" s="403"/>
      <c r="SZC200" s="403"/>
      <c r="SZO200" s="727"/>
      <c r="SZR200" s="403"/>
      <c r="SZS200" s="403"/>
      <c r="TAE200" s="727"/>
      <c r="TAH200" s="403"/>
      <c r="TAI200" s="403"/>
      <c r="TAU200" s="727"/>
      <c r="TAX200" s="403"/>
      <c r="TAY200" s="403"/>
      <c r="TBK200" s="727"/>
      <c r="TBN200" s="403"/>
      <c r="TBO200" s="403"/>
      <c r="TCA200" s="727"/>
      <c r="TCD200" s="403"/>
      <c r="TCE200" s="403"/>
      <c r="TCQ200" s="727"/>
      <c r="TCT200" s="403"/>
      <c r="TCU200" s="403"/>
      <c r="TDG200" s="727"/>
      <c r="TDJ200" s="403"/>
      <c r="TDK200" s="403"/>
      <c r="TDW200" s="727"/>
      <c r="TDZ200" s="403"/>
      <c r="TEA200" s="403"/>
      <c r="TEM200" s="727"/>
      <c r="TEP200" s="403"/>
      <c r="TEQ200" s="403"/>
      <c r="TFC200" s="727"/>
      <c r="TFF200" s="403"/>
      <c r="TFG200" s="403"/>
      <c r="TFS200" s="727"/>
      <c r="TFV200" s="403"/>
      <c r="TFW200" s="403"/>
      <c r="TGI200" s="727"/>
      <c r="TGL200" s="403"/>
      <c r="TGM200" s="403"/>
      <c r="TGY200" s="727"/>
      <c r="THB200" s="403"/>
      <c r="THC200" s="403"/>
      <c r="THO200" s="727"/>
      <c r="THR200" s="403"/>
      <c r="THS200" s="403"/>
      <c r="TIE200" s="727"/>
      <c r="TIH200" s="403"/>
      <c r="TII200" s="403"/>
      <c r="TIU200" s="727"/>
      <c r="TIX200" s="403"/>
      <c r="TIY200" s="403"/>
      <c r="TJK200" s="727"/>
      <c r="TJN200" s="403"/>
      <c r="TJO200" s="403"/>
      <c r="TKA200" s="727"/>
      <c r="TKD200" s="403"/>
      <c r="TKE200" s="403"/>
      <c r="TKQ200" s="727"/>
      <c r="TKT200" s="403"/>
      <c r="TKU200" s="403"/>
      <c r="TLG200" s="727"/>
      <c r="TLJ200" s="403"/>
      <c r="TLK200" s="403"/>
      <c r="TLW200" s="727"/>
      <c r="TLZ200" s="403"/>
      <c r="TMA200" s="403"/>
      <c r="TMM200" s="727"/>
      <c r="TMP200" s="403"/>
      <c r="TMQ200" s="403"/>
      <c r="TNC200" s="727"/>
      <c r="TNF200" s="403"/>
      <c r="TNG200" s="403"/>
      <c r="TNS200" s="727"/>
      <c r="TNV200" s="403"/>
      <c r="TNW200" s="403"/>
      <c r="TOI200" s="727"/>
      <c r="TOL200" s="403"/>
      <c r="TOM200" s="403"/>
      <c r="TOY200" s="727"/>
      <c r="TPB200" s="403"/>
      <c r="TPC200" s="403"/>
      <c r="TPO200" s="727"/>
      <c r="TPR200" s="403"/>
      <c r="TPS200" s="403"/>
      <c r="TQE200" s="727"/>
      <c r="TQH200" s="403"/>
      <c r="TQI200" s="403"/>
      <c r="TQU200" s="727"/>
      <c r="TQX200" s="403"/>
      <c r="TQY200" s="403"/>
      <c r="TRK200" s="727"/>
      <c r="TRN200" s="403"/>
      <c r="TRO200" s="403"/>
      <c r="TSA200" s="727"/>
      <c r="TSD200" s="403"/>
      <c r="TSE200" s="403"/>
      <c r="TSQ200" s="727"/>
      <c r="TST200" s="403"/>
      <c r="TSU200" s="403"/>
      <c r="TTG200" s="727"/>
      <c r="TTJ200" s="403"/>
      <c r="TTK200" s="403"/>
      <c r="TTW200" s="727"/>
      <c r="TTZ200" s="403"/>
      <c r="TUA200" s="403"/>
      <c r="TUM200" s="727"/>
      <c r="TUP200" s="403"/>
      <c r="TUQ200" s="403"/>
      <c r="TVC200" s="727"/>
      <c r="TVF200" s="403"/>
      <c r="TVG200" s="403"/>
      <c r="TVS200" s="727"/>
      <c r="TVV200" s="403"/>
      <c r="TVW200" s="403"/>
      <c r="TWI200" s="727"/>
      <c r="TWL200" s="403"/>
      <c r="TWM200" s="403"/>
      <c r="TWY200" s="727"/>
      <c r="TXB200" s="403"/>
      <c r="TXC200" s="403"/>
      <c r="TXO200" s="727"/>
      <c r="TXR200" s="403"/>
      <c r="TXS200" s="403"/>
      <c r="TYE200" s="727"/>
      <c r="TYH200" s="403"/>
      <c r="TYI200" s="403"/>
      <c r="TYU200" s="727"/>
      <c r="TYX200" s="403"/>
      <c r="TYY200" s="403"/>
      <c r="TZK200" s="727"/>
      <c r="TZN200" s="403"/>
      <c r="TZO200" s="403"/>
      <c r="UAA200" s="727"/>
      <c r="UAD200" s="403"/>
      <c r="UAE200" s="403"/>
      <c r="UAQ200" s="727"/>
      <c r="UAT200" s="403"/>
      <c r="UAU200" s="403"/>
      <c r="UBG200" s="727"/>
      <c r="UBJ200" s="403"/>
      <c r="UBK200" s="403"/>
      <c r="UBW200" s="727"/>
      <c r="UBZ200" s="403"/>
      <c r="UCA200" s="403"/>
      <c r="UCM200" s="727"/>
      <c r="UCP200" s="403"/>
      <c r="UCQ200" s="403"/>
      <c r="UDC200" s="727"/>
      <c r="UDF200" s="403"/>
      <c r="UDG200" s="403"/>
      <c r="UDS200" s="727"/>
      <c r="UDV200" s="403"/>
      <c r="UDW200" s="403"/>
      <c r="UEI200" s="727"/>
      <c r="UEL200" s="403"/>
      <c r="UEM200" s="403"/>
      <c r="UEY200" s="727"/>
      <c r="UFB200" s="403"/>
      <c r="UFC200" s="403"/>
      <c r="UFO200" s="727"/>
      <c r="UFR200" s="403"/>
      <c r="UFS200" s="403"/>
      <c r="UGE200" s="727"/>
      <c r="UGH200" s="403"/>
      <c r="UGI200" s="403"/>
      <c r="UGU200" s="727"/>
      <c r="UGX200" s="403"/>
      <c r="UGY200" s="403"/>
      <c r="UHK200" s="727"/>
      <c r="UHN200" s="403"/>
      <c r="UHO200" s="403"/>
      <c r="UIA200" s="727"/>
      <c r="UID200" s="403"/>
      <c r="UIE200" s="403"/>
      <c r="UIQ200" s="727"/>
      <c r="UIT200" s="403"/>
      <c r="UIU200" s="403"/>
      <c r="UJG200" s="727"/>
      <c r="UJJ200" s="403"/>
      <c r="UJK200" s="403"/>
      <c r="UJW200" s="727"/>
      <c r="UJZ200" s="403"/>
      <c r="UKA200" s="403"/>
      <c r="UKM200" s="727"/>
      <c r="UKP200" s="403"/>
      <c r="UKQ200" s="403"/>
      <c r="ULC200" s="727"/>
      <c r="ULF200" s="403"/>
      <c r="ULG200" s="403"/>
      <c r="ULS200" s="727"/>
      <c r="ULV200" s="403"/>
      <c r="ULW200" s="403"/>
      <c r="UMI200" s="727"/>
      <c r="UML200" s="403"/>
      <c r="UMM200" s="403"/>
      <c r="UMY200" s="727"/>
      <c r="UNB200" s="403"/>
      <c r="UNC200" s="403"/>
      <c r="UNO200" s="727"/>
      <c r="UNR200" s="403"/>
      <c r="UNS200" s="403"/>
      <c r="UOE200" s="727"/>
      <c r="UOH200" s="403"/>
      <c r="UOI200" s="403"/>
      <c r="UOU200" s="727"/>
      <c r="UOX200" s="403"/>
      <c r="UOY200" s="403"/>
      <c r="UPK200" s="727"/>
      <c r="UPN200" s="403"/>
      <c r="UPO200" s="403"/>
      <c r="UQA200" s="727"/>
      <c r="UQD200" s="403"/>
      <c r="UQE200" s="403"/>
      <c r="UQQ200" s="727"/>
      <c r="UQT200" s="403"/>
      <c r="UQU200" s="403"/>
      <c r="URG200" s="727"/>
      <c r="URJ200" s="403"/>
      <c r="URK200" s="403"/>
      <c r="URW200" s="727"/>
      <c r="URZ200" s="403"/>
      <c r="USA200" s="403"/>
      <c r="USM200" s="727"/>
      <c r="USP200" s="403"/>
      <c r="USQ200" s="403"/>
      <c r="UTC200" s="727"/>
      <c r="UTF200" s="403"/>
      <c r="UTG200" s="403"/>
      <c r="UTS200" s="727"/>
      <c r="UTV200" s="403"/>
      <c r="UTW200" s="403"/>
      <c r="UUI200" s="727"/>
      <c r="UUL200" s="403"/>
      <c r="UUM200" s="403"/>
      <c r="UUY200" s="727"/>
      <c r="UVB200" s="403"/>
      <c r="UVC200" s="403"/>
      <c r="UVO200" s="727"/>
      <c r="UVR200" s="403"/>
      <c r="UVS200" s="403"/>
      <c r="UWE200" s="727"/>
      <c r="UWH200" s="403"/>
      <c r="UWI200" s="403"/>
      <c r="UWU200" s="727"/>
      <c r="UWX200" s="403"/>
      <c r="UWY200" s="403"/>
      <c r="UXK200" s="727"/>
      <c r="UXN200" s="403"/>
      <c r="UXO200" s="403"/>
      <c r="UYA200" s="727"/>
      <c r="UYD200" s="403"/>
      <c r="UYE200" s="403"/>
      <c r="UYQ200" s="727"/>
      <c r="UYT200" s="403"/>
      <c r="UYU200" s="403"/>
      <c r="UZG200" s="727"/>
      <c r="UZJ200" s="403"/>
      <c r="UZK200" s="403"/>
      <c r="UZW200" s="727"/>
      <c r="UZZ200" s="403"/>
      <c r="VAA200" s="403"/>
      <c r="VAM200" s="727"/>
      <c r="VAP200" s="403"/>
      <c r="VAQ200" s="403"/>
      <c r="VBC200" s="727"/>
      <c r="VBF200" s="403"/>
      <c r="VBG200" s="403"/>
      <c r="VBS200" s="727"/>
      <c r="VBV200" s="403"/>
      <c r="VBW200" s="403"/>
      <c r="VCI200" s="727"/>
      <c r="VCL200" s="403"/>
      <c r="VCM200" s="403"/>
      <c r="VCY200" s="727"/>
      <c r="VDB200" s="403"/>
      <c r="VDC200" s="403"/>
      <c r="VDO200" s="727"/>
      <c r="VDR200" s="403"/>
      <c r="VDS200" s="403"/>
      <c r="VEE200" s="727"/>
      <c r="VEH200" s="403"/>
      <c r="VEI200" s="403"/>
      <c r="VEU200" s="727"/>
      <c r="VEX200" s="403"/>
      <c r="VEY200" s="403"/>
      <c r="VFK200" s="727"/>
      <c r="VFN200" s="403"/>
      <c r="VFO200" s="403"/>
      <c r="VGA200" s="727"/>
      <c r="VGD200" s="403"/>
      <c r="VGE200" s="403"/>
      <c r="VGQ200" s="727"/>
      <c r="VGT200" s="403"/>
      <c r="VGU200" s="403"/>
      <c r="VHG200" s="727"/>
      <c r="VHJ200" s="403"/>
      <c r="VHK200" s="403"/>
      <c r="VHW200" s="727"/>
      <c r="VHZ200" s="403"/>
      <c r="VIA200" s="403"/>
      <c r="VIM200" s="727"/>
      <c r="VIP200" s="403"/>
      <c r="VIQ200" s="403"/>
      <c r="VJC200" s="727"/>
      <c r="VJF200" s="403"/>
      <c r="VJG200" s="403"/>
      <c r="VJS200" s="727"/>
      <c r="VJV200" s="403"/>
      <c r="VJW200" s="403"/>
      <c r="VKI200" s="727"/>
      <c r="VKL200" s="403"/>
      <c r="VKM200" s="403"/>
      <c r="VKY200" s="727"/>
      <c r="VLB200" s="403"/>
      <c r="VLC200" s="403"/>
      <c r="VLO200" s="727"/>
      <c r="VLR200" s="403"/>
      <c r="VLS200" s="403"/>
      <c r="VME200" s="727"/>
      <c r="VMH200" s="403"/>
      <c r="VMI200" s="403"/>
      <c r="VMU200" s="727"/>
      <c r="VMX200" s="403"/>
      <c r="VMY200" s="403"/>
      <c r="VNK200" s="727"/>
      <c r="VNN200" s="403"/>
      <c r="VNO200" s="403"/>
      <c r="VOA200" s="727"/>
      <c r="VOD200" s="403"/>
      <c r="VOE200" s="403"/>
      <c r="VOQ200" s="727"/>
      <c r="VOT200" s="403"/>
      <c r="VOU200" s="403"/>
      <c r="VPG200" s="727"/>
      <c r="VPJ200" s="403"/>
      <c r="VPK200" s="403"/>
      <c r="VPW200" s="727"/>
      <c r="VPZ200" s="403"/>
      <c r="VQA200" s="403"/>
      <c r="VQM200" s="727"/>
      <c r="VQP200" s="403"/>
      <c r="VQQ200" s="403"/>
      <c r="VRC200" s="727"/>
      <c r="VRF200" s="403"/>
      <c r="VRG200" s="403"/>
      <c r="VRS200" s="727"/>
      <c r="VRV200" s="403"/>
      <c r="VRW200" s="403"/>
      <c r="VSI200" s="727"/>
      <c r="VSL200" s="403"/>
      <c r="VSM200" s="403"/>
      <c r="VSY200" s="727"/>
      <c r="VTB200" s="403"/>
      <c r="VTC200" s="403"/>
      <c r="VTO200" s="727"/>
      <c r="VTR200" s="403"/>
      <c r="VTS200" s="403"/>
      <c r="VUE200" s="727"/>
      <c r="VUH200" s="403"/>
      <c r="VUI200" s="403"/>
      <c r="VUU200" s="727"/>
      <c r="VUX200" s="403"/>
      <c r="VUY200" s="403"/>
      <c r="VVK200" s="727"/>
      <c r="VVN200" s="403"/>
      <c r="VVO200" s="403"/>
      <c r="VWA200" s="727"/>
      <c r="VWD200" s="403"/>
      <c r="VWE200" s="403"/>
      <c r="VWQ200" s="727"/>
      <c r="VWT200" s="403"/>
      <c r="VWU200" s="403"/>
      <c r="VXG200" s="727"/>
      <c r="VXJ200" s="403"/>
      <c r="VXK200" s="403"/>
      <c r="VXW200" s="727"/>
      <c r="VXZ200" s="403"/>
      <c r="VYA200" s="403"/>
      <c r="VYM200" s="727"/>
      <c r="VYP200" s="403"/>
      <c r="VYQ200" s="403"/>
      <c r="VZC200" s="727"/>
      <c r="VZF200" s="403"/>
      <c r="VZG200" s="403"/>
      <c r="VZS200" s="727"/>
      <c r="VZV200" s="403"/>
      <c r="VZW200" s="403"/>
      <c r="WAI200" s="727"/>
      <c r="WAL200" s="403"/>
      <c r="WAM200" s="403"/>
      <c r="WAY200" s="727"/>
      <c r="WBB200" s="403"/>
      <c r="WBC200" s="403"/>
      <c r="WBO200" s="727"/>
      <c r="WBR200" s="403"/>
      <c r="WBS200" s="403"/>
      <c r="WCE200" s="727"/>
      <c r="WCH200" s="403"/>
      <c r="WCI200" s="403"/>
      <c r="WCU200" s="727"/>
      <c r="WCX200" s="403"/>
      <c r="WCY200" s="403"/>
      <c r="WDK200" s="727"/>
      <c r="WDN200" s="403"/>
      <c r="WDO200" s="403"/>
      <c r="WEA200" s="727"/>
      <c r="WED200" s="403"/>
      <c r="WEE200" s="403"/>
      <c r="WEQ200" s="727"/>
      <c r="WET200" s="403"/>
      <c r="WEU200" s="403"/>
      <c r="WFG200" s="727"/>
      <c r="WFJ200" s="403"/>
      <c r="WFK200" s="403"/>
      <c r="WFW200" s="727"/>
      <c r="WFZ200" s="403"/>
      <c r="WGA200" s="403"/>
      <c r="WGM200" s="727"/>
      <c r="WGP200" s="403"/>
      <c r="WGQ200" s="403"/>
      <c r="WHC200" s="727"/>
      <c r="WHF200" s="403"/>
      <c r="WHG200" s="403"/>
      <c r="WHS200" s="727"/>
      <c r="WHV200" s="403"/>
      <c r="WHW200" s="403"/>
      <c r="WII200" s="727"/>
      <c r="WIL200" s="403"/>
      <c r="WIM200" s="403"/>
      <c r="WIY200" s="727"/>
      <c r="WJB200" s="403"/>
      <c r="WJC200" s="403"/>
      <c r="WJO200" s="727"/>
      <c r="WJR200" s="403"/>
      <c r="WJS200" s="403"/>
      <c r="WKE200" s="727"/>
      <c r="WKH200" s="403"/>
      <c r="WKI200" s="403"/>
      <c r="WKU200" s="727"/>
      <c r="WKX200" s="403"/>
      <c r="WKY200" s="403"/>
      <c r="WLK200" s="727"/>
      <c r="WLN200" s="403"/>
      <c r="WLO200" s="403"/>
      <c r="WMA200" s="727"/>
      <c r="WMD200" s="403"/>
      <c r="WME200" s="403"/>
      <c r="WMQ200" s="727"/>
      <c r="WMT200" s="403"/>
      <c r="WMU200" s="403"/>
      <c r="WNG200" s="727"/>
      <c r="WNJ200" s="403"/>
      <c r="WNK200" s="403"/>
      <c r="WNW200" s="727"/>
      <c r="WNZ200" s="403"/>
      <c r="WOA200" s="403"/>
      <c r="WOM200" s="727"/>
      <c r="WOP200" s="403"/>
      <c r="WOQ200" s="403"/>
      <c r="WPC200" s="727"/>
      <c r="WPF200" s="403"/>
      <c r="WPG200" s="403"/>
      <c r="WPS200" s="727"/>
      <c r="WPV200" s="403"/>
      <c r="WPW200" s="403"/>
      <c r="WQI200" s="727"/>
      <c r="WQL200" s="403"/>
      <c r="WQM200" s="403"/>
      <c r="WQY200" s="727"/>
      <c r="WRB200" s="403"/>
      <c r="WRC200" s="403"/>
      <c r="WRO200" s="727"/>
      <c r="WRR200" s="403"/>
      <c r="WRS200" s="403"/>
      <c r="WSE200" s="727"/>
      <c r="WSH200" s="403"/>
      <c r="WSI200" s="403"/>
      <c r="WSU200" s="727"/>
      <c r="WSX200" s="403"/>
      <c r="WSY200" s="403"/>
      <c r="WTK200" s="727"/>
      <c r="WTN200" s="403"/>
      <c r="WTO200" s="403"/>
      <c r="WUA200" s="727"/>
      <c r="WUD200" s="403"/>
      <c r="WUE200" s="403"/>
      <c r="WUQ200" s="727"/>
      <c r="WUT200" s="403"/>
      <c r="WUU200" s="403"/>
      <c r="WVG200" s="727"/>
      <c r="WVJ200" s="403"/>
      <c r="WVK200" s="403"/>
      <c r="WVW200" s="727"/>
      <c r="WVZ200" s="403"/>
      <c r="WWA200" s="403"/>
      <c r="WWM200" s="727"/>
      <c r="WWP200" s="403"/>
      <c r="WWQ200" s="403"/>
      <c r="WXC200" s="727"/>
      <c r="WXF200" s="403"/>
      <c r="WXG200" s="403"/>
      <c r="WXS200" s="727"/>
      <c r="WXV200" s="403"/>
      <c r="WXW200" s="403"/>
      <c r="WYI200" s="727"/>
      <c r="WYL200" s="403"/>
      <c r="WYM200" s="403"/>
      <c r="WYY200" s="727"/>
      <c r="WZB200" s="403"/>
      <c r="WZC200" s="403"/>
      <c r="WZO200" s="727"/>
      <c r="WZR200" s="403"/>
      <c r="WZS200" s="403"/>
      <c r="XAE200" s="727"/>
      <c r="XAH200" s="403"/>
      <c r="XAI200" s="403"/>
      <c r="XAU200" s="727"/>
      <c r="XAX200" s="403"/>
      <c r="XAY200" s="403"/>
      <c r="XBK200" s="727"/>
      <c r="XBN200" s="403"/>
      <c r="XBO200" s="403"/>
      <c r="XCA200" s="727"/>
      <c r="XCD200" s="403"/>
      <c r="XCE200" s="403"/>
      <c r="XCQ200" s="727"/>
      <c r="XCT200" s="403"/>
      <c r="XCU200" s="403"/>
      <c r="XDG200" s="727"/>
      <c r="XDJ200" s="403"/>
      <c r="XDK200" s="403"/>
      <c r="XDW200" s="727"/>
      <c r="XDZ200" s="403"/>
      <c r="XEA200" s="403"/>
      <c r="XEM200" s="727"/>
      <c r="XEP200" s="403"/>
      <c r="XEQ200" s="403"/>
      <c r="XFC200" s="727"/>
    </row>
    <row r="201" spans="1:1023 1026:2047 2050:3071 3074:4095 4098:5119 5122:6143 6146:7167 7170:8191 8194:9215 9218:10239 10242:11263 11266:12287 12290:13311 13314:14335 14338:15359 15362:16383" s="94" customFormat="1">
      <c r="A201" s="570" t="s">
        <v>15</v>
      </c>
      <c r="B201" s="571">
        <v>45912</v>
      </c>
      <c r="C201" s="571">
        <v>45912</v>
      </c>
      <c r="D201" s="570" t="s">
        <v>504</v>
      </c>
      <c r="E201" s="570" t="s">
        <v>486</v>
      </c>
      <c r="F201" s="570">
        <v>65</v>
      </c>
      <c r="G201" s="570" t="s">
        <v>499</v>
      </c>
      <c r="H201" s="570">
        <v>2200</v>
      </c>
      <c r="I201" s="570">
        <v>15</v>
      </c>
      <c r="J201" s="570">
        <v>0</v>
      </c>
      <c r="K201" s="570">
        <v>0</v>
      </c>
      <c r="L201" s="570">
        <v>0</v>
      </c>
      <c r="M201" s="570">
        <v>0</v>
      </c>
      <c r="N201" s="570">
        <f t="shared" si="2181"/>
        <v>2215</v>
      </c>
      <c r="O201" s="563">
        <f t="shared" si="2182"/>
        <v>34.07692307692308</v>
      </c>
      <c r="P201" s="570" t="s">
        <v>1283</v>
      </c>
      <c r="R201" s="403"/>
      <c r="S201" s="403"/>
      <c r="AE201" s="727"/>
      <c r="AH201" s="403"/>
      <c r="AI201" s="403"/>
      <c r="AU201" s="727"/>
      <c r="AX201" s="403"/>
      <c r="AY201" s="403"/>
      <c r="BK201" s="727"/>
      <c r="BN201" s="403"/>
      <c r="BO201" s="403"/>
      <c r="CA201" s="727"/>
      <c r="CD201" s="403"/>
      <c r="CE201" s="403"/>
      <c r="CQ201" s="727"/>
      <c r="CT201" s="403"/>
      <c r="CU201" s="403"/>
      <c r="DG201" s="727"/>
      <c r="DJ201" s="403"/>
      <c r="DK201" s="403"/>
      <c r="DW201" s="727"/>
      <c r="DZ201" s="403"/>
      <c r="EA201" s="403"/>
      <c r="EM201" s="727"/>
      <c r="EP201" s="403"/>
      <c r="EQ201" s="403"/>
      <c r="FC201" s="727"/>
      <c r="FF201" s="403"/>
      <c r="FG201" s="403"/>
      <c r="FS201" s="727"/>
      <c r="FV201" s="403"/>
      <c r="FW201" s="403"/>
      <c r="GI201" s="727"/>
      <c r="GL201" s="403"/>
      <c r="GM201" s="403"/>
      <c r="GY201" s="727"/>
      <c r="HB201" s="403"/>
      <c r="HC201" s="403"/>
      <c r="HO201" s="727"/>
      <c r="HR201" s="403"/>
      <c r="HS201" s="403"/>
      <c r="IE201" s="727"/>
      <c r="IH201" s="403"/>
      <c r="II201" s="403"/>
      <c r="IU201" s="727"/>
      <c r="IX201" s="403"/>
      <c r="IY201" s="403"/>
      <c r="JK201" s="727"/>
      <c r="JN201" s="403"/>
      <c r="JO201" s="403"/>
      <c r="KA201" s="727"/>
      <c r="KD201" s="403"/>
      <c r="KE201" s="403"/>
      <c r="KQ201" s="727"/>
      <c r="KT201" s="403"/>
      <c r="KU201" s="403"/>
      <c r="LG201" s="727"/>
      <c r="LJ201" s="403"/>
      <c r="LK201" s="403"/>
      <c r="LW201" s="727"/>
      <c r="LZ201" s="403"/>
      <c r="MA201" s="403"/>
      <c r="MM201" s="727"/>
      <c r="MP201" s="403"/>
      <c r="MQ201" s="403"/>
      <c r="NC201" s="727"/>
      <c r="NF201" s="403"/>
      <c r="NG201" s="403"/>
      <c r="NS201" s="727"/>
      <c r="NV201" s="403"/>
      <c r="NW201" s="403"/>
      <c r="OI201" s="727"/>
      <c r="OL201" s="403"/>
      <c r="OM201" s="403"/>
      <c r="OY201" s="727"/>
      <c r="PB201" s="403"/>
      <c r="PC201" s="403"/>
      <c r="PO201" s="727"/>
      <c r="PR201" s="403"/>
      <c r="PS201" s="403"/>
      <c r="QE201" s="727"/>
      <c r="QH201" s="403"/>
      <c r="QI201" s="403"/>
      <c r="QU201" s="727"/>
      <c r="QX201" s="403"/>
      <c r="QY201" s="403"/>
      <c r="RK201" s="727"/>
      <c r="RN201" s="403"/>
      <c r="RO201" s="403"/>
      <c r="SA201" s="727"/>
      <c r="SD201" s="403"/>
      <c r="SE201" s="403"/>
      <c r="SQ201" s="727"/>
      <c r="ST201" s="403"/>
      <c r="SU201" s="403"/>
      <c r="TG201" s="727"/>
      <c r="TJ201" s="403"/>
      <c r="TK201" s="403"/>
      <c r="TW201" s="727"/>
      <c r="TZ201" s="403"/>
      <c r="UA201" s="403"/>
      <c r="UM201" s="727"/>
      <c r="UP201" s="403"/>
      <c r="UQ201" s="403"/>
      <c r="VC201" s="727"/>
      <c r="VF201" s="403"/>
      <c r="VG201" s="403"/>
      <c r="VS201" s="727"/>
      <c r="VV201" s="403"/>
      <c r="VW201" s="403"/>
      <c r="WI201" s="727"/>
      <c r="WL201" s="403"/>
      <c r="WM201" s="403"/>
      <c r="WY201" s="727"/>
      <c r="XB201" s="403"/>
      <c r="XC201" s="403"/>
      <c r="XO201" s="727"/>
      <c r="XR201" s="403"/>
      <c r="XS201" s="403"/>
      <c r="YE201" s="727"/>
      <c r="YH201" s="403"/>
      <c r="YI201" s="403"/>
      <c r="YU201" s="727"/>
      <c r="YX201" s="403"/>
      <c r="YY201" s="403"/>
      <c r="ZK201" s="727"/>
      <c r="ZN201" s="403"/>
      <c r="ZO201" s="403"/>
      <c r="AAA201" s="727"/>
      <c r="AAD201" s="403"/>
      <c r="AAE201" s="403"/>
      <c r="AAQ201" s="727"/>
      <c r="AAT201" s="403"/>
      <c r="AAU201" s="403"/>
      <c r="ABG201" s="727"/>
      <c r="ABJ201" s="403"/>
      <c r="ABK201" s="403"/>
      <c r="ABW201" s="727"/>
      <c r="ABZ201" s="403"/>
      <c r="ACA201" s="403"/>
      <c r="ACM201" s="727"/>
      <c r="ACP201" s="403"/>
      <c r="ACQ201" s="403"/>
      <c r="ADC201" s="727"/>
      <c r="ADF201" s="403"/>
      <c r="ADG201" s="403"/>
      <c r="ADS201" s="727"/>
      <c r="ADV201" s="403"/>
      <c r="ADW201" s="403"/>
      <c r="AEI201" s="727"/>
      <c r="AEL201" s="403"/>
      <c r="AEM201" s="403"/>
      <c r="AEY201" s="727"/>
      <c r="AFB201" s="403"/>
      <c r="AFC201" s="403"/>
      <c r="AFO201" s="727"/>
      <c r="AFR201" s="403"/>
      <c r="AFS201" s="403"/>
      <c r="AGE201" s="727"/>
      <c r="AGH201" s="403"/>
      <c r="AGI201" s="403"/>
      <c r="AGU201" s="727"/>
      <c r="AGX201" s="403"/>
      <c r="AGY201" s="403"/>
      <c r="AHK201" s="727"/>
      <c r="AHN201" s="403"/>
      <c r="AHO201" s="403"/>
      <c r="AIA201" s="727"/>
      <c r="AID201" s="403"/>
      <c r="AIE201" s="403"/>
      <c r="AIQ201" s="727"/>
      <c r="AIT201" s="403"/>
      <c r="AIU201" s="403"/>
      <c r="AJG201" s="727"/>
      <c r="AJJ201" s="403"/>
      <c r="AJK201" s="403"/>
      <c r="AJW201" s="727"/>
      <c r="AJZ201" s="403"/>
      <c r="AKA201" s="403"/>
      <c r="AKM201" s="727"/>
      <c r="AKP201" s="403"/>
      <c r="AKQ201" s="403"/>
      <c r="ALC201" s="727"/>
      <c r="ALF201" s="403"/>
      <c r="ALG201" s="403"/>
      <c r="ALS201" s="727"/>
      <c r="ALV201" s="403"/>
      <c r="ALW201" s="403"/>
      <c r="AMI201" s="727"/>
      <c r="AML201" s="403"/>
      <c r="AMM201" s="403"/>
      <c r="AMY201" s="727"/>
      <c r="ANB201" s="403"/>
      <c r="ANC201" s="403"/>
      <c r="ANO201" s="727"/>
      <c r="ANR201" s="403"/>
      <c r="ANS201" s="403"/>
      <c r="AOE201" s="727"/>
      <c r="AOH201" s="403"/>
      <c r="AOI201" s="403"/>
      <c r="AOU201" s="727"/>
      <c r="AOX201" s="403"/>
      <c r="AOY201" s="403"/>
      <c r="APK201" s="727"/>
      <c r="APN201" s="403"/>
      <c r="APO201" s="403"/>
      <c r="AQA201" s="727"/>
      <c r="AQD201" s="403"/>
      <c r="AQE201" s="403"/>
      <c r="AQQ201" s="727"/>
      <c r="AQT201" s="403"/>
      <c r="AQU201" s="403"/>
      <c r="ARG201" s="727"/>
      <c r="ARJ201" s="403"/>
      <c r="ARK201" s="403"/>
      <c r="ARW201" s="727"/>
      <c r="ARZ201" s="403"/>
      <c r="ASA201" s="403"/>
      <c r="ASM201" s="727"/>
      <c r="ASP201" s="403"/>
      <c r="ASQ201" s="403"/>
      <c r="ATC201" s="727"/>
      <c r="ATF201" s="403"/>
      <c r="ATG201" s="403"/>
      <c r="ATS201" s="727"/>
      <c r="ATV201" s="403"/>
      <c r="ATW201" s="403"/>
      <c r="AUI201" s="727"/>
      <c r="AUL201" s="403"/>
      <c r="AUM201" s="403"/>
      <c r="AUY201" s="727"/>
      <c r="AVB201" s="403"/>
      <c r="AVC201" s="403"/>
      <c r="AVO201" s="727"/>
      <c r="AVR201" s="403"/>
      <c r="AVS201" s="403"/>
      <c r="AWE201" s="727"/>
      <c r="AWH201" s="403"/>
      <c r="AWI201" s="403"/>
      <c r="AWU201" s="727"/>
      <c r="AWX201" s="403"/>
      <c r="AWY201" s="403"/>
      <c r="AXK201" s="727"/>
      <c r="AXN201" s="403"/>
      <c r="AXO201" s="403"/>
      <c r="AYA201" s="727"/>
      <c r="AYD201" s="403"/>
      <c r="AYE201" s="403"/>
      <c r="AYQ201" s="727"/>
      <c r="AYT201" s="403"/>
      <c r="AYU201" s="403"/>
      <c r="AZG201" s="727"/>
      <c r="AZJ201" s="403"/>
      <c r="AZK201" s="403"/>
      <c r="AZW201" s="727"/>
      <c r="AZZ201" s="403"/>
      <c r="BAA201" s="403"/>
      <c r="BAM201" s="727"/>
      <c r="BAP201" s="403"/>
      <c r="BAQ201" s="403"/>
      <c r="BBC201" s="727"/>
      <c r="BBF201" s="403"/>
      <c r="BBG201" s="403"/>
      <c r="BBS201" s="727"/>
      <c r="BBV201" s="403"/>
      <c r="BBW201" s="403"/>
      <c r="BCI201" s="727"/>
      <c r="BCL201" s="403"/>
      <c r="BCM201" s="403"/>
      <c r="BCY201" s="727"/>
      <c r="BDB201" s="403"/>
      <c r="BDC201" s="403"/>
      <c r="BDO201" s="727"/>
      <c r="BDR201" s="403"/>
      <c r="BDS201" s="403"/>
      <c r="BEE201" s="727"/>
      <c r="BEH201" s="403"/>
      <c r="BEI201" s="403"/>
      <c r="BEU201" s="727"/>
      <c r="BEX201" s="403"/>
      <c r="BEY201" s="403"/>
      <c r="BFK201" s="727"/>
      <c r="BFN201" s="403"/>
      <c r="BFO201" s="403"/>
      <c r="BGA201" s="727"/>
      <c r="BGD201" s="403"/>
      <c r="BGE201" s="403"/>
      <c r="BGQ201" s="727"/>
      <c r="BGT201" s="403"/>
      <c r="BGU201" s="403"/>
      <c r="BHG201" s="727"/>
      <c r="BHJ201" s="403"/>
      <c r="BHK201" s="403"/>
      <c r="BHW201" s="727"/>
      <c r="BHZ201" s="403"/>
      <c r="BIA201" s="403"/>
      <c r="BIM201" s="727"/>
      <c r="BIP201" s="403"/>
      <c r="BIQ201" s="403"/>
      <c r="BJC201" s="727"/>
      <c r="BJF201" s="403"/>
      <c r="BJG201" s="403"/>
      <c r="BJS201" s="727"/>
      <c r="BJV201" s="403"/>
      <c r="BJW201" s="403"/>
      <c r="BKI201" s="727"/>
      <c r="BKL201" s="403"/>
      <c r="BKM201" s="403"/>
      <c r="BKY201" s="727"/>
      <c r="BLB201" s="403"/>
      <c r="BLC201" s="403"/>
      <c r="BLO201" s="727"/>
      <c r="BLR201" s="403"/>
      <c r="BLS201" s="403"/>
      <c r="BME201" s="727"/>
      <c r="BMH201" s="403"/>
      <c r="BMI201" s="403"/>
      <c r="BMU201" s="727"/>
      <c r="BMX201" s="403"/>
      <c r="BMY201" s="403"/>
      <c r="BNK201" s="727"/>
      <c r="BNN201" s="403"/>
      <c r="BNO201" s="403"/>
      <c r="BOA201" s="727"/>
      <c r="BOD201" s="403"/>
      <c r="BOE201" s="403"/>
      <c r="BOQ201" s="727"/>
      <c r="BOT201" s="403"/>
      <c r="BOU201" s="403"/>
      <c r="BPG201" s="727"/>
      <c r="BPJ201" s="403"/>
      <c r="BPK201" s="403"/>
      <c r="BPW201" s="727"/>
      <c r="BPZ201" s="403"/>
      <c r="BQA201" s="403"/>
      <c r="BQM201" s="727"/>
      <c r="BQP201" s="403"/>
      <c r="BQQ201" s="403"/>
      <c r="BRC201" s="727"/>
      <c r="BRF201" s="403"/>
      <c r="BRG201" s="403"/>
      <c r="BRS201" s="727"/>
      <c r="BRV201" s="403"/>
      <c r="BRW201" s="403"/>
      <c r="BSI201" s="727"/>
      <c r="BSL201" s="403"/>
      <c r="BSM201" s="403"/>
      <c r="BSY201" s="727"/>
      <c r="BTB201" s="403"/>
      <c r="BTC201" s="403"/>
      <c r="BTO201" s="727"/>
      <c r="BTR201" s="403"/>
      <c r="BTS201" s="403"/>
      <c r="BUE201" s="727"/>
      <c r="BUH201" s="403"/>
      <c r="BUI201" s="403"/>
      <c r="BUU201" s="727"/>
      <c r="BUX201" s="403"/>
      <c r="BUY201" s="403"/>
      <c r="BVK201" s="727"/>
      <c r="BVN201" s="403"/>
      <c r="BVO201" s="403"/>
      <c r="BWA201" s="727"/>
      <c r="BWD201" s="403"/>
      <c r="BWE201" s="403"/>
      <c r="BWQ201" s="727"/>
      <c r="BWT201" s="403"/>
      <c r="BWU201" s="403"/>
      <c r="BXG201" s="727"/>
      <c r="BXJ201" s="403"/>
      <c r="BXK201" s="403"/>
      <c r="BXW201" s="727"/>
      <c r="BXZ201" s="403"/>
      <c r="BYA201" s="403"/>
      <c r="BYM201" s="727"/>
      <c r="BYP201" s="403"/>
      <c r="BYQ201" s="403"/>
      <c r="BZC201" s="727"/>
      <c r="BZF201" s="403"/>
      <c r="BZG201" s="403"/>
      <c r="BZS201" s="727"/>
      <c r="BZV201" s="403"/>
      <c r="BZW201" s="403"/>
      <c r="CAI201" s="727"/>
      <c r="CAL201" s="403"/>
      <c r="CAM201" s="403"/>
      <c r="CAY201" s="727"/>
      <c r="CBB201" s="403"/>
      <c r="CBC201" s="403"/>
      <c r="CBO201" s="727"/>
      <c r="CBR201" s="403"/>
      <c r="CBS201" s="403"/>
      <c r="CCE201" s="727"/>
      <c r="CCH201" s="403"/>
      <c r="CCI201" s="403"/>
      <c r="CCU201" s="727"/>
      <c r="CCX201" s="403"/>
      <c r="CCY201" s="403"/>
      <c r="CDK201" s="727"/>
      <c r="CDN201" s="403"/>
      <c r="CDO201" s="403"/>
      <c r="CEA201" s="727"/>
      <c r="CED201" s="403"/>
      <c r="CEE201" s="403"/>
      <c r="CEQ201" s="727"/>
      <c r="CET201" s="403"/>
      <c r="CEU201" s="403"/>
      <c r="CFG201" s="727"/>
      <c r="CFJ201" s="403"/>
      <c r="CFK201" s="403"/>
      <c r="CFW201" s="727"/>
      <c r="CFZ201" s="403"/>
      <c r="CGA201" s="403"/>
      <c r="CGM201" s="727"/>
      <c r="CGP201" s="403"/>
      <c r="CGQ201" s="403"/>
      <c r="CHC201" s="727"/>
      <c r="CHF201" s="403"/>
      <c r="CHG201" s="403"/>
      <c r="CHS201" s="727"/>
      <c r="CHV201" s="403"/>
      <c r="CHW201" s="403"/>
      <c r="CII201" s="727"/>
      <c r="CIL201" s="403"/>
      <c r="CIM201" s="403"/>
      <c r="CIY201" s="727"/>
      <c r="CJB201" s="403"/>
      <c r="CJC201" s="403"/>
      <c r="CJO201" s="727"/>
      <c r="CJR201" s="403"/>
      <c r="CJS201" s="403"/>
      <c r="CKE201" s="727"/>
      <c r="CKH201" s="403"/>
      <c r="CKI201" s="403"/>
      <c r="CKU201" s="727"/>
      <c r="CKX201" s="403"/>
      <c r="CKY201" s="403"/>
      <c r="CLK201" s="727"/>
      <c r="CLN201" s="403"/>
      <c r="CLO201" s="403"/>
      <c r="CMA201" s="727"/>
      <c r="CMD201" s="403"/>
      <c r="CME201" s="403"/>
      <c r="CMQ201" s="727"/>
      <c r="CMT201" s="403"/>
      <c r="CMU201" s="403"/>
      <c r="CNG201" s="727"/>
      <c r="CNJ201" s="403"/>
      <c r="CNK201" s="403"/>
      <c r="CNW201" s="727"/>
      <c r="CNZ201" s="403"/>
      <c r="COA201" s="403"/>
      <c r="COM201" s="727"/>
      <c r="COP201" s="403"/>
      <c r="COQ201" s="403"/>
      <c r="CPC201" s="727"/>
      <c r="CPF201" s="403"/>
      <c r="CPG201" s="403"/>
      <c r="CPS201" s="727"/>
      <c r="CPV201" s="403"/>
      <c r="CPW201" s="403"/>
      <c r="CQI201" s="727"/>
      <c r="CQL201" s="403"/>
      <c r="CQM201" s="403"/>
      <c r="CQY201" s="727"/>
      <c r="CRB201" s="403"/>
      <c r="CRC201" s="403"/>
      <c r="CRO201" s="727"/>
      <c r="CRR201" s="403"/>
      <c r="CRS201" s="403"/>
      <c r="CSE201" s="727"/>
      <c r="CSH201" s="403"/>
      <c r="CSI201" s="403"/>
      <c r="CSU201" s="727"/>
      <c r="CSX201" s="403"/>
      <c r="CSY201" s="403"/>
      <c r="CTK201" s="727"/>
      <c r="CTN201" s="403"/>
      <c r="CTO201" s="403"/>
      <c r="CUA201" s="727"/>
      <c r="CUD201" s="403"/>
      <c r="CUE201" s="403"/>
      <c r="CUQ201" s="727"/>
      <c r="CUT201" s="403"/>
      <c r="CUU201" s="403"/>
      <c r="CVG201" s="727"/>
      <c r="CVJ201" s="403"/>
      <c r="CVK201" s="403"/>
      <c r="CVW201" s="727"/>
      <c r="CVZ201" s="403"/>
      <c r="CWA201" s="403"/>
      <c r="CWM201" s="727"/>
      <c r="CWP201" s="403"/>
      <c r="CWQ201" s="403"/>
      <c r="CXC201" s="727"/>
      <c r="CXF201" s="403"/>
      <c r="CXG201" s="403"/>
      <c r="CXS201" s="727"/>
      <c r="CXV201" s="403"/>
      <c r="CXW201" s="403"/>
      <c r="CYI201" s="727"/>
      <c r="CYL201" s="403"/>
      <c r="CYM201" s="403"/>
      <c r="CYY201" s="727"/>
      <c r="CZB201" s="403"/>
      <c r="CZC201" s="403"/>
      <c r="CZO201" s="727"/>
      <c r="CZR201" s="403"/>
      <c r="CZS201" s="403"/>
      <c r="DAE201" s="727"/>
      <c r="DAH201" s="403"/>
      <c r="DAI201" s="403"/>
      <c r="DAU201" s="727"/>
      <c r="DAX201" s="403"/>
      <c r="DAY201" s="403"/>
      <c r="DBK201" s="727"/>
      <c r="DBN201" s="403"/>
      <c r="DBO201" s="403"/>
      <c r="DCA201" s="727"/>
      <c r="DCD201" s="403"/>
      <c r="DCE201" s="403"/>
      <c r="DCQ201" s="727"/>
      <c r="DCT201" s="403"/>
      <c r="DCU201" s="403"/>
      <c r="DDG201" s="727"/>
      <c r="DDJ201" s="403"/>
      <c r="DDK201" s="403"/>
      <c r="DDW201" s="727"/>
      <c r="DDZ201" s="403"/>
      <c r="DEA201" s="403"/>
      <c r="DEM201" s="727"/>
      <c r="DEP201" s="403"/>
      <c r="DEQ201" s="403"/>
      <c r="DFC201" s="727"/>
      <c r="DFF201" s="403"/>
      <c r="DFG201" s="403"/>
      <c r="DFS201" s="727"/>
      <c r="DFV201" s="403"/>
      <c r="DFW201" s="403"/>
      <c r="DGI201" s="727"/>
      <c r="DGL201" s="403"/>
      <c r="DGM201" s="403"/>
      <c r="DGY201" s="727"/>
      <c r="DHB201" s="403"/>
      <c r="DHC201" s="403"/>
      <c r="DHO201" s="727"/>
      <c r="DHR201" s="403"/>
      <c r="DHS201" s="403"/>
      <c r="DIE201" s="727"/>
      <c r="DIH201" s="403"/>
      <c r="DII201" s="403"/>
      <c r="DIU201" s="727"/>
      <c r="DIX201" s="403"/>
      <c r="DIY201" s="403"/>
      <c r="DJK201" s="727"/>
      <c r="DJN201" s="403"/>
      <c r="DJO201" s="403"/>
      <c r="DKA201" s="727"/>
      <c r="DKD201" s="403"/>
      <c r="DKE201" s="403"/>
      <c r="DKQ201" s="727"/>
      <c r="DKT201" s="403"/>
      <c r="DKU201" s="403"/>
      <c r="DLG201" s="727"/>
      <c r="DLJ201" s="403"/>
      <c r="DLK201" s="403"/>
      <c r="DLW201" s="727"/>
      <c r="DLZ201" s="403"/>
      <c r="DMA201" s="403"/>
      <c r="DMM201" s="727"/>
      <c r="DMP201" s="403"/>
      <c r="DMQ201" s="403"/>
      <c r="DNC201" s="727"/>
      <c r="DNF201" s="403"/>
      <c r="DNG201" s="403"/>
      <c r="DNS201" s="727"/>
      <c r="DNV201" s="403"/>
      <c r="DNW201" s="403"/>
      <c r="DOI201" s="727"/>
      <c r="DOL201" s="403"/>
      <c r="DOM201" s="403"/>
      <c r="DOY201" s="727"/>
      <c r="DPB201" s="403"/>
      <c r="DPC201" s="403"/>
      <c r="DPO201" s="727"/>
      <c r="DPR201" s="403"/>
      <c r="DPS201" s="403"/>
      <c r="DQE201" s="727"/>
      <c r="DQH201" s="403"/>
      <c r="DQI201" s="403"/>
      <c r="DQU201" s="727"/>
      <c r="DQX201" s="403"/>
      <c r="DQY201" s="403"/>
      <c r="DRK201" s="727"/>
      <c r="DRN201" s="403"/>
      <c r="DRO201" s="403"/>
      <c r="DSA201" s="727"/>
      <c r="DSD201" s="403"/>
      <c r="DSE201" s="403"/>
      <c r="DSQ201" s="727"/>
      <c r="DST201" s="403"/>
      <c r="DSU201" s="403"/>
      <c r="DTG201" s="727"/>
      <c r="DTJ201" s="403"/>
      <c r="DTK201" s="403"/>
      <c r="DTW201" s="727"/>
      <c r="DTZ201" s="403"/>
      <c r="DUA201" s="403"/>
      <c r="DUM201" s="727"/>
      <c r="DUP201" s="403"/>
      <c r="DUQ201" s="403"/>
      <c r="DVC201" s="727"/>
      <c r="DVF201" s="403"/>
      <c r="DVG201" s="403"/>
      <c r="DVS201" s="727"/>
      <c r="DVV201" s="403"/>
      <c r="DVW201" s="403"/>
      <c r="DWI201" s="727"/>
      <c r="DWL201" s="403"/>
      <c r="DWM201" s="403"/>
      <c r="DWY201" s="727"/>
      <c r="DXB201" s="403"/>
      <c r="DXC201" s="403"/>
      <c r="DXO201" s="727"/>
      <c r="DXR201" s="403"/>
      <c r="DXS201" s="403"/>
      <c r="DYE201" s="727"/>
      <c r="DYH201" s="403"/>
      <c r="DYI201" s="403"/>
      <c r="DYU201" s="727"/>
      <c r="DYX201" s="403"/>
      <c r="DYY201" s="403"/>
      <c r="DZK201" s="727"/>
      <c r="DZN201" s="403"/>
      <c r="DZO201" s="403"/>
      <c r="EAA201" s="727"/>
      <c r="EAD201" s="403"/>
      <c r="EAE201" s="403"/>
      <c r="EAQ201" s="727"/>
      <c r="EAT201" s="403"/>
      <c r="EAU201" s="403"/>
      <c r="EBG201" s="727"/>
      <c r="EBJ201" s="403"/>
      <c r="EBK201" s="403"/>
      <c r="EBW201" s="727"/>
      <c r="EBZ201" s="403"/>
      <c r="ECA201" s="403"/>
      <c r="ECM201" s="727"/>
      <c r="ECP201" s="403"/>
      <c r="ECQ201" s="403"/>
      <c r="EDC201" s="727"/>
      <c r="EDF201" s="403"/>
      <c r="EDG201" s="403"/>
      <c r="EDS201" s="727"/>
      <c r="EDV201" s="403"/>
      <c r="EDW201" s="403"/>
      <c r="EEI201" s="727"/>
      <c r="EEL201" s="403"/>
      <c r="EEM201" s="403"/>
      <c r="EEY201" s="727"/>
      <c r="EFB201" s="403"/>
      <c r="EFC201" s="403"/>
      <c r="EFO201" s="727"/>
      <c r="EFR201" s="403"/>
      <c r="EFS201" s="403"/>
      <c r="EGE201" s="727"/>
      <c r="EGH201" s="403"/>
      <c r="EGI201" s="403"/>
      <c r="EGU201" s="727"/>
      <c r="EGX201" s="403"/>
      <c r="EGY201" s="403"/>
      <c r="EHK201" s="727"/>
      <c r="EHN201" s="403"/>
      <c r="EHO201" s="403"/>
      <c r="EIA201" s="727"/>
      <c r="EID201" s="403"/>
      <c r="EIE201" s="403"/>
      <c r="EIQ201" s="727"/>
      <c r="EIT201" s="403"/>
      <c r="EIU201" s="403"/>
      <c r="EJG201" s="727"/>
      <c r="EJJ201" s="403"/>
      <c r="EJK201" s="403"/>
      <c r="EJW201" s="727"/>
      <c r="EJZ201" s="403"/>
      <c r="EKA201" s="403"/>
      <c r="EKM201" s="727"/>
      <c r="EKP201" s="403"/>
      <c r="EKQ201" s="403"/>
      <c r="ELC201" s="727"/>
      <c r="ELF201" s="403"/>
      <c r="ELG201" s="403"/>
      <c r="ELS201" s="727"/>
      <c r="ELV201" s="403"/>
      <c r="ELW201" s="403"/>
      <c r="EMI201" s="727"/>
      <c r="EML201" s="403"/>
      <c r="EMM201" s="403"/>
      <c r="EMY201" s="727"/>
      <c r="ENB201" s="403"/>
      <c r="ENC201" s="403"/>
      <c r="ENO201" s="727"/>
      <c r="ENR201" s="403"/>
      <c r="ENS201" s="403"/>
      <c r="EOE201" s="727"/>
      <c r="EOH201" s="403"/>
      <c r="EOI201" s="403"/>
      <c r="EOU201" s="727"/>
      <c r="EOX201" s="403"/>
      <c r="EOY201" s="403"/>
      <c r="EPK201" s="727"/>
      <c r="EPN201" s="403"/>
      <c r="EPO201" s="403"/>
      <c r="EQA201" s="727"/>
      <c r="EQD201" s="403"/>
      <c r="EQE201" s="403"/>
      <c r="EQQ201" s="727"/>
      <c r="EQT201" s="403"/>
      <c r="EQU201" s="403"/>
      <c r="ERG201" s="727"/>
      <c r="ERJ201" s="403"/>
      <c r="ERK201" s="403"/>
      <c r="ERW201" s="727"/>
      <c r="ERZ201" s="403"/>
      <c r="ESA201" s="403"/>
      <c r="ESM201" s="727"/>
      <c r="ESP201" s="403"/>
      <c r="ESQ201" s="403"/>
      <c r="ETC201" s="727"/>
      <c r="ETF201" s="403"/>
      <c r="ETG201" s="403"/>
      <c r="ETS201" s="727"/>
      <c r="ETV201" s="403"/>
      <c r="ETW201" s="403"/>
      <c r="EUI201" s="727"/>
      <c r="EUL201" s="403"/>
      <c r="EUM201" s="403"/>
      <c r="EUY201" s="727"/>
      <c r="EVB201" s="403"/>
      <c r="EVC201" s="403"/>
      <c r="EVO201" s="727"/>
      <c r="EVR201" s="403"/>
      <c r="EVS201" s="403"/>
      <c r="EWE201" s="727"/>
      <c r="EWH201" s="403"/>
      <c r="EWI201" s="403"/>
      <c r="EWU201" s="727"/>
      <c r="EWX201" s="403"/>
      <c r="EWY201" s="403"/>
      <c r="EXK201" s="727"/>
      <c r="EXN201" s="403"/>
      <c r="EXO201" s="403"/>
      <c r="EYA201" s="727"/>
      <c r="EYD201" s="403"/>
      <c r="EYE201" s="403"/>
      <c r="EYQ201" s="727"/>
      <c r="EYT201" s="403"/>
      <c r="EYU201" s="403"/>
      <c r="EZG201" s="727"/>
      <c r="EZJ201" s="403"/>
      <c r="EZK201" s="403"/>
      <c r="EZW201" s="727"/>
      <c r="EZZ201" s="403"/>
      <c r="FAA201" s="403"/>
      <c r="FAM201" s="727"/>
      <c r="FAP201" s="403"/>
      <c r="FAQ201" s="403"/>
      <c r="FBC201" s="727"/>
      <c r="FBF201" s="403"/>
      <c r="FBG201" s="403"/>
      <c r="FBS201" s="727"/>
      <c r="FBV201" s="403"/>
      <c r="FBW201" s="403"/>
      <c r="FCI201" s="727"/>
      <c r="FCL201" s="403"/>
      <c r="FCM201" s="403"/>
      <c r="FCY201" s="727"/>
      <c r="FDB201" s="403"/>
      <c r="FDC201" s="403"/>
      <c r="FDO201" s="727"/>
      <c r="FDR201" s="403"/>
      <c r="FDS201" s="403"/>
      <c r="FEE201" s="727"/>
      <c r="FEH201" s="403"/>
      <c r="FEI201" s="403"/>
      <c r="FEU201" s="727"/>
      <c r="FEX201" s="403"/>
      <c r="FEY201" s="403"/>
      <c r="FFK201" s="727"/>
      <c r="FFN201" s="403"/>
      <c r="FFO201" s="403"/>
      <c r="FGA201" s="727"/>
      <c r="FGD201" s="403"/>
      <c r="FGE201" s="403"/>
      <c r="FGQ201" s="727"/>
      <c r="FGT201" s="403"/>
      <c r="FGU201" s="403"/>
      <c r="FHG201" s="727"/>
      <c r="FHJ201" s="403"/>
      <c r="FHK201" s="403"/>
      <c r="FHW201" s="727"/>
      <c r="FHZ201" s="403"/>
      <c r="FIA201" s="403"/>
      <c r="FIM201" s="727"/>
      <c r="FIP201" s="403"/>
      <c r="FIQ201" s="403"/>
      <c r="FJC201" s="727"/>
      <c r="FJF201" s="403"/>
      <c r="FJG201" s="403"/>
      <c r="FJS201" s="727"/>
      <c r="FJV201" s="403"/>
      <c r="FJW201" s="403"/>
      <c r="FKI201" s="727"/>
      <c r="FKL201" s="403"/>
      <c r="FKM201" s="403"/>
      <c r="FKY201" s="727"/>
      <c r="FLB201" s="403"/>
      <c r="FLC201" s="403"/>
      <c r="FLO201" s="727"/>
      <c r="FLR201" s="403"/>
      <c r="FLS201" s="403"/>
      <c r="FME201" s="727"/>
      <c r="FMH201" s="403"/>
      <c r="FMI201" s="403"/>
      <c r="FMU201" s="727"/>
      <c r="FMX201" s="403"/>
      <c r="FMY201" s="403"/>
      <c r="FNK201" s="727"/>
      <c r="FNN201" s="403"/>
      <c r="FNO201" s="403"/>
      <c r="FOA201" s="727"/>
      <c r="FOD201" s="403"/>
      <c r="FOE201" s="403"/>
      <c r="FOQ201" s="727"/>
      <c r="FOT201" s="403"/>
      <c r="FOU201" s="403"/>
      <c r="FPG201" s="727"/>
      <c r="FPJ201" s="403"/>
      <c r="FPK201" s="403"/>
      <c r="FPW201" s="727"/>
      <c r="FPZ201" s="403"/>
      <c r="FQA201" s="403"/>
      <c r="FQM201" s="727"/>
      <c r="FQP201" s="403"/>
      <c r="FQQ201" s="403"/>
      <c r="FRC201" s="727"/>
      <c r="FRF201" s="403"/>
      <c r="FRG201" s="403"/>
      <c r="FRS201" s="727"/>
      <c r="FRV201" s="403"/>
      <c r="FRW201" s="403"/>
      <c r="FSI201" s="727"/>
      <c r="FSL201" s="403"/>
      <c r="FSM201" s="403"/>
      <c r="FSY201" s="727"/>
      <c r="FTB201" s="403"/>
      <c r="FTC201" s="403"/>
      <c r="FTO201" s="727"/>
      <c r="FTR201" s="403"/>
      <c r="FTS201" s="403"/>
      <c r="FUE201" s="727"/>
      <c r="FUH201" s="403"/>
      <c r="FUI201" s="403"/>
      <c r="FUU201" s="727"/>
      <c r="FUX201" s="403"/>
      <c r="FUY201" s="403"/>
      <c r="FVK201" s="727"/>
      <c r="FVN201" s="403"/>
      <c r="FVO201" s="403"/>
      <c r="FWA201" s="727"/>
      <c r="FWD201" s="403"/>
      <c r="FWE201" s="403"/>
      <c r="FWQ201" s="727"/>
      <c r="FWT201" s="403"/>
      <c r="FWU201" s="403"/>
      <c r="FXG201" s="727"/>
      <c r="FXJ201" s="403"/>
      <c r="FXK201" s="403"/>
      <c r="FXW201" s="727"/>
      <c r="FXZ201" s="403"/>
      <c r="FYA201" s="403"/>
      <c r="FYM201" s="727"/>
      <c r="FYP201" s="403"/>
      <c r="FYQ201" s="403"/>
      <c r="FZC201" s="727"/>
      <c r="FZF201" s="403"/>
      <c r="FZG201" s="403"/>
      <c r="FZS201" s="727"/>
      <c r="FZV201" s="403"/>
      <c r="FZW201" s="403"/>
      <c r="GAI201" s="727"/>
      <c r="GAL201" s="403"/>
      <c r="GAM201" s="403"/>
      <c r="GAY201" s="727"/>
      <c r="GBB201" s="403"/>
      <c r="GBC201" s="403"/>
      <c r="GBO201" s="727"/>
      <c r="GBR201" s="403"/>
      <c r="GBS201" s="403"/>
      <c r="GCE201" s="727"/>
      <c r="GCH201" s="403"/>
      <c r="GCI201" s="403"/>
      <c r="GCU201" s="727"/>
      <c r="GCX201" s="403"/>
      <c r="GCY201" s="403"/>
      <c r="GDK201" s="727"/>
      <c r="GDN201" s="403"/>
      <c r="GDO201" s="403"/>
      <c r="GEA201" s="727"/>
      <c r="GED201" s="403"/>
      <c r="GEE201" s="403"/>
      <c r="GEQ201" s="727"/>
      <c r="GET201" s="403"/>
      <c r="GEU201" s="403"/>
      <c r="GFG201" s="727"/>
      <c r="GFJ201" s="403"/>
      <c r="GFK201" s="403"/>
      <c r="GFW201" s="727"/>
      <c r="GFZ201" s="403"/>
      <c r="GGA201" s="403"/>
      <c r="GGM201" s="727"/>
      <c r="GGP201" s="403"/>
      <c r="GGQ201" s="403"/>
      <c r="GHC201" s="727"/>
      <c r="GHF201" s="403"/>
      <c r="GHG201" s="403"/>
      <c r="GHS201" s="727"/>
      <c r="GHV201" s="403"/>
      <c r="GHW201" s="403"/>
      <c r="GII201" s="727"/>
      <c r="GIL201" s="403"/>
      <c r="GIM201" s="403"/>
      <c r="GIY201" s="727"/>
      <c r="GJB201" s="403"/>
      <c r="GJC201" s="403"/>
      <c r="GJO201" s="727"/>
      <c r="GJR201" s="403"/>
      <c r="GJS201" s="403"/>
      <c r="GKE201" s="727"/>
      <c r="GKH201" s="403"/>
      <c r="GKI201" s="403"/>
      <c r="GKU201" s="727"/>
      <c r="GKX201" s="403"/>
      <c r="GKY201" s="403"/>
      <c r="GLK201" s="727"/>
      <c r="GLN201" s="403"/>
      <c r="GLO201" s="403"/>
      <c r="GMA201" s="727"/>
      <c r="GMD201" s="403"/>
      <c r="GME201" s="403"/>
      <c r="GMQ201" s="727"/>
      <c r="GMT201" s="403"/>
      <c r="GMU201" s="403"/>
      <c r="GNG201" s="727"/>
      <c r="GNJ201" s="403"/>
      <c r="GNK201" s="403"/>
      <c r="GNW201" s="727"/>
      <c r="GNZ201" s="403"/>
      <c r="GOA201" s="403"/>
      <c r="GOM201" s="727"/>
      <c r="GOP201" s="403"/>
      <c r="GOQ201" s="403"/>
      <c r="GPC201" s="727"/>
      <c r="GPF201" s="403"/>
      <c r="GPG201" s="403"/>
      <c r="GPS201" s="727"/>
      <c r="GPV201" s="403"/>
      <c r="GPW201" s="403"/>
      <c r="GQI201" s="727"/>
      <c r="GQL201" s="403"/>
      <c r="GQM201" s="403"/>
      <c r="GQY201" s="727"/>
      <c r="GRB201" s="403"/>
      <c r="GRC201" s="403"/>
      <c r="GRO201" s="727"/>
      <c r="GRR201" s="403"/>
      <c r="GRS201" s="403"/>
      <c r="GSE201" s="727"/>
      <c r="GSH201" s="403"/>
      <c r="GSI201" s="403"/>
      <c r="GSU201" s="727"/>
      <c r="GSX201" s="403"/>
      <c r="GSY201" s="403"/>
      <c r="GTK201" s="727"/>
      <c r="GTN201" s="403"/>
      <c r="GTO201" s="403"/>
      <c r="GUA201" s="727"/>
      <c r="GUD201" s="403"/>
      <c r="GUE201" s="403"/>
      <c r="GUQ201" s="727"/>
      <c r="GUT201" s="403"/>
      <c r="GUU201" s="403"/>
      <c r="GVG201" s="727"/>
      <c r="GVJ201" s="403"/>
      <c r="GVK201" s="403"/>
      <c r="GVW201" s="727"/>
      <c r="GVZ201" s="403"/>
      <c r="GWA201" s="403"/>
      <c r="GWM201" s="727"/>
      <c r="GWP201" s="403"/>
      <c r="GWQ201" s="403"/>
      <c r="GXC201" s="727"/>
      <c r="GXF201" s="403"/>
      <c r="GXG201" s="403"/>
      <c r="GXS201" s="727"/>
      <c r="GXV201" s="403"/>
      <c r="GXW201" s="403"/>
      <c r="GYI201" s="727"/>
      <c r="GYL201" s="403"/>
      <c r="GYM201" s="403"/>
      <c r="GYY201" s="727"/>
      <c r="GZB201" s="403"/>
      <c r="GZC201" s="403"/>
      <c r="GZO201" s="727"/>
      <c r="GZR201" s="403"/>
      <c r="GZS201" s="403"/>
      <c r="HAE201" s="727"/>
      <c r="HAH201" s="403"/>
      <c r="HAI201" s="403"/>
      <c r="HAU201" s="727"/>
      <c r="HAX201" s="403"/>
      <c r="HAY201" s="403"/>
      <c r="HBK201" s="727"/>
      <c r="HBN201" s="403"/>
      <c r="HBO201" s="403"/>
      <c r="HCA201" s="727"/>
      <c r="HCD201" s="403"/>
      <c r="HCE201" s="403"/>
      <c r="HCQ201" s="727"/>
      <c r="HCT201" s="403"/>
      <c r="HCU201" s="403"/>
      <c r="HDG201" s="727"/>
      <c r="HDJ201" s="403"/>
      <c r="HDK201" s="403"/>
      <c r="HDW201" s="727"/>
      <c r="HDZ201" s="403"/>
      <c r="HEA201" s="403"/>
      <c r="HEM201" s="727"/>
      <c r="HEP201" s="403"/>
      <c r="HEQ201" s="403"/>
      <c r="HFC201" s="727"/>
      <c r="HFF201" s="403"/>
      <c r="HFG201" s="403"/>
      <c r="HFS201" s="727"/>
      <c r="HFV201" s="403"/>
      <c r="HFW201" s="403"/>
      <c r="HGI201" s="727"/>
      <c r="HGL201" s="403"/>
      <c r="HGM201" s="403"/>
      <c r="HGY201" s="727"/>
      <c r="HHB201" s="403"/>
      <c r="HHC201" s="403"/>
      <c r="HHO201" s="727"/>
      <c r="HHR201" s="403"/>
      <c r="HHS201" s="403"/>
      <c r="HIE201" s="727"/>
      <c r="HIH201" s="403"/>
      <c r="HII201" s="403"/>
      <c r="HIU201" s="727"/>
      <c r="HIX201" s="403"/>
      <c r="HIY201" s="403"/>
      <c r="HJK201" s="727"/>
      <c r="HJN201" s="403"/>
      <c r="HJO201" s="403"/>
      <c r="HKA201" s="727"/>
      <c r="HKD201" s="403"/>
      <c r="HKE201" s="403"/>
      <c r="HKQ201" s="727"/>
      <c r="HKT201" s="403"/>
      <c r="HKU201" s="403"/>
      <c r="HLG201" s="727"/>
      <c r="HLJ201" s="403"/>
      <c r="HLK201" s="403"/>
      <c r="HLW201" s="727"/>
      <c r="HLZ201" s="403"/>
      <c r="HMA201" s="403"/>
      <c r="HMM201" s="727"/>
      <c r="HMP201" s="403"/>
      <c r="HMQ201" s="403"/>
      <c r="HNC201" s="727"/>
      <c r="HNF201" s="403"/>
      <c r="HNG201" s="403"/>
      <c r="HNS201" s="727"/>
      <c r="HNV201" s="403"/>
      <c r="HNW201" s="403"/>
      <c r="HOI201" s="727"/>
      <c r="HOL201" s="403"/>
      <c r="HOM201" s="403"/>
      <c r="HOY201" s="727"/>
      <c r="HPB201" s="403"/>
      <c r="HPC201" s="403"/>
      <c r="HPO201" s="727"/>
      <c r="HPR201" s="403"/>
      <c r="HPS201" s="403"/>
      <c r="HQE201" s="727"/>
      <c r="HQH201" s="403"/>
      <c r="HQI201" s="403"/>
      <c r="HQU201" s="727"/>
      <c r="HQX201" s="403"/>
      <c r="HQY201" s="403"/>
      <c r="HRK201" s="727"/>
      <c r="HRN201" s="403"/>
      <c r="HRO201" s="403"/>
      <c r="HSA201" s="727"/>
      <c r="HSD201" s="403"/>
      <c r="HSE201" s="403"/>
      <c r="HSQ201" s="727"/>
      <c r="HST201" s="403"/>
      <c r="HSU201" s="403"/>
      <c r="HTG201" s="727"/>
      <c r="HTJ201" s="403"/>
      <c r="HTK201" s="403"/>
      <c r="HTW201" s="727"/>
      <c r="HTZ201" s="403"/>
      <c r="HUA201" s="403"/>
      <c r="HUM201" s="727"/>
      <c r="HUP201" s="403"/>
      <c r="HUQ201" s="403"/>
      <c r="HVC201" s="727"/>
      <c r="HVF201" s="403"/>
      <c r="HVG201" s="403"/>
      <c r="HVS201" s="727"/>
      <c r="HVV201" s="403"/>
      <c r="HVW201" s="403"/>
      <c r="HWI201" s="727"/>
      <c r="HWL201" s="403"/>
      <c r="HWM201" s="403"/>
      <c r="HWY201" s="727"/>
      <c r="HXB201" s="403"/>
      <c r="HXC201" s="403"/>
      <c r="HXO201" s="727"/>
      <c r="HXR201" s="403"/>
      <c r="HXS201" s="403"/>
      <c r="HYE201" s="727"/>
      <c r="HYH201" s="403"/>
      <c r="HYI201" s="403"/>
      <c r="HYU201" s="727"/>
      <c r="HYX201" s="403"/>
      <c r="HYY201" s="403"/>
      <c r="HZK201" s="727"/>
      <c r="HZN201" s="403"/>
      <c r="HZO201" s="403"/>
      <c r="IAA201" s="727"/>
      <c r="IAD201" s="403"/>
      <c r="IAE201" s="403"/>
      <c r="IAQ201" s="727"/>
      <c r="IAT201" s="403"/>
      <c r="IAU201" s="403"/>
      <c r="IBG201" s="727"/>
      <c r="IBJ201" s="403"/>
      <c r="IBK201" s="403"/>
      <c r="IBW201" s="727"/>
      <c r="IBZ201" s="403"/>
      <c r="ICA201" s="403"/>
      <c r="ICM201" s="727"/>
      <c r="ICP201" s="403"/>
      <c r="ICQ201" s="403"/>
      <c r="IDC201" s="727"/>
      <c r="IDF201" s="403"/>
      <c r="IDG201" s="403"/>
      <c r="IDS201" s="727"/>
      <c r="IDV201" s="403"/>
      <c r="IDW201" s="403"/>
      <c r="IEI201" s="727"/>
      <c r="IEL201" s="403"/>
      <c r="IEM201" s="403"/>
      <c r="IEY201" s="727"/>
      <c r="IFB201" s="403"/>
      <c r="IFC201" s="403"/>
      <c r="IFO201" s="727"/>
      <c r="IFR201" s="403"/>
      <c r="IFS201" s="403"/>
      <c r="IGE201" s="727"/>
      <c r="IGH201" s="403"/>
      <c r="IGI201" s="403"/>
      <c r="IGU201" s="727"/>
      <c r="IGX201" s="403"/>
      <c r="IGY201" s="403"/>
      <c r="IHK201" s="727"/>
      <c r="IHN201" s="403"/>
      <c r="IHO201" s="403"/>
      <c r="IIA201" s="727"/>
      <c r="IID201" s="403"/>
      <c r="IIE201" s="403"/>
      <c r="IIQ201" s="727"/>
      <c r="IIT201" s="403"/>
      <c r="IIU201" s="403"/>
      <c r="IJG201" s="727"/>
      <c r="IJJ201" s="403"/>
      <c r="IJK201" s="403"/>
      <c r="IJW201" s="727"/>
      <c r="IJZ201" s="403"/>
      <c r="IKA201" s="403"/>
      <c r="IKM201" s="727"/>
      <c r="IKP201" s="403"/>
      <c r="IKQ201" s="403"/>
      <c r="ILC201" s="727"/>
      <c r="ILF201" s="403"/>
      <c r="ILG201" s="403"/>
      <c r="ILS201" s="727"/>
      <c r="ILV201" s="403"/>
      <c r="ILW201" s="403"/>
      <c r="IMI201" s="727"/>
      <c r="IML201" s="403"/>
      <c r="IMM201" s="403"/>
      <c r="IMY201" s="727"/>
      <c r="INB201" s="403"/>
      <c r="INC201" s="403"/>
      <c r="INO201" s="727"/>
      <c r="INR201" s="403"/>
      <c r="INS201" s="403"/>
      <c r="IOE201" s="727"/>
      <c r="IOH201" s="403"/>
      <c r="IOI201" s="403"/>
      <c r="IOU201" s="727"/>
      <c r="IOX201" s="403"/>
      <c r="IOY201" s="403"/>
      <c r="IPK201" s="727"/>
      <c r="IPN201" s="403"/>
      <c r="IPO201" s="403"/>
      <c r="IQA201" s="727"/>
      <c r="IQD201" s="403"/>
      <c r="IQE201" s="403"/>
      <c r="IQQ201" s="727"/>
      <c r="IQT201" s="403"/>
      <c r="IQU201" s="403"/>
      <c r="IRG201" s="727"/>
      <c r="IRJ201" s="403"/>
      <c r="IRK201" s="403"/>
      <c r="IRW201" s="727"/>
      <c r="IRZ201" s="403"/>
      <c r="ISA201" s="403"/>
      <c r="ISM201" s="727"/>
      <c r="ISP201" s="403"/>
      <c r="ISQ201" s="403"/>
      <c r="ITC201" s="727"/>
      <c r="ITF201" s="403"/>
      <c r="ITG201" s="403"/>
      <c r="ITS201" s="727"/>
      <c r="ITV201" s="403"/>
      <c r="ITW201" s="403"/>
      <c r="IUI201" s="727"/>
      <c r="IUL201" s="403"/>
      <c r="IUM201" s="403"/>
      <c r="IUY201" s="727"/>
      <c r="IVB201" s="403"/>
      <c r="IVC201" s="403"/>
      <c r="IVO201" s="727"/>
      <c r="IVR201" s="403"/>
      <c r="IVS201" s="403"/>
      <c r="IWE201" s="727"/>
      <c r="IWH201" s="403"/>
      <c r="IWI201" s="403"/>
      <c r="IWU201" s="727"/>
      <c r="IWX201" s="403"/>
      <c r="IWY201" s="403"/>
      <c r="IXK201" s="727"/>
      <c r="IXN201" s="403"/>
      <c r="IXO201" s="403"/>
      <c r="IYA201" s="727"/>
      <c r="IYD201" s="403"/>
      <c r="IYE201" s="403"/>
      <c r="IYQ201" s="727"/>
      <c r="IYT201" s="403"/>
      <c r="IYU201" s="403"/>
      <c r="IZG201" s="727"/>
      <c r="IZJ201" s="403"/>
      <c r="IZK201" s="403"/>
      <c r="IZW201" s="727"/>
      <c r="IZZ201" s="403"/>
      <c r="JAA201" s="403"/>
      <c r="JAM201" s="727"/>
      <c r="JAP201" s="403"/>
      <c r="JAQ201" s="403"/>
      <c r="JBC201" s="727"/>
      <c r="JBF201" s="403"/>
      <c r="JBG201" s="403"/>
      <c r="JBS201" s="727"/>
      <c r="JBV201" s="403"/>
      <c r="JBW201" s="403"/>
      <c r="JCI201" s="727"/>
      <c r="JCL201" s="403"/>
      <c r="JCM201" s="403"/>
      <c r="JCY201" s="727"/>
      <c r="JDB201" s="403"/>
      <c r="JDC201" s="403"/>
      <c r="JDO201" s="727"/>
      <c r="JDR201" s="403"/>
      <c r="JDS201" s="403"/>
      <c r="JEE201" s="727"/>
      <c r="JEH201" s="403"/>
      <c r="JEI201" s="403"/>
      <c r="JEU201" s="727"/>
      <c r="JEX201" s="403"/>
      <c r="JEY201" s="403"/>
      <c r="JFK201" s="727"/>
      <c r="JFN201" s="403"/>
      <c r="JFO201" s="403"/>
      <c r="JGA201" s="727"/>
      <c r="JGD201" s="403"/>
      <c r="JGE201" s="403"/>
      <c r="JGQ201" s="727"/>
      <c r="JGT201" s="403"/>
      <c r="JGU201" s="403"/>
      <c r="JHG201" s="727"/>
      <c r="JHJ201" s="403"/>
      <c r="JHK201" s="403"/>
      <c r="JHW201" s="727"/>
      <c r="JHZ201" s="403"/>
      <c r="JIA201" s="403"/>
      <c r="JIM201" s="727"/>
      <c r="JIP201" s="403"/>
      <c r="JIQ201" s="403"/>
      <c r="JJC201" s="727"/>
      <c r="JJF201" s="403"/>
      <c r="JJG201" s="403"/>
      <c r="JJS201" s="727"/>
      <c r="JJV201" s="403"/>
      <c r="JJW201" s="403"/>
      <c r="JKI201" s="727"/>
      <c r="JKL201" s="403"/>
      <c r="JKM201" s="403"/>
      <c r="JKY201" s="727"/>
      <c r="JLB201" s="403"/>
      <c r="JLC201" s="403"/>
      <c r="JLO201" s="727"/>
      <c r="JLR201" s="403"/>
      <c r="JLS201" s="403"/>
      <c r="JME201" s="727"/>
      <c r="JMH201" s="403"/>
      <c r="JMI201" s="403"/>
      <c r="JMU201" s="727"/>
      <c r="JMX201" s="403"/>
      <c r="JMY201" s="403"/>
      <c r="JNK201" s="727"/>
      <c r="JNN201" s="403"/>
      <c r="JNO201" s="403"/>
      <c r="JOA201" s="727"/>
      <c r="JOD201" s="403"/>
      <c r="JOE201" s="403"/>
      <c r="JOQ201" s="727"/>
      <c r="JOT201" s="403"/>
      <c r="JOU201" s="403"/>
      <c r="JPG201" s="727"/>
      <c r="JPJ201" s="403"/>
      <c r="JPK201" s="403"/>
      <c r="JPW201" s="727"/>
      <c r="JPZ201" s="403"/>
      <c r="JQA201" s="403"/>
      <c r="JQM201" s="727"/>
      <c r="JQP201" s="403"/>
      <c r="JQQ201" s="403"/>
      <c r="JRC201" s="727"/>
      <c r="JRF201" s="403"/>
      <c r="JRG201" s="403"/>
      <c r="JRS201" s="727"/>
      <c r="JRV201" s="403"/>
      <c r="JRW201" s="403"/>
      <c r="JSI201" s="727"/>
      <c r="JSL201" s="403"/>
      <c r="JSM201" s="403"/>
      <c r="JSY201" s="727"/>
      <c r="JTB201" s="403"/>
      <c r="JTC201" s="403"/>
      <c r="JTO201" s="727"/>
      <c r="JTR201" s="403"/>
      <c r="JTS201" s="403"/>
      <c r="JUE201" s="727"/>
      <c r="JUH201" s="403"/>
      <c r="JUI201" s="403"/>
      <c r="JUU201" s="727"/>
      <c r="JUX201" s="403"/>
      <c r="JUY201" s="403"/>
      <c r="JVK201" s="727"/>
      <c r="JVN201" s="403"/>
      <c r="JVO201" s="403"/>
      <c r="JWA201" s="727"/>
      <c r="JWD201" s="403"/>
      <c r="JWE201" s="403"/>
      <c r="JWQ201" s="727"/>
      <c r="JWT201" s="403"/>
      <c r="JWU201" s="403"/>
      <c r="JXG201" s="727"/>
      <c r="JXJ201" s="403"/>
      <c r="JXK201" s="403"/>
      <c r="JXW201" s="727"/>
      <c r="JXZ201" s="403"/>
      <c r="JYA201" s="403"/>
      <c r="JYM201" s="727"/>
      <c r="JYP201" s="403"/>
      <c r="JYQ201" s="403"/>
      <c r="JZC201" s="727"/>
      <c r="JZF201" s="403"/>
      <c r="JZG201" s="403"/>
      <c r="JZS201" s="727"/>
      <c r="JZV201" s="403"/>
      <c r="JZW201" s="403"/>
      <c r="KAI201" s="727"/>
      <c r="KAL201" s="403"/>
      <c r="KAM201" s="403"/>
      <c r="KAY201" s="727"/>
      <c r="KBB201" s="403"/>
      <c r="KBC201" s="403"/>
      <c r="KBO201" s="727"/>
      <c r="KBR201" s="403"/>
      <c r="KBS201" s="403"/>
      <c r="KCE201" s="727"/>
      <c r="KCH201" s="403"/>
      <c r="KCI201" s="403"/>
      <c r="KCU201" s="727"/>
      <c r="KCX201" s="403"/>
      <c r="KCY201" s="403"/>
      <c r="KDK201" s="727"/>
      <c r="KDN201" s="403"/>
      <c r="KDO201" s="403"/>
      <c r="KEA201" s="727"/>
      <c r="KED201" s="403"/>
      <c r="KEE201" s="403"/>
      <c r="KEQ201" s="727"/>
      <c r="KET201" s="403"/>
      <c r="KEU201" s="403"/>
      <c r="KFG201" s="727"/>
      <c r="KFJ201" s="403"/>
      <c r="KFK201" s="403"/>
      <c r="KFW201" s="727"/>
      <c r="KFZ201" s="403"/>
      <c r="KGA201" s="403"/>
      <c r="KGM201" s="727"/>
      <c r="KGP201" s="403"/>
      <c r="KGQ201" s="403"/>
      <c r="KHC201" s="727"/>
      <c r="KHF201" s="403"/>
      <c r="KHG201" s="403"/>
      <c r="KHS201" s="727"/>
      <c r="KHV201" s="403"/>
      <c r="KHW201" s="403"/>
      <c r="KII201" s="727"/>
      <c r="KIL201" s="403"/>
      <c r="KIM201" s="403"/>
      <c r="KIY201" s="727"/>
      <c r="KJB201" s="403"/>
      <c r="KJC201" s="403"/>
      <c r="KJO201" s="727"/>
      <c r="KJR201" s="403"/>
      <c r="KJS201" s="403"/>
      <c r="KKE201" s="727"/>
      <c r="KKH201" s="403"/>
      <c r="KKI201" s="403"/>
      <c r="KKU201" s="727"/>
      <c r="KKX201" s="403"/>
      <c r="KKY201" s="403"/>
      <c r="KLK201" s="727"/>
      <c r="KLN201" s="403"/>
      <c r="KLO201" s="403"/>
      <c r="KMA201" s="727"/>
      <c r="KMD201" s="403"/>
      <c r="KME201" s="403"/>
      <c r="KMQ201" s="727"/>
      <c r="KMT201" s="403"/>
      <c r="KMU201" s="403"/>
      <c r="KNG201" s="727"/>
      <c r="KNJ201" s="403"/>
      <c r="KNK201" s="403"/>
      <c r="KNW201" s="727"/>
      <c r="KNZ201" s="403"/>
      <c r="KOA201" s="403"/>
      <c r="KOM201" s="727"/>
      <c r="KOP201" s="403"/>
      <c r="KOQ201" s="403"/>
      <c r="KPC201" s="727"/>
      <c r="KPF201" s="403"/>
      <c r="KPG201" s="403"/>
      <c r="KPS201" s="727"/>
      <c r="KPV201" s="403"/>
      <c r="KPW201" s="403"/>
      <c r="KQI201" s="727"/>
      <c r="KQL201" s="403"/>
      <c r="KQM201" s="403"/>
      <c r="KQY201" s="727"/>
      <c r="KRB201" s="403"/>
      <c r="KRC201" s="403"/>
      <c r="KRO201" s="727"/>
      <c r="KRR201" s="403"/>
      <c r="KRS201" s="403"/>
      <c r="KSE201" s="727"/>
      <c r="KSH201" s="403"/>
      <c r="KSI201" s="403"/>
      <c r="KSU201" s="727"/>
      <c r="KSX201" s="403"/>
      <c r="KSY201" s="403"/>
      <c r="KTK201" s="727"/>
      <c r="KTN201" s="403"/>
      <c r="KTO201" s="403"/>
      <c r="KUA201" s="727"/>
      <c r="KUD201" s="403"/>
      <c r="KUE201" s="403"/>
      <c r="KUQ201" s="727"/>
      <c r="KUT201" s="403"/>
      <c r="KUU201" s="403"/>
      <c r="KVG201" s="727"/>
      <c r="KVJ201" s="403"/>
      <c r="KVK201" s="403"/>
      <c r="KVW201" s="727"/>
      <c r="KVZ201" s="403"/>
      <c r="KWA201" s="403"/>
      <c r="KWM201" s="727"/>
      <c r="KWP201" s="403"/>
      <c r="KWQ201" s="403"/>
      <c r="KXC201" s="727"/>
      <c r="KXF201" s="403"/>
      <c r="KXG201" s="403"/>
      <c r="KXS201" s="727"/>
      <c r="KXV201" s="403"/>
      <c r="KXW201" s="403"/>
      <c r="KYI201" s="727"/>
      <c r="KYL201" s="403"/>
      <c r="KYM201" s="403"/>
      <c r="KYY201" s="727"/>
      <c r="KZB201" s="403"/>
      <c r="KZC201" s="403"/>
      <c r="KZO201" s="727"/>
      <c r="KZR201" s="403"/>
      <c r="KZS201" s="403"/>
      <c r="LAE201" s="727"/>
      <c r="LAH201" s="403"/>
      <c r="LAI201" s="403"/>
      <c r="LAU201" s="727"/>
      <c r="LAX201" s="403"/>
      <c r="LAY201" s="403"/>
      <c r="LBK201" s="727"/>
      <c r="LBN201" s="403"/>
      <c r="LBO201" s="403"/>
      <c r="LCA201" s="727"/>
      <c r="LCD201" s="403"/>
      <c r="LCE201" s="403"/>
      <c r="LCQ201" s="727"/>
      <c r="LCT201" s="403"/>
      <c r="LCU201" s="403"/>
      <c r="LDG201" s="727"/>
      <c r="LDJ201" s="403"/>
      <c r="LDK201" s="403"/>
      <c r="LDW201" s="727"/>
      <c r="LDZ201" s="403"/>
      <c r="LEA201" s="403"/>
      <c r="LEM201" s="727"/>
      <c r="LEP201" s="403"/>
      <c r="LEQ201" s="403"/>
      <c r="LFC201" s="727"/>
      <c r="LFF201" s="403"/>
      <c r="LFG201" s="403"/>
      <c r="LFS201" s="727"/>
      <c r="LFV201" s="403"/>
      <c r="LFW201" s="403"/>
      <c r="LGI201" s="727"/>
      <c r="LGL201" s="403"/>
      <c r="LGM201" s="403"/>
      <c r="LGY201" s="727"/>
      <c r="LHB201" s="403"/>
      <c r="LHC201" s="403"/>
      <c r="LHO201" s="727"/>
      <c r="LHR201" s="403"/>
      <c r="LHS201" s="403"/>
      <c r="LIE201" s="727"/>
      <c r="LIH201" s="403"/>
      <c r="LII201" s="403"/>
      <c r="LIU201" s="727"/>
      <c r="LIX201" s="403"/>
      <c r="LIY201" s="403"/>
      <c r="LJK201" s="727"/>
      <c r="LJN201" s="403"/>
      <c r="LJO201" s="403"/>
      <c r="LKA201" s="727"/>
      <c r="LKD201" s="403"/>
      <c r="LKE201" s="403"/>
      <c r="LKQ201" s="727"/>
      <c r="LKT201" s="403"/>
      <c r="LKU201" s="403"/>
      <c r="LLG201" s="727"/>
      <c r="LLJ201" s="403"/>
      <c r="LLK201" s="403"/>
      <c r="LLW201" s="727"/>
      <c r="LLZ201" s="403"/>
      <c r="LMA201" s="403"/>
      <c r="LMM201" s="727"/>
      <c r="LMP201" s="403"/>
      <c r="LMQ201" s="403"/>
      <c r="LNC201" s="727"/>
      <c r="LNF201" s="403"/>
      <c r="LNG201" s="403"/>
      <c r="LNS201" s="727"/>
      <c r="LNV201" s="403"/>
      <c r="LNW201" s="403"/>
      <c r="LOI201" s="727"/>
      <c r="LOL201" s="403"/>
      <c r="LOM201" s="403"/>
      <c r="LOY201" s="727"/>
      <c r="LPB201" s="403"/>
      <c r="LPC201" s="403"/>
      <c r="LPO201" s="727"/>
      <c r="LPR201" s="403"/>
      <c r="LPS201" s="403"/>
      <c r="LQE201" s="727"/>
      <c r="LQH201" s="403"/>
      <c r="LQI201" s="403"/>
      <c r="LQU201" s="727"/>
      <c r="LQX201" s="403"/>
      <c r="LQY201" s="403"/>
      <c r="LRK201" s="727"/>
      <c r="LRN201" s="403"/>
      <c r="LRO201" s="403"/>
      <c r="LSA201" s="727"/>
      <c r="LSD201" s="403"/>
      <c r="LSE201" s="403"/>
      <c r="LSQ201" s="727"/>
      <c r="LST201" s="403"/>
      <c r="LSU201" s="403"/>
      <c r="LTG201" s="727"/>
      <c r="LTJ201" s="403"/>
      <c r="LTK201" s="403"/>
      <c r="LTW201" s="727"/>
      <c r="LTZ201" s="403"/>
      <c r="LUA201" s="403"/>
      <c r="LUM201" s="727"/>
      <c r="LUP201" s="403"/>
      <c r="LUQ201" s="403"/>
      <c r="LVC201" s="727"/>
      <c r="LVF201" s="403"/>
      <c r="LVG201" s="403"/>
      <c r="LVS201" s="727"/>
      <c r="LVV201" s="403"/>
      <c r="LVW201" s="403"/>
      <c r="LWI201" s="727"/>
      <c r="LWL201" s="403"/>
      <c r="LWM201" s="403"/>
      <c r="LWY201" s="727"/>
      <c r="LXB201" s="403"/>
      <c r="LXC201" s="403"/>
      <c r="LXO201" s="727"/>
      <c r="LXR201" s="403"/>
      <c r="LXS201" s="403"/>
      <c r="LYE201" s="727"/>
      <c r="LYH201" s="403"/>
      <c r="LYI201" s="403"/>
      <c r="LYU201" s="727"/>
      <c r="LYX201" s="403"/>
      <c r="LYY201" s="403"/>
      <c r="LZK201" s="727"/>
      <c r="LZN201" s="403"/>
      <c r="LZO201" s="403"/>
      <c r="MAA201" s="727"/>
      <c r="MAD201" s="403"/>
      <c r="MAE201" s="403"/>
      <c r="MAQ201" s="727"/>
      <c r="MAT201" s="403"/>
      <c r="MAU201" s="403"/>
      <c r="MBG201" s="727"/>
      <c r="MBJ201" s="403"/>
      <c r="MBK201" s="403"/>
      <c r="MBW201" s="727"/>
      <c r="MBZ201" s="403"/>
      <c r="MCA201" s="403"/>
      <c r="MCM201" s="727"/>
      <c r="MCP201" s="403"/>
      <c r="MCQ201" s="403"/>
      <c r="MDC201" s="727"/>
      <c r="MDF201" s="403"/>
      <c r="MDG201" s="403"/>
      <c r="MDS201" s="727"/>
      <c r="MDV201" s="403"/>
      <c r="MDW201" s="403"/>
      <c r="MEI201" s="727"/>
      <c r="MEL201" s="403"/>
      <c r="MEM201" s="403"/>
      <c r="MEY201" s="727"/>
      <c r="MFB201" s="403"/>
      <c r="MFC201" s="403"/>
      <c r="MFO201" s="727"/>
      <c r="MFR201" s="403"/>
      <c r="MFS201" s="403"/>
      <c r="MGE201" s="727"/>
      <c r="MGH201" s="403"/>
      <c r="MGI201" s="403"/>
      <c r="MGU201" s="727"/>
      <c r="MGX201" s="403"/>
      <c r="MGY201" s="403"/>
      <c r="MHK201" s="727"/>
      <c r="MHN201" s="403"/>
      <c r="MHO201" s="403"/>
      <c r="MIA201" s="727"/>
      <c r="MID201" s="403"/>
      <c r="MIE201" s="403"/>
      <c r="MIQ201" s="727"/>
      <c r="MIT201" s="403"/>
      <c r="MIU201" s="403"/>
      <c r="MJG201" s="727"/>
      <c r="MJJ201" s="403"/>
      <c r="MJK201" s="403"/>
      <c r="MJW201" s="727"/>
      <c r="MJZ201" s="403"/>
      <c r="MKA201" s="403"/>
      <c r="MKM201" s="727"/>
      <c r="MKP201" s="403"/>
      <c r="MKQ201" s="403"/>
      <c r="MLC201" s="727"/>
      <c r="MLF201" s="403"/>
      <c r="MLG201" s="403"/>
      <c r="MLS201" s="727"/>
      <c r="MLV201" s="403"/>
      <c r="MLW201" s="403"/>
      <c r="MMI201" s="727"/>
      <c r="MML201" s="403"/>
      <c r="MMM201" s="403"/>
      <c r="MMY201" s="727"/>
      <c r="MNB201" s="403"/>
      <c r="MNC201" s="403"/>
      <c r="MNO201" s="727"/>
      <c r="MNR201" s="403"/>
      <c r="MNS201" s="403"/>
      <c r="MOE201" s="727"/>
      <c r="MOH201" s="403"/>
      <c r="MOI201" s="403"/>
      <c r="MOU201" s="727"/>
      <c r="MOX201" s="403"/>
      <c r="MOY201" s="403"/>
      <c r="MPK201" s="727"/>
      <c r="MPN201" s="403"/>
      <c r="MPO201" s="403"/>
      <c r="MQA201" s="727"/>
      <c r="MQD201" s="403"/>
      <c r="MQE201" s="403"/>
      <c r="MQQ201" s="727"/>
      <c r="MQT201" s="403"/>
      <c r="MQU201" s="403"/>
      <c r="MRG201" s="727"/>
      <c r="MRJ201" s="403"/>
      <c r="MRK201" s="403"/>
      <c r="MRW201" s="727"/>
      <c r="MRZ201" s="403"/>
      <c r="MSA201" s="403"/>
      <c r="MSM201" s="727"/>
      <c r="MSP201" s="403"/>
      <c r="MSQ201" s="403"/>
      <c r="MTC201" s="727"/>
      <c r="MTF201" s="403"/>
      <c r="MTG201" s="403"/>
      <c r="MTS201" s="727"/>
      <c r="MTV201" s="403"/>
      <c r="MTW201" s="403"/>
      <c r="MUI201" s="727"/>
      <c r="MUL201" s="403"/>
      <c r="MUM201" s="403"/>
      <c r="MUY201" s="727"/>
      <c r="MVB201" s="403"/>
      <c r="MVC201" s="403"/>
      <c r="MVO201" s="727"/>
      <c r="MVR201" s="403"/>
      <c r="MVS201" s="403"/>
      <c r="MWE201" s="727"/>
      <c r="MWH201" s="403"/>
      <c r="MWI201" s="403"/>
      <c r="MWU201" s="727"/>
      <c r="MWX201" s="403"/>
      <c r="MWY201" s="403"/>
      <c r="MXK201" s="727"/>
      <c r="MXN201" s="403"/>
      <c r="MXO201" s="403"/>
      <c r="MYA201" s="727"/>
      <c r="MYD201" s="403"/>
      <c r="MYE201" s="403"/>
      <c r="MYQ201" s="727"/>
      <c r="MYT201" s="403"/>
      <c r="MYU201" s="403"/>
      <c r="MZG201" s="727"/>
      <c r="MZJ201" s="403"/>
      <c r="MZK201" s="403"/>
      <c r="MZW201" s="727"/>
      <c r="MZZ201" s="403"/>
      <c r="NAA201" s="403"/>
      <c r="NAM201" s="727"/>
      <c r="NAP201" s="403"/>
      <c r="NAQ201" s="403"/>
      <c r="NBC201" s="727"/>
      <c r="NBF201" s="403"/>
      <c r="NBG201" s="403"/>
      <c r="NBS201" s="727"/>
      <c r="NBV201" s="403"/>
      <c r="NBW201" s="403"/>
      <c r="NCI201" s="727"/>
      <c r="NCL201" s="403"/>
      <c r="NCM201" s="403"/>
      <c r="NCY201" s="727"/>
      <c r="NDB201" s="403"/>
      <c r="NDC201" s="403"/>
      <c r="NDO201" s="727"/>
      <c r="NDR201" s="403"/>
      <c r="NDS201" s="403"/>
      <c r="NEE201" s="727"/>
      <c r="NEH201" s="403"/>
      <c r="NEI201" s="403"/>
      <c r="NEU201" s="727"/>
      <c r="NEX201" s="403"/>
      <c r="NEY201" s="403"/>
      <c r="NFK201" s="727"/>
      <c r="NFN201" s="403"/>
      <c r="NFO201" s="403"/>
      <c r="NGA201" s="727"/>
      <c r="NGD201" s="403"/>
      <c r="NGE201" s="403"/>
      <c r="NGQ201" s="727"/>
      <c r="NGT201" s="403"/>
      <c r="NGU201" s="403"/>
      <c r="NHG201" s="727"/>
      <c r="NHJ201" s="403"/>
      <c r="NHK201" s="403"/>
      <c r="NHW201" s="727"/>
      <c r="NHZ201" s="403"/>
      <c r="NIA201" s="403"/>
      <c r="NIM201" s="727"/>
      <c r="NIP201" s="403"/>
      <c r="NIQ201" s="403"/>
      <c r="NJC201" s="727"/>
      <c r="NJF201" s="403"/>
      <c r="NJG201" s="403"/>
      <c r="NJS201" s="727"/>
      <c r="NJV201" s="403"/>
      <c r="NJW201" s="403"/>
      <c r="NKI201" s="727"/>
      <c r="NKL201" s="403"/>
      <c r="NKM201" s="403"/>
      <c r="NKY201" s="727"/>
      <c r="NLB201" s="403"/>
      <c r="NLC201" s="403"/>
      <c r="NLO201" s="727"/>
      <c r="NLR201" s="403"/>
      <c r="NLS201" s="403"/>
      <c r="NME201" s="727"/>
      <c r="NMH201" s="403"/>
      <c r="NMI201" s="403"/>
      <c r="NMU201" s="727"/>
      <c r="NMX201" s="403"/>
      <c r="NMY201" s="403"/>
      <c r="NNK201" s="727"/>
      <c r="NNN201" s="403"/>
      <c r="NNO201" s="403"/>
      <c r="NOA201" s="727"/>
      <c r="NOD201" s="403"/>
      <c r="NOE201" s="403"/>
      <c r="NOQ201" s="727"/>
      <c r="NOT201" s="403"/>
      <c r="NOU201" s="403"/>
      <c r="NPG201" s="727"/>
      <c r="NPJ201" s="403"/>
      <c r="NPK201" s="403"/>
      <c r="NPW201" s="727"/>
      <c r="NPZ201" s="403"/>
      <c r="NQA201" s="403"/>
      <c r="NQM201" s="727"/>
      <c r="NQP201" s="403"/>
      <c r="NQQ201" s="403"/>
      <c r="NRC201" s="727"/>
      <c r="NRF201" s="403"/>
      <c r="NRG201" s="403"/>
      <c r="NRS201" s="727"/>
      <c r="NRV201" s="403"/>
      <c r="NRW201" s="403"/>
      <c r="NSI201" s="727"/>
      <c r="NSL201" s="403"/>
      <c r="NSM201" s="403"/>
      <c r="NSY201" s="727"/>
      <c r="NTB201" s="403"/>
      <c r="NTC201" s="403"/>
      <c r="NTO201" s="727"/>
      <c r="NTR201" s="403"/>
      <c r="NTS201" s="403"/>
      <c r="NUE201" s="727"/>
      <c r="NUH201" s="403"/>
      <c r="NUI201" s="403"/>
      <c r="NUU201" s="727"/>
      <c r="NUX201" s="403"/>
      <c r="NUY201" s="403"/>
      <c r="NVK201" s="727"/>
      <c r="NVN201" s="403"/>
      <c r="NVO201" s="403"/>
      <c r="NWA201" s="727"/>
      <c r="NWD201" s="403"/>
      <c r="NWE201" s="403"/>
      <c r="NWQ201" s="727"/>
      <c r="NWT201" s="403"/>
      <c r="NWU201" s="403"/>
      <c r="NXG201" s="727"/>
      <c r="NXJ201" s="403"/>
      <c r="NXK201" s="403"/>
      <c r="NXW201" s="727"/>
      <c r="NXZ201" s="403"/>
      <c r="NYA201" s="403"/>
      <c r="NYM201" s="727"/>
      <c r="NYP201" s="403"/>
      <c r="NYQ201" s="403"/>
      <c r="NZC201" s="727"/>
      <c r="NZF201" s="403"/>
      <c r="NZG201" s="403"/>
      <c r="NZS201" s="727"/>
      <c r="NZV201" s="403"/>
      <c r="NZW201" s="403"/>
      <c r="OAI201" s="727"/>
      <c r="OAL201" s="403"/>
      <c r="OAM201" s="403"/>
      <c r="OAY201" s="727"/>
      <c r="OBB201" s="403"/>
      <c r="OBC201" s="403"/>
      <c r="OBO201" s="727"/>
      <c r="OBR201" s="403"/>
      <c r="OBS201" s="403"/>
      <c r="OCE201" s="727"/>
      <c r="OCH201" s="403"/>
      <c r="OCI201" s="403"/>
      <c r="OCU201" s="727"/>
      <c r="OCX201" s="403"/>
      <c r="OCY201" s="403"/>
      <c r="ODK201" s="727"/>
      <c r="ODN201" s="403"/>
      <c r="ODO201" s="403"/>
      <c r="OEA201" s="727"/>
      <c r="OED201" s="403"/>
      <c r="OEE201" s="403"/>
      <c r="OEQ201" s="727"/>
      <c r="OET201" s="403"/>
      <c r="OEU201" s="403"/>
      <c r="OFG201" s="727"/>
      <c r="OFJ201" s="403"/>
      <c r="OFK201" s="403"/>
      <c r="OFW201" s="727"/>
      <c r="OFZ201" s="403"/>
      <c r="OGA201" s="403"/>
      <c r="OGM201" s="727"/>
      <c r="OGP201" s="403"/>
      <c r="OGQ201" s="403"/>
      <c r="OHC201" s="727"/>
      <c r="OHF201" s="403"/>
      <c r="OHG201" s="403"/>
      <c r="OHS201" s="727"/>
      <c r="OHV201" s="403"/>
      <c r="OHW201" s="403"/>
      <c r="OII201" s="727"/>
      <c r="OIL201" s="403"/>
      <c r="OIM201" s="403"/>
      <c r="OIY201" s="727"/>
      <c r="OJB201" s="403"/>
      <c r="OJC201" s="403"/>
      <c r="OJO201" s="727"/>
      <c r="OJR201" s="403"/>
      <c r="OJS201" s="403"/>
      <c r="OKE201" s="727"/>
      <c r="OKH201" s="403"/>
      <c r="OKI201" s="403"/>
      <c r="OKU201" s="727"/>
      <c r="OKX201" s="403"/>
      <c r="OKY201" s="403"/>
      <c r="OLK201" s="727"/>
      <c r="OLN201" s="403"/>
      <c r="OLO201" s="403"/>
      <c r="OMA201" s="727"/>
      <c r="OMD201" s="403"/>
      <c r="OME201" s="403"/>
      <c r="OMQ201" s="727"/>
      <c r="OMT201" s="403"/>
      <c r="OMU201" s="403"/>
      <c r="ONG201" s="727"/>
      <c r="ONJ201" s="403"/>
      <c r="ONK201" s="403"/>
      <c r="ONW201" s="727"/>
      <c r="ONZ201" s="403"/>
      <c r="OOA201" s="403"/>
      <c r="OOM201" s="727"/>
      <c r="OOP201" s="403"/>
      <c r="OOQ201" s="403"/>
      <c r="OPC201" s="727"/>
      <c r="OPF201" s="403"/>
      <c r="OPG201" s="403"/>
      <c r="OPS201" s="727"/>
      <c r="OPV201" s="403"/>
      <c r="OPW201" s="403"/>
      <c r="OQI201" s="727"/>
      <c r="OQL201" s="403"/>
      <c r="OQM201" s="403"/>
      <c r="OQY201" s="727"/>
      <c r="ORB201" s="403"/>
      <c r="ORC201" s="403"/>
      <c r="ORO201" s="727"/>
      <c r="ORR201" s="403"/>
      <c r="ORS201" s="403"/>
      <c r="OSE201" s="727"/>
      <c r="OSH201" s="403"/>
      <c r="OSI201" s="403"/>
      <c r="OSU201" s="727"/>
      <c r="OSX201" s="403"/>
      <c r="OSY201" s="403"/>
      <c r="OTK201" s="727"/>
      <c r="OTN201" s="403"/>
      <c r="OTO201" s="403"/>
      <c r="OUA201" s="727"/>
      <c r="OUD201" s="403"/>
      <c r="OUE201" s="403"/>
      <c r="OUQ201" s="727"/>
      <c r="OUT201" s="403"/>
      <c r="OUU201" s="403"/>
      <c r="OVG201" s="727"/>
      <c r="OVJ201" s="403"/>
      <c r="OVK201" s="403"/>
      <c r="OVW201" s="727"/>
      <c r="OVZ201" s="403"/>
      <c r="OWA201" s="403"/>
      <c r="OWM201" s="727"/>
      <c r="OWP201" s="403"/>
      <c r="OWQ201" s="403"/>
      <c r="OXC201" s="727"/>
      <c r="OXF201" s="403"/>
      <c r="OXG201" s="403"/>
      <c r="OXS201" s="727"/>
      <c r="OXV201" s="403"/>
      <c r="OXW201" s="403"/>
      <c r="OYI201" s="727"/>
      <c r="OYL201" s="403"/>
      <c r="OYM201" s="403"/>
      <c r="OYY201" s="727"/>
      <c r="OZB201" s="403"/>
      <c r="OZC201" s="403"/>
      <c r="OZO201" s="727"/>
      <c r="OZR201" s="403"/>
      <c r="OZS201" s="403"/>
      <c r="PAE201" s="727"/>
      <c r="PAH201" s="403"/>
      <c r="PAI201" s="403"/>
      <c r="PAU201" s="727"/>
      <c r="PAX201" s="403"/>
      <c r="PAY201" s="403"/>
      <c r="PBK201" s="727"/>
      <c r="PBN201" s="403"/>
      <c r="PBO201" s="403"/>
      <c r="PCA201" s="727"/>
      <c r="PCD201" s="403"/>
      <c r="PCE201" s="403"/>
      <c r="PCQ201" s="727"/>
      <c r="PCT201" s="403"/>
      <c r="PCU201" s="403"/>
      <c r="PDG201" s="727"/>
      <c r="PDJ201" s="403"/>
      <c r="PDK201" s="403"/>
      <c r="PDW201" s="727"/>
      <c r="PDZ201" s="403"/>
      <c r="PEA201" s="403"/>
      <c r="PEM201" s="727"/>
      <c r="PEP201" s="403"/>
      <c r="PEQ201" s="403"/>
      <c r="PFC201" s="727"/>
      <c r="PFF201" s="403"/>
      <c r="PFG201" s="403"/>
      <c r="PFS201" s="727"/>
      <c r="PFV201" s="403"/>
      <c r="PFW201" s="403"/>
      <c r="PGI201" s="727"/>
      <c r="PGL201" s="403"/>
      <c r="PGM201" s="403"/>
      <c r="PGY201" s="727"/>
      <c r="PHB201" s="403"/>
      <c r="PHC201" s="403"/>
      <c r="PHO201" s="727"/>
      <c r="PHR201" s="403"/>
      <c r="PHS201" s="403"/>
      <c r="PIE201" s="727"/>
      <c r="PIH201" s="403"/>
      <c r="PII201" s="403"/>
      <c r="PIU201" s="727"/>
      <c r="PIX201" s="403"/>
      <c r="PIY201" s="403"/>
      <c r="PJK201" s="727"/>
      <c r="PJN201" s="403"/>
      <c r="PJO201" s="403"/>
      <c r="PKA201" s="727"/>
      <c r="PKD201" s="403"/>
      <c r="PKE201" s="403"/>
      <c r="PKQ201" s="727"/>
      <c r="PKT201" s="403"/>
      <c r="PKU201" s="403"/>
      <c r="PLG201" s="727"/>
      <c r="PLJ201" s="403"/>
      <c r="PLK201" s="403"/>
      <c r="PLW201" s="727"/>
      <c r="PLZ201" s="403"/>
      <c r="PMA201" s="403"/>
      <c r="PMM201" s="727"/>
      <c r="PMP201" s="403"/>
      <c r="PMQ201" s="403"/>
      <c r="PNC201" s="727"/>
      <c r="PNF201" s="403"/>
      <c r="PNG201" s="403"/>
      <c r="PNS201" s="727"/>
      <c r="PNV201" s="403"/>
      <c r="PNW201" s="403"/>
      <c r="POI201" s="727"/>
      <c r="POL201" s="403"/>
      <c r="POM201" s="403"/>
      <c r="POY201" s="727"/>
      <c r="PPB201" s="403"/>
      <c r="PPC201" s="403"/>
      <c r="PPO201" s="727"/>
      <c r="PPR201" s="403"/>
      <c r="PPS201" s="403"/>
      <c r="PQE201" s="727"/>
      <c r="PQH201" s="403"/>
      <c r="PQI201" s="403"/>
      <c r="PQU201" s="727"/>
      <c r="PQX201" s="403"/>
      <c r="PQY201" s="403"/>
      <c r="PRK201" s="727"/>
      <c r="PRN201" s="403"/>
      <c r="PRO201" s="403"/>
      <c r="PSA201" s="727"/>
      <c r="PSD201" s="403"/>
      <c r="PSE201" s="403"/>
      <c r="PSQ201" s="727"/>
      <c r="PST201" s="403"/>
      <c r="PSU201" s="403"/>
      <c r="PTG201" s="727"/>
      <c r="PTJ201" s="403"/>
      <c r="PTK201" s="403"/>
      <c r="PTW201" s="727"/>
      <c r="PTZ201" s="403"/>
      <c r="PUA201" s="403"/>
      <c r="PUM201" s="727"/>
      <c r="PUP201" s="403"/>
      <c r="PUQ201" s="403"/>
      <c r="PVC201" s="727"/>
      <c r="PVF201" s="403"/>
      <c r="PVG201" s="403"/>
      <c r="PVS201" s="727"/>
      <c r="PVV201" s="403"/>
      <c r="PVW201" s="403"/>
      <c r="PWI201" s="727"/>
      <c r="PWL201" s="403"/>
      <c r="PWM201" s="403"/>
      <c r="PWY201" s="727"/>
      <c r="PXB201" s="403"/>
      <c r="PXC201" s="403"/>
      <c r="PXO201" s="727"/>
      <c r="PXR201" s="403"/>
      <c r="PXS201" s="403"/>
      <c r="PYE201" s="727"/>
      <c r="PYH201" s="403"/>
      <c r="PYI201" s="403"/>
      <c r="PYU201" s="727"/>
      <c r="PYX201" s="403"/>
      <c r="PYY201" s="403"/>
      <c r="PZK201" s="727"/>
      <c r="PZN201" s="403"/>
      <c r="PZO201" s="403"/>
      <c r="QAA201" s="727"/>
      <c r="QAD201" s="403"/>
      <c r="QAE201" s="403"/>
      <c r="QAQ201" s="727"/>
      <c r="QAT201" s="403"/>
      <c r="QAU201" s="403"/>
      <c r="QBG201" s="727"/>
      <c r="QBJ201" s="403"/>
      <c r="QBK201" s="403"/>
      <c r="QBW201" s="727"/>
      <c r="QBZ201" s="403"/>
      <c r="QCA201" s="403"/>
      <c r="QCM201" s="727"/>
      <c r="QCP201" s="403"/>
      <c r="QCQ201" s="403"/>
      <c r="QDC201" s="727"/>
      <c r="QDF201" s="403"/>
      <c r="QDG201" s="403"/>
      <c r="QDS201" s="727"/>
      <c r="QDV201" s="403"/>
      <c r="QDW201" s="403"/>
      <c r="QEI201" s="727"/>
      <c r="QEL201" s="403"/>
      <c r="QEM201" s="403"/>
      <c r="QEY201" s="727"/>
      <c r="QFB201" s="403"/>
      <c r="QFC201" s="403"/>
      <c r="QFO201" s="727"/>
      <c r="QFR201" s="403"/>
      <c r="QFS201" s="403"/>
      <c r="QGE201" s="727"/>
      <c r="QGH201" s="403"/>
      <c r="QGI201" s="403"/>
      <c r="QGU201" s="727"/>
      <c r="QGX201" s="403"/>
      <c r="QGY201" s="403"/>
      <c r="QHK201" s="727"/>
      <c r="QHN201" s="403"/>
      <c r="QHO201" s="403"/>
      <c r="QIA201" s="727"/>
      <c r="QID201" s="403"/>
      <c r="QIE201" s="403"/>
      <c r="QIQ201" s="727"/>
      <c r="QIT201" s="403"/>
      <c r="QIU201" s="403"/>
      <c r="QJG201" s="727"/>
      <c r="QJJ201" s="403"/>
      <c r="QJK201" s="403"/>
      <c r="QJW201" s="727"/>
      <c r="QJZ201" s="403"/>
      <c r="QKA201" s="403"/>
      <c r="QKM201" s="727"/>
      <c r="QKP201" s="403"/>
      <c r="QKQ201" s="403"/>
      <c r="QLC201" s="727"/>
      <c r="QLF201" s="403"/>
      <c r="QLG201" s="403"/>
      <c r="QLS201" s="727"/>
      <c r="QLV201" s="403"/>
      <c r="QLW201" s="403"/>
      <c r="QMI201" s="727"/>
      <c r="QML201" s="403"/>
      <c r="QMM201" s="403"/>
      <c r="QMY201" s="727"/>
      <c r="QNB201" s="403"/>
      <c r="QNC201" s="403"/>
      <c r="QNO201" s="727"/>
      <c r="QNR201" s="403"/>
      <c r="QNS201" s="403"/>
      <c r="QOE201" s="727"/>
      <c r="QOH201" s="403"/>
      <c r="QOI201" s="403"/>
      <c r="QOU201" s="727"/>
      <c r="QOX201" s="403"/>
      <c r="QOY201" s="403"/>
      <c r="QPK201" s="727"/>
      <c r="QPN201" s="403"/>
      <c r="QPO201" s="403"/>
      <c r="QQA201" s="727"/>
      <c r="QQD201" s="403"/>
      <c r="QQE201" s="403"/>
      <c r="QQQ201" s="727"/>
      <c r="QQT201" s="403"/>
      <c r="QQU201" s="403"/>
      <c r="QRG201" s="727"/>
      <c r="QRJ201" s="403"/>
      <c r="QRK201" s="403"/>
      <c r="QRW201" s="727"/>
      <c r="QRZ201" s="403"/>
      <c r="QSA201" s="403"/>
      <c r="QSM201" s="727"/>
      <c r="QSP201" s="403"/>
      <c r="QSQ201" s="403"/>
      <c r="QTC201" s="727"/>
      <c r="QTF201" s="403"/>
      <c r="QTG201" s="403"/>
      <c r="QTS201" s="727"/>
      <c r="QTV201" s="403"/>
      <c r="QTW201" s="403"/>
      <c r="QUI201" s="727"/>
      <c r="QUL201" s="403"/>
      <c r="QUM201" s="403"/>
      <c r="QUY201" s="727"/>
      <c r="QVB201" s="403"/>
      <c r="QVC201" s="403"/>
      <c r="QVO201" s="727"/>
      <c r="QVR201" s="403"/>
      <c r="QVS201" s="403"/>
      <c r="QWE201" s="727"/>
      <c r="QWH201" s="403"/>
      <c r="QWI201" s="403"/>
      <c r="QWU201" s="727"/>
      <c r="QWX201" s="403"/>
      <c r="QWY201" s="403"/>
      <c r="QXK201" s="727"/>
      <c r="QXN201" s="403"/>
      <c r="QXO201" s="403"/>
      <c r="QYA201" s="727"/>
      <c r="QYD201" s="403"/>
      <c r="QYE201" s="403"/>
      <c r="QYQ201" s="727"/>
      <c r="QYT201" s="403"/>
      <c r="QYU201" s="403"/>
      <c r="QZG201" s="727"/>
      <c r="QZJ201" s="403"/>
      <c r="QZK201" s="403"/>
      <c r="QZW201" s="727"/>
      <c r="QZZ201" s="403"/>
      <c r="RAA201" s="403"/>
      <c r="RAM201" s="727"/>
      <c r="RAP201" s="403"/>
      <c r="RAQ201" s="403"/>
      <c r="RBC201" s="727"/>
      <c r="RBF201" s="403"/>
      <c r="RBG201" s="403"/>
      <c r="RBS201" s="727"/>
      <c r="RBV201" s="403"/>
      <c r="RBW201" s="403"/>
      <c r="RCI201" s="727"/>
      <c r="RCL201" s="403"/>
      <c r="RCM201" s="403"/>
      <c r="RCY201" s="727"/>
      <c r="RDB201" s="403"/>
      <c r="RDC201" s="403"/>
      <c r="RDO201" s="727"/>
      <c r="RDR201" s="403"/>
      <c r="RDS201" s="403"/>
      <c r="REE201" s="727"/>
      <c r="REH201" s="403"/>
      <c r="REI201" s="403"/>
      <c r="REU201" s="727"/>
      <c r="REX201" s="403"/>
      <c r="REY201" s="403"/>
      <c r="RFK201" s="727"/>
      <c r="RFN201" s="403"/>
      <c r="RFO201" s="403"/>
      <c r="RGA201" s="727"/>
      <c r="RGD201" s="403"/>
      <c r="RGE201" s="403"/>
      <c r="RGQ201" s="727"/>
      <c r="RGT201" s="403"/>
      <c r="RGU201" s="403"/>
      <c r="RHG201" s="727"/>
      <c r="RHJ201" s="403"/>
      <c r="RHK201" s="403"/>
      <c r="RHW201" s="727"/>
      <c r="RHZ201" s="403"/>
      <c r="RIA201" s="403"/>
      <c r="RIM201" s="727"/>
      <c r="RIP201" s="403"/>
      <c r="RIQ201" s="403"/>
      <c r="RJC201" s="727"/>
      <c r="RJF201" s="403"/>
      <c r="RJG201" s="403"/>
      <c r="RJS201" s="727"/>
      <c r="RJV201" s="403"/>
      <c r="RJW201" s="403"/>
      <c r="RKI201" s="727"/>
      <c r="RKL201" s="403"/>
      <c r="RKM201" s="403"/>
      <c r="RKY201" s="727"/>
      <c r="RLB201" s="403"/>
      <c r="RLC201" s="403"/>
      <c r="RLO201" s="727"/>
      <c r="RLR201" s="403"/>
      <c r="RLS201" s="403"/>
      <c r="RME201" s="727"/>
      <c r="RMH201" s="403"/>
      <c r="RMI201" s="403"/>
      <c r="RMU201" s="727"/>
      <c r="RMX201" s="403"/>
      <c r="RMY201" s="403"/>
      <c r="RNK201" s="727"/>
      <c r="RNN201" s="403"/>
      <c r="RNO201" s="403"/>
      <c r="ROA201" s="727"/>
      <c r="ROD201" s="403"/>
      <c r="ROE201" s="403"/>
      <c r="ROQ201" s="727"/>
      <c r="ROT201" s="403"/>
      <c r="ROU201" s="403"/>
      <c r="RPG201" s="727"/>
      <c r="RPJ201" s="403"/>
      <c r="RPK201" s="403"/>
      <c r="RPW201" s="727"/>
      <c r="RPZ201" s="403"/>
      <c r="RQA201" s="403"/>
      <c r="RQM201" s="727"/>
      <c r="RQP201" s="403"/>
      <c r="RQQ201" s="403"/>
      <c r="RRC201" s="727"/>
      <c r="RRF201" s="403"/>
      <c r="RRG201" s="403"/>
      <c r="RRS201" s="727"/>
      <c r="RRV201" s="403"/>
      <c r="RRW201" s="403"/>
      <c r="RSI201" s="727"/>
      <c r="RSL201" s="403"/>
      <c r="RSM201" s="403"/>
      <c r="RSY201" s="727"/>
      <c r="RTB201" s="403"/>
      <c r="RTC201" s="403"/>
      <c r="RTO201" s="727"/>
      <c r="RTR201" s="403"/>
      <c r="RTS201" s="403"/>
      <c r="RUE201" s="727"/>
      <c r="RUH201" s="403"/>
      <c r="RUI201" s="403"/>
      <c r="RUU201" s="727"/>
      <c r="RUX201" s="403"/>
      <c r="RUY201" s="403"/>
      <c r="RVK201" s="727"/>
      <c r="RVN201" s="403"/>
      <c r="RVO201" s="403"/>
      <c r="RWA201" s="727"/>
      <c r="RWD201" s="403"/>
      <c r="RWE201" s="403"/>
      <c r="RWQ201" s="727"/>
      <c r="RWT201" s="403"/>
      <c r="RWU201" s="403"/>
      <c r="RXG201" s="727"/>
      <c r="RXJ201" s="403"/>
      <c r="RXK201" s="403"/>
      <c r="RXW201" s="727"/>
      <c r="RXZ201" s="403"/>
      <c r="RYA201" s="403"/>
      <c r="RYM201" s="727"/>
      <c r="RYP201" s="403"/>
      <c r="RYQ201" s="403"/>
      <c r="RZC201" s="727"/>
      <c r="RZF201" s="403"/>
      <c r="RZG201" s="403"/>
      <c r="RZS201" s="727"/>
      <c r="RZV201" s="403"/>
      <c r="RZW201" s="403"/>
      <c r="SAI201" s="727"/>
      <c r="SAL201" s="403"/>
      <c r="SAM201" s="403"/>
      <c r="SAY201" s="727"/>
      <c r="SBB201" s="403"/>
      <c r="SBC201" s="403"/>
      <c r="SBO201" s="727"/>
      <c r="SBR201" s="403"/>
      <c r="SBS201" s="403"/>
      <c r="SCE201" s="727"/>
      <c r="SCH201" s="403"/>
      <c r="SCI201" s="403"/>
      <c r="SCU201" s="727"/>
      <c r="SCX201" s="403"/>
      <c r="SCY201" s="403"/>
      <c r="SDK201" s="727"/>
      <c r="SDN201" s="403"/>
      <c r="SDO201" s="403"/>
      <c r="SEA201" s="727"/>
      <c r="SED201" s="403"/>
      <c r="SEE201" s="403"/>
      <c r="SEQ201" s="727"/>
      <c r="SET201" s="403"/>
      <c r="SEU201" s="403"/>
      <c r="SFG201" s="727"/>
      <c r="SFJ201" s="403"/>
      <c r="SFK201" s="403"/>
      <c r="SFW201" s="727"/>
      <c r="SFZ201" s="403"/>
      <c r="SGA201" s="403"/>
      <c r="SGM201" s="727"/>
      <c r="SGP201" s="403"/>
      <c r="SGQ201" s="403"/>
      <c r="SHC201" s="727"/>
      <c r="SHF201" s="403"/>
      <c r="SHG201" s="403"/>
      <c r="SHS201" s="727"/>
      <c r="SHV201" s="403"/>
      <c r="SHW201" s="403"/>
      <c r="SII201" s="727"/>
      <c r="SIL201" s="403"/>
      <c r="SIM201" s="403"/>
      <c r="SIY201" s="727"/>
      <c r="SJB201" s="403"/>
      <c r="SJC201" s="403"/>
      <c r="SJO201" s="727"/>
      <c r="SJR201" s="403"/>
      <c r="SJS201" s="403"/>
      <c r="SKE201" s="727"/>
      <c r="SKH201" s="403"/>
      <c r="SKI201" s="403"/>
      <c r="SKU201" s="727"/>
      <c r="SKX201" s="403"/>
      <c r="SKY201" s="403"/>
      <c r="SLK201" s="727"/>
      <c r="SLN201" s="403"/>
      <c r="SLO201" s="403"/>
      <c r="SMA201" s="727"/>
      <c r="SMD201" s="403"/>
      <c r="SME201" s="403"/>
      <c r="SMQ201" s="727"/>
      <c r="SMT201" s="403"/>
      <c r="SMU201" s="403"/>
      <c r="SNG201" s="727"/>
      <c r="SNJ201" s="403"/>
      <c r="SNK201" s="403"/>
      <c r="SNW201" s="727"/>
      <c r="SNZ201" s="403"/>
      <c r="SOA201" s="403"/>
      <c r="SOM201" s="727"/>
      <c r="SOP201" s="403"/>
      <c r="SOQ201" s="403"/>
      <c r="SPC201" s="727"/>
      <c r="SPF201" s="403"/>
      <c r="SPG201" s="403"/>
      <c r="SPS201" s="727"/>
      <c r="SPV201" s="403"/>
      <c r="SPW201" s="403"/>
      <c r="SQI201" s="727"/>
      <c r="SQL201" s="403"/>
      <c r="SQM201" s="403"/>
      <c r="SQY201" s="727"/>
      <c r="SRB201" s="403"/>
      <c r="SRC201" s="403"/>
      <c r="SRO201" s="727"/>
      <c r="SRR201" s="403"/>
      <c r="SRS201" s="403"/>
      <c r="SSE201" s="727"/>
      <c r="SSH201" s="403"/>
      <c r="SSI201" s="403"/>
      <c r="SSU201" s="727"/>
      <c r="SSX201" s="403"/>
      <c r="SSY201" s="403"/>
      <c r="STK201" s="727"/>
      <c r="STN201" s="403"/>
      <c r="STO201" s="403"/>
      <c r="SUA201" s="727"/>
      <c r="SUD201" s="403"/>
      <c r="SUE201" s="403"/>
      <c r="SUQ201" s="727"/>
      <c r="SUT201" s="403"/>
      <c r="SUU201" s="403"/>
      <c r="SVG201" s="727"/>
      <c r="SVJ201" s="403"/>
      <c r="SVK201" s="403"/>
      <c r="SVW201" s="727"/>
      <c r="SVZ201" s="403"/>
      <c r="SWA201" s="403"/>
      <c r="SWM201" s="727"/>
      <c r="SWP201" s="403"/>
      <c r="SWQ201" s="403"/>
      <c r="SXC201" s="727"/>
      <c r="SXF201" s="403"/>
      <c r="SXG201" s="403"/>
      <c r="SXS201" s="727"/>
      <c r="SXV201" s="403"/>
      <c r="SXW201" s="403"/>
      <c r="SYI201" s="727"/>
      <c r="SYL201" s="403"/>
      <c r="SYM201" s="403"/>
      <c r="SYY201" s="727"/>
      <c r="SZB201" s="403"/>
      <c r="SZC201" s="403"/>
      <c r="SZO201" s="727"/>
      <c r="SZR201" s="403"/>
      <c r="SZS201" s="403"/>
      <c r="TAE201" s="727"/>
      <c r="TAH201" s="403"/>
      <c r="TAI201" s="403"/>
      <c r="TAU201" s="727"/>
      <c r="TAX201" s="403"/>
      <c r="TAY201" s="403"/>
      <c r="TBK201" s="727"/>
      <c r="TBN201" s="403"/>
      <c r="TBO201" s="403"/>
      <c r="TCA201" s="727"/>
      <c r="TCD201" s="403"/>
      <c r="TCE201" s="403"/>
      <c r="TCQ201" s="727"/>
      <c r="TCT201" s="403"/>
      <c r="TCU201" s="403"/>
      <c r="TDG201" s="727"/>
      <c r="TDJ201" s="403"/>
      <c r="TDK201" s="403"/>
      <c r="TDW201" s="727"/>
      <c r="TDZ201" s="403"/>
      <c r="TEA201" s="403"/>
      <c r="TEM201" s="727"/>
      <c r="TEP201" s="403"/>
      <c r="TEQ201" s="403"/>
      <c r="TFC201" s="727"/>
      <c r="TFF201" s="403"/>
      <c r="TFG201" s="403"/>
      <c r="TFS201" s="727"/>
      <c r="TFV201" s="403"/>
      <c r="TFW201" s="403"/>
      <c r="TGI201" s="727"/>
      <c r="TGL201" s="403"/>
      <c r="TGM201" s="403"/>
      <c r="TGY201" s="727"/>
      <c r="THB201" s="403"/>
      <c r="THC201" s="403"/>
      <c r="THO201" s="727"/>
      <c r="THR201" s="403"/>
      <c r="THS201" s="403"/>
      <c r="TIE201" s="727"/>
      <c r="TIH201" s="403"/>
      <c r="TII201" s="403"/>
      <c r="TIU201" s="727"/>
      <c r="TIX201" s="403"/>
      <c r="TIY201" s="403"/>
      <c r="TJK201" s="727"/>
      <c r="TJN201" s="403"/>
      <c r="TJO201" s="403"/>
      <c r="TKA201" s="727"/>
      <c r="TKD201" s="403"/>
      <c r="TKE201" s="403"/>
      <c r="TKQ201" s="727"/>
      <c r="TKT201" s="403"/>
      <c r="TKU201" s="403"/>
      <c r="TLG201" s="727"/>
      <c r="TLJ201" s="403"/>
      <c r="TLK201" s="403"/>
      <c r="TLW201" s="727"/>
      <c r="TLZ201" s="403"/>
      <c r="TMA201" s="403"/>
      <c r="TMM201" s="727"/>
      <c r="TMP201" s="403"/>
      <c r="TMQ201" s="403"/>
      <c r="TNC201" s="727"/>
      <c r="TNF201" s="403"/>
      <c r="TNG201" s="403"/>
      <c r="TNS201" s="727"/>
      <c r="TNV201" s="403"/>
      <c r="TNW201" s="403"/>
      <c r="TOI201" s="727"/>
      <c r="TOL201" s="403"/>
      <c r="TOM201" s="403"/>
      <c r="TOY201" s="727"/>
      <c r="TPB201" s="403"/>
      <c r="TPC201" s="403"/>
      <c r="TPO201" s="727"/>
      <c r="TPR201" s="403"/>
      <c r="TPS201" s="403"/>
      <c r="TQE201" s="727"/>
      <c r="TQH201" s="403"/>
      <c r="TQI201" s="403"/>
      <c r="TQU201" s="727"/>
      <c r="TQX201" s="403"/>
      <c r="TQY201" s="403"/>
      <c r="TRK201" s="727"/>
      <c r="TRN201" s="403"/>
      <c r="TRO201" s="403"/>
      <c r="TSA201" s="727"/>
      <c r="TSD201" s="403"/>
      <c r="TSE201" s="403"/>
      <c r="TSQ201" s="727"/>
      <c r="TST201" s="403"/>
      <c r="TSU201" s="403"/>
      <c r="TTG201" s="727"/>
      <c r="TTJ201" s="403"/>
      <c r="TTK201" s="403"/>
      <c r="TTW201" s="727"/>
      <c r="TTZ201" s="403"/>
      <c r="TUA201" s="403"/>
      <c r="TUM201" s="727"/>
      <c r="TUP201" s="403"/>
      <c r="TUQ201" s="403"/>
      <c r="TVC201" s="727"/>
      <c r="TVF201" s="403"/>
      <c r="TVG201" s="403"/>
      <c r="TVS201" s="727"/>
      <c r="TVV201" s="403"/>
      <c r="TVW201" s="403"/>
      <c r="TWI201" s="727"/>
      <c r="TWL201" s="403"/>
      <c r="TWM201" s="403"/>
      <c r="TWY201" s="727"/>
      <c r="TXB201" s="403"/>
      <c r="TXC201" s="403"/>
      <c r="TXO201" s="727"/>
      <c r="TXR201" s="403"/>
      <c r="TXS201" s="403"/>
      <c r="TYE201" s="727"/>
      <c r="TYH201" s="403"/>
      <c r="TYI201" s="403"/>
      <c r="TYU201" s="727"/>
      <c r="TYX201" s="403"/>
      <c r="TYY201" s="403"/>
      <c r="TZK201" s="727"/>
      <c r="TZN201" s="403"/>
      <c r="TZO201" s="403"/>
      <c r="UAA201" s="727"/>
      <c r="UAD201" s="403"/>
      <c r="UAE201" s="403"/>
      <c r="UAQ201" s="727"/>
      <c r="UAT201" s="403"/>
      <c r="UAU201" s="403"/>
      <c r="UBG201" s="727"/>
      <c r="UBJ201" s="403"/>
      <c r="UBK201" s="403"/>
      <c r="UBW201" s="727"/>
      <c r="UBZ201" s="403"/>
      <c r="UCA201" s="403"/>
      <c r="UCM201" s="727"/>
      <c r="UCP201" s="403"/>
      <c r="UCQ201" s="403"/>
      <c r="UDC201" s="727"/>
      <c r="UDF201" s="403"/>
      <c r="UDG201" s="403"/>
      <c r="UDS201" s="727"/>
      <c r="UDV201" s="403"/>
      <c r="UDW201" s="403"/>
      <c r="UEI201" s="727"/>
      <c r="UEL201" s="403"/>
      <c r="UEM201" s="403"/>
      <c r="UEY201" s="727"/>
      <c r="UFB201" s="403"/>
      <c r="UFC201" s="403"/>
      <c r="UFO201" s="727"/>
      <c r="UFR201" s="403"/>
      <c r="UFS201" s="403"/>
      <c r="UGE201" s="727"/>
      <c r="UGH201" s="403"/>
      <c r="UGI201" s="403"/>
      <c r="UGU201" s="727"/>
      <c r="UGX201" s="403"/>
      <c r="UGY201" s="403"/>
      <c r="UHK201" s="727"/>
      <c r="UHN201" s="403"/>
      <c r="UHO201" s="403"/>
      <c r="UIA201" s="727"/>
      <c r="UID201" s="403"/>
      <c r="UIE201" s="403"/>
      <c r="UIQ201" s="727"/>
      <c r="UIT201" s="403"/>
      <c r="UIU201" s="403"/>
      <c r="UJG201" s="727"/>
      <c r="UJJ201" s="403"/>
      <c r="UJK201" s="403"/>
      <c r="UJW201" s="727"/>
      <c r="UJZ201" s="403"/>
      <c r="UKA201" s="403"/>
      <c r="UKM201" s="727"/>
      <c r="UKP201" s="403"/>
      <c r="UKQ201" s="403"/>
      <c r="ULC201" s="727"/>
      <c r="ULF201" s="403"/>
      <c r="ULG201" s="403"/>
      <c r="ULS201" s="727"/>
      <c r="ULV201" s="403"/>
      <c r="ULW201" s="403"/>
      <c r="UMI201" s="727"/>
      <c r="UML201" s="403"/>
      <c r="UMM201" s="403"/>
      <c r="UMY201" s="727"/>
      <c r="UNB201" s="403"/>
      <c r="UNC201" s="403"/>
      <c r="UNO201" s="727"/>
      <c r="UNR201" s="403"/>
      <c r="UNS201" s="403"/>
      <c r="UOE201" s="727"/>
      <c r="UOH201" s="403"/>
      <c r="UOI201" s="403"/>
      <c r="UOU201" s="727"/>
      <c r="UOX201" s="403"/>
      <c r="UOY201" s="403"/>
      <c r="UPK201" s="727"/>
      <c r="UPN201" s="403"/>
      <c r="UPO201" s="403"/>
      <c r="UQA201" s="727"/>
      <c r="UQD201" s="403"/>
      <c r="UQE201" s="403"/>
      <c r="UQQ201" s="727"/>
      <c r="UQT201" s="403"/>
      <c r="UQU201" s="403"/>
      <c r="URG201" s="727"/>
      <c r="URJ201" s="403"/>
      <c r="URK201" s="403"/>
      <c r="URW201" s="727"/>
      <c r="URZ201" s="403"/>
      <c r="USA201" s="403"/>
      <c r="USM201" s="727"/>
      <c r="USP201" s="403"/>
      <c r="USQ201" s="403"/>
      <c r="UTC201" s="727"/>
      <c r="UTF201" s="403"/>
      <c r="UTG201" s="403"/>
      <c r="UTS201" s="727"/>
      <c r="UTV201" s="403"/>
      <c r="UTW201" s="403"/>
      <c r="UUI201" s="727"/>
      <c r="UUL201" s="403"/>
      <c r="UUM201" s="403"/>
      <c r="UUY201" s="727"/>
      <c r="UVB201" s="403"/>
      <c r="UVC201" s="403"/>
      <c r="UVO201" s="727"/>
      <c r="UVR201" s="403"/>
      <c r="UVS201" s="403"/>
      <c r="UWE201" s="727"/>
      <c r="UWH201" s="403"/>
      <c r="UWI201" s="403"/>
      <c r="UWU201" s="727"/>
      <c r="UWX201" s="403"/>
      <c r="UWY201" s="403"/>
      <c r="UXK201" s="727"/>
      <c r="UXN201" s="403"/>
      <c r="UXO201" s="403"/>
      <c r="UYA201" s="727"/>
      <c r="UYD201" s="403"/>
      <c r="UYE201" s="403"/>
      <c r="UYQ201" s="727"/>
      <c r="UYT201" s="403"/>
      <c r="UYU201" s="403"/>
      <c r="UZG201" s="727"/>
      <c r="UZJ201" s="403"/>
      <c r="UZK201" s="403"/>
      <c r="UZW201" s="727"/>
      <c r="UZZ201" s="403"/>
      <c r="VAA201" s="403"/>
      <c r="VAM201" s="727"/>
      <c r="VAP201" s="403"/>
      <c r="VAQ201" s="403"/>
      <c r="VBC201" s="727"/>
      <c r="VBF201" s="403"/>
      <c r="VBG201" s="403"/>
      <c r="VBS201" s="727"/>
      <c r="VBV201" s="403"/>
      <c r="VBW201" s="403"/>
      <c r="VCI201" s="727"/>
      <c r="VCL201" s="403"/>
      <c r="VCM201" s="403"/>
      <c r="VCY201" s="727"/>
      <c r="VDB201" s="403"/>
      <c r="VDC201" s="403"/>
      <c r="VDO201" s="727"/>
      <c r="VDR201" s="403"/>
      <c r="VDS201" s="403"/>
      <c r="VEE201" s="727"/>
      <c r="VEH201" s="403"/>
      <c r="VEI201" s="403"/>
      <c r="VEU201" s="727"/>
      <c r="VEX201" s="403"/>
      <c r="VEY201" s="403"/>
      <c r="VFK201" s="727"/>
      <c r="VFN201" s="403"/>
      <c r="VFO201" s="403"/>
      <c r="VGA201" s="727"/>
      <c r="VGD201" s="403"/>
      <c r="VGE201" s="403"/>
      <c r="VGQ201" s="727"/>
      <c r="VGT201" s="403"/>
      <c r="VGU201" s="403"/>
      <c r="VHG201" s="727"/>
      <c r="VHJ201" s="403"/>
      <c r="VHK201" s="403"/>
      <c r="VHW201" s="727"/>
      <c r="VHZ201" s="403"/>
      <c r="VIA201" s="403"/>
      <c r="VIM201" s="727"/>
      <c r="VIP201" s="403"/>
      <c r="VIQ201" s="403"/>
      <c r="VJC201" s="727"/>
      <c r="VJF201" s="403"/>
      <c r="VJG201" s="403"/>
      <c r="VJS201" s="727"/>
      <c r="VJV201" s="403"/>
      <c r="VJW201" s="403"/>
      <c r="VKI201" s="727"/>
      <c r="VKL201" s="403"/>
      <c r="VKM201" s="403"/>
      <c r="VKY201" s="727"/>
      <c r="VLB201" s="403"/>
      <c r="VLC201" s="403"/>
      <c r="VLO201" s="727"/>
      <c r="VLR201" s="403"/>
      <c r="VLS201" s="403"/>
      <c r="VME201" s="727"/>
      <c r="VMH201" s="403"/>
      <c r="VMI201" s="403"/>
      <c r="VMU201" s="727"/>
      <c r="VMX201" s="403"/>
      <c r="VMY201" s="403"/>
      <c r="VNK201" s="727"/>
      <c r="VNN201" s="403"/>
      <c r="VNO201" s="403"/>
      <c r="VOA201" s="727"/>
      <c r="VOD201" s="403"/>
      <c r="VOE201" s="403"/>
      <c r="VOQ201" s="727"/>
      <c r="VOT201" s="403"/>
      <c r="VOU201" s="403"/>
      <c r="VPG201" s="727"/>
      <c r="VPJ201" s="403"/>
      <c r="VPK201" s="403"/>
      <c r="VPW201" s="727"/>
      <c r="VPZ201" s="403"/>
      <c r="VQA201" s="403"/>
      <c r="VQM201" s="727"/>
      <c r="VQP201" s="403"/>
      <c r="VQQ201" s="403"/>
      <c r="VRC201" s="727"/>
      <c r="VRF201" s="403"/>
      <c r="VRG201" s="403"/>
      <c r="VRS201" s="727"/>
      <c r="VRV201" s="403"/>
      <c r="VRW201" s="403"/>
      <c r="VSI201" s="727"/>
      <c r="VSL201" s="403"/>
      <c r="VSM201" s="403"/>
      <c r="VSY201" s="727"/>
      <c r="VTB201" s="403"/>
      <c r="VTC201" s="403"/>
      <c r="VTO201" s="727"/>
      <c r="VTR201" s="403"/>
      <c r="VTS201" s="403"/>
      <c r="VUE201" s="727"/>
      <c r="VUH201" s="403"/>
      <c r="VUI201" s="403"/>
      <c r="VUU201" s="727"/>
      <c r="VUX201" s="403"/>
      <c r="VUY201" s="403"/>
      <c r="VVK201" s="727"/>
      <c r="VVN201" s="403"/>
      <c r="VVO201" s="403"/>
      <c r="VWA201" s="727"/>
      <c r="VWD201" s="403"/>
      <c r="VWE201" s="403"/>
      <c r="VWQ201" s="727"/>
      <c r="VWT201" s="403"/>
      <c r="VWU201" s="403"/>
      <c r="VXG201" s="727"/>
      <c r="VXJ201" s="403"/>
      <c r="VXK201" s="403"/>
      <c r="VXW201" s="727"/>
      <c r="VXZ201" s="403"/>
      <c r="VYA201" s="403"/>
      <c r="VYM201" s="727"/>
      <c r="VYP201" s="403"/>
      <c r="VYQ201" s="403"/>
      <c r="VZC201" s="727"/>
      <c r="VZF201" s="403"/>
      <c r="VZG201" s="403"/>
      <c r="VZS201" s="727"/>
      <c r="VZV201" s="403"/>
      <c r="VZW201" s="403"/>
      <c r="WAI201" s="727"/>
      <c r="WAL201" s="403"/>
      <c r="WAM201" s="403"/>
      <c r="WAY201" s="727"/>
      <c r="WBB201" s="403"/>
      <c r="WBC201" s="403"/>
      <c r="WBO201" s="727"/>
      <c r="WBR201" s="403"/>
      <c r="WBS201" s="403"/>
      <c r="WCE201" s="727"/>
      <c r="WCH201" s="403"/>
      <c r="WCI201" s="403"/>
      <c r="WCU201" s="727"/>
      <c r="WCX201" s="403"/>
      <c r="WCY201" s="403"/>
      <c r="WDK201" s="727"/>
      <c r="WDN201" s="403"/>
      <c r="WDO201" s="403"/>
      <c r="WEA201" s="727"/>
      <c r="WED201" s="403"/>
      <c r="WEE201" s="403"/>
      <c r="WEQ201" s="727"/>
      <c r="WET201" s="403"/>
      <c r="WEU201" s="403"/>
      <c r="WFG201" s="727"/>
      <c r="WFJ201" s="403"/>
      <c r="WFK201" s="403"/>
      <c r="WFW201" s="727"/>
      <c r="WFZ201" s="403"/>
      <c r="WGA201" s="403"/>
      <c r="WGM201" s="727"/>
      <c r="WGP201" s="403"/>
      <c r="WGQ201" s="403"/>
      <c r="WHC201" s="727"/>
      <c r="WHF201" s="403"/>
      <c r="WHG201" s="403"/>
      <c r="WHS201" s="727"/>
      <c r="WHV201" s="403"/>
      <c r="WHW201" s="403"/>
      <c r="WII201" s="727"/>
      <c r="WIL201" s="403"/>
      <c r="WIM201" s="403"/>
      <c r="WIY201" s="727"/>
      <c r="WJB201" s="403"/>
      <c r="WJC201" s="403"/>
      <c r="WJO201" s="727"/>
      <c r="WJR201" s="403"/>
      <c r="WJS201" s="403"/>
      <c r="WKE201" s="727"/>
      <c r="WKH201" s="403"/>
      <c r="WKI201" s="403"/>
      <c r="WKU201" s="727"/>
      <c r="WKX201" s="403"/>
      <c r="WKY201" s="403"/>
      <c r="WLK201" s="727"/>
      <c r="WLN201" s="403"/>
      <c r="WLO201" s="403"/>
      <c r="WMA201" s="727"/>
      <c r="WMD201" s="403"/>
      <c r="WME201" s="403"/>
      <c r="WMQ201" s="727"/>
      <c r="WMT201" s="403"/>
      <c r="WMU201" s="403"/>
      <c r="WNG201" s="727"/>
      <c r="WNJ201" s="403"/>
      <c r="WNK201" s="403"/>
      <c r="WNW201" s="727"/>
      <c r="WNZ201" s="403"/>
      <c r="WOA201" s="403"/>
      <c r="WOM201" s="727"/>
      <c r="WOP201" s="403"/>
      <c r="WOQ201" s="403"/>
      <c r="WPC201" s="727"/>
      <c r="WPF201" s="403"/>
      <c r="WPG201" s="403"/>
      <c r="WPS201" s="727"/>
      <c r="WPV201" s="403"/>
      <c r="WPW201" s="403"/>
      <c r="WQI201" s="727"/>
      <c r="WQL201" s="403"/>
      <c r="WQM201" s="403"/>
      <c r="WQY201" s="727"/>
      <c r="WRB201" s="403"/>
      <c r="WRC201" s="403"/>
      <c r="WRO201" s="727"/>
      <c r="WRR201" s="403"/>
      <c r="WRS201" s="403"/>
      <c r="WSE201" s="727"/>
      <c r="WSH201" s="403"/>
      <c r="WSI201" s="403"/>
      <c r="WSU201" s="727"/>
      <c r="WSX201" s="403"/>
      <c r="WSY201" s="403"/>
      <c r="WTK201" s="727"/>
      <c r="WTN201" s="403"/>
      <c r="WTO201" s="403"/>
      <c r="WUA201" s="727"/>
      <c r="WUD201" s="403"/>
      <c r="WUE201" s="403"/>
      <c r="WUQ201" s="727"/>
      <c r="WUT201" s="403"/>
      <c r="WUU201" s="403"/>
      <c r="WVG201" s="727"/>
      <c r="WVJ201" s="403"/>
      <c r="WVK201" s="403"/>
      <c r="WVW201" s="727"/>
      <c r="WVZ201" s="403"/>
      <c r="WWA201" s="403"/>
      <c r="WWM201" s="727"/>
      <c r="WWP201" s="403"/>
      <c r="WWQ201" s="403"/>
      <c r="WXC201" s="727"/>
      <c r="WXF201" s="403"/>
      <c r="WXG201" s="403"/>
      <c r="WXS201" s="727"/>
      <c r="WXV201" s="403"/>
      <c r="WXW201" s="403"/>
      <c r="WYI201" s="727"/>
      <c r="WYL201" s="403"/>
      <c r="WYM201" s="403"/>
      <c r="WYY201" s="727"/>
      <c r="WZB201" s="403"/>
      <c r="WZC201" s="403"/>
      <c r="WZO201" s="727"/>
      <c r="WZR201" s="403"/>
      <c r="WZS201" s="403"/>
      <c r="XAE201" s="727"/>
      <c r="XAH201" s="403"/>
      <c r="XAI201" s="403"/>
      <c r="XAU201" s="727"/>
      <c r="XAX201" s="403"/>
      <c r="XAY201" s="403"/>
      <c r="XBK201" s="727"/>
      <c r="XBN201" s="403"/>
      <c r="XBO201" s="403"/>
      <c r="XCA201" s="727"/>
      <c r="XCD201" s="403"/>
      <c r="XCE201" s="403"/>
      <c r="XCQ201" s="727"/>
      <c r="XCT201" s="403"/>
      <c r="XCU201" s="403"/>
      <c r="XDG201" s="727"/>
      <c r="XDJ201" s="403"/>
      <c r="XDK201" s="403"/>
      <c r="XDW201" s="727"/>
      <c r="XDZ201" s="403"/>
      <c r="XEA201" s="403"/>
      <c r="XEM201" s="727"/>
      <c r="XEP201" s="403"/>
      <c r="XEQ201" s="403"/>
      <c r="XFC201" s="727"/>
    </row>
    <row r="202" spans="1:1023 1026:2047 2050:3071 3074:4095 4098:5119 5122:6143 6146:7167 7170:8191 8194:9215 9218:10239 10242:11263 11266:12287 12290:13311 13314:14335 14338:15359 15362:16383" s="94" customFormat="1">
      <c r="A202" s="566" t="s">
        <v>15</v>
      </c>
      <c r="B202" s="579">
        <v>45913</v>
      </c>
      <c r="C202" s="579">
        <v>45916</v>
      </c>
      <c r="D202" s="566" t="s">
        <v>485</v>
      </c>
      <c r="E202" s="566" t="s">
        <v>486</v>
      </c>
      <c r="F202" s="566">
        <v>53</v>
      </c>
      <c r="G202" s="566" t="s">
        <v>500</v>
      </c>
      <c r="H202" s="566">
        <v>1400</v>
      </c>
      <c r="I202" s="566">
        <v>15</v>
      </c>
      <c r="J202" s="566">
        <v>0</v>
      </c>
      <c r="K202" s="566">
        <v>0</v>
      </c>
      <c r="L202" s="566">
        <v>0</v>
      </c>
      <c r="M202" s="566">
        <v>0</v>
      </c>
      <c r="N202" s="566">
        <f t="shared" ref="N202:N204" si="2183">SUM(H202:M202)</f>
        <v>1415</v>
      </c>
      <c r="O202" s="561">
        <f t="shared" ref="O202:O204" si="2184">N202/F202</f>
        <v>26.69811320754717</v>
      </c>
      <c r="P202" s="566" t="s">
        <v>1283</v>
      </c>
      <c r="R202" s="403"/>
      <c r="S202" s="403"/>
      <c r="AE202" s="727"/>
      <c r="AH202" s="403"/>
      <c r="AI202" s="403"/>
      <c r="AU202" s="727"/>
      <c r="AX202" s="403"/>
      <c r="AY202" s="403"/>
      <c r="BK202" s="727"/>
      <c r="BN202" s="403"/>
      <c r="BO202" s="403"/>
      <c r="CA202" s="727"/>
      <c r="CD202" s="403"/>
      <c r="CE202" s="403"/>
      <c r="CQ202" s="727"/>
      <c r="CT202" s="403"/>
      <c r="CU202" s="403"/>
      <c r="DG202" s="727"/>
      <c r="DJ202" s="403"/>
      <c r="DK202" s="403"/>
      <c r="DW202" s="727"/>
      <c r="DZ202" s="403"/>
      <c r="EA202" s="403"/>
      <c r="EM202" s="727"/>
      <c r="EP202" s="403"/>
      <c r="EQ202" s="403"/>
      <c r="FC202" s="727"/>
      <c r="FF202" s="403"/>
      <c r="FG202" s="403"/>
      <c r="FS202" s="727"/>
      <c r="FV202" s="403"/>
      <c r="FW202" s="403"/>
      <c r="GI202" s="727"/>
      <c r="GL202" s="403"/>
      <c r="GM202" s="403"/>
      <c r="GY202" s="727"/>
      <c r="HB202" s="403"/>
      <c r="HC202" s="403"/>
      <c r="HO202" s="727"/>
      <c r="HR202" s="403"/>
      <c r="HS202" s="403"/>
      <c r="IE202" s="727"/>
      <c r="IH202" s="403"/>
      <c r="II202" s="403"/>
      <c r="IU202" s="727"/>
      <c r="IX202" s="403"/>
      <c r="IY202" s="403"/>
      <c r="JK202" s="727"/>
      <c r="JN202" s="403"/>
      <c r="JO202" s="403"/>
      <c r="KA202" s="727"/>
      <c r="KD202" s="403"/>
      <c r="KE202" s="403"/>
      <c r="KQ202" s="727"/>
      <c r="KT202" s="403"/>
      <c r="KU202" s="403"/>
      <c r="LG202" s="727"/>
      <c r="LJ202" s="403"/>
      <c r="LK202" s="403"/>
      <c r="LW202" s="727"/>
      <c r="LZ202" s="403"/>
      <c r="MA202" s="403"/>
      <c r="MM202" s="727"/>
      <c r="MP202" s="403"/>
      <c r="MQ202" s="403"/>
      <c r="NC202" s="727"/>
      <c r="NF202" s="403"/>
      <c r="NG202" s="403"/>
      <c r="NS202" s="727"/>
      <c r="NV202" s="403"/>
      <c r="NW202" s="403"/>
      <c r="OI202" s="727"/>
      <c r="OL202" s="403"/>
      <c r="OM202" s="403"/>
      <c r="OY202" s="727"/>
      <c r="PB202" s="403"/>
      <c r="PC202" s="403"/>
      <c r="PO202" s="727"/>
      <c r="PR202" s="403"/>
      <c r="PS202" s="403"/>
      <c r="QE202" s="727"/>
      <c r="QH202" s="403"/>
      <c r="QI202" s="403"/>
      <c r="QU202" s="727"/>
      <c r="QX202" s="403"/>
      <c r="QY202" s="403"/>
      <c r="RK202" s="727"/>
      <c r="RN202" s="403"/>
      <c r="RO202" s="403"/>
      <c r="SA202" s="727"/>
      <c r="SD202" s="403"/>
      <c r="SE202" s="403"/>
      <c r="SQ202" s="727"/>
      <c r="ST202" s="403"/>
      <c r="SU202" s="403"/>
      <c r="TG202" s="727"/>
      <c r="TJ202" s="403"/>
      <c r="TK202" s="403"/>
      <c r="TW202" s="727"/>
      <c r="TZ202" s="403"/>
      <c r="UA202" s="403"/>
      <c r="UM202" s="727"/>
      <c r="UP202" s="403"/>
      <c r="UQ202" s="403"/>
      <c r="VC202" s="727"/>
      <c r="VF202" s="403"/>
      <c r="VG202" s="403"/>
      <c r="VS202" s="727"/>
      <c r="VV202" s="403"/>
      <c r="VW202" s="403"/>
      <c r="WI202" s="727"/>
      <c r="WL202" s="403"/>
      <c r="WM202" s="403"/>
      <c r="WY202" s="727"/>
      <c r="XB202" s="403"/>
      <c r="XC202" s="403"/>
      <c r="XO202" s="727"/>
      <c r="XR202" s="403"/>
      <c r="XS202" s="403"/>
      <c r="YE202" s="727"/>
      <c r="YH202" s="403"/>
      <c r="YI202" s="403"/>
      <c r="YU202" s="727"/>
      <c r="YX202" s="403"/>
      <c r="YY202" s="403"/>
      <c r="ZK202" s="727"/>
      <c r="ZN202" s="403"/>
      <c r="ZO202" s="403"/>
      <c r="AAA202" s="727"/>
      <c r="AAD202" s="403"/>
      <c r="AAE202" s="403"/>
      <c r="AAQ202" s="727"/>
      <c r="AAT202" s="403"/>
      <c r="AAU202" s="403"/>
      <c r="ABG202" s="727"/>
      <c r="ABJ202" s="403"/>
      <c r="ABK202" s="403"/>
      <c r="ABW202" s="727"/>
      <c r="ABZ202" s="403"/>
      <c r="ACA202" s="403"/>
      <c r="ACM202" s="727"/>
      <c r="ACP202" s="403"/>
      <c r="ACQ202" s="403"/>
      <c r="ADC202" s="727"/>
      <c r="ADF202" s="403"/>
      <c r="ADG202" s="403"/>
      <c r="ADS202" s="727"/>
      <c r="ADV202" s="403"/>
      <c r="ADW202" s="403"/>
      <c r="AEI202" s="727"/>
      <c r="AEL202" s="403"/>
      <c r="AEM202" s="403"/>
      <c r="AEY202" s="727"/>
      <c r="AFB202" s="403"/>
      <c r="AFC202" s="403"/>
      <c r="AFO202" s="727"/>
      <c r="AFR202" s="403"/>
      <c r="AFS202" s="403"/>
      <c r="AGE202" s="727"/>
      <c r="AGH202" s="403"/>
      <c r="AGI202" s="403"/>
      <c r="AGU202" s="727"/>
      <c r="AGX202" s="403"/>
      <c r="AGY202" s="403"/>
      <c r="AHK202" s="727"/>
      <c r="AHN202" s="403"/>
      <c r="AHO202" s="403"/>
      <c r="AIA202" s="727"/>
      <c r="AID202" s="403"/>
      <c r="AIE202" s="403"/>
      <c r="AIQ202" s="727"/>
      <c r="AIT202" s="403"/>
      <c r="AIU202" s="403"/>
      <c r="AJG202" s="727"/>
      <c r="AJJ202" s="403"/>
      <c r="AJK202" s="403"/>
      <c r="AJW202" s="727"/>
      <c r="AJZ202" s="403"/>
      <c r="AKA202" s="403"/>
      <c r="AKM202" s="727"/>
      <c r="AKP202" s="403"/>
      <c r="AKQ202" s="403"/>
      <c r="ALC202" s="727"/>
      <c r="ALF202" s="403"/>
      <c r="ALG202" s="403"/>
      <c r="ALS202" s="727"/>
      <c r="ALV202" s="403"/>
      <c r="ALW202" s="403"/>
      <c r="AMI202" s="727"/>
      <c r="AML202" s="403"/>
      <c r="AMM202" s="403"/>
      <c r="AMY202" s="727"/>
      <c r="ANB202" s="403"/>
      <c r="ANC202" s="403"/>
      <c r="ANO202" s="727"/>
      <c r="ANR202" s="403"/>
      <c r="ANS202" s="403"/>
      <c r="AOE202" s="727"/>
      <c r="AOH202" s="403"/>
      <c r="AOI202" s="403"/>
      <c r="AOU202" s="727"/>
      <c r="AOX202" s="403"/>
      <c r="AOY202" s="403"/>
      <c r="APK202" s="727"/>
      <c r="APN202" s="403"/>
      <c r="APO202" s="403"/>
      <c r="AQA202" s="727"/>
      <c r="AQD202" s="403"/>
      <c r="AQE202" s="403"/>
      <c r="AQQ202" s="727"/>
      <c r="AQT202" s="403"/>
      <c r="AQU202" s="403"/>
      <c r="ARG202" s="727"/>
      <c r="ARJ202" s="403"/>
      <c r="ARK202" s="403"/>
      <c r="ARW202" s="727"/>
      <c r="ARZ202" s="403"/>
      <c r="ASA202" s="403"/>
      <c r="ASM202" s="727"/>
      <c r="ASP202" s="403"/>
      <c r="ASQ202" s="403"/>
      <c r="ATC202" s="727"/>
      <c r="ATF202" s="403"/>
      <c r="ATG202" s="403"/>
      <c r="ATS202" s="727"/>
      <c r="ATV202" s="403"/>
      <c r="ATW202" s="403"/>
      <c r="AUI202" s="727"/>
      <c r="AUL202" s="403"/>
      <c r="AUM202" s="403"/>
      <c r="AUY202" s="727"/>
      <c r="AVB202" s="403"/>
      <c r="AVC202" s="403"/>
      <c r="AVO202" s="727"/>
      <c r="AVR202" s="403"/>
      <c r="AVS202" s="403"/>
      <c r="AWE202" s="727"/>
      <c r="AWH202" s="403"/>
      <c r="AWI202" s="403"/>
      <c r="AWU202" s="727"/>
      <c r="AWX202" s="403"/>
      <c r="AWY202" s="403"/>
      <c r="AXK202" s="727"/>
      <c r="AXN202" s="403"/>
      <c r="AXO202" s="403"/>
      <c r="AYA202" s="727"/>
      <c r="AYD202" s="403"/>
      <c r="AYE202" s="403"/>
      <c r="AYQ202" s="727"/>
      <c r="AYT202" s="403"/>
      <c r="AYU202" s="403"/>
      <c r="AZG202" s="727"/>
      <c r="AZJ202" s="403"/>
      <c r="AZK202" s="403"/>
      <c r="AZW202" s="727"/>
      <c r="AZZ202" s="403"/>
      <c r="BAA202" s="403"/>
      <c r="BAM202" s="727"/>
      <c r="BAP202" s="403"/>
      <c r="BAQ202" s="403"/>
      <c r="BBC202" s="727"/>
      <c r="BBF202" s="403"/>
      <c r="BBG202" s="403"/>
      <c r="BBS202" s="727"/>
      <c r="BBV202" s="403"/>
      <c r="BBW202" s="403"/>
      <c r="BCI202" s="727"/>
      <c r="BCL202" s="403"/>
      <c r="BCM202" s="403"/>
      <c r="BCY202" s="727"/>
      <c r="BDB202" s="403"/>
      <c r="BDC202" s="403"/>
      <c r="BDO202" s="727"/>
      <c r="BDR202" s="403"/>
      <c r="BDS202" s="403"/>
      <c r="BEE202" s="727"/>
      <c r="BEH202" s="403"/>
      <c r="BEI202" s="403"/>
      <c r="BEU202" s="727"/>
      <c r="BEX202" s="403"/>
      <c r="BEY202" s="403"/>
      <c r="BFK202" s="727"/>
      <c r="BFN202" s="403"/>
      <c r="BFO202" s="403"/>
      <c r="BGA202" s="727"/>
      <c r="BGD202" s="403"/>
      <c r="BGE202" s="403"/>
      <c r="BGQ202" s="727"/>
      <c r="BGT202" s="403"/>
      <c r="BGU202" s="403"/>
      <c r="BHG202" s="727"/>
      <c r="BHJ202" s="403"/>
      <c r="BHK202" s="403"/>
      <c r="BHW202" s="727"/>
      <c r="BHZ202" s="403"/>
      <c r="BIA202" s="403"/>
      <c r="BIM202" s="727"/>
      <c r="BIP202" s="403"/>
      <c r="BIQ202" s="403"/>
      <c r="BJC202" s="727"/>
      <c r="BJF202" s="403"/>
      <c r="BJG202" s="403"/>
      <c r="BJS202" s="727"/>
      <c r="BJV202" s="403"/>
      <c r="BJW202" s="403"/>
      <c r="BKI202" s="727"/>
      <c r="BKL202" s="403"/>
      <c r="BKM202" s="403"/>
      <c r="BKY202" s="727"/>
      <c r="BLB202" s="403"/>
      <c r="BLC202" s="403"/>
      <c r="BLO202" s="727"/>
      <c r="BLR202" s="403"/>
      <c r="BLS202" s="403"/>
      <c r="BME202" s="727"/>
      <c r="BMH202" s="403"/>
      <c r="BMI202" s="403"/>
      <c r="BMU202" s="727"/>
      <c r="BMX202" s="403"/>
      <c r="BMY202" s="403"/>
      <c r="BNK202" s="727"/>
      <c r="BNN202" s="403"/>
      <c r="BNO202" s="403"/>
      <c r="BOA202" s="727"/>
      <c r="BOD202" s="403"/>
      <c r="BOE202" s="403"/>
      <c r="BOQ202" s="727"/>
      <c r="BOT202" s="403"/>
      <c r="BOU202" s="403"/>
      <c r="BPG202" s="727"/>
      <c r="BPJ202" s="403"/>
      <c r="BPK202" s="403"/>
      <c r="BPW202" s="727"/>
      <c r="BPZ202" s="403"/>
      <c r="BQA202" s="403"/>
      <c r="BQM202" s="727"/>
      <c r="BQP202" s="403"/>
      <c r="BQQ202" s="403"/>
      <c r="BRC202" s="727"/>
      <c r="BRF202" s="403"/>
      <c r="BRG202" s="403"/>
      <c r="BRS202" s="727"/>
      <c r="BRV202" s="403"/>
      <c r="BRW202" s="403"/>
      <c r="BSI202" s="727"/>
      <c r="BSL202" s="403"/>
      <c r="BSM202" s="403"/>
      <c r="BSY202" s="727"/>
      <c r="BTB202" s="403"/>
      <c r="BTC202" s="403"/>
      <c r="BTO202" s="727"/>
      <c r="BTR202" s="403"/>
      <c r="BTS202" s="403"/>
      <c r="BUE202" s="727"/>
      <c r="BUH202" s="403"/>
      <c r="BUI202" s="403"/>
      <c r="BUU202" s="727"/>
      <c r="BUX202" s="403"/>
      <c r="BUY202" s="403"/>
      <c r="BVK202" s="727"/>
      <c r="BVN202" s="403"/>
      <c r="BVO202" s="403"/>
      <c r="BWA202" s="727"/>
      <c r="BWD202" s="403"/>
      <c r="BWE202" s="403"/>
      <c r="BWQ202" s="727"/>
      <c r="BWT202" s="403"/>
      <c r="BWU202" s="403"/>
      <c r="BXG202" s="727"/>
      <c r="BXJ202" s="403"/>
      <c r="BXK202" s="403"/>
      <c r="BXW202" s="727"/>
      <c r="BXZ202" s="403"/>
      <c r="BYA202" s="403"/>
      <c r="BYM202" s="727"/>
      <c r="BYP202" s="403"/>
      <c r="BYQ202" s="403"/>
      <c r="BZC202" s="727"/>
      <c r="BZF202" s="403"/>
      <c r="BZG202" s="403"/>
      <c r="BZS202" s="727"/>
      <c r="BZV202" s="403"/>
      <c r="BZW202" s="403"/>
      <c r="CAI202" s="727"/>
      <c r="CAL202" s="403"/>
      <c r="CAM202" s="403"/>
      <c r="CAY202" s="727"/>
      <c r="CBB202" s="403"/>
      <c r="CBC202" s="403"/>
      <c r="CBO202" s="727"/>
      <c r="CBR202" s="403"/>
      <c r="CBS202" s="403"/>
      <c r="CCE202" s="727"/>
      <c r="CCH202" s="403"/>
      <c r="CCI202" s="403"/>
      <c r="CCU202" s="727"/>
      <c r="CCX202" s="403"/>
      <c r="CCY202" s="403"/>
      <c r="CDK202" s="727"/>
      <c r="CDN202" s="403"/>
      <c r="CDO202" s="403"/>
      <c r="CEA202" s="727"/>
      <c r="CED202" s="403"/>
      <c r="CEE202" s="403"/>
      <c r="CEQ202" s="727"/>
      <c r="CET202" s="403"/>
      <c r="CEU202" s="403"/>
      <c r="CFG202" s="727"/>
      <c r="CFJ202" s="403"/>
      <c r="CFK202" s="403"/>
      <c r="CFW202" s="727"/>
      <c r="CFZ202" s="403"/>
      <c r="CGA202" s="403"/>
      <c r="CGM202" s="727"/>
      <c r="CGP202" s="403"/>
      <c r="CGQ202" s="403"/>
      <c r="CHC202" s="727"/>
      <c r="CHF202" s="403"/>
      <c r="CHG202" s="403"/>
      <c r="CHS202" s="727"/>
      <c r="CHV202" s="403"/>
      <c r="CHW202" s="403"/>
      <c r="CII202" s="727"/>
      <c r="CIL202" s="403"/>
      <c r="CIM202" s="403"/>
      <c r="CIY202" s="727"/>
      <c r="CJB202" s="403"/>
      <c r="CJC202" s="403"/>
      <c r="CJO202" s="727"/>
      <c r="CJR202" s="403"/>
      <c r="CJS202" s="403"/>
      <c r="CKE202" s="727"/>
      <c r="CKH202" s="403"/>
      <c r="CKI202" s="403"/>
      <c r="CKU202" s="727"/>
      <c r="CKX202" s="403"/>
      <c r="CKY202" s="403"/>
      <c r="CLK202" s="727"/>
      <c r="CLN202" s="403"/>
      <c r="CLO202" s="403"/>
      <c r="CMA202" s="727"/>
      <c r="CMD202" s="403"/>
      <c r="CME202" s="403"/>
      <c r="CMQ202" s="727"/>
      <c r="CMT202" s="403"/>
      <c r="CMU202" s="403"/>
      <c r="CNG202" s="727"/>
      <c r="CNJ202" s="403"/>
      <c r="CNK202" s="403"/>
      <c r="CNW202" s="727"/>
      <c r="CNZ202" s="403"/>
      <c r="COA202" s="403"/>
      <c r="COM202" s="727"/>
      <c r="COP202" s="403"/>
      <c r="COQ202" s="403"/>
      <c r="CPC202" s="727"/>
      <c r="CPF202" s="403"/>
      <c r="CPG202" s="403"/>
      <c r="CPS202" s="727"/>
      <c r="CPV202" s="403"/>
      <c r="CPW202" s="403"/>
      <c r="CQI202" s="727"/>
      <c r="CQL202" s="403"/>
      <c r="CQM202" s="403"/>
      <c r="CQY202" s="727"/>
      <c r="CRB202" s="403"/>
      <c r="CRC202" s="403"/>
      <c r="CRO202" s="727"/>
      <c r="CRR202" s="403"/>
      <c r="CRS202" s="403"/>
      <c r="CSE202" s="727"/>
      <c r="CSH202" s="403"/>
      <c r="CSI202" s="403"/>
      <c r="CSU202" s="727"/>
      <c r="CSX202" s="403"/>
      <c r="CSY202" s="403"/>
      <c r="CTK202" s="727"/>
      <c r="CTN202" s="403"/>
      <c r="CTO202" s="403"/>
      <c r="CUA202" s="727"/>
      <c r="CUD202" s="403"/>
      <c r="CUE202" s="403"/>
      <c r="CUQ202" s="727"/>
      <c r="CUT202" s="403"/>
      <c r="CUU202" s="403"/>
      <c r="CVG202" s="727"/>
      <c r="CVJ202" s="403"/>
      <c r="CVK202" s="403"/>
      <c r="CVW202" s="727"/>
      <c r="CVZ202" s="403"/>
      <c r="CWA202" s="403"/>
      <c r="CWM202" s="727"/>
      <c r="CWP202" s="403"/>
      <c r="CWQ202" s="403"/>
      <c r="CXC202" s="727"/>
      <c r="CXF202" s="403"/>
      <c r="CXG202" s="403"/>
      <c r="CXS202" s="727"/>
      <c r="CXV202" s="403"/>
      <c r="CXW202" s="403"/>
      <c r="CYI202" s="727"/>
      <c r="CYL202" s="403"/>
      <c r="CYM202" s="403"/>
      <c r="CYY202" s="727"/>
      <c r="CZB202" s="403"/>
      <c r="CZC202" s="403"/>
      <c r="CZO202" s="727"/>
      <c r="CZR202" s="403"/>
      <c r="CZS202" s="403"/>
      <c r="DAE202" s="727"/>
      <c r="DAH202" s="403"/>
      <c r="DAI202" s="403"/>
      <c r="DAU202" s="727"/>
      <c r="DAX202" s="403"/>
      <c r="DAY202" s="403"/>
      <c r="DBK202" s="727"/>
      <c r="DBN202" s="403"/>
      <c r="DBO202" s="403"/>
      <c r="DCA202" s="727"/>
      <c r="DCD202" s="403"/>
      <c r="DCE202" s="403"/>
      <c r="DCQ202" s="727"/>
      <c r="DCT202" s="403"/>
      <c r="DCU202" s="403"/>
      <c r="DDG202" s="727"/>
      <c r="DDJ202" s="403"/>
      <c r="DDK202" s="403"/>
      <c r="DDW202" s="727"/>
      <c r="DDZ202" s="403"/>
      <c r="DEA202" s="403"/>
      <c r="DEM202" s="727"/>
      <c r="DEP202" s="403"/>
      <c r="DEQ202" s="403"/>
      <c r="DFC202" s="727"/>
      <c r="DFF202" s="403"/>
      <c r="DFG202" s="403"/>
      <c r="DFS202" s="727"/>
      <c r="DFV202" s="403"/>
      <c r="DFW202" s="403"/>
      <c r="DGI202" s="727"/>
      <c r="DGL202" s="403"/>
      <c r="DGM202" s="403"/>
      <c r="DGY202" s="727"/>
      <c r="DHB202" s="403"/>
      <c r="DHC202" s="403"/>
      <c r="DHO202" s="727"/>
      <c r="DHR202" s="403"/>
      <c r="DHS202" s="403"/>
      <c r="DIE202" s="727"/>
      <c r="DIH202" s="403"/>
      <c r="DII202" s="403"/>
      <c r="DIU202" s="727"/>
      <c r="DIX202" s="403"/>
      <c r="DIY202" s="403"/>
      <c r="DJK202" s="727"/>
      <c r="DJN202" s="403"/>
      <c r="DJO202" s="403"/>
      <c r="DKA202" s="727"/>
      <c r="DKD202" s="403"/>
      <c r="DKE202" s="403"/>
      <c r="DKQ202" s="727"/>
      <c r="DKT202" s="403"/>
      <c r="DKU202" s="403"/>
      <c r="DLG202" s="727"/>
      <c r="DLJ202" s="403"/>
      <c r="DLK202" s="403"/>
      <c r="DLW202" s="727"/>
      <c r="DLZ202" s="403"/>
      <c r="DMA202" s="403"/>
      <c r="DMM202" s="727"/>
      <c r="DMP202" s="403"/>
      <c r="DMQ202" s="403"/>
      <c r="DNC202" s="727"/>
      <c r="DNF202" s="403"/>
      <c r="DNG202" s="403"/>
      <c r="DNS202" s="727"/>
      <c r="DNV202" s="403"/>
      <c r="DNW202" s="403"/>
      <c r="DOI202" s="727"/>
      <c r="DOL202" s="403"/>
      <c r="DOM202" s="403"/>
      <c r="DOY202" s="727"/>
      <c r="DPB202" s="403"/>
      <c r="DPC202" s="403"/>
      <c r="DPO202" s="727"/>
      <c r="DPR202" s="403"/>
      <c r="DPS202" s="403"/>
      <c r="DQE202" s="727"/>
      <c r="DQH202" s="403"/>
      <c r="DQI202" s="403"/>
      <c r="DQU202" s="727"/>
      <c r="DQX202" s="403"/>
      <c r="DQY202" s="403"/>
      <c r="DRK202" s="727"/>
      <c r="DRN202" s="403"/>
      <c r="DRO202" s="403"/>
      <c r="DSA202" s="727"/>
      <c r="DSD202" s="403"/>
      <c r="DSE202" s="403"/>
      <c r="DSQ202" s="727"/>
      <c r="DST202" s="403"/>
      <c r="DSU202" s="403"/>
      <c r="DTG202" s="727"/>
      <c r="DTJ202" s="403"/>
      <c r="DTK202" s="403"/>
      <c r="DTW202" s="727"/>
      <c r="DTZ202" s="403"/>
      <c r="DUA202" s="403"/>
      <c r="DUM202" s="727"/>
      <c r="DUP202" s="403"/>
      <c r="DUQ202" s="403"/>
      <c r="DVC202" s="727"/>
      <c r="DVF202" s="403"/>
      <c r="DVG202" s="403"/>
      <c r="DVS202" s="727"/>
      <c r="DVV202" s="403"/>
      <c r="DVW202" s="403"/>
      <c r="DWI202" s="727"/>
      <c r="DWL202" s="403"/>
      <c r="DWM202" s="403"/>
      <c r="DWY202" s="727"/>
      <c r="DXB202" s="403"/>
      <c r="DXC202" s="403"/>
      <c r="DXO202" s="727"/>
      <c r="DXR202" s="403"/>
      <c r="DXS202" s="403"/>
      <c r="DYE202" s="727"/>
      <c r="DYH202" s="403"/>
      <c r="DYI202" s="403"/>
      <c r="DYU202" s="727"/>
      <c r="DYX202" s="403"/>
      <c r="DYY202" s="403"/>
      <c r="DZK202" s="727"/>
      <c r="DZN202" s="403"/>
      <c r="DZO202" s="403"/>
      <c r="EAA202" s="727"/>
      <c r="EAD202" s="403"/>
      <c r="EAE202" s="403"/>
      <c r="EAQ202" s="727"/>
      <c r="EAT202" s="403"/>
      <c r="EAU202" s="403"/>
      <c r="EBG202" s="727"/>
      <c r="EBJ202" s="403"/>
      <c r="EBK202" s="403"/>
      <c r="EBW202" s="727"/>
      <c r="EBZ202" s="403"/>
      <c r="ECA202" s="403"/>
      <c r="ECM202" s="727"/>
      <c r="ECP202" s="403"/>
      <c r="ECQ202" s="403"/>
      <c r="EDC202" s="727"/>
      <c r="EDF202" s="403"/>
      <c r="EDG202" s="403"/>
      <c r="EDS202" s="727"/>
      <c r="EDV202" s="403"/>
      <c r="EDW202" s="403"/>
      <c r="EEI202" s="727"/>
      <c r="EEL202" s="403"/>
      <c r="EEM202" s="403"/>
      <c r="EEY202" s="727"/>
      <c r="EFB202" s="403"/>
      <c r="EFC202" s="403"/>
      <c r="EFO202" s="727"/>
      <c r="EFR202" s="403"/>
      <c r="EFS202" s="403"/>
      <c r="EGE202" s="727"/>
      <c r="EGH202" s="403"/>
      <c r="EGI202" s="403"/>
      <c r="EGU202" s="727"/>
      <c r="EGX202" s="403"/>
      <c r="EGY202" s="403"/>
      <c r="EHK202" s="727"/>
      <c r="EHN202" s="403"/>
      <c r="EHO202" s="403"/>
      <c r="EIA202" s="727"/>
      <c r="EID202" s="403"/>
      <c r="EIE202" s="403"/>
      <c r="EIQ202" s="727"/>
      <c r="EIT202" s="403"/>
      <c r="EIU202" s="403"/>
      <c r="EJG202" s="727"/>
      <c r="EJJ202" s="403"/>
      <c r="EJK202" s="403"/>
      <c r="EJW202" s="727"/>
      <c r="EJZ202" s="403"/>
      <c r="EKA202" s="403"/>
      <c r="EKM202" s="727"/>
      <c r="EKP202" s="403"/>
      <c r="EKQ202" s="403"/>
      <c r="ELC202" s="727"/>
      <c r="ELF202" s="403"/>
      <c r="ELG202" s="403"/>
      <c r="ELS202" s="727"/>
      <c r="ELV202" s="403"/>
      <c r="ELW202" s="403"/>
      <c r="EMI202" s="727"/>
      <c r="EML202" s="403"/>
      <c r="EMM202" s="403"/>
      <c r="EMY202" s="727"/>
      <c r="ENB202" s="403"/>
      <c r="ENC202" s="403"/>
      <c r="ENO202" s="727"/>
      <c r="ENR202" s="403"/>
      <c r="ENS202" s="403"/>
      <c r="EOE202" s="727"/>
      <c r="EOH202" s="403"/>
      <c r="EOI202" s="403"/>
      <c r="EOU202" s="727"/>
      <c r="EOX202" s="403"/>
      <c r="EOY202" s="403"/>
      <c r="EPK202" s="727"/>
      <c r="EPN202" s="403"/>
      <c r="EPO202" s="403"/>
      <c r="EQA202" s="727"/>
      <c r="EQD202" s="403"/>
      <c r="EQE202" s="403"/>
      <c r="EQQ202" s="727"/>
      <c r="EQT202" s="403"/>
      <c r="EQU202" s="403"/>
      <c r="ERG202" s="727"/>
      <c r="ERJ202" s="403"/>
      <c r="ERK202" s="403"/>
      <c r="ERW202" s="727"/>
      <c r="ERZ202" s="403"/>
      <c r="ESA202" s="403"/>
      <c r="ESM202" s="727"/>
      <c r="ESP202" s="403"/>
      <c r="ESQ202" s="403"/>
      <c r="ETC202" s="727"/>
      <c r="ETF202" s="403"/>
      <c r="ETG202" s="403"/>
      <c r="ETS202" s="727"/>
      <c r="ETV202" s="403"/>
      <c r="ETW202" s="403"/>
      <c r="EUI202" s="727"/>
      <c r="EUL202" s="403"/>
      <c r="EUM202" s="403"/>
      <c r="EUY202" s="727"/>
      <c r="EVB202" s="403"/>
      <c r="EVC202" s="403"/>
      <c r="EVO202" s="727"/>
      <c r="EVR202" s="403"/>
      <c r="EVS202" s="403"/>
      <c r="EWE202" s="727"/>
      <c r="EWH202" s="403"/>
      <c r="EWI202" s="403"/>
      <c r="EWU202" s="727"/>
      <c r="EWX202" s="403"/>
      <c r="EWY202" s="403"/>
      <c r="EXK202" s="727"/>
      <c r="EXN202" s="403"/>
      <c r="EXO202" s="403"/>
      <c r="EYA202" s="727"/>
      <c r="EYD202" s="403"/>
      <c r="EYE202" s="403"/>
      <c r="EYQ202" s="727"/>
      <c r="EYT202" s="403"/>
      <c r="EYU202" s="403"/>
      <c r="EZG202" s="727"/>
      <c r="EZJ202" s="403"/>
      <c r="EZK202" s="403"/>
      <c r="EZW202" s="727"/>
      <c r="EZZ202" s="403"/>
      <c r="FAA202" s="403"/>
      <c r="FAM202" s="727"/>
      <c r="FAP202" s="403"/>
      <c r="FAQ202" s="403"/>
      <c r="FBC202" s="727"/>
      <c r="FBF202" s="403"/>
      <c r="FBG202" s="403"/>
      <c r="FBS202" s="727"/>
      <c r="FBV202" s="403"/>
      <c r="FBW202" s="403"/>
      <c r="FCI202" s="727"/>
      <c r="FCL202" s="403"/>
      <c r="FCM202" s="403"/>
      <c r="FCY202" s="727"/>
      <c r="FDB202" s="403"/>
      <c r="FDC202" s="403"/>
      <c r="FDO202" s="727"/>
      <c r="FDR202" s="403"/>
      <c r="FDS202" s="403"/>
      <c r="FEE202" s="727"/>
      <c r="FEH202" s="403"/>
      <c r="FEI202" s="403"/>
      <c r="FEU202" s="727"/>
      <c r="FEX202" s="403"/>
      <c r="FEY202" s="403"/>
      <c r="FFK202" s="727"/>
      <c r="FFN202" s="403"/>
      <c r="FFO202" s="403"/>
      <c r="FGA202" s="727"/>
      <c r="FGD202" s="403"/>
      <c r="FGE202" s="403"/>
      <c r="FGQ202" s="727"/>
      <c r="FGT202" s="403"/>
      <c r="FGU202" s="403"/>
      <c r="FHG202" s="727"/>
      <c r="FHJ202" s="403"/>
      <c r="FHK202" s="403"/>
      <c r="FHW202" s="727"/>
      <c r="FHZ202" s="403"/>
      <c r="FIA202" s="403"/>
      <c r="FIM202" s="727"/>
      <c r="FIP202" s="403"/>
      <c r="FIQ202" s="403"/>
      <c r="FJC202" s="727"/>
      <c r="FJF202" s="403"/>
      <c r="FJG202" s="403"/>
      <c r="FJS202" s="727"/>
      <c r="FJV202" s="403"/>
      <c r="FJW202" s="403"/>
      <c r="FKI202" s="727"/>
      <c r="FKL202" s="403"/>
      <c r="FKM202" s="403"/>
      <c r="FKY202" s="727"/>
      <c r="FLB202" s="403"/>
      <c r="FLC202" s="403"/>
      <c r="FLO202" s="727"/>
      <c r="FLR202" s="403"/>
      <c r="FLS202" s="403"/>
      <c r="FME202" s="727"/>
      <c r="FMH202" s="403"/>
      <c r="FMI202" s="403"/>
      <c r="FMU202" s="727"/>
      <c r="FMX202" s="403"/>
      <c r="FMY202" s="403"/>
      <c r="FNK202" s="727"/>
      <c r="FNN202" s="403"/>
      <c r="FNO202" s="403"/>
      <c r="FOA202" s="727"/>
      <c r="FOD202" s="403"/>
      <c r="FOE202" s="403"/>
      <c r="FOQ202" s="727"/>
      <c r="FOT202" s="403"/>
      <c r="FOU202" s="403"/>
      <c r="FPG202" s="727"/>
      <c r="FPJ202" s="403"/>
      <c r="FPK202" s="403"/>
      <c r="FPW202" s="727"/>
      <c r="FPZ202" s="403"/>
      <c r="FQA202" s="403"/>
      <c r="FQM202" s="727"/>
      <c r="FQP202" s="403"/>
      <c r="FQQ202" s="403"/>
      <c r="FRC202" s="727"/>
      <c r="FRF202" s="403"/>
      <c r="FRG202" s="403"/>
      <c r="FRS202" s="727"/>
      <c r="FRV202" s="403"/>
      <c r="FRW202" s="403"/>
      <c r="FSI202" s="727"/>
      <c r="FSL202" s="403"/>
      <c r="FSM202" s="403"/>
      <c r="FSY202" s="727"/>
      <c r="FTB202" s="403"/>
      <c r="FTC202" s="403"/>
      <c r="FTO202" s="727"/>
      <c r="FTR202" s="403"/>
      <c r="FTS202" s="403"/>
      <c r="FUE202" s="727"/>
      <c r="FUH202" s="403"/>
      <c r="FUI202" s="403"/>
      <c r="FUU202" s="727"/>
      <c r="FUX202" s="403"/>
      <c r="FUY202" s="403"/>
      <c r="FVK202" s="727"/>
      <c r="FVN202" s="403"/>
      <c r="FVO202" s="403"/>
      <c r="FWA202" s="727"/>
      <c r="FWD202" s="403"/>
      <c r="FWE202" s="403"/>
      <c r="FWQ202" s="727"/>
      <c r="FWT202" s="403"/>
      <c r="FWU202" s="403"/>
      <c r="FXG202" s="727"/>
      <c r="FXJ202" s="403"/>
      <c r="FXK202" s="403"/>
      <c r="FXW202" s="727"/>
      <c r="FXZ202" s="403"/>
      <c r="FYA202" s="403"/>
      <c r="FYM202" s="727"/>
      <c r="FYP202" s="403"/>
      <c r="FYQ202" s="403"/>
      <c r="FZC202" s="727"/>
      <c r="FZF202" s="403"/>
      <c r="FZG202" s="403"/>
      <c r="FZS202" s="727"/>
      <c r="FZV202" s="403"/>
      <c r="FZW202" s="403"/>
      <c r="GAI202" s="727"/>
      <c r="GAL202" s="403"/>
      <c r="GAM202" s="403"/>
      <c r="GAY202" s="727"/>
      <c r="GBB202" s="403"/>
      <c r="GBC202" s="403"/>
      <c r="GBO202" s="727"/>
      <c r="GBR202" s="403"/>
      <c r="GBS202" s="403"/>
      <c r="GCE202" s="727"/>
      <c r="GCH202" s="403"/>
      <c r="GCI202" s="403"/>
      <c r="GCU202" s="727"/>
      <c r="GCX202" s="403"/>
      <c r="GCY202" s="403"/>
      <c r="GDK202" s="727"/>
      <c r="GDN202" s="403"/>
      <c r="GDO202" s="403"/>
      <c r="GEA202" s="727"/>
      <c r="GED202" s="403"/>
      <c r="GEE202" s="403"/>
      <c r="GEQ202" s="727"/>
      <c r="GET202" s="403"/>
      <c r="GEU202" s="403"/>
      <c r="GFG202" s="727"/>
      <c r="GFJ202" s="403"/>
      <c r="GFK202" s="403"/>
      <c r="GFW202" s="727"/>
      <c r="GFZ202" s="403"/>
      <c r="GGA202" s="403"/>
      <c r="GGM202" s="727"/>
      <c r="GGP202" s="403"/>
      <c r="GGQ202" s="403"/>
      <c r="GHC202" s="727"/>
      <c r="GHF202" s="403"/>
      <c r="GHG202" s="403"/>
      <c r="GHS202" s="727"/>
      <c r="GHV202" s="403"/>
      <c r="GHW202" s="403"/>
      <c r="GII202" s="727"/>
      <c r="GIL202" s="403"/>
      <c r="GIM202" s="403"/>
      <c r="GIY202" s="727"/>
      <c r="GJB202" s="403"/>
      <c r="GJC202" s="403"/>
      <c r="GJO202" s="727"/>
      <c r="GJR202" s="403"/>
      <c r="GJS202" s="403"/>
      <c r="GKE202" s="727"/>
      <c r="GKH202" s="403"/>
      <c r="GKI202" s="403"/>
      <c r="GKU202" s="727"/>
      <c r="GKX202" s="403"/>
      <c r="GKY202" s="403"/>
      <c r="GLK202" s="727"/>
      <c r="GLN202" s="403"/>
      <c r="GLO202" s="403"/>
      <c r="GMA202" s="727"/>
      <c r="GMD202" s="403"/>
      <c r="GME202" s="403"/>
      <c r="GMQ202" s="727"/>
      <c r="GMT202" s="403"/>
      <c r="GMU202" s="403"/>
      <c r="GNG202" s="727"/>
      <c r="GNJ202" s="403"/>
      <c r="GNK202" s="403"/>
      <c r="GNW202" s="727"/>
      <c r="GNZ202" s="403"/>
      <c r="GOA202" s="403"/>
      <c r="GOM202" s="727"/>
      <c r="GOP202" s="403"/>
      <c r="GOQ202" s="403"/>
      <c r="GPC202" s="727"/>
      <c r="GPF202" s="403"/>
      <c r="GPG202" s="403"/>
      <c r="GPS202" s="727"/>
      <c r="GPV202" s="403"/>
      <c r="GPW202" s="403"/>
      <c r="GQI202" s="727"/>
      <c r="GQL202" s="403"/>
      <c r="GQM202" s="403"/>
      <c r="GQY202" s="727"/>
      <c r="GRB202" s="403"/>
      <c r="GRC202" s="403"/>
      <c r="GRO202" s="727"/>
      <c r="GRR202" s="403"/>
      <c r="GRS202" s="403"/>
      <c r="GSE202" s="727"/>
      <c r="GSH202" s="403"/>
      <c r="GSI202" s="403"/>
      <c r="GSU202" s="727"/>
      <c r="GSX202" s="403"/>
      <c r="GSY202" s="403"/>
      <c r="GTK202" s="727"/>
      <c r="GTN202" s="403"/>
      <c r="GTO202" s="403"/>
      <c r="GUA202" s="727"/>
      <c r="GUD202" s="403"/>
      <c r="GUE202" s="403"/>
      <c r="GUQ202" s="727"/>
      <c r="GUT202" s="403"/>
      <c r="GUU202" s="403"/>
      <c r="GVG202" s="727"/>
      <c r="GVJ202" s="403"/>
      <c r="GVK202" s="403"/>
      <c r="GVW202" s="727"/>
      <c r="GVZ202" s="403"/>
      <c r="GWA202" s="403"/>
      <c r="GWM202" s="727"/>
      <c r="GWP202" s="403"/>
      <c r="GWQ202" s="403"/>
      <c r="GXC202" s="727"/>
      <c r="GXF202" s="403"/>
      <c r="GXG202" s="403"/>
      <c r="GXS202" s="727"/>
      <c r="GXV202" s="403"/>
      <c r="GXW202" s="403"/>
      <c r="GYI202" s="727"/>
      <c r="GYL202" s="403"/>
      <c r="GYM202" s="403"/>
      <c r="GYY202" s="727"/>
      <c r="GZB202" s="403"/>
      <c r="GZC202" s="403"/>
      <c r="GZO202" s="727"/>
      <c r="GZR202" s="403"/>
      <c r="GZS202" s="403"/>
      <c r="HAE202" s="727"/>
      <c r="HAH202" s="403"/>
      <c r="HAI202" s="403"/>
      <c r="HAU202" s="727"/>
      <c r="HAX202" s="403"/>
      <c r="HAY202" s="403"/>
      <c r="HBK202" s="727"/>
      <c r="HBN202" s="403"/>
      <c r="HBO202" s="403"/>
      <c r="HCA202" s="727"/>
      <c r="HCD202" s="403"/>
      <c r="HCE202" s="403"/>
      <c r="HCQ202" s="727"/>
      <c r="HCT202" s="403"/>
      <c r="HCU202" s="403"/>
      <c r="HDG202" s="727"/>
      <c r="HDJ202" s="403"/>
      <c r="HDK202" s="403"/>
      <c r="HDW202" s="727"/>
      <c r="HDZ202" s="403"/>
      <c r="HEA202" s="403"/>
      <c r="HEM202" s="727"/>
      <c r="HEP202" s="403"/>
      <c r="HEQ202" s="403"/>
      <c r="HFC202" s="727"/>
      <c r="HFF202" s="403"/>
      <c r="HFG202" s="403"/>
      <c r="HFS202" s="727"/>
      <c r="HFV202" s="403"/>
      <c r="HFW202" s="403"/>
      <c r="HGI202" s="727"/>
      <c r="HGL202" s="403"/>
      <c r="HGM202" s="403"/>
      <c r="HGY202" s="727"/>
      <c r="HHB202" s="403"/>
      <c r="HHC202" s="403"/>
      <c r="HHO202" s="727"/>
      <c r="HHR202" s="403"/>
      <c r="HHS202" s="403"/>
      <c r="HIE202" s="727"/>
      <c r="HIH202" s="403"/>
      <c r="HII202" s="403"/>
      <c r="HIU202" s="727"/>
      <c r="HIX202" s="403"/>
      <c r="HIY202" s="403"/>
      <c r="HJK202" s="727"/>
      <c r="HJN202" s="403"/>
      <c r="HJO202" s="403"/>
      <c r="HKA202" s="727"/>
      <c r="HKD202" s="403"/>
      <c r="HKE202" s="403"/>
      <c r="HKQ202" s="727"/>
      <c r="HKT202" s="403"/>
      <c r="HKU202" s="403"/>
      <c r="HLG202" s="727"/>
      <c r="HLJ202" s="403"/>
      <c r="HLK202" s="403"/>
      <c r="HLW202" s="727"/>
      <c r="HLZ202" s="403"/>
      <c r="HMA202" s="403"/>
      <c r="HMM202" s="727"/>
      <c r="HMP202" s="403"/>
      <c r="HMQ202" s="403"/>
      <c r="HNC202" s="727"/>
      <c r="HNF202" s="403"/>
      <c r="HNG202" s="403"/>
      <c r="HNS202" s="727"/>
      <c r="HNV202" s="403"/>
      <c r="HNW202" s="403"/>
      <c r="HOI202" s="727"/>
      <c r="HOL202" s="403"/>
      <c r="HOM202" s="403"/>
      <c r="HOY202" s="727"/>
      <c r="HPB202" s="403"/>
      <c r="HPC202" s="403"/>
      <c r="HPO202" s="727"/>
      <c r="HPR202" s="403"/>
      <c r="HPS202" s="403"/>
      <c r="HQE202" s="727"/>
      <c r="HQH202" s="403"/>
      <c r="HQI202" s="403"/>
      <c r="HQU202" s="727"/>
      <c r="HQX202" s="403"/>
      <c r="HQY202" s="403"/>
      <c r="HRK202" s="727"/>
      <c r="HRN202" s="403"/>
      <c r="HRO202" s="403"/>
      <c r="HSA202" s="727"/>
      <c r="HSD202" s="403"/>
      <c r="HSE202" s="403"/>
      <c r="HSQ202" s="727"/>
      <c r="HST202" s="403"/>
      <c r="HSU202" s="403"/>
      <c r="HTG202" s="727"/>
      <c r="HTJ202" s="403"/>
      <c r="HTK202" s="403"/>
      <c r="HTW202" s="727"/>
      <c r="HTZ202" s="403"/>
      <c r="HUA202" s="403"/>
      <c r="HUM202" s="727"/>
      <c r="HUP202" s="403"/>
      <c r="HUQ202" s="403"/>
      <c r="HVC202" s="727"/>
      <c r="HVF202" s="403"/>
      <c r="HVG202" s="403"/>
      <c r="HVS202" s="727"/>
      <c r="HVV202" s="403"/>
      <c r="HVW202" s="403"/>
      <c r="HWI202" s="727"/>
      <c r="HWL202" s="403"/>
      <c r="HWM202" s="403"/>
      <c r="HWY202" s="727"/>
      <c r="HXB202" s="403"/>
      <c r="HXC202" s="403"/>
      <c r="HXO202" s="727"/>
      <c r="HXR202" s="403"/>
      <c r="HXS202" s="403"/>
      <c r="HYE202" s="727"/>
      <c r="HYH202" s="403"/>
      <c r="HYI202" s="403"/>
      <c r="HYU202" s="727"/>
      <c r="HYX202" s="403"/>
      <c r="HYY202" s="403"/>
      <c r="HZK202" s="727"/>
      <c r="HZN202" s="403"/>
      <c r="HZO202" s="403"/>
      <c r="IAA202" s="727"/>
      <c r="IAD202" s="403"/>
      <c r="IAE202" s="403"/>
      <c r="IAQ202" s="727"/>
      <c r="IAT202" s="403"/>
      <c r="IAU202" s="403"/>
      <c r="IBG202" s="727"/>
      <c r="IBJ202" s="403"/>
      <c r="IBK202" s="403"/>
      <c r="IBW202" s="727"/>
      <c r="IBZ202" s="403"/>
      <c r="ICA202" s="403"/>
      <c r="ICM202" s="727"/>
      <c r="ICP202" s="403"/>
      <c r="ICQ202" s="403"/>
      <c r="IDC202" s="727"/>
      <c r="IDF202" s="403"/>
      <c r="IDG202" s="403"/>
      <c r="IDS202" s="727"/>
      <c r="IDV202" s="403"/>
      <c r="IDW202" s="403"/>
      <c r="IEI202" s="727"/>
      <c r="IEL202" s="403"/>
      <c r="IEM202" s="403"/>
      <c r="IEY202" s="727"/>
      <c r="IFB202" s="403"/>
      <c r="IFC202" s="403"/>
      <c r="IFO202" s="727"/>
      <c r="IFR202" s="403"/>
      <c r="IFS202" s="403"/>
      <c r="IGE202" s="727"/>
      <c r="IGH202" s="403"/>
      <c r="IGI202" s="403"/>
      <c r="IGU202" s="727"/>
      <c r="IGX202" s="403"/>
      <c r="IGY202" s="403"/>
      <c r="IHK202" s="727"/>
      <c r="IHN202" s="403"/>
      <c r="IHO202" s="403"/>
      <c r="IIA202" s="727"/>
      <c r="IID202" s="403"/>
      <c r="IIE202" s="403"/>
      <c r="IIQ202" s="727"/>
      <c r="IIT202" s="403"/>
      <c r="IIU202" s="403"/>
      <c r="IJG202" s="727"/>
      <c r="IJJ202" s="403"/>
      <c r="IJK202" s="403"/>
      <c r="IJW202" s="727"/>
      <c r="IJZ202" s="403"/>
      <c r="IKA202" s="403"/>
      <c r="IKM202" s="727"/>
      <c r="IKP202" s="403"/>
      <c r="IKQ202" s="403"/>
      <c r="ILC202" s="727"/>
      <c r="ILF202" s="403"/>
      <c r="ILG202" s="403"/>
      <c r="ILS202" s="727"/>
      <c r="ILV202" s="403"/>
      <c r="ILW202" s="403"/>
      <c r="IMI202" s="727"/>
      <c r="IML202" s="403"/>
      <c r="IMM202" s="403"/>
      <c r="IMY202" s="727"/>
      <c r="INB202" s="403"/>
      <c r="INC202" s="403"/>
      <c r="INO202" s="727"/>
      <c r="INR202" s="403"/>
      <c r="INS202" s="403"/>
      <c r="IOE202" s="727"/>
      <c r="IOH202" s="403"/>
      <c r="IOI202" s="403"/>
      <c r="IOU202" s="727"/>
      <c r="IOX202" s="403"/>
      <c r="IOY202" s="403"/>
      <c r="IPK202" s="727"/>
      <c r="IPN202" s="403"/>
      <c r="IPO202" s="403"/>
      <c r="IQA202" s="727"/>
      <c r="IQD202" s="403"/>
      <c r="IQE202" s="403"/>
      <c r="IQQ202" s="727"/>
      <c r="IQT202" s="403"/>
      <c r="IQU202" s="403"/>
      <c r="IRG202" s="727"/>
      <c r="IRJ202" s="403"/>
      <c r="IRK202" s="403"/>
      <c r="IRW202" s="727"/>
      <c r="IRZ202" s="403"/>
      <c r="ISA202" s="403"/>
      <c r="ISM202" s="727"/>
      <c r="ISP202" s="403"/>
      <c r="ISQ202" s="403"/>
      <c r="ITC202" s="727"/>
      <c r="ITF202" s="403"/>
      <c r="ITG202" s="403"/>
      <c r="ITS202" s="727"/>
      <c r="ITV202" s="403"/>
      <c r="ITW202" s="403"/>
      <c r="IUI202" s="727"/>
      <c r="IUL202" s="403"/>
      <c r="IUM202" s="403"/>
      <c r="IUY202" s="727"/>
      <c r="IVB202" s="403"/>
      <c r="IVC202" s="403"/>
      <c r="IVO202" s="727"/>
      <c r="IVR202" s="403"/>
      <c r="IVS202" s="403"/>
      <c r="IWE202" s="727"/>
      <c r="IWH202" s="403"/>
      <c r="IWI202" s="403"/>
      <c r="IWU202" s="727"/>
      <c r="IWX202" s="403"/>
      <c r="IWY202" s="403"/>
      <c r="IXK202" s="727"/>
      <c r="IXN202" s="403"/>
      <c r="IXO202" s="403"/>
      <c r="IYA202" s="727"/>
      <c r="IYD202" s="403"/>
      <c r="IYE202" s="403"/>
      <c r="IYQ202" s="727"/>
      <c r="IYT202" s="403"/>
      <c r="IYU202" s="403"/>
      <c r="IZG202" s="727"/>
      <c r="IZJ202" s="403"/>
      <c r="IZK202" s="403"/>
      <c r="IZW202" s="727"/>
      <c r="IZZ202" s="403"/>
      <c r="JAA202" s="403"/>
      <c r="JAM202" s="727"/>
      <c r="JAP202" s="403"/>
      <c r="JAQ202" s="403"/>
      <c r="JBC202" s="727"/>
      <c r="JBF202" s="403"/>
      <c r="JBG202" s="403"/>
      <c r="JBS202" s="727"/>
      <c r="JBV202" s="403"/>
      <c r="JBW202" s="403"/>
      <c r="JCI202" s="727"/>
      <c r="JCL202" s="403"/>
      <c r="JCM202" s="403"/>
      <c r="JCY202" s="727"/>
      <c r="JDB202" s="403"/>
      <c r="JDC202" s="403"/>
      <c r="JDO202" s="727"/>
      <c r="JDR202" s="403"/>
      <c r="JDS202" s="403"/>
      <c r="JEE202" s="727"/>
      <c r="JEH202" s="403"/>
      <c r="JEI202" s="403"/>
      <c r="JEU202" s="727"/>
      <c r="JEX202" s="403"/>
      <c r="JEY202" s="403"/>
      <c r="JFK202" s="727"/>
      <c r="JFN202" s="403"/>
      <c r="JFO202" s="403"/>
      <c r="JGA202" s="727"/>
      <c r="JGD202" s="403"/>
      <c r="JGE202" s="403"/>
      <c r="JGQ202" s="727"/>
      <c r="JGT202" s="403"/>
      <c r="JGU202" s="403"/>
      <c r="JHG202" s="727"/>
      <c r="JHJ202" s="403"/>
      <c r="JHK202" s="403"/>
      <c r="JHW202" s="727"/>
      <c r="JHZ202" s="403"/>
      <c r="JIA202" s="403"/>
      <c r="JIM202" s="727"/>
      <c r="JIP202" s="403"/>
      <c r="JIQ202" s="403"/>
      <c r="JJC202" s="727"/>
      <c r="JJF202" s="403"/>
      <c r="JJG202" s="403"/>
      <c r="JJS202" s="727"/>
      <c r="JJV202" s="403"/>
      <c r="JJW202" s="403"/>
      <c r="JKI202" s="727"/>
      <c r="JKL202" s="403"/>
      <c r="JKM202" s="403"/>
      <c r="JKY202" s="727"/>
      <c r="JLB202" s="403"/>
      <c r="JLC202" s="403"/>
      <c r="JLO202" s="727"/>
      <c r="JLR202" s="403"/>
      <c r="JLS202" s="403"/>
      <c r="JME202" s="727"/>
      <c r="JMH202" s="403"/>
      <c r="JMI202" s="403"/>
      <c r="JMU202" s="727"/>
      <c r="JMX202" s="403"/>
      <c r="JMY202" s="403"/>
      <c r="JNK202" s="727"/>
      <c r="JNN202" s="403"/>
      <c r="JNO202" s="403"/>
      <c r="JOA202" s="727"/>
      <c r="JOD202" s="403"/>
      <c r="JOE202" s="403"/>
      <c r="JOQ202" s="727"/>
      <c r="JOT202" s="403"/>
      <c r="JOU202" s="403"/>
      <c r="JPG202" s="727"/>
      <c r="JPJ202" s="403"/>
      <c r="JPK202" s="403"/>
      <c r="JPW202" s="727"/>
      <c r="JPZ202" s="403"/>
      <c r="JQA202" s="403"/>
      <c r="JQM202" s="727"/>
      <c r="JQP202" s="403"/>
      <c r="JQQ202" s="403"/>
      <c r="JRC202" s="727"/>
      <c r="JRF202" s="403"/>
      <c r="JRG202" s="403"/>
      <c r="JRS202" s="727"/>
      <c r="JRV202" s="403"/>
      <c r="JRW202" s="403"/>
      <c r="JSI202" s="727"/>
      <c r="JSL202" s="403"/>
      <c r="JSM202" s="403"/>
      <c r="JSY202" s="727"/>
      <c r="JTB202" s="403"/>
      <c r="JTC202" s="403"/>
      <c r="JTO202" s="727"/>
      <c r="JTR202" s="403"/>
      <c r="JTS202" s="403"/>
      <c r="JUE202" s="727"/>
      <c r="JUH202" s="403"/>
      <c r="JUI202" s="403"/>
      <c r="JUU202" s="727"/>
      <c r="JUX202" s="403"/>
      <c r="JUY202" s="403"/>
      <c r="JVK202" s="727"/>
      <c r="JVN202" s="403"/>
      <c r="JVO202" s="403"/>
      <c r="JWA202" s="727"/>
      <c r="JWD202" s="403"/>
      <c r="JWE202" s="403"/>
      <c r="JWQ202" s="727"/>
      <c r="JWT202" s="403"/>
      <c r="JWU202" s="403"/>
      <c r="JXG202" s="727"/>
      <c r="JXJ202" s="403"/>
      <c r="JXK202" s="403"/>
      <c r="JXW202" s="727"/>
      <c r="JXZ202" s="403"/>
      <c r="JYA202" s="403"/>
      <c r="JYM202" s="727"/>
      <c r="JYP202" s="403"/>
      <c r="JYQ202" s="403"/>
      <c r="JZC202" s="727"/>
      <c r="JZF202" s="403"/>
      <c r="JZG202" s="403"/>
      <c r="JZS202" s="727"/>
      <c r="JZV202" s="403"/>
      <c r="JZW202" s="403"/>
      <c r="KAI202" s="727"/>
      <c r="KAL202" s="403"/>
      <c r="KAM202" s="403"/>
      <c r="KAY202" s="727"/>
      <c r="KBB202" s="403"/>
      <c r="KBC202" s="403"/>
      <c r="KBO202" s="727"/>
      <c r="KBR202" s="403"/>
      <c r="KBS202" s="403"/>
      <c r="KCE202" s="727"/>
      <c r="KCH202" s="403"/>
      <c r="KCI202" s="403"/>
      <c r="KCU202" s="727"/>
      <c r="KCX202" s="403"/>
      <c r="KCY202" s="403"/>
      <c r="KDK202" s="727"/>
      <c r="KDN202" s="403"/>
      <c r="KDO202" s="403"/>
      <c r="KEA202" s="727"/>
      <c r="KED202" s="403"/>
      <c r="KEE202" s="403"/>
      <c r="KEQ202" s="727"/>
      <c r="KET202" s="403"/>
      <c r="KEU202" s="403"/>
      <c r="KFG202" s="727"/>
      <c r="KFJ202" s="403"/>
      <c r="KFK202" s="403"/>
      <c r="KFW202" s="727"/>
      <c r="KFZ202" s="403"/>
      <c r="KGA202" s="403"/>
      <c r="KGM202" s="727"/>
      <c r="KGP202" s="403"/>
      <c r="KGQ202" s="403"/>
      <c r="KHC202" s="727"/>
      <c r="KHF202" s="403"/>
      <c r="KHG202" s="403"/>
      <c r="KHS202" s="727"/>
      <c r="KHV202" s="403"/>
      <c r="KHW202" s="403"/>
      <c r="KII202" s="727"/>
      <c r="KIL202" s="403"/>
      <c r="KIM202" s="403"/>
      <c r="KIY202" s="727"/>
      <c r="KJB202" s="403"/>
      <c r="KJC202" s="403"/>
      <c r="KJO202" s="727"/>
      <c r="KJR202" s="403"/>
      <c r="KJS202" s="403"/>
      <c r="KKE202" s="727"/>
      <c r="KKH202" s="403"/>
      <c r="KKI202" s="403"/>
      <c r="KKU202" s="727"/>
      <c r="KKX202" s="403"/>
      <c r="KKY202" s="403"/>
      <c r="KLK202" s="727"/>
      <c r="KLN202" s="403"/>
      <c r="KLO202" s="403"/>
      <c r="KMA202" s="727"/>
      <c r="KMD202" s="403"/>
      <c r="KME202" s="403"/>
      <c r="KMQ202" s="727"/>
      <c r="KMT202" s="403"/>
      <c r="KMU202" s="403"/>
      <c r="KNG202" s="727"/>
      <c r="KNJ202" s="403"/>
      <c r="KNK202" s="403"/>
      <c r="KNW202" s="727"/>
      <c r="KNZ202" s="403"/>
      <c r="KOA202" s="403"/>
      <c r="KOM202" s="727"/>
      <c r="KOP202" s="403"/>
      <c r="KOQ202" s="403"/>
      <c r="KPC202" s="727"/>
      <c r="KPF202" s="403"/>
      <c r="KPG202" s="403"/>
      <c r="KPS202" s="727"/>
      <c r="KPV202" s="403"/>
      <c r="KPW202" s="403"/>
      <c r="KQI202" s="727"/>
      <c r="KQL202" s="403"/>
      <c r="KQM202" s="403"/>
      <c r="KQY202" s="727"/>
      <c r="KRB202" s="403"/>
      <c r="KRC202" s="403"/>
      <c r="KRO202" s="727"/>
      <c r="KRR202" s="403"/>
      <c r="KRS202" s="403"/>
      <c r="KSE202" s="727"/>
      <c r="KSH202" s="403"/>
      <c r="KSI202" s="403"/>
      <c r="KSU202" s="727"/>
      <c r="KSX202" s="403"/>
      <c r="KSY202" s="403"/>
      <c r="KTK202" s="727"/>
      <c r="KTN202" s="403"/>
      <c r="KTO202" s="403"/>
      <c r="KUA202" s="727"/>
      <c r="KUD202" s="403"/>
      <c r="KUE202" s="403"/>
      <c r="KUQ202" s="727"/>
      <c r="KUT202" s="403"/>
      <c r="KUU202" s="403"/>
      <c r="KVG202" s="727"/>
      <c r="KVJ202" s="403"/>
      <c r="KVK202" s="403"/>
      <c r="KVW202" s="727"/>
      <c r="KVZ202" s="403"/>
      <c r="KWA202" s="403"/>
      <c r="KWM202" s="727"/>
      <c r="KWP202" s="403"/>
      <c r="KWQ202" s="403"/>
      <c r="KXC202" s="727"/>
      <c r="KXF202" s="403"/>
      <c r="KXG202" s="403"/>
      <c r="KXS202" s="727"/>
      <c r="KXV202" s="403"/>
      <c r="KXW202" s="403"/>
      <c r="KYI202" s="727"/>
      <c r="KYL202" s="403"/>
      <c r="KYM202" s="403"/>
      <c r="KYY202" s="727"/>
      <c r="KZB202" s="403"/>
      <c r="KZC202" s="403"/>
      <c r="KZO202" s="727"/>
      <c r="KZR202" s="403"/>
      <c r="KZS202" s="403"/>
      <c r="LAE202" s="727"/>
      <c r="LAH202" s="403"/>
      <c r="LAI202" s="403"/>
      <c r="LAU202" s="727"/>
      <c r="LAX202" s="403"/>
      <c r="LAY202" s="403"/>
      <c r="LBK202" s="727"/>
      <c r="LBN202" s="403"/>
      <c r="LBO202" s="403"/>
      <c r="LCA202" s="727"/>
      <c r="LCD202" s="403"/>
      <c r="LCE202" s="403"/>
      <c r="LCQ202" s="727"/>
      <c r="LCT202" s="403"/>
      <c r="LCU202" s="403"/>
      <c r="LDG202" s="727"/>
      <c r="LDJ202" s="403"/>
      <c r="LDK202" s="403"/>
      <c r="LDW202" s="727"/>
      <c r="LDZ202" s="403"/>
      <c r="LEA202" s="403"/>
      <c r="LEM202" s="727"/>
      <c r="LEP202" s="403"/>
      <c r="LEQ202" s="403"/>
      <c r="LFC202" s="727"/>
      <c r="LFF202" s="403"/>
      <c r="LFG202" s="403"/>
      <c r="LFS202" s="727"/>
      <c r="LFV202" s="403"/>
      <c r="LFW202" s="403"/>
      <c r="LGI202" s="727"/>
      <c r="LGL202" s="403"/>
      <c r="LGM202" s="403"/>
      <c r="LGY202" s="727"/>
      <c r="LHB202" s="403"/>
      <c r="LHC202" s="403"/>
      <c r="LHO202" s="727"/>
      <c r="LHR202" s="403"/>
      <c r="LHS202" s="403"/>
      <c r="LIE202" s="727"/>
      <c r="LIH202" s="403"/>
      <c r="LII202" s="403"/>
      <c r="LIU202" s="727"/>
      <c r="LIX202" s="403"/>
      <c r="LIY202" s="403"/>
      <c r="LJK202" s="727"/>
      <c r="LJN202" s="403"/>
      <c r="LJO202" s="403"/>
      <c r="LKA202" s="727"/>
      <c r="LKD202" s="403"/>
      <c r="LKE202" s="403"/>
      <c r="LKQ202" s="727"/>
      <c r="LKT202" s="403"/>
      <c r="LKU202" s="403"/>
      <c r="LLG202" s="727"/>
      <c r="LLJ202" s="403"/>
      <c r="LLK202" s="403"/>
      <c r="LLW202" s="727"/>
      <c r="LLZ202" s="403"/>
      <c r="LMA202" s="403"/>
      <c r="LMM202" s="727"/>
      <c r="LMP202" s="403"/>
      <c r="LMQ202" s="403"/>
      <c r="LNC202" s="727"/>
      <c r="LNF202" s="403"/>
      <c r="LNG202" s="403"/>
      <c r="LNS202" s="727"/>
      <c r="LNV202" s="403"/>
      <c r="LNW202" s="403"/>
      <c r="LOI202" s="727"/>
      <c r="LOL202" s="403"/>
      <c r="LOM202" s="403"/>
      <c r="LOY202" s="727"/>
      <c r="LPB202" s="403"/>
      <c r="LPC202" s="403"/>
      <c r="LPO202" s="727"/>
      <c r="LPR202" s="403"/>
      <c r="LPS202" s="403"/>
      <c r="LQE202" s="727"/>
      <c r="LQH202" s="403"/>
      <c r="LQI202" s="403"/>
      <c r="LQU202" s="727"/>
      <c r="LQX202" s="403"/>
      <c r="LQY202" s="403"/>
      <c r="LRK202" s="727"/>
      <c r="LRN202" s="403"/>
      <c r="LRO202" s="403"/>
      <c r="LSA202" s="727"/>
      <c r="LSD202" s="403"/>
      <c r="LSE202" s="403"/>
      <c r="LSQ202" s="727"/>
      <c r="LST202" s="403"/>
      <c r="LSU202" s="403"/>
      <c r="LTG202" s="727"/>
      <c r="LTJ202" s="403"/>
      <c r="LTK202" s="403"/>
      <c r="LTW202" s="727"/>
      <c r="LTZ202" s="403"/>
      <c r="LUA202" s="403"/>
      <c r="LUM202" s="727"/>
      <c r="LUP202" s="403"/>
      <c r="LUQ202" s="403"/>
      <c r="LVC202" s="727"/>
      <c r="LVF202" s="403"/>
      <c r="LVG202" s="403"/>
      <c r="LVS202" s="727"/>
      <c r="LVV202" s="403"/>
      <c r="LVW202" s="403"/>
      <c r="LWI202" s="727"/>
      <c r="LWL202" s="403"/>
      <c r="LWM202" s="403"/>
      <c r="LWY202" s="727"/>
      <c r="LXB202" s="403"/>
      <c r="LXC202" s="403"/>
      <c r="LXO202" s="727"/>
      <c r="LXR202" s="403"/>
      <c r="LXS202" s="403"/>
      <c r="LYE202" s="727"/>
      <c r="LYH202" s="403"/>
      <c r="LYI202" s="403"/>
      <c r="LYU202" s="727"/>
      <c r="LYX202" s="403"/>
      <c r="LYY202" s="403"/>
      <c r="LZK202" s="727"/>
      <c r="LZN202" s="403"/>
      <c r="LZO202" s="403"/>
      <c r="MAA202" s="727"/>
      <c r="MAD202" s="403"/>
      <c r="MAE202" s="403"/>
      <c r="MAQ202" s="727"/>
      <c r="MAT202" s="403"/>
      <c r="MAU202" s="403"/>
      <c r="MBG202" s="727"/>
      <c r="MBJ202" s="403"/>
      <c r="MBK202" s="403"/>
      <c r="MBW202" s="727"/>
      <c r="MBZ202" s="403"/>
      <c r="MCA202" s="403"/>
      <c r="MCM202" s="727"/>
      <c r="MCP202" s="403"/>
      <c r="MCQ202" s="403"/>
      <c r="MDC202" s="727"/>
      <c r="MDF202" s="403"/>
      <c r="MDG202" s="403"/>
      <c r="MDS202" s="727"/>
      <c r="MDV202" s="403"/>
      <c r="MDW202" s="403"/>
      <c r="MEI202" s="727"/>
      <c r="MEL202" s="403"/>
      <c r="MEM202" s="403"/>
      <c r="MEY202" s="727"/>
      <c r="MFB202" s="403"/>
      <c r="MFC202" s="403"/>
      <c r="MFO202" s="727"/>
      <c r="MFR202" s="403"/>
      <c r="MFS202" s="403"/>
      <c r="MGE202" s="727"/>
      <c r="MGH202" s="403"/>
      <c r="MGI202" s="403"/>
      <c r="MGU202" s="727"/>
      <c r="MGX202" s="403"/>
      <c r="MGY202" s="403"/>
      <c r="MHK202" s="727"/>
      <c r="MHN202" s="403"/>
      <c r="MHO202" s="403"/>
      <c r="MIA202" s="727"/>
      <c r="MID202" s="403"/>
      <c r="MIE202" s="403"/>
      <c r="MIQ202" s="727"/>
      <c r="MIT202" s="403"/>
      <c r="MIU202" s="403"/>
      <c r="MJG202" s="727"/>
      <c r="MJJ202" s="403"/>
      <c r="MJK202" s="403"/>
      <c r="MJW202" s="727"/>
      <c r="MJZ202" s="403"/>
      <c r="MKA202" s="403"/>
      <c r="MKM202" s="727"/>
      <c r="MKP202" s="403"/>
      <c r="MKQ202" s="403"/>
      <c r="MLC202" s="727"/>
      <c r="MLF202" s="403"/>
      <c r="MLG202" s="403"/>
      <c r="MLS202" s="727"/>
      <c r="MLV202" s="403"/>
      <c r="MLW202" s="403"/>
      <c r="MMI202" s="727"/>
      <c r="MML202" s="403"/>
      <c r="MMM202" s="403"/>
      <c r="MMY202" s="727"/>
      <c r="MNB202" s="403"/>
      <c r="MNC202" s="403"/>
      <c r="MNO202" s="727"/>
      <c r="MNR202" s="403"/>
      <c r="MNS202" s="403"/>
      <c r="MOE202" s="727"/>
      <c r="MOH202" s="403"/>
      <c r="MOI202" s="403"/>
      <c r="MOU202" s="727"/>
      <c r="MOX202" s="403"/>
      <c r="MOY202" s="403"/>
      <c r="MPK202" s="727"/>
      <c r="MPN202" s="403"/>
      <c r="MPO202" s="403"/>
      <c r="MQA202" s="727"/>
      <c r="MQD202" s="403"/>
      <c r="MQE202" s="403"/>
      <c r="MQQ202" s="727"/>
      <c r="MQT202" s="403"/>
      <c r="MQU202" s="403"/>
      <c r="MRG202" s="727"/>
      <c r="MRJ202" s="403"/>
      <c r="MRK202" s="403"/>
      <c r="MRW202" s="727"/>
      <c r="MRZ202" s="403"/>
      <c r="MSA202" s="403"/>
      <c r="MSM202" s="727"/>
      <c r="MSP202" s="403"/>
      <c r="MSQ202" s="403"/>
      <c r="MTC202" s="727"/>
      <c r="MTF202" s="403"/>
      <c r="MTG202" s="403"/>
      <c r="MTS202" s="727"/>
      <c r="MTV202" s="403"/>
      <c r="MTW202" s="403"/>
      <c r="MUI202" s="727"/>
      <c r="MUL202" s="403"/>
      <c r="MUM202" s="403"/>
      <c r="MUY202" s="727"/>
      <c r="MVB202" s="403"/>
      <c r="MVC202" s="403"/>
      <c r="MVO202" s="727"/>
      <c r="MVR202" s="403"/>
      <c r="MVS202" s="403"/>
      <c r="MWE202" s="727"/>
      <c r="MWH202" s="403"/>
      <c r="MWI202" s="403"/>
      <c r="MWU202" s="727"/>
      <c r="MWX202" s="403"/>
      <c r="MWY202" s="403"/>
      <c r="MXK202" s="727"/>
      <c r="MXN202" s="403"/>
      <c r="MXO202" s="403"/>
      <c r="MYA202" s="727"/>
      <c r="MYD202" s="403"/>
      <c r="MYE202" s="403"/>
      <c r="MYQ202" s="727"/>
      <c r="MYT202" s="403"/>
      <c r="MYU202" s="403"/>
      <c r="MZG202" s="727"/>
      <c r="MZJ202" s="403"/>
      <c r="MZK202" s="403"/>
      <c r="MZW202" s="727"/>
      <c r="MZZ202" s="403"/>
      <c r="NAA202" s="403"/>
      <c r="NAM202" s="727"/>
      <c r="NAP202" s="403"/>
      <c r="NAQ202" s="403"/>
      <c r="NBC202" s="727"/>
      <c r="NBF202" s="403"/>
      <c r="NBG202" s="403"/>
      <c r="NBS202" s="727"/>
      <c r="NBV202" s="403"/>
      <c r="NBW202" s="403"/>
      <c r="NCI202" s="727"/>
      <c r="NCL202" s="403"/>
      <c r="NCM202" s="403"/>
      <c r="NCY202" s="727"/>
      <c r="NDB202" s="403"/>
      <c r="NDC202" s="403"/>
      <c r="NDO202" s="727"/>
      <c r="NDR202" s="403"/>
      <c r="NDS202" s="403"/>
      <c r="NEE202" s="727"/>
      <c r="NEH202" s="403"/>
      <c r="NEI202" s="403"/>
      <c r="NEU202" s="727"/>
      <c r="NEX202" s="403"/>
      <c r="NEY202" s="403"/>
      <c r="NFK202" s="727"/>
      <c r="NFN202" s="403"/>
      <c r="NFO202" s="403"/>
      <c r="NGA202" s="727"/>
      <c r="NGD202" s="403"/>
      <c r="NGE202" s="403"/>
      <c r="NGQ202" s="727"/>
      <c r="NGT202" s="403"/>
      <c r="NGU202" s="403"/>
      <c r="NHG202" s="727"/>
      <c r="NHJ202" s="403"/>
      <c r="NHK202" s="403"/>
      <c r="NHW202" s="727"/>
      <c r="NHZ202" s="403"/>
      <c r="NIA202" s="403"/>
      <c r="NIM202" s="727"/>
      <c r="NIP202" s="403"/>
      <c r="NIQ202" s="403"/>
      <c r="NJC202" s="727"/>
      <c r="NJF202" s="403"/>
      <c r="NJG202" s="403"/>
      <c r="NJS202" s="727"/>
      <c r="NJV202" s="403"/>
      <c r="NJW202" s="403"/>
      <c r="NKI202" s="727"/>
      <c r="NKL202" s="403"/>
      <c r="NKM202" s="403"/>
      <c r="NKY202" s="727"/>
      <c r="NLB202" s="403"/>
      <c r="NLC202" s="403"/>
      <c r="NLO202" s="727"/>
      <c r="NLR202" s="403"/>
      <c r="NLS202" s="403"/>
      <c r="NME202" s="727"/>
      <c r="NMH202" s="403"/>
      <c r="NMI202" s="403"/>
      <c r="NMU202" s="727"/>
      <c r="NMX202" s="403"/>
      <c r="NMY202" s="403"/>
      <c r="NNK202" s="727"/>
      <c r="NNN202" s="403"/>
      <c r="NNO202" s="403"/>
      <c r="NOA202" s="727"/>
      <c r="NOD202" s="403"/>
      <c r="NOE202" s="403"/>
      <c r="NOQ202" s="727"/>
      <c r="NOT202" s="403"/>
      <c r="NOU202" s="403"/>
      <c r="NPG202" s="727"/>
      <c r="NPJ202" s="403"/>
      <c r="NPK202" s="403"/>
      <c r="NPW202" s="727"/>
      <c r="NPZ202" s="403"/>
      <c r="NQA202" s="403"/>
      <c r="NQM202" s="727"/>
      <c r="NQP202" s="403"/>
      <c r="NQQ202" s="403"/>
      <c r="NRC202" s="727"/>
      <c r="NRF202" s="403"/>
      <c r="NRG202" s="403"/>
      <c r="NRS202" s="727"/>
      <c r="NRV202" s="403"/>
      <c r="NRW202" s="403"/>
      <c r="NSI202" s="727"/>
      <c r="NSL202" s="403"/>
      <c r="NSM202" s="403"/>
      <c r="NSY202" s="727"/>
      <c r="NTB202" s="403"/>
      <c r="NTC202" s="403"/>
      <c r="NTO202" s="727"/>
      <c r="NTR202" s="403"/>
      <c r="NTS202" s="403"/>
      <c r="NUE202" s="727"/>
      <c r="NUH202" s="403"/>
      <c r="NUI202" s="403"/>
      <c r="NUU202" s="727"/>
      <c r="NUX202" s="403"/>
      <c r="NUY202" s="403"/>
      <c r="NVK202" s="727"/>
      <c r="NVN202" s="403"/>
      <c r="NVO202" s="403"/>
      <c r="NWA202" s="727"/>
      <c r="NWD202" s="403"/>
      <c r="NWE202" s="403"/>
      <c r="NWQ202" s="727"/>
      <c r="NWT202" s="403"/>
      <c r="NWU202" s="403"/>
      <c r="NXG202" s="727"/>
      <c r="NXJ202" s="403"/>
      <c r="NXK202" s="403"/>
      <c r="NXW202" s="727"/>
      <c r="NXZ202" s="403"/>
      <c r="NYA202" s="403"/>
      <c r="NYM202" s="727"/>
      <c r="NYP202" s="403"/>
      <c r="NYQ202" s="403"/>
      <c r="NZC202" s="727"/>
      <c r="NZF202" s="403"/>
      <c r="NZG202" s="403"/>
      <c r="NZS202" s="727"/>
      <c r="NZV202" s="403"/>
      <c r="NZW202" s="403"/>
      <c r="OAI202" s="727"/>
      <c r="OAL202" s="403"/>
      <c r="OAM202" s="403"/>
      <c r="OAY202" s="727"/>
      <c r="OBB202" s="403"/>
      <c r="OBC202" s="403"/>
      <c r="OBO202" s="727"/>
      <c r="OBR202" s="403"/>
      <c r="OBS202" s="403"/>
      <c r="OCE202" s="727"/>
      <c r="OCH202" s="403"/>
      <c r="OCI202" s="403"/>
      <c r="OCU202" s="727"/>
      <c r="OCX202" s="403"/>
      <c r="OCY202" s="403"/>
      <c r="ODK202" s="727"/>
      <c r="ODN202" s="403"/>
      <c r="ODO202" s="403"/>
      <c r="OEA202" s="727"/>
      <c r="OED202" s="403"/>
      <c r="OEE202" s="403"/>
      <c r="OEQ202" s="727"/>
      <c r="OET202" s="403"/>
      <c r="OEU202" s="403"/>
      <c r="OFG202" s="727"/>
      <c r="OFJ202" s="403"/>
      <c r="OFK202" s="403"/>
      <c r="OFW202" s="727"/>
      <c r="OFZ202" s="403"/>
      <c r="OGA202" s="403"/>
      <c r="OGM202" s="727"/>
      <c r="OGP202" s="403"/>
      <c r="OGQ202" s="403"/>
      <c r="OHC202" s="727"/>
      <c r="OHF202" s="403"/>
      <c r="OHG202" s="403"/>
      <c r="OHS202" s="727"/>
      <c r="OHV202" s="403"/>
      <c r="OHW202" s="403"/>
      <c r="OII202" s="727"/>
      <c r="OIL202" s="403"/>
      <c r="OIM202" s="403"/>
      <c r="OIY202" s="727"/>
      <c r="OJB202" s="403"/>
      <c r="OJC202" s="403"/>
      <c r="OJO202" s="727"/>
      <c r="OJR202" s="403"/>
      <c r="OJS202" s="403"/>
      <c r="OKE202" s="727"/>
      <c r="OKH202" s="403"/>
      <c r="OKI202" s="403"/>
      <c r="OKU202" s="727"/>
      <c r="OKX202" s="403"/>
      <c r="OKY202" s="403"/>
      <c r="OLK202" s="727"/>
      <c r="OLN202" s="403"/>
      <c r="OLO202" s="403"/>
      <c r="OMA202" s="727"/>
      <c r="OMD202" s="403"/>
      <c r="OME202" s="403"/>
      <c r="OMQ202" s="727"/>
      <c r="OMT202" s="403"/>
      <c r="OMU202" s="403"/>
      <c r="ONG202" s="727"/>
      <c r="ONJ202" s="403"/>
      <c r="ONK202" s="403"/>
      <c r="ONW202" s="727"/>
      <c r="ONZ202" s="403"/>
      <c r="OOA202" s="403"/>
      <c r="OOM202" s="727"/>
      <c r="OOP202" s="403"/>
      <c r="OOQ202" s="403"/>
      <c r="OPC202" s="727"/>
      <c r="OPF202" s="403"/>
      <c r="OPG202" s="403"/>
      <c r="OPS202" s="727"/>
      <c r="OPV202" s="403"/>
      <c r="OPW202" s="403"/>
      <c r="OQI202" s="727"/>
      <c r="OQL202" s="403"/>
      <c r="OQM202" s="403"/>
      <c r="OQY202" s="727"/>
      <c r="ORB202" s="403"/>
      <c r="ORC202" s="403"/>
      <c r="ORO202" s="727"/>
      <c r="ORR202" s="403"/>
      <c r="ORS202" s="403"/>
      <c r="OSE202" s="727"/>
      <c r="OSH202" s="403"/>
      <c r="OSI202" s="403"/>
      <c r="OSU202" s="727"/>
      <c r="OSX202" s="403"/>
      <c r="OSY202" s="403"/>
      <c r="OTK202" s="727"/>
      <c r="OTN202" s="403"/>
      <c r="OTO202" s="403"/>
      <c r="OUA202" s="727"/>
      <c r="OUD202" s="403"/>
      <c r="OUE202" s="403"/>
      <c r="OUQ202" s="727"/>
      <c r="OUT202" s="403"/>
      <c r="OUU202" s="403"/>
      <c r="OVG202" s="727"/>
      <c r="OVJ202" s="403"/>
      <c r="OVK202" s="403"/>
      <c r="OVW202" s="727"/>
      <c r="OVZ202" s="403"/>
      <c r="OWA202" s="403"/>
      <c r="OWM202" s="727"/>
      <c r="OWP202" s="403"/>
      <c r="OWQ202" s="403"/>
      <c r="OXC202" s="727"/>
      <c r="OXF202" s="403"/>
      <c r="OXG202" s="403"/>
      <c r="OXS202" s="727"/>
      <c r="OXV202" s="403"/>
      <c r="OXW202" s="403"/>
      <c r="OYI202" s="727"/>
      <c r="OYL202" s="403"/>
      <c r="OYM202" s="403"/>
      <c r="OYY202" s="727"/>
      <c r="OZB202" s="403"/>
      <c r="OZC202" s="403"/>
      <c r="OZO202" s="727"/>
      <c r="OZR202" s="403"/>
      <c r="OZS202" s="403"/>
      <c r="PAE202" s="727"/>
      <c r="PAH202" s="403"/>
      <c r="PAI202" s="403"/>
      <c r="PAU202" s="727"/>
      <c r="PAX202" s="403"/>
      <c r="PAY202" s="403"/>
      <c r="PBK202" s="727"/>
      <c r="PBN202" s="403"/>
      <c r="PBO202" s="403"/>
      <c r="PCA202" s="727"/>
      <c r="PCD202" s="403"/>
      <c r="PCE202" s="403"/>
      <c r="PCQ202" s="727"/>
      <c r="PCT202" s="403"/>
      <c r="PCU202" s="403"/>
      <c r="PDG202" s="727"/>
      <c r="PDJ202" s="403"/>
      <c r="PDK202" s="403"/>
      <c r="PDW202" s="727"/>
      <c r="PDZ202" s="403"/>
      <c r="PEA202" s="403"/>
      <c r="PEM202" s="727"/>
      <c r="PEP202" s="403"/>
      <c r="PEQ202" s="403"/>
      <c r="PFC202" s="727"/>
      <c r="PFF202" s="403"/>
      <c r="PFG202" s="403"/>
      <c r="PFS202" s="727"/>
      <c r="PFV202" s="403"/>
      <c r="PFW202" s="403"/>
      <c r="PGI202" s="727"/>
      <c r="PGL202" s="403"/>
      <c r="PGM202" s="403"/>
      <c r="PGY202" s="727"/>
      <c r="PHB202" s="403"/>
      <c r="PHC202" s="403"/>
      <c r="PHO202" s="727"/>
      <c r="PHR202" s="403"/>
      <c r="PHS202" s="403"/>
      <c r="PIE202" s="727"/>
      <c r="PIH202" s="403"/>
      <c r="PII202" s="403"/>
      <c r="PIU202" s="727"/>
      <c r="PIX202" s="403"/>
      <c r="PIY202" s="403"/>
      <c r="PJK202" s="727"/>
      <c r="PJN202" s="403"/>
      <c r="PJO202" s="403"/>
      <c r="PKA202" s="727"/>
      <c r="PKD202" s="403"/>
      <c r="PKE202" s="403"/>
      <c r="PKQ202" s="727"/>
      <c r="PKT202" s="403"/>
      <c r="PKU202" s="403"/>
      <c r="PLG202" s="727"/>
      <c r="PLJ202" s="403"/>
      <c r="PLK202" s="403"/>
      <c r="PLW202" s="727"/>
      <c r="PLZ202" s="403"/>
      <c r="PMA202" s="403"/>
      <c r="PMM202" s="727"/>
      <c r="PMP202" s="403"/>
      <c r="PMQ202" s="403"/>
      <c r="PNC202" s="727"/>
      <c r="PNF202" s="403"/>
      <c r="PNG202" s="403"/>
      <c r="PNS202" s="727"/>
      <c r="PNV202" s="403"/>
      <c r="PNW202" s="403"/>
      <c r="POI202" s="727"/>
      <c r="POL202" s="403"/>
      <c r="POM202" s="403"/>
      <c r="POY202" s="727"/>
      <c r="PPB202" s="403"/>
      <c r="PPC202" s="403"/>
      <c r="PPO202" s="727"/>
      <c r="PPR202" s="403"/>
      <c r="PPS202" s="403"/>
      <c r="PQE202" s="727"/>
      <c r="PQH202" s="403"/>
      <c r="PQI202" s="403"/>
      <c r="PQU202" s="727"/>
      <c r="PQX202" s="403"/>
      <c r="PQY202" s="403"/>
      <c r="PRK202" s="727"/>
      <c r="PRN202" s="403"/>
      <c r="PRO202" s="403"/>
      <c r="PSA202" s="727"/>
      <c r="PSD202" s="403"/>
      <c r="PSE202" s="403"/>
      <c r="PSQ202" s="727"/>
      <c r="PST202" s="403"/>
      <c r="PSU202" s="403"/>
      <c r="PTG202" s="727"/>
      <c r="PTJ202" s="403"/>
      <c r="PTK202" s="403"/>
      <c r="PTW202" s="727"/>
      <c r="PTZ202" s="403"/>
      <c r="PUA202" s="403"/>
      <c r="PUM202" s="727"/>
      <c r="PUP202" s="403"/>
      <c r="PUQ202" s="403"/>
      <c r="PVC202" s="727"/>
      <c r="PVF202" s="403"/>
      <c r="PVG202" s="403"/>
      <c r="PVS202" s="727"/>
      <c r="PVV202" s="403"/>
      <c r="PVW202" s="403"/>
      <c r="PWI202" s="727"/>
      <c r="PWL202" s="403"/>
      <c r="PWM202" s="403"/>
      <c r="PWY202" s="727"/>
      <c r="PXB202" s="403"/>
      <c r="PXC202" s="403"/>
      <c r="PXO202" s="727"/>
      <c r="PXR202" s="403"/>
      <c r="PXS202" s="403"/>
      <c r="PYE202" s="727"/>
      <c r="PYH202" s="403"/>
      <c r="PYI202" s="403"/>
      <c r="PYU202" s="727"/>
      <c r="PYX202" s="403"/>
      <c r="PYY202" s="403"/>
      <c r="PZK202" s="727"/>
      <c r="PZN202" s="403"/>
      <c r="PZO202" s="403"/>
      <c r="QAA202" s="727"/>
      <c r="QAD202" s="403"/>
      <c r="QAE202" s="403"/>
      <c r="QAQ202" s="727"/>
      <c r="QAT202" s="403"/>
      <c r="QAU202" s="403"/>
      <c r="QBG202" s="727"/>
      <c r="QBJ202" s="403"/>
      <c r="QBK202" s="403"/>
      <c r="QBW202" s="727"/>
      <c r="QBZ202" s="403"/>
      <c r="QCA202" s="403"/>
      <c r="QCM202" s="727"/>
      <c r="QCP202" s="403"/>
      <c r="QCQ202" s="403"/>
      <c r="QDC202" s="727"/>
      <c r="QDF202" s="403"/>
      <c r="QDG202" s="403"/>
      <c r="QDS202" s="727"/>
      <c r="QDV202" s="403"/>
      <c r="QDW202" s="403"/>
      <c r="QEI202" s="727"/>
      <c r="QEL202" s="403"/>
      <c r="QEM202" s="403"/>
      <c r="QEY202" s="727"/>
      <c r="QFB202" s="403"/>
      <c r="QFC202" s="403"/>
      <c r="QFO202" s="727"/>
      <c r="QFR202" s="403"/>
      <c r="QFS202" s="403"/>
      <c r="QGE202" s="727"/>
      <c r="QGH202" s="403"/>
      <c r="QGI202" s="403"/>
      <c r="QGU202" s="727"/>
      <c r="QGX202" s="403"/>
      <c r="QGY202" s="403"/>
      <c r="QHK202" s="727"/>
      <c r="QHN202" s="403"/>
      <c r="QHO202" s="403"/>
      <c r="QIA202" s="727"/>
      <c r="QID202" s="403"/>
      <c r="QIE202" s="403"/>
      <c r="QIQ202" s="727"/>
      <c r="QIT202" s="403"/>
      <c r="QIU202" s="403"/>
      <c r="QJG202" s="727"/>
      <c r="QJJ202" s="403"/>
      <c r="QJK202" s="403"/>
      <c r="QJW202" s="727"/>
      <c r="QJZ202" s="403"/>
      <c r="QKA202" s="403"/>
      <c r="QKM202" s="727"/>
      <c r="QKP202" s="403"/>
      <c r="QKQ202" s="403"/>
      <c r="QLC202" s="727"/>
      <c r="QLF202" s="403"/>
      <c r="QLG202" s="403"/>
      <c r="QLS202" s="727"/>
      <c r="QLV202" s="403"/>
      <c r="QLW202" s="403"/>
      <c r="QMI202" s="727"/>
      <c r="QML202" s="403"/>
      <c r="QMM202" s="403"/>
      <c r="QMY202" s="727"/>
      <c r="QNB202" s="403"/>
      <c r="QNC202" s="403"/>
      <c r="QNO202" s="727"/>
      <c r="QNR202" s="403"/>
      <c r="QNS202" s="403"/>
      <c r="QOE202" s="727"/>
      <c r="QOH202" s="403"/>
      <c r="QOI202" s="403"/>
      <c r="QOU202" s="727"/>
      <c r="QOX202" s="403"/>
      <c r="QOY202" s="403"/>
      <c r="QPK202" s="727"/>
      <c r="QPN202" s="403"/>
      <c r="QPO202" s="403"/>
      <c r="QQA202" s="727"/>
      <c r="QQD202" s="403"/>
      <c r="QQE202" s="403"/>
      <c r="QQQ202" s="727"/>
      <c r="QQT202" s="403"/>
      <c r="QQU202" s="403"/>
      <c r="QRG202" s="727"/>
      <c r="QRJ202" s="403"/>
      <c r="QRK202" s="403"/>
      <c r="QRW202" s="727"/>
      <c r="QRZ202" s="403"/>
      <c r="QSA202" s="403"/>
      <c r="QSM202" s="727"/>
      <c r="QSP202" s="403"/>
      <c r="QSQ202" s="403"/>
      <c r="QTC202" s="727"/>
      <c r="QTF202" s="403"/>
      <c r="QTG202" s="403"/>
      <c r="QTS202" s="727"/>
      <c r="QTV202" s="403"/>
      <c r="QTW202" s="403"/>
      <c r="QUI202" s="727"/>
      <c r="QUL202" s="403"/>
      <c r="QUM202" s="403"/>
      <c r="QUY202" s="727"/>
      <c r="QVB202" s="403"/>
      <c r="QVC202" s="403"/>
      <c r="QVO202" s="727"/>
      <c r="QVR202" s="403"/>
      <c r="QVS202" s="403"/>
      <c r="QWE202" s="727"/>
      <c r="QWH202" s="403"/>
      <c r="QWI202" s="403"/>
      <c r="QWU202" s="727"/>
      <c r="QWX202" s="403"/>
      <c r="QWY202" s="403"/>
      <c r="QXK202" s="727"/>
      <c r="QXN202" s="403"/>
      <c r="QXO202" s="403"/>
      <c r="QYA202" s="727"/>
      <c r="QYD202" s="403"/>
      <c r="QYE202" s="403"/>
      <c r="QYQ202" s="727"/>
      <c r="QYT202" s="403"/>
      <c r="QYU202" s="403"/>
      <c r="QZG202" s="727"/>
      <c r="QZJ202" s="403"/>
      <c r="QZK202" s="403"/>
      <c r="QZW202" s="727"/>
      <c r="QZZ202" s="403"/>
      <c r="RAA202" s="403"/>
      <c r="RAM202" s="727"/>
      <c r="RAP202" s="403"/>
      <c r="RAQ202" s="403"/>
      <c r="RBC202" s="727"/>
      <c r="RBF202" s="403"/>
      <c r="RBG202" s="403"/>
      <c r="RBS202" s="727"/>
      <c r="RBV202" s="403"/>
      <c r="RBW202" s="403"/>
      <c r="RCI202" s="727"/>
      <c r="RCL202" s="403"/>
      <c r="RCM202" s="403"/>
      <c r="RCY202" s="727"/>
      <c r="RDB202" s="403"/>
      <c r="RDC202" s="403"/>
      <c r="RDO202" s="727"/>
      <c r="RDR202" s="403"/>
      <c r="RDS202" s="403"/>
      <c r="REE202" s="727"/>
      <c r="REH202" s="403"/>
      <c r="REI202" s="403"/>
      <c r="REU202" s="727"/>
      <c r="REX202" s="403"/>
      <c r="REY202" s="403"/>
      <c r="RFK202" s="727"/>
      <c r="RFN202" s="403"/>
      <c r="RFO202" s="403"/>
      <c r="RGA202" s="727"/>
      <c r="RGD202" s="403"/>
      <c r="RGE202" s="403"/>
      <c r="RGQ202" s="727"/>
      <c r="RGT202" s="403"/>
      <c r="RGU202" s="403"/>
      <c r="RHG202" s="727"/>
      <c r="RHJ202" s="403"/>
      <c r="RHK202" s="403"/>
      <c r="RHW202" s="727"/>
      <c r="RHZ202" s="403"/>
      <c r="RIA202" s="403"/>
      <c r="RIM202" s="727"/>
      <c r="RIP202" s="403"/>
      <c r="RIQ202" s="403"/>
      <c r="RJC202" s="727"/>
      <c r="RJF202" s="403"/>
      <c r="RJG202" s="403"/>
      <c r="RJS202" s="727"/>
      <c r="RJV202" s="403"/>
      <c r="RJW202" s="403"/>
      <c r="RKI202" s="727"/>
      <c r="RKL202" s="403"/>
      <c r="RKM202" s="403"/>
      <c r="RKY202" s="727"/>
      <c r="RLB202" s="403"/>
      <c r="RLC202" s="403"/>
      <c r="RLO202" s="727"/>
      <c r="RLR202" s="403"/>
      <c r="RLS202" s="403"/>
      <c r="RME202" s="727"/>
      <c r="RMH202" s="403"/>
      <c r="RMI202" s="403"/>
      <c r="RMU202" s="727"/>
      <c r="RMX202" s="403"/>
      <c r="RMY202" s="403"/>
      <c r="RNK202" s="727"/>
      <c r="RNN202" s="403"/>
      <c r="RNO202" s="403"/>
      <c r="ROA202" s="727"/>
      <c r="ROD202" s="403"/>
      <c r="ROE202" s="403"/>
      <c r="ROQ202" s="727"/>
      <c r="ROT202" s="403"/>
      <c r="ROU202" s="403"/>
      <c r="RPG202" s="727"/>
      <c r="RPJ202" s="403"/>
      <c r="RPK202" s="403"/>
      <c r="RPW202" s="727"/>
      <c r="RPZ202" s="403"/>
      <c r="RQA202" s="403"/>
      <c r="RQM202" s="727"/>
      <c r="RQP202" s="403"/>
      <c r="RQQ202" s="403"/>
      <c r="RRC202" s="727"/>
      <c r="RRF202" s="403"/>
      <c r="RRG202" s="403"/>
      <c r="RRS202" s="727"/>
      <c r="RRV202" s="403"/>
      <c r="RRW202" s="403"/>
      <c r="RSI202" s="727"/>
      <c r="RSL202" s="403"/>
      <c r="RSM202" s="403"/>
      <c r="RSY202" s="727"/>
      <c r="RTB202" s="403"/>
      <c r="RTC202" s="403"/>
      <c r="RTO202" s="727"/>
      <c r="RTR202" s="403"/>
      <c r="RTS202" s="403"/>
      <c r="RUE202" s="727"/>
      <c r="RUH202" s="403"/>
      <c r="RUI202" s="403"/>
      <c r="RUU202" s="727"/>
      <c r="RUX202" s="403"/>
      <c r="RUY202" s="403"/>
      <c r="RVK202" s="727"/>
      <c r="RVN202" s="403"/>
      <c r="RVO202" s="403"/>
      <c r="RWA202" s="727"/>
      <c r="RWD202" s="403"/>
      <c r="RWE202" s="403"/>
      <c r="RWQ202" s="727"/>
      <c r="RWT202" s="403"/>
      <c r="RWU202" s="403"/>
      <c r="RXG202" s="727"/>
      <c r="RXJ202" s="403"/>
      <c r="RXK202" s="403"/>
      <c r="RXW202" s="727"/>
      <c r="RXZ202" s="403"/>
      <c r="RYA202" s="403"/>
      <c r="RYM202" s="727"/>
      <c r="RYP202" s="403"/>
      <c r="RYQ202" s="403"/>
      <c r="RZC202" s="727"/>
      <c r="RZF202" s="403"/>
      <c r="RZG202" s="403"/>
      <c r="RZS202" s="727"/>
      <c r="RZV202" s="403"/>
      <c r="RZW202" s="403"/>
      <c r="SAI202" s="727"/>
      <c r="SAL202" s="403"/>
      <c r="SAM202" s="403"/>
      <c r="SAY202" s="727"/>
      <c r="SBB202" s="403"/>
      <c r="SBC202" s="403"/>
      <c r="SBO202" s="727"/>
      <c r="SBR202" s="403"/>
      <c r="SBS202" s="403"/>
      <c r="SCE202" s="727"/>
      <c r="SCH202" s="403"/>
      <c r="SCI202" s="403"/>
      <c r="SCU202" s="727"/>
      <c r="SCX202" s="403"/>
      <c r="SCY202" s="403"/>
      <c r="SDK202" s="727"/>
      <c r="SDN202" s="403"/>
      <c r="SDO202" s="403"/>
      <c r="SEA202" s="727"/>
      <c r="SED202" s="403"/>
      <c r="SEE202" s="403"/>
      <c r="SEQ202" s="727"/>
      <c r="SET202" s="403"/>
      <c r="SEU202" s="403"/>
      <c r="SFG202" s="727"/>
      <c r="SFJ202" s="403"/>
      <c r="SFK202" s="403"/>
      <c r="SFW202" s="727"/>
      <c r="SFZ202" s="403"/>
      <c r="SGA202" s="403"/>
      <c r="SGM202" s="727"/>
      <c r="SGP202" s="403"/>
      <c r="SGQ202" s="403"/>
      <c r="SHC202" s="727"/>
      <c r="SHF202" s="403"/>
      <c r="SHG202" s="403"/>
      <c r="SHS202" s="727"/>
      <c r="SHV202" s="403"/>
      <c r="SHW202" s="403"/>
      <c r="SII202" s="727"/>
      <c r="SIL202" s="403"/>
      <c r="SIM202" s="403"/>
      <c r="SIY202" s="727"/>
      <c r="SJB202" s="403"/>
      <c r="SJC202" s="403"/>
      <c r="SJO202" s="727"/>
      <c r="SJR202" s="403"/>
      <c r="SJS202" s="403"/>
      <c r="SKE202" s="727"/>
      <c r="SKH202" s="403"/>
      <c r="SKI202" s="403"/>
      <c r="SKU202" s="727"/>
      <c r="SKX202" s="403"/>
      <c r="SKY202" s="403"/>
      <c r="SLK202" s="727"/>
      <c r="SLN202" s="403"/>
      <c r="SLO202" s="403"/>
      <c r="SMA202" s="727"/>
      <c r="SMD202" s="403"/>
      <c r="SME202" s="403"/>
      <c r="SMQ202" s="727"/>
      <c r="SMT202" s="403"/>
      <c r="SMU202" s="403"/>
      <c r="SNG202" s="727"/>
      <c r="SNJ202" s="403"/>
      <c r="SNK202" s="403"/>
      <c r="SNW202" s="727"/>
      <c r="SNZ202" s="403"/>
      <c r="SOA202" s="403"/>
      <c r="SOM202" s="727"/>
      <c r="SOP202" s="403"/>
      <c r="SOQ202" s="403"/>
      <c r="SPC202" s="727"/>
      <c r="SPF202" s="403"/>
      <c r="SPG202" s="403"/>
      <c r="SPS202" s="727"/>
      <c r="SPV202" s="403"/>
      <c r="SPW202" s="403"/>
      <c r="SQI202" s="727"/>
      <c r="SQL202" s="403"/>
      <c r="SQM202" s="403"/>
      <c r="SQY202" s="727"/>
      <c r="SRB202" s="403"/>
      <c r="SRC202" s="403"/>
      <c r="SRO202" s="727"/>
      <c r="SRR202" s="403"/>
      <c r="SRS202" s="403"/>
      <c r="SSE202" s="727"/>
      <c r="SSH202" s="403"/>
      <c r="SSI202" s="403"/>
      <c r="SSU202" s="727"/>
      <c r="SSX202" s="403"/>
      <c r="SSY202" s="403"/>
      <c r="STK202" s="727"/>
      <c r="STN202" s="403"/>
      <c r="STO202" s="403"/>
      <c r="SUA202" s="727"/>
      <c r="SUD202" s="403"/>
      <c r="SUE202" s="403"/>
      <c r="SUQ202" s="727"/>
      <c r="SUT202" s="403"/>
      <c r="SUU202" s="403"/>
      <c r="SVG202" s="727"/>
      <c r="SVJ202" s="403"/>
      <c r="SVK202" s="403"/>
      <c r="SVW202" s="727"/>
      <c r="SVZ202" s="403"/>
      <c r="SWA202" s="403"/>
      <c r="SWM202" s="727"/>
      <c r="SWP202" s="403"/>
      <c r="SWQ202" s="403"/>
      <c r="SXC202" s="727"/>
      <c r="SXF202" s="403"/>
      <c r="SXG202" s="403"/>
      <c r="SXS202" s="727"/>
      <c r="SXV202" s="403"/>
      <c r="SXW202" s="403"/>
      <c r="SYI202" s="727"/>
      <c r="SYL202" s="403"/>
      <c r="SYM202" s="403"/>
      <c r="SYY202" s="727"/>
      <c r="SZB202" s="403"/>
      <c r="SZC202" s="403"/>
      <c r="SZO202" s="727"/>
      <c r="SZR202" s="403"/>
      <c r="SZS202" s="403"/>
      <c r="TAE202" s="727"/>
      <c r="TAH202" s="403"/>
      <c r="TAI202" s="403"/>
      <c r="TAU202" s="727"/>
      <c r="TAX202" s="403"/>
      <c r="TAY202" s="403"/>
      <c r="TBK202" s="727"/>
      <c r="TBN202" s="403"/>
      <c r="TBO202" s="403"/>
      <c r="TCA202" s="727"/>
      <c r="TCD202" s="403"/>
      <c r="TCE202" s="403"/>
      <c r="TCQ202" s="727"/>
      <c r="TCT202" s="403"/>
      <c r="TCU202" s="403"/>
      <c r="TDG202" s="727"/>
      <c r="TDJ202" s="403"/>
      <c r="TDK202" s="403"/>
      <c r="TDW202" s="727"/>
      <c r="TDZ202" s="403"/>
      <c r="TEA202" s="403"/>
      <c r="TEM202" s="727"/>
      <c r="TEP202" s="403"/>
      <c r="TEQ202" s="403"/>
      <c r="TFC202" s="727"/>
      <c r="TFF202" s="403"/>
      <c r="TFG202" s="403"/>
      <c r="TFS202" s="727"/>
      <c r="TFV202" s="403"/>
      <c r="TFW202" s="403"/>
      <c r="TGI202" s="727"/>
      <c r="TGL202" s="403"/>
      <c r="TGM202" s="403"/>
      <c r="TGY202" s="727"/>
      <c r="THB202" s="403"/>
      <c r="THC202" s="403"/>
      <c r="THO202" s="727"/>
      <c r="THR202" s="403"/>
      <c r="THS202" s="403"/>
      <c r="TIE202" s="727"/>
      <c r="TIH202" s="403"/>
      <c r="TII202" s="403"/>
      <c r="TIU202" s="727"/>
      <c r="TIX202" s="403"/>
      <c r="TIY202" s="403"/>
      <c r="TJK202" s="727"/>
      <c r="TJN202" s="403"/>
      <c r="TJO202" s="403"/>
      <c r="TKA202" s="727"/>
      <c r="TKD202" s="403"/>
      <c r="TKE202" s="403"/>
      <c r="TKQ202" s="727"/>
      <c r="TKT202" s="403"/>
      <c r="TKU202" s="403"/>
      <c r="TLG202" s="727"/>
      <c r="TLJ202" s="403"/>
      <c r="TLK202" s="403"/>
      <c r="TLW202" s="727"/>
      <c r="TLZ202" s="403"/>
      <c r="TMA202" s="403"/>
      <c r="TMM202" s="727"/>
      <c r="TMP202" s="403"/>
      <c r="TMQ202" s="403"/>
      <c r="TNC202" s="727"/>
      <c r="TNF202" s="403"/>
      <c r="TNG202" s="403"/>
      <c r="TNS202" s="727"/>
      <c r="TNV202" s="403"/>
      <c r="TNW202" s="403"/>
      <c r="TOI202" s="727"/>
      <c r="TOL202" s="403"/>
      <c r="TOM202" s="403"/>
      <c r="TOY202" s="727"/>
      <c r="TPB202" s="403"/>
      <c r="TPC202" s="403"/>
      <c r="TPO202" s="727"/>
      <c r="TPR202" s="403"/>
      <c r="TPS202" s="403"/>
      <c r="TQE202" s="727"/>
      <c r="TQH202" s="403"/>
      <c r="TQI202" s="403"/>
      <c r="TQU202" s="727"/>
      <c r="TQX202" s="403"/>
      <c r="TQY202" s="403"/>
      <c r="TRK202" s="727"/>
      <c r="TRN202" s="403"/>
      <c r="TRO202" s="403"/>
      <c r="TSA202" s="727"/>
      <c r="TSD202" s="403"/>
      <c r="TSE202" s="403"/>
      <c r="TSQ202" s="727"/>
      <c r="TST202" s="403"/>
      <c r="TSU202" s="403"/>
      <c r="TTG202" s="727"/>
      <c r="TTJ202" s="403"/>
      <c r="TTK202" s="403"/>
      <c r="TTW202" s="727"/>
      <c r="TTZ202" s="403"/>
      <c r="TUA202" s="403"/>
      <c r="TUM202" s="727"/>
      <c r="TUP202" s="403"/>
      <c r="TUQ202" s="403"/>
      <c r="TVC202" s="727"/>
      <c r="TVF202" s="403"/>
      <c r="TVG202" s="403"/>
      <c r="TVS202" s="727"/>
      <c r="TVV202" s="403"/>
      <c r="TVW202" s="403"/>
      <c r="TWI202" s="727"/>
      <c r="TWL202" s="403"/>
      <c r="TWM202" s="403"/>
      <c r="TWY202" s="727"/>
      <c r="TXB202" s="403"/>
      <c r="TXC202" s="403"/>
      <c r="TXO202" s="727"/>
      <c r="TXR202" s="403"/>
      <c r="TXS202" s="403"/>
      <c r="TYE202" s="727"/>
      <c r="TYH202" s="403"/>
      <c r="TYI202" s="403"/>
      <c r="TYU202" s="727"/>
      <c r="TYX202" s="403"/>
      <c r="TYY202" s="403"/>
      <c r="TZK202" s="727"/>
      <c r="TZN202" s="403"/>
      <c r="TZO202" s="403"/>
      <c r="UAA202" s="727"/>
      <c r="UAD202" s="403"/>
      <c r="UAE202" s="403"/>
      <c r="UAQ202" s="727"/>
      <c r="UAT202" s="403"/>
      <c r="UAU202" s="403"/>
      <c r="UBG202" s="727"/>
      <c r="UBJ202" s="403"/>
      <c r="UBK202" s="403"/>
      <c r="UBW202" s="727"/>
      <c r="UBZ202" s="403"/>
      <c r="UCA202" s="403"/>
      <c r="UCM202" s="727"/>
      <c r="UCP202" s="403"/>
      <c r="UCQ202" s="403"/>
      <c r="UDC202" s="727"/>
      <c r="UDF202" s="403"/>
      <c r="UDG202" s="403"/>
      <c r="UDS202" s="727"/>
      <c r="UDV202" s="403"/>
      <c r="UDW202" s="403"/>
      <c r="UEI202" s="727"/>
      <c r="UEL202" s="403"/>
      <c r="UEM202" s="403"/>
      <c r="UEY202" s="727"/>
      <c r="UFB202" s="403"/>
      <c r="UFC202" s="403"/>
      <c r="UFO202" s="727"/>
      <c r="UFR202" s="403"/>
      <c r="UFS202" s="403"/>
      <c r="UGE202" s="727"/>
      <c r="UGH202" s="403"/>
      <c r="UGI202" s="403"/>
      <c r="UGU202" s="727"/>
      <c r="UGX202" s="403"/>
      <c r="UGY202" s="403"/>
      <c r="UHK202" s="727"/>
      <c r="UHN202" s="403"/>
      <c r="UHO202" s="403"/>
      <c r="UIA202" s="727"/>
      <c r="UID202" s="403"/>
      <c r="UIE202" s="403"/>
      <c r="UIQ202" s="727"/>
      <c r="UIT202" s="403"/>
      <c r="UIU202" s="403"/>
      <c r="UJG202" s="727"/>
      <c r="UJJ202" s="403"/>
      <c r="UJK202" s="403"/>
      <c r="UJW202" s="727"/>
      <c r="UJZ202" s="403"/>
      <c r="UKA202" s="403"/>
      <c r="UKM202" s="727"/>
      <c r="UKP202" s="403"/>
      <c r="UKQ202" s="403"/>
      <c r="ULC202" s="727"/>
      <c r="ULF202" s="403"/>
      <c r="ULG202" s="403"/>
      <c r="ULS202" s="727"/>
      <c r="ULV202" s="403"/>
      <c r="ULW202" s="403"/>
      <c r="UMI202" s="727"/>
      <c r="UML202" s="403"/>
      <c r="UMM202" s="403"/>
      <c r="UMY202" s="727"/>
      <c r="UNB202" s="403"/>
      <c r="UNC202" s="403"/>
      <c r="UNO202" s="727"/>
      <c r="UNR202" s="403"/>
      <c r="UNS202" s="403"/>
      <c r="UOE202" s="727"/>
      <c r="UOH202" s="403"/>
      <c r="UOI202" s="403"/>
      <c r="UOU202" s="727"/>
      <c r="UOX202" s="403"/>
      <c r="UOY202" s="403"/>
      <c r="UPK202" s="727"/>
      <c r="UPN202" s="403"/>
      <c r="UPO202" s="403"/>
      <c r="UQA202" s="727"/>
      <c r="UQD202" s="403"/>
      <c r="UQE202" s="403"/>
      <c r="UQQ202" s="727"/>
      <c r="UQT202" s="403"/>
      <c r="UQU202" s="403"/>
      <c r="URG202" s="727"/>
      <c r="URJ202" s="403"/>
      <c r="URK202" s="403"/>
      <c r="URW202" s="727"/>
      <c r="URZ202" s="403"/>
      <c r="USA202" s="403"/>
      <c r="USM202" s="727"/>
      <c r="USP202" s="403"/>
      <c r="USQ202" s="403"/>
      <c r="UTC202" s="727"/>
      <c r="UTF202" s="403"/>
      <c r="UTG202" s="403"/>
      <c r="UTS202" s="727"/>
      <c r="UTV202" s="403"/>
      <c r="UTW202" s="403"/>
      <c r="UUI202" s="727"/>
      <c r="UUL202" s="403"/>
      <c r="UUM202" s="403"/>
      <c r="UUY202" s="727"/>
      <c r="UVB202" s="403"/>
      <c r="UVC202" s="403"/>
      <c r="UVO202" s="727"/>
      <c r="UVR202" s="403"/>
      <c r="UVS202" s="403"/>
      <c r="UWE202" s="727"/>
      <c r="UWH202" s="403"/>
      <c r="UWI202" s="403"/>
      <c r="UWU202" s="727"/>
      <c r="UWX202" s="403"/>
      <c r="UWY202" s="403"/>
      <c r="UXK202" s="727"/>
      <c r="UXN202" s="403"/>
      <c r="UXO202" s="403"/>
      <c r="UYA202" s="727"/>
      <c r="UYD202" s="403"/>
      <c r="UYE202" s="403"/>
      <c r="UYQ202" s="727"/>
      <c r="UYT202" s="403"/>
      <c r="UYU202" s="403"/>
      <c r="UZG202" s="727"/>
      <c r="UZJ202" s="403"/>
      <c r="UZK202" s="403"/>
      <c r="UZW202" s="727"/>
      <c r="UZZ202" s="403"/>
      <c r="VAA202" s="403"/>
      <c r="VAM202" s="727"/>
      <c r="VAP202" s="403"/>
      <c r="VAQ202" s="403"/>
      <c r="VBC202" s="727"/>
      <c r="VBF202" s="403"/>
      <c r="VBG202" s="403"/>
      <c r="VBS202" s="727"/>
      <c r="VBV202" s="403"/>
      <c r="VBW202" s="403"/>
      <c r="VCI202" s="727"/>
      <c r="VCL202" s="403"/>
      <c r="VCM202" s="403"/>
      <c r="VCY202" s="727"/>
      <c r="VDB202" s="403"/>
      <c r="VDC202" s="403"/>
      <c r="VDO202" s="727"/>
      <c r="VDR202" s="403"/>
      <c r="VDS202" s="403"/>
      <c r="VEE202" s="727"/>
      <c r="VEH202" s="403"/>
      <c r="VEI202" s="403"/>
      <c r="VEU202" s="727"/>
      <c r="VEX202" s="403"/>
      <c r="VEY202" s="403"/>
      <c r="VFK202" s="727"/>
      <c r="VFN202" s="403"/>
      <c r="VFO202" s="403"/>
      <c r="VGA202" s="727"/>
      <c r="VGD202" s="403"/>
      <c r="VGE202" s="403"/>
      <c r="VGQ202" s="727"/>
      <c r="VGT202" s="403"/>
      <c r="VGU202" s="403"/>
      <c r="VHG202" s="727"/>
      <c r="VHJ202" s="403"/>
      <c r="VHK202" s="403"/>
      <c r="VHW202" s="727"/>
      <c r="VHZ202" s="403"/>
      <c r="VIA202" s="403"/>
      <c r="VIM202" s="727"/>
      <c r="VIP202" s="403"/>
      <c r="VIQ202" s="403"/>
      <c r="VJC202" s="727"/>
      <c r="VJF202" s="403"/>
      <c r="VJG202" s="403"/>
      <c r="VJS202" s="727"/>
      <c r="VJV202" s="403"/>
      <c r="VJW202" s="403"/>
      <c r="VKI202" s="727"/>
      <c r="VKL202" s="403"/>
      <c r="VKM202" s="403"/>
      <c r="VKY202" s="727"/>
      <c r="VLB202" s="403"/>
      <c r="VLC202" s="403"/>
      <c r="VLO202" s="727"/>
      <c r="VLR202" s="403"/>
      <c r="VLS202" s="403"/>
      <c r="VME202" s="727"/>
      <c r="VMH202" s="403"/>
      <c r="VMI202" s="403"/>
      <c r="VMU202" s="727"/>
      <c r="VMX202" s="403"/>
      <c r="VMY202" s="403"/>
      <c r="VNK202" s="727"/>
      <c r="VNN202" s="403"/>
      <c r="VNO202" s="403"/>
      <c r="VOA202" s="727"/>
      <c r="VOD202" s="403"/>
      <c r="VOE202" s="403"/>
      <c r="VOQ202" s="727"/>
      <c r="VOT202" s="403"/>
      <c r="VOU202" s="403"/>
      <c r="VPG202" s="727"/>
      <c r="VPJ202" s="403"/>
      <c r="VPK202" s="403"/>
      <c r="VPW202" s="727"/>
      <c r="VPZ202" s="403"/>
      <c r="VQA202" s="403"/>
      <c r="VQM202" s="727"/>
      <c r="VQP202" s="403"/>
      <c r="VQQ202" s="403"/>
      <c r="VRC202" s="727"/>
      <c r="VRF202" s="403"/>
      <c r="VRG202" s="403"/>
      <c r="VRS202" s="727"/>
      <c r="VRV202" s="403"/>
      <c r="VRW202" s="403"/>
      <c r="VSI202" s="727"/>
      <c r="VSL202" s="403"/>
      <c r="VSM202" s="403"/>
      <c r="VSY202" s="727"/>
      <c r="VTB202" s="403"/>
      <c r="VTC202" s="403"/>
      <c r="VTO202" s="727"/>
      <c r="VTR202" s="403"/>
      <c r="VTS202" s="403"/>
      <c r="VUE202" s="727"/>
      <c r="VUH202" s="403"/>
      <c r="VUI202" s="403"/>
      <c r="VUU202" s="727"/>
      <c r="VUX202" s="403"/>
      <c r="VUY202" s="403"/>
      <c r="VVK202" s="727"/>
      <c r="VVN202" s="403"/>
      <c r="VVO202" s="403"/>
      <c r="VWA202" s="727"/>
      <c r="VWD202" s="403"/>
      <c r="VWE202" s="403"/>
      <c r="VWQ202" s="727"/>
      <c r="VWT202" s="403"/>
      <c r="VWU202" s="403"/>
      <c r="VXG202" s="727"/>
      <c r="VXJ202" s="403"/>
      <c r="VXK202" s="403"/>
      <c r="VXW202" s="727"/>
      <c r="VXZ202" s="403"/>
      <c r="VYA202" s="403"/>
      <c r="VYM202" s="727"/>
      <c r="VYP202" s="403"/>
      <c r="VYQ202" s="403"/>
      <c r="VZC202" s="727"/>
      <c r="VZF202" s="403"/>
      <c r="VZG202" s="403"/>
      <c r="VZS202" s="727"/>
      <c r="VZV202" s="403"/>
      <c r="VZW202" s="403"/>
      <c r="WAI202" s="727"/>
      <c r="WAL202" s="403"/>
      <c r="WAM202" s="403"/>
      <c r="WAY202" s="727"/>
      <c r="WBB202" s="403"/>
      <c r="WBC202" s="403"/>
      <c r="WBO202" s="727"/>
      <c r="WBR202" s="403"/>
      <c r="WBS202" s="403"/>
      <c r="WCE202" s="727"/>
      <c r="WCH202" s="403"/>
      <c r="WCI202" s="403"/>
      <c r="WCU202" s="727"/>
      <c r="WCX202" s="403"/>
      <c r="WCY202" s="403"/>
      <c r="WDK202" s="727"/>
      <c r="WDN202" s="403"/>
      <c r="WDO202" s="403"/>
      <c r="WEA202" s="727"/>
      <c r="WED202" s="403"/>
      <c r="WEE202" s="403"/>
      <c r="WEQ202" s="727"/>
      <c r="WET202" s="403"/>
      <c r="WEU202" s="403"/>
      <c r="WFG202" s="727"/>
      <c r="WFJ202" s="403"/>
      <c r="WFK202" s="403"/>
      <c r="WFW202" s="727"/>
      <c r="WFZ202" s="403"/>
      <c r="WGA202" s="403"/>
      <c r="WGM202" s="727"/>
      <c r="WGP202" s="403"/>
      <c r="WGQ202" s="403"/>
      <c r="WHC202" s="727"/>
      <c r="WHF202" s="403"/>
      <c r="WHG202" s="403"/>
      <c r="WHS202" s="727"/>
      <c r="WHV202" s="403"/>
      <c r="WHW202" s="403"/>
      <c r="WII202" s="727"/>
      <c r="WIL202" s="403"/>
      <c r="WIM202" s="403"/>
      <c r="WIY202" s="727"/>
      <c r="WJB202" s="403"/>
      <c r="WJC202" s="403"/>
      <c r="WJO202" s="727"/>
      <c r="WJR202" s="403"/>
      <c r="WJS202" s="403"/>
      <c r="WKE202" s="727"/>
      <c r="WKH202" s="403"/>
      <c r="WKI202" s="403"/>
      <c r="WKU202" s="727"/>
      <c r="WKX202" s="403"/>
      <c r="WKY202" s="403"/>
      <c r="WLK202" s="727"/>
      <c r="WLN202" s="403"/>
      <c r="WLO202" s="403"/>
      <c r="WMA202" s="727"/>
      <c r="WMD202" s="403"/>
      <c r="WME202" s="403"/>
      <c r="WMQ202" s="727"/>
      <c r="WMT202" s="403"/>
      <c r="WMU202" s="403"/>
      <c r="WNG202" s="727"/>
      <c r="WNJ202" s="403"/>
      <c r="WNK202" s="403"/>
      <c r="WNW202" s="727"/>
      <c r="WNZ202" s="403"/>
      <c r="WOA202" s="403"/>
      <c r="WOM202" s="727"/>
      <c r="WOP202" s="403"/>
      <c r="WOQ202" s="403"/>
      <c r="WPC202" s="727"/>
      <c r="WPF202" s="403"/>
      <c r="WPG202" s="403"/>
      <c r="WPS202" s="727"/>
      <c r="WPV202" s="403"/>
      <c r="WPW202" s="403"/>
      <c r="WQI202" s="727"/>
      <c r="WQL202" s="403"/>
      <c r="WQM202" s="403"/>
      <c r="WQY202" s="727"/>
      <c r="WRB202" s="403"/>
      <c r="WRC202" s="403"/>
      <c r="WRO202" s="727"/>
      <c r="WRR202" s="403"/>
      <c r="WRS202" s="403"/>
      <c r="WSE202" s="727"/>
      <c r="WSH202" s="403"/>
      <c r="WSI202" s="403"/>
      <c r="WSU202" s="727"/>
      <c r="WSX202" s="403"/>
      <c r="WSY202" s="403"/>
      <c r="WTK202" s="727"/>
      <c r="WTN202" s="403"/>
      <c r="WTO202" s="403"/>
      <c r="WUA202" s="727"/>
      <c r="WUD202" s="403"/>
      <c r="WUE202" s="403"/>
      <c r="WUQ202" s="727"/>
      <c r="WUT202" s="403"/>
      <c r="WUU202" s="403"/>
      <c r="WVG202" s="727"/>
      <c r="WVJ202" s="403"/>
      <c r="WVK202" s="403"/>
      <c r="WVW202" s="727"/>
      <c r="WVZ202" s="403"/>
      <c r="WWA202" s="403"/>
      <c r="WWM202" s="727"/>
      <c r="WWP202" s="403"/>
      <c r="WWQ202" s="403"/>
      <c r="WXC202" s="727"/>
      <c r="WXF202" s="403"/>
      <c r="WXG202" s="403"/>
      <c r="WXS202" s="727"/>
      <c r="WXV202" s="403"/>
      <c r="WXW202" s="403"/>
      <c r="WYI202" s="727"/>
      <c r="WYL202" s="403"/>
      <c r="WYM202" s="403"/>
      <c r="WYY202" s="727"/>
      <c r="WZB202" s="403"/>
      <c r="WZC202" s="403"/>
      <c r="WZO202" s="727"/>
      <c r="WZR202" s="403"/>
      <c r="WZS202" s="403"/>
      <c r="XAE202" s="727"/>
      <c r="XAH202" s="403"/>
      <c r="XAI202" s="403"/>
      <c r="XAU202" s="727"/>
      <c r="XAX202" s="403"/>
      <c r="XAY202" s="403"/>
      <c r="XBK202" s="727"/>
      <c r="XBN202" s="403"/>
      <c r="XBO202" s="403"/>
      <c r="XCA202" s="727"/>
      <c r="XCD202" s="403"/>
      <c r="XCE202" s="403"/>
      <c r="XCQ202" s="727"/>
      <c r="XCT202" s="403"/>
      <c r="XCU202" s="403"/>
      <c r="XDG202" s="727"/>
      <c r="XDJ202" s="403"/>
      <c r="XDK202" s="403"/>
      <c r="XDW202" s="727"/>
      <c r="XDZ202" s="403"/>
      <c r="XEA202" s="403"/>
      <c r="XEM202" s="727"/>
      <c r="XEP202" s="403"/>
      <c r="XEQ202" s="403"/>
      <c r="XFC202" s="727"/>
    </row>
    <row r="203" spans="1:1023 1026:2047 2050:3071 3074:4095 4098:5119 5122:6143 6146:7167 7170:8191 8194:9215 9218:10239 10242:11263 11266:12287 12290:13311 13314:14335 14338:15359 15362:16383" s="94" customFormat="1">
      <c r="A203" s="668" t="s">
        <v>15</v>
      </c>
      <c r="B203" s="571">
        <v>45913</v>
      </c>
      <c r="C203" s="571">
        <v>45916</v>
      </c>
      <c r="D203" s="570" t="s">
        <v>504</v>
      </c>
      <c r="E203" s="570" t="s">
        <v>486</v>
      </c>
      <c r="F203" s="570">
        <v>53</v>
      </c>
      <c r="G203" s="570" t="s">
        <v>500</v>
      </c>
      <c r="H203" s="570">
        <v>1400</v>
      </c>
      <c r="I203" s="570">
        <v>15</v>
      </c>
      <c r="J203" s="570">
        <v>0</v>
      </c>
      <c r="K203" s="570">
        <v>0</v>
      </c>
      <c r="L203" s="570">
        <v>0</v>
      </c>
      <c r="M203" s="570">
        <v>0</v>
      </c>
      <c r="N203" s="570">
        <f t="shared" si="2183"/>
        <v>1415</v>
      </c>
      <c r="O203" s="563">
        <f t="shared" si="2184"/>
        <v>26.69811320754717</v>
      </c>
      <c r="P203" s="570" t="s">
        <v>1283</v>
      </c>
      <c r="R203" s="403"/>
      <c r="S203" s="403"/>
      <c r="AE203" s="727"/>
      <c r="AH203" s="403"/>
      <c r="AI203" s="403"/>
      <c r="AU203" s="727"/>
      <c r="AX203" s="403"/>
      <c r="AY203" s="403"/>
      <c r="BK203" s="727"/>
      <c r="BN203" s="403"/>
      <c r="BO203" s="403"/>
      <c r="CA203" s="727"/>
      <c r="CD203" s="403"/>
      <c r="CE203" s="403"/>
      <c r="CQ203" s="727"/>
      <c r="CT203" s="403"/>
      <c r="CU203" s="403"/>
      <c r="DG203" s="727"/>
      <c r="DJ203" s="403"/>
      <c r="DK203" s="403"/>
      <c r="DW203" s="727"/>
      <c r="DZ203" s="403"/>
      <c r="EA203" s="403"/>
      <c r="EM203" s="727"/>
      <c r="EP203" s="403"/>
      <c r="EQ203" s="403"/>
      <c r="FC203" s="727"/>
      <c r="FF203" s="403"/>
      <c r="FG203" s="403"/>
      <c r="FS203" s="727"/>
      <c r="FV203" s="403"/>
      <c r="FW203" s="403"/>
      <c r="GI203" s="727"/>
      <c r="GL203" s="403"/>
      <c r="GM203" s="403"/>
      <c r="GY203" s="727"/>
      <c r="HB203" s="403"/>
      <c r="HC203" s="403"/>
      <c r="HO203" s="727"/>
      <c r="HR203" s="403"/>
      <c r="HS203" s="403"/>
      <c r="IE203" s="727"/>
      <c r="IH203" s="403"/>
      <c r="II203" s="403"/>
      <c r="IU203" s="727"/>
      <c r="IX203" s="403"/>
      <c r="IY203" s="403"/>
      <c r="JK203" s="727"/>
      <c r="JN203" s="403"/>
      <c r="JO203" s="403"/>
      <c r="KA203" s="727"/>
      <c r="KD203" s="403"/>
      <c r="KE203" s="403"/>
      <c r="KQ203" s="727"/>
      <c r="KT203" s="403"/>
      <c r="KU203" s="403"/>
      <c r="LG203" s="727"/>
      <c r="LJ203" s="403"/>
      <c r="LK203" s="403"/>
      <c r="LW203" s="727"/>
      <c r="LZ203" s="403"/>
      <c r="MA203" s="403"/>
      <c r="MM203" s="727"/>
      <c r="MP203" s="403"/>
      <c r="MQ203" s="403"/>
      <c r="NC203" s="727"/>
      <c r="NF203" s="403"/>
      <c r="NG203" s="403"/>
      <c r="NS203" s="727"/>
      <c r="NV203" s="403"/>
      <c r="NW203" s="403"/>
      <c r="OI203" s="727"/>
      <c r="OL203" s="403"/>
      <c r="OM203" s="403"/>
      <c r="OY203" s="727"/>
      <c r="PB203" s="403"/>
      <c r="PC203" s="403"/>
      <c r="PO203" s="727"/>
      <c r="PR203" s="403"/>
      <c r="PS203" s="403"/>
      <c r="QE203" s="727"/>
      <c r="QH203" s="403"/>
      <c r="QI203" s="403"/>
      <c r="QU203" s="727"/>
      <c r="QX203" s="403"/>
      <c r="QY203" s="403"/>
      <c r="RK203" s="727"/>
      <c r="RN203" s="403"/>
      <c r="RO203" s="403"/>
      <c r="SA203" s="727"/>
      <c r="SD203" s="403"/>
      <c r="SE203" s="403"/>
      <c r="SQ203" s="727"/>
      <c r="ST203" s="403"/>
      <c r="SU203" s="403"/>
      <c r="TG203" s="727"/>
      <c r="TJ203" s="403"/>
      <c r="TK203" s="403"/>
      <c r="TW203" s="727"/>
      <c r="TZ203" s="403"/>
      <c r="UA203" s="403"/>
      <c r="UM203" s="727"/>
      <c r="UP203" s="403"/>
      <c r="UQ203" s="403"/>
      <c r="VC203" s="727"/>
      <c r="VF203" s="403"/>
      <c r="VG203" s="403"/>
      <c r="VS203" s="727"/>
      <c r="VV203" s="403"/>
      <c r="VW203" s="403"/>
      <c r="WI203" s="727"/>
      <c r="WL203" s="403"/>
      <c r="WM203" s="403"/>
      <c r="WY203" s="727"/>
      <c r="XB203" s="403"/>
      <c r="XC203" s="403"/>
      <c r="XO203" s="727"/>
      <c r="XR203" s="403"/>
      <c r="XS203" s="403"/>
      <c r="YE203" s="727"/>
      <c r="YH203" s="403"/>
      <c r="YI203" s="403"/>
      <c r="YU203" s="727"/>
      <c r="YX203" s="403"/>
      <c r="YY203" s="403"/>
      <c r="ZK203" s="727"/>
      <c r="ZN203" s="403"/>
      <c r="ZO203" s="403"/>
      <c r="AAA203" s="727"/>
      <c r="AAD203" s="403"/>
      <c r="AAE203" s="403"/>
      <c r="AAQ203" s="727"/>
      <c r="AAT203" s="403"/>
      <c r="AAU203" s="403"/>
      <c r="ABG203" s="727"/>
      <c r="ABJ203" s="403"/>
      <c r="ABK203" s="403"/>
      <c r="ABW203" s="727"/>
      <c r="ABZ203" s="403"/>
      <c r="ACA203" s="403"/>
      <c r="ACM203" s="727"/>
      <c r="ACP203" s="403"/>
      <c r="ACQ203" s="403"/>
      <c r="ADC203" s="727"/>
      <c r="ADF203" s="403"/>
      <c r="ADG203" s="403"/>
      <c r="ADS203" s="727"/>
      <c r="ADV203" s="403"/>
      <c r="ADW203" s="403"/>
      <c r="AEI203" s="727"/>
      <c r="AEL203" s="403"/>
      <c r="AEM203" s="403"/>
      <c r="AEY203" s="727"/>
      <c r="AFB203" s="403"/>
      <c r="AFC203" s="403"/>
      <c r="AFO203" s="727"/>
      <c r="AFR203" s="403"/>
      <c r="AFS203" s="403"/>
      <c r="AGE203" s="727"/>
      <c r="AGH203" s="403"/>
      <c r="AGI203" s="403"/>
      <c r="AGU203" s="727"/>
      <c r="AGX203" s="403"/>
      <c r="AGY203" s="403"/>
      <c r="AHK203" s="727"/>
      <c r="AHN203" s="403"/>
      <c r="AHO203" s="403"/>
      <c r="AIA203" s="727"/>
      <c r="AID203" s="403"/>
      <c r="AIE203" s="403"/>
      <c r="AIQ203" s="727"/>
      <c r="AIT203" s="403"/>
      <c r="AIU203" s="403"/>
      <c r="AJG203" s="727"/>
      <c r="AJJ203" s="403"/>
      <c r="AJK203" s="403"/>
      <c r="AJW203" s="727"/>
      <c r="AJZ203" s="403"/>
      <c r="AKA203" s="403"/>
      <c r="AKM203" s="727"/>
      <c r="AKP203" s="403"/>
      <c r="AKQ203" s="403"/>
      <c r="ALC203" s="727"/>
      <c r="ALF203" s="403"/>
      <c r="ALG203" s="403"/>
      <c r="ALS203" s="727"/>
      <c r="ALV203" s="403"/>
      <c r="ALW203" s="403"/>
      <c r="AMI203" s="727"/>
      <c r="AML203" s="403"/>
      <c r="AMM203" s="403"/>
      <c r="AMY203" s="727"/>
      <c r="ANB203" s="403"/>
      <c r="ANC203" s="403"/>
      <c r="ANO203" s="727"/>
      <c r="ANR203" s="403"/>
      <c r="ANS203" s="403"/>
      <c r="AOE203" s="727"/>
      <c r="AOH203" s="403"/>
      <c r="AOI203" s="403"/>
      <c r="AOU203" s="727"/>
      <c r="AOX203" s="403"/>
      <c r="AOY203" s="403"/>
      <c r="APK203" s="727"/>
      <c r="APN203" s="403"/>
      <c r="APO203" s="403"/>
      <c r="AQA203" s="727"/>
      <c r="AQD203" s="403"/>
      <c r="AQE203" s="403"/>
      <c r="AQQ203" s="727"/>
      <c r="AQT203" s="403"/>
      <c r="AQU203" s="403"/>
      <c r="ARG203" s="727"/>
      <c r="ARJ203" s="403"/>
      <c r="ARK203" s="403"/>
      <c r="ARW203" s="727"/>
      <c r="ARZ203" s="403"/>
      <c r="ASA203" s="403"/>
      <c r="ASM203" s="727"/>
      <c r="ASP203" s="403"/>
      <c r="ASQ203" s="403"/>
      <c r="ATC203" s="727"/>
      <c r="ATF203" s="403"/>
      <c r="ATG203" s="403"/>
      <c r="ATS203" s="727"/>
      <c r="ATV203" s="403"/>
      <c r="ATW203" s="403"/>
      <c r="AUI203" s="727"/>
      <c r="AUL203" s="403"/>
      <c r="AUM203" s="403"/>
      <c r="AUY203" s="727"/>
      <c r="AVB203" s="403"/>
      <c r="AVC203" s="403"/>
      <c r="AVO203" s="727"/>
      <c r="AVR203" s="403"/>
      <c r="AVS203" s="403"/>
      <c r="AWE203" s="727"/>
      <c r="AWH203" s="403"/>
      <c r="AWI203" s="403"/>
      <c r="AWU203" s="727"/>
      <c r="AWX203" s="403"/>
      <c r="AWY203" s="403"/>
      <c r="AXK203" s="727"/>
      <c r="AXN203" s="403"/>
      <c r="AXO203" s="403"/>
      <c r="AYA203" s="727"/>
      <c r="AYD203" s="403"/>
      <c r="AYE203" s="403"/>
      <c r="AYQ203" s="727"/>
      <c r="AYT203" s="403"/>
      <c r="AYU203" s="403"/>
      <c r="AZG203" s="727"/>
      <c r="AZJ203" s="403"/>
      <c r="AZK203" s="403"/>
      <c r="AZW203" s="727"/>
      <c r="AZZ203" s="403"/>
      <c r="BAA203" s="403"/>
      <c r="BAM203" s="727"/>
      <c r="BAP203" s="403"/>
      <c r="BAQ203" s="403"/>
      <c r="BBC203" s="727"/>
      <c r="BBF203" s="403"/>
      <c r="BBG203" s="403"/>
      <c r="BBS203" s="727"/>
      <c r="BBV203" s="403"/>
      <c r="BBW203" s="403"/>
      <c r="BCI203" s="727"/>
      <c r="BCL203" s="403"/>
      <c r="BCM203" s="403"/>
      <c r="BCY203" s="727"/>
      <c r="BDB203" s="403"/>
      <c r="BDC203" s="403"/>
      <c r="BDO203" s="727"/>
      <c r="BDR203" s="403"/>
      <c r="BDS203" s="403"/>
      <c r="BEE203" s="727"/>
      <c r="BEH203" s="403"/>
      <c r="BEI203" s="403"/>
      <c r="BEU203" s="727"/>
      <c r="BEX203" s="403"/>
      <c r="BEY203" s="403"/>
      <c r="BFK203" s="727"/>
      <c r="BFN203" s="403"/>
      <c r="BFO203" s="403"/>
      <c r="BGA203" s="727"/>
      <c r="BGD203" s="403"/>
      <c r="BGE203" s="403"/>
      <c r="BGQ203" s="727"/>
      <c r="BGT203" s="403"/>
      <c r="BGU203" s="403"/>
      <c r="BHG203" s="727"/>
      <c r="BHJ203" s="403"/>
      <c r="BHK203" s="403"/>
      <c r="BHW203" s="727"/>
      <c r="BHZ203" s="403"/>
      <c r="BIA203" s="403"/>
      <c r="BIM203" s="727"/>
      <c r="BIP203" s="403"/>
      <c r="BIQ203" s="403"/>
      <c r="BJC203" s="727"/>
      <c r="BJF203" s="403"/>
      <c r="BJG203" s="403"/>
      <c r="BJS203" s="727"/>
      <c r="BJV203" s="403"/>
      <c r="BJW203" s="403"/>
      <c r="BKI203" s="727"/>
      <c r="BKL203" s="403"/>
      <c r="BKM203" s="403"/>
      <c r="BKY203" s="727"/>
      <c r="BLB203" s="403"/>
      <c r="BLC203" s="403"/>
      <c r="BLO203" s="727"/>
      <c r="BLR203" s="403"/>
      <c r="BLS203" s="403"/>
      <c r="BME203" s="727"/>
      <c r="BMH203" s="403"/>
      <c r="BMI203" s="403"/>
      <c r="BMU203" s="727"/>
      <c r="BMX203" s="403"/>
      <c r="BMY203" s="403"/>
      <c r="BNK203" s="727"/>
      <c r="BNN203" s="403"/>
      <c r="BNO203" s="403"/>
      <c r="BOA203" s="727"/>
      <c r="BOD203" s="403"/>
      <c r="BOE203" s="403"/>
      <c r="BOQ203" s="727"/>
      <c r="BOT203" s="403"/>
      <c r="BOU203" s="403"/>
      <c r="BPG203" s="727"/>
      <c r="BPJ203" s="403"/>
      <c r="BPK203" s="403"/>
      <c r="BPW203" s="727"/>
      <c r="BPZ203" s="403"/>
      <c r="BQA203" s="403"/>
      <c r="BQM203" s="727"/>
      <c r="BQP203" s="403"/>
      <c r="BQQ203" s="403"/>
      <c r="BRC203" s="727"/>
      <c r="BRF203" s="403"/>
      <c r="BRG203" s="403"/>
      <c r="BRS203" s="727"/>
      <c r="BRV203" s="403"/>
      <c r="BRW203" s="403"/>
      <c r="BSI203" s="727"/>
      <c r="BSL203" s="403"/>
      <c r="BSM203" s="403"/>
      <c r="BSY203" s="727"/>
      <c r="BTB203" s="403"/>
      <c r="BTC203" s="403"/>
      <c r="BTO203" s="727"/>
      <c r="BTR203" s="403"/>
      <c r="BTS203" s="403"/>
      <c r="BUE203" s="727"/>
      <c r="BUH203" s="403"/>
      <c r="BUI203" s="403"/>
      <c r="BUU203" s="727"/>
      <c r="BUX203" s="403"/>
      <c r="BUY203" s="403"/>
      <c r="BVK203" s="727"/>
      <c r="BVN203" s="403"/>
      <c r="BVO203" s="403"/>
      <c r="BWA203" s="727"/>
      <c r="BWD203" s="403"/>
      <c r="BWE203" s="403"/>
      <c r="BWQ203" s="727"/>
      <c r="BWT203" s="403"/>
      <c r="BWU203" s="403"/>
      <c r="BXG203" s="727"/>
      <c r="BXJ203" s="403"/>
      <c r="BXK203" s="403"/>
      <c r="BXW203" s="727"/>
      <c r="BXZ203" s="403"/>
      <c r="BYA203" s="403"/>
      <c r="BYM203" s="727"/>
      <c r="BYP203" s="403"/>
      <c r="BYQ203" s="403"/>
      <c r="BZC203" s="727"/>
      <c r="BZF203" s="403"/>
      <c r="BZG203" s="403"/>
      <c r="BZS203" s="727"/>
      <c r="BZV203" s="403"/>
      <c r="BZW203" s="403"/>
      <c r="CAI203" s="727"/>
      <c r="CAL203" s="403"/>
      <c r="CAM203" s="403"/>
      <c r="CAY203" s="727"/>
      <c r="CBB203" s="403"/>
      <c r="CBC203" s="403"/>
      <c r="CBO203" s="727"/>
      <c r="CBR203" s="403"/>
      <c r="CBS203" s="403"/>
      <c r="CCE203" s="727"/>
      <c r="CCH203" s="403"/>
      <c r="CCI203" s="403"/>
      <c r="CCU203" s="727"/>
      <c r="CCX203" s="403"/>
      <c r="CCY203" s="403"/>
      <c r="CDK203" s="727"/>
      <c r="CDN203" s="403"/>
      <c r="CDO203" s="403"/>
      <c r="CEA203" s="727"/>
      <c r="CED203" s="403"/>
      <c r="CEE203" s="403"/>
      <c r="CEQ203" s="727"/>
      <c r="CET203" s="403"/>
      <c r="CEU203" s="403"/>
      <c r="CFG203" s="727"/>
      <c r="CFJ203" s="403"/>
      <c r="CFK203" s="403"/>
      <c r="CFW203" s="727"/>
      <c r="CFZ203" s="403"/>
      <c r="CGA203" s="403"/>
      <c r="CGM203" s="727"/>
      <c r="CGP203" s="403"/>
      <c r="CGQ203" s="403"/>
      <c r="CHC203" s="727"/>
      <c r="CHF203" s="403"/>
      <c r="CHG203" s="403"/>
      <c r="CHS203" s="727"/>
      <c r="CHV203" s="403"/>
      <c r="CHW203" s="403"/>
      <c r="CII203" s="727"/>
      <c r="CIL203" s="403"/>
      <c r="CIM203" s="403"/>
      <c r="CIY203" s="727"/>
      <c r="CJB203" s="403"/>
      <c r="CJC203" s="403"/>
      <c r="CJO203" s="727"/>
      <c r="CJR203" s="403"/>
      <c r="CJS203" s="403"/>
      <c r="CKE203" s="727"/>
      <c r="CKH203" s="403"/>
      <c r="CKI203" s="403"/>
      <c r="CKU203" s="727"/>
      <c r="CKX203" s="403"/>
      <c r="CKY203" s="403"/>
      <c r="CLK203" s="727"/>
      <c r="CLN203" s="403"/>
      <c r="CLO203" s="403"/>
      <c r="CMA203" s="727"/>
      <c r="CMD203" s="403"/>
      <c r="CME203" s="403"/>
      <c r="CMQ203" s="727"/>
      <c r="CMT203" s="403"/>
      <c r="CMU203" s="403"/>
      <c r="CNG203" s="727"/>
      <c r="CNJ203" s="403"/>
      <c r="CNK203" s="403"/>
      <c r="CNW203" s="727"/>
      <c r="CNZ203" s="403"/>
      <c r="COA203" s="403"/>
      <c r="COM203" s="727"/>
      <c r="COP203" s="403"/>
      <c r="COQ203" s="403"/>
      <c r="CPC203" s="727"/>
      <c r="CPF203" s="403"/>
      <c r="CPG203" s="403"/>
      <c r="CPS203" s="727"/>
      <c r="CPV203" s="403"/>
      <c r="CPW203" s="403"/>
      <c r="CQI203" s="727"/>
      <c r="CQL203" s="403"/>
      <c r="CQM203" s="403"/>
      <c r="CQY203" s="727"/>
      <c r="CRB203" s="403"/>
      <c r="CRC203" s="403"/>
      <c r="CRO203" s="727"/>
      <c r="CRR203" s="403"/>
      <c r="CRS203" s="403"/>
      <c r="CSE203" s="727"/>
      <c r="CSH203" s="403"/>
      <c r="CSI203" s="403"/>
      <c r="CSU203" s="727"/>
      <c r="CSX203" s="403"/>
      <c r="CSY203" s="403"/>
      <c r="CTK203" s="727"/>
      <c r="CTN203" s="403"/>
      <c r="CTO203" s="403"/>
      <c r="CUA203" s="727"/>
      <c r="CUD203" s="403"/>
      <c r="CUE203" s="403"/>
      <c r="CUQ203" s="727"/>
      <c r="CUT203" s="403"/>
      <c r="CUU203" s="403"/>
      <c r="CVG203" s="727"/>
      <c r="CVJ203" s="403"/>
      <c r="CVK203" s="403"/>
      <c r="CVW203" s="727"/>
      <c r="CVZ203" s="403"/>
      <c r="CWA203" s="403"/>
      <c r="CWM203" s="727"/>
      <c r="CWP203" s="403"/>
      <c r="CWQ203" s="403"/>
      <c r="CXC203" s="727"/>
      <c r="CXF203" s="403"/>
      <c r="CXG203" s="403"/>
      <c r="CXS203" s="727"/>
      <c r="CXV203" s="403"/>
      <c r="CXW203" s="403"/>
      <c r="CYI203" s="727"/>
      <c r="CYL203" s="403"/>
      <c r="CYM203" s="403"/>
      <c r="CYY203" s="727"/>
      <c r="CZB203" s="403"/>
      <c r="CZC203" s="403"/>
      <c r="CZO203" s="727"/>
      <c r="CZR203" s="403"/>
      <c r="CZS203" s="403"/>
      <c r="DAE203" s="727"/>
      <c r="DAH203" s="403"/>
      <c r="DAI203" s="403"/>
      <c r="DAU203" s="727"/>
      <c r="DAX203" s="403"/>
      <c r="DAY203" s="403"/>
      <c r="DBK203" s="727"/>
      <c r="DBN203" s="403"/>
      <c r="DBO203" s="403"/>
      <c r="DCA203" s="727"/>
      <c r="DCD203" s="403"/>
      <c r="DCE203" s="403"/>
      <c r="DCQ203" s="727"/>
      <c r="DCT203" s="403"/>
      <c r="DCU203" s="403"/>
      <c r="DDG203" s="727"/>
      <c r="DDJ203" s="403"/>
      <c r="DDK203" s="403"/>
      <c r="DDW203" s="727"/>
      <c r="DDZ203" s="403"/>
      <c r="DEA203" s="403"/>
      <c r="DEM203" s="727"/>
      <c r="DEP203" s="403"/>
      <c r="DEQ203" s="403"/>
      <c r="DFC203" s="727"/>
      <c r="DFF203" s="403"/>
      <c r="DFG203" s="403"/>
      <c r="DFS203" s="727"/>
      <c r="DFV203" s="403"/>
      <c r="DFW203" s="403"/>
      <c r="DGI203" s="727"/>
      <c r="DGL203" s="403"/>
      <c r="DGM203" s="403"/>
      <c r="DGY203" s="727"/>
      <c r="DHB203" s="403"/>
      <c r="DHC203" s="403"/>
      <c r="DHO203" s="727"/>
      <c r="DHR203" s="403"/>
      <c r="DHS203" s="403"/>
      <c r="DIE203" s="727"/>
      <c r="DIH203" s="403"/>
      <c r="DII203" s="403"/>
      <c r="DIU203" s="727"/>
      <c r="DIX203" s="403"/>
      <c r="DIY203" s="403"/>
      <c r="DJK203" s="727"/>
      <c r="DJN203" s="403"/>
      <c r="DJO203" s="403"/>
      <c r="DKA203" s="727"/>
      <c r="DKD203" s="403"/>
      <c r="DKE203" s="403"/>
      <c r="DKQ203" s="727"/>
      <c r="DKT203" s="403"/>
      <c r="DKU203" s="403"/>
      <c r="DLG203" s="727"/>
      <c r="DLJ203" s="403"/>
      <c r="DLK203" s="403"/>
      <c r="DLW203" s="727"/>
      <c r="DLZ203" s="403"/>
      <c r="DMA203" s="403"/>
      <c r="DMM203" s="727"/>
      <c r="DMP203" s="403"/>
      <c r="DMQ203" s="403"/>
      <c r="DNC203" s="727"/>
      <c r="DNF203" s="403"/>
      <c r="DNG203" s="403"/>
      <c r="DNS203" s="727"/>
      <c r="DNV203" s="403"/>
      <c r="DNW203" s="403"/>
      <c r="DOI203" s="727"/>
      <c r="DOL203" s="403"/>
      <c r="DOM203" s="403"/>
      <c r="DOY203" s="727"/>
      <c r="DPB203" s="403"/>
      <c r="DPC203" s="403"/>
      <c r="DPO203" s="727"/>
      <c r="DPR203" s="403"/>
      <c r="DPS203" s="403"/>
      <c r="DQE203" s="727"/>
      <c r="DQH203" s="403"/>
      <c r="DQI203" s="403"/>
      <c r="DQU203" s="727"/>
      <c r="DQX203" s="403"/>
      <c r="DQY203" s="403"/>
      <c r="DRK203" s="727"/>
      <c r="DRN203" s="403"/>
      <c r="DRO203" s="403"/>
      <c r="DSA203" s="727"/>
      <c r="DSD203" s="403"/>
      <c r="DSE203" s="403"/>
      <c r="DSQ203" s="727"/>
      <c r="DST203" s="403"/>
      <c r="DSU203" s="403"/>
      <c r="DTG203" s="727"/>
      <c r="DTJ203" s="403"/>
      <c r="DTK203" s="403"/>
      <c r="DTW203" s="727"/>
      <c r="DTZ203" s="403"/>
      <c r="DUA203" s="403"/>
      <c r="DUM203" s="727"/>
      <c r="DUP203" s="403"/>
      <c r="DUQ203" s="403"/>
      <c r="DVC203" s="727"/>
      <c r="DVF203" s="403"/>
      <c r="DVG203" s="403"/>
      <c r="DVS203" s="727"/>
      <c r="DVV203" s="403"/>
      <c r="DVW203" s="403"/>
      <c r="DWI203" s="727"/>
      <c r="DWL203" s="403"/>
      <c r="DWM203" s="403"/>
      <c r="DWY203" s="727"/>
      <c r="DXB203" s="403"/>
      <c r="DXC203" s="403"/>
      <c r="DXO203" s="727"/>
      <c r="DXR203" s="403"/>
      <c r="DXS203" s="403"/>
      <c r="DYE203" s="727"/>
      <c r="DYH203" s="403"/>
      <c r="DYI203" s="403"/>
      <c r="DYU203" s="727"/>
      <c r="DYX203" s="403"/>
      <c r="DYY203" s="403"/>
      <c r="DZK203" s="727"/>
      <c r="DZN203" s="403"/>
      <c r="DZO203" s="403"/>
      <c r="EAA203" s="727"/>
      <c r="EAD203" s="403"/>
      <c r="EAE203" s="403"/>
      <c r="EAQ203" s="727"/>
      <c r="EAT203" s="403"/>
      <c r="EAU203" s="403"/>
      <c r="EBG203" s="727"/>
      <c r="EBJ203" s="403"/>
      <c r="EBK203" s="403"/>
      <c r="EBW203" s="727"/>
      <c r="EBZ203" s="403"/>
      <c r="ECA203" s="403"/>
      <c r="ECM203" s="727"/>
      <c r="ECP203" s="403"/>
      <c r="ECQ203" s="403"/>
      <c r="EDC203" s="727"/>
      <c r="EDF203" s="403"/>
      <c r="EDG203" s="403"/>
      <c r="EDS203" s="727"/>
      <c r="EDV203" s="403"/>
      <c r="EDW203" s="403"/>
      <c r="EEI203" s="727"/>
      <c r="EEL203" s="403"/>
      <c r="EEM203" s="403"/>
      <c r="EEY203" s="727"/>
      <c r="EFB203" s="403"/>
      <c r="EFC203" s="403"/>
      <c r="EFO203" s="727"/>
      <c r="EFR203" s="403"/>
      <c r="EFS203" s="403"/>
      <c r="EGE203" s="727"/>
      <c r="EGH203" s="403"/>
      <c r="EGI203" s="403"/>
      <c r="EGU203" s="727"/>
      <c r="EGX203" s="403"/>
      <c r="EGY203" s="403"/>
      <c r="EHK203" s="727"/>
      <c r="EHN203" s="403"/>
      <c r="EHO203" s="403"/>
      <c r="EIA203" s="727"/>
      <c r="EID203" s="403"/>
      <c r="EIE203" s="403"/>
      <c r="EIQ203" s="727"/>
      <c r="EIT203" s="403"/>
      <c r="EIU203" s="403"/>
      <c r="EJG203" s="727"/>
      <c r="EJJ203" s="403"/>
      <c r="EJK203" s="403"/>
      <c r="EJW203" s="727"/>
      <c r="EJZ203" s="403"/>
      <c r="EKA203" s="403"/>
      <c r="EKM203" s="727"/>
      <c r="EKP203" s="403"/>
      <c r="EKQ203" s="403"/>
      <c r="ELC203" s="727"/>
      <c r="ELF203" s="403"/>
      <c r="ELG203" s="403"/>
      <c r="ELS203" s="727"/>
      <c r="ELV203" s="403"/>
      <c r="ELW203" s="403"/>
      <c r="EMI203" s="727"/>
      <c r="EML203" s="403"/>
      <c r="EMM203" s="403"/>
      <c r="EMY203" s="727"/>
      <c r="ENB203" s="403"/>
      <c r="ENC203" s="403"/>
      <c r="ENO203" s="727"/>
      <c r="ENR203" s="403"/>
      <c r="ENS203" s="403"/>
      <c r="EOE203" s="727"/>
      <c r="EOH203" s="403"/>
      <c r="EOI203" s="403"/>
      <c r="EOU203" s="727"/>
      <c r="EOX203" s="403"/>
      <c r="EOY203" s="403"/>
      <c r="EPK203" s="727"/>
      <c r="EPN203" s="403"/>
      <c r="EPO203" s="403"/>
      <c r="EQA203" s="727"/>
      <c r="EQD203" s="403"/>
      <c r="EQE203" s="403"/>
      <c r="EQQ203" s="727"/>
      <c r="EQT203" s="403"/>
      <c r="EQU203" s="403"/>
      <c r="ERG203" s="727"/>
      <c r="ERJ203" s="403"/>
      <c r="ERK203" s="403"/>
      <c r="ERW203" s="727"/>
      <c r="ERZ203" s="403"/>
      <c r="ESA203" s="403"/>
      <c r="ESM203" s="727"/>
      <c r="ESP203" s="403"/>
      <c r="ESQ203" s="403"/>
      <c r="ETC203" s="727"/>
      <c r="ETF203" s="403"/>
      <c r="ETG203" s="403"/>
      <c r="ETS203" s="727"/>
      <c r="ETV203" s="403"/>
      <c r="ETW203" s="403"/>
      <c r="EUI203" s="727"/>
      <c r="EUL203" s="403"/>
      <c r="EUM203" s="403"/>
      <c r="EUY203" s="727"/>
      <c r="EVB203" s="403"/>
      <c r="EVC203" s="403"/>
      <c r="EVO203" s="727"/>
      <c r="EVR203" s="403"/>
      <c r="EVS203" s="403"/>
      <c r="EWE203" s="727"/>
      <c r="EWH203" s="403"/>
      <c r="EWI203" s="403"/>
      <c r="EWU203" s="727"/>
      <c r="EWX203" s="403"/>
      <c r="EWY203" s="403"/>
      <c r="EXK203" s="727"/>
      <c r="EXN203" s="403"/>
      <c r="EXO203" s="403"/>
      <c r="EYA203" s="727"/>
      <c r="EYD203" s="403"/>
      <c r="EYE203" s="403"/>
      <c r="EYQ203" s="727"/>
      <c r="EYT203" s="403"/>
      <c r="EYU203" s="403"/>
      <c r="EZG203" s="727"/>
      <c r="EZJ203" s="403"/>
      <c r="EZK203" s="403"/>
      <c r="EZW203" s="727"/>
      <c r="EZZ203" s="403"/>
      <c r="FAA203" s="403"/>
      <c r="FAM203" s="727"/>
      <c r="FAP203" s="403"/>
      <c r="FAQ203" s="403"/>
      <c r="FBC203" s="727"/>
      <c r="FBF203" s="403"/>
      <c r="FBG203" s="403"/>
      <c r="FBS203" s="727"/>
      <c r="FBV203" s="403"/>
      <c r="FBW203" s="403"/>
      <c r="FCI203" s="727"/>
      <c r="FCL203" s="403"/>
      <c r="FCM203" s="403"/>
      <c r="FCY203" s="727"/>
      <c r="FDB203" s="403"/>
      <c r="FDC203" s="403"/>
      <c r="FDO203" s="727"/>
      <c r="FDR203" s="403"/>
      <c r="FDS203" s="403"/>
      <c r="FEE203" s="727"/>
      <c r="FEH203" s="403"/>
      <c r="FEI203" s="403"/>
      <c r="FEU203" s="727"/>
      <c r="FEX203" s="403"/>
      <c r="FEY203" s="403"/>
      <c r="FFK203" s="727"/>
      <c r="FFN203" s="403"/>
      <c r="FFO203" s="403"/>
      <c r="FGA203" s="727"/>
      <c r="FGD203" s="403"/>
      <c r="FGE203" s="403"/>
      <c r="FGQ203" s="727"/>
      <c r="FGT203" s="403"/>
      <c r="FGU203" s="403"/>
      <c r="FHG203" s="727"/>
      <c r="FHJ203" s="403"/>
      <c r="FHK203" s="403"/>
      <c r="FHW203" s="727"/>
      <c r="FHZ203" s="403"/>
      <c r="FIA203" s="403"/>
      <c r="FIM203" s="727"/>
      <c r="FIP203" s="403"/>
      <c r="FIQ203" s="403"/>
      <c r="FJC203" s="727"/>
      <c r="FJF203" s="403"/>
      <c r="FJG203" s="403"/>
      <c r="FJS203" s="727"/>
      <c r="FJV203" s="403"/>
      <c r="FJW203" s="403"/>
      <c r="FKI203" s="727"/>
      <c r="FKL203" s="403"/>
      <c r="FKM203" s="403"/>
      <c r="FKY203" s="727"/>
      <c r="FLB203" s="403"/>
      <c r="FLC203" s="403"/>
      <c r="FLO203" s="727"/>
      <c r="FLR203" s="403"/>
      <c r="FLS203" s="403"/>
      <c r="FME203" s="727"/>
      <c r="FMH203" s="403"/>
      <c r="FMI203" s="403"/>
      <c r="FMU203" s="727"/>
      <c r="FMX203" s="403"/>
      <c r="FMY203" s="403"/>
      <c r="FNK203" s="727"/>
      <c r="FNN203" s="403"/>
      <c r="FNO203" s="403"/>
      <c r="FOA203" s="727"/>
      <c r="FOD203" s="403"/>
      <c r="FOE203" s="403"/>
      <c r="FOQ203" s="727"/>
      <c r="FOT203" s="403"/>
      <c r="FOU203" s="403"/>
      <c r="FPG203" s="727"/>
      <c r="FPJ203" s="403"/>
      <c r="FPK203" s="403"/>
      <c r="FPW203" s="727"/>
      <c r="FPZ203" s="403"/>
      <c r="FQA203" s="403"/>
      <c r="FQM203" s="727"/>
      <c r="FQP203" s="403"/>
      <c r="FQQ203" s="403"/>
      <c r="FRC203" s="727"/>
      <c r="FRF203" s="403"/>
      <c r="FRG203" s="403"/>
      <c r="FRS203" s="727"/>
      <c r="FRV203" s="403"/>
      <c r="FRW203" s="403"/>
      <c r="FSI203" s="727"/>
      <c r="FSL203" s="403"/>
      <c r="FSM203" s="403"/>
      <c r="FSY203" s="727"/>
      <c r="FTB203" s="403"/>
      <c r="FTC203" s="403"/>
      <c r="FTO203" s="727"/>
      <c r="FTR203" s="403"/>
      <c r="FTS203" s="403"/>
      <c r="FUE203" s="727"/>
      <c r="FUH203" s="403"/>
      <c r="FUI203" s="403"/>
      <c r="FUU203" s="727"/>
      <c r="FUX203" s="403"/>
      <c r="FUY203" s="403"/>
      <c r="FVK203" s="727"/>
      <c r="FVN203" s="403"/>
      <c r="FVO203" s="403"/>
      <c r="FWA203" s="727"/>
      <c r="FWD203" s="403"/>
      <c r="FWE203" s="403"/>
      <c r="FWQ203" s="727"/>
      <c r="FWT203" s="403"/>
      <c r="FWU203" s="403"/>
      <c r="FXG203" s="727"/>
      <c r="FXJ203" s="403"/>
      <c r="FXK203" s="403"/>
      <c r="FXW203" s="727"/>
      <c r="FXZ203" s="403"/>
      <c r="FYA203" s="403"/>
      <c r="FYM203" s="727"/>
      <c r="FYP203" s="403"/>
      <c r="FYQ203" s="403"/>
      <c r="FZC203" s="727"/>
      <c r="FZF203" s="403"/>
      <c r="FZG203" s="403"/>
      <c r="FZS203" s="727"/>
      <c r="FZV203" s="403"/>
      <c r="FZW203" s="403"/>
      <c r="GAI203" s="727"/>
      <c r="GAL203" s="403"/>
      <c r="GAM203" s="403"/>
      <c r="GAY203" s="727"/>
      <c r="GBB203" s="403"/>
      <c r="GBC203" s="403"/>
      <c r="GBO203" s="727"/>
      <c r="GBR203" s="403"/>
      <c r="GBS203" s="403"/>
      <c r="GCE203" s="727"/>
      <c r="GCH203" s="403"/>
      <c r="GCI203" s="403"/>
      <c r="GCU203" s="727"/>
      <c r="GCX203" s="403"/>
      <c r="GCY203" s="403"/>
      <c r="GDK203" s="727"/>
      <c r="GDN203" s="403"/>
      <c r="GDO203" s="403"/>
      <c r="GEA203" s="727"/>
      <c r="GED203" s="403"/>
      <c r="GEE203" s="403"/>
      <c r="GEQ203" s="727"/>
      <c r="GET203" s="403"/>
      <c r="GEU203" s="403"/>
      <c r="GFG203" s="727"/>
      <c r="GFJ203" s="403"/>
      <c r="GFK203" s="403"/>
      <c r="GFW203" s="727"/>
      <c r="GFZ203" s="403"/>
      <c r="GGA203" s="403"/>
      <c r="GGM203" s="727"/>
      <c r="GGP203" s="403"/>
      <c r="GGQ203" s="403"/>
      <c r="GHC203" s="727"/>
      <c r="GHF203" s="403"/>
      <c r="GHG203" s="403"/>
      <c r="GHS203" s="727"/>
      <c r="GHV203" s="403"/>
      <c r="GHW203" s="403"/>
      <c r="GII203" s="727"/>
      <c r="GIL203" s="403"/>
      <c r="GIM203" s="403"/>
      <c r="GIY203" s="727"/>
      <c r="GJB203" s="403"/>
      <c r="GJC203" s="403"/>
      <c r="GJO203" s="727"/>
      <c r="GJR203" s="403"/>
      <c r="GJS203" s="403"/>
      <c r="GKE203" s="727"/>
      <c r="GKH203" s="403"/>
      <c r="GKI203" s="403"/>
      <c r="GKU203" s="727"/>
      <c r="GKX203" s="403"/>
      <c r="GKY203" s="403"/>
      <c r="GLK203" s="727"/>
      <c r="GLN203" s="403"/>
      <c r="GLO203" s="403"/>
      <c r="GMA203" s="727"/>
      <c r="GMD203" s="403"/>
      <c r="GME203" s="403"/>
      <c r="GMQ203" s="727"/>
      <c r="GMT203" s="403"/>
      <c r="GMU203" s="403"/>
      <c r="GNG203" s="727"/>
      <c r="GNJ203" s="403"/>
      <c r="GNK203" s="403"/>
      <c r="GNW203" s="727"/>
      <c r="GNZ203" s="403"/>
      <c r="GOA203" s="403"/>
      <c r="GOM203" s="727"/>
      <c r="GOP203" s="403"/>
      <c r="GOQ203" s="403"/>
      <c r="GPC203" s="727"/>
      <c r="GPF203" s="403"/>
      <c r="GPG203" s="403"/>
      <c r="GPS203" s="727"/>
      <c r="GPV203" s="403"/>
      <c r="GPW203" s="403"/>
      <c r="GQI203" s="727"/>
      <c r="GQL203" s="403"/>
      <c r="GQM203" s="403"/>
      <c r="GQY203" s="727"/>
      <c r="GRB203" s="403"/>
      <c r="GRC203" s="403"/>
      <c r="GRO203" s="727"/>
      <c r="GRR203" s="403"/>
      <c r="GRS203" s="403"/>
      <c r="GSE203" s="727"/>
      <c r="GSH203" s="403"/>
      <c r="GSI203" s="403"/>
      <c r="GSU203" s="727"/>
      <c r="GSX203" s="403"/>
      <c r="GSY203" s="403"/>
      <c r="GTK203" s="727"/>
      <c r="GTN203" s="403"/>
      <c r="GTO203" s="403"/>
      <c r="GUA203" s="727"/>
      <c r="GUD203" s="403"/>
      <c r="GUE203" s="403"/>
      <c r="GUQ203" s="727"/>
      <c r="GUT203" s="403"/>
      <c r="GUU203" s="403"/>
      <c r="GVG203" s="727"/>
      <c r="GVJ203" s="403"/>
      <c r="GVK203" s="403"/>
      <c r="GVW203" s="727"/>
      <c r="GVZ203" s="403"/>
      <c r="GWA203" s="403"/>
      <c r="GWM203" s="727"/>
      <c r="GWP203" s="403"/>
      <c r="GWQ203" s="403"/>
      <c r="GXC203" s="727"/>
      <c r="GXF203" s="403"/>
      <c r="GXG203" s="403"/>
      <c r="GXS203" s="727"/>
      <c r="GXV203" s="403"/>
      <c r="GXW203" s="403"/>
      <c r="GYI203" s="727"/>
      <c r="GYL203" s="403"/>
      <c r="GYM203" s="403"/>
      <c r="GYY203" s="727"/>
      <c r="GZB203" s="403"/>
      <c r="GZC203" s="403"/>
      <c r="GZO203" s="727"/>
      <c r="GZR203" s="403"/>
      <c r="GZS203" s="403"/>
      <c r="HAE203" s="727"/>
      <c r="HAH203" s="403"/>
      <c r="HAI203" s="403"/>
      <c r="HAU203" s="727"/>
      <c r="HAX203" s="403"/>
      <c r="HAY203" s="403"/>
      <c r="HBK203" s="727"/>
      <c r="HBN203" s="403"/>
      <c r="HBO203" s="403"/>
      <c r="HCA203" s="727"/>
      <c r="HCD203" s="403"/>
      <c r="HCE203" s="403"/>
      <c r="HCQ203" s="727"/>
      <c r="HCT203" s="403"/>
      <c r="HCU203" s="403"/>
      <c r="HDG203" s="727"/>
      <c r="HDJ203" s="403"/>
      <c r="HDK203" s="403"/>
      <c r="HDW203" s="727"/>
      <c r="HDZ203" s="403"/>
      <c r="HEA203" s="403"/>
      <c r="HEM203" s="727"/>
      <c r="HEP203" s="403"/>
      <c r="HEQ203" s="403"/>
      <c r="HFC203" s="727"/>
      <c r="HFF203" s="403"/>
      <c r="HFG203" s="403"/>
      <c r="HFS203" s="727"/>
      <c r="HFV203" s="403"/>
      <c r="HFW203" s="403"/>
      <c r="HGI203" s="727"/>
      <c r="HGL203" s="403"/>
      <c r="HGM203" s="403"/>
      <c r="HGY203" s="727"/>
      <c r="HHB203" s="403"/>
      <c r="HHC203" s="403"/>
      <c r="HHO203" s="727"/>
      <c r="HHR203" s="403"/>
      <c r="HHS203" s="403"/>
      <c r="HIE203" s="727"/>
      <c r="HIH203" s="403"/>
      <c r="HII203" s="403"/>
      <c r="HIU203" s="727"/>
      <c r="HIX203" s="403"/>
      <c r="HIY203" s="403"/>
      <c r="HJK203" s="727"/>
      <c r="HJN203" s="403"/>
      <c r="HJO203" s="403"/>
      <c r="HKA203" s="727"/>
      <c r="HKD203" s="403"/>
      <c r="HKE203" s="403"/>
      <c r="HKQ203" s="727"/>
      <c r="HKT203" s="403"/>
      <c r="HKU203" s="403"/>
      <c r="HLG203" s="727"/>
      <c r="HLJ203" s="403"/>
      <c r="HLK203" s="403"/>
      <c r="HLW203" s="727"/>
      <c r="HLZ203" s="403"/>
      <c r="HMA203" s="403"/>
      <c r="HMM203" s="727"/>
      <c r="HMP203" s="403"/>
      <c r="HMQ203" s="403"/>
      <c r="HNC203" s="727"/>
      <c r="HNF203" s="403"/>
      <c r="HNG203" s="403"/>
      <c r="HNS203" s="727"/>
      <c r="HNV203" s="403"/>
      <c r="HNW203" s="403"/>
      <c r="HOI203" s="727"/>
      <c r="HOL203" s="403"/>
      <c r="HOM203" s="403"/>
      <c r="HOY203" s="727"/>
      <c r="HPB203" s="403"/>
      <c r="HPC203" s="403"/>
      <c r="HPO203" s="727"/>
      <c r="HPR203" s="403"/>
      <c r="HPS203" s="403"/>
      <c r="HQE203" s="727"/>
      <c r="HQH203" s="403"/>
      <c r="HQI203" s="403"/>
      <c r="HQU203" s="727"/>
      <c r="HQX203" s="403"/>
      <c r="HQY203" s="403"/>
      <c r="HRK203" s="727"/>
      <c r="HRN203" s="403"/>
      <c r="HRO203" s="403"/>
      <c r="HSA203" s="727"/>
      <c r="HSD203" s="403"/>
      <c r="HSE203" s="403"/>
      <c r="HSQ203" s="727"/>
      <c r="HST203" s="403"/>
      <c r="HSU203" s="403"/>
      <c r="HTG203" s="727"/>
      <c r="HTJ203" s="403"/>
      <c r="HTK203" s="403"/>
      <c r="HTW203" s="727"/>
      <c r="HTZ203" s="403"/>
      <c r="HUA203" s="403"/>
      <c r="HUM203" s="727"/>
      <c r="HUP203" s="403"/>
      <c r="HUQ203" s="403"/>
      <c r="HVC203" s="727"/>
      <c r="HVF203" s="403"/>
      <c r="HVG203" s="403"/>
      <c r="HVS203" s="727"/>
      <c r="HVV203" s="403"/>
      <c r="HVW203" s="403"/>
      <c r="HWI203" s="727"/>
      <c r="HWL203" s="403"/>
      <c r="HWM203" s="403"/>
      <c r="HWY203" s="727"/>
      <c r="HXB203" s="403"/>
      <c r="HXC203" s="403"/>
      <c r="HXO203" s="727"/>
      <c r="HXR203" s="403"/>
      <c r="HXS203" s="403"/>
      <c r="HYE203" s="727"/>
      <c r="HYH203" s="403"/>
      <c r="HYI203" s="403"/>
      <c r="HYU203" s="727"/>
      <c r="HYX203" s="403"/>
      <c r="HYY203" s="403"/>
      <c r="HZK203" s="727"/>
      <c r="HZN203" s="403"/>
      <c r="HZO203" s="403"/>
      <c r="IAA203" s="727"/>
      <c r="IAD203" s="403"/>
      <c r="IAE203" s="403"/>
      <c r="IAQ203" s="727"/>
      <c r="IAT203" s="403"/>
      <c r="IAU203" s="403"/>
      <c r="IBG203" s="727"/>
      <c r="IBJ203" s="403"/>
      <c r="IBK203" s="403"/>
      <c r="IBW203" s="727"/>
      <c r="IBZ203" s="403"/>
      <c r="ICA203" s="403"/>
      <c r="ICM203" s="727"/>
      <c r="ICP203" s="403"/>
      <c r="ICQ203" s="403"/>
      <c r="IDC203" s="727"/>
      <c r="IDF203" s="403"/>
      <c r="IDG203" s="403"/>
      <c r="IDS203" s="727"/>
      <c r="IDV203" s="403"/>
      <c r="IDW203" s="403"/>
      <c r="IEI203" s="727"/>
      <c r="IEL203" s="403"/>
      <c r="IEM203" s="403"/>
      <c r="IEY203" s="727"/>
      <c r="IFB203" s="403"/>
      <c r="IFC203" s="403"/>
      <c r="IFO203" s="727"/>
      <c r="IFR203" s="403"/>
      <c r="IFS203" s="403"/>
      <c r="IGE203" s="727"/>
      <c r="IGH203" s="403"/>
      <c r="IGI203" s="403"/>
      <c r="IGU203" s="727"/>
      <c r="IGX203" s="403"/>
      <c r="IGY203" s="403"/>
      <c r="IHK203" s="727"/>
      <c r="IHN203" s="403"/>
      <c r="IHO203" s="403"/>
      <c r="IIA203" s="727"/>
      <c r="IID203" s="403"/>
      <c r="IIE203" s="403"/>
      <c r="IIQ203" s="727"/>
      <c r="IIT203" s="403"/>
      <c r="IIU203" s="403"/>
      <c r="IJG203" s="727"/>
      <c r="IJJ203" s="403"/>
      <c r="IJK203" s="403"/>
      <c r="IJW203" s="727"/>
      <c r="IJZ203" s="403"/>
      <c r="IKA203" s="403"/>
      <c r="IKM203" s="727"/>
      <c r="IKP203" s="403"/>
      <c r="IKQ203" s="403"/>
      <c r="ILC203" s="727"/>
      <c r="ILF203" s="403"/>
      <c r="ILG203" s="403"/>
      <c r="ILS203" s="727"/>
      <c r="ILV203" s="403"/>
      <c r="ILW203" s="403"/>
      <c r="IMI203" s="727"/>
      <c r="IML203" s="403"/>
      <c r="IMM203" s="403"/>
      <c r="IMY203" s="727"/>
      <c r="INB203" s="403"/>
      <c r="INC203" s="403"/>
      <c r="INO203" s="727"/>
      <c r="INR203" s="403"/>
      <c r="INS203" s="403"/>
      <c r="IOE203" s="727"/>
      <c r="IOH203" s="403"/>
      <c r="IOI203" s="403"/>
      <c r="IOU203" s="727"/>
      <c r="IOX203" s="403"/>
      <c r="IOY203" s="403"/>
      <c r="IPK203" s="727"/>
      <c r="IPN203" s="403"/>
      <c r="IPO203" s="403"/>
      <c r="IQA203" s="727"/>
      <c r="IQD203" s="403"/>
      <c r="IQE203" s="403"/>
      <c r="IQQ203" s="727"/>
      <c r="IQT203" s="403"/>
      <c r="IQU203" s="403"/>
      <c r="IRG203" s="727"/>
      <c r="IRJ203" s="403"/>
      <c r="IRK203" s="403"/>
      <c r="IRW203" s="727"/>
      <c r="IRZ203" s="403"/>
      <c r="ISA203" s="403"/>
      <c r="ISM203" s="727"/>
      <c r="ISP203" s="403"/>
      <c r="ISQ203" s="403"/>
      <c r="ITC203" s="727"/>
      <c r="ITF203" s="403"/>
      <c r="ITG203" s="403"/>
      <c r="ITS203" s="727"/>
      <c r="ITV203" s="403"/>
      <c r="ITW203" s="403"/>
      <c r="IUI203" s="727"/>
      <c r="IUL203" s="403"/>
      <c r="IUM203" s="403"/>
      <c r="IUY203" s="727"/>
      <c r="IVB203" s="403"/>
      <c r="IVC203" s="403"/>
      <c r="IVO203" s="727"/>
      <c r="IVR203" s="403"/>
      <c r="IVS203" s="403"/>
      <c r="IWE203" s="727"/>
      <c r="IWH203" s="403"/>
      <c r="IWI203" s="403"/>
      <c r="IWU203" s="727"/>
      <c r="IWX203" s="403"/>
      <c r="IWY203" s="403"/>
      <c r="IXK203" s="727"/>
      <c r="IXN203" s="403"/>
      <c r="IXO203" s="403"/>
      <c r="IYA203" s="727"/>
      <c r="IYD203" s="403"/>
      <c r="IYE203" s="403"/>
      <c r="IYQ203" s="727"/>
      <c r="IYT203" s="403"/>
      <c r="IYU203" s="403"/>
      <c r="IZG203" s="727"/>
      <c r="IZJ203" s="403"/>
      <c r="IZK203" s="403"/>
      <c r="IZW203" s="727"/>
      <c r="IZZ203" s="403"/>
      <c r="JAA203" s="403"/>
      <c r="JAM203" s="727"/>
      <c r="JAP203" s="403"/>
      <c r="JAQ203" s="403"/>
      <c r="JBC203" s="727"/>
      <c r="JBF203" s="403"/>
      <c r="JBG203" s="403"/>
      <c r="JBS203" s="727"/>
      <c r="JBV203" s="403"/>
      <c r="JBW203" s="403"/>
      <c r="JCI203" s="727"/>
      <c r="JCL203" s="403"/>
      <c r="JCM203" s="403"/>
      <c r="JCY203" s="727"/>
      <c r="JDB203" s="403"/>
      <c r="JDC203" s="403"/>
      <c r="JDO203" s="727"/>
      <c r="JDR203" s="403"/>
      <c r="JDS203" s="403"/>
      <c r="JEE203" s="727"/>
      <c r="JEH203" s="403"/>
      <c r="JEI203" s="403"/>
      <c r="JEU203" s="727"/>
      <c r="JEX203" s="403"/>
      <c r="JEY203" s="403"/>
      <c r="JFK203" s="727"/>
      <c r="JFN203" s="403"/>
      <c r="JFO203" s="403"/>
      <c r="JGA203" s="727"/>
      <c r="JGD203" s="403"/>
      <c r="JGE203" s="403"/>
      <c r="JGQ203" s="727"/>
      <c r="JGT203" s="403"/>
      <c r="JGU203" s="403"/>
      <c r="JHG203" s="727"/>
      <c r="JHJ203" s="403"/>
      <c r="JHK203" s="403"/>
      <c r="JHW203" s="727"/>
      <c r="JHZ203" s="403"/>
      <c r="JIA203" s="403"/>
      <c r="JIM203" s="727"/>
      <c r="JIP203" s="403"/>
      <c r="JIQ203" s="403"/>
      <c r="JJC203" s="727"/>
      <c r="JJF203" s="403"/>
      <c r="JJG203" s="403"/>
      <c r="JJS203" s="727"/>
      <c r="JJV203" s="403"/>
      <c r="JJW203" s="403"/>
      <c r="JKI203" s="727"/>
      <c r="JKL203" s="403"/>
      <c r="JKM203" s="403"/>
      <c r="JKY203" s="727"/>
      <c r="JLB203" s="403"/>
      <c r="JLC203" s="403"/>
      <c r="JLO203" s="727"/>
      <c r="JLR203" s="403"/>
      <c r="JLS203" s="403"/>
      <c r="JME203" s="727"/>
      <c r="JMH203" s="403"/>
      <c r="JMI203" s="403"/>
      <c r="JMU203" s="727"/>
      <c r="JMX203" s="403"/>
      <c r="JMY203" s="403"/>
      <c r="JNK203" s="727"/>
      <c r="JNN203" s="403"/>
      <c r="JNO203" s="403"/>
      <c r="JOA203" s="727"/>
      <c r="JOD203" s="403"/>
      <c r="JOE203" s="403"/>
      <c r="JOQ203" s="727"/>
      <c r="JOT203" s="403"/>
      <c r="JOU203" s="403"/>
      <c r="JPG203" s="727"/>
      <c r="JPJ203" s="403"/>
      <c r="JPK203" s="403"/>
      <c r="JPW203" s="727"/>
      <c r="JPZ203" s="403"/>
      <c r="JQA203" s="403"/>
      <c r="JQM203" s="727"/>
      <c r="JQP203" s="403"/>
      <c r="JQQ203" s="403"/>
      <c r="JRC203" s="727"/>
      <c r="JRF203" s="403"/>
      <c r="JRG203" s="403"/>
      <c r="JRS203" s="727"/>
      <c r="JRV203" s="403"/>
      <c r="JRW203" s="403"/>
      <c r="JSI203" s="727"/>
      <c r="JSL203" s="403"/>
      <c r="JSM203" s="403"/>
      <c r="JSY203" s="727"/>
      <c r="JTB203" s="403"/>
      <c r="JTC203" s="403"/>
      <c r="JTO203" s="727"/>
      <c r="JTR203" s="403"/>
      <c r="JTS203" s="403"/>
      <c r="JUE203" s="727"/>
      <c r="JUH203" s="403"/>
      <c r="JUI203" s="403"/>
      <c r="JUU203" s="727"/>
      <c r="JUX203" s="403"/>
      <c r="JUY203" s="403"/>
      <c r="JVK203" s="727"/>
      <c r="JVN203" s="403"/>
      <c r="JVO203" s="403"/>
      <c r="JWA203" s="727"/>
      <c r="JWD203" s="403"/>
      <c r="JWE203" s="403"/>
      <c r="JWQ203" s="727"/>
      <c r="JWT203" s="403"/>
      <c r="JWU203" s="403"/>
      <c r="JXG203" s="727"/>
      <c r="JXJ203" s="403"/>
      <c r="JXK203" s="403"/>
      <c r="JXW203" s="727"/>
      <c r="JXZ203" s="403"/>
      <c r="JYA203" s="403"/>
      <c r="JYM203" s="727"/>
      <c r="JYP203" s="403"/>
      <c r="JYQ203" s="403"/>
      <c r="JZC203" s="727"/>
      <c r="JZF203" s="403"/>
      <c r="JZG203" s="403"/>
      <c r="JZS203" s="727"/>
      <c r="JZV203" s="403"/>
      <c r="JZW203" s="403"/>
      <c r="KAI203" s="727"/>
      <c r="KAL203" s="403"/>
      <c r="KAM203" s="403"/>
      <c r="KAY203" s="727"/>
      <c r="KBB203" s="403"/>
      <c r="KBC203" s="403"/>
      <c r="KBO203" s="727"/>
      <c r="KBR203" s="403"/>
      <c r="KBS203" s="403"/>
      <c r="KCE203" s="727"/>
      <c r="KCH203" s="403"/>
      <c r="KCI203" s="403"/>
      <c r="KCU203" s="727"/>
      <c r="KCX203" s="403"/>
      <c r="KCY203" s="403"/>
      <c r="KDK203" s="727"/>
      <c r="KDN203" s="403"/>
      <c r="KDO203" s="403"/>
      <c r="KEA203" s="727"/>
      <c r="KED203" s="403"/>
      <c r="KEE203" s="403"/>
      <c r="KEQ203" s="727"/>
      <c r="KET203" s="403"/>
      <c r="KEU203" s="403"/>
      <c r="KFG203" s="727"/>
      <c r="KFJ203" s="403"/>
      <c r="KFK203" s="403"/>
      <c r="KFW203" s="727"/>
      <c r="KFZ203" s="403"/>
      <c r="KGA203" s="403"/>
      <c r="KGM203" s="727"/>
      <c r="KGP203" s="403"/>
      <c r="KGQ203" s="403"/>
      <c r="KHC203" s="727"/>
      <c r="KHF203" s="403"/>
      <c r="KHG203" s="403"/>
      <c r="KHS203" s="727"/>
      <c r="KHV203" s="403"/>
      <c r="KHW203" s="403"/>
      <c r="KII203" s="727"/>
      <c r="KIL203" s="403"/>
      <c r="KIM203" s="403"/>
      <c r="KIY203" s="727"/>
      <c r="KJB203" s="403"/>
      <c r="KJC203" s="403"/>
      <c r="KJO203" s="727"/>
      <c r="KJR203" s="403"/>
      <c r="KJS203" s="403"/>
      <c r="KKE203" s="727"/>
      <c r="KKH203" s="403"/>
      <c r="KKI203" s="403"/>
      <c r="KKU203" s="727"/>
      <c r="KKX203" s="403"/>
      <c r="KKY203" s="403"/>
      <c r="KLK203" s="727"/>
      <c r="KLN203" s="403"/>
      <c r="KLO203" s="403"/>
      <c r="KMA203" s="727"/>
      <c r="KMD203" s="403"/>
      <c r="KME203" s="403"/>
      <c r="KMQ203" s="727"/>
      <c r="KMT203" s="403"/>
      <c r="KMU203" s="403"/>
      <c r="KNG203" s="727"/>
      <c r="KNJ203" s="403"/>
      <c r="KNK203" s="403"/>
      <c r="KNW203" s="727"/>
      <c r="KNZ203" s="403"/>
      <c r="KOA203" s="403"/>
      <c r="KOM203" s="727"/>
      <c r="KOP203" s="403"/>
      <c r="KOQ203" s="403"/>
      <c r="KPC203" s="727"/>
      <c r="KPF203" s="403"/>
      <c r="KPG203" s="403"/>
      <c r="KPS203" s="727"/>
      <c r="KPV203" s="403"/>
      <c r="KPW203" s="403"/>
      <c r="KQI203" s="727"/>
      <c r="KQL203" s="403"/>
      <c r="KQM203" s="403"/>
      <c r="KQY203" s="727"/>
      <c r="KRB203" s="403"/>
      <c r="KRC203" s="403"/>
      <c r="KRO203" s="727"/>
      <c r="KRR203" s="403"/>
      <c r="KRS203" s="403"/>
      <c r="KSE203" s="727"/>
      <c r="KSH203" s="403"/>
      <c r="KSI203" s="403"/>
      <c r="KSU203" s="727"/>
      <c r="KSX203" s="403"/>
      <c r="KSY203" s="403"/>
      <c r="KTK203" s="727"/>
      <c r="KTN203" s="403"/>
      <c r="KTO203" s="403"/>
      <c r="KUA203" s="727"/>
      <c r="KUD203" s="403"/>
      <c r="KUE203" s="403"/>
      <c r="KUQ203" s="727"/>
      <c r="KUT203" s="403"/>
      <c r="KUU203" s="403"/>
      <c r="KVG203" s="727"/>
      <c r="KVJ203" s="403"/>
      <c r="KVK203" s="403"/>
      <c r="KVW203" s="727"/>
      <c r="KVZ203" s="403"/>
      <c r="KWA203" s="403"/>
      <c r="KWM203" s="727"/>
      <c r="KWP203" s="403"/>
      <c r="KWQ203" s="403"/>
      <c r="KXC203" s="727"/>
      <c r="KXF203" s="403"/>
      <c r="KXG203" s="403"/>
      <c r="KXS203" s="727"/>
      <c r="KXV203" s="403"/>
      <c r="KXW203" s="403"/>
      <c r="KYI203" s="727"/>
      <c r="KYL203" s="403"/>
      <c r="KYM203" s="403"/>
      <c r="KYY203" s="727"/>
      <c r="KZB203" s="403"/>
      <c r="KZC203" s="403"/>
      <c r="KZO203" s="727"/>
      <c r="KZR203" s="403"/>
      <c r="KZS203" s="403"/>
      <c r="LAE203" s="727"/>
      <c r="LAH203" s="403"/>
      <c r="LAI203" s="403"/>
      <c r="LAU203" s="727"/>
      <c r="LAX203" s="403"/>
      <c r="LAY203" s="403"/>
      <c r="LBK203" s="727"/>
      <c r="LBN203" s="403"/>
      <c r="LBO203" s="403"/>
      <c r="LCA203" s="727"/>
      <c r="LCD203" s="403"/>
      <c r="LCE203" s="403"/>
      <c r="LCQ203" s="727"/>
      <c r="LCT203" s="403"/>
      <c r="LCU203" s="403"/>
      <c r="LDG203" s="727"/>
      <c r="LDJ203" s="403"/>
      <c r="LDK203" s="403"/>
      <c r="LDW203" s="727"/>
      <c r="LDZ203" s="403"/>
      <c r="LEA203" s="403"/>
      <c r="LEM203" s="727"/>
      <c r="LEP203" s="403"/>
      <c r="LEQ203" s="403"/>
      <c r="LFC203" s="727"/>
      <c r="LFF203" s="403"/>
      <c r="LFG203" s="403"/>
      <c r="LFS203" s="727"/>
      <c r="LFV203" s="403"/>
      <c r="LFW203" s="403"/>
      <c r="LGI203" s="727"/>
      <c r="LGL203" s="403"/>
      <c r="LGM203" s="403"/>
      <c r="LGY203" s="727"/>
      <c r="LHB203" s="403"/>
      <c r="LHC203" s="403"/>
      <c r="LHO203" s="727"/>
      <c r="LHR203" s="403"/>
      <c r="LHS203" s="403"/>
      <c r="LIE203" s="727"/>
      <c r="LIH203" s="403"/>
      <c r="LII203" s="403"/>
      <c r="LIU203" s="727"/>
      <c r="LIX203" s="403"/>
      <c r="LIY203" s="403"/>
      <c r="LJK203" s="727"/>
      <c r="LJN203" s="403"/>
      <c r="LJO203" s="403"/>
      <c r="LKA203" s="727"/>
      <c r="LKD203" s="403"/>
      <c r="LKE203" s="403"/>
      <c r="LKQ203" s="727"/>
      <c r="LKT203" s="403"/>
      <c r="LKU203" s="403"/>
      <c r="LLG203" s="727"/>
      <c r="LLJ203" s="403"/>
      <c r="LLK203" s="403"/>
      <c r="LLW203" s="727"/>
      <c r="LLZ203" s="403"/>
      <c r="LMA203" s="403"/>
      <c r="LMM203" s="727"/>
      <c r="LMP203" s="403"/>
      <c r="LMQ203" s="403"/>
      <c r="LNC203" s="727"/>
      <c r="LNF203" s="403"/>
      <c r="LNG203" s="403"/>
      <c r="LNS203" s="727"/>
      <c r="LNV203" s="403"/>
      <c r="LNW203" s="403"/>
      <c r="LOI203" s="727"/>
      <c r="LOL203" s="403"/>
      <c r="LOM203" s="403"/>
      <c r="LOY203" s="727"/>
      <c r="LPB203" s="403"/>
      <c r="LPC203" s="403"/>
      <c r="LPO203" s="727"/>
      <c r="LPR203" s="403"/>
      <c r="LPS203" s="403"/>
      <c r="LQE203" s="727"/>
      <c r="LQH203" s="403"/>
      <c r="LQI203" s="403"/>
      <c r="LQU203" s="727"/>
      <c r="LQX203" s="403"/>
      <c r="LQY203" s="403"/>
      <c r="LRK203" s="727"/>
      <c r="LRN203" s="403"/>
      <c r="LRO203" s="403"/>
      <c r="LSA203" s="727"/>
      <c r="LSD203" s="403"/>
      <c r="LSE203" s="403"/>
      <c r="LSQ203" s="727"/>
      <c r="LST203" s="403"/>
      <c r="LSU203" s="403"/>
      <c r="LTG203" s="727"/>
      <c r="LTJ203" s="403"/>
      <c r="LTK203" s="403"/>
      <c r="LTW203" s="727"/>
      <c r="LTZ203" s="403"/>
      <c r="LUA203" s="403"/>
      <c r="LUM203" s="727"/>
      <c r="LUP203" s="403"/>
      <c r="LUQ203" s="403"/>
      <c r="LVC203" s="727"/>
      <c r="LVF203" s="403"/>
      <c r="LVG203" s="403"/>
      <c r="LVS203" s="727"/>
      <c r="LVV203" s="403"/>
      <c r="LVW203" s="403"/>
      <c r="LWI203" s="727"/>
      <c r="LWL203" s="403"/>
      <c r="LWM203" s="403"/>
      <c r="LWY203" s="727"/>
      <c r="LXB203" s="403"/>
      <c r="LXC203" s="403"/>
      <c r="LXO203" s="727"/>
      <c r="LXR203" s="403"/>
      <c r="LXS203" s="403"/>
      <c r="LYE203" s="727"/>
      <c r="LYH203" s="403"/>
      <c r="LYI203" s="403"/>
      <c r="LYU203" s="727"/>
      <c r="LYX203" s="403"/>
      <c r="LYY203" s="403"/>
      <c r="LZK203" s="727"/>
      <c r="LZN203" s="403"/>
      <c r="LZO203" s="403"/>
      <c r="MAA203" s="727"/>
      <c r="MAD203" s="403"/>
      <c r="MAE203" s="403"/>
      <c r="MAQ203" s="727"/>
      <c r="MAT203" s="403"/>
      <c r="MAU203" s="403"/>
      <c r="MBG203" s="727"/>
      <c r="MBJ203" s="403"/>
      <c r="MBK203" s="403"/>
      <c r="MBW203" s="727"/>
      <c r="MBZ203" s="403"/>
      <c r="MCA203" s="403"/>
      <c r="MCM203" s="727"/>
      <c r="MCP203" s="403"/>
      <c r="MCQ203" s="403"/>
      <c r="MDC203" s="727"/>
      <c r="MDF203" s="403"/>
      <c r="MDG203" s="403"/>
      <c r="MDS203" s="727"/>
      <c r="MDV203" s="403"/>
      <c r="MDW203" s="403"/>
      <c r="MEI203" s="727"/>
      <c r="MEL203" s="403"/>
      <c r="MEM203" s="403"/>
      <c r="MEY203" s="727"/>
      <c r="MFB203" s="403"/>
      <c r="MFC203" s="403"/>
      <c r="MFO203" s="727"/>
      <c r="MFR203" s="403"/>
      <c r="MFS203" s="403"/>
      <c r="MGE203" s="727"/>
      <c r="MGH203" s="403"/>
      <c r="MGI203" s="403"/>
      <c r="MGU203" s="727"/>
      <c r="MGX203" s="403"/>
      <c r="MGY203" s="403"/>
      <c r="MHK203" s="727"/>
      <c r="MHN203" s="403"/>
      <c r="MHO203" s="403"/>
      <c r="MIA203" s="727"/>
      <c r="MID203" s="403"/>
      <c r="MIE203" s="403"/>
      <c r="MIQ203" s="727"/>
      <c r="MIT203" s="403"/>
      <c r="MIU203" s="403"/>
      <c r="MJG203" s="727"/>
      <c r="MJJ203" s="403"/>
      <c r="MJK203" s="403"/>
      <c r="MJW203" s="727"/>
      <c r="MJZ203" s="403"/>
      <c r="MKA203" s="403"/>
      <c r="MKM203" s="727"/>
      <c r="MKP203" s="403"/>
      <c r="MKQ203" s="403"/>
      <c r="MLC203" s="727"/>
      <c r="MLF203" s="403"/>
      <c r="MLG203" s="403"/>
      <c r="MLS203" s="727"/>
      <c r="MLV203" s="403"/>
      <c r="MLW203" s="403"/>
      <c r="MMI203" s="727"/>
      <c r="MML203" s="403"/>
      <c r="MMM203" s="403"/>
      <c r="MMY203" s="727"/>
      <c r="MNB203" s="403"/>
      <c r="MNC203" s="403"/>
      <c r="MNO203" s="727"/>
      <c r="MNR203" s="403"/>
      <c r="MNS203" s="403"/>
      <c r="MOE203" s="727"/>
      <c r="MOH203" s="403"/>
      <c r="MOI203" s="403"/>
      <c r="MOU203" s="727"/>
      <c r="MOX203" s="403"/>
      <c r="MOY203" s="403"/>
      <c r="MPK203" s="727"/>
      <c r="MPN203" s="403"/>
      <c r="MPO203" s="403"/>
      <c r="MQA203" s="727"/>
      <c r="MQD203" s="403"/>
      <c r="MQE203" s="403"/>
      <c r="MQQ203" s="727"/>
      <c r="MQT203" s="403"/>
      <c r="MQU203" s="403"/>
      <c r="MRG203" s="727"/>
      <c r="MRJ203" s="403"/>
      <c r="MRK203" s="403"/>
      <c r="MRW203" s="727"/>
      <c r="MRZ203" s="403"/>
      <c r="MSA203" s="403"/>
      <c r="MSM203" s="727"/>
      <c r="MSP203" s="403"/>
      <c r="MSQ203" s="403"/>
      <c r="MTC203" s="727"/>
      <c r="MTF203" s="403"/>
      <c r="MTG203" s="403"/>
      <c r="MTS203" s="727"/>
      <c r="MTV203" s="403"/>
      <c r="MTW203" s="403"/>
      <c r="MUI203" s="727"/>
      <c r="MUL203" s="403"/>
      <c r="MUM203" s="403"/>
      <c r="MUY203" s="727"/>
      <c r="MVB203" s="403"/>
      <c r="MVC203" s="403"/>
      <c r="MVO203" s="727"/>
      <c r="MVR203" s="403"/>
      <c r="MVS203" s="403"/>
      <c r="MWE203" s="727"/>
      <c r="MWH203" s="403"/>
      <c r="MWI203" s="403"/>
      <c r="MWU203" s="727"/>
      <c r="MWX203" s="403"/>
      <c r="MWY203" s="403"/>
      <c r="MXK203" s="727"/>
      <c r="MXN203" s="403"/>
      <c r="MXO203" s="403"/>
      <c r="MYA203" s="727"/>
      <c r="MYD203" s="403"/>
      <c r="MYE203" s="403"/>
      <c r="MYQ203" s="727"/>
      <c r="MYT203" s="403"/>
      <c r="MYU203" s="403"/>
      <c r="MZG203" s="727"/>
      <c r="MZJ203" s="403"/>
      <c r="MZK203" s="403"/>
      <c r="MZW203" s="727"/>
      <c r="MZZ203" s="403"/>
      <c r="NAA203" s="403"/>
      <c r="NAM203" s="727"/>
      <c r="NAP203" s="403"/>
      <c r="NAQ203" s="403"/>
      <c r="NBC203" s="727"/>
      <c r="NBF203" s="403"/>
      <c r="NBG203" s="403"/>
      <c r="NBS203" s="727"/>
      <c r="NBV203" s="403"/>
      <c r="NBW203" s="403"/>
      <c r="NCI203" s="727"/>
      <c r="NCL203" s="403"/>
      <c r="NCM203" s="403"/>
      <c r="NCY203" s="727"/>
      <c r="NDB203" s="403"/>
      <c r="NDC203" s="403"/>
      <c r="NDO203" s="727"/>
      <c r="NDR203" s="403"/>
      <c r="NDS203" s="403"/>
      <c r="NEE203" s="727"/>
      <c r="NEH203" s="403"/>
      <c r="NEI203" s="403"/>
      <c r="NEU203" s="727"/>
      <c r="NEX203" s="403"/>
      <c r="NEY203" s="403"/>
      <c r="NFK203" s="727"/>
      <c r="NFN203" s="403"/>
      <c r="NFO203" s="403"/>
      <c r="NGA203" s="727"/>
      <c r="NGD203" s="403"/>
      <c r="NGE203" s="403"/>
      <c r="NGQ203" s="727"/>
      <c r="NGT203" s="403"/>
      <c r="NGU203" s="403"/>
      <c r="NHG203" s="727"/>
      <c r="NHJ203" s="403"/>
      <c r="NHK203" s="403"/>
      <c r="NHW203" s="727"/>
      <c r="NHZ203" s="403"/>
      <c r="NIA203" s="403"/>
      <c r="NIM203" s="727"/>
      <c r="NIP203" s="403"/>
      <c r="NIQ203" s="403"/>
      <c r="NJC203" s="727"/>
      <c r="NJF203" s="403"/>
      <c r="NJG203" s="403"/>
      <c r="NJS203" s="727"/>
      <c r="NJV203" s="403"/>
      <c r="NJW203" s="403"/>
      <c r="NKI203" s="727"/>
      <c r="NKL203" s="403"/>
      <c r="NKM203" s="403"/>
      <c r="NKY203" s="727"/>
      <c r="NLB203" s="403"/>
      <c r="NLC203" s="403"/>
      <c r="NLO203" s="727"/>
      <c r="NLR203" s="403"/>
      <c r="NLS203" s="403"/>
      <c r="NME203" s="727"/>
      <c r="NMH203" s="403"/>
      <c r="NMI203" s="403"/>
      <c r="NMU203" s="727"/>
      <c r="NMX203" s="403"/>
      <c r="NMY203" s="403"/>
      <c r="NNK203" s="727"/>
      <c r="NNN203" s="403"/>
      <c r="NNO203" s="403"/>
      <c r="NOA203" s="727"/>
      <c r="NOD203" s="403"/>
      <c r="NOE203" s="403"/>
      <c r="NOQ203" s="727"/>
      <c r="NOT203" s="403"/>
      <c r="NOU203" s="403"/>
      <c r="NPG203" s="727"/>
      <c r="NPJ203" s="403"/>
      <c r="NPK203" s="403"/>
      <c r="NPW203" s="727"/>
      <c r="NPZ203" s="403"/>
      <c r="NQA203" s="403"/>
      <c r="NQM203" s="727"/>
      <c r="NQP203" s="403"/>
      <c r="NQQ203" s="403"/>
      <c r="NRC203" s="727"/>
      <c r="NRF203" s="403"/>
      <c r="NRG203" s="403"/>
      <c r="NRS203" s="727"/>
      <c r="NRV203" s="403"/>
      <c r="NRW203" s="403"/>
      <c r="NSI203" s="727"/>
      <c r="NSL203" s="403"/>
      <c r="NSM203" s="403"/>
      <c r="NSY203" s="727"/>
      <c r="NTB203" s="403"/>
      <c r="NTC203" s="403"/>
      <c r="NTO203" s="727"/>
      <c r="NTR203" s="403"/>
      <c r="NTS203" s="403"/>
      <c r="NUE203" s="727"/>
      <c r="NUH203" s="403"/>
      <c r="NUI203" s="403"/>
      <c r="NUU203" s="727"/>
      <c r="NUX203" s="403"/>
      <c r="NUY203" s="403"/>
      <c r="NVK203" s="727"/>
      <c r="NVN203" s="403"/>
      <c r="NVO203" s="403"/>
      <c r="NWA203" s="727"/>
      <c r="NWD203" s="403"/>
      <c r="NWE203" s="403"/>
      <c r="NWQ203" s="727"/>
      <c r="NWT203" s="403"/>
      <c r="NWU203" s="403"/>
      <c r="NXG203" s="727"/>
      <c r="NXJ203" s="403"/>
      <c r="NXK203" s="403"/>
      <c r="NXW203" s="727"/>
      <c r="NXZ203" s="403"/>
      <c r="NYA203" s="403"/>
      <c r="NYM203" s="727"/>
      <c r="NYP203" s="403"/>
      <c r="NYQ203" s="403"/>
      <c r="NZC203" s="727"/>
      <c r="NZF203" s="403"/>
      <c r="NZG203" s="403"/>
      <c r="NZS203" s="727"/>
      <c r="NZV203" s="403"/>
      <c r="NZW203" s="403"/>
      <c r="OAI203" s="727"/>
      <c r="OAL203" s="403"/>
      <c r="OAM203" s="403"/>
      <c r="OAY203" s="727"/>
      <c r="OBB203" s="403"/>
      <c r="OBC203" s="403"/>
      <c r="OBO203" s="727"/>
      <c r="OBR203" s="403"/>
      <c r="OBS203" s="403"/>
      <c r="OCE203" s="727"/>
      <c r="OCH203" s="403"/>
      <c r="OCI203" s="403"/>
      <c r="OCU203" s="727"/>
      <c r="OCX203" s="403"/>
      <c r="OCY203" s="403"/>
      <c r="ODK203" s="727"/>
      <c r="ODN203" s="403"/>
      <c r="ODO203" s="403"/>
      <c r="OEA203" s="727"/>
      <c r="OED203" s="403"/>
      <c r="OEE203" s="403"/>
      <c r="OEQ203" s="727"/>
      <c r="OET203" s="403"/>
      <c r="OEU203" s="403"/>
      <c r="OFG203" s="727"/>
      <c r="OFJ203" s="403"/>
      <c r="OFK203" s="403"/>
      <c r="OFW203" s="727"/>
      <c r="OFZ203" s="403"/>
      <c r="OGA203" s="403"/>
      <c r="OGM203" s="727"/>
      <c r="OGP203" s="403"/>
      <c r="OGQ203" s="403"/>
      <c r="OHC203" s="727"/>
      <c r="OHF203" s="403"/>
      <c r="OHG203" s="403"/>
      <c r="OHS203" s="727"/>
      <c r="OHV203" s="403"/>
      <c r="OHW203" s="403"/>
      <c r="OII203" s="727"/>
      <c r="OIL203" s="403"/>
      <c r="OIM203" s="403"/>
      <c r="OIY203" s="727"/>
      <c r="OJB203" s="403"/>
      <c r="OJC203" s="403"/>
      <c r="OJO203" s="727"/>
      <c r="OJR203" s="403"/>
      <c r="OJS203" s="403"/>
      <c r="OKE203" s="727"/>
      <c r="OKH203" s="403"/>
      <c r="OKI203" s="403"/>
      <c r="OKU203" s="727"/>
      <c r="OKX203" s="403"/>
      <c r="OKY203" s="403"/>
      <c r="OLK203" s="727"/>
      <c r="OLN203" s="403"/>
      <c r="OLO203" s="403"/>
      <c r="OMA203" s="727"/>
      <c r="OMD203" s="403"/>
      <c r="OME203" s="403"/>
      <c r="OMQ203" s="727"/>
      <c r="OMT203" s="403"/>
      <c r="OMU203" s="403"/>
      <c r="ONG203" s="727"/>
      <c r="ONJ203" s="403"/>
      <c r="ONK203" s="403"/>
      <c r="ONW203" s="727"/>
      <c r="ONZ203" s="403"/>
      <c r="OOA203" s="403"/>
      <c r="OOM203" s="727"/>
      <c r="OOP203" s="403"/>
      <c r="OOQ203" s="403"/>
      <c r="OPC203" s="727"/>
      <c r="OPF203" s="403"/>
      <c r="OPG203" s="403"/>
      <c r="OPS203" s="727"/>
      <c r="OPV203" s="403"/>
      <c r="OPW203" s="403"/>
      <c r="OQI203" s="727"/>
      <c r="OQL203" s="403"/>
      <c r="OQM203" s="403"/>
      <c r="OQY203" s="727"/>
      <c r="ORB203" s="403"/>
      <c r="ORC203" s="403"/>
      <c r="ORO203" s="727"/>
      <c r="ORR203" s="403"/>
      <c r="ORS203" s="403"/>
      <c r="OSE203" s="727"/>
      <c r="OSH203" s="403"/>
      <c r="OSI203" s="403"/>
      <c r="OSU203" s="727"/>
      <c r="OSX203" s="403"/>
      <c r="OSY203" s="403"/>
      <c r="OTK203" s="727"/>
      <c r="OTN203" s="403"/>
      <c r="OTO203" s="403"/>
      <c r="OUA203" s="727"/>
      <c r="OUD203" s="403"/>
      <c r="OUE203" s="403"/>
      <c r="OUQ203" s="727"/>
      <c r="OUT203" s="403"/>
      <c r="OUU203" s="403"/>
      <c r="OVG203" s="727"/>
      <c r="OVJ203" s="403"/>
      <c r="OVK203" s="403"/>
      <c r="OVW203" s="727"/>
      <c r="OVZ203" s="403"/>
      <c r="OWA203" s="403"/>
      <c r="OWM203" s="727"/>
      <c r="OWP203" s="403"/>
      <c r="OWQ203" s="403"/>
      <c r="OXC203" s="727"/>
      <c r="OXF203" s="403"/>
      <c r="OXG203" s="403"/>
      <c r="OXS203" s="727"/>
      <c r="OXV203" s="403"/>
      <c r="OXW203" s="403"/>
      <c r="OYI203" s="727"/>
      <c r="OYL203" s="403"/>
      <c r="OYM203" s="403"/>
      <c r="OYY203" s="727"/>
      <c r="OZB203" s="403"/>
      <c r="OZC203" s="403"/>
      <c r="OZO203" s="727"/>
      <c r="OZR203" s="403"/>
      <c r="OZS203" s="403"/>
      <c r="PAE203" s="727"/>
      <c r="PAH203" s="403"/>
      <c r="PAI203" s="403"/>
      <c r="PAU203" s="727"/>
      <c r="PAX203" s="403"/>
      <c r="PAY203" s="403"/>
      <c r="PBK203" s="727"/>
      <c r="PBN203" s="403"/>
      <c r="PBO203" s="403"/>
      <c r="PCA203" s="727"/>
      <c r="PCD203" s="403"/>
      <c r="PCE203" s="403"/>
      <c r="PCQ203" s="727"/>
      <c r="PCT203" s="403"/>
      <c r="PCU203" s="403"/>
      <c r="PDG203" s="727"/>
      <c r="PDJ203" s="403"/>
      <c r="PDK203" s="403"/>
      <c r="PDW203" s="727"/>
      <c r="PDZ203" s="403"/>
      <c r="PEA203" s="403"/>
      <c r="PEM203" s="727"/>
      <c r="PEP203" s="403"/>
      <c r="PEQ203" s="403"/>
      <c r="PFC203" s="727"/>
      <c r="PFF203" s="403"/>
      <c r="PFG203" s="403"/>
      <c r="PFS203" s="727"/>
      <c r="PFV203" s="403"/>
      <c r="PFW203" s="403"/>
      <c r="PGI203" s="727"/>
      <c r="PGL203" s="403"/>
      <c r="PGM203" s="403"/>
      <c r="PGY203" s="727"/>
      <c r="PHB203" s="403"/>
      <c r="PHC203" s="403"/>
      <c r="PHO203" s="727"/>
      <c r="PHR203" s="403"/>
      <c r="PHS203" s="403"/>
      <c r="PIE203" s="727"/>
      <c r="PIH203" s="403"/>
      <c r="PII203" s="403"/>
      <c r="PIU203" s="727"/>
      <c r="PIX203" s="403"/>
      <c r="PIY203" s="403"/>
      <c r="PJK203" s="727"/>
      <c r="PJN203" s="403"/>
      <c r="PJO203" s="403"/>
      <c r="PKA203" s="727"/>
      <c r="PKD203" s="403"/>
      <c r="PKE203" s="403"/>
      <c r="PKQ203" s="727"/>
      <c r="PKT203" s="403"/>
      <c r="PKU203" s="403"/>
      <c r="PLG203" s="727"/>
      <c r="PLJ203" s="403"/>
      <c r="PLK203" s="403"/>
      <c r="PLW203" s="727"/>
      <c r="PLZ203" s="403"/>
      <c r="PMA203" s="403"/>
      <c r="PMM203" s="727"/>
      <c r="PMP203" s="403"/>
      <c r="PMQ203" s="403"/>
      <c r="PNC203" s="727"/>
      <c r="PNF203" s="403"/>
      <c r="PNG203" s="403"/>
      <c r="PNS203" s="727"/>
      <c r="PNV203" s="403"/>
      <c r="PNW203" s="403"/>
      <c r="POI203" s="727"/>
      <c r="POL203" s="403"/>
      <c r="POM203" s="403"/>
      <c r="POY203" s="727"/>
      <c r="PPB203" s="403"/>
      <c r="PPC203" s="403"/>
      <c r="PPO203" s="727"/>
      <c r="PPR203" s="403"/>
      <c r="PPS203" s="403"/>
      <c r="PQE203" s="727"/>
      <c r="PQH203" s="403"/>
      <c r="PQI203" s="403"/>
      <c r="PQU203" s="727"/>
      <c r="PQX203" s="403"/>
      <c r="PQY203" s="403"/>
      <c r="PRK203" s="727"/>
      <c r="PRN203" s="403"/>
      <c r="PRO203" s="403"/>
      <c r="PSA203" s="727"/>
      <c r="PSD203" s="403"/>
      <c r="PSE203" s="403"/>
      <c r="PSQ203" s="727"/>
      <c r="PST203" s="403"/>
      <c r="PSU203" s="403"/>
      <c r="PTG203" s="727"/>
      <c r="PTJ203" s="403"/>
      <c r="PTK203" s="403"/>
      <c r="PTW203" s="727"/>
      <c r="PTZ203" s="403"/>
      <c r="PUA203" s="403"/>
      <c r="PUM203" s="727"/>
      <c r="PUP203" s="403"/>
      <c r="PUQ203" s="403"/>
      <c r="PVC203" s="727"/>
      <c r="PVF203" s="403"/>
      <c r="PVG203" s="403"/>
      <c r="PVS203" s="727"/>
      <c r="PVV203" s="403"/>
      <c r="PVW203" s="403"/>
      <c r="PWI203" s="727"/>
      <c r="PWL203" s="403"/>
      <c r="PWM203" s="403"/>
      <c r="PWY203" s="727"/>
      <c r="PXB203" s="403"/>
      <c r="PXC203" s="403"/>
      <c r="PXO203" s="727"/>
      <c r="PXR203" s="403"/>
      <c r="PXS203" s="403"/>
      <c r="PYE203" s="727"/>
      <c r="PYH203" s="403"/>
      <c r="PYI203" s="403"/>
      <c r="PYU203" s="727"/>
      <c r="PYX203" s="403"/>
      <c r="PYY203" s="403"/>
      <c r="PZK203" s="727"/>
      <c r="PZN203" s="403"/>
      <c r="PZO203" s="403"/>
      <c r="QAA203" s="727"/>
      <c r="QAD203" s="403"/>
      <c r="QAE203" s="403"/>
      <c r="QAQ203" s="727"/>
      <c r="QAT203" s="403"/>
      <c r="QAU203" s="403"/>
      <c r="QBG203" s="727"/>
      <c r="QBJ203" s="403"/>
      <c r="QBK203" s="403"/>
      <c r="QBW203" s="727"/>
      <c r="QBZ203" s="403"/>
      <c r="QCA203" s="403"/>
      <c r="QCM203" s="727"/>
      <c r="QCP203" s="403"/>
      <c r="QCQ203" s="403"/>
      <c r="QDC203" s="727"/>
      <c r="QDF203" s="403"/>
      <c r="QDG203" s="403"/>
      <c r="QDS203" s="727"/>
      <c r="QDV203" s="403"/>
      <c r="QDW203" s="403"/>
      <c r="QEI203" s="727"/>
      <c r="QEL203" s="403"/>
      <c r="QEM203" s="403"/>
      <c r="QEY203" s="727"/>
      <c r="QFB203" s="403"/>
      <c r="QFC203" s="403"/>
      <c r="QFO203" s="727"/>
      <c r="QFR203" s="403"/>
      <c r="QFS203" s="403"/>
      <c r="QGE203" s="727"/>
      <c r="QGH203" s="403"/>
      <c r="QGI203" s="403"/>
      <c r="QGU203" s="727"/>
      <c r="QGX203" s="403"/>
      <c r="QGY203" s="403"/>
      <c r="QHK203" s="727"/>
      <c r="QHN203" s="403"/>
      <c r="QHO203" s="403"/>
      <c r="QIA203" s="727"/>
      <c r="QID203" s="403"/>
      <c r="QIE203" s="403"/>
      <c r="QIQ203" s="727"/>
      <c r="QIT203" s="403"/>
      <c r="QIU203" s="403"/>
      <c r="QJG203" s="727"/>
      <c r="QJJ203" s="403"/>
      <c r="QJK203" s="403"/>
      <c r="QJW203" s="727"/>
      <c r="QJZ203" s="403"/>
      <c r="QKA203" s="403"/>
      <c r="QKM203" s="727"/>
      <c r="QKP203" s="403"/>
      <c r="QKQ203" s="403"/>
      <c r="QLC203" s="727"/>
      <c r="QLF203" s="403"/>
      <c r="QLG203" s="403"/>
      <c r="QLS203" s="727"/>
      <c r="QLV203" s="403"/>
      <c r="QLW203" s="403"/>
      <c r="QMI203" s="727"/>
      <c r="QML203" s="403"/>
      <c r="QMM203" s="403"/>
      <c r="QMY203" s="727"/>
      <c r="QNB203" s="403"/>
      <c r="QNC203" s="403"/>
      <c r="QNO203" s="727"/>
      <c r="QNR203" s="403"/>
      <c r="QNS203" s="403"/>
      <c r="QOE203" s="727"/>
      <c r="QOH203" s="403"/>
      <c r="QOI203" s="403"/>
      <c r="QOU203" s="727"/>
      <c r="QOX203" s="403"/>
      <c r="QOY203" s="403"/>
      <c r="QPK203" s="727"/>
      <c r="QPN203" s="403"/>
      <c r="QPO203" s="403"/>
      <c r="QQA203" s="727"/>
      <c r="QQD203" s="403"/>
      <c r="QQE203" s="403"/>
      <c r="QQQ203" s="727"/>
      <c r="QQT203" s="403"/>
      <c r="QQU203" s="403"/>
      <c r="QRG203" s="727"/>
      <c r="QRJ203" s="403"/>
      <c r="QRK203" s="403"/>
      <c r="QRW203" s="727"/>
      <c r="QRZ203" s="403"/>
      <c r="QSA203" s="403"/>
      <c r="QSM203" s="727"/>
      <c r="QSP203" s="403"/>
      <c r="QSQ203" s="403"/>
      <c r="QTC203" s="727"/>
      <c r="QTF203" s="403"/>
      <c r="QTG203" s="403"/>
      <c r="QTS203" s="727"/>
      <c r="QTV203" s="403"/>
      <c r="QTW203" s="403"/>
      <c r="QUI203" s="727"/>
      <c r="QUL203" s="403"/>
      <c r="QUM203" s="403"/>
      <c r="QUY203" s="727"/>
      <c r="QVB203" s="403"/>
      <c r="QVC203" s="403"/>
      <c r="QVO203" s="727"/>
      <c r="QVR203" s="403"/>
      <c r="QVS203" s="403"/>
      <c r="QWE203" s="727"/>
      <c r="QWH203" s="403"/>
      <c r="QWI203" s="403"/>
      <c r="QWU203" s="727"/>
      <c r="QWX203" s="403"/>
      <c r="QWY203" s="403"/>
      <c r="QXK203" s="727"/>
      <c r="QXN203" s="403"/>
      <c r="QXO203" s="403"/>
      <c r="QYA203" s="727"/>
      <c r="QYD203" s="403"/>
      <c r="QYE203" s="403"/>
      <c r="QYQ203" s="727"/>
      <c r="QYT203" s="403"/>
      <c r="QYU203" s="403"/>
      <c r="QZG203" s="727"/>
      <c r="QZJ203" s="403"/>
      <c r="QZK203" s="403"/>
      <c r="QZW203" s="727"/>
      <c r="QZZ203" s="403"/>
      <c r="RAA203" s="403"/>
      <c r="RAM203" s="727"/>
      <c r="RAP203" s="403"/>
      <c r="RAQ203" s="403"/>
      <c r="RBC203" s="727"/>
      <c r="RBF203" s="403"/>
      <c r="RBG203" s="403"/>
      <c r="RBS203" s="727"/>
      <c r="RBV203" s="403"/>
      <c r="RBW203" s="403"/>
      <c r="RCI203" s="727"/>
      <c r="RCL203" s="403"/>
      <c r="RCM203" s="403"/>
      <c r="RCY203" s="727"/>
      <c r="RDB203" s="403"/>
      <c r="RDC203" s="403"/>
      <c r="RDO203" s="727"/>
      <c r="RDR203" s="403"/>
      <c r="RDS203" s="403"/>
      <c r="REE203" s="727"/>
      <c r="REH203" s="403"/>
      <c r="REI203" s="403"/>
      <c r="REU203" s="727"/>
      <c r="REX203" s="403"/>
      <c r="REY203" s="403"/>
      <c r="RFK203" s="727"/>
      <c r="RFN203" s="403"/>
      <c r="RFO203" s="403"/>
      <c r="RGA203" s="727"/>
      <c r="RGD203" s="403"/>
      <c r="RGE203" s="403"/>
      <c r="RGQ203" s="727"/>
      <c r="RGT203" s="403"/>
      <c r="RGU203" s="403"/>
      <c r="RHG203" s="727"/>
      <c r="RHJ203" s="403"/>
      <c r="RHK203" s="403"/>
      <c r="RHW203" s="727"/>
      <c r="RHZ203" s="403"/>
      <c r="RIA203" s="403"/>
      <c r="RIM203" s="727"/>
      <c r="RIP203" s="403"/>
      <c r="RIQ203" s="403"/>
      <c r="RJC203" s="727"/>
      <c r="RJF203" s="403"/>
      <c r="RJG203" s="403"/>
      <c r="RJS203" s="727"/>
      <c r="RJV203" s="403"/>
      <c r="RJW203" s="403"/>
      <c r="RKI203" s="727"/>
      <c r="RKL203" s="403"/>
      <c r="RKM203" s="403"/>
      <c r="RKY203" s="727"/>
      <c r="RLB203" s="403"/>
      <c r="RLC203" s="403"/>
      <c r="RLO203" s="727"/>
      <c r="RLR203" s="403"/>
      <c r="RLS203" s="403"/>
      <c r="RME203" s="727"/>
      <c r="RMH203" s="403"/>
      <c r="RMI203" s="403"/>
      <c r="RMU203" s="727"/>
      <c r="RMX203" s="403"/>
      <c r="RMY203" s="403"/>
      <c r="RNK203" s="727"/>
      <c r="RNN203" s="403"/>
      <c r="RNO203" s="403"/>
      <c r="ROA203" s="727"/>
      <c r="ROD203" s="403"/>
      <c r="ROE203" s="403"/>
      <c r="ROQ203" s="727"/>
      <c r="ROT203" s="403"/>
      <c r="ROU203" s="403"/>
      <c r="RPG203" s="727"/>
      <c r="RPJ203" s="403"/>
      <c r="RPK203" s="403"/>
      <c r="RPW203" s="727"/>
      <c r="RPZ203" s="403"/>
      <c r="RQA203" s="403"/>
      <c r="RQM203" s="727"/>
      <c r="RQP203" s="403"/>
      <c r="RQQ203" s="403"/>
      <c r="RRC203" s="727"/>
      <c r="RRF203" s="403"/>
      <c r="RRG203" s="403"/>
      <c r="RRS203" s="727"/>
      <c r="RRV203" s="403"/>
      <c r="RRW203" s="403"/>
      <c r="RSI203" s="727"/>
      <c r="RSL203" s="403"/>
      <c r="RSM203" s="403"/>
      <c r="RSY203" s="727"/>
      <c r="RTB203" s="403"/>
      <c r="RTC203" s="403"/>
      <c r="RTO203" s="727"/>
      <c r="RTR203" s="403"/>
      <c r="RTS203" s="403"/>
      <c r="RUE203" s="727"/>
      <c r="RUH203" s="403"/>
      <c r="RUI203" s="403"/>
      <c r="RUU203" s="727"/>
      <c r="RUX203" s="403"/>
      <c r="RUY203" s="403"/>
      <c r="RVK203" s="727"/>
      <c r="RVN203" s="403"/>
      <c r="RVO203" s="403"/>
      <c r="RWA203" s="727"/>
      <c r="RWD203" s="403"/>
      <c r="RWE203" s="403"/>
      <c r="RWQ203" s="727"/>
      <c r="RWT203" s="403"/>
      <c r="RWU203" s="403"/>
      <c r="RXG203" s="727"/>
      <c r="RXJ203" s="403"/>
      <c r="RXK203" s="403"/>
      <c r="RXW203" s="727"/>
      <c r="RXZ203" s="403"/>
      <c r="RYA203" s="403"/>
      <c r="RYM203" s="727"/>
      <c r="RYP203" s="403"/>
      <c r="RYQ203" s="403"/>
      <c r="RZC203" s="727"/>
      <c r="RZF203" s="403"/>
      <c r="RZG203" s="403"/>
      <c r="RZS203" s="727"/>
      <c r="RZV203" s="403"/>
      <c r="RZW203" s="403"/>
      <c r="SAI203" s="727"/>
      <c r="SAL203" s="403"/>
      <c r="SAM203" s="403"/>
      <c r="SAY203" s="727"/>
      <c r="SBB203" s="403"/>
      <c r="SBC203" s="403"/>
      <c r="SBO203" s="727"/>
      <c r="SBR203" s="403"/>
      <c r="SBS203" s="403"/>
      <c r="SCE203" s="727"/>
      <c r="SCH203" s="403"/>
      <c r="SCI203" s="403"/>
      <c r="SCU203" s="727"/>
      <c r="SCX203" s="403"/>
      <c r="SCY203" s="403"/>
      <c r="SDK203" s="727"/>
      <c r="SDN203" s="403"/>
      <c r="SDO203" s="403"/>
      <c r="SEA203" s="727"/>
      <c r="SED203" s="403"/>
      <c r="SEE203" s="403"/>
      <c r="SEQ203" s="727"/>
      <c r="SET203" s="403"/>
      <c r="SEU203" s="403"/>
      <c r="SFG203" s="727"/>
      <c r="SFJ203" s="403"/>
      <c r="SFK203" s="403"/>
      <c r="SFW203" s="727"/>
      <c r="SFZ203" s="403"/>
      <c r="SGA203" s="403"/>
      <c r="SGM203" s="727"/>
      <c r="SGP203" s="403"/>
      <c r="SGQ203" s="403"/>
      <c r="SHC203" s="727"/>
      <c r="SHF203" s="403"/>
      <c r="SHG203" s="403"/>
      <c r="SHS203" s="727"/>
      <c r="SHV203" s="403"/>
      <c r="SHW203" s="403"/>
      <c r="SII203" s="727"/>
      <c r="SIL203" s="403"/>
      <c r="SIM203" s="403"/>
      <c r="SIY203" s="727"/>
      <c r="SJB203" s="403"/>
      <c r="SJC203" s="403"/>
      <c r="SJO203" s="727"/>
      <c r="SJR203" s="403"/>
      <c r="SJS203" s="403"/>
      <c r="SKE203" s="727"/>
      <c r="SKH203" s="403"/>
      <c r="SKI203" s="403"/>
      <c r="SKU203" s="727"/>
      <c r="SKX203" s="403"/>
      <c r="SKY203" s="403"/>
      <c r="SLK203" s="727"/>
      <c r="SLN203" s="403"/>
      <c r="SLO203" s="403"/>
      <c r="SMA203" s="727"/>
      <c r="SMD203" s="403"/>
      <c r="SME203" s="403"/>
      <c r="SMQ203" s="727"/>
      <c r="SMT203" s="403"/>
      <c r="SMU203" s="403"/>
      <c r="SNG203" s="727"/>
      <c r="SNJ203" s="403"/>
      <c r="SNK203" s="403"/>
      <c r="SNW203" s="727"/>
      <c r="SNZ203" s="403"/>
      <c r="SOA203" s="403"/>
      <c r="SOM203" s="727"/>
      <c r="SOP203" s="403"/>
      <c r="SOQ203" s="403"/>
      <c r="SPC203" s="727"/>
      <c r="SPF203" s="403"/>
      <c r="SPG203" s="403"/>
      <c r="SPS203" s="727"/>
      <c r="SPV203" s="403"/>
      <c r="SPW203" s="403"/>
      <c r="SQI203" s="727"/>
      <c r="SQL203" s="403"/>
      <c r="SQM203" s="403"/>
      <c r="SQY203" s="727"/>
      <c r="SRB203" s="403"/>
      <c r="SRC203" s="403"/>
      <c r="SRO203" s="727"/>
      <c r="SRR203" s="403"/>
      <c r="SRS203" s="403"/>
      <c r="SSE203" s="727"/>
      <c r="SSH203" s="403"/>
      <c r="SSI203" s="403"/>
      <c r="SSU203" s="727"/>
      <c r="SSX203" s="403"/>
      <c r="SSY203" s="403"/>
      <c r="STK203" s="727"/>
      <c r="STN203" s="403"/>
      <c r="STO203" s="403"/>
      <c r="SUA203" s="727"/>
      <c r="SUD203" s="403"/>
      <c r="SUE203" s="403"/>
      <c r="SUQ203" s="727"/>
      <c r="SUT203" s="403"/>
      <c r="SUU203" s="403"/>
      <c r="SVG203" s="727"/>
      <c r="SVJ203" s="403"/>
      <c r="SVK203" s="403"/>
      <c r="SVW203" s="727"/>
      <c r="SVZ203" s="403"/>
      <c r="SWA203" s="403"/>
      <c r="SWM203" s="727"/>
      <c r="SWP203" s="403"/>
      <c r="SWQ203" s="403"/>
      <c r="SXC203" s="727"/>
      <c r="SXF203" s="403"/>
      <c r="SXG203" s="403"/>
      <c r="SXS203" s="727"/>
      <c r="SXV203" s="403"/>
      <c r="SXW203" s="403"/>
      <c r="SYI203" s="727"/>
      <c r="SYL203" s="403"/>
      <c r="SYM203" s="403"/>
      <c r="SYY203" s="727"/>
      <c r="SZB203" s="403"/>
      <c r="SZC203" s="403"/>
      <c r="SZO203" s="727"/>
      <c r="SZR203" s="403"/>
      <c r="SZS203" s="403"/>
      <c r="TAE203" s="727"/>
      <c r="TAH203" s="403"/>
      <c r="TAI203" s="403"/>
      <c r="TAU203" s="727"/>
      <c r="TAX203" s="403"/>
      <c r="TAY203" s="403"/>
      <c r="TBK203" s="727"/>
      <c r="TBN203" s="403"/>
      <c r="TBO203" s="403"/>
      <c r="TCA203" s="727"/>
      <c r="TCD203" s="403"/>
      <c r="TCE203" s="403"/>
      <c r="TCQ203" s="727"/>
      <c r="TCT203" s="403"/>
      <c r="TCU203" s="403"/>
      <c r="TDG203" s="727"/>
      <c r="TDJ203" s="403"/>
      <c r="TDK203" s="403"/>
      <c r="TDW203" s="727"/>
      <c r="TDZ203" s="403"/>
      <c r="TEA203" s="403"/>
      <c r="TEM203" s="727"/>
      <c r="TEP203" s="403"/>
      <c r="TEQ203" s="403"/>
      <c r="TFC203" s="727"/>
      <c r="TFF203" s="403"/>
      <c r="TFG203" s="403"/>
      <c r="TFS203" s="727"/>
      <c r="TFV203" s="403"/>
      <c r="TFW203" s="403"/>
      <c r="TGI203" s="727"/>
      <c r="TGL203" s="403"/>
      <c r="TGM203" s="403"/>
      <c r="TGY203" s="727"/>
      <c r="THB203" s="403"/>
      <c r="THC203" s="403"/>
      <c r="THO203" s="727"/>
      <c r="THR203" s="403"/>
      <c r="THS203" s="403"/>
      <c r="TIE203" s="727"/>
      <c r="TIH203" s="403"/>
      <c r="TII203" s="403"/>
      <c r="TIU203" s="727"/>
      <c r="TIX203" s="403"/>
      <c r="TIY203" s="403"/>
      <c r="TJK203" s="727"/>
      <c r="TJN203" s="403"/>
      <c r="TJO203" s="403"/>
      <c r="TKA203" s="727"/>
      <c r="TKD203" s="403"/>
      <c r="TKE203" s="403"/>
      <c r="TKQ203" s="727"/>
      <c r="TKT203" s="403"/>
      <c r="TKU203" s="403"/>
      <c r="TLG203" s="727"/>
      <c r="TLJ203" s="403"/>
      <c r="TLK203" s="403"/>
      <c r="TLW203" s="727"/>
      <c r="TLZ203" s="403"/>
      <c r="TMA203" s="403"/>
      <c r="TMM203" s="727"/>
      <c r="TMP203" s="403"/>
      <c r="TMQ203" s="403"/>
      <c r="TNC203" s="727"/>
      <c r="TNF203" s="403"/>
      <c r="TNG203" s="403"/>
      <c r="TNS203" s="727"/>
      <c r="TNV203" s="403"/>
      <c r="TNW203" s="403"/>
      <c r="TOI203" s="727"/>
      <c r="TOL203" s="403"/>
      <c r="TOM203" s="403"/>
      <c r="TOY203" s="727"/>
      <c r="TPB203" s="403"/>
      <c r="TPC203" s="403"/>
      <c r="TPO203" s="727"/>
      <c r="TPR203" s="403"/>
      <c r="TPS203" s="403"/>
      <c r="TQE203" s="727"/>
      <c r="TQH203" s="403"/>
      <c r="TQI203" s="403"/>
      <c r="TQU203" s="727"/>
      <c r="TQX203" s="403"/>
      <c r="TQY203" s="403"/>
      <c r="TRK203" s="727"/>
      <c r="TRN203" s="403"/>
      <c r="TRO203" s="403"/>
      <c r="TSA203" s="727"/>
      <c r="TSD203" s="403"/>
      <c r="TSE203" s="403"/>
      <c r="TSQ203" s="727"/>
      <c r="TST203" s="403"/>
      <c r="TSU203" s="403"/>
      <c r="TTG203" s="727"/>
      <c r="TTJ203" s="403"/>
      <c r="TTK203" s="403"/>
      <c r="TTW203" s="727"/>
      <c r="TTZ203" s="403"/>
      <c r="TUA203" s="403"/>
      <c r="TUM203" s="727"/>
      <c r="TUP203" s="403"/>
      <c r="TUQ203" s="403"/>
      <c r="TVC203" s="727"/>
      <c r="TVF203" s="403"/>
      <c r="TVG203" s="403"/>
      <c r="TVS203" s="727"/>
      <c r="TVV203" s="403"/>
      <c r="TVW203" s="403"/>
      <c r="TWI203" s="727"/>
      <c r="TWL203" s="403"/>
      <c r="TWM203" s="403"/>
      <c r="TWY203" s="727"/>
      <c r="TXB203" s="403"/>
      <c r="TXC203" s="403"/>
      <c r="TXO203" s="727"/>
      <c r="TXR203" s="403"/>
      <c r="TXS203" s="403"/>
      <c r="TYE203" s="727"/>
      <c r="TYH203" s="403"/>
      <c r="TYI203" s="403"/>
      <c r="TYU203" s="727"/>
      <c r="TYX203" s="403"/>
      <c r="TYY203" s="403"/>
      <c r="TZK203" s="727"/>
      <c r="TZN203" s="403"/>
      <c r="TZO203" s="403"/>
      <c r="UAA203" s="727"/>
      <c r="UAD203" s="403"/>
      <c r="UAE203" s="403"/>
      <c r="UAQ203" s="727"/>
      <c r="UAT203" s="403"/>
      <c r="UAU203" s="403"/>
      <c r="UBG203" s="727"/>
      <c r="UBJ203" s="403"/>
      <c r="UBK203" s="403"/>
      <c r="UBW203" s="727"/>
      <c r="UBZ203" s="403"/>
      <c r="UCA203" s="403"/>
      <c r="UCM203" s="727"/>
      <c r="UCP203" s="403"/>
      <c r="UCQ203" s="403"/>
      <c r="UDC203" s="727"/>
      <c r="UDF203" s="403"/>
      <c r="UDG203" s="403"/>
      <c r="UDS203" s="727"/>
      <c r="UDV203" s="403"/>
      <c r="UDW203" s="403"/>
      <c r="UEI203" s="727"/>
      <c r="UEL203" s="403"/>
      <c r="UEM203" s="403"/>
      <c r="UEY203" s="727"/>
      <c r="UFB203" s="403"/>
      <c r="UFC203" s="403"/>
      <c r="UFO203" s="727"/>
      <c r="UFR203" s="403"/>
      <c r="UFS203" s="403"/>
      <c r="UGE203" s="727"/>
      <c r="UGH203" s="403"/>
      <c r="UGI203" s="403"/>
      <c r="UGU203" s="727"/>
      <c r="UGX203" s="403"/>
      <c r="UGY203" s="403"/>
      <c r="UHK203" s="727"/>
      <c r="UHN203" s="403"/>
      <c r="UHO203" s="403"/>
      <c r="UIA203" s="727"/>
      <c r="UID203" s="403"/>
      <c r="UIE203" s="403"/>
      <c r="UIQ203" s="727"/>
      <c r="UIT203" s="403"/>
      <c r="UIU203" s="403"/>
      <c r="UJG203" s="727"/>
      <c r="UJJ203" s="403"/>
      <c r="UJK203" s="403"/>
      <c r="UJW203" s="727"/>
      <c r="UJZ203" s="403"/>
      <c r="UKA203" s="403"/>
      <c r="UKM203" s="727"/>
      <c r="UKP203" s="403"/>
      <c r="UKQ203" s="403"/>
      <c r="ULC203" s="727"/>
      <c r="ULF203" s="403"/>
      <c r="ULG203" s="403"/>
      <c r="ULS203" s="727"/>
      <c r="ULV203" s="403"/>
      <c r="ULW203" s="403"/>
      <c r="UMI203" s="727"/>
      <c r="UML203" s="403"/>
      <c r="UMM203" s="403"/>
      <c r="UMY203" s="727"/>
      <c r="UNB203" s="403"/>
      <c r="UNC203" s="403"/>
      <c r="UNO203" s="727"/>
      <c r="UNR203" s="403"/>
      <c r="UNS203" s="403"/>
      <c r="UOE203" s="727"/>
      <c r="UOH203" s="403"/>
      <c r="UOI203" s="403"/>
      <c r="UOU203" s="727"/>
      <c r="UOX203" s="403"/>
      <c r="UOY203" s="403"/>
      <c r="UPK203" s="727"/>
      <c r="UPN203" s="403"/>
      <c r="UPO203" s="403"/>
      <c r="UQA203" s="727"/>
      <c r="UQD203" s="403"/>
      <c r="UQE203" s="403"/>
      <c r="UQQ203" s="727"/>
      <c r="UQT203" s="403"/>
      <c r="UQU203" s="403"/>
      <c r="URG203" s="727"/>
      <c r="URJ203" s="403"/>
      <c r="URK203" s="403"/>
      <c r="URW203" s="727"/>
      <c r="URZ203" s="403"/>
      <c r="USA203" s="403"/>
      <c r="USM203" s="727"/>
      <c r="USP203" s="403"/>
      <c r="USQ203" s="403"/>
      <c r="UTC203" s="727"/>
      <c r="UTF203" s="403"/>
      <c r="UTG203" s="403"/>
      <c r="UTS203" s="727"/>
      <c r="UTV203" s="403"/>
      <c r="UTW203" s="403"/>
      <c r="UUI203" s="727"/>
      <c r="UUL203" s="403"/>
      <c r="UUM203" s="403"/>
      <c r="UUY203" s="727"/>
      <c r="UVB203" s="403"/>
      <c r="UVC203" s="403"/>
      <c r="UVO203" s="727"/>
      <c r="UVR203" s="403"/>
      <c r="UVS203" s="403"/>
      <c r="UWE203" s="727"/>
      <c r="UWH203" s="403"/>
      <c r="UWI203" s="403"/>
      <c r="UWU203" s="727"/>
      <c r="UWX203" s="403"/>
      <c r="UWY203" s="403"/>
      <c r="UXK203" s="727"/>
      <c r="UXN203" s="403"/>
      <c r="UXO203" s="403"/>
      <c r="UYA203" s="727"/>
      <c r="UYD203" s="403"/>
      <c r="UYE203" s="403"/>
      <c r="UYQ203" s="727"/>
      <c r="UYT203" s="403"/>
      <c r="UYU203" s="403"/>
      <c r="UZG203" s="727"/>
      <c r="UZJ203" s="403"/>
      <c r="UZK203" s="403"/>
      <c r="UZW203" s="727"/>
      <c r="UZZ203" s="403"/>
      <c r="VAA203" s="403"/>
      <c r="VAM203" s="727"/>
      <c r="VAP203" s="403"/>
      <c r="VAQ203" s="403"/>
      <c r="VBC203" s="727"/>
      <c r="VBF203" s="403"/>
      <c r="VBG203" s="403"/>
      <c r="VBS203" s="727"/>
      <c r="VBV203" s="403"/>
      <c r="VBW203" s="403"/>
      <c r="VCI203" s="727"/>
      <c r="VCL203" s="403"/>
      <c r="VCM203" s="403"/>
      <c r="VCY203" s="727"/>
      <c r="VDB203" s="403"/>
      <c r="VDC203" s="403"/>
      <c r="VDO203" s="727"/>
      <c r="VDR203" s="403"/>
      <c r="VDS203" s="403"/>
      <c r="VEE203" s="727"/>
      <c r="VEH203" s="403"/>
      <c r="VEI203" s="403"/>
      <c r="VEU203" s="727"/>
      <c r="VEX203" s="403"/>
      <c r="VEY203" s="403"/>
      <c r="VFK203" s="727"/>
      <c r="VFN203" s="403"/>
      <c r="VFO203" s="403"/>
      <c r="VGA203" s="727"/>
      <c r="VGD203" s="403"/>
      <c r="VGE203" s="403"/>
      <c r="VGQ203" s="727"/>
      <c r="VGT203" s="403"/>
      <c r="VGU203" s="403"/>
      <c r="VHG203" s="727"/>
      <c r="VHJ203" s="403"/>
      <c r="VHK203" s="403"/>
      <c r="VHW203" s="727"/>
      <c r="VHZ203" s="403"/>
      <c r="VIA203" s="403"/>
      <c r="VIM203" s="727"/>
      <c r="VIP203" s="403"/>
      <c r="VIQ203" s="403"/>
      <c r="VJC203" s="727"/>
      <c r="VJF203" s="403"/>
      <c r="VJG203" s="403"/>
      <c r="VJS203" s="727"/>
      <c r="VJV203" s="403"/>
      <c r="VJW203" s="403"/>
      <c r="VKI203" s="727"/>
      <c r="VKL203" s="403"/>
      <c r="VKM203" s="403"/>
      <c r="VKY203" s="727"/>
      <c r="VLB203" s="403"/>
      <c r="VLC203" s="403"/>
      <c r="VLO203" s="727"/>
      <c r="VLR203" s="403"/>
      <c r="VLS203" s="403"/>
      <c r="VME203" s="727"/>
      <c r="VMH203" s="403"/>
      <c r="VMI203" s="403"/>
      <c r="VMU203" s="727"/>
      <c r="VMX203" s="403"/>
      <c r="VMY203" s="403"/>
      <c r="VNK203" s="727"/>
      <c r="VNN203" s="403"/>
      <c r="VNO203" s="403"/>
      <c r="VOA203" s="727"/>
      <c r="VOD203" s="403"/>
      <c r="VOE203" s="403"/>
      <c r="VOQ203" s="727"/>
      <c r="VOT203" s="403"/>
      <c r="VOU203" s="403"/>
      <c r="VPG203" s="727"/>
      <c r="VPJ203" s="403"/>
      <c r="VPK203" s="403"/>
      <c r="VPW203" s="727"/>
      <c r="VPZ203" s="403"/>
      <c r="VQA203" s="403"/>
      <c r="VQM203" s="727"/>
      <c r="VQP203" s="403"/>
      <c r="VQQ203" s="403"/>
      <c r="VRC203" s="727"/>
      <c r="VRF203" s="403"/>
      <c r="VRG203" s="403"/>
      <c r="VRS203" s="727"/>
      <c r="VRV203" s="403"/>
      <c r="VRW203" s="403"/>
      <c r="VSI203" s="727"/>
      <c r="VSL203" s="403"/>
      <c r="VSM203" s="403"/>
      <c r="VSY203" s="727"/>
      <c r="VTB203" s="403"/>
      <c r="VTC203" s="403"/>
      <c r="VTO203" s="727"/>
      <c r="VTR203" s="403"/>
      <c r="VTS203" s="403"/>
      <c r="VUE203" s="727"/>
      <c r="VUH203" s="403"/>
      <c r="VUI203" s="403"/>
      <c r="VUU203" s="727"/>
      <c r="VUX203" s="403"/>
      <c r="VUY203" s="403"/>
      <c r="VVK203" s="727"/>
      <c r="VVN203" s="403"/>
      <c r="VVO203" s="403"/>
      <c r="VWA203" s="727"/>
      <c r="VWD203" s="403"/>
      <c r="VWE203" s="403"/>
      <c r="VWQ203" s="727"/>
      <c r="VWT203" s="403"/>
      <c r="VWU203" s="403"/>
      <c r="VXG203" s="727"/>
      <c r="VXJ203" s="403"/>
      <c r="VXK203" s="403"/>
      <c r="VXW203" s="727"/>
      <c r="VXZ203" s="403"/>
      <c r="VYA203" s="403"/>
      <c r="VYM203" s="727"/>
      <c r="VYP203" s="403"/>
      <c r="VYQ203" s="403"/>
      <c r="VZC203" s="727"/>
      <c r="VZF203" s="403"/>
      <c r="VZG203" s="403"/>
      <c r="VZS203" s="727"/>
      <c r="VZV203" s="403"/>
      <c r="VZW203" s="403"/>
      <c r="WAI203" s="727"/>
      <c r="WAL203" s="403"/>
      <c r="WAM203" s="403"/>
      <c r="WAY203" s="727"/>
      <c r="WBB203" s="403"/>
      <c r="WBC203" s="403"/>
      <c r="WBO203" s="727"/>
      <c r="WBR203" s="403"/>
      <c r="WBS203" s="403"/>
      <c r="WCE203" s="727"/>
      <c r="WCH203" s="403"/>
      <c r="WCI203" s="403"/>
      <c r="WCU203" s="727"/>
      <c r="WCX203" s="403"/>
      <c r="WCY203" s="403"/>
      <c r="WDK203" s="727"/>
      <c r="WDN203" s="403"/>
      <c r="WDO203" s="403"/>
      <c r="WEA203" s="727"/>
      <c r="WED203" s="403"/>
      <c r="WEE203" s="403"/>
      <c r="WEQ203" s="727"/>
      <c r="WET203" s="403"/>
      <c r="WEU203" s="403"/>
      <c r="WFG203" s="727"/>
      <c r="WFJ203" s="403"/>
      <c r="WFK203" s="403"/>
      <c r="WFW203" s="727"/>
      <c r="WFZ203" s="403"/>
      <c r="WGA203" s="403"/>
      <c r="WGM203" s="727"/>
      <c r="WGP203" s="403"/>
      <c r="WGQ203" s="403"/>
      <c r="WHC203" s="727"/>
      <c r="WHF203" s="403"/>
      <c r="WHG203" s="403"/>
      <c r="WHS203" s="727"/>
      <c r="WHV203" s="403"/>
      <c r="WHW203" s="403"/>
      <c r="WII203" s="727"/>
      <c r="WIL203" s="403"/>
      <c r="WIM203" s="403"/>
      <c r="WIY203" s="727"/>
      <c r="WJB203" s="403"/>
      <c r="WJC203" s="403"/>
      <c r="WJO203" s="727"/>
      <c r="WJR203" s="403"/>
      <c r="WJS203" s="403"/>
      <c r="WKE203" s="727"/>
      <c r="WKH203" s="403"/>
      <c r="WKI203" s="403"/>
      <c r="WKU203" s="727"/>
      <c r="WKX203" s="403"/>
      <c r="WKY203" s="403"/>
      <c r="WLK203" s="727"/>
      <c r="WLN203" s="403"/>
      <c r="WLO203" s="403"/>
      <c r="WMA203" s="727"/>
      <c r="WMD203" s="403"/>
      <c r="WME203" s="403"/>
      <c r="WMQ203" s="727"/>
      <c r="WMT203" s="403"/>
      <c r="WMU203" s="403"/>
      <c r="WNG203" s="727"/>
      <c r="WNJ203" s="403"/>
      <c r="WNK203" s="403"/>
      <c r="WNW203" s="727"/>
      <c r="WNZ203" s="403"/>
      <c r="WOA203" s="403"/>
      <c r="WOM203" s="727"/>
      <c r="WOP203" s="403"/>
      <c r="WOQ203" s="403"/>
      <c r="WPC203" s="727"/>
      <c r="WPF203" s="403"/>
      <c r="WPG203" s="403"/>
      <c r="WPS203" s="727"/>
      <c r="WPV203" s="403"/>
      <c r="WPW203" s="403"/>
      <c r="WQI203" s="727"/>
      <c r="WQL203" s="403"/>
      <c r="WQM203" s="403"/>
      <c r="WQY203" s="727"/>
      <c r="WRB203" s="403"/>
      <c r="WRC203" s="403"/>
      <c r="WRO203" s="727"/>
      <c r="WRR203" s="403"/>
      <c r="WRS203" s="403"/>
      <c r="WSE203" s="727"/>
      <c r="WSH203" s="403"/>
      <c r="WSI203" s="403"/>
      <c r="WSU203" s="727"/>
      <c r="WSX203" s="403"/>
      <c r="WSY203" s="403"/>
      <c r="WTK203" s="727"/>
      <c r="WTN203" s="403"/>
      <c r="WTO203" s="403"/>
      <c r="WUA203" s="727"/>
      <c r="WUD203" s="403"/>
      <c r="WUE203" s="403"/>
      <c r="WUQ203" s="727"/>
      <c r="WUT203" s="403"/>
      <c r="WUU203" s="403"/>
      <c r="WVG203" s="727"/>
      <c r="WVJ203" s="403"/>
      <c r="WVK203" s="403"/>
      <c r="WVW203" s="727"/>
      <c r="WVZ203" s="403"/>
      <c r="WWA203" s="403"/>
      <c r="WWM203" s="727"/>
      <c r="WWP203" s="403"/>
      <c r="WWQ203" s="403"/>
      <c r="WXC203" s="727"/>
      <c r="WXF203" s="403"/>
      <c r="WXG203" s="403"/>
      <c r="WXS203" s="727"/>
      <c r="WXV203" s="403"/>
      <c r="WXW203" s="403"/>
      <c r="WYI203" s="727"/>
      <c r="WYL203" s="403"/>
      <c r="WYM203" s="403"/>
      <c r="WYY203" s="727"/>
      <c r="WZB203" s="403"/>
      <c r="WZC203" s="403"/>
      <c r="WZO203" s="727"/>
      <c r="WZR203" s="403"/>
      <c r="WZS203" s="403"/>
      <c r="XAE203" s="727"/>
      <c r="XAH203" s="403"/>
      <c r="XAI203" s="403"/>
      <c r="XAU203" s="727"/>
      <c r="XAX203" s="403"/>
      <c r="XAY203" s="403"/>
      <c r="XBK203" s="727"/>
      <c r="XBN203" s="403"/>
      <c r="XBO203" s="403"/>
      <c r="XCA203" s="727"/>
      <c r="XCD203" s="403"/>
      <c r="XCE203" s="403"/>
      <c r="XCQ203" s="727"/>
      <c r="XCT203" s="403"/>
      <c r="XCU203" s="403"/>
      <c r="XDG203" s="727"/>
      <c r="XDJ203" s="403"/>
      <c r="XDK203" s="403"/>
      <c r="XDW203" s="727"/>
      <c r="XDZ203" s="403"/>
      <c r="XEA203" s="403"/>
      <c r="XEM203" s="727"/>
      <c r="XEP203" s="403"/>
      <c r="XEQ203" s="403"/>
      <c r="XFC203" s="727"/>
    </row>
    <row r="204" spans="1:1023 1026:2047 2050:3071 3074:4095 4098:5119 5122:6143 6146:7167 7170:8191 8194:9215 9218:10239 10242:11263 11266:12287 12290:13311 13314:14335 14338:15359 15362:16383" s="94" customFormat="1">
      <c r="A204" s="570" t="s">
        <v>15</v>
      </c>
      <c r="B204" s="571">
        <v>45913</v>
      </c>
      <c r="C204" s="571">
        <v>45916</v>
      </c>
      <c r="D204" s="570" t="s">
        <v>504</v>
      </c>
      <c r="E204" s="570" t="s">
        <v>486</v>
      </c>
      <c r="F204" s="570">
        <v>65</v>
      </c>
      <c r="G204" s="570" t="s">
        <v>499</v>
      </c>
      <c r="H204" s="570">
        <v>2000</v>
      </c>
      <c r="I204" s="570">
        <v>15</v>
      </c>
      <c r="J204" s="570">
        <v>0</v>
      </c>
      <c r="K204" s="570">
        <v>0</v>
      </c>
      <c r="L204" s="570">
        <v>0</v>
      </c>
      <c r="M204" s="570">
        <v>0</v>
      </c>
      <c r="N204" s="570">
        <f t="shared" si="2183"/>
        <v>2015</v>
      </c>
      <c r="O204" s="563">
        <f t="shared" si="2184"/>
        <v>31</v>
      </c>
      <c r="P204" s="570" t="s">
        <v>1283</v>
      </c>
      <c r="R204" s="403"/>
      <c r="S204" s="403"/>
      <c r="AE204" s="727"/>
      <c r="AH204" s="403"/>
      <c r="AI204" s="403"/>
      <c r="AU204" s="727"/>
      <c r="AX204" s="403"/>
      <c r="AY204" s="403"/>
      <c r="BK204" s="727"/>
      <c r="BN204" s="403"/>
      <c r="BO204" s="403"/>
      <c r="CA204" s="727"/>
      <c r="CD204" s="403"/>
      <c r="CE204" s="403"/>
      <c r="CQ204" s="727"/>
      <c r="CT204" s="403"/>
      <c r="CU204" s="403"/>
      <c r="DG204" s="727"/>
      <c r="DJ204" s="403"/>
      <c r="DK204" s="403"/>
      <c r="DW204" s="727"/>
      <c r="DZ204" s="403"/>
      <c r="EA204" s="403"/>
      <c r="EM204" s="727"/>
      <c r="EP204" s="403"/>
      <c r="EQ204" s="403"/>
      <c r="FC204" s="727"/>
      <c r="FF204" s="403"/>
      <c r="FG204" s="403"/>
      <c r="FS204" s="727"/>
      <c r="FV204" s="403"/>
      <c r="FW204" s="403"/>
      <c r="GI204" s="727"/>
      <c r="GL204" s="403"/>
      <c r="GM204" s="403"/>
      <c r="GY204" s="727"/>
      <c r="HB204" s="403"/>
      <c r="HC204" s="403"/>
      <c r="HO204" s="727"/>
      <c r="HR204" s="403"/>
      <c r="HS204" s="403"/>
      <c r="IE204" s="727"/>
      <c r="IH204" s="403"/>
      <c r="II204" s="403"/>
      <c r="IU204" s="727"/>
      <c r="IX204" s="403"/>
      <c r="IY204" s="403"/>
      <c r="JK204" s="727"/>
      <c r="JN204" s="403"/>
      <c r="JO204" s="403"/>
      <c r="KA204" s="727"/>
      <c r="KD204" s="403"/>
      <c r="KE204" s="403"/>
      <c r="KQ204" s="727"/>
      <c r="KT204" s="403"/>
      <c r="KU204" s="403"/>
      <c r="LG204" s="727"/>
      <c r="LJ204" s="403"/>
      <c r="LK204" s="403"/>
      <c r="LW204" s="727"/>
      <c r="LZ204" s="403"/>
      <c r="MA204" s="403"/>
      <c r="MM204" s="727"/>
      <c r="MP204" s="403"/>
      <c r="MQ204" s="403"/>
      <c r="NC204" s="727"/>
      <c r="NF204" s="403"/>
      <c r="NG204" s="403"/>
      <c r="NS204" s="727"/>
      <c r="NV204" s="403"/>
      <c r="NW204" s="403"/>
      <c r="OI204" s="727"/>
      <c r="OL204" s="403"/>
      <c r="OM204" s="403"/>
      <c r="OY204" s="727"/>
      <c r="PB204" s="403"/>
      <c r="PC204" s="403"/>
      <c r="PO204" s="727"/>
      <c r="PR204" s="403"/>
      <c r="PS204" s="403"/>
      <c r="QE204" s="727"/>
      <c r="QH204" s="403"/>
      <c r="QI204" s="403"/>
      <c r="QU204" s="727"/>
      <c r="QX204" s="403"/>
      <c r="QY204" s="403"/>
      <c r="RK204" s="727"/>
      <c r="RN204" s="403"/>
      <c r="RO204" s="403"/>
      <c r="SA204" s="727"/>
      <c r="SD204" s="403"/>
      <c r="SE204" s="403"/>
      <c r="SQ204" s="727"/>
      <c r="ST204" s="403"/>
      <c r="SU204" s="403"/>
      <c r="TG204" s="727"/>
      <c r="TJ204" s="403"/>
      <c r="TK204" s="403"/>
      <c r="TW204" s="727"/>
      <c r="TZ204" s="403"/>
      <c r="UA204" s="403"/>
      <c r="UM204" s="727"/>
      <c r="UP204" s="403"/>
      <c r="UQ204" s="403"/>
      <c r="VC204" s="727"/>
      <c r="VF204" s="403"/>
      <c r="VG204" s="403"/>
      <c r="VS204" s="727"/>
      <c r="VV204" s="403"/>
      <c r="VW204" s="403"/>
      <c r="WI204" s="727"/>
      <c r="WL204" s="403"/>
      <c r="WM204" s="403"/>
      <c r="WY204" s="727"/>
      <c r="XB204" s="403"/>
      <c r="XC204" s="403"/>
      <c r="XO204" s="727"/>
      <c r="XR204" s="403"/>
      <c r="XS204" s="403"/>
      <c r="YE204" s="727"/>
      <c r="YH204" s="403"/>
      <c r="YI204" s="403"/>
      <c r="YU204" s="727"/>
      <c r="YX204" s="403"/>
      <c r="YY204" s="403"/>
      <c r="ZK204" s="727"/>
      <c r="ZN204" s="403"/>
      <c r="ZO204" s="403"/>
      <c r="AAA204" s="727"/>
      <c r="AAD204" s="403"/>
      <c r="AAE204" s="403"/>
      <c r="AAQ204" s="727"/>
      <c r="AAT204" s="403"/>
      <c r="AAU204" s="403"/>
      <c r="ABG204" s="727"/>
      <c r="ABJ204" s="403"/>
      <c r="ABK204" s="403"/>
      <c r="ABW204" s="727"/>
      <c r="ABZ204" s="403"/>
      <c r="ACA204" s="403"/>
      <c r="ACM204" s="727"/>
      <c r="ACP204" s="403"/>
      <c r="ACQ204" s="403"/>
      <c r="ADC204" s="727"/>
      <c r="ADF204" s="403"/>
      <c r="ADG204" s="403"/>
      <c r="ADS204" s="727"/>
      <c r="ADV204" s="403"/>
      <c r="ADW204" s="403"/>
      <c r="AEI204" s="727"/>
      <c r="AEL204" s="403"/>
      <c r="AEM204" s="403"/>
      <c r="AEY204" s="727"/>
      <c r="AFB204" s="403"/>
      <c r="AFC204" s="403"/>
      <c r="AFO204" s="727"/>
      <c r="AFR204" s="403"/>
      <c r="AFS204" s="403"/>
      <c r="AGE204" s="727"/>
      <c r="AGH204" s="403"/>
      <c r="AGI204" s="403"/>
      <c r="AGU204" s="727"/>
      <c r="AGX204" s="403"/>
      <c r="AGY204" s="403"/>
      <c r="AHK204" s="727"/>
      <c r="AHN204" s="403"/>
      <c r="AHO204" s="403"/>
      <c r="AIA204" s="727"/>
      <c r="AID204" s="403"/>
      <c r="AIE204" s="403"/>
      <c r="AIQ204" s="727"/>
      <c r="AIT204" s="403"/>
      <c r="AIU204" s="403"/>
      <c r="AJG204" s="727"/>
      <c r="AJJ204" s="403"/>
      <c r="AJK204" s="403"/>
      <c r="AJW204" s="727"/>
      <c r="AJZ204" s="403"/>
      <c r="AKA204" s="403"/>
      <c r="AKM204" s="727"/>
      <c r="AKP204" s="403"/>
      <c r="AKQ204" s="403"/>
      <c r="ALC204" s="727"/>
      <c r="ALF204" s="403"/>
      <c r="ALG204" s="403"/>
      <c r="ALS204" s="727"/>
      <c r="ALV204" s="403"/>
      <c r="ALW204" s="403"/>
      <c r="AMI204" s="727"/>
      <c r="AML204" s="403"/>
      <c r="AMM204" s="403"/>
      <c r="AMY204" s="727"/>
      <c r="ANB204" s="403"/>
      <c r="ANC204" s="403"/>
      <c r="ANO204" s="727"/>
      <c r="ANR204" s="403"/>
      <c r="ANS204" s="403"/>
      <c r="AOE204" s="727"/>
      <c r="AOH204" s="403"/>
      <c r="AOI204" s="403"/>
      <c r="AOU204" s="727"/>
      <c r="AOX204" s="403"/>
      <c r="AOY204" s="403"/>
      <c r="APK204" s="727"/>
      <c r="APN204" s="403"/>
      <c r="APO204" s="403"/>
      <c r="AQA204" s="727"/>
      <c r="AQD204" s="403"/>
      <c r="AQE204" s="403"/>
      <c r="AQQ204" s="727"/>
      <c r="AQT204" s="403"/>
      <c r="AQU204" s="403"/>
      <c r="ARG204" s="727"/>
      <c r="ARJ204" s="403"/>
      <c r="ARK204" s="403"/>
      <c r="ARW204" s="727"/>
      <c r="ARZ204" s="403"/>
      <c r="ASA204" s="403"/>
      <c r="ASM204" s="727"/>
      <c r="ASP204" s="403"/>
      <c r="ASQ204" s="403"/>
      <c r="ATC204" s="727"/>
      <c r="ATF204" s="403"/>
      <c r="ATG204" s="403"/>
      <c r="ATS204" s="727"/>
      <c r="ATV204" s="403"/>
      <c r="ATW204" s="403"/>
      <c r="AUI204" s="727"/>
      <c r="AUL204" s="403"/>
      <c r="AUM204" s="403"/>
      <c r="AUY204" s="727"/>
      <c r="AVB204" s="403"/>
      <c r="AVC204" s="403"/>
      <c r="AVO204" s="727"/>
      <c r="AVR204" s="403"/>
      <c r="AVS204" s="403"/>
      <c r="AWE204" s="727"/>
      <c r="AWH204" s="403"/>
      <c r="AWI204" s="403"/>
      <c r="AWU204" s="727"/>
      <c r="AWX204" s="403"/>
      <c r="AWY204" s="403"/>
      <c r="AXK204" s="727"/>
      <c r="AXN204" s="403"/>
      <c r="AXO204" s="403"/>
      <c r="AYA204" s="727"/>
      <c r="AYD204" s="403"/>
      <c r="AYE204" s="403"/>
      <c r="AYQ204" s="727"/>
      <c r="AYT204" s="403"/>
      <c r="AYU204" s="403"/>
      <c r="AZG204" s="727"/>
      <c r="AZJ204" s="403"/>
      <c r="AZK204" s="403"/>
      <c r="AZW204" s="727"/>
      <c r="AZZ204" s="403"/>
      <c r="BAA204" s="403"/>
      <c r="BAM204" s="727"/>
      <c r="BAP204" s="403"/>
      <c r="BAQ204" s="403"/>
      <c r="BBC204" s="727"/>
      <c r="BBF204" s="403"/>
      <c r="BBG204" s="403"/>
      <c r="BBS204" s="727"/>
      <c r="BBV204" s="403"/>
      <c r="BBW204" s="403"/>
      <c r="BCI204" s="727"/>
      <c r="BCL204" s="403"/>
      <c r="BCM204" s="403"/>
      <c r="BCY204" s="727"/>
      <c r="BDB204" s="403"/>
      <c r="BDC204" s="403"/>
      <c r="BDO204" s="727"/>
      <c r="BDR204" s="403"/>
      <c r="BDS204" s="403"/>
      <c r="BEE204" s="727"/>
      <c r="BEH204" s="403"/>
      <c r="BEI204" s="403"/>
      <c r="BEU204" s="727"/>
      <c r="BEX204" s="403"/>
      <c r="BEY204" s="403"/>
      <c r="BFK204" s="727"/>
      <c r="BFN204" s="403"/>
      <c r="BFO204" s="403"/>
      <c r="BGA204" s="727"/>
      <c r="BGD204" s="403"/>
      <c r="BGE204" s="403"/>
      <c r="BGQ204" s="727"/>
      <c r="BGT204" s="403"/>
      <c r="BGU204" s="403"/>
      <c r="BHG204" s="727"/>
      <c r="BHJ204" s="403"/>
      <c r="BHK204" s="403"/>
      <c r="BHW204" s="727"/>
      <c r="BHZ204" s="403"/>
      <c r="BIA204" s="403"/>
      <c r="BIM204" s="727"/>
      <c r="BIP204" s="403"/>
      <c r="BIQ204" s="403"/>
      <c r="BJC204" s="727"/>
      <c r="BJF204" s="403"/>
      <c r="BJG204" s="403"/>
      <c r="BJS204" s="727"/>
      <c r="BJV204" s="403"/>
      <c r="BJW204" s="403"/>
      <c r="BKI204" s="727"/>
      <c r="BKL204" s="403"/>
      <c r="BKM204" s="403"/>
      <c r="BKY204" s="727"/>
      <c r="BLB204" s="403"/>
      <c r="BLC204" s="403"/>
      <c r="BLO204" s="727"/>
      <c r="BLR204" s="403"/>
      <c r="BLS204" s="403"/>
      <c r="BME204" s="727"/>
      <c r="BMH204" s="403"/>
      <c r="BMI204" s="403"/>
      <c r="BMU204" s="727"/>
      <c r="BMX204" s="403"/>
      <c r="BMY204" s="403"/>
      <c r="BNK204" s="727"/>
      <c r="BNN204" s="403"/>
      <c r="BNO204" s="403"/>
      <c r="BOA204" s="727"/>
      <c r="BOD204" s="403"/>
      <c r="BOE204" s="403"/>
      <c r="BOQ204" s="727"/>
      <c r="BOT204" s="403"/>
      <c r="BOU204" s="403"/>
      <c r="BPG204" s="727"/>
      <c r="BPJ204" s="403"/>
      <c r="BPK204" s="403"/>
      <c r="BPW204" s="727"/>
      <c r="BPZ204" s="403"/>
      <c r="BQA204" s="403"/>
      <c r="BQM204" s="727"/>
      <c r="BQP204" s="403"/>
      <c r="BQQ204" s="403"/>
      <c r="BRC204" s="727"/>
      <c r="BRF204" s="403"/>
      <c r="BRG204" s="403"/>
      <c r="BRS204" s="727"/>
      <c r="BRV204" s="403"/>
      <c r="BRW204" s="403"/>
      <c r="BSI204" s="727"/>
      <c r="BSL204" s="403"/>
      <c r="BSM204" s="403"/>
      <c r="BSY204" s="727"/>
      <c r="BTB204" s="403"/>
      <c r="BTC204" s="403"/>
      <c r="BTO204" s="727"/>
      <c r="BTR204" s="403"/>
      <c r="BTS204" s="403"/>
      <c r="BUE204" s="727"/>
      <c r="BUH204" s="403"/>
      <c r="BUI204" s="403"/>
      <c r="BUU204" s="727"/>
      <c r="BUX204" s="403"/>
      <c r="BUY204" s="403"/>
      <c r="BVK204" s="727"/>
      <c r="BVN204" s="403"/>
      <c r="BVO204" s="403"/>
      <c r="BWA204" s="727"/>
      <c r="BWD204" s="403"/>
      <c r="BWE204" s="403"/>
      <c r="BWQ204" s="727"/>
      <c r="BWT204" s="403"/>
      <c r="BWU204" s="403"/>
      <c r="BXG204" s="727"/>
      <c r="BXJ204" s="403"/>
      <c r="BXK204" s="403"/>
      <c r="BXW204" s="727"/>
      <c r="BXZ204" s="403"/>
      <c r="BYA204" s="403"/>
      <c r="BYM204" s="727"/>
      <c r="BYP204" s="403"/>
      <c r="BYQ204" s="403"/>
      <c r="BZC204" s="727"/>
      <c r="BZF204" s="403"/>
      <c r="BZG204" s="403"/>
      <c r="BZS204" s="727"/>
      <c r="BZV204" s="403"/>
      <c r="BZW204" s="403"/>
      <c r="CAI204" s="727"/>
      <c r="CAL204" s="403"/>
      <c r="CAM204" s="403"/>
      <c r="CAY204" s="727"/>
      <c r="CBB204" s="403"/>
      <c r="CBC204" s="403"/>
      <c r="CBO204" s="727"/>
      <c r="CBR204" s="403"/>
      <c r="CBS204" s="403"/>
      <c r="CCE204" s="727"/>
      <c r="CCH204" s="403"/>
      <c r="CCI204" s="403"/>
      <c r="CCU204" s="727"/>
      <c r="CCX204" s="403"/>
      <c r="CCY204" s="403"/>
      <c r="CDK204" s="727"/>
      <c r="CDN204" s="403"/>
      <c r="CDO204" s="403"/>
      <c r="CEA204" s="727"/>
      <c r="CED204" s="403"/>
      <c r="CEE204" s="403"/>
      <c r="CEQ204" s="727"/>
      <c r="CET204" s="403"/>
      <c r="CEU204" s="403"/>
      <c r="CFG204" s="727"/>
      <c r="CFJ204" s="403"/>
      <c r="CFK204" s="403"/>
      <c r="CFW204" s="727"/>
      <c r="CFZ204" s="403"/>
      <c r="CGA204" s="403"/>
      <c r="CGM204" s="727"/>
      <c r="CGP204" s="403"/>
      <c r="CGQ204" s="403"/>
      <c r="CHC204" s="727"/>
      <c r="CHF204" s="403"/>
      <c r="CHG204" s="403"/>
      <c r="CHS204" s="727"/>
      <c r="CHV204" s="403"/>
      <c r="CHW204" s="403"/>
      <c r="CII204" s="727"/>
      <c r="CIL204" s="403"/>
      <c r="CIM204" s="403"/>
      <c r="CIY204" s="727"/>
      <c r="CJB204" s="403"/>
      <c r="CJC204" s="403"/>
      <c r="CJO204" s="727"/>
      <c r="CJR204" s="403"/>
      <c r="CJS204" s="403"/>
      <c r="CKE204" s="727"/>
      <c r="CKH204" s="403"/>
      <c r="CKI204" s="403"/>
      <c r="CKU204" s="727"/>
      <c r="CKX204" s="403"/>
      <c r="CKY204" s="403"/>
      <c r="CLK204" s="727"/>
      <c r="CLN204" s="403"/>
      <c r="CLO204" s="403"/>
      <c r="CMA204" s="727"/>
      <c r="CMD204" s="403"/>
      <c r="CME204" s="403"/>
      <c r="CMQ204" s="727"/>
      <c r="CMT204" s="403"/>
      <c r="CMU204" s="403"/>
      <c r="CNG204" s="727"/>
      <c r="CNJ204" s="403"/>
      <c r="CNK204" s="403"/>
      <c r="CNW204" s="727"/>
      <c r="CNZ204" s="403"/>
      <c r="COA204" s="403"/>
      <c r="COM204" s="727"/>
      <c r="COP204" s="403"/>
      <c r="COQ204" s="403"/>
      <c r="CPC204" s="727"/>
      <c r="CPF204" s="403"/>
      <c r="CPG204" s="403"/>
      <c r="CPS204" s="727"/>
      <c r="CPV204" s="403"/>
      <c r="CPW204" s="403"/>
      <c r="CQI204" s="727"/>
      <c r="CQL204" s="403"/>
      <c r="CQM204" s="403"/>
      <c r="CQY204" s="727"/>
      <c r="CRB204" s="403"/>
      <c r="CRC204" s="403"/>
      <c r="CRO204" s="727"/>
      <c r="CRR204" s="403"/>
      <c r="CRS204" s="403"/>
      <c r="CSE204" s="727"/>
      <c r="CSH204" s="403"/>
      <c r="CSI204" s="403"/>
      <c r="CSU204" s="727"/>
      <c r="CSX204" s="403"/>
      <c r="CSY204" s="403"/>
      <c r="CTK204" s="727"/>
      <c r="CTN204" s="403"/>
      <c r="CTO204" s="403"/>
      <c r="CUA204" s="727"/>
      <c r="CUD204" s="403"/>
      <c r="CUE204" s="403"/>
      <c r="CUQ204" s="727"/>
      <c r="CUT204" s="403"/>
      <c r="CUU204" s="403"/>
      <c r="CVG204" s="727"/>
      <c r="CVJ204" s="403"/>
      <c r="CVK204" s="403"/>
      <c r="CVW204" s="727"/>
      <c r="CVZ204" s="403"/>
      <c r="CWA204" s="403"/>
      <c r="CWM204" s="727"/>
      <c r="CWP204" s="403"/>
      <c r="CWQ204" s="403"/>
      <c r="CXC204" s="727"/>
      <c r="CXF204" s="403"/>
      <c r="CXG204" s="403"/>
      <c r="CXS204" s="727"/>
      <c r="CXV204" s="403"/>
      <c r="CXW204" s="403"/>
      <c r="CYI204" s="727"/>
      <c r="CYL204" s="403"/>
      <c r="CYM204" s="403"/>
      <c r="CYY204" s="727"/>
      <c r="CZB204" s="403"/>
      <c r="CZC204" s="403"/>
      <c r="CZO204" s="727"/>
      <c r="CZR204" s="403"/>
      <c r="CZS204" s="403"/>
      <c r="DAE204" s="727"/>
      <c r="DAH204" s="403"/>
      <c r="DAI204" s="403"/>
      <c r="DAU204" s="727"/>
      <c r="DAX204" s="403"/>
      <c r="DAY204" s="403"/>
      <c r="DBK204" s="727"/>
      <c r="DBN204" s="403"/>
      <c r="DBO204" s="403"/>
      <c r="DCA204" s="727"/>
      <c r="DCD204" s="403"/>
      <c r="DCE204" s="403"/>
      <c r="DCQ204" s="727"/>
      <c r="DCT204" s="403"/>
      <c r="DCU204" s="403"/>
      <c r="DDG204" s="727"/>
      <c r="DDJ204" s="403"/>
      <c r="DDK204" s="403"/>
      <c r="DDW204" s="727"/>
      <c r="DDZ204" s="403"/>
      <c r="DEA204" s="403"/>
      <c r="DEM204" s="727"/>
      <c r="DEP204" s="403"/>
      <c r="DEQ204" s="403"/>
      <c r="DFC204" s="727"/>
      <c r="DFF204" s="403"/>
      <c r="DFG204" s="403"/>
      <c r="DFS204" s="727"/>
      <c r="DFV204" s="403"/>
      <c r="DFW204" s="403"/>
      <c r="DGI204" s="727"/>
      <c r="DGL204" s="403"/>
      <c r="DGM204" s="403"/>
      <c r="DGY204" s="727"/>
      <c r="DHB204" s="403"/>
      <c r="DHC204" s="403"/>
      <c r="DHO204" s="727"/>
      <c r="DHR204" s="403"/>
      <c r="DHS204" s="403"/>
      <c r="DIE204" s="727"/>
      <c r="DIH204" s="403"/>
      <c r="DII204" s="403"/>
      <c r="DIU204" s="727"/>
      <c r="DIX204" s="403"/>
      <c r="DIY204" s="403"/>
      <c r="DJK204" s="727"/>
      <c r="DJN204" s="403"/>
      <c r="DJO204" s="403"/>
      <c r="DKA204" s="727"/>
      <c r="DKD204" s="403"/>
      <c r="DKE204" s="403"/>
      <c r="DKQ204" s="727"/>
      <c r="DKT204" s="403"/>
      <c r="DKU204" s="403"/>
      <c r="DLG204" s="727"/>
      <c r="DLJ204" s="403"/>
      <c r="DLK204" s="403"/>
      <c r="DLW204" s="727"/>
      <c r="DLZ204" s="403"/>
      <c r="DMA204" s="403"/>
      <c r="DMM204" s="727"/>
      <c r="DMP204" s="403"/>
      <c r="DMQ204" s="403"/>
      <c r="DNC204" s="727"/>
      <c r="DNF204" s="403"/>
      <c r="DNG204" s="403"/>
      <c r="DNS204" s="727"/>
      <c r="DNV204" s="403"/>
      <c r="DNW204" s="403"/>
      <c r="DOI204" s="727"/>
      <c r="DOL204" s="403"/>
      <c r="DOM204" s="403"/>
      <c r="DOY204" s="727"/>
      <c r="DPB204" s="403"/>
      <c r="DPC204" s="403"/>
      <c r="DPO204" s="727"/>
      <c r="DPR204" s="403"/>
      <c r="DPS204" s="403"/>
      <c r="DQE204" s="727"/>
      <c r="DQH204" s="403"/>
      <c r="DQI204" s="403"/>
      <c r="DQU204" s="727"/>
      <c r="DQX204" s="403"/>
      <c r="DQY204" s="403"/>
      <c r="DRK204" s="727"/>
      <c r="DRN204" s="403"/>
      <c r="DRO204" s="403"/>
      <c r="DSA204" s="727"/>
      <c r="DSD204" s="403"/>
      <c r="DSE204" s="403"/>
      <c r="DSQ204" s="727"/>
      <c r="DST204" s="403"/>
      <c r="DSU204" s="403"/>
      <c r="DTG204" s="727"/>
      <c r="DTJ204" s="403"/>
      <c r="DTK204" s="403"/>
      <c r="DTW204" s="727"/>
      <c r="DTZ204" s="403"/>
      <c r="DUA204" s="403"/>
      <c r="DUM204" s="727"/>
      <c r="DUP204" s="403"/>
      <c r="DUQ204" s="403"/>
      <c r="DVC204" s="727"/>
      <c r="DVF204" s="403"/>
      <c r="DVG204" s="403"/>
      <c r="DVS204" s="727"/>
      <c r="DVV204" s="403"/>
      <c r="DVW204" s="403"/>
      <c r="DWI204" s="727"/>
      <c r="DWL204" s="403"/>
      <c r="DWM204" s="403"/>
      <c r="DWY204" s="727"/>
      <c r="DXB204" s="403"/>
      <c r="DXC204" s="403"/>
      <c r="DXO204" s="727"/>
      <c r="DXR204" s="403"/>
      <c r="DXS204" s="403"/>
      <c r="DYE204" s="727"/>
      <c r="DYH204" s="403"/>
      <c r="DYI204" s="403"/>
      <c r="DYU204" s="727"/>
      <c r="DYX204" s="403"/>
      <c r="DYY204" s="403"/>
      <c r="DZK204" s="727"/>
      <c r="DZN204" s="403"/>
      <c r="DZO204" s="403"/>
      <c r="EAA204" s="727"/>
      <c r="EAD204" s="403"/>
      <c r="EAE204" s="403"/>
      <c r="EAQ204" s="727"/>
      <c r="EAT204" s="403"/>
      <c r="EAU204" s="403"/>
      <c r="EBG204" s="727"/>
      <c r="EBJ204" s="403"/>
      <c r="EBK204" s="403"/>
      <c r="EBW204" s="727"/>
      <c r="EBZ204" s="403"/>
      <c r="ECA204" s="403"/>
      <c r="ECM204" s="727"/>
      <c r="ECP204" s="403"/>
      <c r="ECQ204" s="403"/>
      <c r="EDC204" s="727"/>
      <c r="EDF204" s="403"/>
      <c r="EDG204" s="403"/>
      <c r="EDS204" s="727"/>
      <c r="EDV204" s="403"/>
      <c r="EDW204" s="403"/>
      <c r="EEI204" s="727"/>
      <c r="EEL204" s="403"/>
      <c r="EEM204" s="403"/>
      <c r="EEY204" s="727"/>
      <c r="EFB204" s="403"/>
      <c r="EFC204" s="403"/>
      <c r="EFO204" s="727"/>
      <c r="EFR204" s="403"/>
      <c r="EFS204" s="403"/>
      <c r="EGE204" s="727"/>
      <c r="EGH204" s="403"/>
      <c r="EGI204" s="403"/>
      <c r="EGU204" s="727"/>
      <c r="EGX204" s="403"/>
      <c r="EGY204" s="403"/>
      <c r="EHK204" s="727"/>
      <c r="EHN204" s="403"/>
      <c r="EHO204" s="403"/>
      <c r="EIA204" s="727"/>
      <c r="EID204" s="403"/>
      <c r="EIE204" s="403"/>
      <c r="EIQ204" s="727"/>
      <c r="EIT204" s="403"/>
      <c r="EIU204" s="403"/>
      <c r="EJG204" s="727"/>
      <c r="EJJ204" s="403"/>
      <c r="EJK204" s="403"/>
      <c r="EJW204" s="727"/>
      <c r="EJZ204" s="403"/>
      <c r="EKA204" s="403"/>
      <c r="EKM204" s="727"/>
      <c r="EKP204" s="403"/>
      <c r="EKQ204" s="403"/>
      <c r="ELC204" s="727"/>
      <c r="ELF204" s="403"/>
      <c r="ELG204" s="403"/>
      <c r="ELS204" s="727"/>
      <c r="ELV204" s="403"/>
      <c r="ELW204" s="403"/>
      <c r="EMI204" s="727"/>
      <c r="EML204" s="403"/>
      <c r="EMM204" s="403"/>
      <c r="EMY204" s="727"/>
      <c r="ENB204" s="403"/>
      <c r="ENC204" s="403"/>
      <c r="ENO204" s="727"/>
      <c r="ENR204" s="403"/>
      <c r="ENS204" s="403"/>
      <c r="EOE204" s="727"/>
      <c r="EOH204" s="403"/>
      <c r="EOI204" s="403"/>
      <c r="EOU204" s="727"/>
      <c r="EOX204" s="403"/>
      <c r="EOY204" s="403"/>
      <c r="EPK204" s="727"/>
      <c r="EPN204" s="403"/>
      <c r="EPO204" s="403"/>
      <c r="EQA204" s="727"/>
      <c r="EQD204" s="403"/>
      <c r="EQE204" s="403"/>
      <c r="EQQ204" s="727"/>
      <c r="EQT204" s="403"/>
      <c r="EQU204" s="403"/>
      <c r="ERG204" s="727"/>
      <c r="ERJ204" s="403"/>
      <c r="ERK204" s="403"/>
      <c r="ERW204" s="727"/>
      <c r="ERZ204" s="403"/>
      <c r="ESA204" s="403"/>
      <c r="ESM204" s="727"/>
      <c r="ESP204" s="403"/>
      <c r="ESQ204" s="403"/>
      <c r="ETC204" s="727"/>
      <c r="ETF204" s="403"/>
      <c r="ETG204" s="403"/>
      <c r="ETS204" s="727"/>
      <c r="ETV204" s="403"/>
      <c r="ETW204" s="403"/>
      <c r="EUI204" s="727"/>
      <c r="EUL204" s="403"/>
      <c r="EUM204" s="403"/>
      <c r="EUY204" s="727"/>
      <c r="EVB204" s="403"/>
      <c r="EVC204" s="403"/>
      <c r="EVO204" s="727"/>
      <c r="EVR204" s="403"/>
      <c r="EVS204" s="403"/>
      <c r="EWE204" s="727"/>
      <c r="EWH204" s="403"/>
      <c r="EWI204" s="403"/>
      <c r="EWU204" s="727"/>
      <c r="EWX204" s="403"/>
      <c r="EWY204" s="403"/>
      <c r="EXK204" s="727"/>
      <c r="EXN204" s="403"/>
      <c r="EXO204" s="403"/>
      <c r="EYA204" s="727"/>
      <c r="EYD204" s="403"/>
      <c r="EYE204" s="403"/>
      <c r="EYQ204" s="727"/>
      <c r="EYT204" s="403"/>
      <c r="EYU204" s="403"/>
      <c r="EZG204" s="727"/>
      <c r="EZJ204" s="403"/>
      <c r="EZK204" s="403"/>
      <c r="EZW204" s="727"/>
      <c r="EZZ204" s="403"/>
      <c r="FAA204" s="403"/>
      <c r="FAM204" s="727"/>
      <c r="FAP204" s="403"/>
      <c r="FAQ204" s="403"/>
      <c r="FBC204" s="727"/>
      <c r="FBF204" s="403"/>
      <c r="FBG204" s="403"/>
      <c r="FBS204" s="727"/>
      <c r="FBV204" s="403"/>
      <c r="FBW204" s="403"/>
      <c r="FCI204" s="727"/>
      <c r="FCL204" s="403"/>
      <c r="FCM204" s="403"/>
      <c r="FCY204" s="727"/>
      <c r="FDB204" s="403"/>
      <c r="FDC204" s="403"/>
      <c r="FDO204" s="727"/>
      <c r="FDR204" s="403"/>
      <c r="FDS204" s="403"/>
      <c r="FEE204" s="727"/>
      <c r="FEH204" s="403"/>
      <c r="FEI204" s="403"/>
      <c r="FEU204" s="727"/>
      <c r="FEX204" s="403"/>
      <c r="FEY204" s="403"/>
      <c r="FFK204" s="727"/>
      <c r="FFN204" s="403"/>
      <c r="FFO204" s="403"/>
      <c r="FGA204" s="727"/>
      <c r="FGD204" s="403"/>
      <c r="FGE204" s="403"/>
      <c r="FGQ204" s="727"/>
      <c r="FGT204" s="403"/>
      <c r="FGU204" s="403"/>
      <c r="FHG204" s="727"/>
      <c r="FHJ204" s="403"/>
      <c r="FHK204" s="403"/>
      <c r="FHW204" s="727"/>
      <c r="FHZ204" s="403"/>
      <c r="FIA204" s="403"/>
      <c r="FIM204" s="727"/>
      <c r="FIP204" s="403"/>
      <c r="FIQ204" s="403"/>
      <c r="FJC204" s="727"/>
      <c r="FJF204" s="403"/>
      <c r="FJG204" s="403"/>
      <c r="FJS204" s="727"/>
      <c r="FJV204" s="403"/>
      <c r="FJW204" s="403"/>
      <c r="FKI204" s="727"/>
      <c r="FKL204" s="403"/>
      <c r="FKM204" s="403"/>
      <c r="FKY204" s="727"/>
      <c r="FLB204" s="403"/>
      <c r="FLC204" s="403"/>
      <c r="FLO204" s="727"/>
      <c r="FLR204" s="403"/>
      <c r="FLS204" s="403"/>
      <c r="FME204" s="727"/>
      <c r="FMH204" s="403"/>
      <c r="FMI204" s="403"/>
      <c r="FMU204" s="727"/>
      <c r="FMX204" s="403"/>
      <c r="FMY204" s="403"/>
      <c r="FNK204" s="727"/>
      <c r="FNN204" s="403"/>
      <c r="FNO204" s="403"/>
      <c r="FOA204" s="727"/>
      <c r="FOD204" s="403"/>
      <c r="FOE204" s="403"/>
      <c r="FOQ204" s="727"/>
      <c r="FOT204" s="403"/>
      <c r="FOU204" s="403"/>
      <c r="FPG204" s="727"/>
      <c r="FPJ204" s="403"/>
      <c r="FPK204" s="403"/>
      <c r="FPW204" s="727"/>
      <c r="FPZ204" s="403"/>
      <c r="FQA204" s="403"/>
      <c r="FQM204" s="727"/>
      <c r="FQP204" s="403"/>
      <c r="FQQ204" s="403"/>
      <c r="FRC204" s="727"/>
      <c r="FRF204" s="403"/>
      <c r="FRG204" s="403"/>
      <c r="FRS204" s="727"/>
      <c r="FRV204" s="403"/>
      <c r="FRW204" s="403"/>
      <c r="FSI204" s="727"/>
      <c r="FSL204" s="403"/>
      <c r="FSM204" s="403"/>
      <c r="FSY204" s="727"/>
      <c r="FTB204" s="403"/>
      <c r="FTC204" s="403"/>
      <c r="FTO204" s="727"/>
      <c r="FTR204" s="403"/>
      <c r="FTS204" s="403"/>
      <c r="FUE204" s="727"/>
      <c r="FUH204" s="403"/>
      <c r="FUI204" s="403"/>
      <c r="FUU204" s="727"/>
      <c r="FUX204" s="403"/>
      <c r="FUY204" s="403"/>
      <c r="FVK204" s="727"/>
      <c r="FVN204" s="403"/>
      <c r="FVO204" s="403"/>
      <c r="FWA204" s="727"/>
      <c r="FWD204" s="403"/>
      <c r="FWE204" s="403"/>
      <c r="FWQ204" s="727"/>
      <c r="FWT204" s="403"/>
      <c r="FWU204" s="403"/>
      <c r="FXG204" s="727"/>
      <c r="FXJ204" s="403"/>
      <c r="FXK204" s="403"/>
      <c r="FXW204" s="727"/>
      <c r="FXZ204" s="403"/>
      <c r="FYA204" s="403"/>
      <c r="FYM204" s="727"/>
      <c r="FYP204" s="403"/>
      <c r="FYQ204" s="403"/>
      <c r="FZC204" s="727"/>
      <c r="FZF204" s="403"/>
      <c r="FZG204" s="403"/>
      <c r="FZS204" s="727"/>
      <c r="FZV204" s="403"/>
      <c r="FZW204" s="403"/>
      <c r="GAI204" s="727"/>
      <c r="GAL204" s="403"/>
      <c r="GAM204" s="403"/>
      <c r="GAY204" s="727"/>
      <c r="GBB204" s="403"/>
      <c r="GBC204" s="403"/>
      <c r="GBO204" s="727"/>
      <c r="GBR204" s="403"/>
      <c r="GBS204" s="403"/>
      <c r="GCE204" s="727"/>
      <c r="GCH204" s="403"/>
      <c r="GCI204" s="403"/>
      <c r="GCU204" s="727"/>
      <c r="GCX204" s="403"/>
      <c r="GCY204" s="403"/>
      <c r="GDK204" s="727"/>
      <c r="GDN204" s="403"/>
      <c r="GDO204" s="403"/>
      <c r="GEA204" s="727"/>
      <c r="GED204" s="403"/>
      <c r="GEE204" s="403"/>
      <c r="GEQ204" s="727"/>
      <c r="GET204" s="403"/>
      <c r="GEU204" s="403"/>
      <c r="GFG204" s="727"/>
      <c r="GFJ204" s="403"/>
      <c r="GFK204" s="403"/>
      <c r="GFW204" s="727"/>
      <c r="GFZ204" s="403"/>
      <c r="GGA204" s="403"/>
      <c r="GGM204" s="727"/>
      <c r="GGP204" s="403"/>
      <c r="GGQ204" s="403"/>
      <c r="GHC204" s="727"/>
      <c r="GHF204" s="403"/>
      <c r="GHG204" s="403"/>
      <c r="GHS204" s="727"/>
      <c r="GHV204" s="403"/>
      <c r="GHW204" s="403"/>
      <c r="GII204" s="727"/>
      <c r="GIL204" s="403"/>
      <c r="GIM204" s="403"/>
      <c r="GIY204" s="727"/>
      <c r="GJB204" s="403"/>
      <c r="GJC204" s="403"/>
      <c r="GJO204" s="727"/>
      <c r="GJR204" s="403"/>
      <c r="GJS204" s="403"/>
      <c r="GKE204" s="727"/>
      <c r="GKH204" s="403"/>
      <c r="GKI204" s="403"/>
      <c r="GKU204" s="727"/>
      <c r="GKX204" s="403"/>
      <c r="GKY204" s="403"/>
      <c r="GLK204" s="727"/>
      <c r="GLN204" s="403"/>
      <c r="GLO204" s="403"/>
      <c r="GMA204" s="727"/>
      <c r="GMD204" s="403"/>
      <c r="GME204" s="403"/>
      <c r="GMQ204" s="727"/>
      <c r="GMT204" s="403"/>
      <c r="GMU204" s="403"/>
      <c r="GNG204" s="727"/>
      <c r="GNJ204" s="403"/>
      <c r="GNK204" s="403"/>
      <c r="GNW204" s="727"/>
      <c r="GNZ204" s="403"/>
      <c r="GOA204" s="403"/>
      <c r="GOM204" s="727"/>
      <c r="GOP204" s="403"/>
      <c r="GOQ204" s="403"/>
      <c r="GPC204" s="727"/>
      <c r="GPF204" s="403"/>
      <c r="GPG204" s="403"/>
      <c r="GPS204" s="727"/>
      <c r="GPV204" s="403"/>
      <c r="GPW204" s="403"/>
      <c r="GQI204" s="727"/>
      <c r="GQL204" s="403"/>
      <c r="GQM204" s="403"/>
      <c r="GQY204" s="727"/>
      <c r="GRB204" s="403"/>
      <c r="GRC204" s="403"/>
      <c r="GRO204" s="727"/>
      <c r="GRR204" s="403"/>
      <c r="GRS204" s="403"/>
      <c r="GSE204" s="727"/>
      <c r="GSH204" s="403"/>
      <c r="GSI204" s="403"/>
      <c r="GSU204" s="727"/>
      <c r="GSX204" s="403"/>
      <c r="GSY204" s="403"/>
      <c r="GTK204" s="727"/>
      <c r="GTN204" s="403"/>
      <c r="GTO204" s="403"/>
      <c r="GUA204" s="727"/>
      <c r="GUD204" s="403"/>
      <c r="GUE204" s="403"/>
      <c r="GUQ204" s="727"/>
      <c r="GUT204" s="403"/>
      <c r="GUU204" s="403"/>
      <c r="GVG204" s="727"/>
      <c r="GVJ204" s="403"/>
      <c r="GVK204" s="403"/>
      <c r="GVW204" s="727"/>
      <c r="GVZ204" s="403"/>
      <c r="GWA204" s="403"/>
      <c r="GWM204" s="727"/>
      <c r="GWP204" s="403"/>
      <c r="GWQ204" s="403"/>
      <c r="GXC204" s="727"/>
      <c r="GXF204" s="403"/>
      <c r="GXG204" s="403"/>
      <c r="GXS204" s="727"/>
      <c r="GXV204" s="403"/>
      <c r="GXW204" s="403"/>
      <c r="GYI204" s="727"/>
      <c r="GYL204" s="403"/>
      <c r="GYM204" s="403"/>
      <c r="GYY204" s="727"/>
      <c r="GZB204" s="403"/>
      <c r="GZC204" s="403"/>
      <c r="GZO204" s="727"/>
      <c r="GZR204" s="403"/>
      <c r="GZS204" s="403"/>
      <c r="HAE204" s="727"/>
      <c r="HAH204" s="403"/>
      <c r="HAI204" s="403"/>
      <c r="HAU204" s="727"/>
      <c r="HAX204" s="403"/>
      <c r="HAY204" s="403"/>
      <c r="HBK204" s="727"/>
      <c r="HBN204" s="403"/>
      <c r="HBO204" s="403"/>
      <c r="HCA204" s="727"/>
      <c r="HCD204" s="403"/>
      <c r="HCE204" s="403"/>
      <c r="HCQ204" s="727"/>
      <c r="HCT204" s="403"/>
      <c r="HCU204" s="403"/>
      <c r="HDG204" s="727"/>
      <c r="HDJ204" s="403"/>
      <c r="HDK204" s="403"/>
      <c r="HDW204" s="727"/>
      <c r="HDZ204" s="403"/>
      <c r="HEA204" s="403"/>
      <c r="HEM204" s="727"/>
      <c r="HEP204" s="403"/>
      <c r="HEQ204" s="403"/>
      <c r="HFC204" s="727"/>
      <c r="HFF204" s="403"/>
      <c r="HFG204" s="403"/>
      <c r="HFS204" s="727"/>
      <c r="HFV204" s="403"/>
      <c r="HFW204" s="403"/>
      <c r="HGI204" s="727"/>
      <c r="HGL204" s="403"/>
      <c r="HGM204" s="403"/>
      <c r="HGY204" s="727"/>
      <c r="HHB204" s="403"/>
      <c r="HHC204" s="403"/>
      <c r="HHO204" s="727"/>
      <c r="HHR204" s="403"/>
      <c r="HHS204" s="403"/>
      <c r="HIE204" s="727"/>
      <c r="HIH204" s="403"/>
      <c r="HII204" s="403"/>
      <c r="HIU204" s="727"/>
      <c r="HIX204" s="403"/>
      <c r="HIY204" s="403"/>
      <c r="HJK204" s="727"/>
      <c r="HJN204" s="403"/>
      <c r="HJO204" s="403"/>
      <c r="HKA204" s="727"/>
      <c r="HKD204" s="403"/>
      <c r="HKE204" s="403"/>
      <c r="HKQ204" s="727"/>
      <c r="HKT204" s="403"/>
      <c r="HKU204" s="403"/>
      <c r="HLG204" s="727"/>
      <c r="HLJ204" s="403"/>
      <c r="HLK204" s="403"/>
      <c r="HLW204" s="727"/>
      <c r="HLZ204" s="403"/>
      <c r="HMA204" s="403"/>
      <c r="HMM204" s="727"/>
      <c r="HMP204" s="403"/>
      <c r="HMQ204" s="403"/>
      <c r="HNC204" s="727"/>
      <c r="HNF204" s="403"/>
      <c r="HNG204" s="403"/>
      <c r="HNS204" s="727"/>
      <c r="HNV204" s="403"/>
      <c r="HNW204" s="403"/>
      <c r="HOI204" s="727"/>
      <c r="HOL204" s="403"/>
      <c r="HOM204" s="403"/>
      <c r="HOY204" s="727"/>
      <c r="HPB204" s="403"/>
      <c r="HPC204" s="403"/>
      <c r="HPO204" s="727"/>
      <c r="HPR204" s="403"/>
      <c r="HPS204" s="403"/>
      <c r="HQE204" s="727"/>
      <c r="HQH204" s="403"/>
      <c r="HQI204" s="403"/>
      <c r="HQU204" s="727"/>
      <c r="HQX204" s="403"/>
      <c r="HQY204" s="403"/>
      <c r="HRK204" s="727"/>
      <c r="HRN204" s="403"/>
      <c r="HRO204" s="403"/>
      <c r="HSA204" s="727"/>
      <c r="HSD204" s="403"/>
      <c r="HSE204" s="403"/>
      <c r="HSQ204" s="727"/>
      <c r="HST204" s="403"/>
      <c r="HSU204" s="403"/>
      <c r="HTG204" s="727"/>
      <c r="HTJ204" s="403"/>
      <c r="HTK204" s="403"/>
      <c r="HTW204" s="727"/>
      <c r="HTZ204" s="403"/>
      <c r="HUA204" s="403"/>
      <c r="HUM204" s="727"/>
      <c r="HUP204" s="403"/>
      <c r="HUQ204" s="403"/>
      <c r="HVC204" s="727"/>
      <c r="HVF204" s="403"/>
      <c r="HVG204" s="403"/>
      <c r="HVS204" s="727"/>
      <c r="HVV204" s="403"/>
      <c r="HVW204" s="403"/>
      <c r="HWI204" s="727"/>
      <c r="HWL204" s="403"/>
      <c r="HWM204" s="403"/>
      <c r="HWY204" s="727"/>
      <c r="HXB204" s="403"/>
      <c r="HXC204" s="403"/>
      <c r="HXO204" s="727"/>
      <c r="HXR204" s="403"/>
      <c r="HXS204" s="403"/>
      <c r="HYE204" s="727"/>
      <c r="HYH204" s="403"/>
      <c r="HYI204" s="403"/>
      <c r="HYU204" s="727"/>
      <c r="HYX204" s="403"/>
      <c r="HYY204" s="403"/>
      <c r="HZK204" s="727"/>
      <c r="HZN204" s="403"/>
      <c r="HZO204" s="403"/>
      <c r="IAA204" s="727"/>
      <c r="IAD204" s="403"/>
      <c r="IAE204" s="403"/>
      <c r="IAQ204" s="727"/>
      <c r="IAT204" s="403"/>
      <c r="IAU204" s="403"/>
      <c r="IBG204" s="727"/>
      <c r="IBJ204" s="403"/>
      <c r="IBK204" s="403"/>
      <c r="IBW204" s="727"/>
      <c r="IBZ204" s="403"/>
      <c r="ICA204" s="403"/>
      <c r="ICM204" s="727"/>
      <c r="ICP204" s="403"/>
      <c r="ICQ204" s="403"/>
      <c r="IDC204" s="727"/>
      <c r="IDF204" s="403"/>
      <c r="IDG204" s="403"/>
      <c r="IDS204" s="727"/>
      <c r="IDV204" s="403"/>
      <c r="IDW204" s="403"/>
      <c r="IEI204" s="727"/>
      <c r="IEL204" s="403"/>
      <c r="IEM204" s="403"/>
      <c r="IEY204" s="727"/>
      <c r="IFB204" s="403"/>
      <c r="IFC204" s="403"/>
      <c r="IFO204" s="727"/>
      <c r="IFR204" s="403"/>
      <c r="IFS204" s="403"/>
      <c r="IGE204" s="727"/>
      <c r="IGH204" s="403"/>
      <c r="IGI204" s="403"/>
      <c r="IGU204" s="727"/>
      <c r="IGX204" s="403"/>
      <c r="IGY204" s="403"/>
      <c r="IHK204" s="727"/>
      <c r="IHN204" s="403"/>
      <c r="IHO204" s="403"/>
      <c r="IIA204" s="727"/>
      <c r="IID204" s="403"/>
      <c r="IIE204" s="403"/>
      <c r="IIQ204" s="727"/>
      <c r="IIT204" s="403"/>
      <c r="IIU204" s="403"/>
      <c r="IJG204" s="727"/>
      <c r="IJJ204" s="403"/>
      <c r="IJK204" s="403"/>
      <c r="IJW204" s="727"/>
      <c r="IJZ204" s="403"/>
      <c r="IKA204" s="403"/>
      <c r="IKM204" s="727"/>
      <c r="IKP204" s="403"/>
      <c r="IKQ204" s="403"/>
      <c r="ILC204" s="727"/>
      <c r="ILF204" s="403"/>
      <c r="ILG204" s="403"/>
      <c r="ILS204" s="727"/>
      <c r="ILV204" s="403"/>
      <c r="ILW204" s="403"/>
      <c r="IMI204" s="727"/>
      <c r="IML204" s="403"/>
      <c r="IMM204" s="403"/>
      <c r="IMY204" s="727"/>
      <c r="INB204" s="403"/>
      <c r="INC204" s="403"/>
      <c r="INO204" s="727"/>
      <c r="INR204" s="403"/>
      <c r="INS204" s="403"/>
      <c r="IOE204" s="727"/>
      <c r="IOH204" s="403"/>
      <c r="IOI204" s="403"/>
      <c r="IOU204" s="727"/>
      <c r="IOX204" s="403"/>
      <c r="IOY204" s="403"/>
      <c r="IPK204" s="727"/>
      <c r="IPN204" s="403"/>
      <c r="IPO204" s="403"/>
      <c r="IQA204" s="727"/>
      <c r="IQD204" s="403"/>
      <c r="IQE204" s="403"/>
      <c r="IQQ204" s="727"/>
      <c r="IQT204" s="403"/>
      <c r="IQU204" s="403"/>
      <c r="IRG204" s="727"/>
      <c r="IRJ204" s="403"/>
      <c r="IRK204" s="403"/>
      <c r="IRW204" s="727"/>
      <c r="IRZ204" s="403"/>
      <c r="ISA204" s="403"/>
      <c r="ISM204" s="727"/>
      <c r="ISP204" s="403"/>
      <c r="ISQ204" s="403"/>
      <c r="ITC204" s="727"/>
      <c r="ITF204" s="403"/>
      <c r="ITG204" s="403"/>
      <c r="ITS204" s="727"/>
      <c r="ITV204" s="403"/>
      <c r="ITW204" s="403"/>
      <c r="IUI204" s="727"/>
      <c r="IUL204" s="403"/>
      <c r="IUM204" s="403"/>
      <c r="IUY204" s="727"/>
      <c r="IVB204" s="403"/>
      <c r="IVC204" s="403"/>
      <c r="IVO204" s="727"/>
      <c r="IVR204" s="403"/>
      <c r="IVS204" s="403"/>
      <c r="IWE204" s="727"/>
      <c r="IWH204" s="403"/>
      <c r="IWI204" s="403"/>
      <c r="IWU204" s="727"/>
      <c r="IWX204" s="403"/>
      <c r="IWY204" s="403"/>
      <c r="IXK204" s="727"/>
      <c r="IXN204" s="403"/>
      <c r="IXO204" s="403"/>
      <c r="IYA204" s="727"/>
      <c r="IYD204" s="403"/>
      <c r="IYE204" s="403"/>
      <c r="IYQ204" s="727"/>
      <c r="IYT204" s="403"/>
      <c r="IYU204" s="403"/>
      <c r="IZG204" s="727"/>
      <c r="IZJ204" s="403"/>
      <c r="IZK204" s="403"/>
      <c r="IZW204" s="727"/>
      <c r="IZZ204" s="403"/>
      <c r="JAA204" s="403"/>
      <c r="JAM204" s="727"/>
      <c r="JAP204" s="403"/>
      <c r="JAQ204" s="403"/>
      <c r="JBC204" s="727"/>
      <c r="JBF204" s="403"/>
      <c r="JBG204" s="403"/>
      <c r="JBS204" s="727"/>
      <c r="JBV204" s="403"/>
      <c r="JBW204" s="403"/>
      <c r="JCI204" s="727"/>
      <c r="JCL204" s="403"/>
      <c r="JCM204" s="403"/>
      <c r="JCY204" s="727"/>
      <c r="JDB204" s="403"/>
      <c r="JDC204" s="403"/>
      <c r="JDO204" s="727"/>
      <c r="JDR204" s="403"/>
      <c r="JDS204" s="403"/>
      <c r="JEE204" s="727"/>
      <c r="JEH204" s="403"/>
      <c r="JEI204" s="403"/>
      <c r="JEU204" s="727"/>
      <c r="JEX204" s="403"/>
      <c r="JEY204" s="403"/>
      <c r="JFK204" s="727"/>
      <c r="JFN204" s="403"/>
      <c r="JFO204" s="403"/>
      <c r="JGA204" s="727"/>
      <c r="JGD204" s="403"/>
      <c r="JGE204" s="403"/>
      <c r="JGQ204" s="727"/>
      <c r="JGT204" s="403"/>
      <c r="JGU204" s="403"/>
      <c r="JHG204" s="727"/>
      <c r="JHJ204" s="403"/>
      <c r="JHK204" s="403"/>
      <c r="JHW204" s="727"/>
      <c r="JHZ204" s="403"/>
      <c r="JIA204" s="403"/>
      <c r="JIM204" s="727"/>
      <c r="JIP204" s="403"/>
      <c r="JIQ204" s="403"/>
      <c r="JJC204" s="727"/>
      <c r="JJF204" s="403"/>
      <c r="JJG204" s="403"/>
      <c r="JJS204" s="727"/>
      <c r="JJV204" s="403"/>
      <c r="JJW204" s="403"/>
      <c r="JKI204" s="727"/>
      <c r="JKL204" s="403"/>
      <c r="JKM204" s="403"/>
      <c r="JKY204" s="727"/>
      <c r="JLB204" s="403"/>
      <c r="JLC204" s="403"/>
      <c r="JLO204" s="727"/>
      <c r="JLR204" s="403"/>
      <c r="JLS204" s="403"/>
      <c r="JME204" s="727"/>
      <c r="JMH204" s="403"/>
      <c r="JMI204" s="403"/>
      <c r="JMU204" s="727"/>
      <c r="JMX204" s="403"/>
      <c r="JMY204" s="403"/>
      <c r="JNK204" s="727"/>
      <c r="JNN204" s="403"/>
      <c r="JNO204" s="403"/>
      <c r="JOA204" s="727"/>
      <c r="JOD204" s="403"/>
      <c r="JOE204" s="403"/>
      <c r="JOQ204" s="727"/>
      <c r="JOT204" s="403"/>
      <c r="JOU204" s="403"/>
      <c r="JPG204" s="727"/>
      <c r="JPJ204" s="403"/>
      <c r="JPK204" s="403"/>
      <c r="JPW204" s="727"/>
      <c r="JPZ204" s="403"/>
      <c r="JQA204" s="403"/>
      <c r="JQM204" s="727"/>
      <c r="JQP204" s="403"/>
      <c r="JQQ204" s="403"/>
      <c r="JRC204" s="727"/>
      <c r="JRF204" s="403"/>
      <c r="JRG204" s="403"/>
      <c r="JRS204" s="727"/>
      <c r="JRV204" s="403"/>
      <c r="JRW204" s="403"/>
      <c r="JSI204" s="727"/>
      <c r="JSL204" s="403"/>
      <c r="JSM204" s="403"/>
      <c r="JSY204" s="727"/>
      <c r="JTB204" s="403"/>
      <c r="JTC204" s="403"/>
      <c r="JTO204" s="727"/>
      <c r="JTR204" s="403"/>
      <c r="JTS204" s="403"/>
      <c r="JUE204" s="727"/>
      <c r="JUH204" s="403"/>
      <c r="JUI204" s="403"/>
      <c r="JUU204" s="727"/>
      <c r="JUX204" s="403"/>
      <c r="JUY204" s="403"/>
      <c r="JVK204" s="727"/>
      <c r="JVN204" s="403"/>
      <c r="JVO204" s="403"/>
      <c r="JWA204" s="727"/>
      <c r="JWD204" s="403"/>
      <c r="JWE204" s="403"/>
      <c r="JWQ204" s="727"/>
      <c r="JWT204" s="403"/>
      <c r="JWU204" s="403"/>
      <c r="JXG204" s="727"/>
      <c r="JXJ204" s="403"/>
      <c r="JXK204" s="403"/>
      <c r="JXW204" s="727"/>
      <c r="JXZ204" s="403"/>
      <c r="JYA204" s="403"/>
      <c r="JYM204" s="727"/>
      <c r="JYP204" s="403"/>
      <c r="JYQ204" s="403"/>
      <c r="JZC204" s="727"/>
      <c r="JZF204" s="403"/>
      <c r="JZG204" s="403"/>
      <c r="JZS204" s="727"/>
      <c r="JZV204" s="403"/>
      <c r="JZW204" s="403"/>
      <c r="KAI204" s="727"/>
      <c r="KAL204" s="403"/>
      <c r="KAM204" s="403"/>
      <c r="KAY204" s="727"/>
      <c r="KBB204" s="403"/>
      <c r="KBC204" s="403"/>
      <c r="KBO204" s="727"/>
      <c r="KBR204" s="403"/>
      <c r="KBS204" s="403"/>
      <c r="KCE204" s="727"/>
      <c r="KCH204" s="403"/>
      <c r="KCI204" s="403"/>
      <c r="KCU204" s="727"/>
      <c r="KCX204" s="403"/>
      <c r="KCY204" s="403"/>
      <c r="KDK204" s="727"/>
      <c r="KDN204" s="403"/>
      <c r="KDO204" s="403"/>
      <c r="KEA204" s="727"/>
      <c r="KED204" s="403"/>
      <c r="KEE204" s="403"/>
      <c r="KEQ204" s="727"/>
      <c r="KET204" s="403"/>
      <c r="KEU204" s="403"/>
      <c r="KFG204" s="727"/>
      <c r="KFJ204" s="403"/>
      <c r="KFK204" s="403"/>
      <c r="KFW204" s="727"/>
      <c r="KFZ204" s="403"/>
      <c r="KGA204" s="403"/>
      <c r="KGM204" s="727"/>
      <c r="KGP204" s="403"/>
      <c r="KGQ204" s="403"/>
      <c r="KHC204" s="727"/>
      <c r="KHF204" s="403"/>
      <c r="KHG204" s="403"/>
      <c r="KHS204" s="727"/>
      <c r="KHV204" s="403"/>
      <c r="KHW204" s="403"/>
      <c r="KII204" s="727"/>
      <c r="KIL204" s="403"/>
      <c r="KIM204" s="403"/>
      <c r="KIY204" s="727"/>
      <c r="KJB204" s="403"/>
      <c r="KJC204" s="403"/>
      <c r="KJO204" s="727"/>
      <c r="KJR204" s="403"/>
      <c r="KJS204" s="403"/>
      <c r="KKE204" s="727"/>
      <c r="KKH204" s="403"/>
      <c r="KKI204" s="403"/>
      <c r="KKU204" s="727"/>
      <c r="KKX204" s="403"/>
      <c r="KKY204" s="403"/>
      <c r="KLK204" s="727"/>
      <c r="KLN204" s="403"/>
      <c r="KLO204" s="403"/>
      <c r="KMA204" s="727"/>
      <c r="KMD204" s="403"/>
      <c r="KME204" s="403"/>
      <c r="KMQ204" s="727"/>
      <c r="KMT204" s="403"/>
      <c r="KMU204" s="403"/>
      <c r="KNG204" s="727"/>
      <c r="KNJ204" s="403"/>
      <c r="KNK204" s="403"/>
      <c r="KNW204" s="727"/>
      <c r="KNZ204" s="403"/>
      <c r="KOA204" s="403"/>
      <c r="KOM204" s="727"/>
      <c r="KOP204" s="403"/>
      <c r="KOQ204" s="403"/>
      <c r="KPC204" s="727"/>
      <c r="KPF204" s="403"/>
      <c r="KPG204" s="403"/>
      <c r="KPS204" s="727"/>
      <c r="KPV204" s="403"/>
      <c r="KPW204" s="403"/>
      <c r="KQI204" s="727"/>
      <c r="KQL204" s="403"/>
      <c r="KQM204" s="403"/>
      <c r="KQY204" s="727"/>
      <c r="KRB204" s="403"/>
      <c r="KRC204" s="403"/>
      <c r="KRO204" s="727"/>
      <c r="KRR204" s="403"/>
      <c r="KRS204" s="403"/>
      <c r="KSE204" s="727"/>
      <c r="KSH204" s="403"/>
      <c r="KSI204" s="403"/>
      <c r="KSU204" s="727"/>
      <c r="KSX204" s="403"/>
      <c r="KSY204" s="403"/>
      <c r="KTK204" s="727"/>
      <c r="KTN204" s="403"/>
      <c r="KTO204" s="403"/>
      <c r="KUA204" s="727"/>
      <c r="KUD204" s="403"/>
      <c r="KUE204" s="403"/>
      <c r="KUQ204" s="727"/>
      <c r="KUT204" s="403"/>
      <c r="KUU204" s="403"/>
      <c r="KVG204" s="727"/>
      <c r="KVJ204" s="403"/>
      <c r="KVK204" s="403"/>
      <c r="KVW204" s="727"/>
      <c r="KVZ204" s="403"/>
      <c r="KWA204" s="403"/>
      <c r="KWM204" s="727"/>
      <c r="KWP204" s="403"/>
      <c r="KWQ204" s="403"/>
      <c r="KXC204" s="727"/>
      <c r="KXF204" s="403"/>
      <c r="KXG204" s="403"/>
      <c r="KXS204" s="727"/>
      <c r="KXV204" s="403"/>
      <c r="KXW204" s="403"/>
      <c r="KYI204" s="727"/>
      <c r="KYL204" s="403"/>
      <c r="KYM204" s="403"/>
      <c r="KYY204" s="727"/>
      <c r="KZB204" s="403"/>
      <c r="KZC204" s="403"/>
      <c r="KZO204" s="727"/>
      <c r="KZR204" s="403"/>
      <c r="KZS204" s="403"/>
      <c r="LAE204" s="727"/>
      <c r="LAH204" s="403"/>
      <c r="LAI204" s="403"/>
      <c r="LAU204" s="727"/>
      <c r="LAX204" s="403"/>
      <c r="LAY204" s="403"/>
      <c r="LBK204" s="727"/>
      <c r="LBN204" s="403"/>
      <c r="LBO204" s="403"/>
      <c r="LCA204" s="727"/>
      <c r="LCD204" s="403"/>
      <c r="LCE204" s="403"/>
      <c r="LCQ204" s="727"/>
      <c r="LCT204" s="403"/>
      <c r="LCU204" s="403"/>
      <c r="LDG204" s="727"/>
      <c r="LDJ204" s="403"/>
      <c r="LDK204" s="403"/>
      <c r="LDW204" s="727"/>
      <c r="LDZ204" s="403"/>
      <c r="LEA204" s="403"/>
      <c r="LEM204" s="727"/>
      <c r="LEP204" s="403"/>
      <c r="LEQ204" s="403"/>
      <c r="LFC204" s="727"/>
      <c r="LFF204" s="403"/>
      <c r="LFG204" s="403"/>
      <c r="LFS204" s="727"/>
      <c r="LFV204" s="403"/>
      <c r="LFW204" s="403"/>
      <c r="LGI204" s="727"/>
      <c r="LGL204" s="403"/>
      <c r="LGM204" s="403"/>
      <c r="LGY204" s="727"/>
      <c r="LHB204" s="403"/>
      <c r="LHC204" s="403"/>
      <c r="LHO204" s="727"/>
      <c r="LHR204" s="403"/>
      <c r="LHS204" s="403"/>
      <c r="LIE204" s="727"/>
      <c r="LIH204" s="403"/>
      <c r="LII204" s="403"/>
      <c r="LIU204" s="727"/>
      <c r="LIX204" s="403"/>
      <c r="LIY204" s="403"/>
      <c r="LJK204" s="727"/>
      <c r="LJN204" s="403"/>
      <c r="LJO204" s="403"/>
      <c r="LKA204" s="727"/>
      <c r="LKD204" s="403"/>
      <c r="LKE204" s="403"/>
      <c r="LKQ204" s="727"/>
      <c r="LKT204" s="403"/>
      <c r="LKU204" s="403"/>
      <c r="LLG204" s="727"/>
      <c r="LLJ204" s="403"/>
      <c r="LLK204" s="403"/>
      <c r="LLW204" s="727"/>
      <c r="LLZ204" s="403"/>
      <c r="LMA204" s="403"/>
      <c r="LMM204" s="727"/>
      <c r="LMP204" s="403"/>
      <c r="LMQ204" s="403"/>
      <c r="LNC204" s="727"/>
      <c r="LNF204" s="403"/>
      <c r="LNG204" s="403"/>
      <c r="LNS204" s="727"/>
      <c r="LNV204" s="403"/>
      <c r="LNW204" s="403"/>
      <c r="LOI204" s="727"/>
      <c r="LOL204" s="403"/>
      <c r="LOM204" s="403"/>
      <c r="LOY204" s="727"/>
      <c r="LPB204" s="403"/>
      <c r="LPC204" s="403"/>
      <c r="LPO204" s="727"/>
      <c r="LPR204" s="403"/>
      <c r="LPS204" s="403"/>
      <c r="LQE204" s="727"/>
      <c r="LQH204" s="403"/>
      <c r="LQI204" s="403"/>
      <c r="LQU204" s="727"/>
      <c r="LQX204" s="403"/>
      <c r="LQY204" s="403"/>
      <c r="LRK204" s="727"/>
      <c r="LRN204" s="403"/>
      <c r="LRO204" s="403"/>
      <c r="LSA204" s="727"/>
      <c r="LSD204" s="403"/>
      <c r="LSE204" s="403"/>
      <c r="LSQ204" s="727"/>
      <c r="LST204" s="403"/>
      <c r="LSU204" s="403"/>
      <c r="LTG204" s="727"/>
      <c r="LTJ204" s="403"/>
      <c r="LTK204" s="403"/>
      <c r="LTW204" s="727"/>
      <c r="LTZ204" s="403"/>
      <c r="LUA204" s="403"/>
      <c r="LUM204" s="727"/>
      <c r="LUP204" s="403"/>
      <c r="LUQ204" s="403"/>
      <c r="LVC204" s="727"/>
      <c r="LVF204" s="403"/>
      <c r="LVG204" s="403"/>
      <c r="LVS204" s="727"/>
      <c r="LVV204" s="403"/>
      <c r="LVW204" s="403"/>
      <c r="LWI204" s="727"/>
      <c r="LWL204" s="403"/>
      <c r="LWM204" s="403"/>
      <c r="LWY204" s="727"/>
      <c r="LXB204" s="403"/>
      <c r="LXC204" s="403"/>
      <c r="LXO204" s="727"/>
      <c r="LXR204" s="403"/>
      <c r="LXS204" s="403"/>
      <c r="LYE204" s="727"/>
      <c r="LYH204" s="403"/>
      <c r="LYI204" s="403"/>
      <c r="LYU204" s="727"/>
      <c r="LYX204" s="403"/>
      <c r="LYY204" s="403"/>
      <c r="LZK204" s="727"/>
      <c r="LZN204" s="403"/>
      <c r="LZO204" s="403"/>
      <c r="MAA204" s="727"/>
      <c r="MAD204" s="403"/>
      <c r="MAE204" s="403"/>
      <c r="MAQ204" s="727"/>
      <c r="MAT204" s="403"/>
      <c r="MAU204" s="403"/>
      <c r="MBG204" s="727"/>
      <c r="MBJ204" s="403"/>
      <c r="MBK204" s="403"/>
      <c r="MBW204" s="727"/>
      <c r="MBZ204" s="403"/>
      <c r="MCA204" s="403"/>
      <c r="MCM204" s="727"/>
      <c r="MCP204" s="403"/>
      <c r="MCQ204" s="403"/>
      <c r="MDC204" s="727"/>
      <c r="MDF204" s="403"/>
      <c r="MDG204" s="403"/>
      <c r="MDS204" s="727"/>
      <c r="MDV204" s="403"/>
      <c r="MDW204" s="403"/>
      <c r="MEI204" s="727"/>
      <c r="MEL204" s="403"/>
      <c r="MEM204" s="403"/>
      <c r="MEY204" s="727"/>
      <c r="MFB204" s="403"/>
      <c r="MFC204" s="403"/>
      <c r="MFO204" s="727"/>
      <c r="MFR204" s="403"/>
      <c r="MFS204" s="403"/>
      <c r="MGE204" s="727"/>
      <c r="MGH204" s="403"/>
      <c r="MGI204" s="403"/>
      <c r="MGU204" s="727"/>
      <c r="MGX204" s="403"/>
      <c r="MGY204" s="403"/>
      <c r="MHK204" s="727"/>
      <c r="MHN204" s="403"/>
      <c r="MHO204" s="403"/>
      <c r="MIA204" s="727"/>
      <c r="MID204" s="403"/>
      <c r="MIE204" s="403"/>
      <c r="MIQ204" s="727"/>
      <c r="MIT204" s="403"/>
      <c r="MIU204" s="403"/>
      <c r="MJG204" s="727"/>
      <c r="MJJ204" s="403"/>
      <c r="MJK204" s="403"/>
      <c r="MJW204" s="727"/>
      <c r="MJZ204" s="403"/>
      <c r="MKA204" s="403"/>
      <c r="MKM204" s="727"/>
      <c r="MKP204" s="403"/>
      <c r="MKQ204" s="403"/>
      <c r="MLC204" s="727"/>
      <c r="MLF204" s="403"/>
      <c r="MLG204" s="403"/>
      <c r="MLS204" s="727"/>
      <c r="MLV204" s="403"/>
      <c r="MLW204" s="403"/>
      <c r="MMI204" s="727"/>
      <c r="MML204" s="403"/>
      <c r="MMM204" s="403"/>
      <c r="MMY204" s="727"/>
      <c r="MNB204" s="403"/>
      <c r="MNC204" s="403"/>
      <c r="MNO204" s="727"/>
      <c r="MNR204" s="403"/>
      <c r="MNS204" s="403"/>
      <c r="MOE204" s="727"/>
      <c r="MOH204" s="403"/>
      <c r="MOI204" s="403"/>
      <c r="MOU204" s="727"/>
      <c r="MOX204" s="403"/>
      <c r="MOY204" s="403"/>
      <c r="MPK204" s="727"/>
      <c r="MPN204" s="403"/>
      <c r="MPO204" s="403"/>
      <c r="MQA204" s="727"/>
      <c r="MQD204" s="403"/>
      <c r="MQE204" s="403"/>
      <c r="MQQ204" s="727"/>
      <c r="MQT204" s="403"/>
      <c r="MQU204" s="403"/>
      <c r="MRG204" s="727"/>
      <c r="MRJ204" s="403"/>
      <c r="MRK204" s="403"/>
      <c r="MRW204" s="727"/>
      <c r="MRZ204" s="403"/>
      <c r="MSA204" s="403"/>
      <c r="MSM204" s="727"/>
      <c r="MSP204" s="403"/>
      <c r="MSQ204" s="403"/>
      <c r="MTC204" s="727"/>
      <c r="MTF204" s="403"/>
      <c r="MTG204" s="403"/>
      <c r="MTS204" s="727"/>
      <c r="MTV204" s="403"/>
      <c r="MTW204" s="403"/>
      <c r="MUI204" s="727"/>
      <c r="MUL204" s="403"/>
      <c r="MUM204" s="403"/>
      <c r="MUY204" s="727"/>
      <c r="MVB204" s="403"/>
      <c r="MVC204" s="403"/>
      <c r="MVO204" s="727"/>
      <c r="MVR204" s="403"/>
      <c r="MVS204" s="403"/>
      <c r="MWE204" s="727"/>
      <c r="MWH204" s="403"/>
      <c r="MWI204" s="403"/>
      <c r="MWU204" s="727"/>
      <c r="MWX204" s="403"/>
      <c r="MWY204" s="403"/>
      <c r="MXK204" s="727"/>
      <c r="MXN204" s="403"/>
      <c r="MXO204" s="403"/>
      <c r="MYA204" s="727"/>
      <c r="MYD204" s="403"/>
      <c r="MYE204" s="403"/>
      <c r="MYQ204" s="727"/>
      <c r="MYT204" s="403"/>
      <c r="MYU204" s="403"/>
      <c r="MZG204" s="727"/>
      <c r="MZJ204" s="403"/>
      <c r="MZK204" s="403"/>
      <c r="MZW204" s="727"/>
      <c r="MZZ204" s="403"/>
      <c r="NAA204" s="403"/>
      <c r="NAM204" s="727"/>
      <c r="NAP204" s="403"/>
      <c r="NAQ204" s="403"/>
      <c r="NBC204" s="727"/>
      <c r="NBF204" s="403"/>
      <c r="NBG204" s="403"/>
      <c r="NBS204" s="727"/>
      <c r="NBV204" s="403"/>
      <c r="NBW204" s="403"/>
      <c r="NCI204" s="727"/>
      <c r="NCL204" s="403"/>
      <c r="NCM204" s="403"/>
      <c r="NCY204" s="727"/>
      <c r="NDB204" s="403"/>
      <c r="NDC204" s="403"/>
      <c r="NDO204" s="727"/>
      <c r="NDR204" s="403"/>
      <c r="NDS204" s="403"/>
      <c r="NEE204" s="727"/>
      <c r="NEH204" s="403"/>
      <c r="NEI204" s="403"/>
      <c r="NEU204" s="727"/>
      <c r="NEX204" s="403"/>
      <c r="NEY204" s="403"/>
      <c r="NFK204" s="727"/>
      <c r="NFN204" s="403"/>
      <c r="NFO204" s="403"/>
      <c r="NGA204" s="727"/>
      <c r="NGD204" s="403"/>
      <c r="NGE204" s="403"/>
      <c r="NGQ204" s="727"/>
      <c r="NGT204" s="403"/>
      <c r="NGU204" s="403"/>
      <c r="NHG204" s="727"/>
      <c r="NHJ204" s="403"/>
      <c r="NHK204" s="403"/>
      <c r="NHW204" s="727"/>
      <c r="NHZ204" s="403"/>
      <c r="NIA204" s="403"/>
      <c r="NIM204" s="727"/>
      <c r="NIP204" s="403"/>
      <c r="NIQ204" s="403"/>
      <c r="NJC204" s="727"/>
      <c r="NJF204" s="403"/>
      <c r="NJG204" s="403"/>
      <c r="NJS204" s="727"/>
      <c r="NJV204" s="403"/>
      <c r="NJW204" s="403"/>
      <c r="NKI204" s="727"/>
      <c r="NKL204" s="403"/>
      <c r="NKM204" s="403"/>
      <c r="NKY204" s="727"/>
      <c r="NLB204" s="403"/>
      <c r="NLC204" s="403"/>
      <c r="NLO204" s="727"/>
      <c r="NLR204" s="403"/>
      <c r="NLS204" s="403"/>
      <c r="NME204" s="727"/>
      <c r="NMH204" s="403"/>
      <c r="NMI204" s="403"/>
      <c r="NMU204" s="727"/>
      <c r="NMX204" s="403"/>
      <c r="NMY204" s="403"/>
      <c r="NNK204" s="727"/>
      <c r="NNN204" s="403"/>
      <c r="NNO204" s="403"/>
      <c r="NOA204" s="727"/>
      <c r="NOD204" s="403"/>
      <c r="NOE204" s="403"/>
      <c r="NOQ204" s="727"/>
      <c r="NOT204" s="403"/>
      <c r="NOU204" s="403"/>
      <c r="NPG204" s="727"/>
      <c r="NPJ204" s="403"/>
      <c r="NPK204" s="403"/>
      <c r="NPW204" s="727"/>
      <c r="NPZ204" s="403"/>
      <c r="NQA204" s="403"/>
      <c r="NQM204" s="727"/>
      <c r="NQP204" s="403"/>
      <c r="NQQ204" s="403"/>
      <c r="NRC204" s="727"/>
      <c r="NRF204" s="403"/>
      <c r="NRG204" s="403"/>
      <c r="NRS204" s="727"/>
      <c r="NRV204" s="403"/>
      <c r="NRW204" s="403"/>
      <c r="NSI204" s="727"/>
      <c r="NSL204" s="403"/>
      <c r="NSM204" s="403"/>
      <c r="NSY204" s="727"/>
      <c r="NTB204" s="403"/>
      <c r="NTC204" s="403"/>
      <c r="NTO204" s="727"/>
      <c r="NTR204" s="403"/>
      <c r="NTS204" s="403"/>
      <c r="NUE204" s="727"/>
      <c r="NUH204" s="403"/>
      <c r="NUI204" s="403"/>
      <c r="NUU204" s="727"/>
      <c r="NUX204" s="403"/>
      <c r="NUY204" s="403"/>
      <c r="NVK204" s="727"/>
      <c r="NVN204" s="403"/>
      <c r="NVO204" s="403"/>
      <c r="NWA204" s="727"/>
      <c r="NWD204" s="403"/>
      <c r="NWE204" s="403"/>
      <c r="NWQ204" s="727"/>
      <c r="NWT204" s="403"/>
      <c r="NWU204" s="403"/>
      <c r="NXG204" s="727"/>
      <c r="NXJ204" s="403"/>
      <c r="NXK204" s="403"/>
      <c r="NXW204" s="727"/>
      <c r="NXZ204" s="403"/>
      <c r="NYA204" s="403"/>
      <c r="NYM204" s="727"/>
      <c r="NYP204" s="403"/>
      <c r="NYQ204" s="403"/>
      <c r="NZC204" s="727"/>
      <c r="NZF204" s="403"/>
      <c r="NZG204" s="403"/>
      <c r="NZS204" s="727"/>
      <c r="NZV204" s="403"/>
      <c r="NZW204" s="403"/>
      <c r="OAI204" s="727"/>
      <c r="OAL204" s="403"/>
      <c r="OAM204" s="403"/>
      <c r="OAY204" s="727"/>
      <c r="OBB204" s="403"/>
      <c r="OBC204" s="403"/>
      <c r="OBO204" s="727"/>
      <c r="OBR204" s="403"/>
      <c r="OBS204" s="403"/>
      <c r="OCE204" s="727"/>
      <c r="OCH204" s="403"/>
      <c r="OCI204" s="403"/>
      <c r="OCU204" s="727"/>
      <c r="OCX204" s="403"/>
      <c r="OCY204" s="403"/>
      <c r="ODK204" s="727"/>
      <c r="ODN204" s="403"/>
      <c r="ODO204" s="403"/>
      <c r="OEA204" s="727"/>
      <c r="OED204" s="403"/>
      <c r="OEE204" s="403"/>
      <c r="OEQ204" s="727"/>
      <c r="OET204" s="403"/>
      <c r="OEU204" s="403"/>
      <c r="OFG204" s="727"/>
      <c r="OFJ204" s="403"/>
      <c r="OFK204" s="403"/>
      <c r="OFW204" s="727"/>
      <c r="OFZ204" s="403"/>
      <c r="OGA204" s="403"/>
      <c r="OGM204" s="727"/>
      <c r="OGP204" s="403"/>
      <c r="OGQ204" s="403"/>
      <c r="OHC204" s="727"/>
      <c r="OHF204" s="403"/>
      <c r="OHG204" s="403"/>
      <c r="OHS204" s="727"/>
      <c r="OHV204" s="403"/>
      <c r="OHW204" s="403"/>
      <c r="OII204" s="727"/>
      <c r="OIL204" s="403"/>
      <c r="OIM204" s="403"/>
      <c r="OIY204" s="727"/>
      <c r="OJB204" s="403"/>
      <c r="OJC204" s="403"/>
      <c r="OJO204" s="727"/>
      <c r="OJR204" s="403"/>
      <c r="OJS204" s="403"/>
      <c r="OKE204" s="727"/>
      <c r="OKH204" s="403"/>
      <c r="OKI204" s="403"/>
      <c r="OKU204" s="727"/>
      <c r="OKX204" s="403"/>
      <c r="OKY204" s="403"/>
      <c r="OLK204" s="727"/>
      <c r="OLN204" s="403"/>
      <c r="OLO204" s="403"/>
      <c r="OMA204" s="727"/>
      <c r="OMD204" s="403"/>
      <c r="OME204" s="403"/>
      <c r="OMQ204" s="727"/>
      <c r="OMT204" s="403"/>
      <c r="OMU204" s="403"/>
      <c r="ONG204" s="727"/>
      <c r="ONJ204" s="403"/>
      <c r="ONK204" s="403"/>
      <c r="ONW204" s="727"/>
      <c r="ONZ204" s="403"/>
      <c r="OOA204" s="403"/>
      <c r="OOM204" s="727"/>
      <c r="OOP204" s="403"/>
      <c r="OOQ204" s="403"/>
      <c r="OPC204" s="727"/>
      <c r="OPF204" s="403"/>
      <c r="OPG204" s="403"/>
      <c r="OPS204" s="727"/>
      <c r="OPV204" s="403"/>
      <c r="OPW204" s="403"/>
      <c r="OQI204" s="727"/>
      <c r="OQL204" s="403"/>
      <c r="OQM204" s="403"/>
      <c r="OQY204" s="727"/>
      <c r="ORB204" s="403"/>
      <c r="ORC204" s="403"/>
      <c r="ORO204" s="727"/>
      <c r="ORR204" s="403"/>
      <c r="ORS204" s="403"/>
      <c r="OSE204" s="727"/>
      <c r="OSH204" s="403"/>
      <c r="OSI204" s="403"/>
      <c r="OSU204" s="727"/>
      <c r="OSX204" s="403"/>
      <c r="OSY204" s="403"/>
      <c r="OTK204" s="727"/>
      <c r="OTN204" s="403"/>
      <c r="OTO204" s="403"/>
      <c r="OUA204" s="727"/>
      <c r="OUD204" s="403"/>
      <c r="OUE204" s="403"/>
      <c r="OUQ204" s="727"/>
      <c r="OUT204" s="403"/>
      <c r="OUU204" s="403"/>
      <c r="OVG204" s="727"/>
      <c r="OVJ204" s="403"/>
      <c r="OVK204" s="403"/>
      <c r="OVW204" s="727"/>
      <c r="OVZ204" s="403"/>
      <c r="OWA204" s="403"/>
      <c r="OWM204" s="727"/>
      <c r="OWP204" s="403"/>
      <c r="OWQ204" s="403"/>
      <c r="OXC204" s="727"/>
      <c r="OXF204" s="403"/>
      <c r="OXG204" s="403"/>
      <c r="OXS204" s="727"/>
      <c r="OXV204" s="403"/>
      <c r="OXW204" s="403"/>
      <c r="OYI204" s="727"/>
      <c r="OYL204" s="403"/>
      <c r="OYM204" s="403"/>
      <c r="OYY204" s="727"/>
      <c r="OZB204" s="403"/>
      <c r="OZC204" s="403"/>
      <c r="OZO204" s="727"/>
      <c r="OZR204" s="403"/>
      <c r="OZS204" s="403"/>
      <c r="PAE204" s="727"/>
      <c r="PAH204" s="403"/>
      <c r="PAI204" s="403"/>
      <c r="PAU204" s="727"/>
      <c r="PAX204" s="403"/>
      <c r="PAY204" s="403"/>
      <c r="PBK204" s="727"/>
      <c r="PBN204" s="403"/>
      <c r="PBO204" s="403"/>
      <c r="PCA204" s="727"/>
      <c r="PCD204" s="403"/>
      <c r="PCE204" s="403"/>
      <c r="PCQ204" s="727"/>
      <c r="PCT204" s="403"/>
      <c r="PCU204" s="403"/>
      <c r="PDG204" s="727"/>
      <c r="PDJ204" s="403"/>
      <c r="PDK204" s="403"/>
      <c r="PDW204" s="727"/>
      <c r="PDZ204" s="403"/>
      <c r="PEA204" s="403"/>
      <c r="PEM204" s="727"/>
      <c r="PEP204" s="403"/>
      <c r="PEQ204" s="403"/>
      <c r="PFC204" s="727"/>
      <c r="PFF204" s="403"/>
      <c r="PFG204" s="403"/>
      <c r="PFS204" s="727"/>
      <c r="PFV204" s="403"/>
      <c r="PFW204" s="403"/>
      <c r="PGI204" s="727"/>
      <c r="PGL204" s="403"/>
      <c r="PGM204" s="403"/>
      <c r="PGY204" s="727"/>
      <c r="PHB204" s="403"/>
      <c r="PHC204" s="403"/>
      <c r="PHO204" s="727"/>
      <c r="PHR204" s="403"/>
      <c r="PHS204" s="403"/>
      <c r="PIE204" s="727"/>
      <c r="PIH204" s="403"/>
      <c r="PII204" s="403"/>
      <c r="PIU204" s="727"/>
      <c r="PIX204" s="403"/>
      <c r="PIY204" s="403"/>
      <c r="PJK204" s="727"/>
      <c r="PJN204" s="403"/>
      <c r="PJO204" s="403"/>
      <c r="PKA204" s="727"/>
      <c r="PKD204" s="403"/>
      <c r="PKE204" s="403"/>
      <c r="PKQ204" s="727"/>
      <c r="PKT204" s="403"/>
      <c r="PKU204" s="403"/>
      <c r="PLG204" s="727"/>
      <c r="PLJ204" s="403"/>
      <c r="PLK204" s="403"/>
      <c r="PLW204" s="727"/>
      <c r="PLZ204" s="403"/>
      <c r="PMA204" s="403"/>
      <c r="PMM204" s="727"/>
      <c r="PMP204" s="403"/>
      <c r="PMQ204" s="403"/>
      <c r="PNC204" s="727"/>
      <c r="PNF204" s="403"/>
      <c r="PNG204" s="403"/>
      <c r="PNS204" s="727"/>
      <c r="PNV204" s="403"/>
      <c r="PNW204" s="403"/>
      <c r="POI204" s="727"/>
      <c r="POL204" s="403"/>
      <c r="POM204" s="403"/>
      <c r="POY204" s="727"/>
      <c r="PPB204" s="403"/>
      <c r="PPC204" s="403"/>
      <c r="PPO204" s="727"/>
      <c r="PPR204" s="403"/>
      <c r="PPS204" s="403"/>
      <c r="PQE204" s="727"/>
      <c r="PQH204" s="403"/>
      <c r="PQI204" s="403"/>
      <c r="PQU204" s="727"/>
      <c r="PQX204" s="403"/>
      <c r="PQY204" s="403"/>
      <c r="PRK204" s="727"/>
      <c r="PRN204" s="403"/>
      <c r="PRO204" s="403"/>
      <c r="PSA204" s="727"/>
      <c r="PSD204" s="403"/>
      <c r="PSE204" s="403"/>
      <c r="PSQ204" s="727"/>
      <c r="PST204" s="403"/>
      <c r="PSU204" s="403"/>
      <c r="PTG204" s="727"/>
      <c r="PTJ204" s="403"/>
      <c r="PTK204" s="403"/>
      <c r="PTW204" s="727"/>
      <c r="PTZ204" s="403"/>
      <c r="PUA204" s="403"/>
      <c r="PUM204" s="727"/>
      <c r="PUP204" s="403"/>
      <c r="PUQ204" s="403"/>
      <c r="PVC204" s="727"/>
      <c r="PVF204" s="403"/>
      <c r="PVG204" s="403"/>
      <c r="PVS204" s="727"/>
      <c r="PVV204" s="403"/>
      <c r="PVW204" s="403"/>
      <c r="PWI204" s="727"/>
      <c r="PWL204" s="403"/>
      <c r="PWM204" s="403"/>
      <c r="PWY204" s="727"/>
      <c r="PXB204" s="403"/>
      <c r="PXC204" s="403"/>
      <c r="PXO204" s="727"/>
      <c r="PXR204" s="403"/>
      <c r="PXS204" s="403"/>
      <c r="PYE204" s="727"/>
      <c r="PYH204" s="403"/>
      <c r="PYI204" s="403"/>
      <c r="PYU204" s="727"/>
      <c r="PYX204" s="403"/>
      <c r="PYY204" s="403"/>
      <c r="PZK204" s="727"/>
      <c r="PZN204" s="403"/>
      <c r="PZO204" s="403"/>
      <c r="QAA204" s="727"/>
      <c r="QAD204" s="403"/>
      <c r="QAE204" s="403"/>
      <c r="QAQ204" s="727"/>
      <c r="QAT204" s="403"/>
      <c r="QAU204" s="403"/>
      <c r="QBG204" s="727"/>
      <c r="QBJ204" s="403"/>
      <c r="QBK204" s="403"/>
      <c r="QBW204" s="727"/>
      <c r="QBZ204" s="403"/>
      <c r="QCA204" s="403"/>
      <c r="QCM204" s="727"/>
      <c r="QCP204" s="403"/>
      <c r="QCQ204" s="403"/>
      <c r="QDC204" s="727"/>
      <c r="QDF204" s="403"/>
      <c r="QDG204" s="403"/>
      <c r="QDS204" s="727"/>
      <c r="QDV204" s="403"/>
      <c r="QDW204" s="403"/>
      <c r="QEI204" s="727"/>
      <c r="QEL204" s="403"/>
      <c r="QEM204" s="403"/>
      <c r="QEY204" s="727"/>
      <c r="QFB204" s="403"/>
      <c r="QFC204" s="403"/>
      <c r="QFO204" s="727"/>
      <c r="QFR204" s="403"/>
      <c r="QFS204" s="403"/>
      <c r="QGE204" s="727"/>
      <c r="QGH204" s="403"/>
      <c r="QGI204" s="403"/>
      <c r="QGU204" s="727"/>
      <c r="QGX204" s="403"/>
      <c r="QGY204" s="403"/>
      <c r="QHK204" s="727"/>
      <c r="QHN204" s="403"/>
      <c r="QHO204" s="403"/>
      <c r="QIA204" s="727"/>
      <c r="QID204" s="403"/>
      <c r="QIE204" s="403"/>
      <c r="QIQ204" s="727"/>
      <c r="QIT204" s="403"/>
      <c r="QIU204" s="403"/>
      <c r="QJG204" s="727"/>
      <c r="QJJ204" s="403"/>
      <c r="QJK204" s="403"/>
      <c r="QJW204" s="727"/>
      <c r="QJZ204" s="403"/>
      <c r="QKA204" s="403"/>
      <c r="QKM204" s="727"/>
      <c r="QKP204" s="403"/>
      <c r="QKQ204" s="403"/>
      <c r="QLC204" s="727"/>
      <c r="QLF204" s="403"/>
      <c r="QLG204" s="403"/>
      <c r="QLS204" s="727"/>
      <c r="QLV204" s="403"/>
      <c r="QLW204" s="403"/>
      <c r="QMI204" s="727"/>
      <c r="QML204" s="403"/>
      <c r="QMM204" s="403"/>
      <c r="QMY204" s="727"/>
      <c r="QNB204" s="403"/>
      <c r="QNC204" s="403"/>
      <c r="QNO204" s="727"/>
      <c r="QNR204" s="403"/>
      <c r="QNS204" s="403"/>
      <c r="QOE204" s="727"/>
      <c r="QOH204" s="403"/>
      <c r="QOI204" s="403"/>
      <c r="QOU204" s="727"/>
      <c r="QOX204" s="403"/>
      <c r="QOY204" s="403"/>
      <c r="QPK204" s="727"/>
      <c r="QPN204" s="403"/>
      <c r="QPO204" s="403"/>
      <c r="QQA204" s="727"/>
      <c r="QQD204" s="403"/>
      <c r="QQE204" s="403"/>
      <c r="QQQ204" s="727"/>
      <c r="QQT204" s="403"/>
      <c r="QQU204" s="403"/>
      <c r="QRG204" s="727"/>
      <c r="QRJ204" s="403"/>
      <c r="QRK204" s="403"/>
      <c r="QRW204" s="727"/>
      <c r="QRZ204" s="403"/>
      <c r="QSA204" s="403"/>
      <c r="QSM204" s="727"/>
      <c r="QSP204" s="403"/>
      <c r="QSQ204" s="403"/>
      <c r="QTC204" s="727"/>
      <c r="QTF204" s="403"/>
      <c r="QTG204" s="403"/>
      <c r="QTS204" s="727"/>
      <c r="QTV204" s="403"/>
      <c r="QTW204" s="403"/>
      <c r="QUI204" s="727"/>
      <c r="QUL204" s="403"/>
      <c r="QUM204" s="403"/>
      <c r="QUY204" s="727"/>
      <c r="QVB204" s="403"/>
      <c r="QVC204" s="403"/>
      <c r="QVO204" s="727"/>
      <c r="QVR204" s="403"/>
      <c r="QVS204" s="403"/>
      <c r="QWE204" s="727"/>
      <c r="QWH204" s="403"/>
      <c r="QWI204" s="403"/>
      <c r="QWU204" s="727"/>
      <c r="QWX204" s="403"/>
      <c r="QWY204" s="403"/>
      <c r="QXK204" s="727"/>
      <c r="QXN204" s="403"/>
      <c r="QXO204" s="403"/>
      <c r="QYA204" s="727"/>
      <c r="QYD204" s="403"/>
      <c r="QYE204" s="403"/>
      <c r="QYQ204" s="727"/>
      <c r="QYT204" s="403"/>
      <c r="QYU204" s="403"/>
      <c r="QZG204" s="727"/>
      <c r="QZJ204" s="403"/>
      <c r="QZK204" s="403"/>
      <c r="QZW204" s="727"/>
      <c r="QZZ204" s="403"/>
      <c r="RAA204" s="403"/>
      <c r="RAM204" s="727"/>
      <c r="RAP204" s="403"/>
      <c r="RAQ204" s="403"/>
      <c r="RBC204" s="727"/>
      <c r="RBF204" s="403"/>
      <c r="RBG204" s="403"/>
      <c r="RBS204" s="727"/>
      <c r="RBV204" s="403"/>
      <c r="RBW204" s="403"/>
      <c r="RCI204" s="727"/>
      <c r="RCL204" s="403"/>
      <c r="RCM204" s="403"/>
      <c r="RCY204" s="727"/>
      <c r="RDB204" s="403"/>
      <c r="RDC204" s="403"/>
      <c r="RDO204" s="727"/>
      <c r="RDR204" s="403"/>
      <c r="RDS204" s="403"/>
      <c r="REE204" s="727"/>
      <c r="REH204" s="403"/>
      <c r="REI204" s="403"/>
      <c r="REU204" s="727"/>
      <c r="REX204" s="403"/>
      <c r="REY204" s="403"/>
      <c r="RFK204" s="727"/>
      <c r="RFN204" s="403"/>
      <c r="RFO204" s="403"/>
      <c r="RGA204" s="727"/>
      <c r="RGD204" s="403"/>
      <c r="RGE204" s="403"/>
      <c r="RGQ204" s="727"/>
      <c r="RGT204" s="403"/>
      <c r="RGU204" s="403"/>
      <c r="RHG204" s="727"/>
      <c r="RHJ204" s="403"/>
      <c r="RHK204" s="403"/>
      <c r="RHW204" s="727"/>
      <c r="RHZ204" s="403"/>
      <c r="RIA204" s="403"/>
      <c r="RIM204" s="727"/>
      <c r="RIP204" s="403"/>
      <c r="RIQ204" s="403"/>
      <c r="RJC204" s="727"/>
      <c r="RJF204" s="403"/>
      <c r="RJG204" s="403"/>
      <c r="RJS204" s="727"/>
      <c r="RJV204" s="403"/>
      <c r="RJW204" s="403"/>
      <c r="RKI204" s="727"/>
      <c r="RKL204" s="403"/>
      <c r="RKM204" s="403"/>
      <c r="RKY204" s="727"/>
      <c r="RLB204" s="403"/>
      <c r="RLC204" s="403"/>
      <c r="RLO204" s="727"/>
      <c r="RLR204" s="403"/>
      <c r="RLS204" s="403"/>
      <c r="RME204" s="727"/>
      <c r="RMH204" s="403"/>
      <c r="RMI204" s="403"/>
      <c r="RMU204" s="727"/>
      <c r="RMX204" s="403"/>
      <c r="RMY204" s="403"/>
      <c r="RNK204" s="727"/>
      <c r="RNN204" s="403"/>
      <c r="RNO204" s="403"/>
      <c r="ROA204" s="727"/>
      <c r="ROD204" s="403"/>
      <c r="ROE204" s="403"/>
      <c r="ROQ204" s="727"/>
      <c r="ROT204" s="403"/>
      <c r="ROU204" s="403"/>
      <c r="RPG204" s="727"/>
      <c r="RPJ204" s="403"/>
      <c r="RPK204" s="403"/>
      <c r="RPW204" s="727"/>
      <c r="RPZ204" s="403"/>
      <c r="RQA204" s="403"/>
      <c r="RQM204" s="727"/>
      <c r="RQP204" s="403"/>
      <c r="RQQ204" s="403"/>
      <c r="RRC204" s="727"/>
      <c r="RRF204" s="403"/>
      <c r="RRG204" s="403"/>
      <c r="RRS204" s="727"/>
      <c r="RRV204" s="403"/>
      <c r="RRW204" s="403"/>
      <c r="RSI204" s="727"/>
      <c r="RSL204" s="403"/>
      <c r="RSM204" s="403"/>
      <c r="RSY204" s="727"/>
      <c r="RTB204" s="403"/>
      <c r="RTC204" s="403"/>
      <c r="RTO204" s="727"/>
      <c r="RTR204" s="403"/>
      <c r="RTS204" s="403"/>
      <c r="RUE204" s="727"/>
      <c r="RUH204" s="403"/>
      <c r="RUI204" s="403"/>
      <c r="RUU204" s="727"/>
      <c r="RUX204" s="403"/>
      <c r="RUY204" s="403"/>
      <c r="RVK204" s="727"/>
      <c r="RVN204" s="403"/>
      <c r="RVO204" s="403"/>
      <c r="RWA204" s="727"/>
      <c r="RWD204" s="403"/>
      <c r="RWE204" s="403"/>
      <c r="RWQ204" s="727"/>
      <c r="RWT204" s="403"/>
      <c r="RWU204" s="403"/>
      <c r="RXG204" s="727"/>
      <c r="RXJ204" s="403"/>
      <c r="RXK204" s="403"/>
      <c r="RXW204" s="727"/>
      <c r="RXZ204" s="403"/>
      <c r="RYA204" s="403"/>
      <c r="RYM204" s="727"/>
      <c r="RYP204" s="403"/>
      <c r="RYQ204" s="403"/>
      <c r="RZC204" s="727"/>
      <c r="RZF204" s="403"/>
      <c r="RZG204" s="403"/>
      <c r="RZS204" s="727"/>
      <c r="RZV204" s="403"/>
      <c r="RZW204" s="403"/>
      <c r="SAI204" s="727"/>
      <c r="SAL204" s="403"/>
      <c r="SAM204" s="403"/>
      <c r="SAY204" s="727"/>
      <c r="SBB204" s="403"/>
      <c r="SBC204" s="403"/>
      <c r="SBO204" s="727"/>
      <c r="SBR204" s="403"/>
      <c r="SBS204" s="403"/>
      <c r="SCE204" s="727"/>
      <c r="SCH204" s="403"/>
      <c r="SCI204" s="403"/>
      <c r="SCU204" s="727"/>
      <c r="SCX204" s="403"/>
      <c r="SCY204" s="403"/>
      <c r="SDK204" s="727"/>
      <c r="SDN204" s="403"/>
      <c r="SDO204" s="403"/>
      <c r="SEA204" s="727"/>
      <c r="SED204" s="403"/>
      <c r="SEE204" s="403"/>
      <c r="SEQ204" s="727"/>
      <c r="SET204" s="403"/>
      <c r="SEU204" s="403"/>
      <c r="SFG204" s="727"/>
      <c r="SFJ204" s="403"/>
      <c r="SFK204" s="403"/>
      <c r="SFW204" s="727"/>
      <c r="SFZ204" s="403"/>
      <c r="SGA204" s="403"/>
      <c r="SGM204" s="727"/>
      <c r="SGP204" s="403"/>
      <c r="SGQ204" s="403"/>
      <c r="SHC204" s="727"/>
      <c r="SHF204" s="403"/>
      <c r="SHG204" s="403"/>
      <c r="SHS204" s="727"/>
      <c r="SHV204" s="403"/>
      <c r="SHW204" s="403"/>
      <c r="SII204" s="727"/>
      <c r="SIL204" s="403"/>
      <c r="SIM204" s="403"/>
      <c r="SIY204" s="727"/>
      <c r="SJB204" s="403"/>
      <c r="SJC204" s="403"/>
      <c r="SJO204" s="727"/>
      <c r="SJR204" s="403"/>
      <c r="SJS204" s="403"/>
      <c r="SKE204" s="727"/>
      <c r="SKH204" s="403"/>
      <c r="SKI204" s="403"/>
      <c r="SKU204" s="727"/>
      <c r="SKX204" s="403"/>
      <c r="SKY204" s="403"/>
      <c r="SLK204" s="727"/>
      <c r="SLN204" s="403"/>
      <c r="SLO204" s="403"/>
      <c r="SMA204" s="727"/>
      <c r="SMD204" s="403"/>
      <c r="SME204" s="403"/>
      <c r="SMQ204" s="727"/>
      <c r="SMT204" s="403"/>
      <c r="SMU204" s="403"/>
      <c r="SNG204" s="727"/>
      <c r="SNJ204" s="403"/>
      <c r="SNK204" s="403"/>
      <c r="SNW204" s="727"/>
      <c r="SNZ204" s="403"/>
      <c r="SOA204" s="403"/>
      <c r="SOM204" s="727"/>
      <c r="SOP204" s="403"/>
      <c r="SOQ204" s="403"/>
      <c r="SPC204" s="727"/>
      <c r="SPF204" s="403"/>
      <c r="SPG204" s="403"/>
      <c r="SPS204" s="727"/>
      <c r="SPV204" s="403"/>
      <c r="SPW204" s="403"/>
      <c r="SQI204" s="727"/>
      <c r="SQL204" s="403"/>
      <c r="SQM204" s="403"/>
      <c r="SQY204" s="727"/>
      <c r="SRB204" s="403"/>
      <c r="SRC204" s="403"/>
      <c r="SRO204" s="727"/>
      <c r="SRR204" s="403"/>
      <c r="SRS204" s="403"/>
      <c r="SSE204" s="727"/>
      <c r="SSH204" s="403"/>
      <c r="SSI204" s="403"/>
      <c r="SSU204" s="727"/>
      <c r="SSX204" s="403"/>
      <c r="SSY204" s="403"/>
      <c r="STK204" s="727"/>
      <c r="STN204" s="403"/>
      <c r="STO204" s="403"/>
      <c r="SUA204" s="727"/>
      <c r="SUD204" s="403"/>
      <c r="SUE204" s="403"/>
      <c r="SUQ204" s="727"/>
      <c r="SUT204" s="403"/>
      <c r="SUU204" s="403"/>
      <c r="SVG204" s="727"/>
      <c r="SVJ204" s="403"/>
      <c r="SVK204" s="403"/>
      <c r="SVW204" s="727"/>
      <c r="SVZ204" s="403"/>
      <c r="SWA204" s="403"/>
      <c r="SWM204" s="727"/>
      <c r="SWP204" s="403"/>
      <c r="SWQ204" s="403"/>
      <c r="SXC204" s="727"/>
      <c r="SXF204" s="403"/>
      <c r="SXG204" s="403"/>
      <c r="SXS204" s="727"/>
      <c r="SXV204" s="403"/>
      <c r="SXW204" s="403"/>
      <c r="SYI204" s="727"/>
      <c r="SYL204" s="403"/>
      <c r="SYM204" s="403"/>
      <c r="SYY204" s="727"/>
      <c r="SZB204" s="403"/>
      <c r="SZC204" s="403"/>
      <c r="SZO204" s="727"/>
      <c r="SZR204" s="403"/>
      <c r="SZS204" s="403"/>
      <c r="TAE204" s="727"/>
      <c r="TAH204" s="403"/>
      <c r="TAI204" s="403"/>
      <c r="TAU204" s="727"/>
      <c r="TAX204" s="403"/>
      <c r="TAY204" s="403"/>
      <c r="TBK204" s="727"/>
      <c r="TBN204" s="403"/>
      <c r="TBO204" s="403"/>
      <c r="TCA204" s="727"/>
      <c r="TCD204" s="403"/>
      <c r="TCE204" s="403"/>
      <c r="TCQ204" s="727"/>
      <c r="TCT204" s="403"/>
      <c r="TCU204" s="403"/>
      <c r="TDG204" s="727"/>
      <c r="TDJ204" s="403"/>
      <c r="TDK204" s="403"/>
      <c r="TDW204" s="727"/>
      <c r="TDZ204" s="403"/>
      <c r="TEA204" s="403"/>
      <c r="TEM204" s="727"/>
      <c r="TEP204" s="403"/>
      <c r="TEQ204" s="403"/>
      <c r="TFC204" s="727"/>
      <c r="TFF204" s="403"/>
      <c r="TFG204" s="403"/>
      <c r="TFS204" s="727"/>
      <c r="TFV204" s="403"/>
      <c r="TFW204" s="403"/>
      <c r="TGI204" s="727"/>
      <c r="TGL204" s="403"/>
      <c r="TGM204" s="403"/>
      <c r="TGY204" s="727"/>
      <c r="THB204" s="403"/>
      <c r="THC204" s="403"/>
      <c r="THO204" s="727"/>
      <c r="THR204" s="403"/>
      <c r="THS204" s="403"/>
      <c r="TIE204" s="727"/>
      <c r="TIH204" s="403"/>
      <c r="TII204" s="403"/>
      <c r="TIU204" s="727"/>
      <c r="TIX204" s="403"/>
      <c r="TIY204" s="403"/>
      <c r="TJK204" s="727"/>
      <c r="TJN204" s="403"/>
      <c r="TJO204" s="403"/>
      <c r="TKA204" s="727"/>
      <c r="TKD204" s="403"/>
      <c r="TKE204" s="403"/>
      <c r="TKQ204" s="727"/>
      <c r="TKT204" s="403"/>
      <c r="TKU204" s="403"/>
      <c r="TLG204" s="727"/>
      <c r="TLJ204" s="403"/>
      <c r="TLK204" s="403"/>
      <c r="TLW204" s="727"/>
      <c r="TLZ204" s="403"/>
      <c r="TMA204" s="403"/>
      <c r="TMM204" s="727"/>
      <c r="TMP204" s="403"/>
      <c r="TMQ204" s="403"/>
      <c r="TNC204" s="727"/>
      <c r="TNF204" s="403"/>
      <c r="TNG204" s="403"/>
      <c r="TNS204" s="727"/>
      <c r="TNV204" s="403"/>
      <c r="TNW204" s="403"/>
      <c r="TOI204" s="727"/>
      <c r="TOL204" s="403"/>
      <c r="TOM204" s="403"/>
      <c r="TOY204" s="727"/>
      <c r="TPB204" s="403"/>
      <c r="TPC204" s="403"/>
      <c r="TPO204" s="727"/>
      <c r="TPR204" s="403"/>
      <c r="TPS204" s="403"/>
      <c r="TQE204" s="727"/>
      <c r="TQH204" s="403"/>
      <c r="TQI204" s="403"/>
      <c r="TQU204" s="727"/>
      <c r="TQX204" s="403"/>
      <c r="TQY204" s="403"/>
      <c r="TRK204" s="727"/>
      <c r="TRN204" s="403"/>
      <c r="TRO204" s="403"/>
      <c r="TSA204" s="727"/>
      <c r="TSD204" s="403"/>
      <c r="TSE204" s="403"/>
      <c r="TSQ204" s="727"/>
      <c r="TST204" s="403"/>
      <c r="TSU204" s="403"/>
      <c r="TTG204" s="727"/>
      <c r="TTJ204" s="403"/>
      <c r="TTK204" s="403"/>
      <c r="TTW204" s="727"/>
      <c r="TTZ204" s="403"/>
      <c r="TUA204" s="403"/>
      <c r="TUM204" s="727"/>
      <c r="TUP204" s="403"/>
      <c r="TUQ204" s="403"/>
      <c r="TVC204" s="727"/>
      <c r="TVF204" s="403"/>
      <c r="TVG204" s="403"/>
      <c r="TVS204" s="727"/>
      <c r="TVV204" s="403"/>
      <c r="TVW204" s="403"/>
      <c r="TWI204" s="727"/>
      <c r="TWL204" s="403"/>
      <c r="TWM204" s="403"/>
      <c r="TWY204" s="727"/>
      <c r="TXB204" s="403"/>
      <c r="TXC204" s="403"/>
      <c r="TXO204" s="727"/>
      <c r="TXR204" s="403"/>
      <c r="TXS204" s="403"/>
      <c r="TYE204" s="727"/>
      <c r="TYH204" s="403"/>
      <c r="TYI204" s="403"/>
      <c r="TYU204" s="727"/>
      <c r="TYX204" s="403"/>
      <c r="TYY204" s="403"/>
      <c r="TZK204" s="727"/>
      <c r="TZN204" s="403"/>
      <c r="TZO204" s="403"/>
      <c r="UAA204" s="727"/>
      <c r="UAD204" s="403"/>
      <c r="UAE204" s="403"/>
      <c r="UAQ204" s="727"/>
      <c r="UAT204" s="403"/>
      <c r="UAU204" s="403"/>
      <c r="UBG204" s="727"/>
      <c r="UBJ204" s="403"/>
      <c r="UBK204" s="403"/>
      <c r="UBW204" s="727"/>
      <c r="UBZ204" s="403"/>
      <c r="UCA204" s="403"/>
      <c r="UCM204" s="727"/>
      <c r="UCP204" s="403"/>
      <c r="UCQ204" s="403"/>
      <c r="UDC204" s="727"/>
      <c r="UDF204" s="403"/>
      <c r="UDG204" s="403"/>
      <c r="UDS204" s="727"/>
      <c r="UDV204" s="403"/>
      <c r="UDW204" s="403"/>
      <c r="UEI204" s="727"/>
      <c r="UEL204" s="403"/>
      <c r="UEM204" s="403"/>
      <c r="UEY204" s="727"/>
      <c r="UFB204" s="403"/>
      <c r="UFC204" s="403"/>
      <c r="UFO204" s="727"/>
      <c r="UFR204" s="403"/>
      <c r="UFS204" s="403"/>
      <c r="UGE204" s="727"/>
      <c r="UGH204" s="403"/>
      <c r="UGI204" s="403"/>
      <c r="UGU204" s="727"/>
      <c r="UGX204" s="403"/>
      <c r="UGY204" s="403"/>
      <c r="UHK204" s="727"/>
      <c r="UHN204" s="403"/>
      <c r="UHO204" s="403"/>
      <c r="UIA204" s="727"/>
      <c r="UID204" s="403"/>
      <c r="UIE204" s="403"/>
      <c r="UIQ204" s="727"/>
      <c r="UIT204" s="403"/>
      <c r="UIU204" s="403"/>
      <c r="UJG204" s="727"/>
      <c r="UJJ204" s="403"/>
      <c r="UJK204" s="403"/>
      <c r="UJW204" s="727"/>
      <c r="UJZ204" s="403"/>
      <c r="UKA204" s="403"/>
      <c r="UKM204" s="727"/>
      <c r="UKP204" s="403"/>
      <c r="UKQ204" s="403"/>
      <c r="ULC204" s="727"/>
      <c r="ULF204" s="403"/>
      <c r="ULG204" s="403"/>
      <c r="ULS204" s="727"/>
      <c r="ULV204" s="403"/>
      <c r="ULW204" s="403"/>
      <c r="UMI204" s="727"/>
      <c r="UML204" s="403"/>
      <c r="UMM204" s="403"/>
      <c r="UMY204" s="727"/>
      <c r="UNB204" s="403"/>
      <c r="UNC204" s="403"/>
      <c r="UNO204" s="727"/>
      <c r="UNR204" s="403"/>
      <c r="UNS204" s="403"/>
      <c r="UOE204" s="727"/>
      <c r="UOH204" s="403"/>
      <c r="UOI204" s="403"/>
      <c r="UOU204" s="727"/>
      <c r="UOX204" s="403"/>
      <c r="UOY204" s="403"/>
      <c r="UPK204" s="727"/>
      <c r="UPN204" s="403"/>
      <c r="UPO204" s="403"/>
      <c r="UQA204" s="727"/>
      <c r="UQD204" s="403"/>
      <c r="UQE204" s="403"/>
      <c r="UQQ204" s="727"/>
      <c r="UQT204" s="403"/>
      <c r="UQU204" s="403"/>
      <c r="URG204" s="727"/>
      <c r="URJ204" s="403"/>
      <c r="URK204" s="403"/>
      <c r="URW204" s="727"/>
      <c r="URZ204" s="403"/>
      <c r="USA204" s="403"/>
      <c r="USM204" s="727"/>
      <c r="USP204" s="403"/>
      <c r="USQ204" s="403"/>
      <c r="UTC204" s="727"/>
      <c r="UTF204" s="403"/>
      <c r="UTG204" s="403"/>
      <c r="UTS204" s="727"/>
      <c r="UTV204" s="403"/>
      <c r="UTW204" s="403"/>
      <c r="UUI204" s="727"/>
      <c r="UUL204" s="403"/>
      <c r="UUM204" s="403"/>
      <c r="UUY204" s="727"/>
      <c r="UVB204" s="403"/>
      <c r="UVC204" s="403"/>
      <c r="UVO204" s="727"/>
      <c r="UVR204" s="403"/>
      <c r="UVS204" s="403"/>
      <c r="UWE204" s="727"/>
      <c r="UWH204" s="403"/>
      <c r="UWI204" s="403"/>
      <c r="UWU204" s="727"/>
      <c r="UWX204" s="403"/>
      <c r="UWY204" s="403"/>
      <c r="UXK204" s="727"/>
      <c r="UXN204" s="403"/>
      <c r="UXO204" s="403"/>
      <c r="UYA204" s="727"/>
      <c r="UYD204" s="403"/>
      <c r="UYE204" s="403"/>
      <c r="UYQ204" s="727"/>
      <c r="UYT204" s="403"/>
      <c r="UYU204" s="403"/>
      <c r="UZG204" s="727"/>
      <c r="UZJ204" s="403"/>
      <c r="UZK204" s="403"/>
      <c r="UZW204" s="727"/>
      <c r="UZZ204" s="403"/>
      <c r="VAA204" s="403"/>
      <c r="VAM204" s="727"/>
      <c r="VAP204" s="403"/>
      <c r="VAQ204" s="403"/>
      <c r="VBC204" s="727"/>
      <c r="VBF204" s="403"/>
      <c r="VBG204" s="403"/>
      <c r="VBS204" s="727"/>
      <c r="VBV204" s="403"/>
      <c r="VBW204" s="403"/>
      <c r="VCI204" s="727"/>
      <c r="VCL204" s="403"/>
      <c r="VCM204" s="403"/>
      <c r="VCY204" s="727"/>
      <c r="VDB204" s="403"/>
      <c r="VDC204" s="403"/>
      <c r="VDO204" s="727"/>
      <c r="VDR204" s="403"/>
      <c r="VDS204" s="403"/>
      <c r="VEE204" s="727"/>
      <c r="VEH204" s="403"/>
      <c r="VEI204" s="403"/>
      <c r="VEU204" s="727"/>
      <c r="VEX204" s="403"/>
      <c r="VEY204" s="403"/>
      <c r="VFK204" s="727"/>
      <c r="VFN204" s="403"/>
      <c r="VFO204" s="403"/>
      <c r="VGA204" s="727"/>
      <c r="VGD204" s="403"/>
      <c r="VGE204" s="403"/>
      <c r="VGQ204" s="727"/>
      <c r="VGT204" s="403"/>
      <c r="VGU204" s="403"/>
      <c r="VHG204" s="727"/>
      <c r="VHJ204" s="403"/>
      <c r="VHK204" s="403"/>
      <c r="VHW204" s="727"/>
      <c r="VHZ204" s="403"/>
      <c r="VIA204" s="403"/>
      <c r="VIM204" s="727"/>
      <c r="VIP204" s="403"/>
      <c r="VIQ204" s="403"/>
      <c r="VJC204" s="727"/>
      <c r="VJF204" s="403"/>
      <c r="VJG204" s="403"/>
      <c r="VJS204" s="727"/>
      <c r="VJV204" s="403"/>
      <c r="VJW204" s="403"/>
      <c r="VKI204" s="727"/>
      <c r="VKL204" s="403"/>
      <c r="VKM204" s="403"/>
      <c r="VKY204" s="727"/>
      <c r="VLB204" s="403"/>
      <c r="VLC204" s="403"/>
      <c r="VLO204" s="727"/>
      <c r="VLR204" s="403"/>
      <c r="VLS204" s="403"/>
      <c r="VME204" s="727"/>
      <c r="VMH204" s="403"/>
      <c r="VMI204" s="403"/>
      <c r="VMU204" s="727"/>
      <c r="VMX204" s="403"/>
      <c r="VMY204" s="403"/>
      <c r="VNK204" s="727"/>
      <c r="VNN204" s="403"/>
      <c r="VNO204" s="403"/>
      <c r="VOA204" s="727"/>
      <c r="VOD204" s="403"/>
      <c r="VOE204" s="403"/>
      <c r="VOQ204" s="727"/>
      <c r="VOT204" s="403"/>
      <c r="VOU204" s="403"/>
      <c r="VPG204" s="727"/>
      <c r="VPJ204" s="403"/>
      <c r="VPK204" s="403"/>
      <c r="VPW204" s="727"/>
      <c r="VPZ204" s="403"/>
      <c r="VQA204" s="403"/>
      <c r="VQM204" s="727"/>
      <c r="VQP204" s="403"/>
      <c r="VQQ204" s="403"/>
      <c r="VRC204" s="727"/>
      <c r="VRF204" s="403"/>
      <c r="VRG204" s="403"/>
      <c r="VRS204" s="727"/>
      <c r="VRV204" s="403"/>
      <c r="VRW204" s="403"/>
      <c r="VSI204" s="727"/>
      <c r="VSL204" s="403"/>
      <c r="VSM204" s="403"/>
      <c r="VSY204" s="727"/>
      <c r="VTB204" s="403"/>
      <c r="VTC204" s="403"/>
      <c r="VTO204" s="727"/>
      <c r="VTR204" s="403"/>
      <c r="VTS204" s="403"/>
      <c r="VUE204" s="727"/>
      <c r="VUH204" s="403"/>
      <c r="VUI204" s="403"/>
      <c r="VUU204" s="727"/>
      <c r="VUX204" s="403"/>
      <c r="VUY204" s="403"/>
      <c r="VVK204" s="727"/>
      <c r="VVN204" s="403"/>
      <c r="VVO204" s="403"/>
      <c r="VWA204" s="727"/>
      <c r="VWD204" s="403"/>
      <c r="VWE204" s="403"/>
      <c r="VWQ204" s="727"/>
      <c r="VWT204" s="403"/>
      <c r="VWU204" s="403"/>
      <c r="VXG204" s="727"/>
      <c r="VXJ204" s="403"/>
      <c r="VXK204" s="403"/>
      <c r="VXW204" s="727"/>
      <c r="VXZ204" s="403"/>
      <c r="VYA204" s="403"/>
      <c r="VYM204" s="727"/>
      <c r="VYP204" s="403"/>
      <c r="VYQ204" s="403"/>
      <c r="VZC204" s="727"/>
      <c r="VZF204" s="403"/>
      <c r="VZG204" s="403"/>
      <c r="VZS204" s="727"/>
      <c r="VZV204" s="403"/>
      <c r="VZW204" s="403"/>
      <c r="WAI204" s="727"/>
      <c r="WAL204" s="403"/>
      <c r="WAM204" s="403"/>
      <c r="WAY204" s="727"/>
      <c r="WBB204" s="403"/>
      <c r="WBC204" s="403"/>
      <c r="WBO204" s="727"/>
      <c r="WBR204" s="403"/>
      <c r="WBS204" s="403"/>
      <c r="WCE204" s="727"/>
      <c r="WCH204" s="403"/>
      <c r="WCI204" s="403"/>
      <c r="WCU204" s="727"/>
      <c r="WCX204" s="403"/>
      <c r="WCY204" s="403"/>
      <c r="WDK204" s="727"/>
      <c r="WDN204" s="403"/>
      <c r="WDO204" s="403"/>
      <c r="WEA204" s="727"/>
      <c r="WED204" s="403"/>
      <c r="WEE204" s="403"/>
      <c r="WEQ204" s="727"/>
      <c r="WET204" s="403"/>
      <c r="WEU204" s="403"/>
      <c r="WFG204" s="727"/>
      <c r="WFJ204" s="403"/>
      <c r="WFK204" s="403"/>
      <c r="WFW204" s="727"/>
      <c r="WFZ204" s="403"/>
      <c r="WGA204" s="403"/>
      <c r="WGM204" s="727"/>
      <c r="WGP204" s="403"/>
      <c r="WGQ204" s="403"/>
      <c r="WHC204" s="727"/>
      <c r="WHF204" s="403"/>
      <c r="WHG204" s="403"/>
      <c r="WHS204" s="727"/>
      <c r="WHV204" s="403"/>
      <c r="WHW204" s="403"/>
      <c r="WII204" s="727"/>
      <c r="WIL204" s="403"/>
      <c r="WIM204" s="403"/>
      <c r="WIY204" s="727"/>
      <c r="WJB204" s="403"/>
      <c r="WJC204" s="403"/>
      <c r="WJO204" s="727"/>
      <c r="WJR204" s="403"/>
      <c r="WJS204" s="403"/>
      <c r="WKE204" s="727"/>
      <c r="WKH204" s="403"/>
      <c r="WKI204" s="403"/>
      <c r="WKU204" s="727"/>
      <c r="WKX204" s="403"/>
      <c r="WKY204" s="403"/>
      <c r="WLK204" s="727"/>
      <c r="WLN204" s="403"/>
      <c r="WLO204" s="403"/>
      <c r="WMA204" s="727"/>
      <c r="WMD204" s="403"/>
      <c r="WME204" s="403"/>
      <c r="WMQ204" s="727"/>
      <c r="WMT204" s="403"/>
      <c r="WMU204" s="403"/>
      <c r="WNG204" s="727"/>
      <c r="WNJ204" s="403"/>
      <c r="WNK204" s="403"/>
      <c r="WNW204" s="727"/>
      <c r="WNZ204" s="403"/>
      <c r="WOA204" s="403"/>
      <c r="WOM204" s="727"/>
      <c r="WOP204" s="403"/>
      <c r="WOQ204" s="403"/>
      <c r="WPC204" s="727"/>
      <c r="WPF204" s="403"/>
      <c r="WPG204" s="403"/>
      <c r="WPS204" s="727"/>
      <c r="WPV204" s="403"/>
      <c r="WPW204" s="403"/>
      <c r="WQI204" s="727"/>
      <c r="WQL204" s="403"/>
      <c r="WQM204" s="403"/>
      <c r="WQY204" s="727"/>
      <c r="WRB204" s="403"/>
      <c r="WRC204" s="403"/>
      <c r="WRO204" s="727"/>
      <c r="WRR204" s="403"/>
      <c r="WRS204" s="403"/>
      <c r="WSE204" s="727"/>
      <c r="WSH204" s="403"/>
      <c r="WSI204" s="403"/>
      <c r="WSU204" s="727"/>
      <c r="WSX204" s="403"/>
      <c r="WSY204" s="403"/>
      <c r="WTK204" s="727"/>
      <c r="WTN204" s="403"/>
      <c r="WTO204" s="403"/>
      <c r="WUA204" s="727"/>
      <c r="WUD204" s="403"/>
      <c r="WUE204" s="403"/>
      <c r="WUQ204" s="727"/>
      <c r="WUT204" s="403"/>
      <c r="WUU204" s="403"/>
      <c r="WVG204" s="727"/>
      <c r="WVJ204" s="403"/>
      <c r="WVK204" s="403"/>
      <c r="WVW204" s="727"/>
      <c r="WVZ204" s="403"/>
      <c r="WWA204" s="403"/>
      <c r="WWM204" s="727"/>
      <c r="WWP204" s="403"/>
      <c r="WWQ204" s="403"/>
      <c r="WXC204" s="727"/>
      <c r="WXF204" s="403"/>
      <c r="WXG204" s="403"/>
      <c r="WXS204" s="727"/>
      <c r="WXV204" s="403"/>
      <c r="WXW204" s="403"/>
      <c r="WYI204" s="727"/>
      <c r="WYL204" s="403"/>
      <c r="WYM204" s="403"/>
      <c r="WYY204" s="727"/>
      <c r="WZB204" s="403"/>
      <c r="WZC204" s="403"/>
      <c r="WZO204" s="727"/>
      <c r="WZR204" s="403"/>
      <c r="WZS204" s="403"/>
      <c r="XAE204" s="727"/>
      <c r="XAH204" s="403"/>
      <c r="XAI204" s="403"/>
      <c r="XAU204" s="727"/>
      <c r="XAX204" s="403"/>
      <c r="XAY204" s="403"/>
      <c r="XBK204" s="727"/>
      <c r="XBN204" s="403"/>
      <c r="XBO204" s="403"/>
      <c r="XCA204" s="727"/>
      <c r="XCD204" s="403"/>
      <c r="XCE204" s="403"/>
      <c r="XCQ204" s="727"/>
      <c r="XCT204" s="403"/>
      <c r="XCU204" s="403"/>
      <c r="XDG204" s="727"/>
      <c r="XDJ204" s="403"/>
      <c r="XDK204" s="403"/>
      <c r="XDW204" s="727"/>
      <c r="XDZ204" s="403"/>
      <c r="XEA204" s="403"/>
      <c r="XEM204" s="727"/>
      <c r="XEP204" s="403"/>
      <c r="XEQ204" s="403"/>
      <c r="XFC204" s="727"/>
    </row>
    <row r="205" spans="1:1023 1026:2047 2050:3071 3074:4095 4098:5119 5122:6143 6146:7167 7170:8191 8194:9215 9218:10239 10242:11263 11266:12287 12290:13311 13314:14335 14338:15359 15362:16383" s="94" customFormat="1">
      <c r="A205" s="566" t="s">
        <v>15</v>
      </c>
      <c r="B205" s="579">
        <v>45917</v>
      </c>
      <c r="C205" s="579">
        <v>45919</v>
      </c>
      <c r="D205" s="566" t="s">
        <v>485</v>
      </c>
      <c r="E205" s="566" t="s">
        <v>486</v>
      </c>
      <c r="F205" s="566">
        <v>53</v>
      </c>
      <c r="G205" s="566" t="s">
        <v>500</v>
      </c>
      <c r="H205" s="566">
        <v>1300</v>
      </c>
      <c r="I205" s="566">
        <v>15</v>
      </c>
      <c r="J205" s="566">
        <v>0</v>
      </c>
      <c r="K205" s="566">
        <v>0</v>
      </c>
      <c r="L205" s="566">
        <v>0</v>
      </c>
      <c r="M205" s="566">
        <v>0</v>
      </c>
      <c r="N205" s="566">
        <f t="shared" ref="N205" si="2185">SUM(H205:M205)</f>
        <v>1315</v>
      </c>
      <c r="O205" s="561">
        <f t="shared" ref="O205" si="2186">N205/F205</f>
        <v>24.811320754716981</v>
      </c>
      <c r="P205" s="566" t="s">
        <v>1283</v>
      </c>
      <c r="R205" s="403"/>
      <c r="S205" s="403"/>
      <c r="AE205" s="727"/>
      <c r="AH205" s="403"/>
      <c r="AI205" s="403"/>
      <c r="AU205" s="727"/>
      <c r="AX205" s="403"/>
      <c r="AY205" s="403"/>
      <c r="BK205" s="727"/>
      <c r="BN205" s="403"/>
      <c r="BO205" s="403"/>
      <c r="CA205" s="727"/>
      <c r="CD205" s="403"/>
      <c r="CE205" s="403"/>
      <c r="CQ205" s="727"/>
      <c r="CT205" s="403"/>
      <c r="CU205" s="403"/>
      <c r="DG205" s="727"/>
      <c r="DJ205" s="403"/>
      <c r="DK205" s="403"/>
      <c r="DW205" s="727"/>
      <c r="DZ205" s="403"/>
      <c r="EA205" s="403"/>
      <c r="EM205" s="727"/>
      <c r="EP205" s="403"/>
      <c r="EQ205" s="403"/>
      <c r="FC205" s="727"/>
      <c r="FF205" s="403"/>
      <c r="FG205" s="403"/>
      <c r="FS205" s="727"/>
      <c r="FV205" s="403"/>
      <c r="FW205" s="403"/>
      <c r="GI205" s="727"/>
      <c r="GL205" s="403"/>
      <c r="GM205" s="403"/>
      <c r="GY205" s="727"/>
      <c r="HB205" s="403"/>
      <c r="HC205" s="403"/>
      <c r="HO205" s="727"/>
      <c r="HR205" s="403"/>
      <c r="HS205" s="403"/>
      <c r="IE205" s="727"/>
      <c r="IH205" s="403"/>
      <c r="II205" s="403"/>
      <c r="IU205" s="727"/>
      <c r="IX205" s="403"/>
      <c r="IY205" s="403"/>
      <c r="JK205" s="727"/>
      <c r="JN205" s="403"/>
      <c r="JO205" s="403"/>
      <c r="KA205" s="727"/>
      <c r="KD205" s="403"/>
      <c r="KE205" s="403"/>
      <c r="KQ205" s="727"/>
      <c r="KT205" s="403"/>
      <c r="KU205" s="403"/>
      <c r="LG205" s="727"/>
      <c r="LJ205" s="403"/>
      <c r="LK205" s="403"/>
      <c r="LW205" s="727"/>
      <c r="LZ205" s="403"/>
      <c r="MA205" s="403"/>
      <c r="MM205" s="727"/>
      <c r="MP205" s="403"/>
      <c r="MQ205" s="403"/>
      <c r="NC205" s="727"/>
      <c r="NF205" s="403"/>
      <c r="NG205" s="403"/>
      <c r="NS205" s="727"/>
      <c r="NV205" s="403"/>
      <c r="NW205" s="403"/>
      <c r="OI205" s="727"/>
      <c r="OL205" s="403"/>
      <c r="OM205" s="403"/>
      <c r="OY205" s="727"/>
      <c r="PB205" s="403"/>
      <c r="PC205" s="403"/>
      <c r="PO205" s="727"/>
      <c r="PR205" s="403"/>
      <c r="PS205" s="403"/>
      <c r="QE205" s="727"/>
      <c r="QH205" s="403"/>
      <c r="QI205" s="403"/>
      <c r="QU205" s="727"/>
      <c r="QX205" s="403"/>
      <c r="QY205" s="403"/>
      <c r="RK205" s="727"/>
      <c r="RN205" s="403"/>
      <c r="RO205" s="403"/>
      <c r="SA205" s="727"/>
      <c r="SD205" s="403"/>
      <c r="SE205" s="403"/>
      <c r="SQ205" s="727"/>
      <c r="ST205" s="403"/>
      <c r="SU205" s="403"/>
      <c r="TG205" s="727"/>
      <c r="TJ205" s="403"/>
      <c r="TK205" s="403"/>
      <c r="TW205" s="727"/>
      <c r="TZ205" s="403"/>
      <c r="UA205" s="403"/>
      <c r="UM205" s="727"/>
      <c r="UP205" s="403"/>
      <c r="UQ205" s="403"/>
      <c r="VC205" s="727"/>
      <c r="VF205" s="403"/>
      <c r="VG205" s="403"/>
      <c r="VS205" s="727"/>
      <c r="VV205" s="403"/>
      <c r="VW205" s="403"/>
      <c r="WI205" s="727"/>
      <c r="WL205" s="403"/>
      <c r="WM205" s="403"/>
      <c r="WY205" s="727"/>
      <c r="XB205" s="403"/>
      <c r="XC205" s="403"/>
      <c r="XO205" s="727"/>
      <c r="XR205" s="403"/>
      <c r="XS205" s="403"/>
      <c r="YE205" s="727"/>
      <c r="YH205" s="403"/>
      <c r="YI205" s="403"/>
      <c r="YU205" s="727"/>
      <c r="YX205" s="403"/>
      <c r="YY205" s="403"/>
      <c r="ZK205" s="727"/>
      <c r="ZN205" s="403"/>
      <c r="ZO205" s="403"/>
      <c r="AAA205" s="727"/>
      <c r="AAD205" s="403"/>
      <c r="AAE205" s="403"/>
      <c r="AAQ205" s="727"/>
      <c r="AAT205" s="403"/>
      <c r="AAU205" s="403"/>
      <c r="ABG205" s="727"/>
      <c r="ABJ205" s="403"/>
      <c r="ABK205" s="403"/>
      <c r="ABW205" s="727"/>
      <c r="ABZ205" s="403"/>
      <c r="ACA205" s="403"/>
      <c r="ACM205" s="727"/>
      <c r="ACP205" s="403"/>
      <c r="ACQ205" s="403"/>
      <c r="ADC205" s="727"/>
      <c r="ADF205" s="403"/>
      <c r="ADG205" s="403"/>
      <c r="ADS205" s="727"/>
      <c r="ADV205" s="403"/>
      <c r="ADW205" s="403"/>
      <c r="AEI205" s="727"/>
      <c r="AEL205" s="403"/>
      <c r="AEM205" s="403"/>
      <c r="AEY205" s="727"/>
      <c r="AFB205" s="403"/>
      <c r="AFC205" s="403"/>
      <c r="AFO205" s="727"/>
      <c r="AFR205" s="403"/>
      <c r="AFS205" s="403"/>
      <c r="AGE205" s="727"/>
      <c r="AGH205" s="403"/>
      <c r="AGI205" s="403"/>
      <c r="AGU205" s="727"/>
      <c r="AGX205" s="403"/>
      <c r="AGY205" s="403"/>
      <c r="AHK205" s="727"/>
      <c r="AHN205" s="403"/>
      <c r="AHO205" s="403"/>
      <c r="AIA205" s="727"/>
      <c r="AID205" s="403"/>
      <c r="AIE205" s="403"/>
      <c r="AIQ205" s="727"/>
      <c r="AIT205" s="403"/>
      <c r="AIU205" s="403"/>
      <c r="AJG205" s="727"/>
      <c r="AJJ205" s="403"/>
      <c r="AJK205" s="403"/>
      <c r="AJW205" s="727"/>
      <c r="AJZ205" s="403"/>
      <c r="AKA205" s="403"/>
      <c r="AKM205" s="727"/>
      <c r="AKP205" s="403"/>
      <c r="AKQ205" s="403"/>
      <c r="ALC205" s="727"/>
      <c r="ALF205" s="403"/>
      <c r="ALG205" s="403"/>
      <c r="ALS205" s="727"/>
      <c r="ALV205" s="403"/>
      <c r="ALW205" s="403"/>
      <c r="AMI205" s="727"/>
      <c r="AML205" s="403"/>
      <c r="AMM205" s="403"/>
      <c r="AMY205" s="727"/>
      <c r="ANB205" s="403"/>
      <c r="ANC205" s="403"/>
      <c r="ANO205" s="727"/>
      <c r="ANR205" s="403"/>
      <c r="ANS205" s="403"/>
      <c r="AOE205" s="727"/>
      <c r="AOH205" s="403"/>
      <c r="AOI205" s="403"/>
      <c r="AOU205" s="727"/>
      <c r="AOX205" s="403"/>
      <c r="AOY205" s="403"/>
      <c r="APK205" s="727"/>
      <c r="APN205" s="403"/>
      <c r="APO205" s="403"/>
      <c r="AQA205" s="727"/>
      <c r="AQD205" s="403"/>
      <c r="AQE205" s="403"/>
      <c r="AQQ205" s="727"/>
      <c r="AQT205" s="403"/>
      <c r="AQU205" s="403"/>
      <c r="ARG205" s="727"/>
      <c r="ARJ205" s="403"/>
      <c r="ARK205" s="403"/>
      <c r="ARW205" s="727"/>
      <c r="ARZ205" s="403"/>
      <c r="ASA205" s="403"/>
      <c r="ASM205" s="727"/>
      <c r="ASP205" s="403"/>
      <c r="ASQ205" s="403"/>
      <c r="ATC205" s="727"/>
      <c r="ATF205" s="403"/>
      <c r="ATG205" s="403"/>
      <c r="ATS205" s="727"/>
      <c r="ATV205" s="403"/>
      <c r="ATW205" s="403"/>
      <c r="AUI205" s="727"/>
      <c r="AUL205" s="403"/>
      <c r="AUM205" s="403"/>
      <c r="AUY205" s="727"/>
      <c r="AVB205" s="403"/>
      <c r="AVC205" s="403"/>
      <c r="AVO205" s="727"/>
      <c r="AVR205" s="403"/>
      <c r="AVS205" s="403"/>
      <c r="AWE205" s="727"/>
      <c r="AWH205" s="403"/>
      <c r="AWI205" s="403"/>
      <c r="AWU205" s="727"/>
      <c r="AWX205" s="403"/>
      <c r="AWY205" s="403"/>
      <c r="AXK205" s="727"/>
      <c r="AXN205" s="403"/>
      <c r="AXO205" s="403"/>
      <c r="AYA205" s="727"/>
      <c r="AYD205" s="403"/>
      <c r="AYE205" s="403"/>
      <c r="AYQ205" s="727"/>
      <c r="AYT205" s="403"/>
      <c r="AYU205" s="403"/>
      <c r="AZG205" s="727"/>
      <c r="AZJ205" s="403"/>
      <c r="AZK205" s="403"/>
      <c r="AZW205" s="727"/>
      <c r="AZZ205" s="403"/>
      <c r="BAA205" s="403"/>
      <c r="BAM205" s="727"/>
      <c r="BAP205" s="403"/>
      <c r="BAQ205" s="403"/>
      <c r="BBC205" s="727"/>
      <c r="BBF205" s="403"/>
      <c r="BBG205" s="403"/>
      <c r="BBS205" s="727"/>
      <c r="BBV205" s="403"/>
      <c r="BBW205" s="403"/>
      <c r="BCI205" s="727"/>
      <c r="BCL205" s="403"/>
      <c r="BCM205" s="403"/>
      <c r="BCY205" s="727"/>
      <c r="BDB205" s="403"/>
      <c r="BDC205" s="403"/>
      <c r="BDO205" s="727"/>
      <c r="BDR205" s="403"/>
      <c r="BDS205" s="403"/>
      <c r="BEE205" s="727"/>
      <c r="BEH205" s="403"/>
      <c r="BEI205" s="403"/>
      <c r="BEU205" s="727"/>
      <c r="BEX205" s="403"/>
      <c r="BEY205" s="403"/>
      <c r="BFK205" s="727"/>
      <c r="BFN205" s="403"/>
      <c r="BFO205" s="403"/>
      <c r="BGA205" s="727"/>
      <c r="BGD205" s="403"/>
      <c r="BGE205" s="403"/>
      <c r="BGQ205" s="727"/>
      <c r="BGT205" s="403"/>
      <c r="BGU205" s="403"/>
      <c r="BHG205" s="727"/>
      <c r="BHJ205" s="403"/>
      <c r="BHK205" s="403"/>
      <c r="BHW205" s="727"/>
      <c r="BHZ205" s="403"/>
      <c r="BIA205" s="403"/>
      <c r="BIM205" s="727"/>
      <c r="BIP205" s="403"/>
      <c r="BIQ205" s="403"/>
      <c r="BJC205" s="727"/>
      <c r="BJF205" s="403"/>
      <c r="BJG205" s="403"/>
      <c r="BJS205" s="727"/>
      <c r="BJV205" s="403"/>
      <c r="BJW205" s="403"/>
      <c r="BKI205" s="727"/>
      <c r="BKL205" s="403"/>
      <c r="BKM205" s="403"/>
      <c r="BKY205" s="727"/>
      <c r="BLB205" s="403"/>
      <c r="BLC205" s="403"/>
      <c r="BLO205" s="727"/>
      <c r="BLR205" s="403"/>
      <c r="BLS205" s="403"/>
      <c r="BME205" s="727"/>
      <c r="BMH205" s="403"/>
      <c r="BMI205" s="403"/>
      <c r="BMU205" s="727"/>
      <c r="BMX205" s="403"/>
      <c r="BMY205" s="403"/>
      <c r="BNK205" s="727"/>
      <c r="BNN205" s="403"/>
      <c r="BNO205" s="403"/>
      <c r="BOA205" s="727"/>
      <c r="BOD205" s="403"/>
      <c r="BOE205" s="403"/>
      <c r="BOQ205" s="727"/>
      <c r="BOT205" s="403"/>
      <c r="BOU205" s="403"/>
      <c r="BPG205" s="727"/>
      <c r="BPJ205" s="403"/>
      <c r="BPK205" s="403"/>
      <c r="BPW205" s="727"/>
      <c r="BPZ205" s="403"/>
      <c r="BQA205" s="403"/>
      <c r="BQM205" s="727"/>
      <c r="BQP205" s="403"/>
      <c r="BQQ205" s="403"/>
      <c r="BRC205" s="727"/>
      <c r="BRF205" s="403"/>
      <c r="BRG205" s="403"/>
      <c r="BRS205" s="727"/>
      <c r="BRV205" s="403"/>
      <c r="BRW205" s="403"/>
      <c r="BSI205" s="727"/>
      <c r="BSL205" s="403"/>
      <c r="BSM205" s="403"/>
      <c r="BSY205" s="727"/>
      <c r="BTB205" s="403"/>
      <c r="BTC205" s="403"/>
      <c r="BTO205" s="727"/>
      <c r="BTR205" s="403"/>
      <c r="BTS205" s="403"/>
      <c r="BUE205" s="727"/>
      <c r="BUH205" s="403"/>
      <c r="BUI205" s="403"/>
      <c r="BUU205" s="727"/>
      <c r="BUX205" s="403"/>
      <c r="BUY205" s="403"/>
      <c r="BVK205" s="727"/>
      <c r="BVN205" s="403"/>
      <c r="BVO205" s="403"/>
      <c r="BWA205" s="727"/>
      <c r="BWD205" s="403"/>
      <c r="BWE205" s="403"/>
      <c r="BWQ205" s="727"/>
      <c r="BWT205" s="403"/>
      <c r="BWU205" s="403"/>
      <c r="BXG205" s="727"/>
      <c r="BXJ205" s="403"/>
      <c r="BXK205" s="403"/>
      <c r="BXW205" s="727"/>
      <c r="BXZ205" s="403"/>
      <c r="BYA205" s="403"/>
      <c r="BYM205" s="727"/>
      <c r="BYP205" s="403"/>
      <c r="BYQ205" s="403"/>
      <c r="BZC205" s="727"/>
      <c r="BZF205" s="403"/>
      <c r="BZG205" s="403"/>
      <c r="BZS205" s="727"/>
      <c r="BZV205" s="403"/>
      <c r="BZW205" s="403"/>
      <c r="CAI205" s="727"/>
      <c r="CAL205" s="403"/>
      <c r="CAM205" s="403"/>
      <c r="CAY205" s="727"/>
      <c r="CBB205" s="403"/>
      <c r="CBC205" s="403"/>
      <c r="CBO205" s="727"/>
      <c r="CBR205" s="403"/>
      <c r="CBS205" s="403"/>
      <c r="CCE205" s="727"/>
      <c r="CCH205" s="403"/>
      <c r="CCI205" s="403"/>
      <c r="CCU205" s="727"/>
      <c r="CCX205" s="403"/>
      <c r="CCY205" s="403"/>
      <c r="CDK205" s="727"/>
      <c r="CDN205" s="403"/>
      <c r="CDO205" s="403"/>
      <c r="CEA205" s="727"/>
      <c r="CED205" s="403"/>
      <c r="CEE205" s="403"/>
      <c r="CEQ205" s="727"/>
      <c r="CET205" s="403"/>
      <c r="CEU205" s="403"/>
      <c r="CFG205" s="727"/>
      <c r="CFJ205" s="403"/>
      <c r="CFK205" s="403"/>
      <c r="CFW205" s="727"/>
      <c r="CFZ205" s="403"/>
      <c r="CGA205" s="403"/>
      <c r="CGM205" s="727"/>
      <c r="CGP205" s="403"/>
      <c r="CGQ205" s="403"/>
      <c r="CHC205" s="727"/>
      <c r="CHF205" s="403"/>
      <c r="CHG205" s="403"/>
      <c r="CHS205" s="727"/>
      <c r="CHV205" s="403"/>
      <c r="CHW205" s="403"/>
      <c r="CII205" s="727"/>
      <c r="CIL205" s="403"/>
      <c r="CIM205" s="403"/>
      <c r="CIY205" s="727"/>
      <c r="CJB205" s="403"/>
      <c r="CJC205" s="403"/>
      <c r="CJO205" s="727"/>
      <c r="CJR205" s="403"/>
      <c r="CJS205" s="403"/>
      <c r="CKE205" s="727"/>
      <c r="CKH205" s="403"/>
      <c r="CKI205" s="403"/>
      <c r="CKU205" s="727"/>
      <c r="CKX205" s="403"/>
      <c r="CKY205" s="403"/>
      <c r="CLK205" s="727"/>
      <c r="CLN205" s="403"/>
      <c r="CLO205" s="403"/>
      <c r="CMA205" s="727"/>
      <c r="CMD205" s="403"/>
      <c r="CME205" s="403"/>
      <c r="CMQ205" s="727"/>
      <c r="CMT205" s="403"/>
      <c r="CMU205" s="403"/>
      <c r="CNG205" s="727"/>
      <c r="CNJ205" s="403"/>
      <c r="CNK205" s="403"/>
      <c r="CNW205" s="727"/>
      <c r="CNZ205" s="403"/>
      <c r="COA205" s="403"/>
      <c r="COM205" s="727"/>
      <c r="COP205" s="403"/>
      <c r="COQ205" s="403"/>
      <c r="CPC205" s="727"/>
      <c r="CPF205" s="403"/>
      <c r="CPG205" s="403"/>
      <c r="CPS205" s="727"/>
      <c r="CPV205" s="403"/>
      <c r="CPW205" s="403"/>
      <c r="CQI205" s="727"/>
      <c r="CQL205" s="403"/>
      <c r="CQM205" s="403"/>
      <c r="CQY205" s="727"/>
      <c r="CRB205" s="403"/>
      <c r="CRC205" s="403"/>
      <c r="CRO205" s="727"/>
      <c r="CRR205" s="403"/>
      <c r="CRS205" s="403"/>
      <c r="CSE205" s="727"/>
      <c r="CSH205" s="403"/>
      <c r="CSI205" s="403"/>
      <c r="CSU205" s="727"/>
      <c r="CSX205" s="403"/>
      <c r="CSY205" s="403"/>
      <c r="CTK205" s="727"/>
      <c r="CTN205" s="403"/>
      <c r="CTO205" s="403"/>
      <c r="CUA205" s="727"/>
      <c r="CUD205" s="403"/>
      <c r="CUE205" s="403"/>
      <c r="CUQ205" s="727"/>
      <c r="CUT205" s="403"/>
      <c r="CUU205" s="403"/>
      <c r="CVG205" s="727"/>
      <c r="CVJ205" s="403"/>
      <c r="CVK205" s="403"/>
      <c r="CVW205" s="727"/>
      <c r="CVZ205" s="403"/>
      <c r="CWA205" s="403"/>
      <c r="CWM205" s="727"/>
      <c r="CWP205" s="403"/>
      <c r="CWQ205" s="403"/>
      <c r="CXC205" s="727"/>
      <c r="CXF205" s="403"/>
      <c r="CXG205" s="403"/>
      <c r="CXS205" s="727"/>
      <c r="CXV205" s="403"/>
      <c r="CXW205" s="403"/>
      <c r="CYI205" s="727"/>
      <c r="CYL205" s="403"/>
      <c r="CYM205" s="403"/>
      <c r="CYY205" s="727"/>
      <c r="CZB205" s="403"/>
      <c r="CZC205" s="403"/>
      <c r="CZO205" s="727"/>
      <c r="CZR205" s="403"/>
      <c r="CZS205" s="403"/>
      <c r="DAE205" s="727"/>
      <c r="DAH205" s="403"/>
      <c r="DAI205" s="403"/>
      <c r="DAU205" s="727"/>
      <c r="DAX205" s="403"/>
      <c r="DAY205" s="403"/>
      <c r="DBK205" s="727"/>
      <c r="DBN205" s="403"/>
      <c r="DBO205" s="403"/>
      <c r="DCA205" s="727"/>
      <c r="DCD205" s="403"/>
      <c r="DCE205" s="403"/>
      <c r="DCQ205" s="727"/>
      <c r="DCT205" s="403"/>
      <c r="DCU205" s="403"/>
      <c r="DDG205" s="727"/>
      <c r="DDJ205" s="403"/>
      <c r="DDK205" s="403"/>
      <c r="DDW205" s="727"/>
      <c r="DDZ205" s="403"/>
      <c r="DEA205" s="403"/>
      <c r="DEM205" s="727"/>
      <c r="DEP205" s="403"/>
      <c r="DEQ205" s="403"/>
      <c r="DFC205" s="727"/>
      <c r="DFF205" s="403"/>
      <c r="DFG205" s="403"/>
      <c r="DFS205" s="727"/>
      <c r="DFV205" s="403"/>
      <c r="DFW205" s="403"/>
      <c r="DGI205" s="727"/>
      <c r="DGL205" s="403"/>
      <c r="DGM205" s="403"/>
      <c r="DGY205" s="727"/>
      <c r="DHB205" s="403"/>
      <c r="DHC205" s="403"/>
      <c r="DHO205" s="727"/>
      <c r="DHR205" s="403"/>
      <c r="DHS205" s="403"/>
      <c r="DIE205" s="727"/>
      <c r="DIH205" s="403"/>
      <c r="DII205" s="403"/>
      <c r="DIU205" s="727"/>
      <c r="DIX205" s="403"/>
      <c r="DIY205" s="403"/>
      <c r="DJK205" s="727"/>
      <c r="DJN205" s="403"/>
      <c r="DJO205" s="403"/>
      <c r="DKA205" s="727"/>
      <c r="DKD205" s="403"/>
      <c r="DKE205" s="403"/>
      <c r="DKQ205" s="727"/>
      <c r="DKT205" s="403"/>
      <c r="DKU205" s="403"/>
      <c r="DLG205" s="727"/>
      <c r="DLJ205" s="403"/>
      <c r="DLK205" s="403"/>
      <c r="DLW205" s="727"/>
      <c r="DLZ205" s="403"/>
      <c r="DMA205" s="403"/>
      <c r="DMM205" s="727"/>
      <c r="DMP205" s="403"/>
      <c r="DMQ205" s="403"/>
      <c r="DNC205" s="727"/>
      <c r="DNF205" s="403"/>
      <c r="DNG205" s="403"/>
      <c r="DNS205" s="727"/>
      <c r="DNV205" s="403"/>
      <c r="DNW205" s="403"/>
      <c r="DOI205" s="727"/>
      <c r="DOL205" s="403"/>
      <c r="DOM205" s="403"/>
      <c r="DOY205" s="727"/>
      <c r="DPB205" s="403"/>
      <c r="DPC205" s="403"/>
      <c r="DPO205" s="727"/>
      <c r="DPR205" s="403"/>
      <c r="DPS205" s="403"/>
      <c r="DQE205" s="727"/>
      <c r="DQH205" s="403"/>
      <c r="DQI205" s="403"/>
      <c r="DQU205" s="727"/>
      <c r="DQX205" s="403"/>
      <c r="DQY205" s="403"/>
      <c r="DRK205" s="727"/>
      <c r="DRN205" s="403"/>
      <c r="DRO205" s="403"/>
      <c r="DSA205" s="727"/>
      <c r="DSD205" s="403"/>
      <c r="DSE205" s="403"/>
      <c r="DSQ205" s="727"/>
      <c r="DST205" s="403"/>
      <c r="DSU205" s="403"/>
      <c r="DTG205" s="727"/>
      <c r="DTJ205" s="403"/>
      <c r="DTK205" s="403"/>
      <c r="DTW205" s="727"/>
      <c r="DTZ205" s="403"/>
      <c r="DUA205" s="403"/>
      <c r="DUM205" s="727"/>
      <c r="DUP205" s="403"/>
      <c r="DUQ205" s="403"/>
      <c r="DVC205" s="727"/>
      <c r="DVF205" s="403"/>
      <c r="DVG205" s="403"/>
      <c r="DVS205" s="727"/>
      <c r="DVV205" s="403"/>
      <c r="DVW205" s="403"/>
      <c r="DWI205" s="727"/>
      <c r="DWL205" s="403"/>
      <c r="DWM205" s="403"/>
      <c r="DWY205" s="727"/>
      <c r="DXB205" s="403"/>
      <c r="DXC205" s="403"/>
      <c r="DXO205" s="727"/>
      <c r="DXR205" s="403"/>
      <c r="DXS205" s="403"/>
      <c r="DYE205" s="727"/>
      <c r="DYH205" s="403"/>
      <c r="DYI205" s="403"/>
      <c r="DYU205" s="727"/>
      <c r="DYX205" s="403"/>
      <c r="DYY205" s="403"/>
      <c r="DZK205" s="727"/>
      <c r="DZN205" s="403"/>
      <c r="DZO205" s="403"/>
      <c r="EAA205" s="727"/>
      <c r="EAD205" s="403"/>
      <c r="EAE205" s="403"/>
      <c r="EAQ205" s="727"/>
      <c r="EAT205" s="403"/>
      <c r="EAU205" s="403"/>
      <c r="EBG205" s="727"/>
      <c r="EBJ205" s="403"/>
      <c r="EBK205" s="403"/>
      <c r="EBW205" s="727"/>
      <c r="EBZ205" s="403"/>
      <c r="ECA205" s="403"/>
      <c r="ECM205" s="727"/>
      <c r="ECP205" s="403"/>
      <c r="ECQ205" s="403"/>
      <c r="EDC205" s="727"/>
      <c r="EDF205" s="403"/>
      <c r="EDG205" s="403"/>
      <c r="EDS205" s="727"/>
      <c r="EDV205" s="403"/>
      <c r="EDW205" s="403"/>
      <c r="EEI205" s="727"/>
      <c r="EEL205" s="403"/>
      <c r="EEM205" s="403"/>
      <c r="EEY205" s="727"/>
      <c r="EFB205" s="403"/>
      <c r="EFC205" s="403"/>
      <c r="EFO205" s="727"/>
      <c r="EFR205" s="403"/>
      <c r="EFS205" s="403"/>
      <c r="EGE205" s="727"/>
      <c r="EGH205" s="403"/>
      <c r="EGI205" s="403"/>
      <c r="EGU205" s="727"/>
      <c r="EGX205" s="403"/>
      <c r="EGY205" s="403"/>
      <c r="EHK205" s="727"/>
      <c r="EHN205" s="403"/>
      <c r="EHO205" s="403"/>
      <c r="EIA205" s="727"/>
      <c r="EID205" s="403"/>
      <c r="EIE205" s="403"/>
      <c r="EIQ205" s="727"/>
      <c r="EIT205" s="403"/>
      <c r="EIU205" s="403"/>
      <c r="EJG205" s="727"/>
      <c r="EJJ205" s="403"/>
      <c r="EJK205" s="403"/>
      <c r="EJW205" s="727"/>
      <c r="EJZ205" s="403"/>
      <c r="EKA205" s="403"/>
      <c r="EKM205" s="727"/>
      <c r="EKP205" s="403"/>
      <c r="EKQ205" s="403"/>
      <c r="ELC205" s="727"/>
      <c r="ELF205" s="403"/>
      <c r="ELG205" s="403"/>
      <c r="ELS205" s="727"/>
      <c r="ELV205" s="403"/>
      <c r="ELW205" s="403"/>
      <c r="EMI205" s="727"/>
      <c r="EML205" s="403"/>
      <c r="EMM205" s="403"/>
      <c r="EMY205" s="727"/>
      <c r="ENB205" s="403"/>
      <c r="ENC205" s="403"/>
      <c r="ENO205" s="727"/>
      <c r="ENR205" s="403"/>
      <c r="ENS205" s="403"/>
      <c r="EOE205" s="727"/>
      <c r="EOH205" s="403"/>
      <c r="EOI205" s="403"/>
      <c r="EOU205" s="727"/>
      <c r="EOX205" s="403"/>
      <c r="EOY205" s="403"/>
      <c r="EPK205" s="727"/>
      <c r="EPN205" s="403"/>
      <c r="EPO205" s="403"/>
      <c r="EQA205" s="727"/>
      <c r="EQD205" s="403"/>
      <c r="EQE205" s="403"/>
      <c r="EQQ205" s="727"/>
      <c r="EQT205" s="403"/>
      <c r="EQU205" s="403"/>
      <c r="ERG205" s="727"/>
      <c r="ERJ205" s="403"/>
      <c r="ERK205" s="403"/>
      <c r="ERW205" s="727"/>
      <c r="ERZ205" s="403"/>
      <c r="ESA205" s="403"/>
      <c r="ESM205" s="727"/>
      <c r="ESP205" s="403"/>
      <c r="ESQ205" s="403"/>
      <c r="ETC205" s="727"/>
      <c r="ETF205" s="403"/>
      <c r="ETG205" s="403"/>
      <c r="ETS205" s="727"/>
      <c r="ETV205" s="403"/>
      <c r="ETW205" s="403"/>
      <c r="EUI205" s="727"/>
      <c r="EUL205" s="403"/>
      <c r="EUM205" s="403"/>
      <c r="EUY205" s="727"/>
      <c r="EVB205" s="403"/>
      <c r="EVC205" s="403"/>
      <c r="EVO205" s="727"/>
      <c r="EVR205" s="403"/>
      <c r="EVS205" s="403"/>
      <c r="EWE205" s="727"/>
      <c r="EWH205" s="403"/>
      <c r="EWI205" s="403"/>
      <c r="EWU205" s="727"/>
      <c r="EWX205" s="403"/>
      <c r="EWY205" s="403"/>
      <c r="EXK205" s="727"/>
      <c r="EXN205" s="403"/>
      <c r="EXO205" s="403"/>
      <c r="EYA205" s="727"/>
      <c r="EYD205" s="403"/>
      <c r="EYE205" s="403"/>
      <c r="EYQ205" s="727"/>
      <c r="EYT205" s="403"/>
      <c r="EYU205" s="403"/>
      <c r="EZG205" s="727"/>
      <c r="EZJ205" s="403"/>
      <c r="EZK205" s="403"/>
      <c r="EZW205" s="727"/>
      <c r="EZZ205" s="403"/>
      <c r="FAA205" s="403"/>
      <c r="FAM205" s="727"/>
      <c r="FAP205" s="403"/>
      <c r="FAQ205" s="403"/>
      <c r="FBC205" s="727"/>
      <c r="FBF205" s="403"/>
      <c r="FBG205" s="403"/>
      <c r="FBS205" s="727"/>
      <c r="FBV205" s="403"/>
      <c r="FBW205" s="403"/>
      <c r="FCI205" s="727"/>
      <c r="FCL205" s="403"/>
      <c r="FCM205" s="403"/>
      <c r="FCY205" s="727"/>
      <c r="FDB205" s="403"/>
      <c r="FDC205" s="403"/>
      <c r="FDO205" s="727"/>
      <c r="FDR205" s="403"/>
      <c r="FDS205" s="403"/>
      <c r="FEE205" s="727"/>
      <c r="FEH205" s="403"/>
      <c r="FEI205" s="403"/>
      <c r="FEU205" s="727"/>
      <c r="FEX205" s="403"/>
      <c r="FEY205" s="403"/>
      <c r="FFK205" s="727"/>
      <c r="FFN205" s="403"/>
      <c r="FFO205" s="403"/>
      <c r="FGA205" s="727"/>
      <c r="FGD205" s="403"/>
      <c r="FGE205" s="403"/>
      <c r="FGQ205" s="727"/>
      <c r="FGT205" s="403"/>
      <c r="FGU205" s="403"/>
      <c r="FHG205" s="727"/>
      <c r="FHJ205" s="403"/>
      <c r="FHK205" s="403"/>
      <c r="FHW205" s="727"/>
      <c r="FHZ205" s="403"/>
      <c r="FIA205" s="403"/>
      <c r="FIM205" s="727"/>
      <c r="FIP205" s="403"/>
      <c r="FIQ205" s="403"/>
      <c r="FJC205" s="727"/>
      <c r="FJF205" s="403"/>
      <c r="FJG205" s="403"/>
      <c r="FJS205" s="727"/>
      <c r="FJV205" s="403"/>
      <c r="FJW205" s="403"/>
      <c r="FKI205" s="727"/>
      <c r="FKL205" s="403"/>
      <c r="FKM205" s="403"/>
      <c r="FKY205" s="727"/>
      <c r="FLB205" s="403"/>
      <c r="FLC205" s="403"/>
      <c r="FLO205" s="727"/>
      <c r="FLR205" s="403"/>
      <c r="FLS205" s="403"/>
      <c r="FME205" s="727"/>
      <c r="FMH205" s="403"/>
      <c r="FMI205" s="403"/>
      <c r="FMU205" s="727"/>
      <c r="FMX205" s="403"/>
      <c r="FMY205" s="403"/>
      <c r="FNK205" s="727"/>
      <c r="FNN205" s="403"/>
      <c r="FNO205" s="403"/>
      <c r="FOA205" s="727"/>
      <c r="FOD205" s="403"/>
      <c r="FOE205" s="403"/>
      <c r="FOQ205" s="727"/>
      <c r="FOT205" s="403"/>
      <c r="FOU205" s="403"/>
      <c r="FPG205" s="727"/>
      <c r="FPJ205" s="403"/>
      <c r="FPK205" s="403"/>
      <c r="FPW205" s="727"/>
      <c r="FPZ205" s="403"/>
      <c r="FQA205" s="403"/>
      <c r="FQM205" s="727"/>
      <c r="FQP205" s="403"/>
      <c r="FQQ205" s="403"/>
      <c r="FRC205" s="727"/>
      <c r="FRF205" s="403"/>
      <c r="FRG205" s="403"/>
      <c r="FRS205" s="727"/>
      <c r="FRV205" s="403"/>
      <c r="FRW205" s="403"/>
      <c r="FSI205" s="727"/>
      <c r="FSL205" s="403"/>
      <c r="FSM205" s="403"/>
      <c r="FSY205" s="727"/>
      <c r="FTB205" s="403"/>
      <c r="FTC205" s="403"/>
      <c r="FTO205" s="727"/>
      <c r="FTR205" s="403"/>
      <c r="FTS205" s="403"/>
      <c r="FUE205" s="727"/>
      <c r="FUH205" s="403"/>
      <c r="FUI205" s="403"/>
      <c r="FUU205" s="727"/>
      <c r="FUX205" s="403"/>
      <c r="FUY205" s="403"/>
      <c r="FVK205" s="727"/>
      <c r="FVN205" s="403"/>
      <c r="FVO205" s="403"/>
      <c r="FWA205" s="727"/>
      <c r="FWD205" s="403"/>
      <c r="FWE205" s="403"/>
      <c r="FWQ205" s="727"/>
      <c r="FWT205" s="403"/>
      <c r="FWU205" s="403"/>
      <c r="FXG205" s="727"/>
      <c r="FXJ205" s="403"/>
      <c r="FXK205" s="403"/>
      <c r="FXW205" s="727"/>
      <c r="FXZ205" s="403"/>
      <c r="FYA205" s="403"/>
      <c r="FYM205" s="727"/>
      <c r="FYP205" s="403"/>
      <c r="FYQ205" s="403"/>
      <c r="FZC205" s="727"/>
      <c r="FZF205" s="403"/>
      <c r="FZG205" s="403"/>
      <c r="FZS205" s="727"/>
      <c r="FZV205" s="403"/>
      <c r="FZW205" s="403"/>
      <c r="GAI205" s="727"/>
      <c r="GAL205" s="403"/>
      <c r="GAM205" s="403"/>
      <c r="GAY205" s="727"/>
      <c r="GBB205" s="403"/>
      <c r="GBC205" s="403"/>
      <c r="GBO205" s="727"/>
      <c r="GBR205" s="403"/>
      <c r="GBS205" s="403"/>
      <c r="GCE205" s="727"/>
      <c r="GCH205" s="403"/>
      <c r="GCI205" s="403"/>
      <c r="GCU205" s="727"/>
      <c r="GCX205" s="403"/>
      <c r="GCY205" s="403"/>
      <c r="GDK205" s="727"/>
      <c r="GDN205" s="403"/>
      <c r="GDO205" s="403"/>
      <c r="GEA205" s="727"/>
      <c r="GED205" s="403"/>
      <c r="GEE205" s="403"/>
      <c r="GEQ205" s="727"/>
      <c r="GET205" s="403"/>
      <c r="GEU205" s="403"/>
      <c r="GFG205" s="727"/>
      <c r="GFJ205" s="403"/>
      <c r="GFK205" s="403"/>
      <c r="GFW205" s="727"/>
      <c r="GFZ205" s="403"/>
      <c r="GGA205" s="403"/>
      <c r="GGM205" s="727"/>
      <c r="GGP205" s="403"/>
      <c r="GGQ205" s="403"/>
      <c r="GHC205" s="727"/>
      <c r="GHF205" s="403"/>
      <c r="GHG205" s="403"/>
      <c r="GHS205" s="727"/>
      <c r="GHV205" s="403"/>
      <c r="GHW205" s="403"/>
      <c r="GII205" s="727"/>
      <c r="GIL205" s="403"/>
      <c r="GIM205" s="403"/>
      <c r="GIY205" s="727"/>
      <c r="GJB205" s="403"/>
      <c r="GJC205" s="403"/>
      <c r="GJO205" s="727"/>
      <c r="GJR205" s="403"/>
      <c r="GJS205" s="403"/>
      <c r="GKE205" s="727"/>
      <c r="GKH205" s="403"/>
      <c r="GKI205" s="403"/>
      <c r="GKU205" s="727"/>
      <c r="GKX205" s="403"/>
      <c r="GKY205" s="403"/>
      <c r="GLK205" s="727"/>
      <c r="GLN205" s="403"/>
      <c r="GLO205" s="403"/>
      <c r="GMA205" s="727"/>
      <c r="GMD205" s="403"/>
      <c r="GME205" s="403"/>
      <c r="GMQ205" s="727"/>
      <c r="GMT205" s="403"/>
      <c r="GMU205" s="403"/>
      <c r="GNG205" s="727"/>
      <c r="GNJ205" s="403"/>
      <c r="GNK205" s="403"/>
      <c r="GNW205" s="727"/>
      <c r="GNZ205" s="403"/>
      <c r="GOA205" s="403"/>
      <c r="GOM205" s="727"/>
      <c r="GOP205" s="403"/>
      <c r="GOQ205" s="403"/>
      <c r="GPC205" s="727"/>
      <c r="GPF205" s="403"/>
      <c r="GPG205" s="403"/>
      <c r="GPS205" s="727"/>
      <c r="GPV205" s="403"/>
      <c r="GPW205" s="403"/>
      <c r="GQI205" s="727"/>
      <c r="GQL205" s="403"/>
      <c r="GQM205" s="403"/>
      <c r="GQY205" s="727"/>
      <c r="GRB205" s="403"/>
      <c r="GRC205" s="403"/>
      <c r="GRO205" s="727"/>
      <c r="GRR205" s="403"/>
      <c r="GRS205" s="403"/>
      <c r="GSE205" s="727"/>
      <c r="GSH205" s="403"/>
      <c r="GSI205" s="403"/>
      <c r="GSU205" s="727"/>
      <c r="GSX205" s="403"/>
      <c r="GSY205" s="403"/>
      <c r="GTK205" s="727"/>
      <c r="GTN205" s="403"/>
      <c r="GTO205" s="403"/>
      <c r="GUA205" s="727"/>
      <c r="GUD205" s="403"/>
      <c r="GUE205" s="403"/>
      <c r="GUQ205" s="727"/>
      <c r="GUT205" s="403"/>
      <c r="GUU205" s="403"/>
      <c r="GVG205" s="727"/>
      <c r="GVJ205" s="403"/>
      <c r="GVK205" s="403"/>
      <c r="GVW205" s="727"/>
      <c r="GVZ205" s="403"/>
      <c r="GWA205" s="403"/>
      <c r="GWM205" s="727"/>
      <c r="GWP205" s="403"/>
      <c r="GWQ205" s="403"/>
      <c r="GXC205" s="727"/>
      <c r="GXF205" s="403"/>
      <c r="GXG205" s="403"/>
      <c r="GXS205" s="727"/>
      <c r="GXV205" s="403"/>
      <c r="GXW205" s="403"/>
      <c r="GYI205" s="727"/>
      <c r="GYL205" s="403"/>
      <c r="GYM205" s="403"/>
      <c r="GYY205" s="727"/>
      <c r="GZB205" s="403"/>
      <c r="GZC205" s="403"/>
      <c r="GZO205" s="727"/>
      <c r="GZR205" s="403"/>
      <c r="GZS205" s="403"/>
      <c r="HAE205" s="727"/>
      <c r="HAH205" s="403"/>
      <c r="HAI205" s="403"/>
      <c r="HAU205" s="727"/>
      <c r="HAX205" s="403"/>
      <c r="HAY205" s="403"/>
      <c r="HBK205" s="727"/>
      <c r="HBN205" s="403"/>
      <c r="HBO205" s="403"/>
      <c r="HCA205" s="727"/>
      <c r="HCD205" s="403"/>
      <c r="HCE205" s="403"/>
      <c r="HCQ205" s="727"/>
      <c r="HCT205" s="403"/>
      <c r="HCU205" s="403"/>
      <c r="HDG205" s="727"/>
      <c r="HDJ205" s="403"/>
      <c r="HDK205" s="403"/>
      <c r="HDW205" s="727"/>
      <c r="HDZ205" s="403"/>
      <c r="HEA205" s="403"/>
      <c r="HEM205" s="727"/>
      <c r="HEP205" s="403"/>
      <c r="HEQ205" s="403"/>
      <c r="HFC205" s="727"/>
      <c r="HFF205" s="403"/>
      <c r="HFG205" s="403"/>
      <c r="HFS205" s="727"/>
      <c r="HFV205" s="403"/>
      <c r="HFW205" s="403"/>
      <c r="HGI205" s="727"/>
      <c r="HGL205" s="403"/>
      <c r="HGM205" s="403"/>
      <c r="HGY205" s="727"/>
      <c r="HHB205" s="403"/>
      <c r="HHC205" s="403"/>
      <c r="HHO205" s="727"/>
      <c r="HHR205" s="403"/>
      <c r="HHS205" s="403"/>
      <c r="HIE205" s="727"/>
      <c r="HIH205" s="403"/>
      <c r="HII205" s="403"/>
      <c r="HIU205" s="727"/>
      <c r="HIX205" s="403"/>
      <c r="HIY205" s="403"/>
      <c r="HJK205" s="727"/>
      <c r="HJN205" s="403"/>
      <c r="HJO205" s="403"/>
      <c r="HKA205" s="727"/>
      <c r="HKD205" s="403"/>
      <c r="HKE205" s="403"/>
      <c r="HKQ205" s="727"/>
      <c r="HKT205" s="403"/>
      <c r="HKU205" s="403"/>
      <c r="HLG205" s="727"/>
      <c r="HLJ205" s="403"/>
      <c r="HLK205" s="403"/>
      <c r="HLW205" s="727"/>
      <c r="HLZ205" s="403"/>
      <c r="HMA205" s="403"/>
      <c r="HMM205" s="727"/>
      <c r="HMP205" s="403"/>
      <c r="HMQ205" s="403"/>
      <c r="HNC205" s="727"/>
      <c r="HNF205" s="403"/>
      <c r="HNG205" s="403"/>
      <c r="HNS205" s="727"/>
      <c r="HNV205" s="403"/>
      <c r="HNW205" s="403"/>
      <c r="HOI205" s="727"/>
      <c r="HOL205" s="403"/>
      <c r="HOM205" s="403"/>
      <c r="HOY205" s="727"/>
      <c r="HPB205" s="403"/>
      <c r="HPC205" s="403"/>
      <c r="HPO205" s="727"/>
      <c r="HPR205" s="403"/>
      <c r="HPS205" s="403"/>
      <c r="HQE205" s="727"/>
      <c r="HQH205" s="403"/>
      <c r="HQI205" s="403"/>
      <c r="HQU205" s="727"/>
      <c r="HQX205" s="403"/>
      <c r="HQY205" s="403"/>
      <c r="HRK205" s="727"/>
      <c r="HRN205" s="403"/>
      <c r="HRO205" s="403"/>
      <c r="HSA205" s="727"/>
      <c r="HSD205" s="403"/>
      <c r="HSE205" s="403"/>
      <c r="HSQ205" s="727"/>
      <c r="HST205" s="403"/>
      <c r="HSU205" s="403"/>
      <c r="HTG205" s="727"/>
      <c r="HTJ205" s="403"/>
      <c r="HTK205" s="403"/>
      <c r="HTW205" s="727"/>
      <c r="HTZ205" s="403"/>
      <c r="HUA205" s="403"/>
      <c r="HUM205" s="727"/>
      <c r="HUP205" s="403"/>
      <c r="HUQ205" s="403"/>
      <c r="HVC205" s="727"/>
      <c r="HVF205" s="403"/>
      <c r="HVG205" s="403"/>
      <c r="HVS205" s="727"/>
      <c r="HVV205" s="403"/>
      <c r="HVW205" s="403"/>
      <c r="HWI205" s="727"/>
      <c r="HWL205" s="403"/>
      <c r="HWM205" s="403"/>
      <c r="HWY205" s="727"/>
      <c r="HXB205" s="403"/>
      <c r="HXC205" s="403"/>
      <c r="HXO205" s="727"/>
      <c r="HXR205" s="403"/>
      <c r="HXS205" s="403"/>
      <c r="HYE205" s="727"/>
      <c r="HYH205" s="403"/>
      <c r="HYI205" s="403"/>
      <c r="HYU205" s="727"/>
      <c r="HYX205" s="403"/>
      <c r="HYY205" s="403"/>
      <c r="HZK205" s="727"/>
      <c r="HZN205" s="403"/>
      <c r="HZO205" s="403"/>
      <c r="IAA205" s="727"/>
      <c r="IAD205" s="403"/>
      <c r="IAE205" s="403"/>
      <c r="IAQ205" s="727"/>
      <c r="IAT205" s="403"/>
      <c r="IAU205" s="403"/>
      <c r="IBG205" s="727"/>
      <c r="IBJ205" s="403"/>
      <c r="IBK205" s="403"/>
      <c r="IBW205" s="727"/>
      <c r="IBZ205" s="403"/>
      <c r="ICA205" s="403"/>
      <c r="ICM205" s="727"/>
      <c r="ICP205" s="403"/>
      <c r="ICQ205" s="403"/>
      <c r="IDC205" s="727"/>
      <c r="IDF205" s="403"/>
      <c r="IDG205" s="403"/>
      <c r="IDS205" s="727"/>
      <c r="IDV205" s="403"/>
      <c r="IDW205" s="403"/>
      <c r="IEI205" s="727"/>
      <c r="IEL205" s="403"/>
      <c r="IEM205" s="403"/>
      <c r="IEY205" s="727"/>
      <c r="IFB205" s="403"/>
      <c r="IFC205" s="403"/>
      <c r="IFO205" s="727"/>
      <c r="IFR205" s="403"/>
      <c r="IFS205" s="403"/>
      <c r="IGE205" s="727"/>
      <c r="IGH205" s="403"/>
      <c r="IGI205" s="403"/>
      <c r="IGU205" s="727"/>
      <c r="IGX205" s="403"/>
      <c r="IGY205" s="403"/>
      <c r="IHK205" s="727"/>
      <c r="IHN205" s="403"/>
      <c r="IHO205" s="403"/>
      <c r="IIA205" s="727"/>
      <c r="IID205" s="403"/>
      <c r="IIE205" s="403"/>
      <c r="IIQ205" s="727"/>
      <c r="IIT205" s="403"/>
      <c r="IIU205" s="403"/>
      <c r="IJG205" s="727"/>
      <c r="IJJ205" s="403"/>
      <c r="IJK205" s="403"/>
      <c r="IJW205" s="727"/>
      <c r="IJZ205" s="403"/>
      <c r="IKA205" s="403"/>
      <c r="IKM205" s="727"/>
      <c r="IKP205" s="403"/>
      <c r="IKQ205" s="403"/>
      <c r="ILC205" s="727"/>
      <c r="ILF205" s="403"/>
      <c r="ILG205" s="403"/>
      <c r="ILS205" s="727"/>
      <c r="ILV205" s="403"/>
      <c r="ILW205" s="403"/>
      <c r="IMI205" s="727"/>
      <c r="IML205" s="403"/>
      <c r="IMM205" s="403"/>
      <c r="IMY205" s="727"/>
      <c r="INB205" s="403"/>
      <c r="INC205" s="403"/>
      <c r="INO205" s="727"/>
      <c r="INR205" s="403"/>
      <c r="INS205" s="403"/>
      <c r="IOE205" s="727"/>
      <c r="IOH205" s="403"/>
      <c r="IOI205" s="403"/>
      <c r="IOU205" s="727"/>
      <c r="IOX205" s="403"/>
      <c r="IOY205" s="403"/>
      <c r="IPK205" s="727"/>
      <c r="IPN205" s="403"/>
      <c r="IPO205" s="403"/>
      <c r="IQA205" s="727"/>
      <c r="IQD205" s="403"/>
      <c r="IQE205" s="403"/>
      <c r="IQQ205" s="727"/>
      <c r="IQT205" s="403"/>
      <c r="IQU205" s="403"/>
      <c r="IRG205" s="727"/>
      <c r="IRJ205" s="403"/>
      <c r="IRK205" s="403"/>
      <c r="IRW205" s="727"/>
      <c r="IRZ205" s="403"/>
      <c r="ISA205" s="403"/>
      <c r="ISM205" s="727"/>
      <c r="ISP205" s="403"/>
      <c r="ISQ205" s="403"/>
      <c r="ITC205" s="727"/>
      <c r="ITF205" s="403"/>
      <c r="ITG205" s="403"/>
      <c r="ITS205" s="727"/>
      <c r="ITV205" s="403"/>
      <c r="ITW205" s="403"/>
      <c r="IUI205" s="727"/>
      <c r="IUL205" s="403"/>
      <c r="IUM205" s="403"/>
      <c r="IUY205" s="727"/>
      <c r="IVB205" s="403"/>
      <c r="IVC205" s="403"/>
      <c r="IVO205" s="727"/>
      <c r="IVR205" s="403"/>
      <c r="IVS205" s="403"/>
      <c r="IWE205" s="727"/>
      <c r="IWH205" s="403"/>
      <c r="IWI205" s="403"/>
      <c r="IWU205" s="727"/>
      <c r="IWX205" s="403"/>
      <c r="IWY205" s="403"/>
      <c r="IXK205" s="727"/>
      <c r="IXN205" s="403"/>
      <c r="IXO205" s="403"/>
      <c r="IYA205" s="727"/>
      <c r="IYD205" s="403"/>
      <c r="IYE205" s="403"/>
      <c r="IYQ205" s="727"/>
      <c r="IYT205" s="403"/>
      <c r="IYU205" s="403"/>
      <c r="IZG205" s="727"/>
      <c r="IZJ205" s="403"/>
      <c r="IZK205" s="403"/>
      <c r="IZW205" s="727"/>
      <c r="IZZ205" s="403"/>
      <c r="JAA205" s="403"/>
      <c r="JAM205" s="727"/>
      <c r="JAP205" s="403"/>
      <c r="JAQ205" s="403"/>
      <c r="JBC205" s="727"/>
      <c r="JBF205" s="403"/>
      <c r="JBG205" s="403"/>
      <c r="JBS205" s="727"/>
      <c r="JBV205" s="403"/>
      <c r="JBW205" s="403"/>
      <c r="JCI205" s="727"/>
      <c r="JCL205" s="403"/>
      <c r="JCM205" s="403"/>
      <c r="JCY205" s="727"/>
      <c r="JDB205" s="403"/>
      <c r="JDC205" s="403"/>
      <c r="JDO205" s="727"/>
      <c r="JDR205" s="403"/>
      <c r="JDS205" s="403"/>
      <c r="JEE205" s="727"/>
      <c r="JEH205" s="403"/>
      <c r="JEI205" s="403"/>
      <c r="JEU205" s="727"/>
      <c r="JEX205" s="403"/>
      <c r="JEY205" s="403"/>
      <c r="JFK205" s="727"/>
      <c r="JFN205" s="403"/>
      <c r="JFO205" s="403"/>
      <c r="JGA205" s="727"/>
      <c r="JGD205" s="403"/>
      <c r="JGE205" s="403"/>
      <c r="JGQ205" s="727"/>
      <c r="JGT205" s="403"/>
      <c r="JGU205" s="403"/>
      <c r="JHG205" s="727"/>
      <c r="JHJ205" s="403"/>
      <c r="JHK205" s="403"/>
      <c r="JHW205" s="727"/>
      <c r="JHZ205" s="403"/>
      <c r="JIA205" s="403"/>
      <c r="JIM205" s="727"/>
      <c r="JIP205" s="403"/>
      <c r="JIQ205" s="403"/>
      <c r="JJC205" s="727"/>
      <c r="JJF205" s="403"/>
      <c r="JJG205" s="403"/>
      <c r="JJS205" s="727"/>
      <c r="JJV205" s="403"/>
      <c r="JJW205" s="403"/>
      <c r="JKI205" s="727"/>
      <c r="JKL205" s="403"/>
      <c r="JKM205" s="403"/>
      <c r="JKY205" s="727"/>
      <c r="JLB205" s="403"/>
      <c r="JLC205" s="403"/>
      <c r="JLO205" s="727"/>
      <c r="JLR205" s="403"/>
      <c r="JLS205" s="403"/>
      <c r="JME205" s="727"/>
      <c r="JMH205" s="403"/>
      <c r="JMI205" s="403"/>
      <c r="JMU205" s="727"/>
      <c r="JMX205" s="403"/>
      <c r="JMY205" s="403"/>
      <c r="JNK205" s="727"/>
      <c r="JNN205" s="403"/>
      <c r="JNO205" s="403"/>
      <c r="JOA205" s="727"/>
      <c r="JOD205" s="403"/>
      <c r="JOE205" s="403"/>
      <c r="JOQ205" s="727"/>
      <c r="JOT205" s="403"/>
      <c r="JOU205" s="403"/>
      <c r="JPG205" s="727"/>
      <c r="JPJ205" s="403"/>
      <c r="JPK205" s="403"/>
      <c r="JPW205" s="727"/>
      <c r="JPZ205" s="403"/>
      <c r="JQA205" s="403"/>
      <c r="JQM205" s="727"/>
      <c r="JQP205" s="403"/>
      <c r="JQQ205" s="403"/>
      <c r="JRC205" s="727"/>
      <c r="JRF205" s="403"/>
      <c r="JRG205" s="403"/>
      <c r="JRS205" s="727"/>
      <c r="JRV205" s="403"/>
      <c r="JRW205" s="403"/>
      <c r="JSI205" s="727"/>
      <c r="JSL205" s="403"/>
      <c r="JSM205" s="403"/>
      <c r="JSY205" s="727"/>
      <c r="JTB205" s="403"/>
      <c r="JTC205" s="403"/>
      <c r="JTO205" s="727"/>
      <c r="JTR205" s="403"/>
      <c r="JTS205" s="403"/>
      <c r="JUE205" s="727"/>
      <c r="JUH205" s="403"/>
      <c r="JUI205" s="403"/>
      <c r="JUU205" s="727"/>
      <c r="JUX205" s="403"/>
      <c r="JUY205" s="403"/>
      <c r="JVK205" s="727"/>
      <c r="JVN205" s="403"/>
      <c r="JVO205" s="403"/>
      <c r="JWA205" s="727"/>
      <c r="JWD205" s="403"/>
      <c r="JWE205" s="403"/>
      <c r="JWQ205" s="727"/>
      <c r="JWT205" s="403"/>
      <c r="JWU205" s="403"/>
      <c r="JXG205" s="727"/>
      <c r="JXJ205" s="403"/>
      <c r="JXK205" s="403"/>
      <c r="JXW205" s="727"/>
      <c r="JXZ205" s="403"/>
      <c r="JYA205" s="403"/>
      <c r="JYM205" s="727"/>
      <c r="JYP205" s="403"/>
      <c r="JYQ205" s="403"/>
      <c r="JZC205" s="727"/>
      <c r="JZF205" s="403"/>
      <c r="JZG205" s="403"/>
      <c r="JZS205" s="727"/>
      <c r="JZV205" s="403"/>
      <c r="JZW205" s="403"/>
      <c r="KAI205" s="727"/>
      <c r="KAL205" s="403"/>
      <c r="KAM205" s="403"/>
      <c r="KAY205" s="727"/>
      <c r="KBB205" s="403"/>
      <c r="KBC205" s="403"/>
      <c r="KBO205" s="727"/>
      <c r="KBR205" s="403"/>
      <c r="KBS205" s="403"/>
      <c r="KCE205" s="727"/>
      <c r="KCH205" s="403"/>
      <c r="KCI205" s="403"/>
      <c r="KCU205" s="727"/>
      <c r="KCX205" s="403"/>
      <c r="KCY205" s="403"/>
      <c r="KDK205" s="727"/>
      <c r="KDN205" s="403"/>
      <c r="KDO205" s="403"/>
      <c r="KEA205" s="727"/>
      <c r="KED205" s="403"/>
      <c r="KEE205" s="403"/>
      <c r="KEQ205" s="727"/>
      <c r="KET205" s="403"/>
      <c r="KEU205" s="403"/>
      <c r="KFG205" s="727"/>
      <c r="KFJ205" s="403"/>
      <c r="KFK205" s="403"/>
      <c r="KFW205" s="727"/>
      <c r="KFZ205" s="403"/>
      <c r="KGA205" s="403"/>
      <c r="KGM205" s="727"/>
      <c r="KGP205" s="403"/>
      <c r="KGQ205" s="403"/>
      <c r="KHC205" s="727"/>
      <c r="KHF205" s="403"/>
      <c r="KHG205" s="403"/>
      <c r="KHS205" s="727"/>
      <c r="KHV205" s="403"/>
      <c r="KHW205" s="403"/>
      <c r="KII205" s="727"/>
      <c r="KIL205" s="403"/>
      <c r="KIM205" s="403"/>
      <c r="KIY205" s="727"/>
      <c r="KJB205" s="403"/>
      <c r="KJC205" s="403"/>
      <c r="KJO205" s="727"/>
      <c r="KJR205" s="403"/>
      <c r="KJS205" s="403"/>
      <c r="KKE205" s="727"/>
      <c r="KKH205" s="403"/>
      <c r="KKI205" s="403"/>
      <c r="KKU205" s="727"/>
      <c r="KKX205" s="403"/>
      <c r="KKY205" s="403"/>
      <c r="KLK205" s="727"/>
      <c r="KLN205" s="403"/>
      <c r="KLO205" s="403"/>
      <c r="KMA205" s="727"/>
      <c r="KMD205" s="403"/>
      <c r="KME205" s="403"/>
      <c r="KMQ205" s="727"/>
      <c r="KMT205" s="403"/>
      <c r="KMU205" s="403"/>
      <c r="KNG205" s="727"/>
      <c r="KNJ205" s="403"/>
      <c r="KNK205" s="403"/>
      <c r="KNW205" s="727"/>
      <c r="KNZ205" s="403"/>
      <c r="KOA205" s="403"/>
      <c r="KOM205" s="727"/>
      <c r="KOP205" s="403"/>
      <c r="KOQ205" s="403"/>
      <c r="KPC205" s="727"/>
      <c r="KPF205" s="403"/>
      <c r="KPG205" s="403"/>
      <c r="KPS205" s="727"/>
      <c r="KPV205" s="403"/>
      <c r="KPW205" s="403"/>
      <c r="KQI205" s="727"/>
      <c r="KQL205" s="403"/>
      <c r="KQM205" s="403"/>
      <c r="KQY205" s="727"/>
      <c r="KRB205" s="403"/>
      <c r="KRC205" s="403"/>
      <c r="KRO205" s="727"/>
      <c r="KRR205" s="403"/>
      <c r="KRS205" s="403"/>
      <c r="KSE205" s="727"/>
      <c r="KSH205" s="403"/>
      <c r="KSI205" s="403"/>
      <c r="KSU205" s="727"/>
      <c r="KSX205" s="403"/>
      <c r="KSY205" s="403"/>
      <c r="KTK205" s="727"/>
      <c r="KTN205" s="403"/>
      <c r="KTO205" s="403"/>
      <c r="KUA205" s="727"/>
      <c r="KUD205" s="403"/>
      <c r="KUE205" s="403"/>
      <c r="KUQ205" s="727"/>
      <c r="KUT205" s="403"/>
      <c r="KUU205" s="403"/>
      <c r="KVG205" s="727"/>
      <c r="KVJ205" s="403"/>
      <c r="KVK205" s="403"/>
      <c r="KVW205" s="727"/>
      <c r="KVZ205" s="403"/>
      <c r="KWA205" s="403"/>
      <c r="KWM205" s="727"/>
      <c r="KWP205" s="403"/>
      <c r="KWQ205" s="403"/>
      <c r="KXC205" s="727"/>
      <c r="KXF205" s="403"/>
      <c r="KXG205" s="403"/>
      <c r="KXS205" s="727"/>
      <c r="KXV205" s="403"/>
      <c r="KXW205" s="403"/>
      <c r="KYI205" s="727"/>
      <c r="KYL205" s="403"/>
      <c r="KYM205" s="403"/>
      <c r="KYY205" s="727"/>
      <c r="KZB205" s="403"/>
      <c r="KZC205" s="403"/>
      <c r="KZO205" s="727"/>
      <c r="KZR205" s="403"/>
      <c r="KZS205" s="403"/>
      <c r="LAE205" s="727"/>
      <c r="LAH205" s="403"/>
      <c r="LAI205" s="403"/>
      <c r="LAU205" s="727"/>
      <c r="LAX205" s="403"/>
      <c r="LAY205" s="403"/>
      <c r="LBK205" s="727"/>
      <c r="LBN205" s="403"/>
      <c r="LBO205" s="403"/>
      <c r="LCA205" s="727"/>
      <c r="LCD205" s="403"/>
      <c r="LCE205" s="403"/>
      <c r="LCQ205" s="727"/>
      <c r="LCT205" s="403"/>
      <c r="LCU205" s="403"/>
      <c r="LDG205" s="727"/>
      <c r="LDJ205" s="403"/>
      <c r="LDK205" s="403"/>
      <c r="LDW205" s="727"/>
      <c r="LDZ205" s="403"/>
      <c r="LEA205" s="403"/>
      <c r="LEM205" s="727"/>
      <c r="LEP205" s="403"/>
      <c r="LEQ205" s="403"/>
      <c r="LFC205" s="727"/>
      <c r="LFF205" s="403"/>
      <c r="LFG205" s="403"/>
      <c r="LFS205" s="727"/>
      <c r="LFV205" s="403"/>
      <c r="LFW205" s="403"/>
      <c r="LGI205" s="727"/>
      <c r="LGL205" s="403"/>
      <c r="LGM205" s="403"/>
      <c r="LGY205" s="727"/>
      <c r="LHB205" s="403"/>
      <c r="LHC205" s="403"/>
      <c r="LHO205" s="727"/>
      <c r="LHR205" s="403"/>
      <c r="LHS205" s="403"/>
      <c r="LIE205" s="727"/>
      <c r="LIH205" s="403"/>
      <c r="LII205" s="403"/>
      <c r="LIU205" s="727"/>
      <c r="LIX205" s="403"/>
      <c r="LIY205" s="403"/>
      <c r="LJK205" s="727"/>
      <c r="LJN205" s="403"/>
      <c r="LJO205" s="403"/>
      <c r="LKA205" s="727"/>
      <c r="LKD205" s="403"/>
      <c r="LKE205" s="403"/>
      <c r="LKQ205" s="727"/>
      <c r="LKT205" s="403"/>
      <c r="LKU205" s="403"/>
      <c r="LLG205" s="727"/>
      <c r="LLJ205" s="403"/>
      <c r="LLK205" s="403"/>
      <c r="LLW205" s="727"/>
      <c r="LLZ205" s="403"/>
      <c r="LMA205" s="403"/>
      <c r="LMM205" s="727"/>
      <c r="LMP205" s="403"/>
      <c r="LMQ205" s="403"/>
      <c r="LNC205" s="727"/>
      <c r="LNF205" s="403"/>
      <c r="LNG205" s="403"/>
      <c r="LNS205" s="727"/>
      <c r="LNV205" s="403"/>
      <c r="LNW205" s="403"/>
      <c r="LOI205" s="727"/>
      <c r="LOL205" s="403"/>
      <c r="LOM205" s="403"/>
      <c r="LOY205" s="727"/>
      <c r="LPB205" s="403"/>
      <c r="LPC205" s="403"/>
      <c r="LPO205" s="727"/>
      <c r="LPR205" s="403"/>
      <c r="LPS205" s="403"/>
      <c r="LQE205" s="727"/>
      <c r="LQH205" s="403"/>
      <c r="LQI205" s="403"/>
      <c r="LQU205" s="727"/>
      <c r="LQX205" s="403"/>
      <c r="LQY205" s="403"/>
      <c r="LRK205" s="727"/>
      <c r="LRN205" s="403"/>
      <c r="LRO205" s="403"/>
      <c r="LSA205" s="727"/>
      <c r="LSD205" s="403"/>
      <c r="LSE205" s="403"/>
      <c r="LSQ205" s="727"/>
      <c r="LST205" s="403"/>
      <c r="LSU205" s="403"/>
      <c r="LTG205" s="727"/>
      <c r="LTJ205" s="403"/>
      <c r="LTK205" s="403"/>
      <c r="LTW205" s="727"/>
      <c r="LTZ205" s="403"/>
      <c r="LUA205" s="403"/>
      <c r="LUM205" s="727"/>
      <c r="LUP205" s="403"/>
      <c r="LUQ205" s="403"/>
      <c r="LVC205" s="727"/>
      <c r="LVF205" s="403"/>
      <c r="LVG205" s="403"/>
      <c r="LVS205" s="727"/>
      <c r="LVV205" s="403"/>
      <c r="LVW205" s="403"/>
      <c r="LWI205" s="727"/>
      <c r="LWL205" s="403"/>
      <c r="LWM205" s="403"/>
      <c r="LWY205" s="727"/>
      <c r="LXB205" s="403"/>
      <c r="LXC205" s="403"/>
      <c r="LXO205" s="727"/>
      <c r="LXR205" s="403"/>
      <c r="LXS205" s="403"/>
      <c r="LYE205" s="727"/>
      <c r="LYH205" s="403"/>
      <c r="LYI205" s="403"/>
      <c r="LYU205" s="727"/>
      <c r="LYX205" s="403"/>
      <c r="LYY205" s="403"/>
      <c r="LZK205" s="727"/>
      <c r="LZN205" s="403"/>
      <c r="LZO205" s="403"/>
      <c r="MAA205" s="727"/>
      <c r="MAD205" s="403"/>
      <c r="MAE205" s="403"/>
      <c r="MAQ205" s="727"/>
      <c r="MAT205" s="403"/>
      <c r="MAU205" s="403"/>
      <c r="MBG205" s="727"/>
      <c r="MBJ205" s="403"/>
      <c r="MBK205" s="403"/>
      <c r="MBW205" s="727"/>
      <c r="MBZ205" s="403"/>
      <c r="MCA205" s="403"/>
      <c r="MCM205" s="727"/>
      <c r="MCP205" s="403"/>
      <c r="MCQ205" s="403"/>
      <c r="MDC205" s="727"/>
      <c r="MDF205" s="403"/>
      <c r="MDG205" s="403"/>
      <c r="MDS205" s="727"/>
      <c r="MDV205" s="403"/>
      <c r="MDW205" s="403"/>
      <c r="MEI205" s="727"/>
      <c r="MEL205" s="403"/>
      <c r="MEM205" s="403"/>
      <c r="MEY205" s="727"/>
      <c r="MFB205" s="403"/>
      <c r="MFC205" s="403"/>
      <c r="MFO205" s="727"/>
      <c r="MFR205" s="403"/>
      <c r="MFS205" s="403"/>
      <c r="MGE205" s="727"/>
      <c r="MGH205" s="403"/>
      <c r="MGI205" s="403"/>
      <c r="MGU205" s="727"/>
      <c r="MGX205" s="403"/>
      <c r="MGY205" s="403"/>
      <c r="MHK205" s="727"/>
      <c r="MHN205" s="403"/>
      <c r="MHO205" s="403"/>
      <c r="MIA205" s="727"/>
      <c r="MID205" s="403"/>
      <c r="MIE205" s="403"/>
      <c r="MIQ205" s="727"/>
      <c r="MIT205" s="403"/>
      <c r="MIU205" s="403"/>
      <c r="MJG205" s="727"/>
      <c r="MJJ205" s="403"/>
      <c r="MJK205" s="403"/>
      <c r="MJW205" s="727"/>
      <c r="MJZ205" s="403"/>
      <c r="MKA205" s="403"/>
      <c r="MKM205" s="727"/>
      <c r="MKP205" s="403"/>
      <c r="MKQ205" s="403"/>
      <c r="MLC205" s="727"/>
      <c r="MLF205" s="403"/>
      <c r="MLG205" s="403"/>
      <c r="MLS205" s="727"/>
      <c r="MLV205" s="403"/>
      <c r="MLW205" s="403"/>
      <c r="MMI205" s="727"/>
      <c r="MML205" s="403"/>
      <c r="MMM205" s="403"/>
      <c r="MMY205" s="727"/>
      <c r="MNB205" s="403"/>
      <c r="MNC205" s="403"/>
      <c r="MNO205" s="727"/>
      <c r="MNR205" s="403"/>
      <c r="MNS205" s="403"/>
      <c r="MOE205" s="727"/>
      <c r="MOH205" s="403"/>
      <c r="MOI205" s="403"/>
      <c r="MOU205" s="727"/>
      <c r="MOX205" s="403"/>
      <c r="MOY205" s="403"/>
      <c r="MPK205" s="727"/>
      <c r="MPN205" s="403"/>
      <c r="MPO205" s="403"/>
      <c r="MQA205" s="727"/>
      <c r="MQD205" s="403"/>
      <c r="MQE205" s="403"/>
      <c r="MQQ205" s="727"/>
      <c r="MQT205" s="403"/>
      <c r="MQU205" s="403"/>
      <c r="MRG205" s="727"/>
      <c r="MRJ205" s="403"/>
      <c r="MRK205" s="403"/>
      <c r="MRW205" s="727"/>
      <c r="MRZ205" s="403"/>
      <c r="MSA205" s="403"/>
      <c r="MSM205" s="727"/>
      <c r="MSP205" s="403"/>
      <c r="MSQ205" s="403"/>
      <c r="MTC205" s="727"/>
      <c r="MTF205" s="403"/>
      <c r="MTG205" s="403"/>
      <c r="MTS205" s="727"/>
      <c r="MTV205" s="403"/>
      <c r="MTW205" s="403"/>
      <c r="MUI205" s="727"/>
      <c r="MUL205" s="403"/>
      <c r="MUM205" s="403"/>
      <c r="MUY205" s="727"/>
      <c r="MVB205" s="403"/>
      <c r="MVC205" s="403"/>
      <c r="MVO205" s="727"/>
      <c r="MVR205" s="403"/>
      <c r="MVS205" s="403"/>
      <c r="MWE205" s="727"/>
      <c r="MWH205" s="403"/>
      <c r="MWI205" s="403"/>
      <c r="MWU205" s="727"/>
      <c r="MWX205" s="403"/>
      <c r="MWY205" s="403"/>
      <c r="MXK205" s="727"/>
      <c r="MXN205" s="403"/>
      <c r="MXO205" s="403"/>
      <c r="MYA205" s="727"/>
      <c r="MYD205" s="403"/>
      <c r="MYE205" s="403"/>
      <c r="MYQ205" s="727"/>
      <c r="MYT205" s="403"/>
      <c r="MYU205" s="403"/>
      <c r="MZG205" s="727"/>
      <c r="MZJ205" s="403"/>
      <c r="MZK205" s="403"/>
      <c r="MZW205" s="727"/>
      <c r="MZZ205" s="403"/>
      <c r="NAA205" s="403"/>
      <c r="NAM205" s="727"/>
      <c r="NAP205" s="403"/>
      <c r="NAQ205" s="403"/>
      <c r="NBC205" s="727"/>
      <c r="NBF205" s="403"/>
      <c r="NBG205" s="403"/>
      <c r="NBS205" s="727"/>
      <c r="NBV205" s="403"/>
      <c r="NBW205" s="403"/>
      <c r="NCI205" s="727"/>
      <c r="NCL205" s="403"/>
      <c r="NCM205" s="403"/>
      <c r="NCY205" s="727"/>
      <c r="NDB205" s="403"/>
      <c r="NDC205" s="403"/>
      <c r="NDO205" s="727"/>
      <c r="NDR205" s="403"/>
      <c r="NDS205" s="403"/>
      <c r="NEE205" s="727"/>
      <c r="NEH205" s="403"/>
      <c r="NEI205" s="403"/>
      <c r="NEU205" s="727"/>
      <c r="NEX205" s="403"/>
      <c r="NEY205" s="403"/>
      <c r="NFK205" s="727"/>
      <c r="NFN205" s="403"/>
      <c r="NFO205" s="403"/>
      <c r="NGA205" s="727"/>
      <c r="NGD205" s="403"/>
      <c r="NGE205" s="403"/>
      <c r="NGQ205" s="727"/>
      <c r="NGT205" s="403"/>
      <c r="NGU205" s="403"/>
      <c r="NHG205" s="727"/>
      <c r="NHJ205" s="403"/>
      <c r="NHK205" s="403"/>
      <c r="NHW205" s="727"/>
      <c r="NHZ205" s="403"/>
      <c r="NIA205" s="403"/>
      <c r="NIM205" s="727"/>
      <c r="NIP205" s="403"/>
      <c r="NIQ205" s="403"/>
      <c r="NJC205" s="727"/>
      <c r="NJF205" s="403"/>
      <c r="NJG205" s="403"/>
      <c r="NJS205" s="727"/>
      <c r="NJV205" s="403"/>
      <c r="NJW205" s="403"/>
      <c r="NKI205" s="727"/>
      <c r="NKL205" s="403"/>
      <c r="NKM205" s="403"/>
      <c r="NKY205" s="727"/>
      <c r="NLB205" s="403"/>
      <c r="NLC205" s="403"/>
      <c r="NLO205" s="727"/>
      <c r="NLR205" s="403"/>
      <c r="NLS205" s="403"/>
      <c r="NME205" s="727"/>
      <c r="NMH205" s="403"/>
      <c r="NMI205" s="403"/>
      <c r="NMU205" s="727"/>
      <c r="NMX205" s="403"/>
      <c r="NMY205" s="403"/>
      <c r="NNK205" s="727"/>
      <c r="NNN205" s="403"/>
      <c r="NNO205" s="403"/>
      <c r="NOA205" s="727"/>
      <c r="NOD205" s="403"/>
      <c r="NOE205" s="403"/>
      <c r="NOQ205" s="727"/>
      <c r="NOT205" s="403"/>
      <c r="NOU205" s="403"/>
      <c r="NPG205" s="727"/>
      <c r="NPJ205" s="403"/>
      <c r="NPK205" s="403"/>
      <c r="NPW205" s="727"/>
      <c r="NPZ205" s="403"/>
      <c r="NQA205" s="403"/>
      <c r="NQM205" s="727"/>
      <c r="NQP205" s="403"/>
      <c r="NQQ205" s="403"/>
      <c r="NRC205" s="727"/>
      <c r="NRF205" s="403"/>
      <c r="NRG205" s="403"/>
      <c r="NRS205" s="727"/>
      <c r="NRV205" s="403"/>
      <c r="NRW205" s="403"/>
      <c r="NSI205" s="727"/>
      <c r="NSL205" s="403"/>
      <c r="NSM205" s="403"/>
      <c r="NSY205" s="727"/>
      <c r="NTB205" s="403"/>
      <c r="NTC205" s="403"/>
      <c r="NTO205" s="727"/>
      <c r="NTR205" s="403"/>
      <c r="NTS205" s="403"/>
      <c r="NUE205" s="727"/>
      <c r="NUH205" s="403"/>
      <c r="NUI205" s="403"/>
      <c r="NUU205" s="727"/>
      <c r="NUX205" s="403"/>
      <c r="NUY205" s="403"/>
      <c r="NVK205" s="727"/>
      <c r="NVN205" s="403"/>
      <c r="NVO205" s="403"/>
      <c r="NWA205" s="727"/>
      <c r="NWD205" s="403"/>
      <c r="NWE205" s="403"/>
      <c r="NWQ205" s="727"/>
      <c r="NWT205" s="403"/>
      <c r="NWU205" s="403"/>
      <c r="NXG205" s="727"/>
      <c r="NXJ205" s="403"/>
      <c r="NXK205" s="403"/>
      <c r="NXW205" s="727"/>
      <c r="NXZ205" s="403"/>
      <c r="NYA205" s="403"/>
      <c r="NYM205" s="727"/>
      <c r="NYP205" s="403"/>
      <c r="NYQ205" s="403"/>
      <c r="NZC205" s="727"/>
      <c r="NZF205" s="403"/>
      <c r="NZG205" s="403"/>
      <c r="NZS205" s="727"/>
      <c r="NZV205" s="403"/>
      <c r="NZW205" s="403"/>
      <c r="OAI205" s="727"/>
      <c r="OAL205" s="403"/>
      <c r="OAM205" s="403"/>
      <c r="OAY205" s="727"/>
      <c r="OBB205" s="403"/>
      <c r="OBC205" s="403"/>
      <c r="OBO205" s="727"/>
      <c r="OBR205" s="403"/>
      <c r="OBS205" s="403"/>
      <c r="OCE205" s="727"/>
      <c r="OCH205" s="403"/>
      <c r="OCI205" s="403"/>
      <c r="OCU205" s="727"/>
      <c r="OCX205" s="403"/>
      <c r="OCY205" s="403"/>
      <c r="ODK205" s="727"/>
      <c r="ODN205" s="403"/>
      <c r="ODO205" s="403"/>
      <c r="OEA205" s="727"/>
      <c r="OED205" s="403"/>
      <c r="OEE205" s="403"/>
      <c r="OEQ205" s="727"/>
      <c r="OET205" s="403"/>
      <c r="OEU205" s="403"/>
      <c r="OFG205" s="727"/>
      <c r="OFJ205" s="403"/>
      <c r="OFK205" s="403"/>
      <c r="OFW205" s="727"/>
      <c r="OFZ205" s="403"/>
      <c r="OGA205" s="403"/>
      <c r="OGM205" s="727"/>
      <c r="OGP205" s="403"/>
      <c r="OGQ205" s="403"/>
      <c r="OHC205" s="727"/>
      <c r="OHF205" s="403"/>
      <c r="OHG205" s="403"/>
      <c r="OHS205" s="727"/>
      <c r="OHV205" s="403"/>
      <c r="OHW205" s="403"/>
      <c r="OII205" s="727"/>
      <c r="OIL205" s="403"/>
      <c r="OIM205" s="403"/>
      <c r="OIY205" s="727"/>
      <c r="OJB205" s="403"/>
      <c r="OJC205" s="403"/>
      <c r="OJO205" s="727"/>
      <c r="OJR205" s="403"/>
      <c r="OJS205" s="403"/>
      <c r="OKE205" s="727"/>
      <c r="OKH205" s="403"/>
      <c r="OKI205" s="403"/>
      <c r="OKU205" s="727"/>
      <c r="OKX205" s="403"/>
      <c r="OKY205" s="403"/>
      <c r="OLK205" s="727"/>
      <c r="OLN205" s="403"/>
      <c r="OLO205" s="403"/>
      <c r="OMA205" s="727"/>
      <c r="OMD205" s="403"/>
      <c r="OME205" s="403"/>
      <c r="OMQ205" s="727"/>
      <c r="OMT205" s="403"/>
      <c r="OMU205" s="403"/>
      <c r="ONG205" s="727"/>
      <c r="ONJ205" s="403"/>
      <c r="ONK205" s="403"/>
      <c r="ONW205" s="727"/>
      <c r="ONZ205" s="403"/>
      <c r="OOA205" s="403"/>
      <c r="OOM205" s="727"/>
      <c r="OOP205" s="403"/>
      <c r="OOQ205" s="403"/>
      <c r="OPC205" s="727"/>
      <c r="OPF205" s="403"/>
      <c r="OPG205" s="403"/>
      <c r="OPS205" s="727"/>
      <c r="OPV205" s="403"/>
      <c r="OPW205" s="403"/>
      <c r="OQI205" s="727"/>
      <c r="OQL205" s="403"/>
      <c r="OQM205" s="403"/>
      <c r="OQY205" s="727"/>
      <c r="ORB205" s="403"/>
      <c r="ORC205" s="403"/>
      <c r="ORO205" s="727"/>
      <c r="ORR205" s="403"/>
      <c r="ORS205" s="403"/>
      <c r="OSE205" s="727"/>
      <c r="OSH205" s="403"/>
      <c r="OSI205" s="403"/>
      <c r="OSU205" s="727"/>
      <c r="OSX205" s="403"/>
      <c r="OSY205" s="403"/>
      <c r="OTK205" s="727"/>
      <c r="OTN205" s="403"/>
      <c r="OTO205" s="403"/>
      <c r="OUA205" s="727"/>
      <c r="OUD205" s="403"/>
      <c r="OUE205" s="403"/>
      <c r="OUQ205" s="727"/>
      <c r="OUT205" s="403"/>
      <c r="OUU205" s="403"/>
      <c r="OVG205" s="727"/>
      <c r="OVJ205" s="403"/>
      <c r="OVK205" s="403"/>
      <c r="OVW205" s="727"/>
      <c r="OVZ205" s="403"/>
      <c r="OWA205" s="403"/>
      <c r="OWM205" s="727"/>
      <c r="OWP205" s="403"/>
      <c r="OWQ205" s="403"/>
      <c r="OXC205" s="727"/>
      <c r="OXF205" s="403"/>
      <c r="OXG205" s="403"/>
      <c r="OXS205" s="727"/>
      <c r="OXV205" s="403"/>
      <c r="OXW205" s="403"/>
      <c r="OYI205" s="727"/>
      <c r="OYL205" s="403"/>
      <c r="OYM205" s="403"/>
      <c r="OYY205" s="727"/>
      <c r="OZB205" s="403"/>
      <c r="OZC205" s="403"/>
      <c r="OZO205" s="727"/>
      <c r="OZR205" s="403"/>
      <c r="OZS205" s="403"/>
      <c r="PAE205" s="727"/>
      <c r="PAH205" s="403"/>
      <c r="PAI205" s="403"/>
      <c r="PAU205" s="727"/>
      <c r="PAX205" s="403"/>
      <c r="PAY205" s="403"/>
      <c r="PBK205" s="727"/>
      <c r="PBN205" s="403"/>
      <c r="PBO205" s="403"/>
      <c r="PCA205" s="727"/>
      <c r="PCD205" s="403"/>
      <c r="PCE205" s="403"/>
      <c r="PCQ205" s="727"/>
      <c r="PCT205" s="403"/>
      <c r="PCU205" s="403"/>
      <c r="PDG205" s="727"/>
      <c r="PDJ205" s="403"/>
      <c r="PDK205" s="403"/>
      <c r="PDW205" s="727"/>
      <c r="PDZ205" s="403"/>
      <c r="PEA205" s="403"/>
      <c r="PEM205" s="727"/>
      <c r="PEP205" s="403"/>
      <c r="PEQ205" s="403"/>
      <c r="PFC205" s="727"/>
      <c r="PFF205" s="403"/>
      <c r="PFG205" s="403"/>
      <c r="PFS205" s="727"/>
      <c r="PFV205" s="403"/>
      <c r="PFW205" s="403"/>
      <c r="PGI205" s="727"/>
      <c r="PGL205" s="403"/>
      <c r="PGM205" s="403"/>
      <c r="PGY205" s="727"/>
      <c r="PHB205" s="403"/>
      <c r="PHC205" s="403"/>
      <c r="PHO205" s="727"/>
      <c r="PHR205" s="403"/>
      <c r="PHS205" s="403"/>
      <c r="PIE205" s="727"/>
      <c r="PIH205" s="403"/>
      <c r="PII205" s="403"/>
      <c r="PIU205" s="727"/>
      <c r="PIX205" s="403"/>
      <c r="PIY205" s="403"/>
      <c r="PJK205" s="727"/>
      <c r="PJN205" s="403"/>
      <c r="PJO205" s="403"/>
      <c r="PKA205" s="727"/>
      <c r="PKD205" s="403"/>
      <c r="PKE205" s="403"/>
      <c r="PKQ205" s="727"/>
      <c r="PKT205" s="403"/>
      <c r="PKU205" s="403"/>
      <c r="PLG205" s="727"/>
      <c r="PLJ205" s="403"/>
      <c r="PLK205" s="403"/>
      <c r="PLW205" s="727"/>
      <c r="PLZ205" s="403"/>
      <c r="PMA205" s="403"/>
      <c r="PMM205" s="727"/>
      <c r="PMP205" s="403"/>
      <c r="PMQ205" s="403"/>
      <c r="PNC205" s="727"/>
      <c r="PNF205" s="403"/>
      <c r="PNG205" s="403"/>
      <c r="PNS205" s="727"/>
      <c r="PNV205" s="403"/>
      <c r="PNW205" s="403"/>
      <c r="POI205" s="727"/>
      <c r="POL205" s="403"/>
      <c r="POM205" s="403"/>
      <c r="POY205" s="727"/>
      <c r="PPB205" s="403"/>
      <c r="PPC205" s="403"/>
      <c r="PPO205" s="727"/>
      <c r="PPR205" s="403"/>
      <c r="PPS205" s="403"/>
      <c r="PQE205" s="727"/>
      <c r="PQH205" s="403"/>
      <c r="PQI205" s="403"/>
      <c r="PQU205" s="727"/>
      <c r="PQX205" s="403"/>
      <c r="PQY205" s="403"/>
      <c r="PRK205" s="727"/>
      <c r="PRN205" s="403"/>
      <c r="PRO205" s="403"/>
      <c r="PSA205" s="727"/>
      <c r="PSD205" s="403"/>
      <c r="PSE205" s="403"/>
      <c r="PSQ205" s="727"/>
      <c r="PST205" s="403"/>
      <c r="PSU205" s="403"/>
      <c r="PTG205" s="727"/>
      <c r="PTJ205" s="403"/>
      <c r="PTK205" s="403"/>
      <c r="PTW205" s="727"/>
      <c r="PTZ205" s="403"/>
      <c r="PUA205" s="403"/>
      <c r="PUM205" s="727"/>
      <c r="PUP205" s="403"/>
      <c r="PUQ205" s="403"/>
      <c r="PVC205" s="727"/>
      <c r="PVF205" s="403"/>
      <c r="PVG205" s="403"/>
      <c r="PVS205" s="727"/>
      <c r="PVV205" s="403"/>
      <c r="PVW205" s="403"/>
      <c r="PWI205" s="727"/>
      <c r="PWL205" s="403"/>
      <c r="PWM205" s="403"/>
      <c r="PWY205" s="727"/>
      <c r="PXB205" s="403"/>
      <c r="PXC205" s="403"/>
      <c r="PXO205" s="727"/>
      <c r="PXR205" s="403"/>
      <c r="PXS205" s="403"/>
      <c r="PYE205" s="727"/>
      <c r="PYH205" s="403"/>
      <c r="PYI205" s="403"/>
      <c r="PYU205" s="727"/>
      <c r="PYX205" s="403"/>
      <c r="PYY205" s="403"/>
      <c r="PZK205" s="727"/>
      <c r="PZN205" s="403"/>
      <c r="PZO205" s="403"/>
      <c r="QAA205" s="727"/>
      <c r="QAD205" s="403"/>
      <c r="QAE205" s="403"/>
      <c r="QAQ205" s="727"/>
      <c r="QAT205" s="403"/>
      <c r="QAU205" s="403"/>
      <c r="QBG205" s="727"/>
      <c r="QBJ205" s="403"/>
      <c r="QBK205" s="403"/>
      <c r="QBW205" s="727"/>
      <c r="QBZ205" s="403"/>
      <c r="QCA205" s="403"/>
      <c r="QCM205" s="727"/>
      <c r="QCP205" s="403"/>
      <c r="QCQ205" s="403"/>
      <c r="QDC205" s="727"/>
      <c r="QDF205" s="403"/>
      <c r="QDG205" s="403"/>
      <c r="QDS205" s="727"/>
      <c r="QDV205" s="403"/>
      <c r="QDW205" s="403"/>
      <c r="QEI205" s="727"/>
      <c r="QEL205" s="403"/>
      <c r="QEM205" s="403"/>
      <c r="QEY205" s="727"/>
      <c r="QFB205" s="403"/>
      <c r="QFC205" s="403"/>
      <c r="QFO205" s="727"/>
      <c r="QFR205" s="403"/>
      <c r="QFS205" s="403"/>
      <c r="QGE205" s="727"/>
      <c r="QGH205" s="403"/>
      <c r="QGI205" s="403"/>
      <c r="QGU205" s="727"/>
      <c r="QGX205" s="403"/>
      <c r="QGY205" s="403"/>
      <c r="QHK205" s="727"/>
      <c r="QHN205" s="403"/>
      <c r="QHO205" s="403"/>
      <c r="QIA205" s="727"/>
      <c r="QID205" s="403"/>
      <c r="QIE205" s="403"/>
      <c r="QIQ205" s="727"/>
      <c r="QIT205" s="403"/>
      <c r="QIU205" s="403"/>
      <c r="QJG205" s="727"/>
      <c r="QJJ205" s="403"/>
      <c r="QJK205" s="403"/>
      <c r="QJW205" s="727"/>
      <c r="QJZ205" s="403"/>
      <c r="QKA205" s="403"/>
      <c r="QKM205" s="727"/>
      <c r="QKP205" s="403"/>
      <c r="QKQ205" s="403"/>
      <c r="QLC205" s="727"/>
      <c r="QLF205" s="403"/>
      <c r="QLG205" s="403"/>
      <c r="QLS205" s="727"/>
      <c r="QLV205" s="403"/>
      <c r="QLW205" s="403"/>
      <c r="QMI205" s="727"/>
      <c r="QML205" s="403"/>
      <c r="QMM205" s="403"/>
      <c r="QMY205" s="727"/>
      <c r="QNB205" s="403"/>
      <c r="QNC205" s="403"/>
      <c r="QNO205" s="727"/>
      <c r="QNR205" s="403"/>
      <c r="QNS205" s="403"/>
      <c r="QOE205" s="727"/>
      <c r="QOH205" s="403"/>
      <c r="QOI205" s="403"/>
      <c r="QOU205" s="727"/>
      <c r="QOX205" s="403"/>
      <c r="QOY205" s="403"/>
      <c r="QPK205" s="727"/>
      <c r="QPN205" s="403"/>
      <c r="QPO205" s="403"/>
      <c r="QQA205" s="727"/>
      <c r="QQD205" s="403"/>
      <c r="QQE205" s="403"/>
      <c r="QQQ205" s="727"/>
      <c r="QQT205" s="403"/>
      <c r="QQU205" s="403"/>
      <c r="QRG205" s="727"/>
      <c r="QRJ205" s="403"/>
      <c r="QRK205" s="403"/>
      <c r="QRW205" s="727"/>
      <c r="QRZ205" s="403"/>
      <c r="QSA205" s="403"/>
      <c r="QSM205" s="727"/>
      <c r="QSP205" s="403"/>
      <c r="QSQ205" s="403"/>
      <c r="QTC205" s="727"/>
      <c r="QTF205" s="403"/>
      <c r="QTG205" s="403"/>
      <c r="QTS205" s="727"/>
      <c r="QTV205" s="403"/>
      <c r="QTW205" s="403"/>
      <c r="QUI205" s="727"/>
      <c r="QUL205" s="403"/>
      <c r="QUM205" s="403"/>
      <c r="QUY205" s="727"/>
      <c r="QVB205" s="403"/>
      <c r="QVC205" s="403"/>
      <c r="QVO205" s="727"/>
      <c r="QVR205" s="403"/>
      <c r="QVS205" s="403"/>
      <c r="QWE205" s="727"/>
      <c r="QWH205" s="403"/>
      <c r="QWI205" s="403"/>
      <c r="QWU205" s="727"/>
      <c r="QWX205" s="403"/>
      <c r="QWY205" s="403"/>
      <c r="QXK205" s="727"/>
      <c r="QXN205" s="403"/>
      <c r="QXO205" s="403"/>
      <c r="QYA205" s="727"/>
      <c r="QYD205" s="403"/>
      <c r="QYE205" s="403"/>
      <c r="QYQ205" s="727"/>
      <c r="QYT205" s="403"/>
      <c r="QYU205" s="403"/>
      <c r="QZG205" s="727"/>
      <c r="QZJ205" s="403"/>
      <c r="QZK205" s="403"/>
      <c r="QZW205" s="727"/>
      <c r="QZZ205" s="403"/>
      <c r="RAA205" s="403"/>
      <c r="RAM205" s="727"/>
      <c r="RAP205" s="403"/>
      <c r="RAQ205" s="403"/>
      <c r="RBC205" s="727"/>
      <c r="RBF205" s="403"/>
      <c r="RBG205" s="403"/>
      <c r="RBS205" s="727"/>
      <c r="RBV205" s="403"/>
      <c r="RBW205" s="403"/>
      <c r="RCI205" s="727"/>
      <c r="RCL205" s="403"/>
      <c r="RCM205" s="403"/>
      <c r="RCY205" s="727"/>
      <c r="RDB205" s="403"/>
      <c r="RDC205" s="403"/>
      <c r="RDO205" s="727"/>
      <c r="RDR205" s="403"/>
      <c r="RDS205" s="403"/>
      <c r="REE205" s="727"/>
      <c r="REH205" s="403"/>
      <c r="REI205" s="403"/>
      <c r="REU205" s="727"/>
      <c r="REX205" s="403"/>
      <c r="REY205" s="403"/>
      <c r="RFK205" s="727"/>
      <c r="RFN205" s="403"/>
      <c r="RFO205" s="403"/>
      <c r="RGA205" s="727"/>
      <c r="RGD205" s="403"/>
      <c r="RGE205" s="403"/>
      <c r="RGQ205" s="727"/>
      <c r="RGT205" s="403"/>
      <c r="RGU205" s="403"/>
      <c r="RHG205" s="727"/>
      <c r="RHJ205" s="403"/>
      <c r="RHK205" s="403"/>
      <c r="RHW205" s="727"/>
      <c r="RHZ205" s="403"/>
      <c r="RIA205" s="403"/>
      <c r="RIM205" s="727"/>
      <c r="RIP205" s="403"/>
      <c r="RIQ205" s="403"/>
      <c r="RJC205" s="727"/>
      <c r="RJF205" s="403"/>
      <c r="RJG205" s="403"/>
      <c r="RJS205" s="727"/>
      <c r="RJV205" s="403"/>
      <c r="RJW205" s="403"/>
      <c r="RKI205" s="727"/>
      <c r="RKL205" s="403"/>
      <c r="RKM205" s="403"/>
      <c r="RKY205" s="727"/>
      <c r="RLB205" s="403"/>
      <c r="RLC205" s="403"/>
      <c r="RLO205" s="727"/>
      <c r="RLR205" s="403"/>
      <c r="RLS205" s="403"/>
      <c r="RME205" s="727"/>
      <c r="RMH205" s="403"/>
      <c r="RMI205" s="403"/>
      <c r="RMU205" s="727"/>
      <c r="RMX205" s="403"/>
      <c r="RMY205" s="403"/>
      <c r="RNK205" s="727"/>
      <c r="RNN205" s="403"/>
      <c r="RNO205" s="403"/>
      <c r="ROA205" s="727"/>
      <c r="ROD205" s="403"/>
      <c r="ROE205" s="403"/>
      <c r="ROQ205" s="727"/>
      <c r="ROT205" s="403"/>
      <c r="ROU205" s="403"/>
      <c r="RPG205" s="727"/>
      <c r="RPJ205" s="403"/>
      <c r="RPK205" s="403"/>
      <c r="RPW205" s="727"/>
      <c r="RPZ205" s="403"/>
      <c r="RQA205" s="403"/>
      <c r="RQM205" s="727"/>
      <c r="RQP205" s="403"/>
      <c r="RQQ205" s="403"/>
      <c r="RRC205" s="727"/>
      <c r="RRF205" s="403"/>
      <c r="RRG205" s="403"/>
      <c r="RRS205" s="727"/>
      <c r="RRV205" s="403"/>
      <c r="RRW205" s="403"/>
      <c r="RSI205" s="727"/>
      <c r="RSL205" s="403"/>
      <c r="RSM205" s="403"/>
      <c r="RSY205" s="727"/>
      <c r="RTB205" s="403"/>
      <c r="RTC205" s="403"/>
      <c r="RTO205" s="727"/>
      <c r="RTR205" s="403"/>
      <c r="RTS205" s="403"/>
      <c r="RUE205" s="727"/>
      <c r="RUH205" s="403"/>
      <c r="RUI205" s="403"/>
      <c r="RUU205" s="727"/>
      <c r="RUX205" s="403"/>
      <c r="RUY205" s="403"/>
      <c r="RVK205" s="727"/>
      <c r="RVN205" s="403"/>
      <c r="RVO205" s="403"/>
      <c r="RWA205" s="727"/>
      <c r="RWD205" s="403"/>
      <c r="RWE205" s="403"/>
      <c r="RWQ205" s="727"/>
      <c r="RWT205" s="403"/>
      <c r="RWU205" s="403"/>
      <c r="RXG205" s="727"/>
      <c r="RXJ205" s="403"/>
      <c r="RXK205" s="403"/>
      <c r="RXW205" s="727"/>
      <c r="RXZ205" s="403"/>
      <c r="RYA205" s="403"/>
      <c r="RYM205" s="727"/>
      <c r="RYP205" s="403"/>
      <c r="RYQ205" s="403"/>
      <c r="RZC205" s="727"/>
      <c r="RZF205" s="403"/>
      <c r="RZG205" s="403"/>
      <c r="RZS205" s="727"/>
      <c r="RZV205" s="403"/>
      <c r="RZW205" s="403"/>
      <c r="SAI205" s="727"/>
      <c r="SAL205" s="403"/>
      <c r="SAM205" s="403"/>
      <c r="SAY205" s="727"/>
      <c r="SBB205" s="403"/>
      <c r="SBC205" s="403"/>
      <c r="SBO205" s="727"/>
      <c r="SBR205" s="403"/>
      <c r="SBS205" s="403"/>
      <c r="SCE205" s="727"/>
      <c r="SCH205" s="403"/>
      <c r="SCI205" s="403"/>
      <c r="SCU205" s="727"/>
      <c r="SCX205" s="403"/>
      <c r="SCY205" s="403"/>
      <c r="SDK205" s="727"/>
      <c r="SDN205" s="403"/>
      <c r="SDO205" s="403"/>
      <c r="SEA205" s="727"/>
      <c r="SED205" s="403"/>
      <c r="SEE205" s="403"/>
      <c r="SEQ205" s="727"/>
      <c r="SET205" s="403"/>
      <c r="SEU205" s="403"/>
      <c r="SFG205" s="727"/>
      <c r="SFJ205" s="403"/>
      <c r="SFK205" s="403"/>
      <c r="SFW205" s="727"/>
      <c r="SFZ205" s="403"/>
      <c r="SGA205" s="403"/>
      <c r="SGM205" s="727"/>
      <c r="SGP205" s="403"/>
      <c r="SGQ205" s="403"/>
      <c r="SHC205" s="727"/>
      <c r="SHF205" s="403"/>
      <c r="SHG205" s="403"/>
      <c r="SHS205" s="727"/>
      <c r="SHV205" s="403"/>
      <c r="SHW205" s="403"/>
      <c r="SII205" s="727"/>
      <c r="SIL205" s="403"/>
      <c r="SIM205" s="403"/>
      <c r="SIY205" s="727"/>
      <c r="SJB205" s="403"/>
      <c r="SJC205" s="403"/>
      <c r="SJO205" s="727"/>
      <c r="SJR205" s="403"/>
      <c r="SJS205" s="403"/>
      <c r="SKE205" s="727"/>
      <c r="SKH205" s="403"/>
      <c r="SKI205" s="403"/>
      <c r="SKU205" s="727"/>
      <c r="SKX205" s="403"/>
      <c r="SKY205" s="403"/>
      <c r="SLK205" s="727"/>
      <c r="SLN205" s="403"/>
      <c r="SLO205" s="403"/>
      <c r="SMA205" s="727"/>
      <c r="SMD205" s="403"/>
      <c r="SME205" s="403"/>
      <c r="SMQ205" s="727"/>
      <c r="SMT205" s="403"/>
      <c r="SMU205" s="403"/>
      <c r="SNG205" s="727"/>
      <c r="SNJ205" s="403"/>
      <c r="SNK205" s="403"/>
      <c r="SNW205" s="727"/>
      <c r="SNZ205" s="403"/>
      <c r="SOA205" s="403"/>
      <c r="SOM205" s="727"/>
      <c r="SOP205" s="403"/>
      <c r="SOQ205" s="403"/>
      <c r="SPC205" s="727"/>
      <c r="SPF205" s="403"/>
      <c r="SPG205" s="403"/>
      <c r="SPS205" s="727"/>
      <c r="SPV205" s="403"/>
      <c r="SPW205" s="403"/>
      <c r="SQI205" s="727"/>
      <c r="SQL205" s="403"/>
      <c r="SQM205" s="403"/>
      <c r="SQY205" s="727"/>
      <c r="SRB205" s="403"/>
      <c r="SRC205" s="403"/>
      <c r="SRO205" s="727"/>
      <c r="SRR205" s="403"/>
      <c r="SRS205" s="403"/>
      <c r="SSE205" s="727"/>
      <c r="SSH205" s="403"/>
      <c r="SSI205" s="403"/>
      <c r="SSU205" s="727"/>
      <c r="SSX205" s="403"/>
      <c r="SSY205" s="403"/>
      <c r="STK205" s="727"/>
      <c r="STN205" s="403"/>
      <c r="STO205" s="403"/>
      <c r="SUA205" s="727"/>
      <c r="SUD205" s="403"/>
      <c r="SUE205" s="403"/>
      <c r="SUQ205" s="727"/>
      <c r="SUT205" s="403"/>
      <c r="SUU205" s="403"/>
      <c r="SVG205" s="727"/>
      <c r="SVJ205" s="403"/>
      <c r="SVK205" s="403"/>
      <c r="SVW205" s="727"/>
      <c r="SVZ205" s="403"/>
      <c r="SWA205" s="403"/>
      <c r="SWM205" s="727"/>
      <c r="SWP205" s="403"/>
      <c r="SWQ205" s="403"/>
      <c r="SXC205" s="727"/>
      <c r="SXF205" s="403"/>
      <c r="SXG205" s="403"/>
      <c r="SXS205" s="727"/>
      <c r="SXV205" s="403"/>
      <c r="SXW205" s="403"/>
      <c r="SYI205" s="727"/>
      <c r="SYL205" s="403"/>
      <c r="SYM205" s="403"/>
      <c r="SYY205" s="727"/>
      <c r="SZB205" s="403"/>
      <c r="SZC205" s="403"/>
      <c r="SZO205" s="727"/>
      <c r="SZR205" s="403"/>
      <c r="SZS205" s="403"/>
      <c r="TAE205" s="727"/>
      <c r="TAH205" s="403"/>
      <c r="TAI205" s="403"/>
      <c r="TAU205" s="727"/>
      <c r="TAX205" s="403"/>
      <c r="TAY205" s="403"/>
      <c r="TBK205" s="727"/>
      <c r="TBN205" s="403"/>
      <c r="TBO205" s="403"/>
      <c r="TCA205" s="727"/>
      <c r="TCD205" s="403"/>
      <c r="TCE205" s="403"/>
      <c r="TCQ205" s="727"/>
      <c r="TCT205" s="403"/>
      <c r="TCU205" s="403"/>
      <c r="TDG205" s="727"/>
      <c r="TDJ205" s="403"/>
      <c r="TDK205" s="403"/>
      <c r="TDW205" s="727"/>
      <c r="TDZ205" s="403"/>
      <c r="TEA205" s="403"/>
      <c r="TEM205" s="727"/>
      <c r="TEP205" s="403"/>
      <c r="TEQ205" s="403"/>
      <c r="TFC205" s="727"/>
      <c r="TFF205" s="403"/>
      <c r="TFG205" s="403"/>
      <c r="TFS205" s="727"/>
      <c r="TFV205" s="403"/>
      <c r="TFW205" s="403"/>
      <c r="TGI205" s="727"/>
      <c r="TGL205" s="403"/>
      <c r="TGM205" s="403"/>
      <c r="TGY205" s="727"/>
      <c r="THB205" s="403"/>
      <c r="THC205" s="403"/>
      <c r="THO205" s="727"/>
      <c r="THR205" s="403"/>
      <c r="THS205" s="403"/>
      <c r="TIE205" s="727"/>
      <c r="TIH205" s="403"/>
      <c r="TII205" s="403"/>
      <c r="TIU205" s="727"/>
      <c r="TIX205" s="403"/>
      <c r="TIY205" s="403"/>
      <c r="TJK205" s="727"/>
      <c r="TJN205" s="403"/>
      <c r="TJO205" s="403"/>
      <c r="TKA205" s="727"/>
      <c r="TKD205" s="403"/>
      <c r="TKE205" s="403"/>
      <c r="TKQ205" s="727"/>
      <c r="TKT205" s="403"/>
      <c r="TKU205" s="403"/>
      <c r="TLG205" s="727"/>
      <c r="TLJ205" s="403"/>
      <c r="TLK205" s="403"/>
      <c r="TLW205" s="727"/>
      <c r="TLZ205" s="403"/>
      <c r="TMA205" s="403"/>
      <c r="TMM205" s="727"/>
      <c r="TMP205" s="403"/>
      <c r="TMQ205" s="403"/>
      <c r="TNC205" s="727"/>
      <c r="TNF205" s="403"/>
      <c r="TNG205" s="403"/>
      <c r="TNS205" s="727"/>
      <c r="TNV205" s="403"/>
      <c r="TNW205" s="403"/>
      <c r="TOI205" s="727"/>
      <c r="TOL205" s="403"/>
      <c r="TOM205" s="403"/>
      <c r="TOY205" s="727"/>
      <c r="TPB205" s="403"/>
      <c r="TPC205" s="403"/>
      <c r="TPO205" s="727"/>
      <c r="TPR205" s="403"/>
      <c r="TPS205" s="403"/>
      <c r="TQE205" s="727"/>
      <c r="TQH205" s="403"/>
      <c r="TQI205" s="403"/>
      <c r="TQU205" s="727"/>
      <c r="TQX205" s="403"/>
      <c r="TQY205" s="403"/>
      <c r="TRK205" s="727"/>
      <c r="TRN205" s="403"/>
      <c r="TRO205" s="403"/>
      <c r="TSA205" s="727"/>
      <c r="TSD205" s="403"/>
      <c r="TSE205" s="403"/>
      <c r="TSQ205" s="727"/>
      <c r="TST205" s="403"/>
      <c r="TSU205" s="403"/>
      <c r="TTG205" s="727"/>
      <c r="TTJ205" s="403"/>
      <c r="TTK205" s="403"/>
      <c r="TTW205" s="727"/>
      <c r="TTZ205" s="403"/>
      <c r="TUA205" s="403"/>
      <c r="TUM205" s="727"/>
      <c r="TUP205" s="403"/>
      <c r="TUQ205" s="403"/>
      <c r="TVC205" s="727"/>
      <c r="TVF205" s="403"/>
      <c r="TVG205" s="403"/>
      <c r="TVS205" s="727"/>
      <c r="TVV205" s="403"/>
      <c r="TVW205" s="403"/>
      <c r="TWI205" s="727"/>
      <c r="TWL205" s="403"/>
      <c r="TWM205" s="403"/>
      <c r="TWY205" s="727"/>
      <c r="TXB205" s="403"/>
      <c r="TXC205" s="403"/>
      <c r="TXO205" s="727"/>
      <c r="TXR205" s="403"/>
      <c r="TXS205" s="403"/>
      <c r="TYE205" s="727"/>
      <c r="TYH205" s="403"/>
      <c r="TYI205" s="403"/>
      <c r="TYU205" s="727"/>
      <c r="TYX205" s="403"/>
      <c r="TYY205" s="403"/>
      <c r="TZK205" s="727"/>
      <c r="TZN205" s="403"/>
      <c r="TZO205" s="403"/>
      <c r="UAA205" s="727"/>
      <c r="UAD205" s="403"/>
      <c r="UAE205" s="403"/>
      <c r="UAQ205" s="727"/>
      <c r="UAT205" s="403"/>
      <c r="UAU205" s="403"/>
      <c r="UBG205" s="727"/>
      <c r="UBJ205" s="403"/>
      <c r="UBK205" s="403"/>
      <c r="UBW205" s="727"/>
      <c r="UBZ205" s="403"/>
      <c r="UCA205" s="403"/>
      <c r="UCM205" s="727"/>
      <c r="UCP205" s="403"/>
      <c r="UCQ205" s="403"/>
      <c r="UDC205" s="727"/>
      <c r="UDF205" s="403"/>
      <c r="UDG205" s="403"/>
      <c r="UDS205" s="727"/>
      <c r="UDV205" s="403"/>
      <c r="UDW205" s="403"/>
      <c r="UEI205" s="727"/>
      <c r="UEL205" s="403"/>
      <c r="UEM205" s="403"/>
      <c r="UEY205" s="727"/>
      <c r="UFB205" s="403"/>
      <c r="UFC205" s="403"/>
      <c r="UFO205" s="727"/>
      <c r="UFR205" s="403"/>
      <c r="UFS205" s="403"/>
      <c r="UGE205" s="727"/>
      <c r="UGH205" s="403"/>
      <c r="UGI205" s="403"/>
      <c r="UGU205" s="727"/>
      <c r="UGX205" s="403"/>
      <c r="UGY205" s="403"/>
      <c r="UHK205" s="727"/>
      <c r="UHN205" s="403"/>
      <c r="UHO205" s="403"/>
      <c r="UIA205" s="727"/>
      <c r="UID205" s="403"/>
      <c r="UIE205" s="403"/>
      <c r="UIQ205" s="727"/>
      <c r="UIT205" s="403"/>
      <c r="UIU205" s="403"/>
      <c r="UJG205" s="727"/>
      <c r="UJJ205" s="403"/>
      <c r="UJK205" s="403"/>
      <c r="UJW205" s="727"/>
      <c r="UJZ205" s="403"/>
      <c r="UKA205" s="403"/>
      <c r="UKM205" s="727"/>
      <c r="UKP205" s="403"/>
      <c r="UKQ205" s="403"/>
      <c r="ULC205" s="727"/>
      <c r="ULF205" s="403"/>
      <c r="ULG205" s="403"/>
      <c r="ULS205" s="727"/>
      <c r="ULV205" s="403"/>
      <c r="ULW205" s="403"/>
      <c r="UMI205" s="727"/>
      <c r="UML205" s="403"/>
      <c r="UMM205" s="403"/>
      <c r="UMY205" s="727"/>
      <c r="UNB205" s="403"/>
      <c r="UNC205" s="403"/>
      <c r="UNO205" s="727"/>
      <c r="UNR205" s="403"/>
      <c r="UNS205" s="403"/>
      <c r="UOE205" s="727"/>
      <c r="UOH205" s="403"/>
      <c r="UOI205" s="403"/>
      <c r="UOU205" s="727"/>
      <c r="UOX205" s="403"/>
      <c r="UOY205" s="403"/>
      <c r="UPK205" s="727"/>
      <c r="UPN205" s="403"/>
      <c r="UPO205" s="403"/>
      <c r="UQA205" s="727"/>
      <c r="UQD205" s="403"/>
      <c r="UQE205" s="403"/>
      <c r="UQQ205" s="727"/>
      <c r="UQT205" s="403"/>
      <c r="UQU205" s="403"/>
      <c r="URG205" s="727"/>
      <c r="URJ205" s="403"/>
      <c r="URK205" s="403"/>
      <c r="URW205" s="727"/>
      <c r="URZ205" s="403"/>
      <c r="USA205" s="403"/>
      <c r="USM205" s="727"/>
      <c r="USP205" s="403"/>
      <c r="USQ205" s="403"/>
      <c r="UTC205" s="727"/>
      <c r="UTF205" s="403"/>
      <c r="UTG205" s="403"/>
      <c r="UTS205" s="727"/>
      <c r="UTV205" s="403"/>
      <c r="UTW205" s="403"/>
      <c r="UUI205" s="727"/>
      <c r="UUL205" s="403"/>
      <c r="UUM205" s="403"/>
      <c r="UUY205" s="727"/>
      <c r="UVB205" s="403"/>
      <c r="UVC205" s="403"/>
      <c r="UVO205" s="727"/>
      <c r="UVR205" s="403"/>
      <c r="UVS205" s="403"/>
      <c r="UWE205" s="727"/>
      <c r="UWH205" s="403"/>
      <c r="UWI205" s="403"/>
      <c r="UWU205" s="727"/>
      <c r="UWX205" s="403"/>
      <c r="UWY205" s="403"/>
      <c r="UXK205" s="727"/>
      <c r="UXN205" s="403"/>
      <c r="UXO205" s="403"/>
      <c r="UYA205" s="727"/>
      <c r="UYD205" s="403"/>
      <c r="UYE205" s="403"/>
      <c r="UYQ205" s="727"/>
      <c r="UYT205" s="403"/>
      <c r="UYU205" s="403"/>
      <c r="UZG205" s="727"/>
      <c r="UZJ205" s="403"/>
      <c r="UZK205" s="403"/>
      <c r="UZW205" s="727"/>
      <c r="UZZ205" s="403"/>
      <c r="VAA205" s="403"/>
      <c r="VAM205" s="727"/>
      <c r="VAP205" s="403"/>
      <c r="VAQ205" s="403"/>
      <c r="VBC205" s="727"/>
      <c r="VBF205" s="403"/>
      <c r="VBG205" s="403"/>
      <c r="VBS205" s="727"/>
      <c r="VBV205" s="403"/>
      <c r="VBW205" s="403"/>
      <c r="VCI205" s="727"/>
      <c r="VCL205" s="403"/>
      <c r="VCM205" s="403"/>
      <c r="VCY205" s="727"/>
      <c r="VDB205" s="403"/>
      <c r="VDC205" s="403"/>
      <c r="VDO205" s="727"/>
      <c r="VDR205" s="403"/>
      <c r="VDS205" s="403"/>
      <c r="VEE205" s="727"/>
      <c r="VEH205" s="403"/>
      <c r="VEI205" s="403"/>
      <c r="VEU205" s="727"/>
      <c r="VEX205" s="403"/>
      <c r="VEY205" s="403"/>
      <c r="VFK205" s="727"/>
      <c r="VFN205" s="403"/>
      <c r="VFO205" s="403"/>
      <c r="VGA205" s="727"/>
      <c r="VGD205" s="403"/>
      <c r="VGE205" s="403"/>
      <c r="VGQ205" s="727"/>
      <c r="VGT205" s="403"/>
      <c r="VGU205" s="403"/>
      <c r="VHG205" s="727"/>
      <c r="VHJ205" s="403"/>
      <c r="VHK205" s="403"/>
      <c r="VHW205" s="727"/>
      <c r="VHZ205" s="403"/>
      <c r="VIA205" s="403"/>
      <c r="VIM205" s="727"/>
      <c r="VIP205" s="403"/>
      <c r="VIQ205" s="403"/>
      <c r="VJC205" s="727"/>
      <c r="VJF205" s="403"/>
      <c r="VJG205" s="403"/>
      <c r="VJS205" s="727"/>
      <c r="VJV205" s="403"/>
      <c r="VJW205" s="403"/>
      <c r="VKI205" s="727"/>
      <c r="VKL205" s="403"/>
      <c r="VKM205" s="403"/>
      <c r="VKY205" s="727"/>
      <c r="VLB205" s="403"/>
      <c r="VLC205" s="403"/>
      <c r="VLO205" s="727"/>
      <c r="VLR205" s="403"/>
      <c r="VLS205" s="403"/>
      <c r="VME205" s="727"/>
      <c r="VMH205" s="403"/>
      <c r="VMI205" s="403"/>
      <c r="VMU205" s="727"/>
      <c r="VMX205" s="403"/>
      <c r="VMY205" s="403"/>
      <c r="VNK205" s="727"/>
      <c r="VNN205" s="403"/>
      <c r="VNO205" s="403"/>
      <c r="VOA205" s="727"/>
      <c r="VOD205" s="403"/>
      <c r="VOE205" s="403"/>
      <c r="VOQ205" s="727"/>
      <c r="VOT205" s="403"/>
      <c r="VOU205" s="403"/>
      <c r="VPG205" s="727"/>
      <c r="VPJ205" s="403"/>
      <c r="VPK205" s="403"/>
      <c r="VPW205" s="727"/>
      <c r="VPZ205" s="403"/>
      <c r="VQA205" s="403"/>
      <c r="VQM205" s="727"/>
      <c r="VQP205" s="403"/>
      <c r="VQQ205" s="403"/>
      <c r="VRC205" s="727"/>
      <c r="VRF205" s="403"/>
      <c r="VRG205" s="403"/>
      <c r="VRS205" s="727"/>
      <c r="VRV205" s="403"/>
      <c r="VRW205" s="403"/>
      <c r="VSI205" s="727"/>
      <c r="VSL205" s="403"/>
      <c r="VSM205" s="403"/>
      <c r="VSY205" s="727"/>
      <c r="VTB205" s="403"/>
      <c r="VTC205" s="403"/>
      <c r="VTO205" s="727"/>
      <c r="VTR205" s="403"/>
      <c r="VTS205" s="403"/>
      <c r="VUE205" s="727"/>
      <c r="VUH205" s="403"/>
      <c r="VUI205" s="403"/>
      <c r="VUU205" s="727"/>
      <c r="VUX205" s="403"/>
      <c r="VUY205" s="403"/>
      <c r="VVK205" s="727"/>
      <c r="VVN205" s="403"/>
      <c r="VVO205" s="403"/>
      <c r="VWA205" s="727"/>
      <c r="VWD205" s="403"/>
      <c r="VWE205" s="403"/>
      <c r="VWQ205" s="727"/>
      <c r="VWT205" s="403"/>
      <c r="VWU205" s="403"/>
      <c r="VXG205" s="727"/>
      <c r="VXJ205" s="403"/>
      <c r="VXK205" s="403"/>
      <c r="VXW205" s="727"/>
      <c r="VXZ205" s="403"/>
      <c r="VYA205" s="403"/>
      <c r="VYM205" s="727"/>
      <c r="VYP205" s="403"/>
      <c r="VYQ205" s="403"/>
      <c r="VZC205" s="727"/>
      <c r="VZF205" s="403"/>
      <c r="VZG205" s="403"/>
      <c r="VZS205" s="727"/>
      <c r="VZV205" s="403"/>
      <c r="VZW205" s="403"/>
      <c r="WAI205" s="727"/>
      <c r="WAL205" s="403"/>
      <c r="WAM205" s="403"/>
      <c r="WAY205" s="727"/>
      <c r="WBB205" s="403"/>
      <c r="WBC205" s="403"/>
      <c r="WBO205" s="727"/>
      <c r="WBR205" s="403"/>
      <c r="WBS205" s="403"/>
      <c r="WCE205" s="727"/>
      <c r="WCH205" s="403"/>
      <c r="WCI205" s="403"/>
      <c r="WCU205" s="727"/>
      <c r="WCX205" s="403"/>
      <c r="WCY205" s="403"/>
      <c r="WDK205" s="727"/>
      <c r="WDN205" s="403"/>
      <c r="WDO205" s="403"/>
      <c r="WEA205" s="727"/>
      <c r="WED205" s="403"/>
      <c r="WEE205" s="403"/>
      <c r="WEQ205" s="727"/>
      <c r="WET205" s="403"/>
      <c r="WEU205" s="403"/>
      <c r="WFG205" s="727"/>
      <c r="WFJ205" s="403"/>
      <c r="WFK205" s="403"/>
      <c r="WFW205" s="727"/>
      <c r="WFZ205" s="403"/>
      <c r="WGA205" s="403"/>
      <c r="WGM205" s="727"/>
      <c r="WGP205" s="403"/>
      <c r="WGQ205" s="403"/>
      <c r="WHC205" s="727"/>
      <c r="WHF205" s="403"/>
      <c r="WHG205" s="403"/>
      <c r="WHS205" s="727"/>
      <c r="WHV205" s="403"/>
      <c r="WHW205" s="403"/>
      <c r="WII205" s="727"/>
      <c r="WIL205" s="403"/>
      <c r="WIM205" s="403"/>
      <c r="WIY205" s="727"/>
      <c r="WJB205" s="403"/>
      <c r="WJC205" s="403"/>
      <c r="WJO205" s="727"/>
      <c r="WJR205" s="403"/>
      <c r="WJS205" s="403"/>
      <c r="WKE205" s="727"/>
      <c r="WKH205" s="403"/>
      <c r="WKI205" s="403"/>
      <c r="WKU205" s="727"/>
      <c r="WKX205" s="403"/>
      <c r="WKY205" s="403"/>
      <c r="WLK205" s="727"/>
      <c r="WLN205" s="403"/>
      <c r="WLO205" s="403"/>
      <c r="WMA205" s="727"/>
      <c r="WMD205" s="403"/>
      <c r="WME205" s="403"/>
      <c r="WMQ205" s="727"/>
      <c r="WMT205" s="403"/>
      <c r="WMU205" s="403"/>
      <c r="WNG205" s="727"/>
      <c r="WNJ205" s="403"/>
      <c r="WNK205" s="403"/>
      <c r="WNW205" s="727"/>
      <c r="WNZ205" s="403"/>
      <c r="WOA205" s="403"/>
      <c r="WOM205" s="727"/>
      <c r="WOP205" s="403"/>
      <c r="WOQ205" s="403"/>
      <c r="WPC205" s="727"/>
      <c r="WPF205" s="403"/>
      <c r="WPG205" s="403"/>
      <c r="WPS205" s="727"/>
      <c r="WPV205" s="403"/>
      <c r="WPW205" s="403"/>
      <c r="WQI205" s="727"/>
      <c r="WQL205" s="403"/>
      <c r="WQM205" s="403"/>
      <c r="WQY205" s="727"/>
      <c r="WRB205" s="403"/>
      <c r="WRC205" s="403"/>
      <c r="WRO205" s="727"/>
      <c r="WRR205" s="403"/>
      <c r="WRS205" s="403"/>
      <c r="WSE205" s="727"/>
      <c r="WSH205" s="403"/>
      <c r="WSI205" s="403"/>
      <c r="WSU205" s="727"/>
      <c r="WSX205" s="403"/>
      <c r="WSY205" s="403"/>
      <c r="WTK205" s="727"/>
      <c r="WTN205" s="403"/>
      <c r="WTO205" s="403"/>
      <c r="WUA205" s="727"/>
      <c r="WUD205" s="403"/>
      <c r="WUE205" s="403"/>
      <c r="WUQ205" s="727"/>
      <c r="WUT205" s="403"/>
      <c r="WUU205" s="403"/>
      <c r="WVG205" s="727"/>
      <c r="WVJ205" s="403"/>
      <c r="WVK205" s="403"/>
      <c r="WVW205" s="727"/>
      <c r="WVZ205" s="403"/>
      <c r="WWA205" s="403"/>
      <c r="WWM205" s="727"/>
      <c r="WWP205" s="403"/>
      <c r="WWQ205" s="403"/>
      <c r="WXC205" s="727"/>
      <c r="WXF205" s="403"/>
      <c r="WXG205" s="403"/>
      <c r="WXS205" s="727"/>
      <c r="WXV205" s="403"/>
      <c r="WXW205" s="403"/>
      <c r="WYI205" s="727"/>
      <c r="WYL205" s="403"/>
      <c r="WYM205" s="403"/>
      <c r="WYY205" s="727"/>
      <c r="WZB205" s="403"/>
      <c r="WZC205" s="403"/>
      <c r="WZO205" s="727"/>
      <c r="WZR205" s="403"/>
      <c r="WZS205" s="403"/>
      <c r="XAE205" s="727"/>
      <c r="XAH205" s="403"/>
      <c r="XAI205" s="403"/>
      <c r="XAU205" s="727"/>
      <c r="XAX205" s="403"/>
      <c r="XAY205" s="403"/>
      <c r="XBK205" s="727"/>
      <c r="XBN205" s="403"/>
      <c r="XBO205" s="403"/>
      <c r="XCA205" s="727"/>
      <c r="XCD205" s="403"/>
      <c r="XCE205" s="403"/>
      <c r="XCQ205" s="727"/>
      <c r="XCT205" s="403"/>
      <c r="XCU205" s="403"/>
      <c r="XDG205" s="727"/>
      <c r="XDJ205" s="403"/>
      <c r="XDK205" s="403"/>
      <c r="XDW205" s="727"/>
      <c r="XDZ205" s="403"/>
      <c r="XEA205" s="403"/>
      <c r="XEM205" s="727"/>
      <c r="XEP205" s="403"/>
      <c r="XEQ205" s="403"/>
      <c r="XFC205" s="727"/>
    </row>
    <row r="206" spans="1:1023 1026:2047 2050:3071 3074:4095 4098:5119 5122:6143 6146:7167 7170:8191 8194:9215 9218:10239 10242:11263 11266:12287 12290:13311 13314:14335 14338:15359 15362:16383" s="94" customFormat="1">
      <c r="A206" s="570" t="s">
        <v>15</v>
      </c>
      <c r="B206" s="571">
        <v>45917</v>
      </c>
      <c r="C206" s="571">
        <v>45919</v>
      </c>
      <c r="D206" s="570" t="s">
        <v>485</v>
      </c>
      <c r="E206" s="570" t="s">
        <v>486</v>
      </c>
      <c r="F206" s="570">
        <v>53</v>
      </c>
      <c r="G206" s="570" t="s">
        <v>500</v>
      </c>
      <c r="H206" s="570">
        <v>1300</v>
      </c>
      <c r="I206" s="570">
        <v>15</v>
      </c>
      <c r="J206" s="570">
        <v>0</v>
      </c>
      <c r="K206" s="570">
        <v>0</v>
      </c>
      <c r="L206" s="570">
        <v>0</v>
      </c>
      <c r="M206" s="570">
        <v>0</v>
      </c>
      <c r="N206" s="570">
        <f t="shared" ref="N206:N207" si="2187">SUM(H206:M206)</f>
        <v>1315</v>
      </c>
      <c r="O206" s="563">
        <f t="shared" ref="O206:O207" si="2188">N206/F206</f>
        <v>24.811320754716981</v>
      </c>
      <c r="P206" s="570" t="s">
        <v>1283</v>
      </c>
      <c r="R206" s="403"/>
      <c r="S206" s="403"/>
      <c r="AE206" s="727"/>
      <c r="AH206" s="403"/>
      <c r="AI206" s="403"/>
      <c r="AU206" s="727"/>
      <c r="AX206" s="403"/>
      <c r="AY206" s="403"/>
      <c r="BK206" s="727"/>
      <c r="BN206" s="403"/>
      <c r="BO206" s="403"/>
      <c r="CA206" s="727"/>
      <c r="CD206" s="403"/>
      <c r="CE206" s="403"/>
      <c r="CQ206" s="727"/>
      <c r="CT206" s="403"/>
      <c r="CU206" s="403"/>
      <c r="DG206" s="727"/>
      <c r="DJ206" s="403"/>
      <c r="DK206" s="403"/>
      <c r="DW206" s="727"/>
      <c r="DZ206" s="403"/>
      <c r="EA206" s="403"/>
      <c r="EM206" s="727"/>
      <c r="EP206" s="403"/>
      <c r="EQ206" s="403"/>
      <c r="FC206" s="727"/>
      <c r="FF206" s="403"/>
      <c r="FG206" s="403"/>
      <c r="FS206" s="727"/>
      <c r="FV206" s="403"/>
      <c r="FW206" s="403"/>
      <c r="GI206" s="727"/>
      <c r="GL206" s="403"/>
      <c r="GM206" s="403"/>
      <c r="GY206" s="727"/>
      <c r="HB206" s="403"/>
      <c r="HC206" s="403"/>
      <c r="HO206" s="727"/>
      <c r="HR206" s="403"/>
      <c r="HS206" s="403"/>
      <c r="IE206" s="727"/>
      <c r="IH206" s="403"/>
      <c r="II206" s="403"/>
      <c r="IU206" s="727"/>
      <c r="IX206" s="403"/>
      <c r="IY206" s="403"/>
      <c r="JK206" s="727"/>
      <c r="JN206" s="403"/>
      <c r="JO206" s="403"/>
      <c r="KA206" s="727"/>
      <c r="KD206" s="403"/>
      <c r="KE206" s="403"/>
      <c r="KQ206" s="727"/>
      <c r="KT206" s="403"/>
      <c r="KU206" s="403"/>
      <c r="LG206" s="727"/>
      <c r="LJ206" s="403"/>
      <c r="LK206" s="403"/>
      <c r="LW206" s="727"/>
      <c r="LZ206" s="403"/>
      <c r="MA206" s="403"/>
      <c r="MM206" s="727"/>
      <c r="MP206" s="403"/>
      <c r="MQ206" s="403"/>
      <c r="NC206" s="727"/>
      <c r="NF206" s="403"/>
      <c r="NG206" s="403"/>
      <c r="NS206" s="727"/>
      <c r="NV206" s="403"/>
      <c r="NW206" s="403"/>
      <c r="OI206" s="727"/>
      <c r="OL206" s="403"/>
      <c r="OM206" s="403"/>
      <c r="OY206" s="727"/>
      <c r="PB206" s="403"/>
      <c r="PC206" s="403"/>
      <c r="PO206" s="727"/>
      <c r="PR206" s="403"/>
      <c r="PS206" s="403"/>
      <c r="QE206" s="727"/>
      <c r="QH206" s="403"/>
      <c r="QI206" s="403"/>
      <c r="QU206" s="727"/>
      <c r="QX206" s="403"/>
      <c r="QY206" s="403"/>
      <c r="RK206" s="727"/>
      <c r="RN206" s="403"/>
      <c r="RO206" s="403"/>
      <c r="SA206" s="727"/>
      <c r="SD206" s="403"/>
      <c r="SE206" s="403"/>
      <c r="SQ206" s="727"/>
      <c r="ST206" s="403"/>
      <c r="SU206" s="403"/>
      <c r="TG206" s="727"/>
      <c r="TJ206" s="403"/>
      <c r="TK206" s="403"/>
      <c r="TW206" s="727"/>
      <c r="TZ206" s="403"/>
      <c r="UA206" s="403"/>
      <c r="UM206" s="727"/>
      <c r="UP206" s="403"/>
      <c r="UQ206" s="403"/>
      <c r="VC206" s="727"/>
      <c r="VF206" s="403"/>
      <c r="VG206" s="403"/>
      <c r="VS206" s="727"/>
      <c r="VV206" s="403"/>
      <c r="VW206" s="403"/>
      <c r="WI206" s="727"/>
      <c r="WL206" s="403"/>
      <c r="WM206" s="403"/>
      <c r="WY206" s="727"/>
      <c r="XB206" s="403"/>
      <c r="XC206" s="403"/>
      <c r="XO206" s="727"/>
      <c r="XR206" s="403"/>
      <c r="XS206" s="403"/>
      <c r="YE206" s="727"/>
      <c r="YH206" s="403"/>
      <c r="YI206" s="403"/>
      <c r="YU206" s="727"/>
      <c r="YX206" s="403"/>
      <c r="YY206" s="403"/>
      <c r="ZK206" s="727"/>
      <c r="ZN206" s="403"/>
      <c r="ZO206" s="403"/>
      <c r="AAA206" s="727"/>
      <c r="AAD206" s="403"/>
      <c r="AAE206" s="403"/>
      <c r="AAQ206" s="727"/>
      <c r="AAT206" s="403"/>
      <c r="AAU206" s="403"/>
      <c r="ABG206" s="727"/>
      <c r="ABJ206" s="403"/>
      <c r="ABK206" s="403"/>
      <c r="ABW206" s="727"/>
      <c r="ABZ206" s="403"/>
      <c r="ACA206" s="403"/>
      <c r="ACM206" s="727"/>
      <c r="ACP206" s="403"/>
      <c r="ACQ206" s="403"/>
      <c r="ADC206" s="727"/>
      <c r="ADF206" s="403"/>
      <c r="ADG206" s="403"/>
      <c r="ADS206" s="727"/>
      <c r="ADV206" s="403"/>
      <c r="ADW206" s="403"/>
      <c r="AEI206" s="727"/>
      <c r="AEL206" s="403"/>
      <c r="AEM206" s="403"/>
      <c r="AEY206" s="727"/>
      <c r="AFB206" s="403"/>
      <c r="AFC206" s="403"/>
      <c r="AFO206" s="727"/>
      <c r="AFR206" s="403"/>
      <c r="AFS206" s="403"/>
      <c r="AGE206" s="727"/>
      <c r="AGH206" s="403"/>
      <c r="AGI206" s="403"/>
      <c r="AGU206" s="727"/>
      <c r="AGX206" s="403"/>
      <c r="AGY206" s="403"/>
      <c r="AHK206" s="727"/>
      <c r="AHN206" s="403"/>
      <c r="AHO206" s="403"/>
      <c r="AIA206" s="727"/>
      <c r="AID206" s="403"/>
      <c r="AIE206" s="403"/>
      <c r="AIQ206" s="727"/>
      <c r="AIT206" s="403"/>
      <c r="AIU206" s="403"/>
      <c r="AJG206" s="727"/>
      <c r="AJJ206" s="403"/>
      <c r="AJK206" s="403"/>
      <c r="AJW206" s="727"/>
      <c r="AJZ206" s="403"/>
      <c r="AKA206" s="403"/>
      <c r="AKM206" s="727"/>
      <c r="AKP206" s="403"/>
      <c r="AKQ206" s="403"/>
      <c r="ALC206" s="727"/>
      <c r="ALF206" s="403"/>
      <c r="ALG206" s="403"/>
      <c r="ALS206" s="727"/>
      <c r="ALV206" s="403"/>
      <c r="ALW206" s="403"/>
      <c r="AMI206" s="727"/>
      <c r="AML206" s="403"/>
      <c r="AMM206" s="403"/>
      <c r="AMY206" s="727"/>
      <c r="ANB206" s="403"/>
      <c r="ANC206" s="403"/>
      <c r="ANO206" s="727"/>
      <c r="ANR206" s="403"/>
      <c r="ANS206" s="403"/>
      <c r="AOE206" s="727"/>
      <c r="AOH206" s="403"/>
      <c r="AOI206" s="403"/>
      <c r="AOU206" s="727"/>
      <c r="AOX206" s="403"/>
      <c r="AOY206" s="403"/>
      <c r="APK206" s="727"/>
      <c r="APN206" s="403"/>
      <c r="APO206" s="403"/>
      <c r="AQA206" s="727"/>
      <c r="AQD206" s="403"/>
      <c r="AQE206" s="403"/>
      <c r="AQQ206" s="727"/>
      <c r="AQT206" s="403"/>
      <c r="AQU206" s="403"/>
      <c r="ARG206" s="727"/>
      <c r="ARJ206" s="403"/>
      <c r="ARK206" s="403"/>
      <c r="ARW206" s="727"/>
      <c r="ARZ206" s="403"/>
      <c r="ASA206" s="403"/>
      <c r="ASM206" s="727"/>
      <c r="ASP206" s="403"/>
      <c r="ASQ206" s="403"/>
      <c r="ATC206" s="727"/>
      <c r="ATF206" s="403"/>
      <c r="ATG206" s="403"/>
      <c r="ATS206" s="727"/>
      <c r="ATV206" s="403"/>
      <c r="ATW206" s="403"/>
      <c r="AUI206" s="727"/>
      <c r="AUL206" s="403"/>
      <c r="AUM206" s="403"/>
      <c r="AUY206" s="727"/>
      <c r="AVB206" s="403"/>
      <c r="AVC206" s="403"/>
      <c r="AVO206" s="727"/>
      <c r="AVR206" s="403"/>
      <c r="AVS206" s="403"/>
      <c r="AWE206" s="727"/>
      <c r="AWH206" s="403"/>
      <c r="AWI206" s="403"/>
      <c r="AWU206" s="727"/>
      <c r="AWX206" s="403"/>
      <c r="AWY206" s="403"/>
      <c r="AXK206" s="727"/>
      <c r="AXN206" s="403"/>
      <c r="AXO206" s="403"/>
      <c r="AYA206" s="727"/>
      <c r="AYD206" s="403"/>
      <c r="AYE206" s="403"/>
      <c r="AYQ206" s="727"/>
      <c r="AYT206" s="403"/>
      <c r="AYU206" s="403"/>
      <c r="AZG206" s="727"/>
      <c r="AZJ206" s="403"/>
      <c r="AZK206" s="403"/>
      <c r="AZW206" s="727"/>
      <c r="AZZ206" s="403"/>
      <c r="BAA206" s="403"/>
      <c r="BAM206" s="727"/>
      <c r="BAP206" s="403"/>
      <c r="BAQ206" s="403"/>
      <c r="BBC206" s="727"/>
      <c r="BBF206" s="403"/>
      <c r="BBG206" s="403"/>
      <c r="BBS206" s="727"/>
      <c r="BBV206" s="403"/>
      <c r="BBW206" s="403"/>
      <c r="BCI206" s="727"/>
      <c r="BCL206" s="403"/>
      <c r="BCM206" s="403"/>
      <c r="BCY206" s="727"/>
      <c r="BDB206" s="403"/>
      <c r="BDC206" s="403"/>
      <c r="BDO206" s="727"/>
      <c r="BDR206" s="403"/>
      <c r="BDS206" s="403"/>
      <c r="BEE206" s="727"/>
      <c r="BEH206" s="403"/>
      <c r="BEI206" s="403"/>
      <c r="BEU206" s="727"/>
      <c r="BEX206" s="403"/>
      <c r="BEY206" s="403"/>
      <c r="BFK206" s="727"/>
      <c r="BFN206" s="403"/>
      <c r="BFO206" s="403"/>
      <c r="BGA206" s="727"/>
      <c r="BGD206" s="403"/>
      <c r="BGE206" s="403"/>
      <c r="BGQ206" s="727"/>
      <c r="BGT206" s="403"/>
      <c r="BGU206" s="403"/>
      <c r="BHG206" s="727"/>
      <c r="BHJ206" s="403"/>
      <c r="BHK206" s="403"/>
      <c r="BHW206" s="727"/>
      <c r="BHZ206" s="403"/>
      <c r="BIA206" s="403"/>
      <c r="BIM206" s="727"/>
      <c r="BIP206" s="403"/>
      <c r="BIQ206" s="403"/>
      <c r="BJC206" s="727"/>
      <c r="BJF206" s="403"/>
      <c r="BJG206" s="403"/>
      <c r="BJS206" s="727"/>
      <c r="BJV206" s="403"/>
      <c r="BJW206" s="403"/>
      <c r="BKI206" s="727"/>
      <c r="BKL206" s="403"/>
      <c r="BKM206" s="403"/>
      <c r="BKY206" s="727"/>
      <c r="BLB206" s="403"/>
      <c r="BLC206" s="403"/>
      <c r="BLO206" s="727"/>
      <c r="BLR206" s="403"/>
      <c r="BLS206" s="403"/>
      <c r="BME206" s="727"/>
      <c r="BMH206" s="403"/>
      <c r="BMI206" s="403"/>
      <c r="BMU206" s="727"/>
      <c r="BMX206" s="403"/>
      <c r="BMY206" s="403"/>
      <c r="BNK206" s="727"/>
      <c r="BNN206" s="403"/>
      <c r="BNO206" s="403"/>
      <c r="BOA206" s="727"/>
      <c r="BOD206" s="403"/>
      <c r="BOE206" s="403"/>
      <c r="BOQ206" s="727"/>
      <c r="BOT206" s="403"/>
      <c r="BOU206" s="403"/>
      <c r="BPG206" s="727"/>
      <c r="BPJ206" s="403"/>
      <c r="BPK206" s="403"/>
      <c r="BPW206" s="727"/>
      <c r="BPZ206" s="403"/>
      <c r="BQA206" s="403"/>
      <c r="BQM206" s="727"/>
      <c r="BQP206" s="403"/>
      <c r="BQQ206" s="403"/>
      <c r="BRC206" s="727"/>
      <c r="BRF206" s="403"/>
      <c r="BRG206" s="403"/>
      <c r="BRS206" s="727"/>
      <c r="BRV206" s="403"/>
      <c r="BRW206" s="403"/>
      <c r="BSI206" s="727"/>
      <c r="BSL206" s="403"/>
      <c r="BSM206" s="403"/>
      <c r="BSY206" s="727"/>
      <c r="BTB206" s="403"/>
      <c r="BTC206" s="403"/>
      <c r="BTO206" s="727"/>
      <c r="BTR206" s="403"/>
      <c r="BTS206" s="403"/>
      <c r="BUE206" s="727"/>
      <c r="BUH206" s="403"/>
      <c r="BUI206" s="403"/>
      <c r="BUU206" s="727"/>
      <c r="BUX206" s="403"/>
      <c r="BUY206" s="403"/>
      <c r="BVK206" s="727"/>
      <c r="BVN206" s="403"/>
      <c r="BVO206" s="403"/>
      <c r="BWA206" s="727"/>
      <c r="BWD206" s="403"/>
      <c r="BWE206" s="403"/>
      <c r="BWQ206" s="727"/>
      <c r="BWT206" s="403"/>
      <c r="BWU206" s="403"/>
      <c r="BXG206" s="727"/>
      <c r="BXJ206" s="403"/>
      <c r="BXK206" s="403"/>
      <c r="BXW206" s="727"/>
      <c r="BXZ206" s="403"/>
      <c r="BYA206" s="403"/>
      <c r="BYM206" s="727"/>
      <c r="BYP206" s="403"/>
      <c r="BYQ206" s="403"/>
      <c r="BZC206" s="727"/>
      <c r="BZF206" s="403"/>
      <c r="BZG206" s="403"/>
      <c r="BZS206" s="727"/>
      <c r="BZV206" s="403"/>
      <c r="BZW206" s="403"/>
      <c r="CAI206" s="727"/>
      <c r="CAL206" s="403"/>
      <c r="CAM206" s="403"/>
      <c r="CAY206" s="727"/>
      <c r="CBB206" s="403"/>
      <c r="CBC206" s="403"/>
      <c r="CBO206" s="727"/>
      <c r="CBR206" s="403"/>
      <c r="CBS206" s="403"/>
      <c r="CCE206" s="727"/>
      <c r="CCH206" s="403"/>
      <c r="CCI206" s="403"/>
      <c r="CCU206" s="727"/>
      <c r="CCX206" s="403"/>
      <c r="CCY206" s="403"/>
      <c r="CDK206" s="727"/>
      <c r="CDN206" s="403"/>
      <c r="CDO206" s="403"/>
      <c r="CEA206" s="727"/>
      <c r="CED206" s="403"/>
      <c r="CEE206" s="403"/>
      <c r="CEQ206" s="727"/>
      <c r="CET206" s="403"/>
      <c r="CEU206" s="403"/>
      <c r="CFG206" s="727"/>
      <c r="CFJ206" s="403"/>
      <c r="CFK206" s="403"/>
      <c r="CFW206" s="727"/>
      <c r="CFZ206" s="403"/>
      <c r="CGA206" s="403"/>
      <c r="CGM206" s="727"/>
      <c r="CGP206" s="403"/>
      <c r="CGQ206" s="403"/>
      <c r="CHC206" s="727"/>
      <c r="CHF206" s="403"/>
      <c r="CHG206" s="403"/>
      <c r="CHS206" s="727"/>
      <c r="CHV206" s="403"/>
      <c r="CHW206" s="403"/>
      <c r="CII206" s="727"/>
      <c r="CIL206" s="403"/>
      <c r="CIM206" s="403"/>
      <c r="CIY206" s="727"/>
      <c r="CJB206" s="403"/>
      <c r="CJC206" s="403"/>
      <c r="CJO206" s="727"/>
      <c r="CJR206" s="403"/>
      <c r="CJS206" s="403"/>
      <c r="CKE206" s="727"/>
      <c r="CKH206" s="403"/>
      <c r="CKI206" s="403"/>
      <c r="CKU206" s="727"/>
      <c r="CKX206" s="403"/>
      <c r="CKY206" s="403"/>
      <c r="CLK206" s="727"/>
      <c r="CLN206" s="403"/>
      <c r="CLO206" s="403"/>
      <c r="CMA206" s="727"/>
      <c r="CMD206" s="403"/>
      <c r="CME206" s="403"/>
      <c r="CMQ206" s="727"/>
      <c r="CMT206" s="403"/>
      <c r="CMU206" s="403"/>
      <c r="CNG206" s="727"/>
      <c r="CNJ206" s="403"/>
      <c r="CNK206" s="403"/>
      <c r="CNW206" s="727"/>
      <c r="CNZ206" s="403"/>
      <c r="COA206" s="403"/>
      <c r="COM206" s="727"/>
      <c r="COP206" s="403"/>
      <c r="COQ206" s="403"/>
      <c r="CPC206" s="727"/>
      <c r="CPF206" s="403"/>
      <c r="CPG206" s="403"/>
      <c r="CPS206" s="727"/>
      <c r="CPV206" s="403"/>
      <c r="CPW206" s="403"/>
      <c r="CQI206" s="727"/>
      <c r="CQL206" s="403"/>
      <c r="CQM206" s="403"/>
      <c r="CQY206" s="727"/>
      <c r="CRB206" s="403"/>
      <c r="CRC206" s="403"/>
      <c r="CRO206" s="727"/>
      <c r="CRR206" s="403"/>
      <c r="CRS206" s="403"/>
      <c r="CSE206" s="727"/>
      <c r="CSH206" s="403"/>
      <c r="CSI206" s="403"/>
      <c r="CSU206" s="727"/>
      <c r="CSX206" s="403"/>
      <c r="CSY206" s="403"/>
      <c r="CTK206" s="727"/>
      <c r="CTN206" s="403"/>
      <c r="CTO206" s="403"/>
      <c r="CUA206" s="727"/>
      <c r="CUD206" s="403"/>
      <c r="CUE206" s="403"/>
      <c r="CUQ206" s="727"/>
      <c r="CUT206" s="403"/>
      <c r="CUU206" s="403"/>
      <c r="CVG206" s="727"/>
      <c r="CVJ206" s="403"/>
      <c r="CVK206" s="403"/>
      <c r="CVW206" s="727"/>
      <c r="CVZ206" s="403"/>
      <c r="CWA206" s="403"/>
      <c r="CWM206" s="727"/>
      <c r="CWP206" s="403"/>
      <c r="CWQ206" s="403"/>
      <c r="CXC206" s="727"/>
      <c r="CXF206" s="403"/>
      <c r="CXG206" s="403"/>
      <c r="CXS206" s="727"/>
      <c r="CXV206" s="403"/>
      <c r="CXW206" s="403"/>
      <c r="CYI206" s="727"/>
      <c r="CYL206" s="403"/>
      <c r="CYM206" s="403"/>
      <c r="CYY206" s="727"/>
      <c r="CZB206" s="403"/>
      <c r="CZC206" s="403"/>
      <c r="CZO206" s="727"/>
      <c r="CZR206" s="403"/>
      <c r="CZS206" s="403"/>
      <c r="DAE206" s="727"/>
      <c r="DAH206" s="403"/>
      <c r="DAI206" s="403"/>
      <c r="DAU206" s="727"/>
      <c r="DAX206" s="403"/>
      <c r="DAY206" s="403"/>
      <c r="DBK206" s="727"/>
      <c r="DBN206" s="403"/>
      <c r="DBO206" s="403"/>
      <c r="DCA206" s="727"/>
      <c r="DCD206" s="403"/>
      <c r="DCE206" s="403"/>
      <c r="DCQ206" s="727"/>
      <c r="DCT206" s="403"/>
      <c r="DCU206" s="403"/>
      <c r="DDG206" s="727"/>
      <c r="DDJ206" s="403"/>
      <c r="DDK206" s="403"/>
      <c r="DDW206" s="727"/>
      <c r="DDZ206" s="403"/>
      <c r="DEA206" s="403"/>
      <c r="DEM206" s="727"/>
      <c r="DEP206" s="403"/>
      <c r="DEQ206" s="403"/>
      <c r="DFC206" s="727"/>
      <c r="DFF206" s="403"/>
      <c r="DFG206" s="403"/>
      <c r="DFS206" s="727"/>
      <c r="DFV206" s="403"/>
      <c r="DFW206" s="403"/>
      <c r="DGI206" s="727"/>
      <c r="DGL206" s="403"/>
      <c r="DGM206" s="403"/>
      <c r="DGY206" s="727"/>
      <c r="DHB206" s="403"/>
      <c r="DHC206" s="403"/>
      <c r="DHO206" s="727"/>
      <c r="DHR206" s="403"/>
      <c r="DHS206" s="403"/>
      <c r="DIE206" s="727"/>
      <c r="DIH206" s="403"/>
      <c r="DII206" s="403"/>
      <c r="DIU206" s="727"/>
      <c r="DIX206" s="403"/>
      <c r="DIY206" s="403"/>
      <c r="DJK206" s="727"/>
      <c r="DJN206" s="403"/>
      <c r="DJO206" s="403"/>
      <c r="DKA206" s="727"/>
      <c r="DKD206" s="403"/>
      <c r="DKE206" s="403"/>
      <c r="DKQ206" s="727"/>
      <c r="DKT206" s="403"/>
      <c r="DKU206" s="403"/>
      <c r="DLG206" s="727"/>
      <c r="DLJ206" s="403"/>
      <c r="DLK206" s="403"/>
      <c r="DLW206" s="727"/>
      <c r="DLZ206" s="403"/>
      <c r="DMA206" s="403"/>
      <c r="DMM206" s="727"/>
      <c r="DMP206" s="403"/>
      <c r="DMQ206" s="403"/>
      <c r="DNC206" s="727"/>
      <c r="DNF206" s="403"/>
      <c r="DNG206" s="403"/>
      <c r="DNS206" s="727"/>
      <c r="DNV206" s="403"/>
      <c r="DNW206" s="403"/>
      <c r="DOI206" s="727"/>
      <c r="DOL206" s="403"/>
      <c r="DOM206" s="403"/>
      <c r="DOY206" s="727"/>
      <c r="DPB206" s="403"/>
      <c r="DPC206" s="403"/>
      <c r="DPO206" s="727"/>
      <c r="DPR206" s="403"/>
      <c r="DPS206" s="403"/>
      <c r="DQE206" s="727"/>
      <c r="DQH206" s="403"/>
      <c r="DQI206" s="403"/>
      <c r="DQU206" s="727"/>
      <c r="DQX206" s="403"/>
      <c r="DQY206" s="403"/>
      <c r="DRK206" s="727"/>
      <c r="DRN206" s="403"/>
      <c r="DRO206" s="403"/>
      <c r="DSA206" s="727"/>
      <c r="DSD206" s="403"/>
      <c r="DSE206" s="403"/>
      <c r="DSQ206" s="727"/>
      <c r="DST206" s="403"/>
      <c r="DSU206" s="403"/>
      <c r="DTG206" s="727"/>
      <c r="DTJ206" s="403"/>
      <c r="DTK206" s="403"/>
      <c r="DTW206" s="727"/>
      <c r="DTZ206" s="403"/>
      <c r="DUA206" s="403"/>
      <c r="DUM206" s="727"/>
      <c r="DUP206" s="403"/>
      <c r="DUQ206" s="403"/>
      <c r="DVC206" s="727"/>
      <c r="DVF206" s="403"/>
      <c r="DVG206" s="403"/>
      <c r="DVS206" s="727"/>
      <c r="DVV206" s="403"/>
      <c r="DVW206" s="403"/>
      <c r="DWI206" s="727"/>
      <c r="DWL206" s="403"/>
      <c r="DWM206" s="403"/>
      <c r="DWY206" s="727"/>
      <c r="DXB206" s="403"/>
      <c r="DXC206" s="403"/>
      <c r="DXO206" s="727"/>
      <c r="DXR206" s="403"/>
      <c r="DXS206" s="403"/>
      <c r="DYE206" s="727"/>
      <c r="DYH206" s="403"/>
      <c r="DYI206" s="403"/>
      <c r="DYU206" s="727"/>
      <c r="DYX206" s="403"/>
      <c r="DYY206" s="403"/>
      <c r="DZK206" s="727"/>
      <c r="DZN206" s="403"/>
      <c r="DZO206" s="403"/>
      <c r="EAA206" s="727"/>
      <c r="EAD206" s="403"/>
      <c r="EAE206" s="403"/>
      <c r="EAQ206" s="727"/>
      <c r="EAT206" s="403"/>
      <c r="EAU206" s="403"/>
      <c r="EBG206" s="727"/>
      <c r="EBJ206" s="403"/>
      <c r="EBK206" s="403"/>
      <c r="EBW206" s="727"/>
      <c r="EBZ206" s="403"/>
      <c r="ECA206" s="403"/>
      <c r="ECM206" s="727"/>
      <c r="ECP206" s="403"/>
      <c r="ECQ206" s="403"/>
      <c r="EDC206" s="727"/>
      <c r="EDF206" s="403"/>
      <c r="EDG206" s="403"/>
      <c r="EDS206" s="727"/>
      <c r="EDV206" s="403"/>
      <c r="EDW206" s="403"/>
      <c r="EEI206" s="727"/>
      <c r="EEL206" s="403"/>
      <c r="EEM206" s="403"/>
      <c r="EEY206" s="727"/>
      <c r="EFB206" s="403"/>
      <c r="EFC206" s="403"/>
      <c r="EFO206" s="727"/>
      <c r="EFR206" s="403"/>
      <c r="EFS206" s="403"/>
      <c r="EGE206" s="727"/>
      <c r="EGH206" s="403"/>
      <c r="EGI206" s="403"/>
      <c r="EGU206" s="727"/>
      <c r="EGX206" s="403"/>
      <c r="EGY206" s="403"/>
      <c r="EHK206" s="727"/>
      <c r="EHN206" s="403"/>
      <c r="EHO206" s="403"/>
      <c r="EIA206" s="727"/>
      <c r="EID206" s="403"/>
      <c r="EIE206" s="403"/>
      <c r="EIQ206" s="727"/>
      <c r="EIT206" s="403"/>
      <c r="EIU206" s="403"/>
      <c r="EJG206" s="727"/>
      <c r="EJJ206" s="403"/>
      <c r="EJK206" s="403"/>
      <c r="EJW206" s="727"/>
      <c r="EJZ206" s="403"/>
      <c r="EKA206" s="403"/>
      <c r="EKM206" s="727"/>
      <c r="EKP206" s="403"/>
      <c r="EKQ206" s="403"/>
      <c r="ELC206" s="727"/>
      <c r="ELF206" s="403"/>
      <c r="ELG206" s="403"/>
      <c r="ELS206" s="727"/>
      <c r="ELV206" s="403"/>
      <c r="ELW206" s="403"/>
      <c r="EMI206" s="727"/>
      <c r="EML206" s="403"/>
      <c r="EMM206" s="403"/>
      <c r="EMY206" s="727"/>
      <c r="ENB206" s="403"/>
      <c r="ENC206" s="403"/>
      <c r="ENO206" s="727"/>
      <c r="ENR206" s="403"/>
      <c r="ENS206" s="403"/>
      <c r="EOE206" s="727"/>
      <c r="EOH206" s="403"/>
      <c r="EOI206" s="403"/>
      <c r="EOU206" s="727"/>
      <c r="EOX206" s="403"/>
      <c r="EOY206" s="403"/>
      <c r="EPK206" s="727"/>
      <c r="EPN206" s="403"/>
      <c r="EPO206" s="403"/>
      <c r="EQA206" s="727"/>
      <c r="EQD206" s="403"/>
      <c r="EQE206" s="403"/>
      <c r="EQQ206" s="727"/>
      <c r="EQT206" s="403"/>
      <c r="EQU206" s="403"/>
      <c r="ERG206" s="727"/>
      <c r="ERJ206" s="403"/>
      <c r="ERK206" s="403"/>
      <c r="ERW206" s="727"/>
      <c r="ERZ206" s="403"/>
      <c r="ESA206" s="403"/>
      <c r="ESM206" s="727"/>
      <c r="ESP206" s="403"/>
      <c r="ESQ206" s="403"/>
      <c r="ETC206" s="727"/>
      <c r="ETF206" s="403"/>
      <c r="ETG206" s="403"/>
      <c r="ETS206" s="727"/>
      <c r="ETV206" s="403"/>
      <c r="ETW206" s="403"/>
      <c r="EUI206" s="727"/>
      <c r="EUL206" s="403"/>
      <c r="EUM206" s="403"/>
      <c r="EUY206" s="727"/>
      <c r="EVB206" s="403"/>
      <c r="EVC206" s="403"/>
      <c r="EVO206" s="727"/>
      <c r="EVR206" s="403"/>
      <c r="EVS206" s="403"/>
      <c r="EWE206" s="727"/>
      <c r="EWH206" s="403"/>
      <c r="EWI206" s="403"/>
      <c r="EWU206" s="727"/>
      <c r="EWX206" s="403"/>
      <c r="EWY206" s="403"/>
      <c r="EXK206" s="727"/>
      <c r="EXN206" s="403"/>
      <c r="EXO206" s="403"/>
      <c r="EYA206" s="727"/>
      <c r="EYD206" s="403"/>
      <c r="EYE206" s="403"/>
      <c r="EYQ206" s="727"/>
      <c r="EYT206" s="403"/>
      <c r="EYU206" s="403"/>
      <c r="EZG206" s="727"/>
      <c r="EZJ206" s="403"/>
      <c r="EZK206" s="403"/>
      <c r="EZW206" s="727"/>
      <c r="EZZ206" s="403"/>
      <c r="FAA206" s="403"/>
      <c r="FAM206" s="727"/>
      <c r="FAP206" s="403"/>
      <c r="FAQ206" s="403"/>
      <c r="FBC206" s="727"/>
      <c r="FBF206" s="403"/>
      <c r="FBG206" s="403"/>
      <c r="FBS206" s="727"/>
      <c r="FBV206" s="403"/>
      <c r="FBW206" s="403"/>
      <c r="FCI206" s="727"/>
      <c r="FCL206" s="403"/>
      <c r="FCM206" s="403"/>
      <c r="FCY206" s="727"/>
      <c r="FDB206" s="403"/>
      <c r="FDC206" s="403"/>
      <c r="FDO206" s="727"/>
      <c r="FDR206" s="403"/>
      <c r="FDS206" s="403"/>
      <c r="FEE206" s="727"/>
      <c r="FEH206" s="403"/>
      <c r="FEI206" s="403"/>
      <c r="FEU206" s="727"/>
      <c r="FEX206" s="403"/>
      <c r="FEY206" s="403"/>
      <c r="FFK206" s="727"/>
      <c r="FFN206" s="403"/>
      <c r="FFO206" s="403"/>
      <c r="FGA206" s="727"/>
      <c r="FGD206" s="403"/>
      <c r="FGE206" s="403"/>
      <c r="FGQ206" s="727"/>
      <c r="FGT206" s="403"/>
      <c r="FGU206" s="403"/>
      <c r="FHG206" s="727"/>
      <c r="FHJ206" s="403"/>
      <c r="FHK206" s="403"/>
      <c r="FHW206" s="727"/>
      <c r="FHZ206" s="403"/>
      <c r="FIA206" s="403"/>
      <c r="FIM206" s="727"/>
      <c r="FIP206" s="403"/>
      <c r="FIQ206" s="403"/>
      <c r="FJC206" s="727"/>
      <c r="FJF206" s="403"/>
      <c r="FJG206" s="403"/>
      <c r="FJS206" s="727"/>
      <c r="FJV206" s="403"/>
      <c r="FJW206" s="403"/>
      <c r="FKI206" s="727"/>
      <c r="FKL206" s="403"/>
      <c r="FKM206" s="403"/>
      <c r="FKY206" s="727"/>
      <c r="FLB206" s="403"/>
      <c r="FLC206" s="403"/>
      <c r="FLO206" s="727"/>
      <c r="FLR206" s="403"/>
      <c r="FLS206" s="403"/>
      <c r="FME206" s="727"/>
      <c r="FMH206" s="403"/>
      <c r="FMI206" s="403"/>
      <c r="FMU206" s="727"/>
      <c r="FMX206" s="403"/>
      <c r="FMY206" s="403"/>
      <c r="FNK206" s="727"/>
      <c r="FNN206" s="403"/>
      <c r="FNO206" s="403"/>
      <c r="FOA206" s="727"/>
      <c r="FOD206" s="403"/>
      <c r="FOE206" s="403"/>
      <c r="FOQ206" s="727"/>
      <c r="FOT206" s="403"/>
      <c r="FOU206" s="403"/>
      <c r="FPG206" s="727"/>
      <c r="FPJ206" s="403"/>
      <c r="FPK206" s="403"/>
      <c r="FPW206" s="727"/>
      <c r="FPZ206" s="403"/>
      <c r="FQA206" s="403"/>
      <c r="FQM206" s="727"/>
      <c r="FQP206" s="403"/>
      <c r="FQQ206" s="403"/>
      <c r="FRC206" s="727"/>
      <c r="FRF206" s="403"/>
      <c r="FRG206" s="403"/>
      <c r="FRS206" s="727"/>
      <c r="FRV206" s="403"/>
      <c r="FRW206" s="403"/>
      <c r="FSI206" s="727"/>
      <c r="FSL206" s="403"/>
      <c r="FSM206" s="403"/>
      <c r="FSY206" s="727"/>
      <c r="FTB206" s="403"/>
      <c r="FTC206" s="403"/>
      <c r="FTO206" s="727"/>
      <c r="FTR206" s="403"/>
      <c r="FTS206" s="403"/>
      <c r="FUE206" s="727"/>
      <c r="FUH206" s="403"/>
      <c r="FUI206" s="403"/>
      <c r="FUU206" s="727"/>
      <c r="FUX206" s="403"/>
      <c r="FUY206" s="403"/>
      <c r="FVK206" s="727"/>
      <c r="FVN206" s="403"/>
      <c r="FVO206" s="403"/>
      <c r="FWA206" s="727"/>
      <c r="FWD206" s="403"/>
      <c r="FWE206" s="403"/>
      <c r="FWQ206" s="727"/>
      <c r="FWT206" s="403"/>
      <c r="FWU206" s="403"/>
      <c r="FXG206" s="727"/>
      <c r="FXJ206" s="403"/>
      <c r="FXK206" s="403"/>
      <c r="FXW206" s="727"/>
      <c r="FXZ206" s="403"/>
      <c r="FYA206" s="403"/>
      <c r="FYM206" s="727"/>
      <c r="FYP206" s="403"/>
      <c r="FYQ206" s="403"/>
      <c r="FZC206" s="727"/>
      <c r="FZF206" s="403"/>
      <c r="FZG206" s="403"/>
      <c r="FZS206" s="727"/>
      <c r="FZV206" s="403"/>
      <c r="FZW206" s="403"/>
      <c r="GAI206" s="727"/>
      <c r="GAL206" s="403"/>
      <c r="GAM206" s="403"/>
      <c r="GAY206" s="727"/>
      <c r="GBB206" s="403"/>
      <c r="GBC206" s="403"/>
      <c r="GBO206" s="727"/>
      <c r="GBR206" s="403"/>
      <c r="GBS206" s="403"/>
      <c r="GCE206" s="727"/>
      <c r="GCH206" s="403"/>
      <c r="GCI206" s="403"/>
      <c r="GCU206" s="727"/>
      <c r="GCX206" s="403"/>
      <c r="GCY206" s="403"/>
      <c r="GDK206" s="727"/>
      <c r="GDN206" s="403"/>
      <c r="GDO206" s="403"/>
      <c r="GEA206" s="727"/>
      <c r="GED206" s="403"/>
      <c r="GEE206" s="403"/>
      <c r="GEQ206" s="727"/>
      <c r="GET206" s="403"/>
      <c r="GEU206" s="403"/>
      <c r="GFG206" s="727"/>
      <c r="GFJ206" s="403"/>
      <c r="GFK206" s="403"/>
      <c r="GFW206" s="727"/>
      <c r="GFZ206" s="403"/>
      <c r="GGA206" s="403"/>
      <c r="GGM206" s="727"/>
      <c r="GGP206" s="403"/>
      <c r="GGQ206" s="403"/>
      <c r="GHC206" s="727"/>
      <c r="GHF206" s="403"/>
      <c r="GHG206" s="403"/>
      <c r="GHS206" s="727"/>
      <c r="GHV206" s="403"/>
      <c r="GHW206" s="403"/>
      <c r="GII206" s="727"/>
      <c r="GIL206" s="403"/>
      <c r="GIM206" s="403"/>
      <c r="GIY206" s="727"/>
      <c r="GJB206" s="403"/>
      <c r="GJC206" s="403"/>
      <c r="GJO206" s="727"/>
      <c r="GJR206" s="403"/>
      <c r="GJS206" s="403"/>
      <c r="GKE206" s="727"/>
      <c r="GKH206" s="403"/>
      <c r="GKI206" s="403"/>
      <c r="GKU206" s="727"/>
      <c r="GKX206" s="403"/>
      <c r="GKY206" s="403"/>
      <c r="GLK206" s="727"/>
      <c r="GLN206" s="403"/>
      <c r="GLO206" s="403"/>
      <c r="GMA206" s="727"/>
      <c r="GMD206" s="403"/>
      <c r="GME206" s="403"/>
      <c r="GMQ206" s="727"/>
      <c r="GMT206" s="403"/>
      <c r="GMU206" s="403"/>
      <c r="GNG206" s="727"/>
      <c r="GNJ206" s="403"/>
      <c r="GNK206" s="403"/>
      <c r="GNW206" s="727"/>
      <c r="GNZ206" s="403"/>
      <c r="GOA206" s="403"/>
      <c r="GOM206" s="727"/>
      <c r="GOP206" s="403"/>
      <c r="GOQ206" s="403"/>
      <c r="GPC206" s="727"/>
      <c r="GPF206" s="403"/>
      <c r="GPG206" s="403"/>
      <c r="GPS206" s="727"/>
      <c r="GPV206" s="403"/>
      <c r="GPW206" s="403"/>
      <c r="GQI206" s="727"/>
      <c r="GQL206" s="403"/>
      <c r="GQM206" s="403"/>
      <c r="GQY206" s="727"/>
      <c r="GRB206" s="403"/>
      <c r="GRC206" s="403"/>
      <c r="GRO206" s="727"/>
      <c r="GRR206" s="403"/>
      <c r="GRS206" s="403"/>
      <c r="GSE206" s="727"/>
      <c r="GSH206" s="403"/>
      <c r="GSI206" s="403"/>
      <c r="GSU206" s="727"/>
      <c r="GSX206" s="403"/>
      <c r="GSY206" s="403"/>
      <c r="GTK206" s="727"/>
      <c r="GTN206" s="403"/>
      <c r="GTO206" s="403"/>
      <c r="GUA206" s="727"/>
      <c r="GUD206" s="403"/>
      <c r="GUE206" s="403"/>
      <c r="GUQ206" s="727"/>
      <c r="GUT206" s="403"/>
      <c r="GUU206" s="403"/>
      <c r="GVG206" s="727"/>
      <c r="GVJ206" s="403"/>
      <c r="GVK206" s="403"/>
      <c r="GVW206" s="727"/>
      <c r="GVZ206" s="403"/>
      <c r="GWA206" s="403"/>
      <c r="GWM206" s="727"/>
      <c r="GWP206" s="403"/>
      <c r="GWQ206" s="403"/>
      <c r="GXC206" s="727"/>
      <c r="GXF206" s="403"/>
      <c r="GXG206" s="403"/>
      <c r="GXS206" s="727"/>
      <c r="GXV206" s="403"/>
      <c r="GXW206" s="403"/>
      <c r="GYI206" s="727"/>
      <c r="GYL206" s="403"/>
      <c r="GYM206" s="403"/>
      <c r="GYY206" s="727"/>
      <c r="GZB206" s="403"/>
      <c r="GZC206" s="403"/>
      <c r="GZO206" s="727"/>
      <c r="GZR206" s="403"/>
      <c r="GZS206" s="403"/>
      <c r="HAE206" s="727"/>
      <c r="HAH206" s="403"/>
      <c r="HAI206" s="403"/>
      <c r="HAU206" s="727"/>
      <c r="HAX206" s="403"/>
      <c r="HAY206" s="403"/>
      <c r="HBK206" s="727"/>
      <c r="HBN206" s="403"/>
      <c r="HBO206" s="403"/>
      <c r="HCA206" s="727"/>
      <c r="HCD206" s="403"/>
      <c r="HCE206" s="403"/>
      <c r="HCQ206" s="727"/>
      <c r="HCT206" s="403"/>
      <c r="HCU206" s="403"/>
      <c r="HDG206" s="727"/>
      <c r="HDJ206" s="403"/>
      <c r="HDK206" s="403"/>
      <c r="HDW206" s="727"/>
      <c r="HDZ206" s="403"/>
      <c r="HEA206" s="403"/>
      <c r="HEM206" s="727"/>
      <c r="HEP206" s="403"/>
      <c r="HEQ206" s="403"/>
      <c r="HFC206" s="727"/>
      <c r="HFF206" s="403"/>
      <c r="HFG206" s="403"/>
      <c r="HFS206" s="727"/>
      <c r="HFV206" s="403"/>
      <c r="HFW206" s="403"/>
      <c r="HGI206" s="727"/>
      <c r="HGL206" s="403"/>
      <c r="HGM206" s="403"/>
      <c r="HGY206" s="727"/>
      <c r="HHB206" s="403"/>
      <c r="HHC206" s="403"/>
      <c r="HHO206" s="727"/>
      <c r="HHR206" s="403"/>
      <c r="HHS206" s="403"/>
      <c r="HIE206" s="727"/>
      <c r="HIH206" s="403"/>
      <c r="HII206" s="403"/>
      <c r="HIU206" s="727"/>
      <c r="HIX206" s="403"/>
      <c r="HIY206" s="403"/>
      <c r="HJK206" s="727"/>
      <c r="HJN206" s="403"/>
      <c r="HJO206" s="403"/>
      <c r="HKA206" s="727"/>
      <c r="HKD206" s="403"/>
      <c r="HKE206" s="403"/>
      <c r="HKQ206" s="727"/>
      <c r="HKT206" s="403"/>
      <c r="HKU206" s="403"/>
      <c r="HLG206" s="727"/>
      <c r="HLJ206" s="403"/>
      <c r="HLK206" s="403"/>
      <c r="HLW206" s="727"/>
      <c r="HLZ206" s="403"/>
      <c r="HMA206" s="403"/>
      <c r="HMM206" s="727"/>
      <c r="HMP206" s="403"/>
      <c r="HMQ206" s="403"/>
      <c r="HNC206" s="727"/>
      <c r="HNF206" s="403"/>
      <c r="HNG206" s="403"/>
      <c r="HNS206" s="727"/>
      <c r="HNV206" s="403"/>
      <c r="HNW206" s="403"/>
      <c r="HOI206" s="727"/>
      <c r="HOL206" s="403"/>
      <c r="HOM206" s="403"/>
      <c r="HOY206" s="727"/>
      <c r="HPB206" s="403"/>
      <c r="HPC206" s="403"/>
      <c r="HPO206" s="727"/>
      <c r="HPR206" s="403"/>
      <c r="HPS206" s="403"/>
      <c r="HQE206" s="727"/>
      <c r="HQH206" s="403"/>
      <c r="HQI206" s="403"/>
      <c r="HQU206" s="727"/>
      <c r="HQX206" s="403"/>
      <c r="HQY206" s="403"/>
      <c r="HRK206" s="727"/>
      <c r="HRN206" s="403"/>
      <c r="HRO206" s="403"/>
      <c r="HSA206" s="727"/>
      <c r="HSD206" s="403"/>
      <c r="HSE206" s="403"/>
      <c r="HSQ206" s="727"/>
      <c r="HST206" s="403"/>
      <c r="HSU206" s="403"/>
      <c r="HTG206" s="727"/>
      <c r="HTJ206" s="403"/>
      <c r="HTK206" s="403"/>
      <c r="HTW206" s="727"/>
      <c r="HTZ206" s="403"/>
      <c r="HUA206" s="403"/>
      <c r="HUM206" s="727"/>
      <c r="HUP206" s="403"/>
      <c r="HUQ206" s="403"/>
      <c r="HVC206" s="727"/>
      <c r="HVF206" s="403"/>
      <c r="HVG206" s="403"/>
      <c r="HVS206" s="727"/>
      <c r="HVV206" s="403"/>
      <c r="HVW206" s="403"/>
      <c r="HWI206" s="727"/>
      <c r="HWL206" s="403"/>
      <c r="HWM206" s="403"/>
      <c r="HWY206" s="727"/>
      <c r="HXB206" s="403"/>
      <c r="HXC206" s="403"/>
      <c r="HXO206" s="727"/>
      <c r="HXR206" s="403"/>
      <c r="HXS206" s="403"/>
      <c r="HYE206" s="727"/>
      <c r="HYH206" s="403"/>
      <c r="HYI206" s="403"/>
      <c r="HYU206" s="727"/>
      <c r="HYX206" s="403"/>
      <c r="HYY206" s="403"/>
      <c r="HZK206" s="727"/>
      <c r="HZN206" s="403"/>
      <c r="HZO206" s="403"/>
      <c r="IAA206" s="727"/>
      <c r="IAD206" s="403"/>
      <c r="IAE206" s="403"/>
      <c r="IAQ206" s="727"/>
      <c r="IAT206" s="403"/>
      <c r="IAU206" s="403"/>
      <c r="IBG206" s="727"/>
      <c r="IBJ206" s="403"/>
      <c r="IBK206" s="403"/>
      <c r="IBW206" s="727"/>
      <c r="IBZ206" s="403"/>
      <c r="ICA206" s="403"/>
      <c r="ICM206" s="727"/>
      <c r="ICP206" s="403"/>
      <c r="ICQ206" s="403"/>
      <c r="IDC206" s="727"/>
      <c r="IDF206" s="403"/>
      <c r="IDG206" s="403"/>
      <c r="IDS206" s="727"/>
      <c r="IDV206" s="403"/>
      <c r="IDW206" s="403"/>
      <c r="IEI206" s="727"/>
      <c r="IEL206" s="403"/>
      <c r="IEM206" s="403"/>
      <c r="IEY206" s="727"/>
      <c r="IFB206" s="403"/>
      <c r="IFC206" s="403"/>
      <c r="IFO206" s="727"/>
      <c r="IFR206" s="403"/>
      <c r="IFS206" s="403"/>
      <c r="IGE206" s="727"/>
      <c r="IGH206" s="403"/>
      <c r="IGI206" s="403"/>
      <c r="IGU206" s="727"/>
      <c r="IGX206" s="403"/>
      <c r="IGY206" s="403"/>
      <c r="IHK206" s="727"/>
      <c r="IHN206" s="403"/>
      <c r="IHO206" s="403"/>
      <c r="IIA206" s="727"/>
      <c r="IID206" s="403"/>
      <c r="IIE206" s="403"/>
      <c r="IIQ206" s="727"/>
      <c r="IIT206" s="403"/>
      <c r="IIU206" s="403"/>
      <c r="IJG206" s="727"/>
      <c r="IJJ206" s="403"/>
      <c r="IJK206" s="403"/>
      <c r="IJW206" s="727"/>
      <c r="IJZ206" s="403"/>
      <c r="IKA206" s="403"/>
      <c r="IKM206" s="727"/>
      <c r="IKP206" s="403"/>
      <c r="IKQ206" s="403"/>
      <c r="ILC206" s="727"/>
      <c r="ILF206" s="403"/>
      <c r="ILG206" s="403"/>
      <c r="ILS206" s="727"/>
      <c r="ILV206" s="403"/>
      <c r="ILW206" s="403"/>
      <c r="IMI206" s="727"/>
      <c r="IML206" s="403"/>
      <c r="IMM206" s="403"/>
      <c r="IMY206" s="727"/>
      <c r="INB206" s="403"/>
      <c r="INC206" s="403"/>
      <c r="INO206" s="727"/>
      <c r="INR206" s="403"/>
      <c r="INS206" s="403"/>
      <c r="IOE206" s="727"/>
      <c r="IOH206" s="403"/>
      <c r="IOI206" s="403"/>
      <c r="IOU206" s="727"/>
      <c r="IOX206" s="403"/>
      <c r="IOY206" s="403"/>
      <c r="IPK206" s="727"/>
      <c r="IPN206" s="403"/>
      <c r="IPO206" s="403"/>
      <c r="IQA206" s="727"/>
      <c r="IQD206" s="403"/>
      <c r="IQE206" s="403"/>
      <c r="IQQ206" s="727"/>
      <c r="IQT206" s="403"/>
      <c r="IQU206" s="403"/>
      <c r="IRG206" s="727"/>
      <c r="IRJ206" s="403"/>
      <c r="IRK206" s="403"/>
      <c r="IRW206" s="727"/>
      <c r="IRZ206" s="403"/>
      <c r="ISA206" s="403"/>
      <c r="ISM206" s="727"/>
      <c r="ISP206" s="403"/>
      <c r="ISQ206" s="403"/>
      <c r="ITC206" s="727"/>
      <c r="ITF206" s="403"/>
      <c r="ITG206" s="403"/>
      <c r="ITS206" s="727"/>
      <c r="ITV206" s="403"/>
      <c r="ITW206" s="403"/>
      <c r="IUI206" s="727"/>
      <c r="IUL206" s="403"/>
      <c r="IUM206" s="403"/>
      <c r="IUY206" s="727"/>
      <c r="IVB206" s="403"/>
      <c r="IVC206" s="403"/>
      <c r="IVO206" s="727"/>
      <c r="IVR206" s="403"/>
      <c r="IVS206" s="403"/>
      <c r="IWE206" s="727"/>
      <c r="IWH206" s="403"/>
      <c r="IWI206" s="403"/>
      <c r="IWU206" s="727"/>
      <c r="IWX206" s="403"/>
      <c r="IWY206" s="403"/>
      <c r="IXK206" s="727"/>
      <c r="IXN206" s="403"/>
      <c r="IXO206" s="403"/>
      <c r="IYA206" s="727"/>
      <c r="IYD206" s="403"/>
      <c r="IYE206" s="403"/>
      <c r="IYQ206" s="727"/>
      <c r="IYT206" s="403"/>
      <c r="IYU206" s="403"/>
      <c r="IZG206" s="727"/>
      <c r="IZJ206" s="403"/>
      <c r="IZK206" s="403"/>
      <c r="IZW206" s="727"/>
      <c r="IZZ206" s="403"/>
      <c r="JAA206" s="403"/>
      <c r="JAM206" s="727"/>
      <c r="JAP206" s="403"/>
      <c r="JAQ206" s="403"/>
      <c r="JBC206" s="727"/>
      <c r="JBF206" s="403"/>
      <c r="JBG206" s="403"/>
      <c r="JBS206" s="727"/>
      <c r="JBV206" s="403"/>
      <c r="JBW206" s="403"/>
      <c r="JCI206" s="727"/>
      <c r="JCL206" s="403"/>
      <c r="JCM206" s="403"/>
      <c r="JCY206" s="727"/>
      <c r="JDB206" s="403"/>
      <c r="JDC206" s="403"/>
      <c r="JDO206" s="727"/>
      <c r="JDR206" s="403"/>
      <c r="JDS206" s="403"/>
      <c r="JEE206" s="727"/>
      <c r="JEH206" s="403"/>
      <c r="JEI206" s="403"/>
      <c r="JEU206" s="727"/>
      <c r="JEX206" s="403"/>
      <c r="JEY206" s="403"/>
      <c r="JFK206" s="727"/>
      <c r="JFN206" s="403"/>
      <c r="JFO206" s="403"/>
      <c r="JGA206" s="727"/>
      <c r="JGD206" s="403"/>
      <c r="JGE206" s="403"/>
      <c r="JGQ206" s="727"/>
      <c r="JGT206" s="403"/>
      <c r="JGU206" s="403"/>
      <c r="JHG206" s="727"/>
      <c r="JHJ206" s="403"/>
      <c r="JHK206" s="403"/>
      <c r="JHW206" s="727"/>
      <c r="JHZ206" s="403"/>
      <c r="JIA206" s="403"/>
      <c r="JIM206" s="727"/>
      <c r="JIP206" s="403"/>
      <c r="JIQ206" s="403"/>
      <c r="JJC206" s="727"/>
      <c r="JJF206" s="403"/>
      <c r="JJG206" s="403"/>
      <c r="JJS206" s="727"/>
      <c r="JJV206" s="403"/>
      <c r="JJW206" s="403"/>
      <c r="JKI206" s="727"/>
      <c r="JKL206" s="403"/>
      <c r="JKM206" s="403"/>
      <c r="JKY206" s="727"/>
      <c r="JLB206" s="403"/>
      <c r="JLC206" s="403"/>
      <c r="JLO206" s="727"/>
      <c r="JLR206" s="403"/>
      <c r="JLS206" s="403"/>
      <c r="JME206" s="727"/>
      <c r="JMH206" s="403"/>
      <c r="JMI206" s="403"/>
      <c r="JMU206" s="727"/>
      <c r="JMX206" s="403"/>
      <c r="JMY206" s="403"/>
      <c r="JNK206" s="727"/>
      <c r="JNN206" s="403"/>
      <c r="JNO206" s="403"/>
      <c r="JOA206" s="727"/>
      <c r="JOD206" s="403"/>
      <c r="JOE206" s="403"/>
      <c r="JOQ206" s="727"/>
      <c r="JOT206" s="403"/>
      <c r="JOU206" s="403"/>
      <c r="JPG206" s="727"/>
      <c r="JPJ206" s="403"/>
      <c r="JPK206" s="403"/>
      <c r="JPW206" s="727"/>
      <c r="JPZ206" s="403"/>
      <c r="JQA206" s="403"/>
      <c r="JQM206" s="727"/>
      <c r="JQP206" s="403"/>
      <c r="JQQ206" s="403"/>
      <c r="JRC206" s="727"/>
      <c r="JRF206" s="403"/>
      <c r="JRG206" s="403"/>
      <c r="JRS206" s="727"/>
      <c r="JRV206" s="403"/>
      <c r="JRW206" s="403"/>
      <c r="JSI206" s="727"/>
      <c r="JSL206" s="403"/>
      <c r="JSM206" s="403"/>
      <c r="JSY206" s="727"/>
      <c r="JTB206" s="403"/>
      <c r="JTC206" s="403"/>
      <c r="JTO206" s="727"/>
      <c r="JTR206" s="403"/>
      <c r="JTS206" s="403"/>
      <c r="JUE206" s="727"/>
      <c r="JUH206" s="403"/>
      <c r="JUI206" s="403"/>
      <c r="JUU206" s="727"/>
      <c r="JUX206" s="403"/>
      <c r="JUY206" s="403"/>
      <c r="JVK206" s="727"/>
      <c r="JVN206" s="403"/>
      <c r="JVO206" s="403"/>
      <c r="JWA206" s="727"/>
      <c r="JWD206" s="403"/>
      <c r="JWE206" s="403"/>
      <c r="JWQ206" s="727"/>
      <c r="JWT206" s="403"/>
      <c r="JWU206" s="403"/>
      <c r="JXG206" s="727"/>
      <c r="JXJ206" s="403"/>
      <c r="JXK206" s="403"/>
      <c r="JXW206" s="727"/>
      <c r="JXZ206" s="403"/>
      <c r="JYA206" s="403"/>
      <c r="JYM206" s="727"/>
      <c r="JYP206" s="403"/>
      <c r="JYQ206" s="403"/>
      <c r="JZC206" s="727"/>
      <c r="JZF206" s="403"/>
      <c r="JZG206" s="403"/>
      <c r="JZS206" s="727"/>
      <c r="JZV206" s="403"/>
      <c r="JZW206" s="403"/>
      <c r="KAI206" s="727"/>
      <c r="KAL206" s="403"/>
      <c r="KAM206" s="403"/>
      <c r="KAY206" s="727"/>
      <c r="KBB206" s="403"/>
      <c r="KBC206" s="403"/>
      <c r="KBO206" s="727"/>
      <c r="KBR206" s="403"/>
      <c r="KBS206" s="403"/>
      <c r="KCE206" s="727"/>
      <c r="KCH206" s="403"/>
      <c r="KCI206" s="403"/>
      <c r="KCU206" s="727"/>
      <c r="KCX206" s="403"/>
      <c r="KCY206" s="403"/>
      <c r="KDK206" s="727"/>
      <c r="KDN206" s="403"/>
      <c r="KDO206" s="403"/>
      <c r="KEA206" s="727"/>
      <c r="KED206" s="403"/>
      <c r="KEE206" s="403"/>
      <c r="KEQ206" s="727"/>
      <c r="KET206" s="403"/>
      <c r="KEU206" s="403"/>
      <c r="KFG206" s="727"/>
      <c r="KFJ206" s="403"/>
      <c r="KFK206" s="403"/>
      <c r="KFW206" s="727"/>
      <c r="KFZ206" s="403"/>
      <c r="KGA206" s="403"/>
      <c r="KGM206" s="727"/>
      <c r="KGP206" s="403"/>
      <c r="KGQ206" s="403"/>
      <c r="KHC206" s="727"/>
      <c r="KHF206" s="403"/>
      <c r="KHG206" s="403"/>
      <c r="KHS206" s="727"/>
      <c r="KHV206" s="403"/>
      <c r="KHW206" s="403"/>
      <c r="KII206" s="727"/>
      <c r="KIL206" s="403"/>
      <c r="KIM206" s="403"/>
      <c r="KIY206" s="727"/>
      <c r="KJB206" s="403"/>
      <c r="KJC206" s="403"/>
      <c r="KJO206" s="727"/>
      <c r="KJR206" s="403"/>
      <c r="KJS206" s="403"/>
      <c r="KKE206" s="727"/>
      <c r="KKH206" s="403"/>
      <c r="KKI206" s="403"/>
      <c r="KKU206" s="727"/>
      <c r="KKX206" s="403"/>
      <c r="KKY206" s="403"/>
      <c r="KLK206" s="727"/>
      <c r="KLN206" s="403"/>
      <c r="KLO206" s="403"/>
      <c r="KMA206" s="727"/>
      <c r="KMD206" s="403"/>
      <c r="KME206" s="403"/>
      <c r="KMQ206" s="727"/>
      <c r="KMT206" s="403"/>
      <c r="KMU206" s="403"/>
      <c r="KNG206" s="727"/>
      <c r="KNJ206" s="403"/>
      <c r="KNK206" s="403"/>
      <c r="KNW206" s="727"/>
      <c r="KNZ206" s="403"/>
      <c r="KOA206" s="403"/>
      <c r="KOM206" s="727"/>
      <c r="KOP206" s="403"/>
      <c r="KOQ206" s="403"/>
      <c r="KPC206" s="727"/>
      <c r="KPF206" s="403"/>
      <c r="KPG206" s="403"/>
      <c r="KPS206" s="727"/>
      <c r="KPV206" s="403"/>
      <c r="KPW206" s="403"/>
      <c r="KQI206" s="727"/>
      <c r="KQL206" s="403"/>
      <c r="KQM206" s="403"/>
      <c r="KQY206" s="727"/>
      <c r="KRB206" s="403"/>
      <c r="KRC206" s="403"/>
      <c r="KRO206" s="727"/>
      <c r="KRR206" s="403"/>
      <c r="KRS206" s="403"/>
      <c r="KSE206" s="727"/>
      <c r="KSH206" s="403"/>
      <c r="KSI206" s="403"/>
      <c r="KSU206" s="727"/>
      <c r="KSX206" s="403"/>
      <c r="KSY206" s="403"/>
      <c r="KTK206" s="727"/>
      <c r="KTN206" s="403"/>
      <c r="KTO206" s="403"/>
      <c r="KUA206" s="727"/>
      <c r="KUD206" s="403"/>
      <c r="KUE206" s="403"/>
      <c r="KUQ206" s="727"/>
      <c r="KUT206" s="403"/>
      <c r="KUU206" s="403"/>
      <c r="KVG206" s="727"/>
      <c r="KVJ206" s="403"/>
      <c r="KVK206" s="403"/>
      <c r="KVW206" s="727"/>
      <c r="KVZ206" s="403"/>
      <c r="KWA206" s="403"/>
      <c r="KWM206" s="727"/>
      <c r="KWP206" s="403"/>
      <c r="KWQ206" s="403"/>
      <c r="KXC206" s="727"/>
      <c r="KXF206" s="403"/>
      <c r="KXG206" s="403"/>
      <c r="KXS206" s="727"/>
      <c r="KXV206" s="403"/>
      <c r="KXW206" s="403"/>
      <c r="KYI206" s="727"/>
      <c r="KYL206" s="403"/>
      <c r="KYM206" s="403"/>
      <c r="KYY206" s="727"/>
      <c r="KZB206" s="403"/>
      <c r="KZC206" s="403"/>
      <c r="KZO206" s="727"/>
      <c r="KZR206" s="403"/>
      <c r="KZS206" s="403"/>
      <c r="LAE206" s="727"/>
      <c r="LAH206" s="403"/>
      <c r="LAI206" s="403"/>
      <c r="LAU206" s="727"/>
      <c r="LAX206" s="403"/>
      <c r="LAY206" s="403"/>
      <c r="LBK206" s="727"/>
      <c r="LBN206" s="403"/>
      <c r="LBO206" s="403"/>
      <c r="LCA206" s="727"/>
      <c r="LCD206" s="403"/>
      <c r="LCE206" s="403"/>
      <c r="LCQ206" s="727"/>
      <c r="LCT206" s="403"/>
      <c r="LCU206" s="403"/>
      <c r="LDG206" s="727"/>
      <c r="LDJ206" s="403"/>
      <c r="LDK206" s="403"/>
      <c r="LDW206" s="727"/>
      <c r="LDZ206" s="403"/>
      <c r="LEA206" s="403"/>
      <c r="LEM206" s="727"/>
      <c r="LEP206" s="403"/>
      <c r="LEQ206" s="403"/>
      <c r="LFC206" s="727"/>
      <c r="LFF206" s="403"/>
      <c r="LFG206" s="403"/>
      <c r="LFS206" s="727"/>
      <c r="LFV206" s="403"/>
      <c r="LFW206" s="403"/>
      <c r="LGI206" s="727"/>
      <c r="LGL206" s="403"/>
      <c r="LGM206" s="403"/>
      <c r="LGY206" s="727"/>
      <c r="LHB206" s="403"/>
      <c r="LHC206" s="403"/>
      <c r="LHO206" s="727"/>
      <c r="LHR206" s="403"/>
      <c r="LHS206" s="403"/>
      <c r="LIE206" s="727"/>
      <c r="LIH206" s="403"/>
      <c r="LII206" s="403"/>
      <c r="LIU206" s="727"/>
      <c r="LIX206" s="403"/>
      <c r="LIY206" s="403"/>
      <c r="LJK206" s="727"/>
      <c r="LJN206" s="403"/>
      <c r="LJO206" s="403"/>
      <c r="LKA206" s="727"/>
      <c r="LKD206" s="403"/>
      <c r="LKE206" s="403"/>
      <c r="LKQ206" s="727"/>
      <c r="LKT206" s="403"/>
      <c r="LKU206" s="403"/>
      <c r="LLG206" s="727"/>
      <c r="LLJ206" s="403"/>
      <c r="LLK206" s="403"/>
      <c r="LLW206" s="727"/>
      <c r="LLZ206" s="403"/>
      <c r="LMA206" s="403"/>
      <c r="LMM206" s="727"/>
      <c r="LMP206" s="403"/>
      <c r="LMQ206" s="403"/>
      <c r="LNC206" s="727"/>
      <c r="LNF206" s="403"/>
      <c r="LNG206" s="403"/>
      <c r="LNS206" s="727"/>
      <c r="LNV206" s="403"/>
      <c r="LNW206" s="403"/>
      <c r="LOI206" s="727"/>
      <c r="LOL206" s="403"/>
      <c r="LOM206" s="403"/>
      <c r="LOY206" s="727"/>
      <c r="LPB206" s="403"/>
      <c r="LPC206" s="403"/>
      <c r="LPO206" s="727"/>
      <c r="LPR206" s="403"/>
      <c r="LPS206" s="403"/>
      <c r="LQE206" s="727"/>
      <c r="LQH206" s="403"/>
      <c r="LQI206" s="403"/>
      <c r="LQU206" s="727"/>
      <c r="LQX206" s="403"/>
      <c r="LQY206" s="403"/>
      <c r="LRK206" s="727"/>
      <c r="LRN206" s="403"/>
      <c r="LRO206" s="403"/>
      <c r="LSA206" s="727"/>
      <c r="LSD206" s="403"/>
      <c r="LSE206" s="403"/>
      <c r="LSQ206" s="727"/>
      <c r="LST206" s="403"/>
      <c r="LSU206" s="403"/>
      <c r="LTG206" s="727"/>
      <c r="LTJ206" s="403"/>
      <c r="LTK206" s="403"/>
      <c r="LTW206" s="727"/>
      <c r="LTZ206" s="403"/>
      <c r="LUA206" s="403"/>
      <c r="LUM206" s="727"/>
      <c r="LUP206" s="403"/>
      <c r="LUQ206" s="403"/>
      <c r="LVC206" s="727"/>
      <c r="LVF206" s="403"/>
      <c r="LVG206" s="403"/>
      <c r="LVS206" s="727"/>
      <c r="LVV206" s="403"/>
      <c r="LVW206" s="403"/>
      <c r="LWI206" s="727"/>
      <c r="LWL206" s="403"/>
      <c r="LWM206" s="403"/>
      <c r="LWY206" s="727"/>
      <c r="LXB206" s="403"/>
      <c r="LXC206" s="403"/>
      <c r="LXO206" s="727"/>
      <c r="LXR206" s="403"/>
      <c r="LXS206" s="403"/>
      <c r="LYE206" s="727"/>
      <c r="LYH206" s="403"/>
      <c r="LYI206" s="403"/>
      <c r="LYU206" s="727"/>
      <c r="LYX206" s="403"/>
      <c r="LYY206" s="403"/>
      <c r="LZK206" s="727"/>
      <c r="LZN206" s="403"/>
      <c r="LZO206" s="403"/>
      <c r="MAA206" s="727"/>
      <c r="MAD206" s="403"/>
      <c r="MAE206" s="403"/>
      <c r="MAQ206" s="727"/>
      <c r="MAT206" s="403"/>
      <c r="MAU206" s="403"/>
      <c r="MBG206" s="727"/>
      <c r="MBJ206" s="403"/>
      <c r="MBK206" s="403"/>
      <c r="MBW206" s="727"/>
      <c r="MBZ206" s="403"/>
      <c r="MCA206" s="403"/>
      <c r="MCM206" s="727"/>
      <c r="MCP206" s="403"/>
      <c r="MCQ206" s="403"/>
      <c r="MDC206" s="727"/>
      <c r="MDF206" s="403"/>
      <c r="MDG206" s="403"/>
      <c r="MDS206" s="727"/>
      <c r="MDV206" s="403"/>
      <c r="MDW206" s="403"/>
      <c r="MEI206" s="727"/>
      <c r="MEL206" s="403"/>
      <c r="MEM206" s="403"/>
      <c r="MEY206" s="727"/>
      <c r="MFB206" s="403"/>
      <c r="MFC206" s="403"/>
      <c r="MFO206" s="727"/>
      <c r="MFR206" s="403"/>
      <c r="MFS206" s="403"/>
      <c r="MGE206" s="727"/>
      <c r="MGH206" s="403"/>
      <c r="MGI206" s="403"/>
      <c r="MGU206" s="727"/>
      <c r="MGX206" s="403"/>
      <c r="MGY206" s="403"/>
      <c r="MHK206" s="727"/>
      <c r="MHN206" s="403"/>
      <c r="MHO206" s="403"/>
      <c r="MIA206" s="727"/>
      <c r="MID206" s="403"/>
      <c r="MIE206" s="403"/>
      <c r="MIQ206" s="727"/>
      <c r="MIT206" s="403"/>
      <c r="MIU206" s="403"/>
      <c r="MJG206" s="727"/>
      <c r="MJJ206" s="403"/>
      <c r="MJK206" s="403"/>
      <c r="MJW206" s="727"/>
      <c r="MJZ206" s="403"/>
      <c r="MKA206" s="403"/>
      <c r="MKM206" s="727"/>
      <c r="MKP206" s="403"/>
      <c r="MKQ206" s="403"/>
      <c r="MLC206" s="727"/>
      <c r="MLF206" s="403"/>
      <c r="MLG206" s="403"/>
      <c r="MLS206" s="727"/>
      <c r="MLV206" s="403"/>
      <c r="MLW206" s="403"/>
      <c r="MMI206" s="727"/>
      <c r="MML206" s="403"/>
      <c r="MMM206" s="403"/>
      <c r="MMY206" s="727"/>
      <c r="MNB206" s="403"/>
      <c r="MNC206" s="403"/>
      <c r="MNO206" s="727"/>
      <c r="MNR206" s="403"/>
      <c r="MNS206" s="403"/>
      <c r="MOE206" s="727"/>
      <c r="MOH206" s="403"/>
      <c r="MOI206" s="403"/>
      <c r="MOU206" s="727"/>
      <c r="MOX206" s="403"/>
      <c r="MOY206" s="403"/>
      <c r="MPK206" s="727"/>
      <c r="MPN206" s="403"/>
      <c r="MPO206" s="403"/>
      <c r="MQA206" s="727"/>
      <c r="MQD206" s="403"/>
      <c r="MQE206" s="403"/>
      <c r="MQQ206" s="727"/>
      <c r="MQT206" s="403"/>
      <c r="MQU206" s="403"/>
      <c r="MRG206" s="727"/>
      <c r="MRJ206" s="403"/>
      <c r="MRK206" s="403"/>
      <c r="MRW206" s="727"/>
      <c r="MRZ206" s="403"/>
      <c r="MSA206" s="403"/>
      <c r="MSM206" s="727"/>
      <c r="MSP206" s="403"/>
      <c r="MSQ206" s="403"/>
      <c r="MTC206" s="727"/>
      <c r="MTF206" s="403"/>
      <c r="MTG206" s="403"/>
      <c r="MTS206" s="727"/>
      <c r="MTV206" s="403"/>
      <c r="MTW206" s="403"/>
      <c r="MUI206" s="727"/>
      <c r="MUL206" s="403"/>
      <c r="MUM206" s="403"/>
      <c r="MUY206" s="727"/>
      <c r="MVB206" s="403"/>
      <c r="MVC206" s="403"/>
      <c r="MVO206" s="727"/>
      <c r="MVR206" s="403"/>
      <c r="MVS206" s="403"/>
      <c r="MWE206" s="727"/>
      <c r="MWH206" s="403"/>
      <c r="MWI206" s="403"/>
      <c r="MWU206" s="727"/>
      <c r="MWX206" s="403"/>
      <c r="MWY206" s="403"/>
      <c r="MXK206" s="727"/>
      <c r="MXN206" s="403"/>
      <c r="MXO206" s="403"/>
      <c r="MYA206" s="727"/>
      <c r="MYD206" s="403"/>
      <c r="MYE206" s="403"/>
      <c r="MYQ206" s="727"/>
      <c r="MYT206" s="403"/>
      <c r="MYU206" s="403"/>
      <c r="MZG206" s="727"/>
      <c r="MZJ206" s="403"/>
      <c r="MZK206" s="403"/>
      <c r="MZW206" s="727"/>
      <c r="MZZ206" s="403"/>
      <c r="NAA206" s="403"/>
      <c r="NAM206" s="727"/>
      <c r="NAP206" s="403"/>
      <c r="NAQ206" s="403"/>
      <c r="NBC206" s="727"/>
      <c r="NBF206" s="403"/>
      <c r="NBG206" s="403"/>
      <c r="NBS206" s="727"/>
      <c r="NBV206" s="403"/>
      <c r="NBW206" s="403"/>
      <c r="NCI206" s="727"/>
      <c r="NCL206" s="403"/>
      <c r="NCM206" s="403"/>
      <c r="NCY206" s="727"/>
      <c r="NDB206" s="403"/>
      <c r="NDC206" s="403"/>
      <c r="NDO206" s="727"/>
      <c r="NDR206" s="403"/>
      <c r="NDS206" s="403"/>
      <c r="NEE206" s="727"/>
      <c r="NEH206" s="403"/>
      <c r="NEI206" s="403"/>
      <c r="NEU206" s="727"/>
      <c r="NEX206" s="403"/>
      <c r="NEY206" s="403"/>
      <c r="NFK206" s="727"/>
      <c r="NFN206" s="403"/>
      <c r="NFO206" s="403"/>
      <c r="NGA206" s="727"/>
      <c r="NGD206" s="403"/>
      <c r="NGE206" s="403"/>
      <c r="NGQ206" s="727"/>
      <c r="NGT206" s="403"/>
      <c r="NGU206" s="403"/>
      <c r="NHG206" s="727"/>
      <c r="NHJ206" s="403"/>
      <c r="NHK206" s="403"/>
      <c r="NHW206" s="727"/>
      <c r="NHZ206" s="403"/>
      <c r="NIA206" s="403"/>
      <c r="NIM206" s="727"/>
      <c r="NIP206" s="403"/>
      <c r="NIQ206" s="403"/>
      <c r="NJC206" s="727"/>
      <c r="NJF206" s="403"/>
      <c r="NJG206" s="403"/>
      <c r="NJS206" s="727"/>
      <c r="NJV206" s="403"/>
      <c r="NJW206" s="403"/>
      <c r="NKI206" s="727"/>
      <c r="NKL206" s="403"/>
      <c r="NKM206" s="403"/>
      <c r="NKY206" s="727"/>
      <c r="NLB206" s="403"/>
      <c r="NLC206" s="403"/>
      <c r="NLO206" s="727"/>
      <c r="NLR206" s="403"/>
      <c r="NLS206" s="403"/>
      <c r="NME206" s="727"/>
      <c r="NMH206" s="403"/>
      <c r="NMI206" s="403"/>
      <c r="NMU206" s="727"/>
      <c r="NMX206" s="403"/>
      <c r="NMY206" s="403"/>
      <c r="NNK206" s="727"/>
      <c r="NNN206" s="403"/>
      <c r="NNO206" s="403"/>
      <c r="NOA206" s="727"/>
      <c r="NOD206" s="403"/>
      <c r="NOE206" s="403"/>
      <c r="NOQ206" s="727"/>
      <c r="NOT206" s="403"/>
      <c r="NOU206" s="403"/>
      <c r="NPG206" s="727"/>
      <c r="NPJ206" s="403"/>
      <c r="NPK206" s="403"/>
      <c r="NPW206" s="727"/>
      <c r="NPZ206" s="403"/>
      <c r="NQA206" s="403"/>
      <c r="NQM206" s="727"/>
      <c r="NQP206" s="403"/>
      <c r="NQQ206" s="403"/>
      <c r="NRC206" s="727"/>
      <c r="NRF206" s="403"/>
      <c r="NRG206" s="403"/>
      <c r="NRS206" s="727"/>
      <c r="NRV206" s="403"/>
      <c r="NRW206" s="403"/>
      <c r="NSI206" s="727"/>
      <c r="NSL206" s="403"/>
      <c r="NSM206" s="403"/>
      <c r="NSY206" s="727"/>
      <c r="NTB206" s="403"/>
      <c r="NTC206" s="403"/>
      <c r="NTO206" s="727"/>
      <c r="NTR206" s="403"/>
      <c r="NTS206" s="403"/>
      <c r="NUE206" s="727"/>
      <c r="NUH206" s="403"/>
      <c r="NUI206" s="403"/>
      <c r="NUU206" s="727"/>
      <c r="NUX206" s="403"/>
      <c r="NUY206" s="403"/>
      <c r="NVK206" s="727"/>
      <c r="NVN206" s="403"/>
      <c r="NVO206" s="403"/>
      <c r="NWA206" s="727"/>
      <c r="NWD206" s="403"/>
      <c r="NWE206" s="403"/>
      <c r="NWQ206" s="727"/>
      <c r="NWT206" s="403"/>
      <c r="NWU206" s="403"/>
      <c r="NXG206" s="727"/>
      <c r="NXJ206" s="403"/>
      <c r="NXK206" s="403"/>
      <c r="NXW206" s="727"/>
      <c r="NXZ206" s="403"/>
      <c r="NYA206" s="403"/>
      <c r="NYM206" s="727"/>
      <c r="NYP206" s="403"/>
      <c r="NYQ206" s="403"/>
      <c r="NZC206" s="727"/>
      <c r="NZF206" s="403"/>
      <c r="NZG206" s="403"/>
      <c r="NZS206" s="727"/>
      <c r="NZV206" s="403"/>
      <c r="NZW206" s="403"/>
      <c r="OAI206" s="727"/>
      <c r="OAL206" s="403"/>
      <c r="OAM206" s="403"/>
      <c r="OAY206" s="727"/>
      <c r="OBB206" s="403"/>
      <c r="OBC206" s="403"/>
      <c r="OBO206" s="727"/>
      <c r="OBR206" s="403"/>
      <c r="OBS206" s="403"/>
      <c r="OCE206" s="727"/>
      <c r="OCH206" s="403"/>
      <c r="OCI206" s="403"/>
      <c r="OCU206" s="727"/>
      <c r="OCX206" s="403"/>
      <c r="OCY206" s="403"/>
      <c r="ODK206" s="727"/>
      <c r="ODN206" s="403"/>
      <c r="ODO206" s="403"/>
      <c r="OEA206" s="727"/>
      <c r="OED206" s="403"/>
      <c r="OEE206" s="403"/>
      <c r="OEQ206" s="727"/>
      <c r="OET206" s="403"/>
      <c r="OEU206" s="403"/>
      <c r="OFG206" s="727"/>
      <c r="OFJ206" s="403"/>
      <c r="OFK206" s="403"/>
      <c r="OFW206" s="727"/>
      <c r="OFZ206" s="403"/>
      <c r="OGA206" s="403"/>
      <c r="OGM206" s="727"/>
      <c r="OGP206" s="403"/>
      <c r="OGQ206" s="403"/>
      <c r="OHC206" s="727"/>
      <c r="OHF206" s="403"/>
      <c r="OHG206" s="403"/>
      <c r="OHS206" s="727"/>
      <c r="OHV206" s="403"/>
      <c r="OHW206" s="403"/>
      <c r="OII206" s="727"/>
      <c r="OIL206" s="403"/>
      <c r="OIM206" s="403"/>
      <c r="OIY206" s="727"/>
      <c r="OJB206" s="403"/>
      <c r="OJC206" s="403"/>
      <c r="OJO206" s="727"/>
      <c r="OJR206" s="403"/>
      <c r="OJS206" s="403"/>
      <c r="OKE206" s="727"/>
      <c r="OKH206" s="403"/>
      <c r="OKI206" s="403"/>
      <c r="OKU206" s="727"/>
      <c r="OKX206" s="403"/>
      <c r="OKY206" s="403"/>
      <c r="OLK206" s="727"/>
      <c r="OLN206" s="403"/>
      <c r="OLO206" s="403"/>
      <c r="OMA206" s="727"/>
      <c r="OMD206" s="403"/>
      <c r="OME206" s="403"/>
      <c r="OMQ206" s="727"/>
      <c r="OMT206" s="403"/>
      <c r="OMU206" s="403"/>
      <c r="ONG206" s="727"/>
      <c r="ONJ206" s="403"/>
      <c r="ONK206" s="403"/>
      <c r="ONW206" s="727"/>
      <c r="ONZ206" s="403"/>
      <c r="OOA206" s="403"/>
      <c r="OOM206" s="727"/>
      <c r="OOP206" s="403"/>
      <c r="OOQ206" s="403"/>
      <c r="OPC206" s="727"/>
      <c r="OPF206" s="403"/>
      <c r="OPG206" s="403"/>
      <c r="OPS206" s="727"/>
      <c r="OPV206" s="403"/>
      <c r="OPW206" s="403"/>
      <c r="OQI206" s="727"/>
      <c r="OQL206" s="403"/>
      <c r="OQM206" s="403"/>
      <c r="OQY206" s="727"/>
      <c r="ORB206" s="403"/>
      <c r="ORC206" s="403"/>
      <c r="ORO206" s="727"/>
      <c r="ORR206" s="403"/>
      <c r="ORS206" s="403"/>
      <c r="OSE206" s="727"/>
      <c r="OSH206" s="403"/>
      <c r="OSI206" s="403"/>
      <c r="OSU206" s="727"/>
      <c r="OSX206" s="403"/>
      <c r="OSY206" s="403"/>
      <c r="OTK206" s="727"/>
      <c r="OTN206" s="403"/>
      <c r="OTO206" s="403"/>
      <c r="OUA206" s="727"/>
      <c r="OUD206" s="403"/>
      <c r="OUE206" s="403"/>
      <c r="OUQ206" s="727"/>
      <c r="OUT206" s="403"/>
      <c r="OUU206" s="403"/>
      <c r="OVG206" s="727"/>
      <c r="OVJ206" s="403"/>
      <c r="OVK206" s="403"/>
      <c r="OVW206" s="727"/>
      <c r="OVZ206" s="403"/>
      <c r="OWA206" s="403"/>
      <c r="OWM206" s="727"/>
      <c r="OWP206" s="403"/>
      <c r="OWQ206" s="403"/>
      <c r="OXC206" s="727"/>
      <c r="OXF206" s="403"/>
      <c r="OXG206" s="403"/>
      <c r="OXS206" s="727"/>
      <c r="OXV206" s="403"/>
      <c r="OXW206" s="403"/>
      <c r="OYI206" s="727"/>
      <c r="OYL206" s="403"/>
      <c r="OYM206" s="403"/>
      <c r="OYY206" s="727"/>
      <c r="OZB206" s="403"/>
      <c r="OZC206" s="403"/>
      <c r="OZO206" s="727"/>
      <c r="OZR206" s="403"/>
      <c r="OZS206" s="403"/>
      <c r="PAE206" s="727"/>
      <c r="PAH206" s="403"/>
      <c r="PAI206" s="403"/>
      <c r="PAU206" s="727"/>
      <c r="PAX206" s="403"/>
      <c r="PAY206" s="403"/>
      <c r="PBK206" s="727"/>
      <c r="PBN206" s="403"/>
      <c r="PBO206" s="403"/>
      <c r="PCA206" s="727"/>
      <c r="PCD206" s="403"/>
      <c r="PCE206" s="403"/>
      <c r="PCQ206" s="727"/>
      <c r="PCT206" s="403"/>
      <c r="PCU206" s="403"/>
      <c r="PDG206" s="727"/>
      <c r="PDJ206" s="403"/>
      <c r="PDK206" s="403"/>
      <c r="PDW206" s="727"/>
      <c r="PDZ206" s="403"/>
      <c r="PEA206" s="403"/>
      <c r="PEM206" s="727"/>
      <c r="PEP206" s="403"/>
      <c r="PEQ206" s="403"/>
      <c r="PFC206" s="727"/>
      <c r="PFF206" s="403"/>
      <c r="PFG206" s="403"/>
      <c r="PFS206" s="727"/>
      <c r="PFV206" s="403"/>
      <c r="PFW206" s="403"/>
      <c r="PGI206" s="727"/>
      <c r="PGL206" s="403"/>
      <c r="PGM206" s="403"/>
      <c r="PGY206" s="727"/>
      <c r="PHB206" s="403"/>
      <c r="PHC206" s="403"/>
      <c r="PHO206" s="727"/>
      <c r="PHR206" s="403"/>
      <c r="PHS206" s="403"/>
      <c r="PIE206" s="727"/>
      <c r="PIH206" s="403"/>
      <c r="PII206" s="403"/>
      <c r="PIU206" s="727"/>
      <c r="PIX206" s="403"/>
      <c r="PIY206" s="403"/>
      <c r="PJK206" s="727"/>
      <c r="PJN206" s="403"/>
      <c r="PJO206" s="403"/>
      <c r="PKA206" s="727"/>
      <c r="PKD206" s="403"/>
      <c r="PKE206" s="403"/>
      <c r="PKQ206" s="727"/>
      <c r="PKT206" s="403"/>
      <c r="PKU206" s="403"/>
      <c r="PLG206" s="727"/>
      <c r="PLJ206" s="403"/>
      <c r="PLK206" s="403"/>
      <c r="PLW206" s="727"/>
      <c r="PLZ206" s="403"/>
      <c r="PMA206" s="403"/>
      <c r="PMM206" s="727"/>
      <c r="PMP206" s="403"/>
      <c r="PMQ206" s="403"/>
      <c r="PNC206" s="727"/>
      <c r="PNF206" s="403"/>
      <c r="PNG206" s="403"/>
      <c r="PNS206" s="727"/>
      <c r="PNV206" s="403"/>
      <c r="PNW206" s="403"/>
      <c r="POI206" s="727"/>
      <c r="POL206" s="403"/>
      <c r="POM206" s="403"/>
      <c r="POY206" s="727"/>
      <c r="PPB206" s="403"/>
      <c r="PPC206" s="403"/>
      <c r="PPO206" s="727"/>
      <c r="PPR206" s="403"/>
      <c r="PPS206" s="403"/>
      <c r="PQE206" s="727"/>
      <c r="PQH206" s="403"/>
      <c r="PQI206" s="403"/>
      <c r="PQU206" s="727"/>
      <c r="PQX206" s="403"/>
      <c r="PQY206" s="403"/>
      <c r="PRK206" s="727"/>
      <c r="PRN206" s="403"/>
      <c r="PRO206" s="403"/>
      <c r="PSA206" s="727"/>
      <c r="PSD206" s="403"/>
      <c r="PSE206" s="403"/>
      <c r="PSQ206" s="727"/>
      <c r="PST206" s="403"/>
      <c r="PSU206" s="403"/>
      <c r="PTG206" s="727"/>
      <c r="PTJ206" s="403"/>
      <c r="PTK206" s="403"/>
      <c r="PTW206" s="727"/>
      <c r="PTZ206" s="403"/>
      <c r="PUA206" s="403"/>
      <c r="PUM206" s="727"/>
      <c r="PUP206" s="403"/>
      <c r="PUQ206" s="403"/>
      <c r="PVC206" s="727"/>
      <c r="PVF206" s="403"/>
      <c r="PVG206" s="403"/>
      <c r="PVS206" s="727"/>
      <c r="PVV206" s="403"/>
      <c r="PVW206" s="403"/>
      <c r="PWI206" s="727"/>
      <c r="PWL206" s="403"/>
      <c r="PWM206" s="403"/>
      <c r="PWY206" s="727"/>
      <c r="PXB206" s="403"/>
      <c r="PXC206" s="403"/>
      <c r="PXO206" s="727"/>
      <c r="PXR206" s="403"/>
      <c r="PXS206" s="403"/>
      <c r="PYE206" s="727"/>
      <c r="PYH206" s="403"/>
      <c r="PYI206" s="403"/>
      <c r="PYU206" s="727"/>
      <c r="PYX206" s="403"/>
      <c r="PYY206" s="403"/>
      <c r="PZK206" s="727"/>
      <c r="PZN206" s="403"/>
      <c r="PZO206" s="403"/>
      <c r="QAA206" s="727"/>
      <c r="QAD206" s="403"/>
      <c r="QAE206" s="403"/>
      <c r="QAQ206" s="727"/>
      <c r="QAT206" s="403"/>
      <c r="QAU206" s="403"/>
      <c r="QBG206" s="727"/>
      <c r="QBJ206" s="403"/>
      <c r="QBK206" s="403"/>
      <c r="QBW206" s="727"/>
      <c r="QBZ206" s="403"/>
      <c r="QCA206" s="403"/>
      <c r="QCM206" s="727"/>
      <c r="QCP206" s="403"/>
      <c r="QCQ206" s="403"/>
      <c r="QDC206" s="727"/>
      <c r="QDF206" s="403"/>
      <c r="QDG206" s="403"/>
      <c r="QDS206" s="727"/>
      <c r="QDV206" s="403"/>
      <c r="QDW206" s="403"/>
      <c r="QEI206" s="727"/>
      <c r="QEL206" s="403"/>
      <c r="QEM206" s="403"/>
      <c r="QEY206" s="727"/>
      <c r="QFB206" s="403"/>
      <c r="QFC206" s="403"/>
      <c r="QFO206" s="727"/>
      <c r="QFR206" s="403"/>
      <c r="QFS206" s="403"/>
      <c r="QGE206" s="727"/>
      <c r="QGH206" s="403"/>
      <c r="QGI206" s="403"/>
      <c r="QGU206" s="727"/>
      <c r="QGX206" s="403"/>
      <c r="QGY206" s="403"/>
      <c r="QHK206" s="727"/>
      <c r="QHN206" s="403"/>
      <c r="QHO206" s="403"/>
      <c r="QIA206" s="727"/>
      <c r="QID206" s="403"/>
      <c r="QIE206" s="403"/>
      <c r="QIQ206" s="727"/>
      <c r="QIT206" s="403"/>
      <c r="QIU206" s="403"/>
      <c r="QJG206" s="727"/>
      <c r="QJJ206" s="403"/>
      <c r="QJK206" s="403"/>
      <c r="QJW206" s="727"/>
      <c r="QJZ206" s="403"/>
      <c r="QKA206" s="403"/>
      <c r="QKM206" s="727"/>
      <c r="QKP206" s="403"/>
      <c r="QKQ206" s="403"/>
      <c r="QLC206" s="727"/>
      <c r="QLF206" s="403"/>
      <c r="QLG206" s="403"/>
      <c r="QLS206" s="727"/>
      <c r="QLV206" s="403"/>
      <c r="QLW206" s="403"/>
      <c r="QMI206" s="727"/>
      <c r="QML206" s="403"/>
      <c r="QMM206" s="403"/>
      <c r="QMY206" s="727"/>
      <c r="QNB206" s="403"/>
      <c r="QNC206" s="403"/>
      <c r="QNO206" s="727"/>
      <c r="QNR206" s="403"/>
      <c r="QNS206" s="403"/>
      <c r="QOE206" s="727"/>
      <c r="QOH206" s="403"/>
      <c r="QOI206" s="403"/>
      <c r="QOU206" s="727"/>
      <c r="QOX206" s="403"/>
      <c r="QOY206" s="403"/>
      <c r="QPK206" s="727"/>
      <c r="QPN206" s="403"/>
      <c r="QPO206" s="403"/>
      <c r="QQA206" s="727"/>
      <c r="QQD206" s="403"/>
      <c r="QQE206" s="403"/>
      <c r="QQQ206" s="727"/>
      <c r="QQT206" s="403"/>
      <c r="QQU206" s="403"/>
      <c r="QRG206" s="727"/>
      <c r="QRJ206" s="403"/>
      <c r="QRK206" s="403"/>
      <c r="QRW206" s="727"/>
      <c r="QRZ206" s="403"/>
      <c r="QSA206" s="403"/>
      <c r="QSM206" s="727"/>
      <c r="QSP206" s="403"/>
      <c r="QSQ206" s="403"/>
      <c r="QTC206" s="727"/>
      <c r="QTF206" s="403"/>
      <c r="QTG206" s="403"/>
      <c r="QTS206" s="727"/>
      <c r="QTV206" s="403"/>
      <c r="QTW206" s="403"/>
      <c r="QUI206" s="727"/>
      <c r="QUL206" s="403"/>
      <c r="QUM206" s="403"/>
      <c r="QUY206" s="727"/>
      <c r="QVB206" s="403"/>
      <c r="QVC206" s="403"/>
      <c r="QVO206" s="727"/>
      <c r="QVR206" s="403"/>
      <c r="QVS206" s="403"/>
      <c r="QWE206" s="727"/>
      <c r="QWH206" s="403"/>
      <c r="QWI206" s="403"/>
      <c r="QWU206" s="727"/>
      <c r="QWX206" s="403"/>
      <c r="QWY206" s="403"/>
      <c r="QXK206" s="727"/>
      <c r="QXN206" s="403"/>
      <c r="QXO206" s="403"/>
      <c r="QYA206" s="727"/>
      <c r="QYD206" s="403"/>
      <c r="QYE206" s="403"/>
      <c r="QYQ206" s="727"/>
      <c r="QYT206" s="403"/>
      <c r="QYU206" s="403"/>
      <c r="QZG206" s="727"/>
      <c r="QZJ206" s="403"/>
      <c r="QZK206" s="403"/>
      <c r="QZW206" s="727"/>
      <c r="QZZ206" s="403"/>
      <c r="RAA206" s="403"/>
      <c r="RAM206" s="727"/>
      <c r="RAP206" s="403"/>
      <c r="RAQ206" s="403"/>
      <c r="RBC206" s="727"/>
      <c r="RBF206" s="403"/>
      <c r="RBG206" s="403"/>
      <c r="RBS206" s="727"/>
      <c r="RBV206" s="403"/>
      <c r="RBW206" s="403"/>
      <c r="RCI206" s="727"/>
      <c r="RCL206" s="403"/>
      <c r="RCM206" s="403"/>
      <c r="RCY206" s="727"/>
      <c r="RDB206" s="403"/>
      <c r="RDC206" s="403"/>
      <c r="RDO206" s="727"/>
      <c r="RDR206" s="403"/>
      <c r="RDS206" s="403"/>
      <c r="REE206" s="727"/>
      <c r="REH206" s="403"/>
      <c r="REI206" s="403"/>
      <c r="REU206" s="727"/>
      <c r="REX206" s="403"/>
      <c r="REY206" s="403"/>
      <c r="RFK206" s="727"/>
      <c r="RFN206" s="403"/>
      <c r="RFO206" s="403"/>
      <c r="RGA206" s="727"/>
      <c r="RGD206" s="403"/>
      <c r="RGE206" s="403"/>
      <c r="RGQ206" s="727"/>
      <c r="RGT206" s="403"/>
      <c r="RGU206" s="403"/>
      <c r="RHG206" s="727"/>
      <c r="RHJ206" s="403"/>
      <c r="RHK206" s="403"/>
      <c r="RHW206" s="727"/>
      <c r="RHZ206" s="403"/>
      <c r="RIA206" s="403"/>
      <c r="RIM206" s="727"/>
      <c r="RIP206" s="403"/>
      <c r="RIQ206" s="403"/>
      <c r="RJC206" s="727"/>
      <c r="RJF206" s="403"/>
      <c r="RJG206" s="403"/>
      <c r="RJS206" s="727"/>
      <c r="RJV206" s="403"/>
      <c r="RJW206" s="403"/>
      <c r="RKI206" s="727"/>
      <c r="RKL206" s="403"/>
      <c r="RKM206" s="403"/>
      <c r="RKY206" s="727"/>
      <c r="RLB206" s="403"/>
      <c r="RLC206" s="403"/>
      <c r="RLO206" s="727"/>
      <c r="RLR206" s="403"/>
      <c r="RLS206" s="403"/>
      <c r="RME206" s="727"/>
      <c r="RMH206" s="403"/>
      <c r="RMI206" s="403"/>
      <c r="RMU206" s="727"/>
      <c r="RMX206" s="403"/>
      <c r="RMY206" s="403"/>
      <c r="RNK206" s="727"/>
      <c r="RNN206" s="403"/>
      <c r="RNO206" s="403"/>
      <c r="ROA206" s="727"/>
      <c r="ROD206" s="403"/>
      <c r="ROE206" s="403"/>
      <c r="ROQ206" s="727"/>
      <c r="ROT206" s="403"/>
      <c r="ROU206" s="403"/>
      <c r="RPG206" s="727"/>
      <c r="RPJ206" s="403"/>
      <c r="RPK206" s="403"/>
      <c r="RPW206" s="727"/>
      <c r="RPZ206" s="403"/>
      <c r="RQA206" s="403"/>
      <c r="RQM206" s="727"/>
      <c r="RQP206" s="403"/>
      <c r="RQQ206" s="403"/>
      <c r="RRC206" s="727"/>
      <c r="RRF206" s="403"/>
      <c r="RRG206" s="403"/>
      <c r="RRS206" s="727"/>
      <c r="RRV206" s="403"/>
      <c r="RRW206" s="403"/>
      <c r="RSI206" s="727"/>
      <c r="RSL206" s="403"/>
      <c r="RSM206" s="403"/>
      <c r="RSY206" s="727"/>
      <c r="RTB206" s="403"/>
      <c r="RTC206" s="403"/>
      <c r="RTO206" s="727"/>
      <c r="RTR206" s="403"/>
      <c r="RTS206" s="403"/>
      <c r="RUE206" s="727"/>
      <c r="RUH206" s="403"/>
      <c r="RUI206" s="403"/>
      <c r="RUU206" s="727"/>
      <c r="RUX206" s="403"/>
      <c r="RUY206" s="403"/>
      <c r="RVK206" s="727"/>
      <c r="RVN206" s="403"/>
      <c r="RVO206" s="403"/>
      <c r="RWA206" s="727"/>
      <c r="RWD206" s="403"/>
      <c r="RWE206" s="403"/>
      <c r="RWQ206" s="727"/>
      <c r="RWT206" s="403"/>
      <c r="RWU206" s="403"/>
      <c r="RXG206" s="727"/>
      <c r="RXJ206" s="403"/>
      <c r="RXK206" s="403"/>
      <c r="RXW206" s="727"/>
      <c r="RXZ206" s="403"/>
      <c r="RYA206" s="403"/>
      <c r="RYM206" s="727"/>
      <c r="RYP206" s="403"/>
      <c r="RYQ206" s="403"/>
      <c r="RZC206" s="727"/>
      <c r="RZF206" s="403"/>
      <c r="RZG206" s="403"/>
      <c r="RZS206" s="727"/>
      <c r="RZV206" s="403"/>
      <c r="RZW206" s="403"/>
      <c r="SAI206" s="727"/>
      <c r="SAL206" s="403"/>
      <c r="SAM206" s="403"/>
      <c r="SAY206" s="727"/>
      <c r="SBB206" s="403"/>
      <c r="SBC206" s="403"/>
      <c r="SBO206" s="727"/>
      <c r="SBR206" s="403"/>
      <c r="SBS206" s="403"/>
      <c r="SCE206" s="727"/>
      <c r="SCH206" s="403"/>
      <c r="SCI206" s="403"/>
      <c r="SCU206" s="727"/>
      <c r="SCX206" s="403"/>
      <c r="SCY206" s="403"/>
      <c r="SDK206" s="727"/>
      <c r="SDN206" s="403"/>
      <c r="SDO206" s="403"/>
      <c r="SEA206" s="727"/>
      <c r="SED206" s="403"/>
      <c r="SEE206" s="403"/>
      <c r="SEQ206" s="727"/>
      <c r="SET206" s="403"/>
      <c r="SEU206" s="403"/>
      <c r="SFG206" s="727"/>
      <c r="SFJ206" s="403"/>
      <c r="SFK206" s="403"/>
      <c r="SFW206" s="727"/>
      <c r="SFZ206" s="403"/>
      <c r="SGA206" s="403"/>
      <c r="SGM206" s="727"/>
      <c r="SGP206" s="403"/>
      <c r="SGQ206" s="403"/>
      <c r="SHC206" s="727"/>
      <c r="SHF206" s="403"/>
      <c r="SHG206" s="403"/>
      <c r="SHS206" s="727"/>
      <c r="SHV206" s="403"/>
      <c r="SHW206" s="403"/>
      <c r="SII206" s="727"/>
      <c r="SIL206" s="403"/>
      <c r="SIM206" s="403"/>
      <c r="SIY206" s="727"/>
      <c r="SJB206" s="403"/>
      <c r="SJC206" s="403"/>
      <c r="SJO206" s="727"/>
      <c r="SJR206" s="403"/>
      <c r="SJS206" s="403"/>
      <c r="SKE206" s="727"/>
      <c r="SKH206" s="403"/>
      <c r="SKI206" s="403"/>
      <c r="SKU206" s="727"/>
      <c r="SKX206" s="403"/>
      <c r="SKY206" s="403"/>
      <c r="SLK206" s="727"/>
      <c r="SLN206" s="403"/>
      <c r="SLO206" s="403"/>
      <c r="SMA206" s="727"/>
      <c r="SMD206" s="403"/>
      <c r="SME206" s="403"/>
      <c r="SMQ206" s="727"/>
      <c r="SMT206" s="403"/>
      <c r="SMU206" s="403"/>
      <c r="SNG206" s="727"/>
      <c r="SNJ206" s="403"/>
      <c r="SNK206" s="403"/>
      <c r="SNW206" s="727"/>
      <c r="SNZ206" s="403"/>
      <c r="SOA206" s="403"/>
      <c r="SOM206" s="727"/>
      <c r="SOP206" s="403"/>
      <c r="SOQ206" s="403"/>
      <c r="SPC206" s="727"/>
      <c r="SPF206" s="403"/>
      <c r="SPG206" s="403"/>
      <c r="SPS206" s="727"/>
      <c r="SPV206" s="403"/>
      <c r="SPW206" s="403"/>
      <c r="SQI206" s="727"/>
      <c r="SQL206" s="403"/>
      <c r="SQM206" s="403"/>
      <c r="SQY206" s="727"/>
      <c r="SRB206" s="403"/>
      <c r="SRC206" s="403"/>
      <c r="SRO206" s="727"/>
      <c r="SRR206" s="403"/>
      <c r="SRS206" s="403"/>
      <c r="SSE206" s="727"/>
      <c r="SSH206" s="403"/>
      <c r="SSI206" s="403"/>
      <c r="SSU206" s="727"/>
      <c r="SSX206" s="403"/>
      <c r="SSY206" s="403"/>
      <c r="STK206" s="727"/>
      <c r="STN206" s="403"/>
      <c r="STO206" s="403"/>
      <c r="SUA206" s="727"/>
      <c r="SUD206" s="403"/>
      <c r="SUE206" s="403"/>
      <c r="SUQ206" s="727"/>
      <c r="SUT206" s="403"/>
      <c r="SUU206" s="403"/>
      <c r="SVG206" s="727"/>
      <c r="SVJ206" s="403"/>
      <c r="SVK206" s="403"/>
      <c r="SVW206" s="727"/>
      <c r="SVZ206" s="403"/>
      <c r="SWA206" s="403"/>
      <c r="SWM206" s="727"/>
      <c r="SWP206" s="403"/>
      <c r="SWQ206" s="403"/>
      <c r="SXC206" s="727"/>
      <c r="SXF206" s="403"/>
      <c r="SXG206" s="403"/>
      <c r="SXS206" s="727"/>
      <c r="SXV206" s="403"/>
      <c r="SXW206" s="403"/>
      <c r="SYI206" s="727"/>
      <c r="SYL206" s="403"/>
      <c r="SYM206" s="403"/>
      <c r="SYY206" s="727"/>
      <c r="SZB206" s="403"/>
      <c r="SZC206" s="403"/>
      <c r="SZO206" s="727"/>
      <c r="SZR206" s="403"/>
      <c r="SZS206" s="403"/>
      <c r="TAE206" s="727"/>
      <c r="TAH206" s="403"/>
      <c r="TAI206" s="403"/>
      <c r="TAU206" s="727"/>
      <c r="TAX206" s="403"/>
      <c r="TAY206" s="403"/>
      <c r="TBK206" s="727"/>
      <c r="TBN206" s="403"/>
      <c r="TBO206" s="403"/>
      <c r="TCA206" s="727"/>
      <c r="TCD206" s="403"/>
      <c r="TCE206" s="403"/>
      <c r="TCQ206" s="727"/>
      <c r="TCT206" s="403"/>
      <c r="TCU206" s="403"/>
      <c r="TDG206" s="727"/>
      <c r="TDJ206" s="403"/>
      <c r="TDK206" s="403"/>
      <c r="TDW206" s="727"/>
      <c r="TDZ206" s="403"/>
      <c r="TEA206" s="403"/>
      <c r="TEM206" s="727"/>
      <c r="TEP206" s="403"/>
      <c r="TEQ206" s="403"/>
      <c r="TFC206" s="727"/>
      <c r="TFF206" s="403"/>
      <c r="TFG206" s="403"/>
      <c r="TFS206" s="727"/>
      <c r="TFV206" s="403"/>
      <c r="TFW206" s="403"/>
      <c r="TGI206" s="727"/>
      <c r="TGL206" s="403"/>
      <c r="TGM206" s="403"/>
      <c r="TGY206" s="727"/>
      <c r="THB206" s="403"/>
      <c r="THC206" s="403"/>
      <c r="THO206" s="727"/>
      <c r="THR206" s="403"/>
      <c r="THS206" s="403"/>
      <c r="TIE206" s="727"/>
      <c r="TIH206" s="403"/>
      <c r="TII206" s="403"/>
      <c r="TIU206" s="727"/>
      <c r="TIX206" s="403"/>
      <c r="TIY206" s="403"/>
      <c r="TJK206" s="727"/>
      <c r="TJN206" s="403"/>
      <c r="TJO206" s="403"/>
      <c r="TKA206" s="727"/>
      <c r="TKD206" s="403"/>
      <c r="TKE206" s="403"/>
      <c r="TKQ206" s="727"/>
      <c r="TKT206" s="403"/>
      <c r="TKU206" s="403"/>
      <c r="TLG206" s="727"/>
      <c r="TLJ206" s="403"/>
      <c r="TLK206" s="403"/>
      <c r="TLW206" s="727"/>
      <c r="TLZ206" s="403"/>
      <c r="TMA206" s="403"/>
      <c r="TMM206" s="727"/>
      <c r="TMP206" s="403"/>
      <c r="TMQ206" s="403"/>
      <c r="TNC206" s="727"/>
      <c r="TNF206" s="403"/>
      <c r="TNG206" s="403"/>
      <c r="TNS206" s="727"/>
      <c r="TNV206" s="403"/>
      <c r="TNW206" s="403"/>
      <c r="TOI206" s="727"/>
      <c r="TOL206" s="403"/>
      <c r="TOM206" s="403"/>
      <c r="TOY206" s="727"/>
      <c r="TPB206" s="403"/>
      <c r="TPC206" s="403"/>
      <c r="TPO206" s="727"/>
      <c r="TPR206" s="403"/>
      <c r="TPS206" s="403"/>
      <c r="TQE206" s="727"/>
      <c r="TQH206" s="403"/>
      <c r="TQI206" s="403"/>
      <c r="TQU206" s="727"/>
      <c r="TQX206" s="403"/>
      <c r="TQY206" s="403"/>
      <c r="TRK206" s="727"/>
      <c r="TRN206" s="403"/>
      <c r="TRO206" s="403"/>
      <c r="TSA206" s="727"/>
      <c r="TSD206" s="403"/>
      <c r="TSE206" s="403"/>
      <c r="TSQ206" s="727"/>
      <c r="TST206" s="403"/>
      <c r="TSU206" s="403"/>
      <c r="TTG206" s="727"/>
      <c r="TTJ206" s="403"/>
      <c r="TTK206" s="403"/>
      <c r="TTW206" s="727"/>
      <c r="TTZ206" s="403"/>
      <c r="TUA206" s="403"/>
      <c r="TUM206" s="727"/>
      <c r="TUP206" s="403"/>
      <c r="TUQ206" s="403"/>
      <c r="TVC206" s="727"/>
      <c r="TVF206" s="403"/>
      <c r="TVG206" s="403"/>
      <c r="TVS206" s="727"/>
      <c r="TVV206" s="403"/>
      <c r="TVW206" s="403"/>
      <c r="TWI206" s="727"/>
      <c r="TWL206" s="403"/>
      <c r="TWM206" s="403"/>
      <c r="TWY206" s="727"/>
      <c r="TXB206" s="403"/>
      <c r="TXC206" s="403"/>
      <c r="TXO206" s="727"/>
      <c r="TXR206" s="403"/>
      <c r="TXS206" s="403"/>
      <c r="TYE206" s="727"/>
      <c r="TYH206" s="403"/>
      <c r="TYI206" s="403"/>
      <c r="TYU206" s="727"/>
      <c r="TYX206" s="403"/>
      <c r="TYY206" s="403"/>
      <c r="TZK206" s="727"/>
      <c r="TZN206" s="403"/>
      <c r="TZO206" s="403"/>
      <c r="UAA206" s="727"/>
      <c r="UAD206" s="403"/>
      <c r="UAE206" s="403"/>
      <c r="UAQ206" s="727"/>
      <c r="UAT206" s="403"/>
      <c r="UAU206" s="403"/>
      <c r="UBG206" s="727"/>
      <c r="UBJ206" s="403"/>
      <c r="UBK206" s="403"/>
      <c r="UBW206" s="727"/>
      <c r="UBZ206" s="403"/>
      <c r="UCA206" s="403"/>
      <c r="UCM206" s="727"/>
      <c r="UCP206" s="403"/>
      <c r="UCQ206" s="403"/>
      <c r="UDC206" s="727"/>
      <c r="UDF206" s="403"/>
      <c r="UDG206" s="403"/>
      <c r="UDS206" s="727"/>
      <c r="UDV206" s="403"/>
      <c r="UDW206" s="403"/>
      <c r="UEI206" s="727"/>
      <c r="UEL206" s="403"/>
      <c r="UEM206" s="403"/>
      <c r="UEY206" s="727"/>
      <c r="UFB206" s="403"/>
      <c r="UFC206" s="403"/>
      <c r="UFO206" s="727"/>
      <c r="UFR206" s="403"/>
      <c r="UFS206" s="403"/>
      <c r="UGE206" s="727"/>
      <c r="UGH206" s="403"/>
      <c r="UGI206" s="403"/>
      <c r="UGU206" s="727"/>
      <c r="UGX206" s="403"/>
      <c r="UGY206" s="403"/>
      <c r="UHK206" s="727"/>
      <c r="UHN206" s="403"/>
      <c r="UHO206" s="403"/>
      <c r="UIA206" s="727"/>
      <c r="UID206" s="403"/>
      <c r="UIE206" s="403"/>
      <c r="UIQ206" s="727"/>
      <c r="UIT206" s="403"/>
      <c r="UIU206" s="403"/>
      <c r="UJG206" s="727"/>
      <c r="UJJ206" s="403"/>
      <c r="UJK206" s="403"/>
      <c r="UJW206" s="727"/>
      <c r="UJZ206" s="403"/>
      <c r="UKA206" s="403"/>
      <c r="UKM206" s="727"/>
      <c r="UKP206" s="403"/>
      <c r="UKQ206" s="403"/>
      <c r="ULC206" s="727"/>
      <c r="ULF206" s="403"/>
      <c r="ULG206" s="403"/>
      <c r="ULS206" s="727"/>
      <c r="ULV206" s="403"/>
      <c r="ULW206" s="403"/>
      <c r="UMI206" s="727"/>
      <c r="UML206" s="403"/>
      <c r="UMM206" s="403"/>
      <c r="UMY206" s="727"/>
      <c r="UNB206" s="403"/>
      <c r="UNC206" s="403"/>
      <c r="UNO206" s="727"/>
      <c r="UNR206" s="403"/>
      <c r="UNS206" s="403"/>
      <c r="UOE206" s="727"/>
      <c r="UOH206" s="403"/>
      <c r="UOI206" s="403"/>
      <c r="UOU206" s="727"/>
      <c r="UOX206" s="403"/>
      <c r="UOY206" s="403"/>
      <c r="UPK206" s="727"/>
      <c r="UPN206" s="403"/>
      <c r="UPO206" s="403"/>
      <c r="UQA206" s="727"/>
      <c r="UQD206" s="403"/>
      <c r="UQE206" s="403"/>
      <c r="UQQ206" s="727"/>
      <c r="UQT206" s="403"/>
      <c r="UQU206" s="403"/>
      <c r="URG206" s="727"/>
      <c r="URJ206" s="403"/>
      <c r="URK206" s="403"/>
      <c r="URW206" s="727"/>
      <c r="URZ206" s="403"/>
      <c r="USA206" s="403"/>
      <c r="USM206" s="727"/>
      <c r="USP206" s="403"/>
      <c r="USQ206" s="403"/>
      <c r="UTC206" s="727"/>
      <c r="UTF206" s="403"/>
      <c r="UTG206" s="403"/>
      <c r="UTS206" s="727"/>
      <c r="UTV206" s="403"/>
      <c r="UTW206" s="403"/>
      <c r="UUI206" s="727"/>
      <c r="UUL206" s="403"/>
      <c r="UUM206" s="403"/>
      <c r="UUY206" s="727"/>
      <c r="UVB206" s="403"/>
      <c r="UVC206" s="403"/>
      <c r="UVO206" s="727"/>
      <c r="UVR206" s="403"/>
      <c r="UVS206" s="403"/>
      <c r="UWE206" s="727"/>
      <c r="UWH206" s="403"/>
      <c r="UWI206" s="403"/>
      <c r="UWU206" s="727"/>
      <c r="UWX206" s="403"/>
      <c r="UWY206" s="403"/>
      <c r="UXK206" s="727"/>
      <c r="UXN206" s="403"/>
      <c r="UXO206" s="403"/>
      <c r="UYA206" s="727"/>
      <c r="UYD206" s="403"/>
      <c r="UYE206" s="403"/>
      <c r="UYQ206" s="727"/>
      <c r="UYT206" s="403"/>
      <c r="UYU206" s="403"/>
      <c r="UZG206" s="727"/>
      <c r="UZJ206" s="403"/>
      <c r="UZK206" s="403"/>
      <c r="UZW206" s="727"/>
      <c r="UZZ206" s="403"/>
      <c r="VAA206" s="403"/>
      <c r="VAM206" s="727"/>
      <c r="VAP206" s="403"/>
      <c r="VAQ206" s="403"/>
      <c r="VBC206" s="727"/>
      <c r="VBF206" s="403"/>
      <c r="VBG206" s="403"/>
      <c r="VBS206" s="727"/>
      <c r="VBV206" s="403"/>
      <c r="VBW206" s="403"/>
      <c r="VCI206" s="727"/>
      <c r="VCL206" s="403"/>
      <c r="VCM206" s="403"/>
      <c r="VCY206" s="727"/>
      <c r="VDB206" s="403"/>
      <c r="VDC206" s="403"/>
      <c r="VDO206" s="727"/>
      <c r="VDR206" s="403"/>
      <c r="VDS206" s="403"/>
      <c r="VEE206" s="727"/>
      <c r="VEH206" s="403"/>
      <c r="VEI206" s="403"/>
      <c r="VEU206" s="727"/>
      <c r="VEX206" s="403"/>
      <c r="VEY206" s="403"/>
      <c r="VFK206" s="727"/>
      <c r="VFN206" s="403"/>
      <c r="VFO206" s="403"/>
      <c r="VGA206" s="727"/>
      <c r="VGD206" s="403"/>
      <c r="VGE206" s="403"/>
      <c r="VGQ206" s="727"/>
      <c r="VGT206" s="403"/>
      <c r="VGU206" s="403"/>
      <c r="VHG206" s="727"/>
      <c r="VHJ206" s="403"/>
      <c r="VHK206" s="403"/>
      <c r="VHW206" s="727"/>
      <c r="VHZ206" s="403"/>
      <c r="VIA206" s="403"/>
      <c r="VIM206" s="727"/>
      <c r="VIP206" s="403"/>
      <c r="VIQ206" s="403"/>
      <c r="VJC206" s="727"/>
      <c r="VJF206" s="403"/>
      <c r="VJG206" s="403"/>
      <c r="VJS206" s="727"/>
      <c r="VJV206" s="403"/>
      <c r="VJW206" s="403"/>
      <c r="VKI206" s="727"/>
      <c r="VKL206" s="403"/>
      <c r="VKM206" s="403"/>
      <c r="VKY206" s="727"/>
      <c r="VLB206" s="403"/>
      <c r="VLC206" s="403"/>
      <c r="VLO206" s="727"/>
      <c r="VLR206" s="403"/>
      <c r="VLS206" s="403"/>
      <c r="VME206" s="727"/>
      <c r="VMH206" s="403"/>
      <c r="VMI206" s="403"/>
      <c r="VMU206" s="727"/>
      <c r="VMX206" s="403"/>
      <c r="VMY206" s="403"/>
      <c r="VNK206" s="727"/>
      <c r="VNN206" s="403"/>
      <c r="VNO206" s="403"/>
      <c r="VOA206" s="727"/>
      <c r="VOD206" s="403"/>
      <c r="VOE206" s="403"/>
      <c r="VOQ206" s="727"/>
      <c r="VOT206" s="403"/>
      <c r="VOU206" s="403"/>
      <c r="VPG206" s="727"/>
      <c r="VPJ206" s="403"/>
      <c r="VPK206" s="403"/>
      <c r="VPW206" s="727"/>
      <c r="VPZ206" s="403"/>
      <c r="VQA206" s="403"/>
      <c r="VQM206" s="727"/>
      <c r="VQP206" s="403"/>
      <c r="VQQ206" s="403"/>
      <c r="VRC206" s="727"/>
      <c r="VRF206" s="403"/>
      <c r="VRG206" s="403"/>
      <c r="VRS206" s="727"/>
      <c r="VRV206" s="403"/>
      <c r="VRW206" s="403"/>
      <c r="VSI206" s="727"/>
      <c r="VSL206" s="403"/>
      <c r="VSM206" s="403"/>
      <c r="VSY206" s="727"/>
      <c r="VTB206" s="403"/>
      <c r="VTC206" s="403"/>
      <c r="VTO206" s="727"/>
      <c r="VTR206" s="403"/>
      <c r="VTS206" s="403"/>
      <c r="VUE206" s="727"/>
      <c r="VUH206" s="403"/>
      <c r="VUI206" s="403"/>
      <c r="VUU206" s="727"/>
      <c r="VUX206" s="403"/>
      <c r="VUY206" s="403"/>
      <c r="VVK206" s="727"/>
      <c r="VVN206" s="403"/>
      <c r="VVO206" s="403"/>
      <c r="VWA206" s="727"/>
      <c r="VWD206" s="403"/>
      <c r="VWE206" s="403"/>
      <c r="VWQ206" s="727"/>
      <c r="VWT206" s="403"/>
      <c r="VWU206" s="403"/>
      <c r="VXG206" s="727"/>
      <c r="VXJ206" s="403"/>
      <c r="VXK206" s="403"/>
      <c r="VXW206" s="727"/>
      <c r="VXZ206" s="403"/>
      <c r="VYA206" s="403"/>
      <c r="VYM206" s="727"/>
      <c r="VYP206" s="403"/>
      <c r="VYQ206" s="403"/>
      <c r="VZC206" s="727"/>
      <c r="VZF206" s="403"/>
      <c r="VZG206" s="403"/>
      <c r="VZS206" s="727"/>
      <c r="VZV206" s="403"/>
      <c r="VZW206" s="403"/>
      <c r="WAI206" s="727"/>
      <c r="WAL206" s="403"/>
      <c r="WAM206" s="403"/>
      <c r="WAY206" s="727"/>
      <c r="WBB206" s="403"/>
      <c r="WBC206" s="403"/>
      <c r="WBO206" s="727"/>
      <c r="WBR206" s="403"/>
      <c r="WBS206" s="403"/>
      <c r="WCE206" s="727"/>
      <c r="WCH206" s="403"/>
      <c r="WCI206" s="403"/>
      <c r="WCU206" s="727"/>
      <c r="WCX206" s="403"/>
      <c r="WCY206" s="403"/>
      <c r="WDK206" s="727"/>
      <c r="WDN206" s="403"/>
      <c r="WDO206" s="403"/>
      <c r="WEA206" s="727"/>
      <c r="WED206" s="403"/>
      <c r="WEE206" s="403"/>
      <c r="WEQ206" s="727"/>
      <c r="WET206" s="403"/>
      <c r="WEU206" s="403"/>
      <c r="WFG206" s="727"/>
      <c r="WFJ206" s="403"/>
      <c r="WFK206" s="403"/>
      <c r="WFW206" s="727"/>
      <c r="WFZ206" s="403"/>
      <c r="WGA206" s="403"/>
      <c r="WGM206" s="727"/>
      <c r="WGP206" s="403"/>
      <c r="WGQ206" s="403"/>
      <c r="WHC206" s="727"/>
      <c r="WHF206" s="403"/>
      <c r="WHG206" s="403"/>
      <c r="WHS206" s="727"/>
      <c r="WHV206" s="403"/>
      <c r="WHW206" s="403"/>
      <c r="WII206" s="727"/>
      <c r="WIL206" s="403"/>
      <c r="WIM206" s="403"/>
      <c r="WIY206" s="727"/>
      <c r="WJB206" s="403"/>
      <c r="WJC206" s="403"/>
      <c r="WJO206" s="727"/>
      <c r="WJR206" s="403"/>
      <c r="WJS206" s="403"/>
      <c r="WKE206" s="727"/>
      <c r="WKH206" s="403"/>
      <c r="WKI206" s="403"/>
      <c r="WKU206" s="727"/>
      <c r="WKX206" s="403"/>
      <c r="WKY206" s="403"/>
      <c r="WLK206" s="727"/>
      <c r="WLN206" s="403"/>
      <c r="WLO206" s="403"/>
      <c r="WMA206" s="727"/>
      <c r="WMD206" s="403"/>
      <c r="WME206" s="403"/>
      <c r="WMQ206" s="727"/>
      <c r="WMT206" s="403"/>
      <c r="WMU206" s="403"/>
      <c r="WNG206" s="727"/>
      <c r="WNJ206" s="403"/>
      <c r="WNK206" s="403"/>
      <c r="WNW206" s="727"/>
      <c r="WNZ206" s="403"/>
      <c r="WOA206" s="403"/>
      <c r="WOM206" s="727"/>
      <c r="WOP206" s="403"/>
      <c r="WOQ206" s="403"/>
      <c r="WPC206" s="727"/>
      <c r="WPF206" s="403"/>
      <c r="WPG206" s="403"/>
      <c r="WPS206" s="727"/>
      <c r="WPV206" s="403"/>
      <c r="WPW206" s="403"/>
      <c r="WQI206" s="727"/>
      <c r="WQL206" s="403"/>
      <c r="WQM206" s="403"/>
      <c r="WQY206" s="727"/>
      <c r="WRB206" s="403"/>
      <c r="WRC206" s="403"/>
      <c r="WRO206" s="727"/>
      <c r="WRR206" s="403"/>
      <c r="WRS206" s="403"/>
      <c r="WSE206" s="727"/>
      <c r="WSH206" s="403"/>
      <c r="WSI206" s="403"/>
      <c r="WSU206" s="727"/>
      <c r="WSX206" s="403"/>
      <c r="WSY206" s="403"/>
      <c r="WTK206" s="727"/>
      <c r="WTN206" s="403"/>
      <c r="WTO206" s="403"/>
      <c r="WUA206" s="727"/>
      <c r="WUD206" s="403"/>
      <c r="WUE206" s="403"/>
      <c r="WUQ206" s="727"/>
      <c r="WUT206" s="403"/>
      <c r="WUU206" s="403"/>
      <c r="WVG206" s="727"/>
      <c r="WVJ206" s="403"/>
      <c r="WVK206" s="403"/>
      <c r="WVW206" s="727"/>
      <c r="WVZ206" s="403"/>
      <c r="WWA206" s="403"/>
      <c r="WWM206" s="727"/>
      <c r="WWP206" s="403"/>
      <c r="WWQ206" s="403"/>
      <c r="WXC206" s="727"/>
      <c r="WXF206" s="403"/>
      <c r="WXG206" s="403"/>
      <c r="WXS206" s="727"/>
      <c r="WXV206" s="403"/>
      <c r="WXW206" s="403"/>
      <c r="WYI206" s="727"/>
      <c r="WYL206" s="403"/>
      <c r="WYM206" s="403"/>
      <c r="WYY206" s="727"/>
      <c r="WZB206" s="403"/>
      <c r="WZC206" s="403"/>
      <c r="WZO206" s="727"/>
      <c r="WZR206" s="403"/>
      <c r="WZS206" s="403"/>
      <c r="XAE206" s="727"/>
      <c r="XAH206" s="403"/>
      <c r="XAI206" s="403"/>
      <c r="XAU206" s="727"/>
      <c r="XAX206" s="403"/>
      <c r="XAY206" s="403"/>
      <c r="XBK206" s="727"/>
      <c r="XBN206" s="403"/>
      <c r="XBO206" s="403"/>
      <c r="XCA206" s="727"/>
      <c r="XCD206" s="403"/>
      <c r="XCE206" s="403"/>
      <c r="XCQ206" s="727"/>
      <c r="XCT206" s="403"/>
      <c r="XCU206" s="403"/>
      <c r="XDG206" s="727"/>
      <c r="XDJ206" s="403"/>
      <c r="XDK206" s="403"/>
      <c r="XDW206" s="727"/>
      <c r="XDZ206" s="403"/>
      <c r="XEA206" s="403"/>
      <c r="XEM206" s="727"/>
      <c r="XEP206" s="403"/>
      <c r="XEQ206" s="403"/>
      <c r="XFC206" s="727"/>
    </row>
    <row r="207" spans="1:1023 1026:2047 2050:3071 3074:4095 4098:5119 5122:6143 6146:7167 7170:8191 8194:9215 9218:10239 10242:11263 11266:12287 12290:13311 13314:14335 14338:15359 15362:16383" s="94" customFormat="1">
      <c r="A207" s="570" t="s">
        <v>15</v>
      </c>
      <c r="B207" s="571">
        <v>45917</v>
      </c>
      <c r="C207" s="571">
        <v>45919</v>
      </c>
      <c r="D207" s="570" t="s">
        <v>504</v>
      </c>
      <c r="E207" s="570" t="s">
        <v>486</v>
      </c>
      <c r="F207" s="570">
        <v>65</v>
      </c>
      <c r="G207" s="570" t="s">
        <v>499</v>
      </c>
      <c r="H207" s="570">
        <v>1800</v>
      </c>
      <c r="I207" s="570">
        <v>15</v>
      </c>
      <c r="J207" s="570">
        <v>0</v>
      </c>
      <c r="K207" s="570">
        <v>0</v>
      </c>
      <c r="L207" s="570">
        <v>0</v>
      </c>
      <c r="M207" s="570">
        <v>0</v>
      </c>
      <c r="N207" s="570">
        <f t="shared" si="2187"/>
        <v>1815</v>
      </c>
      <c r="O207" s="563">
        <f t="shared" si="2188"/>
        <v>27.923076923076923</v>
      </c>
      <c r="P207" s="570" t="s">
        <v>1283</v>
      </c>
      <c r="R207" s="403"/>
      <c r="S207" s="403"/>
      <c r="AE207" s="727"/>
      <c r="AH207" s="403"/>
      <c r="AI207" s="403"/>
      <c r="AU207" s="727"/>
      <c r="AX207" s="403"/>
      <c r="AY207" s="403"/>
      <c r="BK207" s="727"/>
      <c r="BN207" s="403"/>
      <c r="BO207" s="403"/>
      <c r="CA207" s="727"/>
      <c r="CD207" s="403"/>
      <c r="CE207" s="403"/>
      <c r="CQ207" s="727"/>
      <c r="CT207" s="403"/>
      <c r="CU207" s="403"/>
      <c r="DG207" s="727"/>
      <c r="DJ207" s="403"/>
      <c r="DK207" s="403"/>
      <c r="DW207" s="727"/>
      <c r="DZ207" s="403"/>
      <c r="EA207" s="403"/>
      <c r="EM207" s="727"/>
      <c r="EP207" s="403"/>
      <c r="EQ207" s="403"/>
      <c r="FC207" s="727"/>
      <c r="FF207" s="403"/>
      <c r="FG207" s="403"/>
      <c r="FS207" s="727"/>
      <c r="FV207" s="403"/>
      <c r="FW207" s="403"/>
      <c r="GI207" s="727"/>
      <c r="GL207" s="403"/>
      <c r="GM207" s="403"/>
      <c r="GY207" s="727"/>
      <c r="HB207" s="403"/>
      <c r="HC207" s="403"/>
      <c r="HO207" s="727"/>
      <c r="HR207" s="403"/>
      <c r="HS207" s="403"/>
      <c r="IE207" s="727"/>
      <c r="IH207" s="403"/>
      <c r="II207" s="403"/>
      <c r="IU207" s="727"/>
      <c r="IX207" s="403"/>
      <c r="IY207" s="403"/>
      <c r="JK207" s="727"/>
      <c r="JN207" s="403"/>
      <c r="JO207" s="403"/>
      <c r="KA207" s="727"/>
      <c r="KD207" s="403"/>
      <c r="KE207" s="403"/>
      <c r="KQ207" s="727"/>
      <c r="KT207" s="403"/>
      <c r="KU207" s="403"/>
      <c r="LG207" s="727"/>
      <c r="LJ207" s="403"/>
      <c r="LK207" s="403"/>
      <c r="LW207" s="727"/>
      <c r="LZ207" s="403"/>
      <c r="MA207" s="403"/>
      <c r="MM207" s="727"/>
      <c r="MP207" s="403"/>
      <c r="MQ207" s="403"/>
      <c r="NC207" s="727"/>
      <c r="NF207" s="403"/>
      <c r="NG207" s="403"/>
      <c r="NS207" s="727"/>
      <c r="NV207" s="403"/>
      <c r="NW207" s="403"/>
      <c r="OI207" s="727"/>
      <c r="OL207" s="403"/>
      <c r="OM207" s="403"/>
      <c r="OY207" s="727"/>
      <c r="PB207" s="403"/>
      <c r="PC207" s="403"/>
      <c r="PO207" s="727"/>
      <c r="PR207" s="403"/>
      <c r="PS207" s="403"/>
      <c r="QE207" s="727"/>
      <c r="QH207" s="403"/>
      <c r="QI207" s="403"/>
      <c r="QU207" s="727"/>
      <c r="QX207" s="403"/>
      <c r="QY207" s="403"/>
      <c r="RK207" s="727"/>
      <c r="RN207" s="403"/>
      <c r="RO207" s="403"/>
      <c r="SA207" s="727"/>
      <c r="SD207" s="403"/>
      <c r="SE207" s="403"/>
      <c r="SQ207" s="727"/>
      <c r="ST207" s="403"/>
      <c r="SU207" s="403"/>
      <c r="TG207" s="727"/>
      <c r="TJ207" s="403"/>
      <c r="TK207" s="403"/>
      <c r="TW207" s="727"/>
      <c r="TZ207" s="403"/>
      <c r="UA207" s="403"/>
      <c r="UM207" s="727"/>
      <c r="UP207" s="403"/>
      <c r="UQ207" s="403"/>
      <c r="VC207" s="727"/>
      <c r="VF207" s="403"/>
      <c r="VG207" s="403"/>
      <c r="VS207" s="727"/>
      <c r="VV207" s="403"/>
      <c r="VW207" s="403"/>
      <c r="WI207" s="727"/>
      <c r="WL207" s="403"/>
      <c r="WM207" s="403"/>
      <c r="WY207" s="727"/>
      <c r="XB207" s="403"/>
      <c r="XC207" s="403"/>
      <c r="XO207" s="727"/>
      <c r="XR207" s="403"/>
      <c r="XS207" s="403"/>
      <c r="YE207" s="727"/>
      <c r="YH207" s="403"/>
      <c r="YI207" s="403"/>
      <c r="YU207" s="727"/>
      <c r="YX207" s="403"/>
      <c r="YY207" s="403"/>
      <c r="ZK207" s="727"/>
      <c r="ZN207" s="403"/>
      <c r="ZO207" s="403"/>
      <c r="AAA207" s="727"/>
      <c r="AAD207" s="403"/>
      <c r="AAE207" s="403"/>
      <c r="AAQ207" s="727"/>
      <c r="AAT207" s="403"/>
      <c r="AAU207" s="403"/>
      <c r="ABG207" s="727"/>
      <c r="ABJ207" s="403"/>
      <c r="ABK207" s="403"/>
      <c r="ABW207" s="727"/>
      <c r="ABZ207" s="403"/>
      <c r="ACA207" s="403"/>
      <c r="ACM207" s="727"/>
      <c r="ACP207" s="403"/>
      <c r="ACQ207" s="403"/>
      <c r="ADC207" s="727"/>
      <c r="ADF207" s="403"/>
      <c r="ADG207" s="403"/>
      <c r="ADS207" s="727"/>
      <c r="ADV207" s="403"/>
      <c r="ADW207" s="403"/>
      <c r="AEI207" s="727"/>
      <c r="AEL207" s="403"/>
      <c r="AEM207" s="403"/>
      <c r="AEY207" s="727"/>
      <c r="AFB207" s="403"/>
      <c r="AFC207" s="403"/>
      <c r="AFO207" s="727"/>
      <c r="AFR207" s="403"/>
      <c r="AFS207" s="403"/>
      <c r="AGE207" s="727"/>
      <c r="AGH207" s="403"/>
      <c r="AGI207" s="403"/>
      <c r="AGU207" s="727"/>
      <c r="AGX207" s="403"/>
      <c r="AGY207" s="403"/>
      <c r="AHK207" s="727"/>
      <c r="AHN207" s="403"/>
      <c r="AHO207" s="403"/>
      <c r="AIA207" s="727"/>
      <c r="AID207" s="403"/>
      <c r="AIE207" s="403"/>
      <c r="AIQ207" s="727"/>
      <c r="AIT207" s="403"/>
      <c r="AIU207" s="403"/>
      <c r="AJG207" s="727"/>
      <c r="AJJ207" s="403"/>
      <c r="AJK207" s="403"/>
      <c r="AJW207" s="727"/>
      <c r="AJZ207" s="403"/>
      <c r="AKA207" s="403"/>
      <c r="AKM207" s="727"/>
      <c r="AKP207" s="403"/>
      <c r="AKQ207" s="403"/>
      <c r="ALC207" s="727"/>
      <c r="ALF207" s="403"/>
      <c r="ALG207" s="403"/>
      <c r="ALS207" s="727"/>
      <c r="ALV207" s="403"/>
      <c r="ALW207" s="403"/>
      <c r="AMI207" s="727"/>
      <c r="AML207" s="403"/>
      <c r="AMM207" s="403"/>
      <c r="AMY207" s="727"/>
      <c r="ANB207" s="403"/>
      <c r="ANC207" s="403"/>
      <c r="ANO207" s="727"/>
      <c r="ANR207" s="403"/>
      <c r="ANS207" s="403"/>
      <c r="AOE207" s="727"/>
      <c r="AOH207" s="403"/>
      <c r="AOI207" s="403"/>
      <c r="AOU207" s="727"/>
      <c r="AOX207" s="403"/>
      <c r="AOY207" s="403"/>
      <c r="APK207" s="727"/>
      <c r="APN207" s="403"/>
      <c r="APO207" s="403"/>
      <c r="AQA207" s="727"/>
      <c r="AQD207" s="403"/>
      <c r="AQE207" s="403"/>
      <c r="AQQ207" s="727"/>
      <c r="AQT207" s="403"/>
      <c r="AQU207" s="403"/>
      <c r="ARG207" s="727"/>
      <c r="ARJ207" s="403"/>
      <c r="ARK207" s="403"/>
      <c r="ARW207" s="727"/>
      <c r="ARZ207" s="403"/>
      <c r="ASA207" s="403"/>
      <c r="ASM207" s="727"/>
      <c r="ASP207" s="403"/>
      <c r="ASQ207" s="403"/>
      <c r="ATC207" s="727"/>
      <c r="ATF207" s="403"/>
      <c r="ATG207" s="403"/>
      <c r="ATS207" s="727"/>
      <c r="ATV207" s="403"/>
      <c r="ATW207" s="403"/>
      <c r="AUI207" s="727"/>
      <c r="AUL207" s="403"/>
      <c r="AUM207" s="403"/>
      <c r="AUY207" s="727"/>
      <c r="AVB207" s="403"/>
      <c r="AVC207" s="403"/>
      <c r="AVO207" s="727"/>
      <c r="AVR207" s="403"/>
      <c r="AVS207" s="403"/>
      <c r="AWE207" s="727"/>
      <c r="AWH207" s="403"/>
      <c r="AWI207" s="403"/>
      <c r="AWU207" s="727"/>
      <c r="AWX207" s="403"/>
      <c r="AWY207" s="403"/>
      <c r="AXK207" s="727"/>
      <c r="AXN207" s="403"/>
      <c r="AXO207" s="403"/>
      <c r="AYA207" s="727"/>
      <c r="AYD207" s="403"/>
      <c r="AYE207" s="403"/>
      <c r="AYQ207" s="727"/>
      <c r="AYT207" s="403"/>
      <c r="AYU207" s="403"/>
      <c r="AZG207" s="727"/>
      <c r="AZJ207" s="403"/>
      <c r="AZK207" s="403"/>
      <c r="AZW207" s="727"/>
      <c r="AZZ207" s="403"/>
      <c r="BAA207" s="403"/>
      <c r="BAM207" s="727"/>
      <c r="BAP207" s="403"/>
      <c r="BAQ207" s="403"/>
      <c r="BBC207" s="727"/>
      <c r="BBF207" s="403"/>
      <c r="BBG207" s="403"/>
      <c r="BBS207" s="727"/>
      <c r="BBV207" s="403"/>
      <c r="BBW207" s="403"/>
      <c r="BCI207" s="727"/>
      <c r="BCL207" s="403"/>
      <c r="BCM207" s="403"/>
      <c r="BCY207" s="727"/>
      <c r="BDB207" s="403"/>
      <c r="BDC207" s="403"/>
      <c r="BDO207" s="727"/>
      <c r="BDR207" s="403"/>
      <c r="BDS207" s="403"/>
      <c r="BEE207" s="727"/>
      <c r="BEH207" s="403"/>
      <c r="BEI207" s="403"/>
      <c r="BEU207" s="727"/>
      <c r="BEX207" s="403"/>
      <c r="BEY207" s="403"/>
      <c r="BFK207" s="727"/>
      <c r="BFN207" s="403"/>
      <c r="BFO207" s="403"/>
      <c r="BGA207" s="727"/>
      <c r="BGD207" s="403"/>
      <c r="BGE207" s="403"/>
      <c r="BGQ207" s="727"/>
      <c r="BGT207" s="403"/>
      <c r="BGU207" s="403"/>
      <c r="BHG207" s="727"/>
      <c r="BHJ207" s="403"/>
      <c r="BHK207" s="403"/>
      <c r="BHW207" s="727"/>
      <c r="BHZ207" s="403"/>
      <c r="BIA207" s="403"/>
      <c r="BIM207" s="727"/>
      <c r="BIP207" s="403"/>
      <c r="BIQ207" s="403"/>
      <c r="BJC207" s="727"/>
      <c r="BJF207" s="403"/>
      <c r="BJG207" s="403"/>
      <c r="BJS207" s="727"/>
      <c r="BJV207" s="403"/>
      <c r="BJW207" s="403"/>
      <c r="BKI207" s="727"/>
      <c r="BKL207" s="403"/>
      <c r="BKM207" s="403"/>
      <c r="BKY207" s="727"/>
      <c r="BLB207" s="403"/>
      <c r="BLC207" s="403"/>
      <c r="BLO207" s="727"/>
      <c r="BLR207" s="403"/>
      <c r="BLS207" s="403"/>
      <c r="BME207" s="727"/>
      <c r="BMH207" s="403"/>
      <c r="BMI207" s="403"/>
      <c r="BMU207" s="727"/>
      <c r="BMX207" s="403"/>
      <c r="BMY207" s="403"/>
      <c r="BNK207" s="727"/>
      <c r="BNN207" s="403"/>
      <c r="BNO207" s="403"/>
      <c r="BOA207" s="727"/>
      <c r="BOD207" s="403"/>
      <c r="BOE207" s="403"/>
      <c r="BOQ207" s="727"/>
      <c r="BOT207" s="403"/>
      <c r="BOU207" s="403"/>
      <c r="BPG207" s="727"/>
      <c r="BPJ207" s="403"/>
      <c r="BPK207" s="403"/>
      <c r="BPW207" s="727"/>
      <c r="BPZ207" s="403"/>
      <c r="BQA207" s="403"/>
      <c r="BQM207" s="727"/>
      <c r="BQP207" s="403"/>
      <c r="BQQ207" s="403"/>
      <c r="BRC207" s="727"/>
      <c r="BRF207" s="403"/>
      <c r="BRG207" s="403"/>
      <c r="BRS207" s="727"/>
      <c r="BRV207" s="403"/>
      <c r="BRW207" s="403"/>
      <c r="BSI207" s="727"/>
      <c r="BSL207" s="403"/>
      <c r="BSM207" s="403"/>
      <c r="BSY207" s="727"/>
      <c r="BTB207" s="403"/>
      <c r="BTC207" s="403"/>
      <c r="BTO207" s="727"/>
      <c r="BTR207" s="403"/>
      <c r="BTS207" s="403"/>
      <c r="BUE207" s="727"/>
      <c r="BUH207" s="403"/>
      <c r="BUI207" s="403"/>
      <c r="BUU207" s="727"/>
      <c r="BUX207" s="403"/>
      <c r="BUY207" s="403"/>
      <c r="BVK207" s="727"/>
      <c r="BVN207" s="403"/>
      <c r="BVO207" s="403"/>
      <c r="BWA207" s="727"/>
      <c r="BWD207" s="403"/>
      <c r="BWE207" s="403"/>
      <c r="BWQ207" s="727"/>
      <c r="BWT207" s="403"/>
      <c r="BWU207" s="403"/>
      <c r="BXG207" s="727"/>
      <c r="BXJ207" s="403"/>
      <c r="BXK207" s="403"/>
      <c r="BXW207" s="727"/>
      <c r="BXZ207" s="403"/>
      <c r="BYA207" s="403"/>
      <c r="BYM207" s="727"/>
      <c r="BYP207" s="403"/>
      <c r="BYQ207" s="403"/>
      <c r="BZC207" s="727"/>
      <c r="BZF207" s="403"/>
      <c r="BZG207" s="403"/>
      <c r="BZS207" s="727"/>
      <c r="BZV207" s="403"/>
      <c r="BZW207" s="403"/>
      <c r="CAI207" s="727"/>
      <c r="CAL207" s="403"/>
      <c r="CAM207" s="403"/>
      <c r="CAY207" s="727"/>
      <c r="CBB207" s="403"/>
      <c r="CBC207" s="403"/>
      <c r="CBO207" s="727"/>
      <c r="CBR207" s="403"/>
      <c r="CBS207" s="403"/>
      <c r="CCE207" s="727"/>
      <c r="CCH207" s="403"/>
      <c r="CCI207" s="403"/>
      <c r="CCU207" s="727"/>
      <c r="CCX207" s="403"/>
      <c r="CCY207" s="403"/>
      <c r="CDK207" s="727"/>
      <c r="CDN207" s="403"/>
      <c r="CDO207" s="403"/>
      <c r="CEA207" s="727"/>
      <c r="CED207" s="403"/>
      <c r="CEE207" s="403"/>
      <c r="CEQ207" s="727"/>
      <c r="CET207" s="403"/>
      <c r="CEU207" s="403"/>
      <c r="CFG207" s="727"/>
      <c r="CFJ207" s="403"/>
      <c r="CFK207" s="403"/>
      <c r="CFW207" s="727"/>
      <c r="CFZ207" s="403"/>
      <c r="CGA207" s="403"/>
      <c r="CGM207" s="727"/>
      <c r="CGP207" s="403"/>
      <c r="CGQ207" s="403"/>
      <c r="CHC207" s="727"/>
      <c r="CHF207" s="403"/>
      <c r="CHG207" s="403"/>
      <c r="CHS207" s="727"/>
      <c r="CHV207" s="403"/>
      <c r="CHW207" s="403"/>
      <c r="CII207" s="727"/>
      <c r="CIL207" s="403"/>
      <c r="CIM207" s="403"/>
      <c r="CIY207" s="727"/>
      <c r="CJB207" s="403"/>
      <c r="CJC207" s="403"/>
      <c r="CJO207" s="727"/>
      <c r="CJR207" s="403"/>
      <c r="CJS207" s="403"/>
      <c r="CKE207" s="727"/>
      <c r="CKH207" s="403"/>
      <c r="CKI207" s="403"/>
      <c r="CKU207" s="727"/>
      <c r="CKX207" s="403"/>
      <c r="CKY207" s="403"/>
      <c r="CLK207" s="727"/>
      <c r="CLN207" s="403"/>
      <c r="CLO207" s="403"/>
      <c r="CMA207" s="727"/>
      <c r="CMD207" s="403"/>
      <c r="CME207" s="403"/>
      <c r="CMQ207" s="727"/>
      <c r="CMT207" s="403"/>
      <c r="CMU207" s="403"/>
      <c r="CNG207" s="727"/>
      <c r="CNJ207" s="403"/>
      <c r="CNK207" s="403"/>
      <c r="CNW207" s="727"/>
      <c r="CNZ207" s="403"/>
      <c r="COA207" s="403"/>
      <c r="COM207" s="727"/>
      <c r="COP207" s="403"/>
      <c r="COQ207" s="403"/>
      <c r="CPC207" s="727"/>
      <c r="CPF207" s="403"/>
      <c r="CPG207" s="403"/>
      <c r="CPS207" s="727"/>
      <c r="CPV207" s="403"/>
      <c r="CPW207" s="403"/>
      <c r="CQI207" s="727"/>
      <c r="CQL207" s="403"/>
      <c r="CQM207" s="403"/>
      <c r="CQY207" s="727"/>
      <c r="CRB207" s="403"/>
      <c r="CRC207" s="403"/>
      <c r="CRO207" s="727"/>
      <c r="CRR207" s="403"/>
      <c r="CRS207" s="403"/>
      <c r="CSE207" s="727"/>
      <c r="CSH207" s="403"/>
      <c r="CSI207" s="403"/>
      <c r="CSU207" s="727"/>
      <c r="CSX207" s="403"/>
      <c r="CSY207" s="403"/>
      <c r="CTK207" s="727"/>
      <c r="CTN207" s="403"/>
      <c r="CTO207" s="403"/>
      <c r="CUA207" s="727"/>
      <c r="CUD207" s="403"/>
      <c r="CUE207" s="403"/>
      <c r="CUQ207" s="727"/>
      <c r="CUT207" s="403"/>
      <c r="CUU207" s="403"/>
      <c r="CVG207" s="727"/>
      <c r="CVJ207" s="403"/>
      <c r="CVK207" s="403"/>
      <c r="CVW207" s="727"/>
      <c r="CVZ207" s="403"/>
      <c r="CWA207" s="403"/>
      <c r="CWM207" s="727"/>
      <c r="CWP207" s="403"/>
      <c r="CWQ207" s="403"/>
      <c r="CXC207" s="727"/>
      <c r="CXF207" s="403"/>
      <c r="CXG207" s="403"/>
      <c r="CXS207" s="727"/>
      <c r="CXV207" s="403"/>
      <c r="CXW207" s="403"/>
      <c r="CYI207" s="727"/>
      <c r="CYL207" s="403"/>
      <c r="CYM207" s="403"/>
      <c r="CYY207" s="727"/>
      <c r="CZB207" s="403"/>
      <c r="CZC207" s="403"/>
      <c r="CZO207" s="727"/>
      <c r="CZR207" s="403"/>
      <c r="CZS207" s="403"/>
      <c r="DAE207" s="727"/>
      <c r="DAH207" s="403"/>
      <c r="DAI207" s="403"/>
      <c r="DAU207" s="727"/>
      <c r="DAX207" s="403"/>
      <c r="DAY207" s="403"/>
      <c r="DBK207" s="727"/>
      <c r="DBN207" s="403"/>
      <c r="DBO207" s="403"/>
      <c r="DCA207" s="727"/>
      <c r="DCD207" s="403"/>
      <c r="DCE207" s="403"/>
      <c r="DCQ207" s="727"/>
      <c r="DCT207" s="403"/>
      <c r="DCU207" s="403"/>
      <c r="DDG207" s="727"/>
      <c r="DDJ207" s="403"/>
      <c r="DDK207" s="403"/>
      <c r="DDW207" s="727"/>
      <c r="DDZ207" s="403"/>
      <c r="DEA207" s="403"/>
      <c r="DEM207" s="727"/>
      <c r="DEP207" s="403"/>
      <c r="DEQ207" s="403"/>
      <c r="DFC207" s="727"/>
      <c r="DFF207" s="403"/>
      <c r="DFG207" s="403"/>
      <c r="DFS207" s="727"/>
      <c r="DFV207" s="403"/>
      <c r="DFW207" s="403"/>
      <c r="DGI207" s="727"/>
      <c r="DGL207" s="403"/>
      <c r="DGM207" s="403"/>
      <c r="DGY207" s="727"/>
      <c r="DHB207" s="403"/>
      <c r="DHC207" s="403"/>
      <c r="DHO207" s="727"/>
      <c r="DHR207" s="403"/>
      <c r="DHS207" s="403"/>
      <c r="DIE207" s="727"/>
      <c r="DIH207" s="403"/>
      <c r="DII207" s="403"/>
      <c r="DIU207" s="727"/>
      <c r="DIX207" s="403"/>
      <c r="DIY207" s="403"/>
      <c r="DJK207" s="727"/>
      <c r="DJN207" s="403"/>
      <c r="DJO207" s="403"/>
      <c r="DKA207" s="727"/>
      <c r="DKD207" s="403"/>
      <c r="DKE207" s="403"/>
      <c r="DKQ207" s="727"/>
      <c r="DKT207" s="403"/>
      <c r="DKU207" s="403"/>
      <c r="DLG207" s="727"/>
      <c r="DLJ207" s="403"/>
      <c r="DLK207" s="403"/>
      <c r="DLW207" s="727"/>
      <c r="DLZ207" s="403"/>
      <c r="DMA207" s="403"/>
      <c r="DMM207" s="727"/>
      <c r="DMP207" s="403"/>
      <c r="DMQ207" s="403"/>
      <c r="DNC207" s="727"/>
      <c r="DNF207" s="403"/>
      <c r="DNG207" s="403"/>
      <c r="DNS207" s="727"/>
      <c r="DNV207" s="403"/>
      <c r="DNW207" s="403"/>
      <c r="DOI207" s="727"/>
      <c r="DOL207" s="403"/>
      <c r="DOM207" s="403"/>
      <c r="DOY207" s="727"/>
      <c r="DPB207" s="403"/>
      <c r="DPC207" s="403"/>
      <c r="DPO207" s="727"/>
      <c r="DPR207" s="403"/>
      <c r="DPS207" s="403"/>
      <c r="DQE207" s="727"/>
      <c r="DQH207" s="403"/>
      <c r="DQI207" s="403"/>
      <c r="DQU207" s="727"/>
      <c r="DQX207" s="403"/>
      <c r="DQY207" s="403"/>
      <c r="DRK207" s="727"/>
      <c r="DRN207" s="403"/>
      <c r="DRO207" s="403"/>
      <c r="DSA207" s="727"/>
      <c r="DSD207" s="403"/>
      <c r="DSE207" s="403"/>
      <c r="DSQ207" s="727"/>
      <c r="DST207" s="403"/>
      <c r="DSU207" s="403"/>
      <c r="DTG207" s="727"/>
      <c r="DTJ207" s="403"/>
      <c r="DTK207" s="403"/>
      <c r="DTW207" s="727"/>
      <c r="DTZ207" s="403"/>
      <c r="DUA207" s="403"/>
      <c r="DUM207" s="727"/>
      <c r="DUP207" s="403"/>
      <c r="DUQ207" s="403"/>
      <c r="DVC207" s="727"/>
      <c r="DVF207" s="403"/>
      <c r="DVG207" s="403"/>
      <c r="DVS207" s="727"/>
      <c r="DVV207" s="403"/>
      <c r="DVW207" s="403"/>
      <c r="DWI207" s="727"/>
      <c r="DWL207" s="403"/>
      <c r="DWM207" s="403"/>
      <c r="DWY207" s="727"/>
      <c r="DXB207" s="403"/>
      <c r="DXC207" s="403"/>
      <c r="DXO207" s="727"/>
      <c r="DXR207" s="403"/>
      <c r="DXS207" s="403"/>
      <c r="DYE207" s="727"/>
      <c r="DYH207" s="403"/>
      <c r="DYI207" s="403"/>
      <c r="DYU207" s="727"/>
      <c r="DYX207" s="403"/>
      <c r="DYY207" s="403"/>
      <c r="DZK207" s="727"/>
      <c r="DZN207" s="403"/>
      <c r="DZO207" s="403"/>
      <c r="EAA207" s="727"/>
      <c r="EAD207" s="403"/>
      <c r="EAE207" s="403"/>
      <c r="EAQ207" s="727"/>
      <c r="EAT207" s="403"/>
      <c r="EAU207" s="403"/>
      <c r="EBG207" s="727"/>
      <c r="EBJ207" s="403"/>
      <c r="EBK207" s="403"/>
      <c r="EBW207" s="727"/>
      <c r="EBZ207" s="403"/>
      <c r="ECA207" s="403"/>
      <c r="ECM207" s="727"/>
      <c r="ECP207" s="403"/>
      <c r="ECQ207" s="403"/>
      <c r="EDC207" s="727"/>
      <c r="EDF207" s="403"/>
      <c r="EDG207" s="403"/>
      <c r="EDS207" s="727"/>
      <c r="EDV207" s="403"/>
      <c r="EDW207" s="403"/>
      <c r="EEI207" s="727"/>
      <c r="EEL207" s="403"/>
      <c r="EEM207" s="403"/>
      <c r="EEY207" s="727"/>
      <c r="EFB207" s="403"/>
      <c r="EFC207" s="403"/>
      <c r="EFO207" s="727"/>
      <c r="EFR207" s="403"/>
      <c r="EFS207" s="403"/>
      <c r="EGE207" s="727"/>
      <c r="EGH207" s="403"/>
      <c r="EGI207" s="403"/>
      <c r="EGU207" s="727"/>
      <c r="EGX207" s="403"/>
      <c r="EGY207" s="403"/>
      <c r="EHK207" s="727"/>
      <c r="EHN207" s="403"/>
      <c r="EHO207" s="403"/>
      <c r="EIA207" s="727"/>
      <c r="EID207" s="403"/>
      <c r="EIE207" s="403"/>
      <c r="EIQ207" s="727"/>
      <c r="EIT207" s="403"/>
      <c r="EIU207" s="403"/>
      <c r="EJG207" s="727"/>
      <c r="EJJ207" s="403"/>
      <c r="EJK207" s="403"/>
      <c r="EJW207" s="727"/>
      <c r="EJZ207" s="403"/>
      <c r="EKA207" s="403"/>
      <c r="EKM207" s="727"/>
      <c r="EKP207" s="403"/>
      <c r="EKQ207" s="403"/>
      <c r="ELC207" s="727"/>
      <c r="ELF207" s="403"/>
      <c r="ELG207" s="403"/>
      <c r="ELS207" s="727"/>
      <c r="ELV207" s="403"/>
      <c r="ELW207" s="403"/>
      <c r="EMI207" s="727"/>
      <c r="EML207" s="403"/>
      <c r="EMM207" s="403"/>
      <c r="EMY207" s="727"/>
      <c r="ENB207" s="403"/>
      <c r="ENC207" s="403"/>
      <c r="ENO207" s="727"/>
      <c r="ENR207" s="403"/>
      <c r="ENS207" s="403"/>
      <c r="EOE207" s="727"/>
      <c r="EOH207" s="403"/>
      <c r="EOI207" s="403"/>
      <c r="EOU207" s="727"/>
      <c r="EOX207" s="403"/>
      <c r="EOY207" s="403"/>
      <c r="EPK207" s="727"/>
      <c r="EPN207" s="403"/>
      <c r="EPO207" s="403"/>
      <c r="EQA207" s="727"/>
      <c r="EQD207" s="403"/>
      <c r="EQE207" s="403"/>
      <c r="EQQ207" s="727"/>
      <c r="EQT207" s="403"/>
      <c r="EQU207" s="403"/>
      <c r="ERG207" s="727"/>
      <c r="ERJ207" s="403"/>
      <c r="ERK207" s="403"/>
      <c r="ERW207" s="727"/>
      <c r="ERZ207" s="403"/>
      <c r="ESA207" s="403"/>
      <c r="ESM207" s="727"/>
      <c r="ESP207" s="403"/>
      <c r="ESQ207" s="403"/>
      <c r="ETC207" s="727"/>
      <c r="ETF207" s="403"/>
      <c r="ETG207" s="403"/>
      <c r="ETS207" s="727"/>
      <c r="ETV207" s="403"/>
      <c r="ETW207" s="403"/>
      <c r="EUI207" s="727"/>
      <c r="EUL207" s="403"/>
      <c r="EUM207" s="403"/>
      <c r="EUY207" s="727"/>
      <c r="EVB207" s="403"/>
      <c r="EVC207" s="403"/>
      <c r="EVO207" s="727"/>
      <c r="EVR207" s="403"/>
      <c r="EVS207" s="403"/>
      <c r="EWE207" s="727"/>
      <c r="EWH207" s="403"/>
      <c r="EWI207" s="403"/>
      <c r="EWU207" s="727"/>
      <c r="EWX207" s="403"/>
      <c r="EWY207" s="403"/>
      <c r="EXK207" s="727"/>
      <c r="EXN207" s="403"/>
      <c r="EXO207" s="403"/>
      <c r="EYA207" s="727"/>
      <c r="EYD207" s="403"/>
      <c r="EYE207" s="403"/>
      <c r="EYQ207" s="727"/>
      <c r="EYT207" s="403"/>
      <c r="EYU207" s="403"/>
      <c r="EZG207" s="727"/>
      <c r="EZJ207" s="403"/>
      <c r="EZK207" s="403"/>
      <c r="EZW207" s="727"/>
      <c r="EZZ207" s="403"/>
      <c r="FAA207" s="403"/>
      <c r="FAM207" s="727"/>
      <c r="FAP207" s="403"/>
      <c r="FAQ207" s="403"/>
      <c r="FBC207" s="727"/>
      <c r="FBF207" s="403"/>
      <c r="FBG207" s="403"/>
      <c r="FBS207" s="727"/>
      <c r="FBV207" s="403"/>
      <c r="FBW207" s="403"/>
      <c r="FCI207" s="727"/>
      <c r="FCL207" s="403"/>
      <c r="FCM207" s="403"/>
      <c r="FCY207" s="727"/>
      <c r="FDB207" s="403"/>
      <c r="FDC207" s="403"/>
      <c r="FDO207" s="727"/>
      <c r="FDR207" s="403"/>
      <c r="FDS207" s="403"/>
      <c r="FEE207" s="727"/>
      <c r="FEH207" s="403"/>
      <c r="FEI207" s="403"/>
      <c r="FEU207" s="727"/>
      <c r="FEX207" s="403"/>
      <c r="FEY207" s="403"/>
      <c r="FFK207" s="727"/>
      <c r="FFN207" s="403"/>
      <c r="FFO207" s="403"/>
      <c r="FGA207" s="727"/>
      <c r="FGD207" s="403"/>
      <c r="FGE207" s="403"/>
      <c r="FGQ207" s="727"/>
      <c r="FGT207" s="403"/>
      <c r="FGU207" s="403"/>
      <c r="FHG207" s="727"/>
      <c r="FHJ207" s="403"/>
      <c r="FHK207" s="403"/>
      <c r="FHW207" s="727"/>
      <c r="FHZ207" s="403"/>
      <c r="FIA207" s="403"/>
      <c r="FIM207" s="727"/>
      <c r="FIP207" s="403"/>
      <c r="FIQ207" s="403"/>
      <c r="FJC207" s="727"/>
      <c r="FJF207" s="403"/>
      <c r="FJG207" s="403"/>
      <c r="FJS207" s="727"/>
      <c r="FJV207" s="403"/>
      <c r="FJW207" s="403"/>
      <c r="FKI207" s="727"/>
      <c r="FKL207" s="403"/>
      <c r="FKM207" s="403"/>
      <c r="FKY207" s="727"/>
      <c r="FLB207" s="403"/>
      <c r="FLC207" s="403"/>
      <c r="FLO207" s="727"/>
      <c r="FLR207" s="403"/>
      <c r="FLS207" s="403"/>
      <c r="FME207" s="727"/>
      <c r="FMH207" s="403"/>
      <c r="FMI207" s="403"/>
      <c r="FMU207" s="727"/>
      <c r="FMX207" s="403"/>
      <c r="FMY207" s="403"/>
      <c r="FNK207" s="727"/>
      <c r="FNN207" s="403"/>
      <c r="FNO207" s="403"/>
      <c r="FOA207" s="727"/>
      <c r="FOD207" s="403"/>
      <c r="FOE207" s="403"/>
      <c r="FOQ207" s="727"/>
      <c r="FOT207" s="403"/>
      <c r="FOU207" s="403"/>
      <c r="FPG207" s="727"/>
      <c r="FPJ207" s="403"/>
      <c r="FPK207" s="403"/>
      <c r="FPW207" s="727"/>
      <c r="FPZ207" s="403"/>
      <c r="FQA207" s="403"/>
      <c r="FQM207" s="727"/>
      <c r="FQP207" s="403"/>
      <c r="FQQ207" s="403"/>
      <c r="FRC207" s="727"/>
      <c r="FRF207" s="403"/>
      <c r="FRG207" s="403"/>
      <c r="FRS207" s="727"/>
      <c r="FRV207" s="403"/>
      <c r="FRW207" s="403"/>
      <c r="FSI207" s="727"/>
      <c r="FSL207" s="403"/>
      <c r="FSM207" s="403"/>
      <c r="FSY207" s="727"/>
      <c r="FTB207" s="403"/>
      <c r="FTC207" s="403"/>
      <c r="FTO207" s="727"/>
      <c r="FTR207" s="403"/>
      <c r="FTS207" s="403"/>
      <c r="FUE207" s="727"/>
      <c r="FUH207" s="403"/>
      <c r="FUI207" s="403"/>
      <c r="FUU207" s="727"/>
      <c r="FUX207" s="403"/>
      <c r="FUY207" s="403"/>
      <c r="FVK207" s="727"/>
      <c r="FVN207" s="403"/>
      <c r="FVO207" s="403"/>
      <c r="FWA207" s="727"/>
      <c r="FWD207" s="403"/>
      <c r="FWE207" s="403"/>
      <c r="FWQ207" s="727"/>
      <c r="FWT207" s="403"/>
      <c r="FWU207" s="403"/>
      <c r="FXG207" s="727"/>
      <c r="FXJ207" s="403"/>
      <c r="FXK207" s="403"/>
      <c r="FXW207" s="727"/>
      <c r="FXZ207" s="403"/>
      <c r="FYA207" s="403"/>
      <c r="FYM207" s="727"/>
      <c r="FYP207" s="403"/>
      <c r="FYQ207" s="403"/>
      <c r="FZC207" s="727"/>
      <c r="FZF207" s="403"/>
      <c r="FZG207" s="403"/>
      <c r="FZS207" s="727"/>
      <c r="FZV207" s="403"/>
      <c r="FZW207" s="403"/>
      <c r="GAI207" s="727"/>
      <c r="GAL207" s="403"/>
      <c r="GAM207" s="403"/>
      <c r="GAY207" s="727"/>
      <c r="GBB207" s="403"/>
      <c r="GBC207" s="403"/>
      <c r="GBO207" s="727"/>
      <c r="GBR207" s="403"/>
      <c r="GBS207" s="403"/>
      <c r="GCE207" s="727"/>
      <c r="GCH207" s="403"/>
      <c r="GCI207" s="403"/>
      <c r="GCU207" s="727"/>
      <c r="GCX207" s="403"/>
      <c r="GCY207" s="403"/>
      <c r="GDK207" s="727"/>
      <c r="GDN207" s="403"/>
      <c r="GDO207" s="403"/>
      <c r="GEA207" s="727"/>
      <c r="GED207" s="403"/>
      <c r="GEE207" s="403"/>
      <c r="GEQ207" s="727"/>
      <c r="GET207" s="403"/>
      <c r="GEU207" s="403"/>
      <c r="GFG207" s="727"/>
      <c r="GFJ207" s="403"/>
      <c r="GFK207" s="403"/>
      <c r="GFW207" s="727"/>
      <c r="GFZ207" s="403"/>
      <c r="GGA207" s="403"/>
      <c r="GGM207" s="727"/>
      <c r="GGP207" s="403"/>
      <c r="GGQ207" s="403"/>
      <c r="GHC207" s="727"/>
      <c r="GHF207" s="403"/>
      <c r="GHG207" s="403"/>
      <c r="GHS207" s="727"/>
      <c r="GHV207" s="403"/>
      <c r="GHW207" s="403"/>
      <c r="GII207" s="727"/>
      <c r="GIL207" s="403"/>
      <c r="GIM207" s="403"/>
      <c r="GIY207" s="727"/>
      <c r="GJB207" s="403"/>
      <c r="GJC207" s="403"/>
      <c r="GJO207" s="727"/>
      <c r="GJR207" s="403"/>
      <c r="GJS207" s="403"/>
      <c r="GKE207" s="727"/>
      <c r="GKH207" s="403"/>
      <c r="GKI207" s="403"/>
      <c r="GKU207" s="727"/>
      <c r="GKX207" s="403"/>
      <c r="GKY207" s="403"/>
      <c r="GLK207" s="727"/>
      <c r="GLN207" s="403"/>
      <c r="GLO207" s="403"/>
      <c r="GMA207" s="727"/>
      <c r="GMD207" s="403"/>
      <c r="GME207" s="403"/>
      <c r="GMQ207" s="727"/>
      <c r="GMT207" s="403"/>
      <c r="GMU207" s="403"/>
      <c r="GNG207" s="727"/>
      <c r="GNJ207" s="403"/>
      <c r="GNK207" s="403"/>
      <c r="GNW207" s="727"/>
      <c r="GNZ207" s="403"/>
      <c r="GOA207" s="403"/>
      <c r="GOM207" s="727"/>
      <c r="GOP207" s="403"/>
      <c r="GOQ207" s="403"/>
      <c r="GPC207" s="727"/>
      <c r="GPF207" s="403"/>
      <c r="GPG207" s="403"/>
      <c r="GPS207" s="727"/>
      <c r="GPV207" s="403"/>
      <c r="GPW207" s="403"/>
      <c r="GQI207" s="727"/>
      <c r="GQL207" s="403"/>
      <c r="GQM207" s="403"/>
      <c r="GQY207" s="727"/>
      <c r="GRB207" s="403"/>
      <c r="GRC207" s="403"/>
      <c r="GRO207" s="727"/>
      <c r="GRR207" s="403"/>
      <c r="GRS207" s="403"/>
      <c r="GSE207" s="727"/>
      <c r="GSH207" s="403"/>
      <c r="GSI207" s="403"/>
      <c r="GSU207" s="727"/>
      <c r="GSX207" s="403"/>
      <c r="GSY207" s="403"/>
      <c r="GTK207" s="727"/>
      <c r="GTN207" s="403"/>
      <c r="GTO207" s="403"/>
      <c r="GUA207" s="727"/>
      <c r="GUD207" s="403"/>
      <c r="GUE207" s="403"/>
      <c r="GUQ207" s="727"/>
      <c r="GUT207" s="403"/>
      <c r="GUU207" s="403"/>
      <c r="GVG207" s="727"/>
      <c r="GVJ207" s="403"/>
      <c r="GVK207" s="403"/>
      <c r="GVW207" s="727"/>
      <c r="GVZ207" s="403"/>
      <c r="GWA207" s="403"/>
      <c r="GWM207" s="727"/>
      <c r="GWP207" s="403"/>
      <c r="GWQ207" s="403"/>
      <c r="GXC207" s="727"/>
      <c r="GXF207" s="403"/>
      <c r="GXG207" s="403"/>
      <c r="GXS207" s="727"/>
      <c r="GXV207" s="403"/>
      <c r="GXW207" s="403"/>
      <c r="GYI207" s="727"/>
      <c r="GYL207" s="403"/>
      <c r="GYM207" s="403"/>
      <c r="GYY207" s="727"/>
      <c r="GZB207" s="403"/>
      <c r="GZC207" s="403"/>
      <c r="GZO207" s="727"/>
      <c r="GZR207" s="403"/>
      <c r="GZS207" s="403"/>
      <c r="HAE207" s="727"/>
      <c r="HAH207" s="403"/>
      <c r="HAI207" s="403"/>
      <c r="HAU207" s="727"/>
      <c r="HAX207" s="403"/>
      <c r="HAY207" s="403"/>
      <c r="HBK207" s="727"/>
      <c r="HBN207" s="403"/>
      <c r="HBO207" s="403"/>
      <c r="HCA207" s="727"/>
      <c r="HCD207" s="403"/>
      <c r="HCE207" s="403"/>
      <c r="HCQ207" s="727"/>
      <c r="HCT207" s="403"/>
      <c r="HCU207" s="403"/>
      <c r="HDG207" s="727"/>
      <c r="HDJ207" s="403"/>
      <c r="HDK207" s="403"/>
      <c r="HDW207" s="727"/>
      <c r="HDZ207" s="403"/>
      <c r="HEA207" s="403"/>
      <c r="HEM207" s="727"/>
      <c r="HEP207" s="403"/>
      <c r="HEQ207" s="403"/>
      <c r="HFC207" s="727"/>
      <c r="HFF207" s="403"/>
      <c r="HFG207" s="403"/>
      <c r="HFS207" s="727"/>
      <c r="HFV207" s="403"/>
      <c r="HFW207" s="403"/>
      <c r="HGI207" s="727"/>
      <c r="HGL207" s="403"/>
      <c r="HGM207" s="403"/>
      <c r="HGY207" s="727"/>
      <c r="HHB207" s="403"/>
      <c r="HHC207" s="403"/>
      <c r="HHO207" s="727"/>
      <c r="HHR207" s="403"/>
      <c r="HHS207" s="403"/>
      <c r="HIE207" s="727"/>
      <c r="HIH207" s="403"/>
      <c r="HII207" s="403"/>
      <c r="HIU207" s="727"/>
      <c r="HIX207" s="403"/>
      <c r="HIY207" s="403"/>
      <c r="HJK207" s="727"/>
      <c r="HJN207" s="403"/>
      <c r="HJO207" s="403"/>
      <c r="HKA207" s="727"/>
      <c r="HKD207" s="403"/>
      <c r="HKE207" s="403"/>
      <c r="HKQ207" s="727"/>
      <c r="HKT207" s="403"/>
      <c r="HKU207" s="403"/>
      <c r="HLG207" s="727"/>
      <c r="HLJ207" s="403"/>
      <c r="HLK207" s="403"/>
      <c r="HLW207" s="727"/>
      <c r="HLZ207" s="403"/>
      <c r="HMA207" s="403"/>
      <c r="HMM207" s="727"/>
      <c r="HMP207" s="403"/>
      <c r="HMQ207" s="403"/>
      <c r="HNC207" s="727"/>
      <c r="HNF207" s="403"/>
      <c r="HNG207" s="403"/>
      <c r="HNS207" s="727"/>
      <c r="HNV207" s="403"/>
      <c r="HNW207" s="403"/>
      <c r="HOI207" s="727"/>
      <c r="HOL207" s="403"/>
      <c r="HOM207" s="403"/>
      <c r="HOY207" s="727"/>
      <c r="HPB207" s="403"/>
      <c r="HPC207" s="403"/>
      <c r="HPO207" s="727"/>
      <c r="HPR207" s="403"/>
      <c r="HPS207" s="403"/>
      <c r="HQE207" s="727"/>
      <c r="HQH207" s="403"/>
      <c r="HQI207" s="403"/>
      <c r="HQU207" s="727"/>
      <c r="HQX207" s="403"/>
      <c r="HQY207" s="403"/>
      <c r="HRK207" s="727"/>
      <c r="HRN207" s="403"/>
      <c r="HRO207" s="403"/>
      <c r="HSA207" s="727"/>
      <c r="HSD207" s="403"/>
      <c r="HSE207" s="403"/>
      <c r="HSQ207" s="727"/>
      <c r="HST207" s="403"/>
      <c r="HSU207" s="403"/>
      <c r="HTG207" s="727"/>
      <c r="HTJ207" s="403"/>
      <c r="HTK207" s="403"/>
      <c r="HTW207" s="727"/>
      <c r="HTZ207" s="403"/>
      <c r="HUA207" s="403"/>
      <c r="HUM207" s="727"/>
      <c r="HUP207" s="403"/>
      <c r="HUQ207" s="403"/>
      <c r="HVC207" s="727"/>
      <c r="HVF207" s="403"/>
      <c r="HVG207" s="403"/>
      <c r="HVS207" s="727"/>
      <c r="HVV207" s="403"/>
      <c r="HVW207" s="403"/>
      <c r="HWI207" s="727"/>
      <c r="HWL207" s="403"/>
      <c r="HWM207" s="403"/>
      <c r="HWY207" s="727"/>
      <c r="HXB207" s="403"/>
      <c r="HXC207" s="403"/>
      <c r="HXO207" s="727"/>
      <c r="HXR207" s="403"/>
      <c r="HXS207" s="403"/>
      <c r="HYE207" s="727"/>
      <c r="HYH207" s="403"/>
      <c r="HYI207" s="403"/>
      <c r="HYU207" s="727"/>
      <c r="HYX207" s="403"/>
      <c r="HYY207" s="403"/>
      <c r="HZK207" s="727"/>
      <c r="HZN207" s="403"/>
      <c r="HZO207" s="403"/>
      <c r="IAA207" s="727"/>
      <c r="IAD207" s="403"/>
      <c r="IAE207" s="403"/>
      <c r="IAQ207" s="727"/>
      <c r="IAT207" s="403"/>
      <c r="IAU207" s="403"/>
      <c r="IBG207" s="727"/>
      <c r="IBJ207" s="403"/>
      <c r="IBK207" s="403"/>
      <c r="IBW207" s="727"/>
      <c r="IBZ207" s="403"/>
      <c r="ICA207" s="403"/>
      <c r="ICM207" s="727"/>
      <c r="ICP207" s="403"/>
      <c r="ICQ207" s="403"/>
      <c r="IDC207" s="727"/>
      <c r="IDF207" s="403"/>
      <c r="IDG207" s="403"/>
      <c r="IDS207" s="727"/>
      <c r="IDV207" s="403"/>
      <c r="IDW207" s="403"/>
      <c r="IEI207" s="727"/>
      <c r="IEL207" s="403"/>
      <c r="IEM207" s="403"/>
      <c r="IEY207" s="727"/>
      <c r="IFB207" s="403"/>
      <c r="IFC207" s="403"/>
      <c r="IFO207" s="727"/>
      <c r="IFR207" s="403"/>
      <c r="IFS207" s="403"/>
      <c r="IGE207" s="727"/>
      <c r="IGH207" s="403"/>
      <c r="IGI207" s="403"/>
      <c r="IGU207" s="727"/>
      <c r="IGX207" s="403"/>
      <c r="IGY207" s="403"/>
      <c r="IHK207" s="727"/>
      <c r="IHN207" s="403"/>
      <c r="IHO207" s="403"/>
      <c r="IIA207" s="727"/>
      <c r="IID207" s="403"/>
      <c r="IIE207" s="403"/>
      <c r="IIQ207" s="727"/>
      <c r="IIT207" s="403"/>
      <c r="IIU207" s="403"/>
      <c r="IJG207" s="727"/>
      <c r="IJJ207" s="403"/>
      <c r="IJK207" s="403"/>
      <c r="IJW207" s="727"/>
      <c r="IJZ207" s="403"/>
      <c r="IKA207" s="403"/>
      <c r="IKM207" s="727"/>
      <c r="IKP207" s="403"/>
      <c r="IKQ207" s="403"/>
      <c r="ILC207" s="727"/>
      <c r="ILF207" s="403"/>
      <c r="ILG207" s="403"/>
      <c r="ILS207" s="727"/>
      <c r="ILV207" s="403"/>
      <c r="ILW207" s="403"/>
      <c r="IMI207" s="727"/>
      <c r="IML207" s="403"/>
      <c r="IMM207" s="403"/>
      <c r="IMY207" s="727"/>
      <c r="INB207" s="403"/>
      <c r="INC207" s="403"/>
      <c r="INO207" s="727"/>
      <c r="INR207" s="403"/>
      <c r="INS207" s="403"/>
      <c r="IOE207" s="727"/>
      <c r="IOH207" s="403"/>
      <c r="IOI207" s="403"/>
      <c r="IOU207" s="727"/>
      <c r="IOX207" s="403"/>
      <c r="IOY207" s="403"/>
      <c r="IPK207" s="727"/>
      <c r="IPN207" s="403"/>
      <c r="IPO207" s="403"/>
      <c r="IQA207" s="727"/>
      <c r="IQD207" s="403"/>
      <c r="IQE207" s="403"/>
      <c r="IQQ207" s="727"/>
      <c r="IQT207" s="403"/>
      <c r="IQU207" s="403"/>
      <c r="IRG207" s="727"/>
      <c r="IRJ207" s="403"/>
      <c r="IRK207" s="403"/>
      <c r="IRW207" s="727"/>
      <c r="IRZ207" s="403"/>
      <c r="ISA207" s="403"/>
      <c r="ISM207" s="727"/>
      <c r="ISP207" s="403"/>
      <c r="ISQ207" s="403"/>
      <c r="ITC207" s="727"/>
      <c r="ITF207" s="403"/>
      <c r="ITG207" s="403"/>
      <c r="ITS207" s="727"/>
      <c r="ITV207" s="403"/>
      <c r="ITW207" s="403"/>
      <c r="IUI207" s="727"/>
      <c r="IUL207" s="403"/>
      <c r="IUM207" s="403"/>
      <c r="IUY207" s="727"/>
      <c r="IVB207" s="403"/>
      <c r="IVC207" s="403"/>
      <c r="IVO207" s="727"/>
      <c r="IVR207" s="403"/>
      <c r="IVS207" s="403"/>
      <c r="IWE207" s="727"/>
      <c r="IWH207" s="403"/>
      <c r="IWI207" s="403"/>
      <c r="IWU207" s="727"/>
      <c r="IWX207" s="403"/>
      <c r="IWY207" s="403"/>
      <c r="IXK207" s="727"/>
      <c r="IXN207" s="403"/>
      <c r="IXO207" s="403"/>
      <c r="IYA207" s="727"/>
      <c r="IYD207" s="403"/>
      <c r="IYE207" s="403"/>
      <c r="IYQ207" s="727"/>
      <c r="IYT207" s="403"/>
      <c r="IYU207" s="403"/>
      <c r="IZG207" s="727"/>
      <c r="IZJ207" s="403"/>
      <c r="IZK207" s="403"/>
      <c r="IZW207" s="727"/>
      <c r="IZZ207" s="403"/>
      <c r="JAA207" s="403"/>
      <c r="JAM207" s="727"/>
      <c r="JAP207" s="403"/>
      <c r="JAQ207" s="403"/>
      <c r="JBC207" s="727"/>
      <c r="JBF207" s="403"/>
      <c r="JBG207" s="403"/>
      <c r="JBS207" s="727"/>
      <c r="JBV207" s="403"/>
      <c r="JBW207" s="403"/>
      <c r="JCI207" s="727"/>
      <c r="JCL207" s="403"/>
      <c r="JCM207" s="403"/>
      <c r="JCY207" s="727"/>
      <c r="JDB207" s="403"/>
      <c r="JDC207" s="403"/>
      <c r="JDO207" s="727"/>
      <c r="JDR207" s="403"/>
      <c r="JDS207" s="403"/>
      <c r="JEE207" s="727"/>
      <c r="JEH207" s="403"/>
      <c r="JEI207" s="403"/>
      <c r="JEU207" s="727"/>
      <c r="JEX207" s="403"/>
      <c r="JEY207" s="403"/>
      <c r="JFK207" s="727"/>
      <c r="JFN207" s="403"/>
      <c r="JFO207" s="403"/>
      <c r="JGA207" s="727"/>
      <c r="JGD207" s="403"/>
      <c r="JGE207" s="403"/>
      <c r="JGQ207" s="727"/>
      <c r="JGT207" s="403"/>
      <c r="JGU207" s="403"/>
      <c r="JHG207" s="727"/>
      <c r="JHJ207" s="403"/>
      <c r="JHK207" s="403"/>
      <c r="JHW207" s="727"/>
      <c r="JHZ207" s="403"/>
      <c r="JIA207" s="403"/>
      <c r="JIM207" s="727"/>
      <c r="JIP207" s="403"/>
      <c r="JIQ207" s="403"/>
      <c r="JJC207" s="727"/>
      <c r="JJF207" s="403"/>
      <c r="JJG207" s="403"/>
      <c r="JJS207" s="727"/>
      <c r="JJV207" s="403"/>
      <c r="JJW207" s="403"/>
      <c r="JKI207" s="727"/>
      <c r="JKL207" s="403"/>
      <c r="JKM207" s="403"/>
      <c r="JKY207" s="727"/>
      <c r="JLB207" s="403"/>
      <c r="JLC207" s="403"/>
      <c r="JLO207" s="727"/>
      <c r="JLR207" s="403"/>
      <c r="JLS207" s="403"/>
      <c r="JME207" s="727"/>
      <c r="JMH207" s="403"/>
      <c r="JMI207" s="403"/>
      <c r="JMU207" s="727"/>
      <c r="JMX207" s="403"/>
      <c r="JMY207" s="403"/>
      <c r="JNK207" s="727"/>
      <c r="JNN207" s="403"/>
      <c r="JNO207" s="403"/>
      <c r="JOA207" s="727"/>
      <c r="JOD207" s="403"/>
      <c r="JOE207" s="403"/>
      <c r="JOQ207" s="727"/>
      <c r="JOT207" s="403"/>
      <c r="JOU207" s="403"/>
      <c r="JPG207" s="727"/>
      <c r="JPJ207" s="403"/>
      <c r="JPK207" s="403"/>
      <c r="JPW207" s="727"/>
      <c r="JPZ207" s="403"/>
      <c r="JQA207" s="403"/>
      <c r="JQM207" s="727"/>
      <c r="JQP207" s="403"/>
      <c r="JQQ207" s="403"/>
      <c r="JRC207" s="727"/>
      <c r="JRF207" s="403"/>
      <c r="JRG207" s="403"/>
      <c r="JRS207" s="727"/>
      <c r="JRV207" s="403"/>
      <c r="JRW207" s="403"/>
      <c r="JSI207" s="727"/>
      <c r="JSL207" s="403"/>
      <c r="JSM207" s="403"/>
      <c r="JSY207" s="727"/>
      <c r="JTB207" s="403"/>
      <c r="JTC207" s="403"/>
      <c r="JTO207" s="727"/>
      <c r="JTR207" s="403"/>
      <c r="JTS207" s="403"/>
      <c r="JUE207" s="727"/>
      <c r="JUH207" s="403"/>
      <c r="JUI207" s="403"/>
      <c r="JUU207" s="727"/>
      <c r="JUX207" s="403"/>
      <c r="JUY207" s="403"/>
      <c r="JVK207" s="727"/>
      <c r="JVN207" s="403"/>
      <c r="JVO207" s="403"/>
      <c r="JWA207" s="727"/>
      <c r="JWD207" s="403"/>
      <c r="JWE207" s="403"/>
      <c r="JWQ207" s="727"/>
      <c r="JWT207" s="403"/>
      <c r="JWU207" s="403"/>
      <c r="JXG207" s="727"/>
      <c r="JXJ207" s="403"/>
      <c r="JXK207" s="403"/>
      <c r="JXW207" s="727"/>
      <c r="JXZ207" s="403"/>
      <c r="JYA207" s="403"/>
      <c r="JYM207" s="727"/>
      <c r="JYP207" s="403"/>
      <c r="JYQ207" s="403"/>
      <c r="JZC207" s="727"/>
      <c r="JZF207" s="403"/>
      <c r="JZG207" s="403"/>
      <c r="JZS207" s="727"/>
      <c r="JZV207" s="403"/>
      <c r="JZW207" s="403"/>
      <c r="KAI207" s="727"/>
      <c r="KAL207" s="403"/>
      <c r="KAM207" s="403"/>
      <c r="KAY207" s="727"/>
      <c r="KBB207" s="403"/>
      <c r="KBC207" s="403"/>
      <c r="KBO207" s="727"/>
      <c r="KBR207" s="403"/>
      <c r="KBS207" s="403"/>
      <c r="KCE207" s="727"/>
      <c r="KCH207" s="403"/>
      <c r="KCI207" s="403"/>
      <c r="KCU207" s="727"/>
      <c r="KCX207" s="403"/>
      <c r="KCY207" s="403"/>
      <c r="KDK207" s="727"/>
      <c r="KDN207" s="403"/>
      <c r="KDO207" s="403"/>
      <c r="KEA207" s="727"/>
      <c r="KED207" s="403"/>
      <c r="KEE207" s="403"/>
      <c r="KEQ207" s="727"/>
      <c r="KET207" s="403"/>
      <c r="KEU207" s="403"/>
      <c r="KFG207" s="727"/>
      <c r="KFJ207" s="403"/>
      <c r="KFK207" s="403"/>
      <c r="KFW207" s="727"/>
      <c r="KFZ207" s="403"/>
      <c r="KGA207" s="403"/>
      <c r="KGM207" s="727"/>
      <c r="KGP207" s="403"/>
      <c r="KGQ207" s="403"/>
      <c r="KHC207" s="727"/>
      <c r="KHF207" s="403"/>
      <c r="KHG207" s="403"/>
      <c r="KHS207" s="727"/>
      <c r="KHV207" s="403"/>
      <c r="KHW207" s="403"/>
      <c r="KII207" s="727"/>
      <c r="KIL207" s="403"/>
      <c r="KIM207" s="403"/>
      <c r="KIY207" s="727"/>
      <c r="KJB207" s="403"/>
      <c r="KJC207" s="403"/>
      <c r="KJO207" s="727"/>
      <c r="KJR207" s="403"/>
      <c r="KJS207" s="403"/>
      <c r="KKE207" s="727"/>
      <c r="KKH207" s="403"/>
      <c r="KKI207" s="403"/>
      <c r="KKU207" s="727"/>
      <c r="KKX207" s="403"/>
      <c r="KKY207" s="403"/>
      <c r="KLK207" s="727"/>
      <c r="KLN207" s="403"/>
      <c r="KLO207" s="403"/>
      <c r="KMA207" s="727"/>
      <c r="KMD207" s="403"/>
      <c r="KME207" s="403"/>
      <c r="KMQ207" s="727"/>
      <c r="KMT207" s="403"/>
      <c r="KMU207" s="403"/>
      <c r="KNG207" s="727"/>
      <c r="KNJ207" s="403"/>
      <c r="KNK207" s="403"/>
      <c r="KNW207" s="727"/>
      <c r="KNZ207" s="403"/>
      <c r="KOA207" s="403"/>
      <c r="KOM207" s="727"/>
      <c r="KOP207" s="403"/>
      <c r="KOQ207" s="403"/>
      <c r="KPC207" s="727"/>
      <c r="KPF207" s="403"/>
      <c r="KPG207" s="403"/>
      <c r="KPS207" s="727"/>
      <c r="KPV207" s="403"/>
      <c r="KPW207" s="403"/>
      <c r="KQI207" s="727"/>
      <c r="KQL207" s="403"/>
      <c r="KQM207" s="403"/>
      <c r="KQY207" s="727"/>
      <c r="KRB207" s="403"/>
      <c r="KRC207" s="403"/>
      <c r="KRO207" s="727"/>
      <c r="KRR207" s="403"/>
      <c r="KRS207" s="403"/>
      <c r="KSE207" s="727"/>
      <c r="KSH207" s="403"/>
      <c r="KSI207" s="403"/>
      <c r="KSU207" s="727"/>
      <c r="KSX207" s="403"/>
      <c r="KSY207" s="403"/>
      <c r="KTK207" s="727"/>
      <c r="KTN207" s="403"/>
      <c r="KTO207" s="403"/>
      <c r="KUA207" s="727"/>
      <c r="KUD207" s="403"/>
      <c r="KUE207" s="403"/>
      <c r="KUQ207" s="727"/>
      <c r="KUT207" s="403"/>
      <c r="KUU207" s="403"/>
      <c r="KVG207" s="727"/>
      <c r="KVJ207" s="403"/>
      <c r="KVK207" s="403"/>
      <c r="KVW207" s="727"/>
      <c r="KVZ207" s="403"/>
      <c r="KWA207" s="403"/>
      <c r="KWM207" s="727"/>
      <c r="KWP207" s="403"/>
      <c r="KWQ207" s="403"/>
      <c r="KXC207" s="727"/>
      <c r="KXF207" s="403"/>
      <c r="KXG207" s="403"/>
      <c r="KXS207" s="727"/>
      <c r="KXV207" s="403"/>
      <c r="KXW207" s="403"/>
      <c r="KYI207" s="727"/>
      <c r="KYL207" s="403"/>
      <c r="KYM207" s="403"/>
      <c r="KYY207" s="727"/>
      <c r="KZB207" s="403"/>
      <c r="KZC207" s="403"/>
      <c r="KZO207" s="727"/>
      <c r="KZR207" s="403"/>
      <c r="KZS207" s="403"/>
      <c r="LAE207" s="727"/>
      <c r="LAH207" s="403"/>
      <c r="LAI207" s="403"/>
      <c r="LAU207" s="727"/>
      <c r="LAX207" s="403"/>
      <c r="LAY207" s="403"/>
      <c r="LBK207" s="727"/>
      <c r="LBN207" s="403"/>
      <c r="LBO207" s="403"/>
      <c r="LCA207" s="727"/>
      <c r="LCD207" s="403"/>
      <c r="LCE207" s="403"/>
      <c r="LCQ207" s="727"/>
      <c r="LCT207" s="403"/>
      <c r="LCU207" s="403"/>
      <c r="LDG207" s="727"/>
      <c r="LDJ207" s="403"/>
      <c r="LDK207" s="403"/>
      <c r="LDW207" s="727"/>
      <c r="LDZ207" s="403"/>
      <c r="LEA207" s="403"/>
      <c r="LEM207" s="727"/>
      <c r="LEP207" s="403"/>
      <c r="LEQ207" s="403"/>
      <c r="LFC207" s="727"/>
      <c r="LFF207" s="403"/>
      <c r="LFG207" s="403"/>
      <c r="LFS207" s="727"/>
      <c r="LFV207" s="403"/>
      <c r="LFW207" s="403"/>
      <c r="LGI207" s="727"/>
      <c r="LGL207" s="403"/>
      <c r="LGM207" s="403"/>
      <c r="LGY207" s="727"/>
      <c r="LHB207" s="403"/>
      <c r="LHC207" s="403"/>
      <c r="LHO207" s="727"/>
      <c r="LHR207" s="403"/>
      <c r="LHS207" s="403"/>
      <c r="LIE207" s="727"/>
      <c r="LIH207" s="403"/>
      <c r="LII207" s="403"/>
      <c r="LIU207" s="727"/>
      <c r="LIX207" s="403"/>
      <c r="LIY207" s="403"/>
      <c r="LJK207" s="727"/>
      <c r="LJN207" s="403"/>
      <c r="LJO207" s="403"/>
      <c r="LKA207" s="727"/>
      <c r="LKD207" s="403"/>
      <c r="LKE207" s="403"/>
      <c r="LKQ207" s="727"/>
      <c r="LKT207" s="403"/>
      <c r="LKU207" s="403"/>
      <c r="LLG207" s="727"/>
      <c r="LLJ207" s="403"/>
      <c r="LLK207" s="403"/>
      <c r="LLW207" s="727"/>
      <c r="LLZ207" s="403"/>
      <c r="LMA207" s="403"/>
      <c r="LMM207" s="727"/>
      <c r="LMP207" s="403"/>
      <c r="LMQ207" s="403"/>
      <c r="LNC207" s="727"/>
      <c r="LNF207" s="403"/>
      <c r="LNG207" s="403"/>
      <c r="LNS207" s="727"/>
      <c r="LNV207" s="403"/>
      <c r="LNW207" s="403"/>
      <c r="LOI207" s="727"/>
      <c r="LOL207" s="403"/>
      <c r="LOM207" s="403"/>
      <c r="LOY207" s="727"/>
      <c r="LPB207" s="403"/>
      <c r="LPC207" s="403"/>
      <c r="LPO207" s="727"/>
      <c r="LPR207" s="403"/>
      <c r="LPS207" s="403"/>
      <c r="LQE207" s="727"/>
      <c r="LQH207" s="403"/>
      <c r="LQI207" s="403"/>
      <c r="LQU207" s="727"/>
      <c r="LQX207" s="403"/>
      <c r="LQY207" s="403"/>
      <c r="LRK207" s="727"/>
      <c r="LRN207" s="403"/>
      <c r="LRO207" s="403"/>
      <c r="LSA207" s="727"/>
      <c r="LSD207" s="403"/>
      <c r="LSE207" s="403"/>
      <c r="LSQ207" s="727"/>
      <c r="LST207" s="403"/>
      <c r="LSU207" s="403"/>
      <c r="LTG207" s="727"/>
      <c r="LTJ207" s="403"/>
      <c r="LTK207" s="403"/>
      <c r="LTW207" s="727"/>
      <c r="LTZ207" s="403"/>
      <c r="LUA207" s="403"/>
      <c r="LUM207" s="727"/>
      <c r="LUP207" s="403"/>
      <c r="LUQ207" s="403"/>
      <c r="LVC207" s="727"/>
      <c r="LVF207" s="403"/>
      <c r="LVG207" s="403"/>
      <c r="LVS207" s="727"/>
      <c r="LVV207" s="403"/>
      <c r="LVW207" s="403"/>
      <c r="LWI207" s="727"/>
      <c r="LWL207" s="403"/>
      <c r="LWM207" s="403"/>
      <c r="LWY207" s="727"/>
      <c r="LXB207" s="403"/>
      <c r="LXC207" s="403"/>
      <c r="LXO207" s="727"/>
      <c r="LXR207" s="403"/>
      <c r="LXS207" s="403"/>
      <c r="LYE207" s="727"/>
      <c r="LYH207" s="403"/>
      <c r="LYI207" s="403"/>
      <c r="LYU207" s="727"/>
      <c r="LYX207" s="403"/>
      <c r="LYY207" s="403"/>
      <c r="LZK207" s="727"/>
      <c r="LZN207" s="403"/>
      <c r="LZO207" s="403"/>
      <c r="MAA207" s="727"/>
      <c r="MAD207" s="403"/>
      <c r="MAE207" s="403"/>
      <c r="MAQ207" s="727"/>
      <c r="MAT207" s="403"/>
      <c r="MAU207" s="403"/>
      <c r="MBG207" s="727"/>
      <c r="MBJ207" s="403"/>
      <c r="MBK207" s="403"/>
      <c r="MBW207" s="727"/>
      <c r="MBZ207" s="403"/>
      <c r="MCA207" s="403"/>
      <c r="MCM207" s="727"/>
      <c r="MCP207" s="403"/>
      <c r="MCQ207" s="403"/>
      <c r="MDC207" s="727"/>
      <c r="MDF207" s="403"/>
      <c r="MDG207" s="403"/>
      <c r="MDS207" s="727"/>
      <c r="MDV207" s="403"/>
      <c r="MDW207" s="403"/>
      <c r="MEI207" s="727"/>
      <c r="MEL207" s="403"/>
      <c r="MEM207" s="403"/>
      <c r="MEY207" s="727"/>
      <c r="MFB207" s="403"/>
      <c r="MFC207" s="403"/>
      <c r="MFO207" s="727"/>
      <c r="MFR207" s="403"/>
      <c r="MFS207" s="403"/>
      <c r="MGE207" s="727"/>
      <c r="MGH207" s="403"/>
      <c r="MGI207" s="403"/>
      <c r="MGU207" s="727"/>
      <c r="MGX207" s="403"/>
      <c r="MGY207" s="403"/>
      <c r="MHK207" s="727"/>
      <c r="MHN207" s="403"/>
      <c r="MHO207" s="403"/>
      <c r="MIA207" s="727"/>
      <c r="MID207" s="403"/>
      <c r="MIE207" s="403"/>
      <c r="MIQ207" s="727"/>
      <c r="MIT207" s="403"/>
      <c r="MIU207" s="403"/>
      <c r="MJG207" s="727"/>
      <c r="MJJ207" s="403"/>
      <c r="MJK207" s="403"/>
      <c r="MJW207" s="727"/>
      <c r="MJZ207" s="403"/>
      <c r="MKA207" s="403"/>
      <c r="MKM207" s="727"/>
      <c r="MKP207" s="403"/>
      <c r="MKQ207" s="403"/>
      <c r="MLC207" s="727"/>
      <c r="MLF207" s="403"/>
      <c r="MLG207" s="403"/>
      <c r="MLS207" s="727"/>
      <c r="MLV207" s="403"/>
      <c r="MLW207" s="403"/>
      <c r="MMI207" s="727"/>
      <c r="MML207" s="403"/>
      <c r="MMM207" s="403"/>
      <c r="MMY207" s="727"/>
      <c r="MNB207" s="403"/>
      <c r="MNC207" s="403"/>
      <c r="MNO207" s="727"/>
      <c r="MNR207" s="403"/>
      <c r="MNS207" s="403"/>
      <c r="MOE207" s="727"/>
      <c r="MOH207" s="403"/>
      <c r="MOI207" s="403"/>
      <c r="MOU207" s="727"/>
      <c r="MOX207" s="403"/>
      <c r="MOY207" s="403"/>
      <c r="MPK207" s="727"/>
      <c r="MPN207" s="403"/>
      <c r="MPO207" s="403"/>
      <c r="MQA207" s="727"/>
      <c r="MQD207" s="403"/>
      <c r="MQE207" s="403"/>
      <c r="MQQ207" s="727"/>
      <c r="MQT207" s="403"/>
      <c r="MQU207" s="403"/>
      <c r="MRG207" s="727"/>
      <c r="MRJ207" s="403"/>
      <c r="MRK207" s="403"/>
      <c r="MRW207" s="727"/>
      <c r="MRZ207" s="403"/>
      <c r="MSA207" s="403"/>
      <c r="MSM207" s="727"/>
      <c r="MSP207" s="403"/>
      <c r="MSQ207" s="403"/>
      <c r="MTC207" s="727"/>
      <c r="MTF207" s="403"/>
      <c r="MTG207" s="403"/>
      <c r="MTS207" s="727"/>
      <c r="MTV207" s="403"/>
      <c r="MTW207" s="403"/>
      <c r="MUI207" s="727"/>
      <c r="MUL207" s="403"/>
      <c r="MUM207" s="403"/>
      <c r="MUY207" s="727"/>
      <c r="MVB207" s="403"/>
      <c r="MVC207" s="403"/>
      <c r="MVO207" s="727"/>
      <c r="MVR207" s="403"/>
      <c r="MVS207" s="403"/>
      <c r="MWE207" s="727"/>
      <c r="MWH207" s="403"/>
      <c r="MWI207" s="403"/>
      <c r="MWU207" s="727"/>
      <c r="MWX207" s="403"/>
      <c r="MWY207" s="403"/>
      <c r="MXK207" s="727"/>
      <c r="MXN207" s="403"/>
      <c r="MXO207" s="403"/>
      <c r="MYA207" s="727"/>
      <c r="MYD207" s="403"/>
      <c r="MYE207" s="403"/>
      <c r="MYQ207" s="727"/>
      <c r="MYT207" s="403"/>
      <c r="MYU207" s="403"/>
      <c r="MZG207" s="727"/>
      <c r="MZJ207" s="403"/>
      <c r="MZK207" s="403"/>
      <c r="MZW207" s="727"/>
      <c r="MZZ207" s="403"/>
      <c r="NAA207" s="403"/>
      <c r="NAM207" s="727"/>
      <c r="NAP207" s="403"/>
      <c r="NAQ207" s="403"/>
      <c r="NBC207" s="727"/>
      <c r="NBF207" s="403"/>
      <c r="NBG207" s="403"/>
      <c r="NBS207" s="727"/>
      <c r="NBV207" s="403"/>
      <c r="NBW207" s="403"/>
      <c r="NCI207" s="727"/>
      <c r="NCL207" s="403"/>
      <c r="NCM207" s="403"/>
      <c r="NCY207" s="727"/>
      <c r="NDB207" s="403"/>
      <c r="NDC207" s="403"/>
      <c r="NDO207" s="727"/>
      <c r="NDR207" s="403"/>
      <c r="NDS207" s="403"/>
      <c r="NEE207" s="727"/>
      <c r="NEH207" s="403"/>
      <c r="NEI207" s="403"/>
      <c r="NEU207" s="727"/>
      <c r="NEX207" s="403"/>
      <c r="NEY207" s="403"/>
      <c r="NFK207" s="727"/>
      <c r="NFN207" s="403"/>
      <c r="NFO207" s="403"/>
      <c r="NGA207" s="727"/>
      <c r="NGD207" s="403"/>
      <c r="NGE207" s="403"/>
      <c r="NGQ207" s="727"/>
      <c r="NGT207" s="403"/>
      <c r="NGU207" s="403"/>
      <c r="NHG207" s="727"/>
      <c r="NHJ207" s="403"/>
      <c r="NHK207" s="403"/>
      <c r="NHW207" s="727"/>
      <c r="NHZ207" s="403"/>
      <c r="NIA207" s="403"/>
      <c r="NIM207" s="727"/>
      <c r="NIP207" s="403"/>
      <c r="NIQ207" s="403"/>
      <c r="NJC207" s="727"/>
      <c r="NJF207" s="403"/>
      <c r="NJG207" s="403"/>
      <c r="NJS207" s="727"/>
      <c r="NJV207" s="403"/>
      <c r="NJW207" s="403"/>
      <c r="NKI207" s="727"/>
      <c r="NKL207" s="403"/>
      <c r="NKM207" s="403"/>
      <c r="NKY207" s="727"/>
      <c r="NLB207" s="403"/>
      <c r="NLC207" s="403"/>
      <c r="NLO207" s="727"/>
      <c r="NLR207" s="403"/>
      <c r="NLS207" s="403"/>
      <c r="NME207" s="727"/>
      <c r="NMH207" s="403"/>
      <c r="NMI207" s="403"/>
      <c r="NMU207" s="727"/>
      <c r="NMX207" s="403"/>
      <c r="NMY207" s="403"/>
      <c r="NNK207" s="727"/>
      <c r="NNN207" s="403"/>
      <c r="NNO207" s="403"/>
      <c r="NOA207" s="727"/>
      <c r="NOD207" s="403"/>
      <c r="NOE207" s="403"/>
      <c r="NOQ207" s="727"/>
      <c r="NOT207" s="403"/>
      <c r="NOU207" s="403"/>
      <c r="NPG207" s="727"/>
      <c r="NPJ207" s="403"/>
      <c r="NPK207" s="403"/>
      <c r="NPW207" s="727"/>
      <c r="NPZ207" s="403"/>
      <c r="NQA207" s="403"/>
      <c r="NQM207" s="727"/>
      <c r="NQP207" s="403"/>
      <c r="NQQ207" s="403"/>
      <c r="NRC207" s="727"/>
      <c r="NRF207" s="403"/>
      <c r="NRG207" s="403"/>
      <c r="NRS207" s="727"/>
      <c r="NRV207" s="403"/>
      <c r="NRW207" s="403"/>
      <c r="NSI207" s="727"/>
      <c r="NSL207" s="403"/>
      <c r="NSM207" s="403"/>
      <c r="NSY207" s="727"/>
      <c r="NTB207" s="403"/>
      <c r="NTC207" s="403"/>
      <c r="NTO207" s="727"/>
      <c r="NTR207" s="403"/>
      <c r="NTS207" s="403"/>
      <c r="NUE207" s="727"/>
      <c r="NUH207" s="403"/>
      <c r="NUI207" s="403"/>
      <c r="NUU207" s="727"/>
      <c r="NUX207" s="403"/>
      <c r="NUY207" s="403"/>
      <c r="NVK207" s="727"/>
      <c r="NVN207" s="403"/>
      <c r="NVO207" s="403"/>
      <c r="NWA207" s="727"/>
      <c r="NWD207" s="403"/>
      <c r="NWE207" s="403"/>
      <c r="NWQ207" s="727"/>
      <c r="NWT207" s="403"/>
      <c r="NWU207" s="403"/>
      <c r="NXG207" s="727"/>
      <c r="NXJ207" s="403"/>
      <c r="NXK207" s="403"/>
      <c r="NXW207" s="727"/>
      <c r="NXZ207" s="403"/>
      <c r="NYA207" s="403"/>
      <c r="NYM207" s="727"/>
      <c r="NYP207" s="403"/>
      <c r="NYQ207" s="403"/>
      <c r="NZC207" s="727"/>
      <c r="NZF207" s="403"/>
      <c r="NZG207" s="403"/>
      <c r="NZS207" s="727"/>
      <c r="NZV207" s="403"/>
      <c r="NZW207" s="403"/>
      <c r="OAI207" s="727"/>
      <c r="OAL207" s="403"/>
      <c r="OAM207" s="403"/>
      <c r="OAY207" s="727"/>
      <c r="OBB207" s="403"/>
      <c r="OBC207" s="403"/>
      <c r="OBO207" s="727"/>
      <c r="OBR207" s="403"/>
      <c r="OBS207" s="403"/>
      <c r="OCE207" s="727"/>
      <c r="OCH207" s="403"/>
      <c r="OCI207" s="403"/>
      <c r="OCU207" s="727"/>
      <c r="OCX207" s="403"/>
      <c r="OCY207" s="403"/>
      <c r="ODK207" s="727"/>
      <c r="ODN207" s="403"/>
      <c r="ODO207" s="403"/>
      <c r="OEA207" s="727"/>
      <c r="OED207" s="403"/>
      <c r="OEE207" s="403"/>
      <c r="OEQ207" s="727"/>
      <c r="OET207" s="403"/>
      <c r="OEU207" s="403"/>
      <c r="OFG207" s="727"/>
      <c r="OFJ207" s="403"/>
      <c r="OFK207" s="403"/>
      <c r="OFW207" s="727"/>
      <c r="OFZ207" s="403"/>
      <c r="OGA207" s="403"/>
      <c r="OGM207" s="727"/>
      <c r="OGP207" s="403"/>
      <c r="OGQ207" s="403"/>
      <c r="OHC207" s="727"/>
      <c r="OHF207" s="403"/>
      <c r="OHG207" s="403"/>
      <c r="OHS207" s="727"/>
      <c r="OHV207" s="403"/>
      <c r="OHW207" s="403"/>
      <c r="OII207" s="727"/>
      <c r="OIL207" s="403"/>
      <c r="OIM207" s="403"/>
      <c r="OIY207" s="727"/>
      <c r="OJB207" s="403"/>
      <c r="OJC207" s="403"/>
      <c r="OJO207" s="727"/>
      <c r="OJR207" s="403"/>
      <c r="OJS207" s="403"/>
      <c r="OKE207" s="727"/>
      <c r="OKH207" s="403"/>
      <c r="OKI207" s="403"/>
      <c r="OKU207" s="727"/>
      <c r="OKX207" s="403"/>
      <c r="OKY207" s="403"/>
      <c r="OLK207" s="727"/>
      <c r="OLN207" s="403"/>
      <c r="OLO207" s="403"/>
      <c r="OMA207" s="727"/>
      <c r="OMD207" s="403"/>
      <c r="OME207" s="403"/>
      <c r="OMQ207" s="727"/>
      <c r="OMT207" s="403"/>
      <c r="OMU207" s="403"/>
      <c r="ONG207" s="727"/>
      <c r="ONJ207" s="403"/>
      <c r="ONK207" s="403"/>
      <c r="ONW207" s="727"/>
      <c r="ONZ207" s="403"/>
      <c r="OOA207" s="403"/>
      <c r="OOM207" s="727"/>
      <c r="OOP207" s="403"/>
      <c r="OOQ207" s="403"/>
      <c r="OPC207" s="727"/>
      <c r="OPF207" s="403"/>
      <c r="OPG207" s="403"/>
      <c r="OPS207" s="727"/>
      <c r="OPV207" s="403"/>
      <c r="OPW207" s="403"/>
      <c r="OQI207" s="727"/>
      <c r="OQL207" s="403"/>
      <c r="OQM207" s="403"/>
      <c r="OQY207" s="727"/>
      <c r="ORB207" s="403"/>
      <c r="ORC207" s="403"/>
      <c r="ORO207" s="727"/>
      <c r="ORR207" s="403"/>
      <c r="ORS207" s="403"/>
      <c r="OSE207" s="727"/>
      <c r="OSH207" s="403"/>
      <c r="OSI207" s="403"/>
      <c r="OSU207" s="727"/>
      <c r="OSX207" s="403"/>
      <c r="OSY207" s="403"/>
      <c r="OTK207" s="727"/>
      <c r="OTN207" s="403"/>
      <c r="OTO207" s="403"/>
      <c r="OUA207" s="727"/>
      <c r="OUD207" s="403"/>
      <c r="OUE207" s="403"/>
      <c r="OUQ207" s="727"/>
      <c r="OUT207" s="403"/>
      <c r="OUU207" s="403"/>
      <c r="OVG207" s="727"/>
      <c r="OVJ207" s="403"/>
      <c r="OVK207" s="403"/>
      <c r="OVW207" s="727"/>
      <c r="OVZ207" s="403"/>
      <c r="OWA207" s="403"/>
      <c r="OWM207" s="727"/>
      <c r="OWP207" s="403"/>
      <c r="OWQ207" s="403"/>
      <c r="OXC207" s="727"/>
      <c r="OXF207" s="403"/>
      <c r="OXG207" s="403"/>
      <c r="OXS207" s="727"/>
      <c r="OXV207" s="403"/>
      <c r="OXW207" s="403"/>
      <c r="OYI207" s="727"/>
      <c r="OYL207" s="403"/>
      <c r="OYM207" s="403"/>
      <c r="OYY207" s="727"/>
      <c r="OZB207" s="403"/>
      <c r="OZC207" s="403"/>
      <c r="OZO207" s="727"/>
      <c r="OZR207" s="403"/>
      <c r="OZS207" s="403"/>
      <c r="PAE207" s="727"/>
      <c r="PAH207" s="403"/>
      <c r="PAI207" s="403"/>
      <c r="PAU207" s="727"/>
      <c r="PAX207" s="403"/>
      <c r="PAY207" s="403"/>
      <c r="PBK207" s="727"/>
      <c r="PBN207" s="403"/>
      <c r="PBO207" s="403"/>
      <c r="PCA207" s="727"/>
      <c r="PCD207" s="403"/>
      <c r="PCE207" s="403"/>
      <c r="PCQ207" s="727"/>
      <c r="PCT207" s="403"/>
      <c r="PCU207" s="403"/>
      <c r="PDG207" s="727"/>
      <c r="PDJ207" s="403"/>
      <c r="PDK207" s="403"/>
      <c r="PDW207" s="727"/>
      <c r="PDZ207" s="403"/>
      <c r="PEA207" s="403"/>
      <c r="PEM207" s="727"/>
      <c r="PEP207" s="403"/>
      <c r="PEQ207" s="403"/>
      <c r="PFC207" s="727"/>
      <c r="PFF207" s="403"/>
      <c r="PFG207" s="403"/>
      <c r="PFS207" s="727"/>
      <c r="PFV207" s="403"/>
      <c r="PFW207" s="403"/>
      <c r="PGI207" s="727"/>
      <c r="PGL207" s="403"/>
      <c r="PGM207" s="403"/>
      <c r="PGY207" s="727"/>
      <c r="PHB207" s="403"/>
      <c r="PHC207" s="403"/>
      <c r="PHO207" s="727"/>
      <c r="PHR207" s="403"/>
      <c r="PHS207" s="403"/>
      <c r="PIE207" s="727"/>
      <c r="PIH207" s="403"/>
      <c r="PII207" s="403"/>
      <c r="PIU207" s="727"/>
      <c r="PIX207" s="403"/>
      <c r="PIY207" s="403"/>
      <c r="PJK207" s="727"/>
      <c r="PJN207" s="403"/>
      <c r="PJO207" s="403"/>
      <c r="PKA207" s="727"/>
      <c r="PKD207" s="403"/>
      <c r="PKE207" s="403"/>
      <c r="PKQ207" s="727"/>
      <c r="PKT207" s="403"/>
      <c r="PKU207" s="403"/>
      <c r="PLG207" s="727"/>
      <c r="PLJ207" s="403"/>
      <c r="PLK207" s="403"/>
      <c r="PLW207" s="727"/>
      <c r="PLZ207" s="403"/>
      <c r="PMA207" s="403"/>
      <c r="PMM207" s="727"/>
      <c r="PMP207" s="403"/>
      <c r="PMQ207" s="403"/>
      <c r="PNC207" s="727"/>
      <c r="PNF207" s="403"/>
      <c r="PNG207" s="403"/>
      <c r="PNS207" s="727"/>
      <c r="PNV207" s="403"/>
      <c r="PNW207" s="403"/>
      <c r="POI207" s="727"/>
      <c r="POL207" s="403"/>
      <c r="POM207" s="403"/>
      <c r="POY207" s="727"/>
      <c r="PPB207" s="403"/>
      <c r="PPC207" s="403"/>
      <c r="PPO207" s="727"/>
      <c r="PPR207" s="403"/>
      <c r="PPS207" s="403"/>
      <c r="PQE207" s="727"/>
      <c r="PQH207" s="403"/>
      <c r="PQI207" s="403"/>
      <c r="PQU207" s="727"/>
      <c r="PQX207" s="403"/>
      <c r="PQY207" s="403"/>
      <c r="PRK207" s="727"/>
      <c r="PRN207" s="403"/>
      <c r="PRO207" s="403"/>
      <c r="PSA207" s="727"/>
      <c r="PSD207" s="403"/>
      <c r="PSE207" s="403"/>
      <c r="PSQ207" s="727"/>
      <c r="PST207" s="403"/>
      <c r="PSU207" s="403"/>
      <c r="PTG207" s="727"/>
      <c r="PTJ207" s="403"/>
      <c r="PTK207" s="403"/>
      <c r="PTW207" s="727"/>
      <c r="PTZ207" s="403"/>
      <c r="PUA207" s="403"/>
      <c r="PUM207" s="727"/>
      <c r="PUP207" s="403"/>
      <c r="PUQ207" s="403"/>
      <c r="PVC207" s="727"/>
      <c r="PVF207" s="403"/>
      <c r="PVG207" s="403"/>
      <c r="PVS207" s="727"/>
      <c r="PVV207" s="403"/>
      <c r="PVW207" s="403"/>
      <c r="PWI207" s="727"/>
      <c r="PWL207" s="403"/>
      <c r="PWM207" s="403"/>
      <c r="PWY207" s="727"/>
      <c r="PXB207" s="403"/>
      <c r="PXC207" s="403"/>
      <c r="PXO207" s="727"/>
      <c r="PXR207" s="403"/>
      <c r="PXS207" s="403"/>
      <c r="PYE207" s="727"/>
      <c r="PYH207" s="403"/>
      <c r="PYI207" s="403"/>
      <c r="PYU207" s="727"/>
      <c r="PYX207" s="403"/>
      <c r="PYY207" s="403"/>
      <c r="PZK207" s="727"/>
      <c r="PZN207" s="403"/>
      <c r="PZO207" s="403"/>
      <c r="QAA207" s="727"/>
      <c r="QAD207" s="403"/>
      <c r="QAE207" s="403"/>
      <c r="QAQ207" s="727"/>
      <c r="QAT207" s="403"/>
      <c r="QAU207" s="403"/>
      <c r="QBG207" s="727"/>
      <c r="QBJ207" s="403"/>
      <c r="QBK207" s="403"/>
      <c r="QBW207" s="727"/>
      <c r="QBZ207" s="403"/>
      <c r="QCA207" s="403"/>
      <c r="QCM207" s="727"/>
      <c r="QCP207" s="403"/>
      <c r="QCQ207" s="403"/>
      <c r="QDC207" s="727"/>
      <c r="QDF207" s="403"/>
      <c r="QDG207" s="403"/>
      <c r="QDS207" s="727"/>
      <c r="QDV207" s="403"/>
      <c r="QDW207" s="403"/>
      <c r="QEI207" s="727"/>
      <c r="QEL207" s="403"/>
      <c r="QEM207" s="403"/>
      <c r="QEY207" s="727"/>
      <c r="QFB207" s="403"/>
      <c r="QFC207" s="403"/>
      <c r="QFO207" s="727"/>
      <c r="QFR207" s="403"/>
      <c r="QFS207" s="403"/>
      <c r="QGE207" s="727"/>
      <c r="QGH207" s="403"/>
      <c r="QGI207" s="403"/>
      <c r="QGU207" s="727"/>
      <c r="QGX207" s="403"/>
      <c r="QGY207" s="403"/>
      <c r="QHK207" s="727"/>
      <c r="QHN207" s="403"/>
      <c r="QHO207" s="403"/>
      <c r="QIA207" s="727"/>
      <c r="QID207" s="403"/>
      <c r="QIE207" s="403"/>
      <c r="QIQ207" s="727"/>
      <c r="QIT207" s="403"/>
      <c r="QIU207" s="403"/>
      <c r="QJG207" s="727"/>
      <c r="QJJ207" s="403"/>
      <c r="QJK207" s="403"/>
      <c r="QJW207" s="727"/>
      <c r="QJZ207" s="403"/>
      <c r="QKA207" s="403"/>
      <c r="QKM207" s="727"/>
      <c r="QKP207" s="403"/>
      <c r="QKQ207" s="403"/>
      <c r="QLC207" s="727"/>
      <c r="QLF207" s="403"/>
      <c r="QLG207" s="403"/>
      <c r="QLS207" s="727"/>
      <c r="QLV207" s="403"/>
      <c r="QLW207" s="403"/>
      <c r="QMI207" s="727"/>
      <c r="QML207" s="403"/>
      <c r="QMM207" s="403"/>
      <c r="QMY207" s="727"/>
      <c r="QNB207" s="403"/>
      <c r="QNC207" s="403"/>
      <c r="QNO207" s="727"/>
      <c r="QNR207" s="403"/>
      <c r="QNS207" s="403"/>
      <c r="QOE207" s="727"/>
      <c r="QOH207" s="403"/>
      <c r="QOI207" s="403"/>
      <c r="QOU207" s="727"/>
      <c r="QOX207" s="403"/>
      <c r="QOY207" s="403"/>
      <c r="QPK207" s="727"/>
      <c r="QPN207" s="403"/>
      <c r="QPO207" s="403"/>
      <c r="QQA207" s="727"/>
      <c r="QQD207" s="403"/>
      <c r="QQE207" s="403"/>
      <c r="QQQ207" s="727"/>
      <c r="QQT207" s="403"/>
      <c r="QQU207" s="403"/>
      <c r="QRG207" s="727"/>
      <c r="QRJ207" s="403"/>
      <c r="QRK207" s="403"/>
      <c r="QRW207" s="727"/>
      <c r="QRZ207" s="403"/>
      <c r="QSA207" s="403"/>
      <c r="QSM207" s="727"/>
      <c r="QSP207" s="403"/>
      <c r="QSQ207" s="403"/>
      <c r="QTC207" s="727"/>
      <c r="QTF207" s="403"/>
      <c r="QTG207" s="403"/>
      <c r="QTS207" s="727"/>
      <c r="QTV207" s="403"/>
      <c r="QTW207" s="403"/>
      <c r="QUI207" s="727"/>
      <c r="QUL207" s="403"/>
      <c r="QUM207" s="403"/>
      <c r="QUY207" s="727"/>
      <c r="QVB207" s="403"/>
      <c r="QVC207" s="403"/>
      <c r="QVO207" s="727"/>
      <c r="QVR207" s="403"/>
      <c r="QVS207" s="403"/>
      <c r="QWE207" s="727"/>
      <c r="QWH207" s="403"/>
      <c r="QWI207" s="403"/>
      <c r="QWU207" s="727"/>
      <c r="QWX207" s="403"/>
      <c r="QWY207" s="403"/>
      <c r="QXK207" s="727"/>
      <c r="QXN207" s="403"/>
      <c r="QXO207" s="403"/>
      <c r="QYA207" s="727"/>
      <c r="QYD207" s="403"/>
      <c r="QYE207" s="403"/>
      <c r="QYQ207" s="727"/>
      <c r="QYT207" s="403"/>
      <c r="QYU207" s="403"/>
      <c r="QZG207" s="727"/>
      <c r="QZJ207" s="403"/>
      <c r="QZK207" s="403"/>
      <c r="QZW207" s="727"/>
      <c r="QZZ207" s="403"/>
      <c r="RAA207" s="403"/>
      <c r="RAM207" s="727"/>
      <c r="RAP207" s="403"/>
      <c r="RAQ207" s="403"/>
      <c r="RBC207" s="727"/>
      <c r="RBF207" s="403"/>
      <c r="RBG207" s="403"/>
      <c r="RBS207" s="727"/>
      <c r="RBV207" s="403"/>
      <c r="RBW207" s="403"/>
      <c r="RCI207" s="727"/>
      <c r="RCL207" s="403"/>
      <c r="RCM207" s="403"/>
      <c r="RCY207" s="727"/>
      <c r="RDB207" s="403"/>
      <c r="RDC207" s="403"/>
      <c r="RDO207" s="727"/>
      <c r="RDR207" s="403"/>
      <c r="RDS207" s="403"/>
      <c r="REE207" s="727"/>
      <c r="REH207" s="403"/>
      <c r="REI207" s="403"/>
      <c r="REU207" s="727"/>
      <c r="REX207" s="403"/>
      <c r="REY207" s="403"/>
      <c r="RFK207" s="727"/>
      <c r="RFN207" s="403"/>
      <c r="RFO207" s="403"/>
      <c r="RGA207" s="727"/>
      <c r="RGD207" s="403"/>
      <c r="RGE207" s="403"/>
      <c r="RGQ207" s="727"/>
      <c r="RGT207" s="403"/>
      <c r="RGU207" s="403"/>
      <c r="RHG207" s="727"/>
      <c r="RHJ207" s="403"/>
      <c r="RHK207" s="403"/>
      <c r="RHW207" s="727"/>
      <c r="RHZ207" s="403"/>
      <c r="RIA207" s="403"/>
      <c r="RIM207" s="727"/>
      <c r="RIP207" s="403"/>
      <c r="RIQ207" s="403"/>
      <c r="RJC207" s="727"/>
      <c r="RJF207" s="403"/>
      <c r="RJG207" s="403"/>
      <c r="RJS207" s="727"/>
      <c r="RJV207" s="403"/>
      <c r="RJW207" s="403"/>
      <c r="RKI207" s="727"/>
      <c r="RKL207" s="403"/>
      <c r="RKM207" s="403"/>
      <c r="RKY207" s="727"/>
      <c r="RLB207" s="403"/>
      <c r="RLC207" s="403"/>
      <c r="RLO207" s="727"/>
      <c r="RLR207" s="403"/>
      <c r="RLS207" s="403"/>
      <c r="RME207" s="727"/>
      <c r="RMH207" s="403"/>
      <c r="RMI207" s="403"/>
      <c r="RMU207" s="727"/>
      <c r="RMX207" s="403"/>
      <c r="RMY207" s="403"/>
      <c r="RNK207" s="727"/>
      <c r="RNN207" s="403"/>
      <c r="RNO207" s="403"/>
      <c r="ROA207" s="727"/>
      <c r="ROD207" s="403"/>
      <c r="ROE207" s="403"/>
      <c r="ROQ207" s="727"/>
      <c r="ROT207" s="403"/>
      <c r="ROU207" s="403"/>
      <c r="RPG207" s="727"/>
      <c r="RPJ207" s="403"/>
      <c r="RPK207" s="403"/>
      <c r="RPW207" s="727"/>
      <c r="RPZ207" s="403"/>
      <c r="RQA207" s="403"/>
      <c r="RQM207" s="727"/>
      <c r="RQP207" s="403"/>
      <c r="RQQ207" s="403"/>
      <c r="RRC207" s="727"/>
      <c r="RRF207" s="403"/>
      <c r="RRG207" s="403"/>
      <c r="RRS207" s="727"/>
      <c r="RRV207" s="403"/>
      <c r="RRW207" s="403"/>
      <c r="RSI207" s="727"/>
      <c r="RSL207" s="403"/>
      <c r="RSM207" s="403"/>
      <c r="RSY207" s="727"/>
      <c r="RTB207" s="403"/>
      <c r="RTC207" s="403"/>
      <c r="RTO207" s="727"/>
      <c r="RTR207" s="403"/>
      <c r="RTS207" s="403"/>
      <c r="RUE207" s="727"/>
      <c r="RUH207" s="403"/>
      <c r="RUI207" s="403"/>
      <c r="RUU207" s="727"/>
      <c r="RUX207" s="403"/>
      <c r="RUY207" s="403"/>
      <c r="RVK207" s="727"/>
      <c r="RVN207" s="403"/>
      <c r="RVO207" s="403"/>
      <c r="RWA207" s="727"/>
      <c r="RWD207" s="403"/>
      <c r="RWE207" s="403"/>
      <c r="RWQ207" s="727"/>
      <c r="RWT207" s="403"/>
      <c r="RWU207" s="403"/>
      <c r="RXG207" s="727"/>
      <c r="RXJ207" s="403"/>
      <c r="RXK207" s="403"/>
      <c r="RXW207" s="727"/>
      <c r="RXZ207" s="403"/>
      <c r="RYA207" s="403"/>
      <c r="RYM207" s="727"/>
      <c r="RYP207" s="403"/>
      <c r="RYQ207" s="403"/>
      <c r="RZC207" s="727"/>
      <c r="RZF207" s="403"/>
      <c r="RZG207" s="403"/>
      <c r="RZS207" s="727"/>
      <c r="RZV207" s="403"/>
      <c r="RZW207" s="403"/>
      <c r="SAI207" s="727"/>
      <c r="SAL207" s="403"/>
      <c r="SAM207" s="403"/>
      <c r="SAY207" s="727"/>
      <c r="SBB207" s="403"/>
      <c r="SBC207" s="403"/>
      <c r="SBO207" s="727"/>
      <c r="SBR207" s="403"/>
      <c r="SBS207" s="403"/>
      <c r="SCE207" s="727"/>
      <c r="SCH207" s="403"/>
      <c r="SCI207" s="403"/>
      <c r="SCU207" s="727"/>
      <c r="SCX207" s="403"/>
      <c r="SCY207" s="403"/>
      <c r="SDK207" s="727"/>
      <c r="SDN207" s="403"/>
      <c r="SDO207" s="403"/>
      <c r="SEA207" s="727"/>
      <c r="SED207" s="403"/>
      <c r="SEE207" s="403"/>
      <c r="SEQ207" s="727"/>
      <c r="SET207" s="403"/>
      <c r="SEU207" s="403"/>
      <c r="SFG207" s="727"/>
      <c r="SFJ207" s="403"/>
      <c r="SFK207" s="403"/>
      <c r="SFW207" s="727"/>
      <c r="SFZ207" s="403"/>
      <c r="SGA207" s="403"/>
      <c r="SGM207" s="727"/>
      <c r="SGP207" s="403"/>
      <c r="SGQ207" s="403"/>
      <c r="SHC207" s="727"/>
      <c r="SHF207" s="403"/>
      <c r="SHG207" s="403"/>
      <c r="SHS207" s="727"/>
      <c r="SHV207" s="403"/>
      <c r="SHW207" s="403"/>
      <c r="SII207" s="727"/>
      <c r="SIL207" s="403"/>
      <c r="SIM207" s="403"/>
      <c r="SIY207" s="727"/>
      <c r="SJB207" s="403"/>
      <c r="SJC207" s="403"/>
      <c r="SJO207" s="727"/>
      <c r="SJR207" s="403"/>
      <c r="SJS207" s="403"/>
      <c r="SKE207" s="727"/>
      <c r="SKH207" s="403"/>
      <c r="SKI207" s="403"/>
      <c r="SKU207" s="727"/>
      <c r="SKX207" s="403"/>
      <c r="SKY207" s="403"/>
      <c r="SLK207" s="727"/>
      <c r="SLN207" s="403"/>
      <c r="SLO207" s="403"/>
      <c r="SMA207" s="727"/>
      <c r="SMD207" s="403"/>
      <c r="SME207" s="403"/>
      <c r="SMQ207" s="727"/>
      <c r="SMT207" s="403"/>
      <c r="SMU207" s="403"/>
      <c r="SNG207" s="727"/>
      <c r="SNJ207" s="403"/>
      <c r="SNK207" s="403"/>
      <c r="SNW207" s="727"/>
      <c r="SNZ207" s="403"/>
      <c r="SOA207" s="403"/>
      <c r="SOM207" s="727"/>
      <c r="SOP207" s="403"/>
      <c r="SOQ207" s="403"/>
      <c r="SPC207" s="727"/>
      <c r="SPF207" s="403"/>
      <c r="SPG207" s="403"/>
      <c r="SPS207" s="727"/>
      <c r="SPV207" s="403"/>
      <c r="SPW207" s="403"/>
      <c r="SQI207" s="727"/>
      <c r="SQL207" s="403"/>
      <c r="SQM207" s="403"/>
      <c r="SQY207" s="727"/>
      <c r="SRB207" s="403"/>
      <c r="SRC207" s="403"/>
      <c r="SRO207" s="727"/>
      <c r="SRR207" s="403"/>
      <c r="SRS207" s="403"/>
      <c r="SSE207" s="727"/>
      <c r="SSH207" s="403"/>
      <c r="SSI207" s="403"/>
      <c r="SSU207" s="727"/>
      <c r="SSX207" s="403"/>
      <c r="SSY207" s="403"/>
      <c r="STK207" s="727"/>
      <c r="STN207" s="403"/>
      <c r="STO207" s="403"/>
      <c r="SUA207" s="727"/>
      <c r="SUD207" s="403"/>
      <c r="SUE207" s="403"/>
      <c r="SUQ207" s="727"/>
      <c r="SUT207" s="403"/>
      <c r="SUU207" s="403"/>
      <c r="SVG207" s="727"/>
      <c r="SVJ207" s="403"/>
      <c r="SVK207" s="403"/>
      <c r="SVW207" s="727"/>
      <c r="SVZ207" s="403"/>
      <c r="SWA207" s="403"/>
      <c r="SWM207" s="727"/>
      <c r="SWP207" s="403"/>
      <c r="SWQ207" s="403"/>
      <c r="SXC207" s="727"/>
      <c r="SXF207" s="403"/>
      <c r="SXG207" s="403"/>
      <c r="SXS207" s="727"/>
      <c r="SXV207" s="403"/>
      <c r="SXW207" s="403"/>
      <c r="SYI207" s="727"/>
      <c r="SYL207" s="403"/>
      <c r="SYM207" s="403"/>
      <c r="SYY207" s="727"/>
      <c r="SZB207" s="403"/>
      <c r="SZC207" s="403"/>
      <c r="SZO207" s="727"/>
      <c r="SZR207" s="403"/>
      <c r="SZS207" s="403"/>
      <c r="TAE207" s="727"/>
      <c r="TAH207" s="403"/>
      <c r="TAI207" s="403"/>
      <c r="TAU207" s="727"/>
      <c r="TAX207" s="403"/>
      <c r="TAY207" s="403"/>
      <c r="TBK207" s="727"/>
      <c r="TBN207" s="403"/>
      <c r="TBO207" s="403"/>
      <c r="TCA207" s="727"/>
      <c r="TCD207" s="403"/>
      <c r="TCE207" s="403"/>
      <c r="TCQ207" s="727"/>
      <c r="TCT207" s="403"/>
      <c r="TCU207" s="403"/>
      <c r="TDG207" s="727"/>
      <c r="TDJ207" s="403"/>
      <c r="TDK207" s="403"/>
      <c r="TDW207" s="727"/>
      <c r="TDZ207" s="403"/>
      <c r="TEA207" s="403"/>
      <c r="TEM207" s="727"/>
      <c r="TEP207" s="403"/>
      <c r="TEQ207" s="403"/>
      <c r="TFC207" s="727"/>
      <c r="TFF207" s="403"/>
      <c r="TFG207" s="403"/>
      <c r="TFS207" s="727"/>
      <c r="TFV207" s="403"/>
      <c r="TFW207" s="403"/>
      <c r="TGI207" s="727"/>
      <c r="TGL207" s="403"/>
      <c r="TGM207" s="403"/>
      <c r="TGY207" s="727"/>
      <c r="THB207" s="403"/>
      <c r="THC207" s="403"/>
      <c r="THO207" s="727"/>
      <c r="THR207" s="403"/>
      <c r="THS207" s="403"/>
      <c r="TIE207" s="727"/>
      <c r="TIH207" s="403"/>
      <c r="TII207" s="403"/>
      <c r="TIU207" s="727"/>
      <c r="TIX207" s="403"/>
      <c r="TIY207" s="403"/>
      <c r="TJK207" s="727"/>
      <c r="TJN207" s="403"/>
      <c r="TJO207" s="403"/>
      <c r="TKA207" s="727"/>
      <c r="TKD207" s="403"/>
      <c r="TKE207" s="403"/>
      <c r="TKQ207" s="727"/>
      <c r="TKT207" s="403"/>
      <c r="TKU207" s="403"/>
      <c r="TLG207" s="727"/>
      <c r="TLJ207" s="403"/>
      <c r="TLK207" s="403"/>
      <c r="TLW207" s="727"/>
      <c r="TLZ207" s="403"/>
      <c r="TMA207" s="403"/>
      <c r="TMM207" s="727"/>
      <c r="TMP207" s="403"/>
      <c r="TMQ207" s="403"/>
      <c r="TNC207" s="727"/>
      <c r="TNF207" s="403"/>
      <c r="TNG207" s="403"/>
      <c r="TNS207" s="727"/>
      <c r="TNV207" s="403"/>
      <c r="TNW207" s="403"/>
      <c r="TOI207" s="727"/>
      <c r="TOL207" s="403"/>
      <c r="TOM207" s="403"/>
      <c r="TOY207" s="727"/>
      <c r="TPB207" s="403"/>
      <c r="TPC207" s="403"/>
      <c r="TPO207" s="727"/>
      <c r="TPR207" s="403"/>
      <c r="TPS207" s="403"/>
      <c r="TQE207" s="727"/>
      <c r="TQH207" s="403"/>
      <c r="TQI207" s="403"/>
      <c r="TQU207" s="727"/>
      <c r="TQX207" s="403"/>
      <c r="TQY207" s="403"/>
      <c r="TRK207" s="727"/>
      <c r="TRN207" s="403"/>
      <c r="TRO207" s="403"/>
      <c r="TSA207" s="727"/>
      <c r="TSD207" s="403"/>
      <c r="TSE207" s="403"/>
      <c r="TSQ207" s="727"/>
      <c r="TST207" s="403"/>
      <c r="TSU207" s="403"/>
      <c r="TTG207" s="727"/>
      <c r="TTJ207" s="403"/>
      <c r="TTK207" s="403"/>
      <c r="TTW207" s="727"/>
      <c r="TTZ207" s="403"/>
      <c r="TUA207" s="403"/>
      <c r="TUM207" s="727"/>
      <c r="TUP207" s="403"/>
      <c r="TUQ207" s="403"/>
      <c r="TVC207" s="727"/>
      <c r="TVF207" s="403"/>
      <c r="TVG207" s="403"/>
      <c r="TVS207" s="727"/>
      <c r="TVV207" s="403"/>
      <c r="TVW207" s="403"/>
      <c r="TWI207" s="727"/>
      <c r="TWL207" s="403"/>
      <c r="TWM207" s="403"/>
      <c r="TWY207" s="727"/>
      <c r="TXB207" s="403"/>
      <c r="TXC207" s="403"/>
      <c r="TXO207" s="727"/>
      <c r="TXR207" s="403"/>
      <c r="TXS207" s="403"/>
      <c r="TYE207" s="727"/>
      <c r="TYH207" s="403"/>
      <c r="TYI207" s="403"/>
      <c r="TYU207" s="727"/>
      <c r="TYX207" s="403"/>
      <c r="TYY207" s="403"/>
      <c r="TZK207" s="727"/>
      <c r="TZN207" s="403"/>
      <c r="TZO207" s="403"/>
      <c r="UAA207" s="727"/>
      <c r="UAD207" s="403"/>
      <c r="UAE207" s="403"/>
      <c r="UAQ207" s="727"/>
      <c r="UAT207" s="403"/>
      <c r="UAU207" s="403"/>
      <c r="UBG207" s="727"/>
      <c r="UBJ207" s="403"/>
      <c r="UBK207" s="403"/>
      <c r="UBW207" s="727"/>
      <c r="UBZ207" s="403"/>
      <c r="UCA207" s="403"/>
      <c r="UCM207" s="727"/>
      <c r="UCP207" s="403"/>
      <c r="UCQ207" s="403"/>
      <c r="UDC207" s="727"/>
      <c r="UDF207" s="403"/>
      <c r="UDG207" s="403"/>
      <c r="UDS207" s="727"/>
      <c r="UDV207" s="403"/>
      <c r="UDW207" s="403"/>
      <c r="UEI207" s="727"/>
      <c r="UEL207" s="403"/>
      <c r="UEM207" s="403"/>
      <c r="UEY207" s="727"/>
      <c r="UFB207" s="403"/>
      <c r="UFC207" s="403"/>
      <c r="UFO207" s="727"/>
      <c r="UFR207" s="403"/>
      <c r="UFS207" s="403"/>
      <c r="UGE207" s="727"/>
      <c r="UGH207" s="403"/>
      <c r="UGI207" s="403"/>
      <c r="UGU207" s="727"/>
      <c r="UGX207" s="403"/>
      <c r="UGY207" s="403"/>
      <c r="UHK207" s="727"/>
      <c r="UHN207" s="403"/>
      <c r="UHO207" s="403"/>
      <c r="UIA207" s="727"/>
      <c r="UID207" s="403"/>
      <c r="UIE207" s="403"/>
      <c r="UIQ207" s="727"/>
      <c r="UIT207" s="403"/>
      <c r="UIU207" s="403"/>
      <c r="UJG207" s="727"/>
      <c r="UJJ207" s="403"/>
      <c r="UJK207" s="403"/>
      <c r="UJW207" s="727"/>
      <c r="UJZ207" s="403"/>
      <c r="UKA207" s="403"/>
      <c r="UKM207" s="727"/>
      <c r="UKP207" s="403"/>
      <c r="UKQ207" s="403"/>
      <c r="ULC207" s="727"/>
      <c r="ULF207" s="403"/>
      <c r="ULG207" s="403"/>
      <c r="ULS207" s="727"/>
      <c r="ULV207" s="403"/>
      <c r="ULW207" s="403"/>
      <c r="UMI207" s="727"/>
      <c r="UML207" s="403"/>
      <c r="UMM207" s="403"/>
      <c r="UMY207" s="727"/>
      <c r="UNB207" s="403"/>
      <c r="UNC207" s="403"/>
      <c r="UNO207" s="727"/>
      <c r="UNR207" s="403"/>
      <c r="UNS207" s="403"/>
      <c r="UOE207" s="727"/>
      <c r="UOH207" s="403"/>
      <c r="UOI207" s="403"/>
      <c r="UOU207" s="727"/>
      <c r="UOX207" s="403"/>
      <c r="UOY207" s="403"/>
      <c r="UPK207" s="727"/>
      <c r="UPN207" s="403"/>
      <c r="UPO207" s="403"/>
      <c r="UQA207" s="727"/>
      <c r="UQD207" s="403"/>
      <c r="UQE207" s="403"/>
      <c r="UQQ207" s="727"/>
      <c r="UQT207" s="403"/>
      <c r="UQU207" s="403"/>
      <c r="URG207" s="727"/>
      <c r="URJ207" s="403"/>
      <c r="URK207" s="403"/>
      <c r="URW207" s="727"/>
      <c r="URZ207" s="403"/>
      <c r="USA207" s="403"/>
      <c r="USM207" s="727"/>
      <c r="USP207" s="403"/>
      <c r="USQ207" s="403"/>
      <c r="UTC207" s="727"/>
      <c r="UTF207" s="403"/>
      <c r="UTG207" s="403"/>
      <c r="UTS207" s="727"/>
      <c r="UTV207" s="403"/>
      <c r="UTW207" s="403"/>
      <c r="UUI207" s="727"/>
      <c r="UUL207" s="403"/>
      <c r="UUM207" s="403"/>
      <c r="UUY207" s="727"/>
      <c r="UVB207" s="403"/>
      <c r="UVC207" s="403"/>
      <c r="UVO207" s="727"/>
      <c r="UVR207" s="403"/>
      <c r="UVS207" s="403"/>
      <c r="UWE207" s="727"/>
      <c r="UWH207" s="403"/>
      <c r="UWI207" s="403"/>
      <c r="UWU207" s="727"/>
      <c r="UWX207" s="403"/>
      <c r="UWY207" s="403"/>
      <c r="UXK207" s="727"/>
      <c r="UXN207" s="403"/>
      <c r="UXO207" s="403"/>
      <c r="UYA207" s="727"/>
      <c r="UYD207" s="403"/>
      <c r="UYE207" s="403"/>
      <c r="UYQ207" s="727"/>
      <c r="UYT207" s="403"/>
      <c r="UYU207" s="403"/>
      <c r="UZG207" s="727"/>
      <c r="UZJ207" s="403"/>
      <c r="UZK207" s="403"/>
      <c r="UZW207" s="727"/>
      <c r="UZZ207" s="403"/>
      <c r="VAA207" s="403"/>
      <c r="VAM207" s="727"/>
      <c r="VAP207" s="403"/>
      <c r="VAQ207" s="403"/>
      <c r="VBC207" s="727"/>
      <c r="VBF207" s="403"/>
      <c r="VBG207" s="403"/>
      <c r="VBS207" s="727"/>
      <c r="VBV207" s="403"/>
      <c r="VBW207" s="403"/>
      <c r="VCI207" s="727"/>
      <c r="VCL207" s="403"/>
      <c r="VCM207" s="403"/>
      <c r="VCY207" s="727"/>
      <c r="VDB207" s="403"/>
      <c r="VDC207" s="403"/>
      <c r="VDO207" s="727"/>
      <c r="VDR207" s="403"/>
      <c r="VDS207" s="403"/>
      <c r="VEE207" s="727"/>
      <c r="VEH207" s="403"/>
      <c r="VEI207" s="403"/>
      <c r="VEU207" s="727"/>
      <c r="VEX207" s="403"/>
      <c r="VEY207" s="403"/>
      <c r="VFK207" s="727"/>
      <c r="VFN207" s="403"/>
      <c r="VFO207" s="403"/>
      <c r="VGA207" s="727"/>
      <c r="VGD207" s="403"/>
      <c r="VGE207" s="403"/>
      <c r="VGQ207" s="727"/>
      <c r="VGT207" s="403"/>
      <c r="VGU207" s="403"/>
      <c r="VHG207" s="727"/>
      <c r="VHJ207" s="403"/>
      <c r="VHK207" s="403"/>
      <c r="VHW207" s="727"/>
      <c r="VHZ207" s="403"/>
      <c r="VIA207" s="403"/>
      <c r="VIM207" s="727"/>
      <c r="VIP207" s="403"/>
      <c r="VIQ207" s="403"/>
      <c r="VJC207" s="727"/>
      <c r="VJF207" s="403"/>
      <c r="VJG207" s="403"/>
      <c r="VJS207" s="727"/>
      <c r="VJV207" s="403"/>
      <c r="VJW207" s="403"/>
      <c r="VKI207" s="727"/>
      <c r="VKL207" s="403"/>
      <c r="VKM207" s="403"/>
      <c r="VKY207" s="727"/>
      <c r="VLB207" s="403"/>
      <c r="VLC207" s="403"/>
      <c r="VLO207" s="727"/>
      <c r="VLR207" s="403"/>
      <c r="VLS207" s="403"/>
      <c r="VME207" s="727"/>
      <c r="VMH207" s="403"/>
      <c r="VMI207" s="403"/>
      <c r="VMU207" s="727"/>
      <c r="VMX207" s="403"/>
      <c r="VMY207" s="403"/>
      <c r="VNK207" s="727"/>
      <c r="VNN207" s="403"/>
      <c r="VNO207" s="403"/>
      <c r="VOA207" s="727"/>
      <c r="VOD207" s="403"/>
      <c r="VOE207" s="403"/>
      <c r="VOQ207" s="727"/>
      <c r="VOT207" s="403"/>
      <c r="VOU207" s="403"/>
      <c r="VPG207" s="727"/>
      <c r="VPJ207" s="403"/>
      <c r="VPK207" s="403"/>
      <c r="VPW207" s="727"/>
      <c r="VPZ207" s="403"/>
      <c r="VQA207" s="403"/>
      <c r="VQM207" s="727"/>
      <c r="VQP207" s="403"/>
      <c r="VQQ207" s="403"/>
      <c r="VRC207" s="727"/>
      <c r="VRF207" s="403"/>
      <c r="VRG207" s="403"/>
      <c r="VRS207" s="727"/>
      <c r="VRV207" s="403"/>
      <c r="VRW207" s="403"/>
      <c r="VSI207" s="727"/>
      <c r="VSL207" s="403"/>
      <c r="VSM207" s="403"/>
      <c r="VSY207" s="727"/>
      <c r="VTB207" s="403"/>
      <c r="VTC207" s="403"/>
      <c r="VTO207" s="727"/>
      <c r="VTR207" s="403"/>
      <c r="VTS207" s="403"/>
      <c r="VUE207" s="727"/>
      <c r="VUH207" s="403"/>
      <c r="VUI207" s="403"/>
      <c r="VUU207" s="727"/>
      <c r="VUX207" s="403"/>
      <c r="VUY207" s="403"/>
      <c r="VVK207" s="727"/>
      <c r="VVN207" s="403"/>
      <c r="VVO207" s="403"/>
      <c r="VWA207" s="727"/>
      <c r="VWD207" s="403"/>
      <c r="VWE207" s="403"/>
      <c r="VWQ207" s="727"/>
      <c r="VWT207" s="403"/>
      <c r="VWU207" s="403"/>
      <c r="VXG207" s="727"/>
      <c r="VXJ207" s="403"/>
      <c r="VXK207" s="403"/>
      <c r="VXW207" s="727"/>
      <c r="VXZ207" s="403"/>
      <c r="VYA207" s="403"/>
      <c r="VYM207" s="727"/>
      <c r="VYP207" s="403"/>
      <c r="VYQ207" s="403"/>
      <c r="VZC207" s="727"/>
      <c r="VZF207" s="403"/>
      <c r="VZG207" s="403"/>
      <c r="VZS207" s="727"/>
      <c r="VZV207" s="403"/>
      <c r="VZW207" s="403"/>
      <c r="WAI207" s="727"/>
      <c r="WAL207" s="403"/>
      <c r="WAM207" s="403"/>
      <c r="WAY207" s="727"/>
      <c r="WBB207" s="403"/>
      <c r="WBC207" s="403"/>
      <c r="WBO207" s="727"/>
      <c r="WBR207" s="403"/>
      <c r="WBS207" s="403"/>
      <c r="WCE207" s="727"/>
      <c r="WCH207" s="403"/>
      <c r="WCI207" s="403"/>
      <c r="WCU207" s="727"/>
      <c r="WCX207" s="403"/>
      <c r="WCY207" s="403"/>
      <c r="WDK207" s="727"/>
      <c r="WDN207" s="403"/>
      <c r="WDO207" s="403"/>
      <c r="WEA207" s="727"/>
      <c r="WED207" s="403"/>
      <c r="WEE207" s="403"/>
      <c r="WEQ207" s="727"/>
      <c r="WET207" s="403"/>
      <c r="WEU207" s="403"/>
      <c r="WFG207" s="727"/>
      <c r="WFJ207" s="403"/>
      <c r="WFK207" s="403"/>
      <c r="WFW207" s="727"/>
      <c r="WFZ207" s="403"/>
      <c r="WGA207" s="403"/>
      <c r="WGM207" s="727"/>
      <c r="WGP207" s="403"/>
      <c r="WGQ207" s="403"/>
      <c r="WHC207" s="727"/>
      <c r="WHF207" s="403"/>
      <c r="WHG207" s="403"/>
      <c r="WHS207" s="727"/>
      <c r="WHV207" s="403"/>
      <c r="WHW207" s="403"/>
      <c r="WII207" s="727"/>
      <c r="WIL207" s="403"/>
      <c r="WIM207" s="403"/>
      <c r="WIY207" s="727"/>
      <c r="WJB207" s="403"/>
      <c r="WJC207" s="403"/>
      <c r="WJO207" s="727"/>
      <c r="WJR207" s="403"/>
      <c r="WJS207" s="403"/>
      <c r="WKE207" s="727"/>
      <c r="WKH207" s="403"/>
      <c r="WKI207" s="403"/>
      <c r="WKU207" s="727"/>
      <c r="WKX207" s="403"/>
      <c r="WKY207" s="403"/>
      <c r="WLK207" s="727"/>
      <c r="WLN207" s="403"/>
      <c r="WLO207" s="403"/>
      <c r="WMA207" s="727"/>
      <c r="WMD207" s="403"/>
      <c r="WME207" s="403"/>
      <c r="WMQ207" s="727"/>
      <c r="WMT207" s="403"/>
      <c r="WMU207" s="403"/>
      <c r="WNG207" s="727"/>
      <c r="WNJ207" s="403"/>
      <c r="WNK207" s="403"/>
      <c r="WNW207" s="727"/>
      <c r="WNZ207" s="403"/>
      <c r="WOA207" s="403"/>
      <c r="WOM207" s="727"/>
      <c r="WOP207" s="403"/>
      <c r="WOQ207" s="403"/>
      <c r="WPC207" s="727"/>
      <c r="WPF207" s="403"/>
      <c r="WPG207" s="403"/>
      <c r="WPS207" s="727"/>
      <c r="WPV207" s="403"/>
      <c r="WPW207" s="403"/>
      <c r="WQI207" s="727"/>
      <c r="WQL207" s="403"/>
      <c r="WQM207" s="403"/>
      <c r="WQY207" s="727"/>
      <c r="WRB207" s="403"/>
      <c r="WRC207" s="403"/>
      <c r="WRO207" s="727"/>
      <c r="WRR207" s="403"/>
      <c r="WRS207" s="403"/>
      <c r="WSE207" s="727"/>
      <c r="WSH207" s="403"/>
      <c r="WSI207" s="403"/>
      <c r="WSU207" s="727"/>
      <c r="WSX207" s="403"/>
      <c r="WSY207" s="403"/>
      <c r="WTK207" s="727"/>
      <c r="WTN207" s="403"/>
      <c r="WTO207" s="403"/>
      <c r="WUA207" s="727"/>
      <c r="WUD207" s="403"/>
      <c r="WUE207" s="403"/>
      <c r="WUQ207" s="727"/>
      <c r="WUT207" s="403"/>
      <c r="WUU207" s="403"/>
      <c r="WVG207" s="727"/>
      <c r="WVJ207" s="403"/>
      <c r="WVK207" s="403"/>
      <c r="WVW207" s="727"/>
      <c r="WVZ207" s="403"/>
      <c r="WWA207" s="403"/>
      <c r="WWM207" s="727"/>
      <c r="WWP207" s="403"/>
      <c r="WWQ207" s="403"/>
      <c r="WXC207" s="727"/>
      <c r="WXF207" s="403"/>
      <c r="WXG207" s="403"/>
      <c r="WXS207" s="727"/>
      <c r="WXV207" s="403"/>
      <c r="WXW207" s="403"/>
      <c r="WYI207" s="727"/>
      <c r="WYL207" s="403"/>
      <c r="WYM207" s="403"/>
      <c r="WYY207" s="727"/>
      <c r="WZB207" s="403"/>
      <c r="WZC207" s="403"/>
      <c r="WZO207" s="727"/>
      <c r="WZR207" s="403"/>
      <c r="WZS207" s="403"/>
      <c r="XAE207" s="727"/>
      <c r="XAH207" s="403"/>
      <c r="XAI207" s="403"/>
      <c r="XAU207" s="727"/>
      <c r="XAX207" s="403"/>
      <c r="XAY207" s="403"/>
      <c r="XBK207" s="727"/>
      <c r="XBN207" s="403"/>
      <c r="XBO207" s="403"/>
      <c r="XCA207" s="727"/>
      <c r="XCD207" s="403"/>
      <c r="XCE207" s="403"/>
      <c r="XCQ207" s="727"/>
      <c r="XCT207" s="403"/>
      <c r="XCU207" s="403"/>
      <c r="XDG207" s="727"/>
      <c r="XDJ207" s="403"/>
      <c r="XDK207" s="403"/>
      <c r="XDW207" s="727"/>
      <c r="XDZ207" s="403"/>
      <c r="XEA207" s="403"/>
      <c r="XEM207" s="727"/>
      <c r="XEP207" s="403"/>
      <c r="XEQ207" s="403"/>
      <c r="XFC207" s="727"/>
    </row>
    <row r="208" spans="1:1023 1026:2047 2050:3071 3074:4095 4098:5119 5122:6143 6146:7167 7170:8191 8194:9215 9218:10239 10242:11263 11266:12287 12290:13311 13314:14335 14338:15359 15362:16383" s="94" customFormat="1">
      <c r="A208" s="570" t="s">
        <v>23</v>
      </c>
      <c r="B208" s="571">
        <v>45921</v>
      </c>
      <c r="C208" s="571">
        <v>45930</v>
      </c>
      <c r="D208" s="570" t="s">
        <v>485</v>
      </c>
      <c r="E208" s="570" t="s">
        <v>486</v>
      </c>
      <c r="F208" s="570">
        <v>53</v>
      </c>
      <c r="G208" s="570" t="s">
        <v>500</v>
      </c>
      <c r="H208" s="570">
        <v>1450</v>
      </c>
      <c r="I208" s="570">
        <v>15</v>
      </c>
      <c r="J208" s="570">
        <v>0</v>
      </c>
      <c r="K208" s="570">
        <v>0</v>
      </c>
      <c r="L208" s="570">
        <v>0</v>
      </c>
      <c r="M208" s="570">
        <v>0</v>
      </c>
      <c r="N208" s="570">
        <f t="shared" ref="N208" si="2189">SUM(H208:M208)</f>
        <v>1465</v>
      </c>
      <c r="O208" s="563">
        <f t="shared" ref="O208" si="2190">N208/F208</f>
        <v>27.641509433962263</v>
      </c>
      <c r="P208" s="570" t="s">
        <v>1283</v>
      </c>
      <c r="R208" s="403"/>
      <c r="S208" s="403"/>
      <c r="AE208" s="727"/>
      <c r="AH208" s="403"/>
      <c r="AI208" s="403"/>
      <c r="AU208" s="727"/>
      <c r="AX208" s="403"/>
      <c r="AY208" s="403"/>
      <c r="BK208" s="727"/>
      <c r="BN208" s="403"/>
      <c r="BO208" s="403"/>
      <c r="CA208" s="727"/>
      <c r="CD208" s="403"/>
      <c r="CE208" s="403"/>
      <c r="CQ208" s="727"/>
      <c r="CT208" s="403"/>
      <c r="CU208" s="403"/>
      <c r="DG208" s="727"/>
      <c r="DJ208" s="403"/>
      <c r="DK208" s="403"/>
      <c r="DW208" s="727"/>
      <c r="DZ208" s="403"/>
      <c r="EA208" s="403"/>
      <c r="EM208" s="727"/>
      <c r="EP208" s="403"/>
      <c r="EQ208" s="403"/>
      <c r="FC208" s="727"/>
      <c r="FF208" s="403"/>
      <c r="FG208" s="403"/>
      <c r="FS208" s="727"/>
      <c r="FV208" s="403"/>
      <c r="FW208" s="403"/>
      <c r="GI208" s="727"/>
      <c r="GL208" s="403"/>
      <c r="GM208" s="403"/>
      <c r="GY208" s="727"/>
      <c r="HB208" s="403"/>
      <c r="HC208" s="403"/>
      <c r="HO208" s="727"/>
      <c r="HR208" s="403"/>
      <c r="HS208" s="403"/>
      <c r="IE208" s="727"/>
      <c r="IH208" s="403"/>
      <c r="II208" s="403"/>
      <c r="IU208" s="727"/>
      <c r="IX208" s="403"/>
      <c r="IY208" s="403"/>
      <c r="JK208" s="727"/>
      <c r="JN208" s="403"/>
      <c r="JO208" s="403"/>
      <c r="KA208" s="727"/>
      <c r="KD208" s="403"/>
      <c r="KE208" s="403"/>
      <c r="KQ208" s="727"/>
      <c r="KT208" s="403"/>
      <c r="KU208" s="403"/>
      <c r="LG208" s="727"/>
      <c r="LJ208" s="403"/>
      <c r="LK208" s="403"/>
      <c r="LW208" s="727"/>
      <c r="LZ208" s="403"/>
      <c r="MA208" s="403"/>
      <c r="MM208" s="727"/>
      <c r="MP208" s="403"/>
      <c r="MQ208" s="403"/>
      <c r="NC208" s="727"/>
      <c r="NF208" s="403"/>
      <c r="NG208" s="403"/>
      <c r="NS208" s="727"/>
      <c r="NV208" s="403"/>
      <c r="NW208" s="403"/>
      <c r="OI208" s="727"/>
      <c r="OL208" s="403"/>
      <c r="OM208" s="403"/>
      <c r="OY208" s="727"/>
      <c r="PB208" s="403"/>
      <c r="PC208" s="403"/>
      <c r="PO208" s="727"/>
      <c r="PR208" s="403"/>
      <c r="PS208" s="403"/>
      <c r="QE208" s="727"/>
      <c r="QH208" s="403"/>
      <c r="QI208" s="403"/>
      <c r="QU208" s="727"/>
      <c r="QX208" s="403"/>
      <c r="QY208" s="403"/>
      <c r="RK208" s="727"/>
      <c r="RN208" s="403"/>
      <c r="RO208" s="403"/>
      <c r="SA208" s="727"/>
      <c r="SD208" s="403"/>
      <c r="SE208" s="403"/>
      <c r="SQ208" s="727"/>
      <c r="ST208" s="403"/>
      <c r="SU208" s="403"/>
      <c r="TG208" s="727"/>
      <c r="TJ208" s="403"/>
      <c r="TK208" s="403"/>
      <c r="TW208" s="727"/>
      <c r="TZ208" s="403"/>
      <c r="UA208" s="403"/>
      <c r="UM208" s="727"/>
      <c r="UP208" s="403"/>
      <c r="UQ208" s="403"/>
      <c r="VC208" s="727"/>
      <c r="VF208" s="403"/>
      <c r="VG208" s="403"/>
      <c r="VS208" s="727"/>
      <c r="VV208" s="403"/>
      <c r="VW208" s="403"/>
      <c r="WI208" s="727"/>
      <c r="WL208" s="403"/>
      <c r="WM208" s="403"/>
      <c r="WY208" s="727"/>
      <c r="XB208" s="403"/>
      <c r="XC208" s="403"/>
      <c r="XO208" s="727"/>
      <c r="XR208" s="403"/>
      <c r="XS208" s="403"/>
      <c r="YE208" s="727"/>
      <c r="YH208" s="403"/>
      <c r="YI208" s="403"/>
      <c r="YU208" s="727"/>
      <c r="YX208" s="403"/>
      <c r="YY208" s="403"/>
      <c r="ZK208" s="727"/>
      <c r="ZN208" s="403"/>
      <c r="ZO208" s="403"/>
      <c r="AAA208" s="727"/>
      <c r="AAD208" s="403"/>
      <c r="AAE208" s="403"/>
      <c r="AAQ208" s="727"/>
      <c r="AAT208" s="403"/>
      <c r="AAU208" s="403"/>
      <c r="ABG208" s="727"/>
      <c r="ABJ208" s="403"/>
      <c r="ABK208" s="403"/>
      <c r="ABW208" s="727"/>
      <c r="ABZ208" s="403"/>
      <c r="ACA208" s="403"/>
      <c r="ACM208" s="727"/>
      <c r="ACP208" s="403"/>
      <c r="ACQ208" s="403"/>
      <c r="ADC208" s="727"/>
      <c r="ADF208" s="403"/>
      <c r="ADG208" s="403"/>
      <c r="ADS208" s="727"/>
      <c r="ADV208" s="403"/>
      <c r="ADW208" s="403"/>
      <c r="AEI208" s="727"/>
      <c r="AEL208" s="403"/>
      <c r="AEM208" s="403"/>
      <c r="AEY208" s="727"/>
      <c r="AFB208" s="403"/>
      <c r="AFC208" s="403"/>
      <c r="AFO208" s="727"/>
      <c r="AFR208" s="403"/>
      <c r="AFS208" s="403"/>
      <c r="AGE208" s="727"/>
      <c r="AGH208" s="403"/>
      <c r="AGI208" s="403"/>
      <c r="AGU208" s="727"/>
      <c r="AGX208" s="403"/>
      <c r="AGY208" s="403"/>
      <c r="AHK208" s="727"/>
      <c r="AHN208" s="403"/>
      <c r="AHO208" s="403"/>
      <c r="AIA208" s="727"/>
      <c r="AID208" s="403"/>
      <c r="AIE208" s="403"/>
      <c r="AIQ208" s="727"/>
      <c r="AIT208" s="403"/>
      <c r="AIU208" s="403"/>
      <c r="AJG208" s="727"/>
      <c r="AJJ208" s="403"/>
      <c r="AJK208" s="403"/>
      <c r="AJW208" s="727"/>
      <c r="AJZ208" s="403"/>
      <c r="AKA208" s="403"/>
      <c r="AKM208" s="727"/>
      <c r="AKP208" s="403"/>
      <c r="AKQ208" s="403"/>
      <c r="ALC208" s="727"/>
      <c r="ALF208" s="403"/>
      <c r="ALG208" s="403"/>
      <c r="ALS208" s="727"/>
      <c r="ALV208" s="403"/>
      <c r="ALW208" s="403"/>
      <c r="AMI208" s="727"/>
      <c r="AML208" s="403"/>
      <c r="AMM208" s="403"/>
      <c r="AMY208" s="727"/>
      <c r="ANB208" s="403"/>
      <c r="ANC208" s="403"/>
      <c r="ANO208" s="727"/>
      <c r="ANR208" s="403"/>
      <c r="ANS208" s="403"/>
      <c r="AOE208" s="727"/>
      <c r="AOH208" s="403"/>
      <c r="AOI208" s="403"/>
      <c r="AOU208" s="727"/>
      <c r="AOX208" s="403"/>
      <c r="AOY208" s="403"/>
      <c r="APK208" s="727"/>
      <c r="APN208" s="403"/>
      <c r="APO208" s="403"/>
      <c r="AQA208" s="727"/>
      <c r="AQD208" s="403"/>
      <c r="AQE208" s="403"/>
      <c r="AQQ208" s="727"/>
      <c r="AQT208" s="403"/>
      <c r="AQU208" s="403"/>
      <c r="ARG208" s="727"/>
      <c r="ARJ208" s="403"/>
      <c r="ARK208" s="403"/>
      <c r="ARW208" s="727"/>
      <c r="ARZ208" s="403"/>
      <c r="ASA208" s="403"/>
      <c r="ASM208" s="727"/>
      <c r="ASP208" s="403"/>
      <c r="ASQ208" s="403"/>
      <c r="ATC208" s="727"/>
      <c r="ATF208" s="403"/>
      <c r="ATG208" s="403"/>
      <c r="ATS208" s="727"/>
      <c r="ATV208" s="403"/>
      <c r="ATW208" s="403"/>
      <c r="AUI208" s="727"/>
      <c r="AUL208" s="403"/>
      <c r="AUM208" s="403"/>
      <c r="AUY208" s="727"/>
      <c r="AVB208" s="403"/>
      <c r="AVC208" s="403"/>
      <c r="AVO208" s="727"/>
      <c r="AVR208" s="403"/>
      <c r="AVS208" s="403"/>
      <c r="AWE208" s="727"/>
      <c r="AWH208" s="403"/>
      <c r="AWI208" s="403"/>
      <c r="AWU208" s="727"/>
      <c r="AWX208" s="403"/>
      <c r="AWY208" s="403"/>
      <c r="AXK208" s="727"/>
      <c r="AXN208" s="403"/>
      <c r="AXO208" s="403"/>
      <c r="AYA208" s="727"/>
      <c r="AYD208" s="403"/>
      <c r="AYE208" s="403"/>
      <c r="AYQ208" s="727"/>
      <c r="AYT208" s="403"/>
      <c r="AYU208" s="403"/>
      <c r="AZG208" s="727"/>
      <c r="AZJ208" s="403"/>
      <c r="AZK208" s="403"/>
      <c r="AZW208" s="727"/>
      <c r="AZZ208" s="403"/>
      <c r="BAA208" s="403"/>
      <c r="BAM208" s="727"/>
      <c r="BAP208" s="403"/>
      <c r="BAQ208" s="403"/>
      <c r="BBC208" s="727"/>
      <c r="BBF208" s="403"/>
      <c r="BBG208" s="403"/>
      <c r="BBS208" s="727"/>
      <c r="BBV208" s="403"/>
      <c r="BBW208" s="403"/>
      <c r="BCI208" s="727"/>
      <c r="BCL208" s="403"/>
      <c r="BCM208" s="403"/>
      <c r="BCY208" s="727"/>
      <c r="BDB208" s="403"/>
      <c r="BDC208" s="403"/>
      <c r="BDO208" s="727"/>
      <c r="BDR208" s="403"/>
      <c r="BDS208" s="403"/>
      <c r="BEE208" s="727"/>
      <c r="BEH208" s="403"/>
      <c r="BEI208" s="403"/>
      <c r="BEU208" s="727"/>
      <c r="BEX208" s="403"/>
      <c r="BEY208" s="403"/>
      <c r="BFK208" s="727"/>
      <c r="BFN208" s="403"/>
      <c r="BFO208" s="403"/>
      <c r="BGA208" s="727"/>
      <c r="BGD208" s="403"/>
      <c r="BGE208" s="403"/>
      <c r="BGQ208" s="727"/>
      <c r="BGT208" s="403"/>
      <c r="BGU208" s="403"/>
      <c r="BHG208" s="727"/>
      <c r="BHJ208" s="403"/>
      <c r="BHK208" s="403"/>
      <c r="BHW208" s="727"/>
      <c r="BHZ208" s="403"/>
      <c r="BIA208" s="403"/>
      <c r="BIM208" s="727"/>
      <c r="BIP208" s="403"/>
      <c r="BIQ208" s="403"/>
      <c r="BJC208" s="727"/>
      <c r="BJF208" s="403"/>
      <c r="BJG208" s="403"/>
      <c r="BJS208" s="727"/>
      <c r="BJV208" s="403"/>
      <c r="BJW208" s="403"/>
      <c r="BKI208" s="727"/>
      <c r="BKL208" s="403"/>
      <c r="BKM208" s="403"/>
      <c r="BKY208" s="727"/>
      <c r="BLB208" s="403"/>
      <c r="BLC208" s="403"/>
      <c r="BLO208" s="727"/>
      <c r="BLR208" s="403"/>
      <c r="BLS208" s="403"/>
      <c r="BME208" s="727"/>
      <c r="BMH208" s="403"/>
      <c r="BMI208" s="403"/>
      <c r="BMU208" s="727"/>
      <c r="BMX208" s="403"/>
      <c r="BMY208" s="403"/>
      <c r="BNK208" s="727"/>
      <c r="BNN208" s="403"/>
      <c r="BNO208" s="403"/>
      <c r="BOA208" s="727"/>
      <c r="BOD208" s="403"/>
      <c r="BOE208" s="403"/>
      <c r="BOQ208" s="727"/>
      <c r="BOT208" s="403"/>
      <c r="BOU208" s="403"/>
      <c r="BPG208" s="727"/>
      <c r="BPJ208" s="403"/>
      <c r="BPK208" s="403"/>
      <c r="BPW208" s="727"/>
      <c r="BPZ208" s="403"/>
      <c r="BQA208" s="403"/>
      <c r="BQM208" s="727"/>
      <c r="BQP208" s="403"/>
      <c r="BQQ208" s="403"/>
      <c r="BRC208" s="727"/>
      <c r="BRF208" s="403"/>
      <c r="BRG208" s="403"/>
      <c r="BRS208" s="727"/>
      <c r="BRV208" s="403"/>
      <c r="BRW208" s="403"/>
      <c r="BSI208" s="727"/>
      <c r="BSL208" s="403"/>
      <c r="BSM208" s="403"/>
      <c r="BSY208" s="727"/>
      <c r="BTB208" s="403"/>
      <c r="BTC208" s="403"/>
      <c r="BTO208" s="727"/>
      <c r="BTR208" s="403"/>
      <c r="BTS208" s="403"/>
      <c r="BUE208" s="727"/>
      <c r="BUH208" s="403"/>
      <c r="BUI208" s="403"/>
      <c r="BUU208" s="727"/>
      <c r="BUX208" s="403"/>
      <c r="BUY208" s="403"/>
      <c r="BVK208" s="727"/>
      <c r="BVN208" s="403"/>
      <c r="BVO208" s="403"/>
      <c r="BWA208" s="727"/>
      <c r="BWD208" s="403"/>
      <c r="BWE208" s="403"/>
      <c r="BWQ208" s="727"/>
      <c r="BWT208" s="403"/>
      <c r="BWU208" s="403"/>
      <c r="BXG208" s="727"/>
      <c r="BXJ208" s="403"/>
      <c r="BXK208" s="403"/>
      <c r="BXW208" s="727"/>
      <c r="BXZ208" s="403"/>
      <c r="BYA208" s="403"/>
      <c r="BYM208" s="727"/>
      <c r="BYP208" s="403"/>
      <c r="BYQ208" s="403"/>
      <c r="BZC208" s="727"/>
      <c r="BZF208" s="403"/>
      <c r="BZG208" s="403"/>
      <c r="BZS208" s="727"/>
      <c r="BZV208" s="403"/>
      <c r="BZW208" s="403"/>
      <c r="CAI208" s="727"/>
      <c r="CAL208" s="403"/>
      <c r="CAM208" s="403"/>
      <c r="CAY208" s="727"/>
      <c r="CBB208" s="403"/>
      <c r="CBC208" s="403"/>
      <c r="CBO208" s="727"/>
      <c r="CBR208" s="403"/>
      <c r="CBS208" s="403"/>
      <c r="CCE208" s="727"/>
      <c r="CCH208" s="403"/>
      <c r="CCI208" s="403"/>
      <c r="CCU208" s="727"/>
      <c r="CCX208" s="403"/>
      <c r="CCY208" s="403"/>
      <c r="CDK208" s="727"/>
      <c r="CDN208" s="403"/>
      <c r="CDO208" s="403"/>
      <c r="CEA208" s="727"/>
      <c r="CED208" s="403"/>
      <c r="CEE208" s="403"/>
      <c r="CEQ208" s="727"/>
      <c r="CET208" s="403"/>
      <c r="CEU208" s="403"/>
      <c r="CFG208" s="727"/>
      <c r="CFJ208" s="403"/>
      <c r="CFK208" s="403"/>
      <c r="CFW208" s="727"/>
      <c r="CFZ208" s="403"/>
      <c r="CGA208" s="403"/>
      <c r="CGM208" s="727"/>
      <c r="CGP208" s="403"/>
      <c r="CGQ208" s="403"/>
      <c r="CHC208" s="727"/>
      <c r="CHF208" s="403"/>
      <c r="CHG208" s="403"/>
      <c r="CHS208" s="727"/>
      <c r="CHV208" s="403"/>
      <c r="CHW208" s="403"/>
      <c r="CII208" s="727"/>
      <c r="CIL208" s="403"/>
      <c r="CIM208" s="403"/>
      <c r="CIY208" s="727"/>
      <c r="CJB208" s="403"/>
      <c r="CJC208" s="403"/>
      <c r="CJO208" s="727"/>
      <c r="CJR208" s="403"/>
      <c r="CJS208" s="403"/>
      <c r="CKE208" s="727"/>
      <c r="CKH208" s="403"/>
      <c r="CKI208" s="403"/>
      <c r="CKU208" s="727"/>
      <c r="CKX208" s="403"/>
      <c r="CKY208" s="403"/>
      <c r="CLK208" s="727"/>
      <c r="CLN208" s="403"/>
      <c r="CLO208" s="403"/>
      <c r="CMA208" s="727"/>
      <c r="CMD208" s="403"/>
      <c r="CME208" s="403"/>
      <c r="CMQ208" s="727"/>
      <c r="CMT208" s="403"/>
      <c r="CMU208" s="403"/>
      <c r="CNG208" s="727"/>
      <c r="CNJ208" s="403"/>
      <c r="CNK208" s="403"/>
      <c r="CNW208" s="727"/>
      <c r="CNZ208" s="403"/>
      <c r="COA208" s="403"/>
      <c r="COM208" s="727"/>
      <c r="COP208" s="403"/>
      <c r="COQ208" s="403"/>
      <c r="CPC208" s="727"/>
      <c r="CPF208" s="403"/>
      <c r="CPG208" s="403"/>
      <c r="CPS208" s="727"/>
      <c r="CPV208" s="403"/>
      <c r="CPW208" s="403"/>
      <c r="CQI208" s="727"/>
      <c r="CQL208" s="403"/>
      <c r="CQM208" s="403"/>
      <c r="CQY208" s="727"/>
      <c r="CRB208" s="403"/>
      <c r="CRC208" s="403"/>
      <c r="CRO208" s="727"/>
      <c r="CRR208" s="403"/>
      <c r="CRS208" s="403"/>
      <c r="CSE208" s="727"/>
      <c r="CSH208" s="403"/>
      <c r="CSI208" s="403"/>
      <c r="CSU208" s="727"/>
      <c r="CSX208" s="403"/>
      <c r="CSY208" s="403"/>
      <c r="CTK208" s="727"/>
      <c r="CTN208" s="403"/>
      <c r="CTO208" s="403"/>
      <c r="CUA208" s="727"/>
      <c r="CUD208" s="403"/>
      <c r="CUE208" s="403"/>
      <c r="CUQ208" s="727"/>
      <c r="CUT208" s="403"/>
      <c r="CUU208" s="403"/>
      <c r="CVG208" s="727"/>
      <c r="CVJ208" s="403"/>
      <c r="CVK208" s="403"/>
      <c r="CVW208" s="727"/>
      <c r="CVZ208" s="403"/>
      <c r="CWA208" s="403"/>
      <c r="CWM208" s="727"/>
      <c r="CWP208" s="403"/>
      <c r="CWQ208" s="403"/>
      <c r="CXC208" s="727"/>
      <c r="CXF208" s="403"/>
      <c r="CXG208" s="403"/>
      <c r="CXS208" s="727"/>
      <c r="CXV208" s="403"/>
      <c r="CXW208" s="403"/>
      <c r="CYI208" s="727"/>
      <c r="CYL208" s="403"/>
      <c r="CYM208" s="403"/>
      <c r="CYY208" s="727"/>
      <c r="CZB208" s="403"/>
      <c r="CZC208" s="403"/>
      <c r="CZO208" s="727"/>
      <c r="CZR208" s="403"/>
      <c r="CZS208" s="403"/>
      <c r="DAE208" s="727"/>
      <c r="DAH208" s="403"/>
      <c r="DAI208" s="403"/>
      <c r="DAU208" s="727"/>
      <c r="DAX208" s="403"/>
      <c r="DAY208" s="403"/>
      <c r="DBK208" s="727"/>
      <c r="DBN208" s="403"/>
      <c r="DBO208" s="403"/>
      <c r="DCA208" s="727"/>
      <c r="DCD208" s="403"/>
      <c r="DCE208" s="403"/>
      <c r="DCQ208" s="727"/>
      <c r="DCT208" s="403"/>
      <c r="DCU208" s="403"/>
      <c r="DDG208" s="727"/>
      <c r="DDJ208" s="403"/>
      <c r="DDK208" s="403"/>
      <c r="DDW208" s="727"/>
      <c r="DDZ208" s="403"/>
      <c r="DEA208" s="403"/>
      <c r="DEM208" s="727"/>
      <c r="DEP208" s="403"/>
      <c r="DEQ208" s="403"/>
      <c r="DFC208" s="727"/>
      <c r="DFF208" s="403"/>
      <c r="DFG208" s="403"/>
      <c r="DFS208" s="727"/>
      <c r="DFV208" s="403"/>
      <c r="DFW208" s="403"/>
      <c r="DGI208" s="727"/>
      <c r="DGL208" s="403"/>
      <c r="DGM208" s="403"/>
      <c r="DGY208" s="727"/>
      <c r="DHB208" s="403"/>
      <c r="DHC208" s="403"/>
      <c r="DHO208" s="727"/>
      <c r="DHR208" s="403"/>
      <c r="DHS208" s="403"/>
      <c r="DIE208" s="727"/>
      <c r="DIH208" s="403"/>
      <c r="DII208" s="403"/>
      <c r="DIU208" s="727"/>
      <c r="DIX208" s="403"/>
      <c r="DIY208" s="403"/>
      <c r="DJK208" s="727"/>
      <c r="DJN208" s="403"/>
      <c r="DJO208" s="403"/>
      <c r="DKA208" s="727"/>
      <c r="DKD208" s="403"/>
      <c r="DKE208" s="403"/>
      <c r="DKQ208" s="727"/>
      <c r="DKT208" s="403"/>
      <c r="DKU208" s="403"/>
      <c r="DLG208" s="727"/>
      <c r="DLJ208" s="403"/>
      <c r="DLK208" s="403"/>
      <c r="DLW208" s="727"/>
      <c r="DLZ208" s="403"/>
      <c r="DMA208" s="403"/>
      <c r="DMM208" s="727"/>
      <c r="DMP208" s="403"/>
      <c r="DMQ208" s="403"/>
      <c r="DNC208" s="727"/>
      <c r="DNF208" s="403"/>
      <c r="DNG208" s="403"/>
      <c r="DNS208" s="727"/>
      <c r="DNV208" s="403"/>
      <c r="DNW208" s="403"/>
      <c r="DOI208" s="727"/>
      <c r="DOL208" s="403"/>
      <c r="DOM208" s="403"/>
      <c r="DOY208" s="727"/>
      <c r="DPB208" s="403"/>
      <c r="DPC208" s="403"/>
      <c r="DPO208" s="727"/>
      <c r="DPR208" s="403"/>
      <c r="DPS208" s="403"/>
      <c r="DQE208" s="727"/>
      <c r="DQH208" s="403"/>
      <c r="DQI208" s="403"/>
      <c r="DQU208" s="727"/>
      <c r="DQX208" s="403"/>
      <c r="DQY208" s="403"/>
      <c r="DRK208" s="727"/>
      <c r="DRN208" s="403"/>
      <c r="DRO208" s="403"/>
      <c r="DSA208" s="727"/>
      <c r="DSD208" s="403"/>
      <c r="DSE208" s="403"/>
      <c r="DSQ208" s="727"/>
      <c r="DST208" s="403"/>
      <c r="DSU208" s="403"/>
      <c r="DTG208" s="727"/>
      <c r="DTJ208" s="403"/>
      <c r="DTK208" s="403"/>
      <c r="DTW208" s="727"/>
      <c r="DTZ208" s="403"/>
      <c r="DUA208" s="403"/>
      <c r="DUM208" s="727"/>
      <c r="DUP208" s="403"/>
      <c r="DUQ208" s="403"/>
      <c r="DVC208" s="727"/>
      <c r="DVF208" s="403"/>
      <c r="DVG208" s="403"/>
      <c r="DVS208" s="727"/>
      <c r="DVV208" s="403"/>
      <c r="DVW208" s="403"/>
      <c r="DWI208" s="727"/>
      <c r="DWL208" s="403"/>
      <c r="DWM208" s="403"/>
      <c r="DWY208" s="727"/>
      <c r="DXB208" s="403"/>
      <c r="DXC208" s="403"/>
      <c r="DXO208" s="727"/>
      <c r="DXR208" s="403"/>
      <c r="DXS208" s="403"/>
      <c r="DYE208" s="727"/>
      <c r="DYH208" s="403"/>
      <c r="DYI208" s="403"/>
      <c r="DYU208" s="727"/>
      <c r="DYX208" s="403"/>
      <c r="DYY208" s="403"/>
      <c r="DZK208" s="727"/>
      <c r="DZN208" s="403"/>
      <c r="DZO208" s="403"/>
      <c r="EAA208" s="727"/>
      <c r="EAD208" s="403"/>
      <c r="EAE208" s="403"/>
      <c r="EAQ208" s="727"/>
      <c r="EAT208" s="403"/>
      <c r="EAU208" s="403"/>
      <c r="EBG208" s="727"/>
      <c r="EBJ208" s="403"/>
      <c r="EBK208" s="403"/>
      <c r="EBW208" s="727"/>
      <c r="EBZ208" s="403"/>
      <c r="ECA208" s="403"/>
      <c r="ECM208" s="727"/>
      <c r="ECP208" s="403"/>
      <c r="ECQ208" s="403"/>
      <c r="EDC208" s="727"/>
      <c r="EDF208" s="403"/>
      <c r="EDG208" s="403"/>
      <c r="EDS208" s="727"/>
      <c r="EDV208" s="403"/>
      <c r="EDW208" s="403"/>
      <c r="EEI208" s="727"/>
      <c r="EEL208" s="403"/>
      <c r="EEM208" s="403"/>
      <c r="EEY208" s="727"/>
      <c r="EFB208" s="403"/>
      <c r="EFC208" s="403"/>
      <c r="EFO208" s="727"/>
      <c r="EFR208" s="403"/>
      <c r="EFS208" s="403"/>
      <c r="EGE208" s="727"/>
      <c r="EGH208" s="403"/>
      <c r="EGI208" s="403"/>
      <c r="EGU208" s="727"/>
      <c r="EGX208" s="403"/>
      <c r="EGY208" s="403"/>
      <c r="EHK208" s="727"/>
      <c r="EHN208" s="403"/>
      <c r="EHO208" s="403"/>
      <c r="EIA208" s="727"/>
      <c r="EID208" s="403"/>
      <c r="EIE208" s="403"/>
      <c r="EIQ208" s="727"/>
      <c r="EIT208" s="403"/>
      <c r="EIU208" s="403"/>
      <c r="EJG208" s="727"/>
      <c r="EJJ208" s="403"/>
      <c r="EJK208" s="403"/>
      <c r="EJW208" s="727"/>
      <c r="EJZ208" s="403"/>
      <c r="EKA208" s="403"/>
      <c r="EKM208" s="727"/>
      <c r="EKP208" s="403"/>
      <c r="EKQ208" s="403"/>
      <c r="ELC208" s="727"/>
      <c r="ELF208" s="403"/>
      <c r="ELG208" s="403"/>
      <c r="ELS208" s="727"/>
      <c r="ELV208" s="403"/>
      <c r="ELW208" s="403"/>
      <c r="EMI208" s="727"/>
      <c r="EML208" s="403"/>
      <c r="EMM208" s="403"/>
      <c r="EMY208" s="727"/>
      <c r="ENB208" s="403"/>
      <c r="ENC208" s="403"/>
      <c r="ENO208" s="727"/>
      <c r="ENR208" s="403"/>
      <c r="ENS208" s="403"/>
      <c r="EOE208" s="727"/>
      <c r="EOH208" s="403"/>
      <c r="EOI208" s="403"/>
      <c r="EOU208" s="727"/>
      <c r="EOX208" s="403"/>
      <c r="EOY208" s="403"/>
      <c r="EPK208" s="727"/>
      <c r="EPN208" s="403"/>
      <c r="EPO208" s="403"/>
      <c r="EQA208" s="727"/>
      <c r="EQD208" s="403"/>
      <c r="EQE208" s="403"/>
      <c r="EQQ208" s="727"/>
      <c r="EQT208" s="403"/>
      <c r="EQU208" s="403"/>
      <c r="ERG208" s="727"/>
      <c r="ERJ208" s="403"/>
      <c r="ERK208" s="403"/>
      <c r="ERW208" s="727"/>
      <c r="ERZ208" s="403"/>
      <c r="ESA208" s="403"/>
      <c r="ESM208" s="727"/>
      <c r="ESP208" s="403"/>
      <c r="ESQ208" s="403"/>
      <c r="ETC208" s="727"/>
      <c r="ETF208" s="403"/>
      <c r="ETG208" s="403"/>
      <c r="ETS208" s="727"/>
      <c r="ETV208" s="403"/>
      <c r="ETW208" s="403"/>
      <c r="EUI208" s="727"/>
      <c r="EUL208" s="403"/>
      <c r="EUM208" s="403"/>
      <c r="EUY208" s="727"/>
      <c r="EVB208" s="403"/>
      <c r="EVC208" s="403"/>
      <c r="EVO208" s="727"/>
      <c r="EVR208" s="403"/>
      <c r="EVS208" s="403"/>
      <c r="EWE208" s="727"/>
      <c r="EWH208" s="403"/>
      <c r="EWI208" s="403"/>
      <c r="EWU208" s="727"/>
      <c r="EWX208" s="403"/>
      <c r="EWY208" s="403"/>
      <c r="EXK208" s="727"/>
      <c r="EXN208" s="403"/>
      <c r="EXO208" s="403"/>
      <c r="EYA208" s="727"/>
      <c r="EYD208" s="403"/>
      <c r="EYE208" s="403"/>
      <c r="EYQ208" s="727"/>
      <c r="EYT208" s="403"/>
      <c r="EYU208" s="403"/>
      <c r="EZG208" s="727"/>
      <c r="EZJ208" s="403"/>
      <c r="EZK208" s="403"/>
      <c r="EZW208" s="727"/>
      <c r="EZZ208" s="403"/>
      <c r="FAA208" s="403"/>
      <c r="FAM208" s="727"/>
      <c r="FAP208" s="403"/>
      <c r="FAQ208" s="403"/>
      <c r="FBC208" s="727"/>
      <c r="FBF208" s="403"/>
      <c r="FBG208" s="403"/>
      <c r="FBS208" s="727"/>
      <c r="FBV208" s="403"/>
      <c r="FBW208" s="403"/>
      <c r="FCI208" s="727"/>
      <c r="FCL208" s="403"/>
      <c r="FCM208" s="403"/>
      <c r="FCY208" s="727"/>
      <c r="FDB208" s="403"/>
      <c r="FDC208" s="403"/>
      <c r="FDO208" s="727"/>
      <c r="FDR208" s="403"/>
      <c r="FDS208" s="403"/>
      <c r="FEE208" s="727"/>
      <c r="FEH208" s="403"/>
      <c r="FEI208" s="403"/>
      <c r="FEU208" s="727"/>
      <c r="FEX208" s="403"/>
      <c r="FEY208" s="403"/>
      <c r="FFK208" s="727"/>
      <c r="FFN208" s="403"/>
      <c r="FFO208" s="403"/>
      <c r="FGA208" s="727"/>
      <c r="FGD208" s="403"/>
      <c r="FGE208" s="403"/>
      <c r="FGQ208" s="727"/>
      <c r="FGT208" s="403"/>
      <c r="FGU208" s="403"/>
      <c r="FHG208" s="727"/>
      <c r="FHJ208" s="403"/>
      <c r="FHK208" s="403"/>
      <c r="FHW208" s="727"/>
      <c r="FHZ208" s="403"/>
      <c r="FIA208" s="403"/>
      <c r="FIM208" s="727"/>
      <c r="FIP208" s="403"/>
      <c r="FIQ208" s="403"/>
      <c r="FJC208" s="727"/>
      <c r="FJF208" s="403"/>
      <c r="FJG208" s="403"/>
      <c r="FJS208" s="727"/>
      <c r="FJV208" s="403"/>
      <c r="FJW208" s="403"/>
      <c r="FKI208" s="727"/>
      <c r="FKL208" s="403"/>
      <c r="FKM208" s="403"/>
      <c r="FKY208" s="727"/>
      <c r="FLB208" s="403"/>
      <c r="FLC208" s="403"/>
      <c r="FLO208" s="727"/>
      <c r="FLR208" s="403"/>
      <c r="FLS208" s="403"/>
      <c r="FME208" s="727"/>
      <c r="FMH208" s="403"/>
      <c r="FMI208" s="403"/>
      <c r="FMU208" s="727"/>
      <c r="FMX208" s="403"/>
      <c r="FMY208" s="403"/>
      <c r="FNK208" s="727"/>
      <c r="FNN208" s="403"/>
      <c r="FNO208" s="403"/>
      <c r="FOA208" s="727"/>
      <c r="FOD208" s="403"/>
      <c r="FOE208" s="403"/>
      <c r="FOQ208" s="727"/>
      <c r="FOT208" s="403"/>
      <c r="FOU208" s="403"/>
      <c r="FPG208" s="727"/>
      <c r="FPJ208" s="403"/>
      <c r="FPK208" s="403"/>
      <c r="FPW208" s="727"/>
      <c r="FPZ208" s="403"/>
      <c r="FQA208" s="403"/>
      <c r="FQM208" s="727"/>
      <c r="FQP208" s="403"/>
      <c r="FQQ208" s="403"/>
      <c r="FRC208" s="727"/>
      <c r="FRF208" s="403"/>
      <c r="FRG208" s="403"/>
      <c r="FRS208" s="727"/>
      <c r="FRV208" s="403"/>
      <c r="FRW208" s="403"/>
      <c r="FSI208" s="727"/>
      <c r="FSL208" s="403"/>
      <c r="FSM208" s="403"/>
      <c r="FSY208" s="727"/>
      <c r="FTB208" s="403"/>
      <c r="FTC208" s="403"/>
      <c r="FTO208" s="727"/>
      <c r="FTR208" s="403"/>
      <c r="FTS208" s="403"/>
      <c r="FUE208" s="727"/>
      <c r="FUH208" s="403"/>
      <c r="FUI208" s="403"/>
      <c r="FUU208" s="727"/>
      <c r="FUX208" s="403"/>
      <c r="FUY208" s="403"/>
      <c r="FVK208" s="727"/>
      <c r="FVN208" s="403"/>
      <c r="FVO208" s="403"/>
      <c r="FWA208" s="727"/>
      <c r="FWD208" s="403"/>
      <c r="FWE208" s="403"/>
      <c r="FWQ208" s="727"/>
      <c r="FWT208" s="403"/>
      <c r="FWU208" s="403"/>
      <c r="FXG208" s="727"/>
      <c r="FXJ208" s="403"/>
      <c r="FXK208" s="403"/>
      <c r="FXW208" s="727"/>
      <c r="FXZ208" s="403"/>
      <c r="FYA208" s="403"/>
      <c r="FYM208" s="727"/>
      <c r="FYP208" s="403"/>
      <c r="FYQ208" s="403"/>
      <c r="FZC208" s="727"/>
      <c r="FZF208" s="403"/>
      <c r="FZG208" s="403"/>
      <c r="FZS208" s="727"/>
      <c r="FZV208" s="403"/>
      <c r="FZW208" s="403"/>
      <c r="GAI208" s="727"/>
      <c r="GAL208" s="403"/>
      <c r="GAM208" s="403"/>
      <c r="GAY208" s="727"/>
      <c r="GBB208" s="403"/>
      <c r="GBC208" s="403"/>
      <c r="GBO208" s="727"/>
      <c r="GBR208" s="403"/>
      <c r="GBS208" s="403"/>
      <c r="GCE208" s="727"/>
      <c r="GCH208" s="403"/>
      <c r="GCI208" s="403"/>
      <c r="GCU208" s="727"/>
      <c r="GCX208" s="403"/>
      <c r="GCY208" s="403"/>
      <c r="GDK208" s="727"/>
      <c r="GDN208" s="403"/>
      <c r="GDO208" s="403"/>
      <c r="GEA208" s="727"/>
      <c r="GED208" s="403"/>
      <c r="GEE208" s="403"/>
      <c r="GEQ208" s="727"/>
      <c r="GET208" s="403"/>
      <c r="GEU208" s="403"/>
      <c r="GFG208" s="727"/>
      <c r="GFJ208" s="403"/>
      <c r="GFK208" s="403"/>
      <c r="GFW208" s="727"/>
      <c r="GFZ208" s="403"/>
      <c r="GGA208" s="403"/>
      <c r="GGM208" s="727"/>
      <c r="GGP208" s="403"/>
      <c r="GGQ208" s="403"/>
      <c r="GHC208" s="727"/>
      <c r="GHF208" s="403"/>
      <c r="GHG208" s="403"/>
      <c r="GHS208" s="727"/>
      <c r="GHV208" s="403"/>
      <c r="GHW208" s="403"/>
      <c r="GII208" s="727"/>
      <c r="GIL208" s="403"/>
      <c r="GIM208" s="403"/>
      <c r="GIY208" s="727"/>
      <c r="GJB208" s="403"/>
      <c r="GJC208" s="403"/>
      <c r="GJO208" s="727"/>
      <c r="GJR208" s="403"/>
      <c r="GJS208" s="403"/>
      <c r="GKE208" s="727"/>
      <c r="GKH208" s="403"/>
      <c r="GKI208" s="403"/>
      <c r="GKU208" s="727"/>
      <c r="GKX208" s="403"/>
      <c r="GKY208" s="403"/>
      <c r="GLK208" s="727"/>
      <c r="GLN208" s="403"/>
      <c r="GLO208" s="403"/>
      <c r="GMA208" s="727"/>
      <c r="GMD208" s="403"/>
      <c r="GME208" s="403"/>
      <c r="GMQ208" s="727"/>
      <c r="GMT208" s="403"/>
      <c r="GMU208" s="403"/>
      <c r="GNG208" s="727"/>
      <c r="GNJ208" s="403"/>
      <c r="GNK208" s="403"/>
      <c r="GNW208" s="727"/>
      <c r="GNZ208" s="403"/>
      <c r="GOA208" s="403"/>
      <c r="GOM208" s="727"/>
      <c r="GOP208" s="403"/>
      <c r="GOQ208" s="403"/>
      <c r="GPC208" s="727"/>
      <c r="GPF208" s="403"/>
      <c r="GPG208" s="403"/>
      <c r="GPS208" s="727"/>
      <c r="GPV208" s="403"/>
      <c r="GPW208" s="403"/>
      <c r="GQI208" s="727"/>
      <c r="GQL208" s="403"/>
      <c r="GQM208" s="403"/>
      <c r="GQY208" s="727"/>
      <c r="GRB208" s="403"/>
      <c r="GRC208" s="403"/>
      <c r="GRO208" s="727"/>
      <c r="GRR208" s="403"/>
      <c r="GRS208" s="403"/>
      <c r="GSE208" s="727"/>
      <c r="GSH208" s="403"/>
      <c r="GSI208" s="403"/>
      <c r="GSU208" s="727"/>
      <c r="GSX208" s="403"/>
      <c r="GSY208" s="403"/>
      <c r="GTK208" s="727"/>
      <c r="GTN208" s="403"/>
      <c r="GTO208" s="403"/>
      <c r="GUA208" s="727"/>
      <c r="GUD208" s="403"/>
      <c r="GUE208" s="403"/>
      <c r="GUQ208" s="727"/>
      <c r="GUT208" s="403"/>
      <c r="GUU208" s="403"/>
      <c r="GVG208" s="727"/>
      <c r="GVJ208" s="403"/>
      <c r="GVK208" s="403"/>
      <c r="GVW208" s="727"/>
      <c r="GVZ208" s="403"/>
      <c r="GWA208" s="403"/>
      <c r="GWM208" s="727"/>
      <c r="GWP208" s="403"/>
      <c r="GWQ208" s="403"/>
      <c r="GXC208" s="727"/>
      <c r="GXF208" s="403"/>
      <c r="GXG208" s="403"/>
      <c r="GXS208" s="727"/>
      <c r="GXV208" s="403"/>
      <c r="GXW208" s="403"/>
      <c r="GYI208" s="727"/>
      <c r="GYL208" s="403"/>
      <c r="GYM208" s="403"/>
      <c r="GYY208" s="727"/>
      <c r="GZB208" s="403"/>
      <c r="GZC208" s="403"/>
      <c r="GZO208" s="727"/>
      <c r="GZR208" s="403"/>
      <c r="GZS208" s="403"/>
      <c r="HAE208" s="727"/>
      <c r="HAH208" s="403"/>
      <c r="HAI208" s="403"/>
      <c r="HAU208" s="727"/>
      <c r="HAX208" s="403"/>
      <c r="HAY208" s="403"/>
      <c r="HBK208" s="727"/>
      <c r="HBN208" s="403"/>
      <c r="HBO208" s="403"/>
      <c r="HCA208" s="727"/>
      <c r="HCD208" s="403"/>
      <c r="HCE208" s="403"/>
      <c r="HCQ208" s="727"/>
      <c r="HCT208" s="403"/>
      <c r="HCU208" s="403"/>
      <c r="HDG208" s="727"/>
      <c r="HDJ208" s="403"/>
      <c r="HDK208" s="403"/>
      <c r="HDW208" s="727"/>
      <c r="HDZ208" s="403"/>
      <c r="HEA208" s="403"/>
      <c r="HEM208" s="727"/>
      <c r="HEP208" s="403"/>
      <c r="HEQ208" s="403"/>
      <c r="HFC208" s="727"/>
      <c r="HFF208" s="403"/>
      <c r="HFG208" s="403"/>
      <c r="HFS208" s="727"/>
      <c r="HFV208" s="403"/>
      <c r="HFW208" s="403"/>
      <c r="HGI208" s="727"/>
      <c r="HGL208" s="403"/>
      <c r="HGM208" s="403"/>
      <c r="HGY208" s="727"/>
      <c r="HHB208" s="403"/>
      <c r="HHC208" s="403"/>
      <c r="HHO208" s="727"/>
      <c r="HHR208" s="403"/>
      <c r="HHS208" s="403"/>
      <c r="HIE208" s="727"/>
      <c r="HIH208" s="403"/>
      <c r="HII208" s="403"/>
      <c r="HIU208" s="727"/>
      <c r="HIX208" s="403"/>
      <c r="HIY208" s="403"/>
      <c r="HJK208" s="727"/>
      <c r="HJN208" s="403"/>
      <c r="HJO208" s="403"/>
      <c r="HKA208" s="727"/>
      <c r="HKD208" s="403"/>
      <c r="HKE208" s="403"/>
      <c r="HKQ208" s="727"/>
      <c r="HKT208" s="403"/>
      <c r="HKU208" s="403"/>
      <c r="HLG208" s="727"/>
      <c r="HLJ208" s="403"/>
      <c r="HLK208" s="403"/>
      <c r="HLW208" s="727"/>
      <c r="HLZ208" s="403"/>
      <c r="HMA208" s="403"/>
      <c r="HMM208" s="727"/>
      <c r="HMP208" s="403"/>
      <c r="HMQ208" s="403"/>
      <c r="HNC208" s="727"/>
      <c r="HNF208" s="403"/>
      <c r="HNG208" s="403"/>
      <c r="HNS208" s="727"/>
      <c r="HNV208" s="403"/>
      <c r="HNW208" s="403"/>
      <c r="HOI208" s="727"/>
      <c r="HOL208" s="403"/>
      <c r="HOM208" s="403"/>
      <c r="HOY208" s="727"/>
      <c r="HPB208" s="403"/>
      <c r="HPC208" s="403"/>
      <c r="HPO208" s="727"/>
      <c r="HPR208" s="403"/>
      <c r="HPS208" s="403"/>
      <c r="HQE208" s="727"/>
      <c r="HQH208" s="403"/>
      <c r="HQI208" s="403"/>
      <c r="HQU208" s="727"/>
      <c r="HQX208" s="403"/>
      <c r="HQY208" s="403"/>
      <c r="HRK208" s="727"/>
      <c r="HRN208" s="403"/>
      <c r="HRO208" s="403"/>
      <c r="HSA208" s="727"/>
      <c r="HSD208" s="403"/>
      <c r="HSE208" s="403"/>
      <c r="HSQ208" s="727"/>
      <c r="HST208" s="403"/>
      <c r="HSU208" s="403"/>
      <c r="HTG208" s="727"/>
      <c r="HTJ208" s="403"/>
      <c r="HTK208" s="403"/>
      <c r="HTW208" s="727"/>
      <c r="HTZ208" s="403"/>
      <c r="HUA208" s="403"/>
      <c r="HUM208" s="727"/>
      <c r="HUP208" s="403"/>
      <c r="HUQ208" s="403"/>
      <c r="HVC208" s="727"/>
      <c r="HVF208" s="403"/>
      <c r="HVG208" s="403"/>
      <c r="HVS208" s="727"/>
      <c r="HVV208" s="403"/>
      <c r="HVW208" s="403"/>
      <c r="HWI208" s="727"/>
      <c r="HWL208" s="403"/>
      <c r="HWM208" s="403"/>
      <c r="HWY208" s="727"/>
      <c r="HXB208" s="403"/>
      <c r="HXC208" s="403"/>
      <c r="HXO208" s="727"/>
      <c r="HXR208" s="403"/>
      <c r="HXS208" s="403"/>
      <c r="HYE208" s="727"/>
      <c r="HYH208" s="403"/>
      <c r="HYI208" s="403"/>
      <c r="HYU208" s="727"/>
      <c r="HYX208" s="403"/>
      <c r="HYY208" s="403"/>
      <c r="HZK208" s="727"/>
      <c r="HZN208" s="403"/>
      <c r="HZO208" s="403"/>
      <c r="IAA208" s="727"/>
      <c r="IAD208" s="403"/>
      <c r="IAE208" s="403"/>
      <c r="IAQ208" s="727"/>
      <c r="IAT208" s="403"/>
      <c r="IAU208" s="403"/>
      <c r="IBG208" s="727"/>
      <c r="IBJ208" s="403"/>
      <c r="IBK208" s="403"/>
      <c r="IBW208" s="727"/>
      <c r="IBZ208" s="403"/>
      <c r="ICA208" s="403"/>
      <c r="ICM208" s="727"/>
      <c r="ICP208" s="403"/>
      <c r="ICQ208" s="403"/>
      <c r="IDC208" s="727"/>
      <c r="IDF208" s="403"/>
      <c r="IDG208" s="403"/>
      <c r="IDS208" s="727"/>
      <c r="IDV208" s="403"/>
      <c r="IDW208" s="403"/>
      <c r="IEI208" s="727"/>
      <c r="IEL208" s="403"/>
      <c r="IEM208" s="403"/>
      <c r="IEY208" s="727"/>
      <c r="IFB208" s="403"/>
      <c r="IFC208" s="403"/>
      <c r="IFO208" s="727"/>
      <c r="IFR208" s="403"/>
      <c r="IFS208" s="403"/>
      <c r="IGE208" s="727"/>
      <c r="IGH208" s="403"/>
      <c r="IGI208" s="403"/>
      <c r="IGU208" s="727"/>
      <c r="IGX208" s="403"/>
      <c r="IGY208" s="403"/>
      <c r="IHK208" s="727"/>
      <c r="IHN208" s="403"/>
      <c r="IHO208" s="403"/>
      <c r="IIA208" s="727"/>
      <c r="IID208" s="403"/>
      <c r="IIE208" s="403"/>
      <c r="IIQ208" s="727"/>
      <c r="IIT208" s="403"/>
      <c r="IIU208" s="403"/>
      <c r="IJG208" s="727"/>
      <c r="IJJ208" s="403"/>
      <c r="IJK208" s="403"/>
      <c r="IJW208" s="727"/>
      <c r="IJZ208" s="403"/>
      <c r="IKA208" s="403"/>
      <c r="IKM208" s="727"/>
      <c r="IKP208" s="403"/>
      <c r="IKQ208" s="403"/>
      <c r="ILC208" s="727"/>
      <c r="ILF208" s="403"/>
      <c r="ILG208" s="403"/>
      <c r="ILS208" s="727"/>
      <c r="ILV208" s="403"/>
      <c r="ILW208" s="403"/>
      <c r="IMI208" s="727"/>
      <c r="IML208" s="403"/>
      <c r="IMM208" s="403"/>
      <c r="IMY208" s="727"/>
      <c r="INB208" s="403"/>
      <c r="INC208" s="403"/>
      <c r="INO208" s="727"/>
      <c r="INR208" s="403"/>
      <c r="INS208" s="403"/>
      <c r="IOE208" s="727"/>
      <c r="IOH208" s="403"/>
      <c r="IOI208" s="403"/>
      <c r="IOU208" s="727"/>
      <c r="IOX208" s="403"/>
      <c r="IOY208" s="403"/>
      <c r="IPK208" s="727"/>
      <c r="IPN208" s="403"/>
      <c r="IPO208" s="403"/>
      <c r="IQA208" s="727"/>
      <c r="IQD208" s="403"/>
      <c r="IQE208" s="403"/>
      <c r="IQQ208" s="727"/>
      <c r="IQT208" s="403"/>
      <c r="IQU208" s="403"/>
      <c r="IRG208" s="727"/>
      <c r="IRJ208" s="403"/>
      <c r="IRK208" s="403"/>
      <c r="IRW208" s="727"/>
      <c r="IRZ208" s="403"/>
      <c r="ISA208" s="403"/>
      <c r="ISM208" s="727"/>
      <c r="ISP208" s="403"/>
      <c r="ISQ208" s="403"/>
      <c r="ITC208" s="727"/>
      <c r="ITF208" s="403"/>
      <c r="ITG208" s="403"/>
      <c r="ITS208" s="727"/>
      <c r="ITV208" s="403"/>
      <c r="ITW208" s="403"/>
      <c r="IUI208" s="727"/>
      <c r="IUL208" s="403"/>
      <c r="IUM208" s="403"/>
      <c r="IUY208" s="727"/>
      <c r="IVB208" s="403"/>
      <c r="IVC208" s="403"/>
      <c r="IVO208" s="727"/>
      <c r="IVR208" s="403"/>
      <c r="IVS208" s="403"/>
      <c r="IWE208" s="727"/>
      <c r="IWH208" s="403"/>
      <c r="IWI208" s="403"/>
      <c r="IWU208" s="727"/>
      <c r="IWX208" s="403"/>
      <c r="IWY208" s="403"/>
      <c r="IXK208" s="727"/>
      <c r="IXN208" s="403"/>
      <c r="IXO208" s="403"/>
      <c r="IYA208" s="727"/>
      <c r="IYD208" s="403"/>
      <c r="IYE208" s="403"/>
      <c r="IYQ208" s="727"/>
      <c r="IYT208" s="403"/>
      <c r="IYU208" s="403"/>
      <c r="IZG208" s="727"/>
      <c r="IZJ208" s="403"/>
      <c r="IZK208" s="403"/>
      <c r="IZW208" s="727"/>
      <c r="IZZ208" s="403"/>
      <c r="JAA208" s="403"/>
      <c r="JAM208" s="727"/>
      <c r="JAP208" s="403"/>
      <c r="JAQ208" s="403"/>
      <c r="JBC208" s="727"/>
      <c r="JBF208" s="403"/>
      <c r="JBG208" s="403"/>
      <c r="JBS208" s="727"/>
      <c r="JBV208" s="403"/>
      <c r="JBW208" s="403"/>
      <c r="JCI208" s="727"/>
      <c r="JCL208" s="403"/>
      <c r="JCM208" s="403"/>
      <c r="JCY208" s="727"/>
      <c r="JDB208" s="403"/>
      <c r="JDC208" s="403"/>
      <c r="JDO208" s="727"/>
      <c r="JDR208" s="403"/>
      <c r="JDS208" s="403"/>
      <c r="JEE208" s="727"/>
      <c r="JEH208" s="403"/>
      <c r="JEI208" s="403"/>
      <c r="JEU208" s="727"/>
      <c r="JEX208" s="403"/>
      <c r="JEY208" s="403"/>
      <c r="JFK208" s="727"/>
      <c r="JFN208" s="403"/>
      <c r="JFO208" s="403"/>
      <c r="JGA208" s="727"/>
      <c r="JGD208" s="403"/>
      <c r="JGE208" s="403"/>
      <c r="JGQ208" s="727"/>
      <c r="JGT208" s="403"/>
      <c r="JGU208" s="403"/>
      <c r="JHG208" s="727"/>
      <c r="JHJ208" s="403"/>
      <c r="JHK208" s="403"/>
      <c r="JHW208" s="727"/>
      <c r="JHZ208" s="403"/>
      <c r="JIA208" s="403"/>
      <c r="JIM208" s="727"/>
      <c r="JIP208" s="403"/>
      <c r="JIQ208" s="403"/>
      <c r="JJC208" s="727"/>
      <c r="JJF208" s="403"/>
      <c r="JJG208" s="403"/>
      <c r="JJS208" s="727"/>
      <c r="JJV208" s="403"/>
      <c r="JJW208" s="403"/>
      <c r="JKI208" s="727"/>
      <c r="JKL208" s="403"/>
      <c r="JKM208" s="403"/>
      <c r="JKY208" s="727"/>
      <c r="JLB208" s="403"/>
      <c r="JLC208" s="403"/>
      <c r="JLO208" s="727"/>
      <c r="JLR208" s="403"/>
      <c r="JLS208" s="403"/>
      <c r="JME208" s="727"/>
      <c r="JMH208" s="403"/>
      <c r="JMI208" s="403"/>
      <c r="JMU208" s="727"/>
      <c r="JMX208" s="403"/>
      <c r="JMY208" s="403"/>
      <c r="JNK208" s="727"/>
      <c r="JNN208" s="403"/>
      <c r="JNO208" s="403"/>
      <c r="JOA208" s="727"/>
      <c r="JOD208" s="403"/>
      <c r="JOE208" s="403"/>
      <c r="JOQ208" s="727"/>
      <c r="JOT208" s="403"/>
      <c r="JOU208" s="403"/>
      <c r="JPG208" s="727"/>
      <c r="JPJ208" s="403"/>
      <c r="JPK208" s="403"/>
      <c r="JPW208" s="727"/>
      <c r="JPZ208" s="403"/>
      <c r="JQA208" s="403"/>
      <c r="JQM208" s="727"/>
      <c r="JQP208" s="403"/>
      <c r="JQQ208" s="403"/>
      <c r="JRC208" s="727"/>
      <c r="JRF208" s="403"/>
      <c r="JRG208" s="403"/>
      <c r="JRS208" s="727"/>
      <c r="JRV208" s="403"/>
      <c r="JRW208" s="403"/>
      <c r="JSI208" s="727"/>
      <c r="JSL208" s="403"/>
      <c r="JSM208" s="403"/>
      <c r="JSY208" s="727"/>
      <c r="JTB208" s="403"/>
      <c r="JTC208" s="403"/>
      <c r="JTO208" s="727"/>
      <c r="JTR208" s="403"/>
      <c r="JTS208" s="403"/>
      <c r="JUE208" s="727"/>
      <c r="JUH208" s="403"/>
      <c r="JUI208" s="403"/>
      <c r="JUU208" s="727"/>
      <c r="JUX208" s="403"/>
      <c r="JUY208" s="403"/>
      <c r="JVK208" s="727"/>
      <c r="JVN208" s="403"/>
      <c r="JVO208" s="403"/>
      <c r="JWA208" s="727"/>
      <c r="JWD208" s="403"/>
      <c r="JWE208" s="403"/>
      <c r="JWQ208" s="727"/>
      <c r="JWT208" s="403"/>
      <c r="JWU208" s="403"/>
      <c r="JXG208" s="727"/>
      <c r="JXJ208" s="403"/>
      <c r="JXK208" s="403"/>
      <c r="JXW208" s="727"/>
      <c r="JXZ208" s="403"/>
      <c r="JYA208" s="403"/>
      <c r="JYM208" s="727"/>
      <c r="JYP208" s="403"/>
      <c r="JYQ208" s="403"/>
      <c r="JZC208" s="727"/>
      <c r="JZF208" s="403"/>
      <c r="JZG208" s="403"/>
      <c r="JZS208" s="727"/>
      <c r="JZV208" s="403"/>
      <c r="JZW208" s="403"/>
      <c r="KAI208" s="727"/>
      <c r="KAL208" s="403"/>
      <c r="KAM208" s="403"/>
      <c r="KAY208" s="727"/>
      <c r="KBB208" s="403"/>
      <c r="KBC208" s="403"/>
      <c r="KBO208" s="727"/>
      <c r="KBR208" s="403"/>
      <c r="KBS208" s="403"/>
      <c r="KCE208" s="727"/>
      <c r="KCH208" s="403"/>
      <c r="KCI208" s="403"/>
      <c r="KCU208" s="727"/>
      <c r="KCX208" s="403"/>
      <c r="KCY208" s="403"/>
      <c r="KDK208" s="727"/>
      <c r="KDN208" s="403"/>
      <c r="KDO208" s="403"/>
      <c r="KEA208" s="727"/>
      <c r="KED208" s="403"/>
      <c r="KEE208" s="403"/>
      <c r="KEQ208" s="727"/>
      <c r="KET208" s="403"/>
      <c r="KEU208" s="403"/>
      <c r="KFG208" s="727"/>
      <c r="KFJ208" s="403"/>
      <c r="KFK208" s="403"/>
      <c r="KFW208" s="727"/>
      <c r="KFZ208" s="403"/>
      <c r="KGA208" s="403"/>
      <c r="KGM208" s="727"/>
      <c r="KGP208" s="403"/>
      <c r="KGQ208" s="403"/>
      <c r="KHC208" s="727"/>
      <c r="KHF208" s="403"/>
      <c r="KHG208" s="403"/>
      <c r="KHS208" s="727"/>
      <c r="KHV208" s="403"/>
      <c r="KHW208" s="403"/>
      <c r="KII208" s="727"/>
      <c r="KIL208" s="403"/>
      <c r="KIM208" s="403"/>
      <c r="KIY208" s="727"/>
      <c r="KJB208" s="403"/>
      <c r="KJC208" s="403"/>
      <c r="KJO208" s="727"/>
      <c r="KJR208" s="403"/>
      <c r="KJS208" s="403"/>
      <c r="KKE208" s="727"/>
      <c r="KKH208" s="403"/>
      <c r="KKI208" s="403"/>
      <c r="KKU208" s="727"/>
      <c r="KKX208" s="403"/>
      <c r="KKY208" s="403"/>
      <c r="KLK208" s="727"/>
      <c r="KLN208" s="403"/>
      <c r="KLO208" s="403"/>
      <c r="KMA208" s="727"/>
      <c r="KMD208" s="403"/>
      <c r="KME208" s="403"/>
      <c r="KMQ208" s="727"/>
      <c r="KMT208" s="403"/>
      <c r="KMU208" s="403"/>
      <c r="KNG208" s="727"/>
      <c r="KNJ208" s="403"/>
      <c r="KNK208" s="403"/>
      <c r="KNW208" s="727"/>
      <c r="KNZ208" s="403"/>
      <c r="KOA208" s="403"/>
      <c r="KOM208" s="727"/>
      <c r="KOP208" s="403"/>
      <c r="KOQ208" s="403"/>
      <c r="KPC208" s="727"/>
      <c r="KPF208" s="403"/>
      <c r="KPG208" s="403"/>
      <c r="KPS208" s="727"/>
      <c r="KPV208" s="403"/>
      <c r="KPW208" s="403"/>
      <c r="KQI208" s="727"/>
      <c r="KQL208" s="403"/>
      <c r="KQM208" s="403"/>
      <c r="KQY208" s="727"/>
      <c r="KRB208" s="403"/>
      <c r="KRC208" s="403"/>
      <c r="KRO208" s="727"/>
      <c r="KRR208" s="403"/>
      <c r="KRS208" s="403"/>
      <c r="KSE208" s="727"/>
      <c r="KSH208" s="403"/>
      <c r="KSI208" s="403"/>
      <c r="KSU208" s="727"/>
      <c r="KSX208" s="403"/>
      <c r="KSY208" s="403"/>
      <c r="KTK208" s="727"/>
      <c r="KTN208" s="403"/>
      <c r="KTO208" s="403"/>
      <c r="KUA208" s="727"/>
      <c r="KUD208" s="403"/>
      <c r="KUE208" s="403"/>
      <c r="KUQ208" s="727"/>
      <c r="KUT208" s="403"/>
      <c r="KUU208" s="403"/>
      <c r="KVG208" s="727"/>
      <c r="KVJ208" s="403"/>
      <c r="KVK208" s="403"/>
      <c r="KVW208" s="727"/>
      <c r="KVZ208" s="403"/>
      <c r="KWA208" s="403"/>
      <c r="KWM208" s="727"/>
      <c r="KWP208" s="403"/>
      <c r="KWQ208" s="403"/>
      <c r="KXC208" s="727"/>
      <c r="KXF208" s="403"/>
      <c r="KXG208" s="403"/>
      <c r="KXS208" s="727"/>
      <c r="KXV208" s="403"/>
      <c r="KXW208" s="403"/>
      <c r="KYI208" s="727"/>
      <c r="KYL208" s="403"/>
      <c r="KYM208" s="403"/>
      <c r="KYY208" s="727"/>
      <c r="KZB208" s="403"/>
      <c r="KZC208" s="403"/>
      <c r="KZO208" s="727"/>
      <c r="KZR208" s="403"/>
      <c r="KZS208" s="403"/>
      <c r="LAE208" s="727"/>
      <c r="LAH208" s="403"/>
      <c r="LAI208" s="403"/>
      <c r="LAU208" s="727"/>
      <c r="LAX208" s="403"/>
      <c r="LAY208" s="403"/>
      <c r="LBK208" s="727"/>
      <c r="LBN208" s="403"/>
      <c r="LBO208" s="403"/>
      <c r="LCA208" s="727"/>
      <c r="LCD208" s="403"/>
      <c r="LCE208" s="403"/>
      <c r="LCQ208" s="727"/>
      <c r="LCT208" s="403"/>
      <c r="LCU208" s="403"/>
      <c r="LDG208" s="727"/>
      <c r="LDJ208" s="403"/>
      <c r="LDK208" s="403"/>
      <c r="LDW208" s="727"/>
      <c r="LDZ208" s="403"/>
      <c r="LEA208" s="403"/>
      <c r="LEM208" s="727"/>
      <c r="LEP208" s="403"/>
      <c r="LEQ208" s="403"/>
      <c r="LFC208" s="727"/>
      <c r="LFF208" s="403"/>
      <c r="LFG208" s="403"/>
      <c r="LFS208" s="727"/>
      <c r="LFV208" s="403"/>
      <c r="LFW208" s="403"/>
      <c r="LGI208" s="727"/>
      <c r="LGL208" s="403"/>
      <c r="LGM208" s="403"/>
      <c r="LGY208" s="727"/>
      <c r="LHB208" s="403"/>
      <c r="LHC208" s="403"/>
      <c r="LHO208" s="727"/>
      <c r="LHR208" s="403"/>
      <c r="LHS208" s="403"/>
      <c r="LIE208" s="727"/>
      <c r="LIH208" s="403"/>
      <c r="LII208" s="403"/>
      <c r="LIU208" s="727"/>
      <c r="LIX208" s="403"/>
      <c r="LIY208" s="403"/>
      <c r="LJK208" s="727"/>
      <c r="LJN208" s="403"/>
      <c r="LJO208" s="403"/>
      <c r="LKA208" s="727"/>
      <c r="LKD208" s="403"/>
      <c r="LKE208" s="403"/>
      <c r="LKQ208" s="727"/>
      <c r="LKT208" s="403"/>
      <c r="LKU208" s="403"/>
      <c r="LLG208" s="727"/>
      <c r="LLJ208" s="403"/>
      <c r="LLK208" s="403"/>
      <c r="LLW208" s="727"/>
      <c r="LLZ208" s="403"/>
      <c r="LMA208" s="403"/>
      <c r="LMM208" s="727"/>
      <c r="LMP208" s="403"/>
      <c r="LMQ208" s="403"/>
      <c r="LNC208" s="727"/>
      <c r="LNF208" s="403"/>
      <c r="LNG208" s="403"/>
      <c r="LNS208" s="727"/>
      <c r="LNV208" s="403"/>
      <c r="LNW208" s="403"/>
      <c r="LOI208" s="727"/>
      <c r="LOL208" s="403"/>
      <c r="LOM208" s="403"/>
      <c r="LOY208" s="727"/>
      <c r="LPB208" s="403"/>
      <c r="LPC208" s="403"/>
      <c r="LPO208" s="727"/>
      <c r="LPR208" s="403"/>
      <c r="LPS208" s="403"/>
      <c r="LQE208" s="727"/>
      <c r="LQH208" s="403"/>
      <c r="LQI208" s="403"/>
      <c r="LQU208" s="727"/>
      <c r="LQX208" s="403"/>
      <c r="LQY208" s="403"/>
      <c r="LRK208" s="727"/>
      <c r="LRN208" s="403"/>
      <c r="LRO208" s="403"/>
      <c r="LSA208" s="727"/>
      <c r="LSD208" s="403"/>
      <c r="LSE208" s="403"/>
      <c r="LSQ208" s="727"/>
      <c r="LST208" s="403"/>
      <c r="LSU208" s="403"/>
      <c r="LTG208" s="727"/>
      <c r="LTJ208" s="403"/>
      <c r="LTK208" s="403"/>
      <c r="LTW208" s="727"/>
      <c r="LTZ208" s="403"/>
      <c r="LUA208" s="403"/>
      <c r="LUM208" s="727"/>
      <c r="LUP208" s="403"/>
      <c r="LUQ208" s="403"/>
      <c r="LVC208" s="727"/>
      <c r="LVF208" s="403"/>
      <c r="LVG208" s="403"/>
      <c r="LVS208" s="727"/>
      <c r="LVV208" s="403"/>
      <c r="LVW208" s="403"/>
      <c r="LWI208" s="727"/>
      <c r="LWL208" s="403"/>
      <c r="LWM208" s="403"/>
      <c r="LWY208" s="727"/>
      <c r="LXB208" s="403"/>
      <c r="LXC208" s="403"/>
      <c r="LXO208" s="727"/>
      <c r="LXR208" s="403"/>
      <c r="LXS208" s="403"/>
      <c r="LYE208" s="727"/>
      <c r="LYH208" s="403"/>
      <c r="LYI208" s="403"/>
      <c r="LYU208" s="727"/>
      <c r="LYX208" s="403"/>
      <c r="LYY208" s="403"/>
      <c r="LZK208" s="727"/>
      <c r="LZN208" s="403"/>
      <c r="LZO208" s="403"/>
      <c r="MAA208" s="727"/>
      <c r="MAD208" s="403"/>
      <c r="MAE208" s="403"/>
      <c r="MAQ208" s="727"/>
      <c r="MAT208" s="403"/>
      <c r="MAU208" s="403"/>
      <c r="MBG208" s="727"/>
      <c r="MBJ208" s="403"/>
      <c r="MBK208" s="403"/>
      <c r="MBW208" s="727"/>
      <c r="MBZ208" s="403"/>
      <c r="MCA208" s="403"/>
      <c r="MCM208" s="727"/>
      <c r="MCP208" s="403"/>
      <c r="MCQ208" s="403"/>
      <c r="MDC208" s="727"/>
      <c r="MDF208" s="403"/>
      <c r="MDG208" s="403"/>
      <c r="MDS208" s="727"/>
      <c r="MDV208" s="403"/>
      <c r="MDW208" s="403"/>
      <c r="MEI208" s="727"/>
      <c r="MEL208" s="403"/>
      <c r="MEM208" s="403"/>
      <c r="MEY208" s="727"/>
      <c r="MFB208" s="403"/>
      <c r="MFC208" s="403"/>
      <c r="MFO208" s="727"/>
      <c r="MFR208" s="403"/>
      <c r="MFS208" s="403"/>
      <c r="MGE208" s="727"/>
      <c r="MGH208" s="403"/>
      <c r="MGI208" s="403"/>
      <c r="MGU208" s="727"/>
      <c r="MGX208" s="403"/>
      <c r="MGY208" s="403"/>
      <c r="MHK208" s="727"/>
      <c r="MHN208" s="403"/>
      <c r="MHO208" s="403"/>
      <c r="MIA208" s="727"/>
      <c r="MID208" s="403"/>
      <c r="MIE208" s="403"/>
      <c r="MIQ208" s="727"/>
      <c r="MIT208" s="403"/>
      <c r="MIU208" s="403"/>
      <c r="MJG208" s="727"/>
      <c r="MJJ208" s="403"/>
      <c r="MJK208" s="403"/>
      <c r="MJW208" s="727"/>
      <c r="MJZ208" s="403"/>
      <c r="MKA208" s="403"/>
      <c r="MKM208" s="727"/>
      <c r="MKP208" s="403"/>
      <c r="MKQ208" s="403"/>
      <c r="MLC208" s="727"/>
      <c r="MLF208" s="403"/>
      <c r="MLG208" s="403"/>
      <c r="MLS208" s="727"/>
      <c r="MLV208" s="403"/>
      <c r="MLW208" s="403"/>
      <c r="MMI208" s="727"/>
      <c r="MML208" s="403"/>
      <c r="MMM208" s="403"/>
      <c r="MMY208" s="727"/>
      <c r="MNB208" s="403"/>
      <c r="MNC208" s="403"/>
      <c r="MNO208" s="727"/>
      <c r="MNR208" s="403"/>
      <c r="MNS208" s="403"/>
      <c r="MOE208" s="727"/>
      <c r="MOH208" s="403"/>
      <c r="MOI208" s="403"/>
      <c r="MOU208" s="727"/>
      <c r="MOX208" s="403"/>
      <c r="MOY208" s="403"/>
      <c r="MPK208" s="727"/>
      <c r="MPN208" s="403"/>
      <c r="MPO208" s="403"/>
      <c r="MQA208" s="727"/>
      <c r="MQD208" s="403"/>
      <c r="MQE208" s="403"/>
      <c r="MQQ208" s="727"/>
      <c r="MQT208" s="403"/>
      <c r="MQU208" s="403"/>
      <c r="MRG208" s="727"/>
      <c r="MRJ208" s="403"/>
      <c r="MRK208" s="403"/>
      <c r="MRW208" s="727"/>
      <c r="MRZ208" s="403"/>
      <c r="MSA208" s="403"/>
      <c r="MSM208" s="727"/>
      <c r="MSP208" s="403"/>
      <c r="MSQ208" s="403"/>
      <c r="MTC208" s="727"/>
      <c r="MTF208" s="403"/>
      <c r="MTG208" s="403"/>
      <c r="MTS208" s="727"/>
      <c r="MTV208" s="403"/>
      <c r="MTW208" s="403"/>
      <c r="MUI208" s="727"/>
      <c r="MUL208" s="403"/>
      <c r="MUM208" s="403"/>
      <c r="MUY208" s="727"/>
      <c r="MVB208" s="403"/>
      <c r="MVC208" s="403"/>
      <c r="MVO208" s="727"/>
      <c r="MVR208" s="403"/>
      <c r="MVS208" s="403"/>
      <c r="MWE208" s="727"/>
      <c r="MWH208" s="403"/>
      <c r="MWI208" s="403"/>
      <c r="MWU208" s="727"/>
      <c r="MWX208" s="403"/>
      <c r="MWY208" s="403"/>
      <c r="MXK208" s="727"/>
      <c r="MXN208" s="403"/>
      <c r="MXO208" s="403"/>
      <c r="MYA208" s="727"/>
      <c r="MYD208" s="403"/>
      <c r="MYE208" s="403"/>
      <c r="MYQ208" s="727"/>
      <c r="MYT208" s="403"/>
      <c r="MYU208" s="403"/>
      <c r="MZG208" s="727"/>
      <c r="MZJ208" s="403"/>
      <c r="MZK208" s="403"/>
      <c r="MZW208" s="727"/>
      <c r="MZZ208" s="403"/>
      <c r="NAA208" s="403"/>
      <c r="NAM208" s="727"/>
      <c r="NAP208" s="403"/>
      <c r="NAQ208" s="403"/>
      <c r="NBC208" s="727"/>
      <c r="NBF208" s="403"/>
      <c r="NBG208" s="403"/>
      <c r="NBS208" s="727"/>
      <c r="NBV208" s="403"/>
      <c r="NBW208" s="403"/>
      <c r="NCI208" s="727"/>
      <c r="NCL208" s="403"/>
      <c r="NCM208" s="403"/>
      <c r="NCY208" s="727"/>
      <c r="NDB208" s="403"/>
      <c r="NDC208" s="403"/>
      <c r="NDO208" s="727"/>
      <c r="NDR208" s="403"/>
      <c r="NDS208" s="403"/>
      <c r="NEE208" s="727"/>
      <c r="NEH208" s="403"/>
      <c r="NEI208" s="403"/>
      <c r="NEU208" s="727"/>
      <c r="NEX208" s="403"/>
      <c r="NEY208" s="403"/>
      <c r="NFK208" s="727"/>
      <c r="NFN208" s="403"/>
      <c r="NFO208" s="403"/>
      <c r="NGA208" s="727"/>
      <c r="NGD208" s="403"/>
      <c r="NGE208" s="403"/>
      <c r="NGQ208" s="727"/>
      <c r="NGT208" s="403"/>
      <c r="NGU208" s="403"/>
      <c r="NHG208" s="727"/>
      <c r="NHJ208" s="403"/>
      <c r="NHK208" s="403"/>
      <c r="NHW208" s="727"/>
      <c r="NHZ208" s="403"/>
      <c r="NIA208" s="403"/>
      <c r="NIM208" s="727"/>
      <c r="NIP208" s="403"/>
      <c r="NIQ208" s="403"/>
      <c r="NJC208" s="727"/>
      <c r="NJF208" s="403"/>
      <c r="NJG208" s="403"/>
      <c r="NJS208" s="727"/>
      <c r="NJV208" s="403"/>
      <c r="NJW208" s="403"/>
      <c r="NKI208" s="727"/>
      <c r="NKL208" s="403"/>
      <c r="NKM208" s="403"/>
      <c r="NKY208" s="727"/>
      <c r="NLB208" s="403"/>
      <c r="NLC208" s="403"/>
      <c r="NLO208" s="727"/>
      <c r="NLR208" s="403"/>
      <c r="NLS208" s="403"/>
      <c r="NME208" s="727"/>
      <c r="NMH208" s="403"/>
      <c r="NMI208" s="403"/>
      <c r="NMU208" s="727"/>
      <c r="NMX208" s="403"/>
      <c r="NMY208" s="403"/>
      <c r="NNK208" s="727"/>
      <c r="NNN208" s="403"/>
      <c r="NNO208" s="403"/>
      <c r="NOA208" s="727"/>
      <c r="NOD208" s="403"/>
      <c r="NOE208" s="403"/>
      <c r="NOQ208" s="727"/>
      <c r="NOT208" s="403"/>
      <c r="NOU208" s="403"/>
      <c r="NPG208" s="727"/>
      <c r="NPJ208" s="403"/>
      <c r="NPK208" s="403"/>
      <c r="NPW208" s="727"/>
      <c r="NPZ208" s="403"/>
      <c r="NQA208" s="403"/>
      <c r="NQM208" s="727"/>
      <c r="NQP208" s="403"/>
      <c r="NQQ208" s="403"/>
      <c r="NRC208" s="727"/>
      <c r="NRF208" s="403"/>
      <c r="NRG208" s="403"/>
      <c r="NRS208" s="727"/>
      <c r="NRV208" s="403"/>
      <c r="NRW208" s="403"/>
      <c r="NSI208" s="727"/>
      <c r="NSL208" s="403"/>
      <c r="NSM208" s="403"/>
      <c r="NSY208" s="727"/>
      <c r="NTB208" s="403"/>
      <c r="NTC208" s="403"/>
      <c r="NTO208" s="727"/>
      <c r="NTR208" s="403"/>
      <c r="NTS208" s="403"/>
      <c r="NUE208" s="727"/>
      <c r="NUH208" s="403"/>
      <c r="NUI208" s="403"/>
      <c r="NUU208" s="727"/>
      <c r="NUX208" s="403"/>
      <c r="NUY208" s="403"/>
      <c r="NVK208" s="727"/>
      <c r="NVN208" s="403"/>
      <c r="NVO208" s="403"/>
      <c r="NWA208" s="727"/>
      <c r="NWD208" s="403"/>
      <c r="NWE208" s="403"/>
      <c r="NWQ208" s="727"/>
      <c r="NWT208" s="403"/>
      <c r="NWU208" s="403"/>
      <c r="NXG208" s="727"/>
      <c r="NXJ208" s="403"/>
      <c r="NXK208" s="403"/>
      <c r="NXW208" s="727"/>
      <c r="NXZ208" s="403"/>
      <c r="NYA208" s="403"/>
      <c r="NYM208" s="727"/>
      <c r="NYP208" s="403"/>
      <c r="NYQ208" s="403"/>
      <c r="NZC208" s="727"/>
      <c r="NZF208" s="403"/>
      <c r="NZG208" s="403"/>
      <c r="NZS208" s="727"/>
      <c r="NZV208" s="403"/>
      <c r="NZW208" s="403"/>
      <c r="OAI208" s="727"/>
      <c r="OAL208" s="403"/>
      <c r="OAM208" s="403"/>
      <c r="OAY208" s="727"/>
      <c r="OBB208" s="403"/>
      <c r="OBC208" s="403"/>
      <c r="OBO208" s="727"/>
      <c r="OBR208" s="403"/>
      <c r="OBS208" s="403"/>
      <c r="OCE208" s="727"/>
      <c r="OCH208" s="403"/>
      <c r="OCI208" s="403"/>
      <c r="OCU208" s="727"/>
      <c r="OCX208" s="403"/>
      <c r="OCY208" s="403"/>
      <c r="ODK208" s="727"/>
      <c r="ODN208" s="403"/>
      <c r="ODO208" s="403"/>
      <c r="OEA208" s="727"/>
      <c r="OED208" s="403"/>
      <c r="OEE208" s="403"/>
      <c r="OEQ208" s="727"/>
      <c r="OET208" s="403"/>
      <c r="OEU208" s="403"/>
      <c r="OFG208" s="727"/>
      <c r="OFJ208" s="403"/>
      <c r="OFK208" s="403"/>
      <c r="OFW208" s="727"/>
      <c r="OFZ208" s="403"/>
      <c r="OGA208" s="403"/>
      <c r="OGM208" s="727"/>
      <c r="OGP208" s="403"/>
      <c r="OGQ208" s="403"/>
      <c r="OHC208" s="727"/>
      <c r="OHF208" s="403"/>
      <c r="OHG208" s="403"/>
      <c r="OHS208" s="727"/>
      <c r="OHV208" s="403"/>
      <c r="OHW208" s="403"/>
      <c r="OII208" s="727"/>
      <c r="OIL208" s="403"/>
      <c r="OIM208" s="403"/>
      <c r="OIY208" s="727"/>
      <c r="OJB208" s="403"/>
      <c r="OJC208" s="403"/>
      <c r="OJO208" s="727"/>
      <c r="OJR208" s="403"/>
      <c r="OJS208" s="403"/>
      <c r="OKE208" s="727"/>
      <c r="OKH208" s="403"/>
      <c r="OKI208" s="403"/>
      <c r="OKU208" s="727"/>
      <c r="OKX208" s="403"/>
      <c r="OKY208" s="403"/>
      <c r="OLK208" s="727"/>
      <c r="OLN208" s="403"/>
      <c r="OLO208" s="403"/>
      <c r="OMA208" s="727"/>
      <c r="OMD208" s="403"/>
      <c r="OME208" s="403"/>
      <c r="OMQ208" s="727"/>
      <c r="OMT208" s="403"/>
      <c r="OMU208" s="403"/>
      <c r="ONG208" s="727"/>
      <c r="ONJ208" s="403"/>
      <c r="ONK208" s="403"/>
      <c r="ONW208" s="727"/>
      <c r="ONZ208" s="403"/>
      <c r="OOA208" s="403"/>
      <c r="OOM208" s="727"/>
      <c r="OOP208" s="403"/>
      <c r="OOQ208" s="403"/>
      <c r="OPC208" s="727"/>
      <c r="OPF208" s="403"/>
      <c r="OPG208" s="403"/>
      <c r="OPS208" s="727"/>
      <c r="OPV208" s="403"/>
      <c r="OPW208" s="403"/>
      <c r="OQI208" s="727"/>
      <c r="OQL208" s="403"/>
      <c r="OQM208" s="403"/>
      <c r="OQY208" s="727"/>
      <c r="ORB208" s="403"/>
      <c r="ORC208" s="403"/>
      <c r="ORO208" s="727"/>
      <c r="ORR208" s="403"/>
      <c r="ORS208" s="403"/>
      <c r="OSE208" s="727"/>
      <c r="OSH208" s="403"/>
      <c r="OSI208" s="403"/>
      <c r="OSU208" s="727"/>
      <c r="OSX208" s="403"/>
      <c r="OSY208" s="403"/>
      <c r="OTK208" s="727"/>
      <c r="OTN208" s="403"/>
      <c r="OTO208" s="403"/>
      <c r="OUA208" s="727"/>
      <c r="OUD208" s="403"/>
      <c r="OUE208" s="403"/>
      <c r="OUQ208" s="727"/>
      <c r="OUT208" s="403"/>
      <c r="OUU208" s="403"/>
      <c r="OVG208" s="727"/>
      <c r="OVJ208" s="403"/>
      <c r="OVK208" s="403"/>
      <c r="OVW208" s="727"/>
      <c r="OVZ208" s="403"/>
      <c r="OWA208" s="403"/>
      <c r="OWM208" s="727"/>
      <c r="OWP208" s="403"/>
      <c r="OWQ208" s="403"/>
      <c r="OXC208" s="727"/>
      <c r="OXF208" s="403"/>
      <c r="OXG208" s="403"/>
      <c r="OXS208" s="727"/>
      <c r="OXV208" s="403"/>
      <c r="OXW208" s="403"/>
      <c r="OYI208" s="727"/>
      <c r="OYL208" s="403"/>
      <c r="OYM208" s="403"/>
      <c r="OYY208" s="727"/>
      <c r="OZB208" s="403"/>
      <c r="OZC208" s="403"/>
      <c r="OZO208" s="727"/>
      <c r="OZR208" s="403"/>
      <c r="OZS208" s="403"/>
      <c r="PAE208" s="727"/>
      <c r="PAH208" s="403"/>
      <c r="PAI208" s="403"/>
      <c r="PAU208" s="727"/>
      <c r="PAX208" s="403"/>
      <c r="PAY208" s="403"/>
      <c r="PBK208" s="727"/>
      <c r="PBN208" s="403"/>
      <c r="PBO208" s="403"/>
      <c r="PCA208" s="727"/>
      <c r="PCD208" s="403"/>
      <c r="PCE208" s="403"/>
      <c r="PCQ208" s="727"/>
      <c r="PCT208" s="403"/>
      <c r="PCU208" s="403"/>
      <c r="PDG208" s="727"/>
      <c r="PDJ208" s="403"/>
      <c r="PDK208" s="403"/>
      <c r="PDW208" s="727"/>
      <c r="PDZ208" s="403"/>
      <c r="PEA208" s="403"/>
      <c r="PEM208" s="727"/>
      <c r="PEP208" s="403"/>
      <c r="PEQ208" s="403"/>
      <c r="PFC208" s="727"/>
      <c r="PFF208" s="403"/>
      <c r="PFG208" s="403"/>
      <c r="PFS208" s="727"/>
      <c r="PFV208" s="403"/>
      <c r="PFW208" s="403"/>
      <c r="PGI208" s="727"/>
      <c r="PGL208" s="403"/>
      <c r="PGM208" s="403"/>
      <c r="PGY208" s="727"/>
      <c r="PHB208" s="403"/>
      <c r="PHC208" s="403"/>
      <c r="PHO208" s="727"/>
      <c r="PHR208" s="403"/>
      <c r="PHS208" s="403"/>
      <c r="PIE208" s="727"/>
      <c r="PIH208" s="403"/>
      <c r="PII208" s="403"/>
      <c r="PIU208" s="727"/>
      <c r="PIX208" s="403"/>
      <c r="PIY208" s="403"/>
      <c r="PJK208" s="727"/>
      <c r="PJN208" s="403"/>
      <c r="PJO208" s="403"/>
      <c r="PKA208" s="727"/>
      <c r="PKD208" s="403"/>
      <c r="PKE208" s="403"/>
      <c r="PKQ208" s="727"/>
      <c r="PKT208" s="403"/>
      <c r="PKU208" s="403"/>
      <c r="PLG208" s="727"/>
      <c r="PLJ208" s="403"/>
      <c r="PLK208" s="403"/>
      <c r="PLW208" s="727"/>
      <c r="PLZ208" s="403"/>
      <c r="PMA208" s="403"/>
      <c r="PMM208" s="727"/>
      <c r="PMP208" s="403"/>
      <c r="PMQ208" s="403"/>
      <c r="PNC208" s="727"/>
      <c r="PNF208" s="403"/>
      <c r="PNG208" s="403"/>
      <c r="PNS208" s="727"/>
      <c r="PNV208" s="403"/>
      <c r="PNW208" s="403"/>
      <c r="POI208" s="727"/>
      <c r="POL208" s="403"/>
      <c r="POM208" s="403"/>
      <c r="POY208" s="727"/>
      <c r="PPB208" s="403"/>
      <c r="PPC208" s="403"/>
      <c r="PPO208" s="727"/>
      <c r="PPR208" s="403"/>
      <c r="PPS208" s="403"/>
      <c r="PQE208" s="727"/>
      <c r="PQH208" s="403"/>
      <c r="PQI208" s="403"/>
      <c r="PQU208" s="727"/>
      <c r="PQX208" s="403"/>
      <c r="PQY208" s="403"/>
      <c r="PRK208" s="727"/>
      <c r="PRN208" s="403"/>
      <c r="PRO208" s="403"/>
      <c r="PSA208" s="727"/>
      <c r="PSD208" s="403"/>
      <c r="PSE208" s="403"/>
      <c r="PSQ208" s="727"/>
      <c r="PST208" s="403"/>
      <c r="PSU208" s="403"/>
      <c r="PTG208" s="727"/>
      <c r="PTJ208" s="403"/>
      <c r="PTK208" s="403"/>
      <c r="PTW208" s="727"/>
      <c r="PTZ208" s="403"/>
      <c r="PUA208" s="403"/>
      <c r="PUM208" s="727"/>
      <c r="PUP208" s="403"/>
      <c r="PUQ208" s="403"/>
      <c r="PVC208" s="727"/>
      <c r="PVF208" s="403"/>
      <c r="PVG208" s="403"/>
      <c r="PVS208" s="727"/>
      <c r="PVV208" s="403"/>
      <c r="PVW208" s="403"/>
      <c r="PWI208" s="727"/>
      <c r="PWL208" s="403"/>
      <c r="PWM208" s="403"/>
      <c r="PWY208" s="727"/>
      <c r="PXB208" s="403"/>
      <c r="PXC208" s="403"/>
      <c r="PXO208" s="727"/>
      <c r="PXR208" s="403"/>
      <c r="PXS208" s="403"/>
      <c r="PYE208" s="727"/>
      <c r="PYH208" s="403"/>
      <c r="PYI208" s="403"/>
      <c r="PYU208" s="727"/>
      <c r="PYX208" s="403"/>
      <c r="PYY208" s="403"/>
      <c r="PZK208" s="727"/>
      <c r="PZN208" s="403"/>
      <c r="PZO208" s="403"/>
      <c r="QAA208" s="727"/>
      <c r="QAD208" s="403"/>
      <c r="QAE208" s="403"/>
      <c r="QAQ208" s="727"/>
      <c r="QAT208" s="403"/>
      <c r="QAU208" s="403"/>
      <c r="QBG208" s="727"/>
      <c r="QBJ208" s="403"/>
      <c r="QBK208" s="403"/>
      <c r="QBW208" s="727"/>
      <c r="QBZ208" s="403"/>
      <c r="QCA208" s="403"/>
      <c r="QCM208" s="727"/>
      <c r="QCP208" s="403"/>
      <c r="QCQ208" s="403"/>
      <c r="QDC208" s="727"/>
      <c r="QDF208" s="403"/>
      <c r="QDG208" s="403"/>
      <c r="QDS208" s="727"/>
      <c r="QDV208" s="403"/>
      <c r="QDW208" s="403"/>
      <c r="QEI208" s="727"/>
      <c r="QEL208" s="403"/>
      <c r="QEM208" s="403"/>
      <c r="QEY208" s="727"/>
      <c r="QFB208" s="403"/>
      <c r="QFC208" s="403"/>
      <c r="QFO208" s="727"/>
      <c r="QFR208" s="403"/>
      <c r="QFS208" s="403"/>
      <c r="QGE208" s="727"/>
      <c r="QGH208" s="403"/>
      <c r="QGI208" s="403"/>
      <c r="QGU208" s="727"/>
      <c r="QGX208" s="403"/>
      <c r="QGY208" s="403"/>
      <c r="QHK208" s="727"/>
      <c r="QHN208" s="403"/>
      <c r="QHO208" s="403"/>
      <c r="QIA208" s="727"/>
      <c r="QID208" s="403"/>
      <c r="QIE208" s="403"/>
      <c r="QIQ208" s="727"/>
      <c r="QIT208" s="403"/>
      <c r="QIU208" s="403"/>
      <c r="QJG208" s="727"/>
      <c r="QJJ208" s="403"/>
      <c r="QJK208" s="403"/>
      <c r="QJW208" s="727"/>
      <c r="QJZ208" s="403"/>
      <c r="QKA208" s="403"/>
      <c r="QKM208" s="727"/>
      <c r="QKP208" s="403"/>
      <c r="QKQ208" s="403"/>
      <c r="QLC208" s="727"/>
      <c r="QLF208" s="403"/>
      <c r="QLG208" s="403"/>
      <c r="QLS208" s="727"/>
      <c r="QLV208" s="403"/>
      <c r="QLW208" s="403"/>
      <c r="QMI208" s="727"/>
      <c r="QML208" s="403"/>
      <c r="QMM208" s="403"/>
      <c r="QMY208" s="727"/>
      <c r="QNB208" s="403"/>
      <c r="QNC208" s="403"/>
      <c r="QNO208" s="727"/>
      <c r="QNR208" s="403"/>
      <c r="QNS208" s="403"/>
      <c r="QOE208" s="727"/>
      <c r="QOH208" s="403"/>
      <c r="QOI208" s="403"/>
      <c r="QOU208" s="727"/>
      <c r="QOX208" s="403"/>
      <c r="QOY208" s="403"/>
      <c r="QPK208" s="727"/>
      <c r="QPN208" s="403"/>
      <c r="QPO208" s="403"/>
      <c r="QQA208" s="727"/>
      <c r="QQD208" s="403"/>
      <c r="QQE208" s="403"/>
      <c r="QQQ208" s="727"/>
      <c r="QQT208" s="403"/>
      <c r="QQU208" s="403"/>
      <c r="QRG208" s="727"/>
      <c r="QRJ208" s="403"/>
      <c r="QRK208" s="403"/>
      <c r="QRW208" s="727"/>
      <c r="QRZ208" s="403"/>
      <c r="QSA208" s="403"/>
      <c r="QSM208" s="727"/>
      <c r="QSP208" s="403"/>
      <c r="QSQ208" s="403"/>
      <c r="QTC208" s="727"/>
      <c r="QTF208" s="403"/>
      <c r="QTG208" s="403"/>
      <c r="QTS208" s="727"/>
      <c r="QTV208" s="403"/>
      <c r="QTW208" s="403"/>
      <c r="QUI208" s="727"/>
      <c r="QUL208" s="403"/>
      <c r="QUM208" s="403"/>
      <c r="QUY208" s="727"/>
      <c r="QVB208" s="403"/>
      <c r="QVC208" s="403"/>
      <c r="QVO208" s="727"/>
      <c r="QVR208" s="403"/>
      <c r="QVS208" s="403"/>
      <c r="QWE208" s="727"/>
      <c r="QWH208" s="403"/>
      <c r="QWI208" s="403"/>
      <c r="QWU208" s="727"/>
      <c r="QWX208" s="403"/>
      <c r="QWY208" s="403"/>
      <c r="QXK208" s="727"/>
      <c r="QXN208" s="403"/>
      <c r="QXO208" s="403"/>
      <c r="QYA208" s="727"/>
      <c r="QYD208" s="403"/>
      <c r="QYE208" s="403"/>
      <c r="QYQ208" s="727"/>
      <c r="QYT208" s="403"/>
      <c r="QYU208" s="403"/>
      <c r="QZG208" s="727"/>
      <c r="QZJ208" s="403"/>
      <c r="QZK208" s="403"/>
      <c r="QZW208" s="727"/>
      <c r="QZZ208" s="403"/>
      <c r="RAA208" s="403"/>
      <c r="RAM208" s="727"/>
      <c r="RAP208" s="403"/>
      <c r="RAQ208" s="403"/>
      <c r="RBC208" s="727"/>
      <c r="RBF208" s="403"/>
      <c r="RBG208" s="403"/>
      <c r="RBS208" s="727"/>
      <c r="RBV208" s="403"/>
      <c r="RBW208" s="403"/>
      <c r="RCI208" s="727"/>
      <c r="RCL208" s="403"/>
      <c r="RCM208" s="403"/>
      <c r="RCY208" s="727"/>
      <c r="RDB208" s="403"/>
      <c r="RDC208" s="403"/>
      <c r="RDO208" s="727"/>
      <c r="RDR208" s="403"/>
      <c r="RDS208" s="403"/>
      <c r="REE208" s="727"/>
      <c r="REH208" s="403"/>
      <c r="REI208" s="403"/>
      <c r="REU208" s="727"/>
      <c r="REX208" s="403"/>
      <c r="REY208" s="403"/>
      <c r="RFK208" s="727"/>
      <c r="RFN208" s="403"/>
      <c r="RFO208" s="403"/>
      <c r="RGA208" s="727"/>
      <c r="RGD208" s="403"/>
      <c r="RGE208" s="403"/>
      <c r="RGQ208" s="727"/>
      <c r="RGT208" s="403"/>
      <c r="RGU208" s="403"/>
      <c r="RHG208" s="727"/>
      <c r="RHJ208" s="403"/>
      <c r="RHK208" s="403"/>
      <c r="RHW208" s="727"/>
      <c r="RHZ208" s="403"/>
      <c r="RIA208" s="403"/>
      <c r="RIM208" s="727"/>
      <c r="RIP208" s="403"/>
      <c r="RIQ208" s="403"/>
      <c r="RJC208" s="727"/>
      <c r="RJF208" s="403"/>
      <c r="RJG208" s="403"/>
      <c r="RJS208" s="727"/>
      <c r="RJV208" s="403"/>
      <c r="RJW208" s="403"/>
      <c r="RKI208" s="727"/>
      <c r="RKL208" s="403"/>
      <c r="RKM208" s="403"/>
      <c r="RKY208" s="727"/>
      <c r="RLB208" s="403"/>
      <c r="RLC208" s="403"/>
      <c r="RLO208" s="727"/>
      <c r="RLR208" s="403"/>
      <c r="RLS208" s="403"/>
      <c r="RME208" s="727"/>
      <c r="RMH208" s="403"/>
      <c r="RMI208" s="403"/>
      <c r="RMU208" s="727"/>
      <c r="RMX208" s="403"/>
      <c r="RMY208" s="403"/>
      <c r="RNK208" s="727"/>
      <c r="RNN208" s="403"/>
      <c r="RNO208" s="403"/>
      <c r="ROA208" s="727"/>
      <c r="ROD208" s="403"/>
      <c r="ROE208" s="403"/>
      <c r="ROQ208" s="727"/>
      <c r="ROT208" s="403"/>
      <c r="ROU208" s="403"/>
      <c r="RPG208" s="727"/>
      <c r="RPJ208" s="403"/>
      <c r="RPK208" s="403"/>
      <c r="RPW208" s="727"/>
      <c r="RPZ208" s="403"/>
      <c r="RQA208" s="403"/>
      <c r="RQM208" s="727"/>
      <c r="RQP208" s="403"/>
      <c r="RQQ208" s="403"/>
      <c r="RRC208" s="727"/>
      <c r="RRF208" s="403"/>
      <c r="RRG208" s="403"/>
      <c r="RRS208" s="727"/>
      <c r="RRV208" s="403"/>
      <c r="RRW208" s="403"/>
      <c r="RSI208" s="727"/>
      <c r="RSL208" s="403"/>
      <c r="RSM208" s="403"/>
      <c r="RSY208" s="727"/>
      <c r="RTB208" s="403"/>
      <c r="RTC208" s="403"/>
      <c r="RTO208" s="727"/>
      <c r="RTR208" s="403"/>
      <c r="RTS208" s="403"/>
      <c r="RUE208" s="727"/>
      <c r="RUH208" s="403"/>
      <c r="RUI208" s="403"/>
      <c r="RUU208" s="727"/>
      <c r="RUX208" s="403"/>
      <c r="RUY208" s="403"/>
      <c r="RVK208" s="727"/>
      <c r="RVN208" s="403"/>
      <c r="RVO208" s="403"/>
      <c r="RWA208" s="727"/>
      <c r="RWD208" s="403"/>
      <c r="RWE208" s="403"/>
      <c r="RWQ208" s="727"/>
      <c r="RWT208" s="403"/>
      <c r="RWU208" s="403"/>
      <c r="RXG208" s="727"/>
      <c r="RXJ208" s="403"/>
      <c r="RXK208" s="403"/>
      <c r="RXW208" s="727"/>
      <c r="RXZ208" s="403"/>
      <c r="RYA208" s="403"/>
      <c r="RYM208" s="727"/>
      <c r="RYP208" s="403"/>
      <c r="RYQ208" s="403"/>
      <c r="RZC208" s="727"/>
      <c r="RZF208" s="403"/>
      <c r="RZG208" s="403"/>
      <c r="RZS208" s="727"/>
      <c r="RZV208" s="403"/>
      <c r="RZW208" s="403"/>
      <c r="SAI208" s="727"/>
      <c r="SAL208" s="403"/>
      <c r="SAM208" s="403"/>
      <c r="SAY208" s="727"/>
      <c r="SBB208" s="403"/>
      <c r="SBC208" s="403"/>
      <c r="SBO208" s="727"/>
      <c r="SBR208" s="403"/>
      <c r="SBS208" s="403"/>
      <c r="SCE208" s="727"/>
      <c r="SCH208" s="403"/>
      <c r="SCI208" s="403"/>
      <c r="SCU208" s="727"/>
      <c r="SCX208" s="403"/>
      <c r="SCY208" s="403"/>
      <c r="SDK208" s="727"/>
      <c r="SDN208" s="403"/>
      <c r="SDO208" s="403"/>
      <c r="SEA208" s="727"/>
      <c r="SED208" s="403"/>
      <c r="SEE208" s="403"/>
      <c r="SEQ208" s="727"/>
      <c r="SET208" s="403"/>
      <c r="SEU208" s="403"/>
      <c r="SFG208" s="727"/>
      <c r="SFJ208" s="403"/>
      <c r="SFK208" s="403"/>
      <c r="SFW208" s="727"/>
      <c r="SFZ208" s="403"/>
      <c r="SGA208" s="403"/>
      <c r="SGM208" s="727"/>
      <c r="SGP208" s="403"/>
      <c r="SGQ208" s="403"/>
      <c r="SHC208" s="727"/>
      <c r="SHF208" s="403"/>
      <c r="SHG208" s="403"/>
      <c r="SHS208" s="727"/>
      <c r="SHV208" s="403"/>
      <c r="SHW208" s="403"/>
      <c r="SII208" s="727"/>
      <c r="SIL208" s="403"/>
      <c r="SIM208" s="403"/>
      <c r="SIY208" s="727"/>
      <c r="SJB208" s="403"/>
      <c r="SJC208" s="403"/>
      <c r="SJO208" s="727"/>
      <c r="SJR208" s="403"/>
      <c r="SJS208" s="403"/>
      <c r="SKE208" s="727"/>
      <c r="SKH208" s="403"/>
      <c r="SKI208" s="403"/>
      <c r="SKU208" s="727"/>
      <c r="SKX208" s="403"/>
      <c r="SKY208" s="403"/>
      <c r="SLK208" s="727"/>
      <c r="SLN208" s="403"/>
      <c r="SLO208" s="403"/>
      <c r="SMA208" s="727"/>
      <c r="SMD208" s="403"/>
      <c r="SME208" s="403"/>
      <c r="SMQ208" s="727"/>
      <c r="SMT208" s="403"/>
      <c r="SMU208" s="403"/>
      <c r="SNG208" s="727"/>
      <c r="SNJ208" s="403"/>
      <c r="SNK208" s="403"/>
      <c r="SNW208" s="727"/>
      <c r="SNZ208" s="403"/>
      <c r="SOA208" s="403"/>
      <c r="SOM208" s="727"/>
      <c r="SOP208" s="403"/>
      <c r="SOQ208" s="403"/>
      <c r="SPC208" s="727"/>
      <c r="SPF208" s="403"/>
      <c r="SPG208" s="403"/>
      <c r="SPS208" s="727"/>
      <c r="SPV208" s="403"/>
      <c r="SPW208" s="403"/>
      <c r="SQI208" s="727"/>
      <c r="SQL208" s="403"/>
      <c r="SQM208" s="403"/>
      <c r="SQY208" s="727"/>
      <c r="SRB208" s="403"/>
      <c r="SRC208" s="403"/>
      <c r="SRO208" s="727"/>
      <c r="SRR208" s="403"/>
      <c r="SRS208" s="403"/>
      <c r="SSE208" s="727"/>
      <c r="SSH208" s="403"/>
      <c r="SSI208" s="403"/>
      <c r="SSU208" s="727"/>
      <c r="SSX208" s="403"/>
      <c r="SSY208" s="403"/>
      <c r="STK208" s="727"/>
      <c r="STN208" s="403"/>
      <c r="STO208" s="403"/>
      <c r="SUA208" s="727"/>
      <c r="SUD208" s="403"/>
      <c r="SUE208" s="403"/>
      <c r="SUQ208" s="727"/>
      <c r="SUT208" s="403"/>
      <c r="SUU208" s="403"/>
      <c r="SVG208" s="727"/>
      <c r="SVJ208" s="403"/>
      <c r="SVK208" s="403"/>
      <c r="SVW208" s="727"/>
      <c r="SVZ208" s="403"/>
      <c r="SWA208" s="403"/>
      <c r="SWM208" s="727"/>
      <c r="SWP208" s="403"/>
      <c r="SWQ208" s="403"/>
      <c r="SXC208" s="727"/>
      <c r="SXF208" s="403"/>
      <c r="SXG208" s="403"/>
      <c r="SXS208" s="727"/>
      <c r="SXV208" s="403"/>
      <c r="SXW208" s="403"/>
      <c r="SYI208" s="727"/>
      <c r="SYL208" s="403"/>
      <c r="SYM208" s="403"/>
      <c r="SYY208" s="727"/>
      <c r="SZB208" s="403"/>
      <c r="SZC208" s="403"/>
      <c r="SZO208" s="727"/>
      <c r="SZR208" s="403"/>
      <c r="SZS208" s="403"/>
      <c r="TAE208" s="727"/>
      <c r="TAH208" s="403"/>
      <c r="TAI208" s="403"/>
      <c r="TAU208" s="727"/>
      <c r="TAX208" s="403"/>
      <c r="TAY208" s="403"/>
      <c r="TBK208" s="727"/>
      <c r="TBN208" s="403"/>
      <c r="TBO208" s="403"/>
      <c r="TCA208" s="727"/>
      <c r="TCD208" s="403"/>
      <c r="TCE208" s="403"/>
      <c r="TCQ208" s="727"/>
      <c r="TCT208" s="403"/>
      <c r="TCU208" s="403"/>
      <c r="TDG208" s="727"/>
      <c r="TDJ208" s="403"/>
      <c r="TDK208" s="403"/>
      <c r="TDW208" s="727"/>
      <c r="TDZ208" s="403"/>
      <c r="TEA208" s="403"/>
      <c r="TEM208" s="727"/>
      <c r="TEP208" s="403"/>
      <c r="TEQ208" s="403"/>
      <c r="TFC208" s="727"/>
      <c r="TFF208" s="403"/>
      <c r="TFG208" s="403"/>
      <c r="TFS208" s="727"/>
      <c r="TFV208" s="403"/>
      <c r="TFW208" s="403"/>
      <c r="TGI208" s="727"/>
      <c r="TGL208" s="403"/>
      <c r="TGM208" s="403"/>
      <c r="TGY208" s="727"/>
      <c r="THB208" s="403"/>
      <c r="THC208" s="403"/>
      <c r="THO208" s="727"/>
      <c r="THR208" s="403"/>
      <c r="THS208" s="403"/>
      <c r="TIE208" s="727"/>
      <c r="TIH208" s="403"/>
      <c r="TII208" s="403"/>
      <c r="TIU208" s="727"/>
      <c r="TIX208" s="403"/>
      <c r="TIY208" s="403"/>
      <c r="TJK208" s="727"/>
      <c r="TJN208" s="403"/>
      <c r="TJO208" s="403"/>
      <c r="TKA208" s="727"/>
      <c r="TKD208" s="403"/>
      <c r="TKE208" s="403"/>
      <c r="TKQ208" s="727"/>
      <c r="TKT208" s="403"/>
      <c r="TKU208" s="403"/>
      <c r="TLG208" s="727"/>
      <c r="TLJ208" s="403"/>
      <c r="TLK208" s="403"/>
      <c r="TLW208" s="727"/>
      <c r="TLZ208" s="403"/>
      <c r="TMA208" s="403"/>
      <c r="TMM208" s="727"/>
      <c r="TMP208" s="403"/>
      <c r="TMQ208" s="403"/>
      <c r="TNC208" s="727"/>
      <c r="TNF208" s="403"/>
      <c r="TNG208" s="403"/>
      <c r="TNS208" s="727"/>
      <c r="TNV208" s="403"/>
      <c r="TNW208" s="403"/>
      <c r="TOI208" s="727"/>
      <c r="TOL208" s="403"/>
      <c r="TOM208" s="403"/>
      <c r="TOY208" s="727"/>
      <c r="TPB208" s="403"/>
      <c r="TPC208" s="403"/>
      <c r="TPO208" s="727"/>
      <c r="TPR208" s="403"/>
      <c r="TPS208" s="403"/>
      <c r="TQE208" s="727"/>
      <c r="TQH208" s="403"/>
      <c r="TQI208" s="403"/>
      <c r="TQU208" s="727"/>
      <c r="TQX208" s="403"/>
      <c r="TQY208" s="403"/>
      <c r="TRK208" s="727"/>
      <c r="TRN208" s="403"/>
      <c r="TRO208" s="403"/>
      <c r="TSA208" s="727"/>
      <c r="TSD208" s="403"/>
      <c r="TSE208" s="403"/>
      <c r="TSQ208" s="727"/>
      <c r="TST208" s="403"/>
      <c r="TSU208" s="403"/>
      <c r="TTG208" s="727"/>
      <c r="TTJ208" s="403"/>
      <c r="TTK208" s="403"/>
      <c r="TTW208" s="727"/>
      <c r="TTZ208" s="403"/>
      <c r="TUA208" s="403"/>
      <c r="TUM208" s="727"/>
      <c r="TUP208" s="403"/>
      <c r="TUQ208" s="403"/>
      <c r="TVC208" s="727"/>
      <c r="TVF208" s="403"/>
      <c r="TVG208" s="403"/>
      <c r="TVS208" s="727"/>
      <c r="TVV208" s="403"/>
      <c r="TVW208" s="403"/>
      <c r="TWI208" s="727"/>
      <c r="TWL208" s="403"/>
      <c r="TWM208" s="403"/>
      <c r="TWY208" s="727"/>
      <c r="TXB208" s="403"/>
      <c r="TXC208" s="403"/>
      <c r="TXO208" s="727"/>
      <c r="TXR208" s="403"/>
      <c r="TXS208" s="403"/>
      <c r="TYE208" s="727"/>
      <c r="TYH208" s="403"/>
      <c r="TYI208" s="403"/>
      <c r="TYU208" s="727"/>
      <c r="TYX208" s="403"/>
      <c r="TYY208" s="403"/>
      <c r="TZK208" s="727"/>
      <c r="TZN208" s="403"/>
      <c r="TZO208" s="403"/>
      <c r="UAA208" s="727"/>
      <c r="UAD208" s="403"/>
      <c r="UAE208" s="403"/>
      <c r="UAQ208" s="727"/>
      <c r="UAT208" s="403"/>
      <c r="UAU208" s="403"/>
      <c r="UBG208" s="727"/>
      <c r="UBJ208" s="403"/>
      <c r="UBK208" s="403"/>
      <c r="UBW208" s="727"/>
      <c r="UBZ208" s="403"/>
      <c r="UCA208" s="403"/>
      <c r="UCM208" s="727"/>
      <c r="UCP208" s="403"/>
      <c r="UCQ208" s="403"/>
      <c r="UDC208" s="727"/>
      <c r="UDF208" s="403"/>
      <c r="UDG208" s="403"/>
      <c r="UDS208" s="727"/>
      <c r="UDV208" s="403"/>
      <c r="UDW208" s="403"/>
      <c r="UEI208" s="727"/>
      <c r="UEL208" s="403"/>
      <c r="UEM208" s="403"/>
      <c r="UEY208" s="727"/>
      <c r="UFB208" s="403"/>
      <c r="UFC208" s="403"/>
      <c r="UFO208" s="727"/>
      <c r="UFR208" s="403"/>
      <c r="UFS208" s="403"/>
      <c r="UGE208" s="727"/>
      <c r="UGH208" s="403"/>
      <c r="UGI208" s="403"/>
      <c r="UGU208" s="727"/>
      <c r="UGX208" s="403"/>
      <c r="UGY208" s="403"/>
      <c r="UHK208" s="727"/>
      <c r="UHN208" s="403"/>
      <c r="UHO208" s="403"/>
      <c r="UIA208" s="727"/>
      <c r="UID208" s="403"/>
      <c r="UIE208" s="403"/>
      <c r="UIQ208" s="727"/>
      <c r="UIT208" s="403"/>
      <c r="UIU208" s="403"/>
      <c r="UJG208" s="727"/>
      <c r="UJJ208" s="403"/>
      <c r="UJK208" s="403"/>
      <c r="UJW208" s="727"/>
      <c r="UJZ208" s="403"/>
      <c r="UKA208" s="403"/>
      <c r="UKM208" s="727"/>
      <c r="UKP208" s="403"/>
      <c r="UKQ208" s="403"/>
      <c r="ULC208" s="727"/>
      <c r="ULF208" s="403"/>
      <c r="ULG208" s="403"/>
      <c r="ULS208" s="727"/>
      <c r="ULV208" s="403"/>
      <c r="ULW208" s="403"/>
      <c r="UMI208" s="727"/>
      <c r="UML208" s="403"/>
      <c r="UMM208" s="403"/>
      <c r="UMY208" s="727"/>
      <c r="UNB208" s="403"/>
      <c r="UNC208" s="403"/>
      <c r="UNO208" s="727"/>
      <c r="UNR208" s="403"/>
      <c r="UNS208" s="403"/>
      <c r="UOE208" s="727"/>
      <c r="UOH208" s="403"/>
      <c r="UOI208" s="403"/>
      <c r="UOU208" s="727"/>
      <c r="UOX208" s="403"/>
      <c r="UOY208" s="403"/>
      <c r="UPK208" s="727"/>
      <c r="UPN208" s="403"/>
      <c r="UPO208" s="403"/>
      <c r="UQA208" s="727"/>
      <c r="UQD208" s="403"/>
      <c r="UQE208" s="403"/>
      <c r="UQQ208" s="727"/>
      <c r="UQT208" s="403"/>
      <c r="UQU208" s="403"/>
      <c r="URG208" s="727"/>
      <c r="URJ208" s="403"/>
      <c r="URK208" s="403"/>
      <c r="URW208" s="727"/>
      <c r="URZ208" s="403"/>
      <c r="USA208" s="403"/>
      <c r="USM208" s="727"/>
      <c r="USP208" s="403"/>
      <c r="USQ208" s="403"/>
      <c r="UTC208" s="727"/>
      <c r="UTF208" s="403"/>
      <c r="UTG208" s="403"/>
      <c r="UTS208" s="727"/>
      <c r="UTV208" s="403"/>
      <c r="UTW208" s="403"/>
      <c r="UUI208" s="727"/>
      <c r="UUL208" s="403"/>
      <c r="UUM208" s="403"/>
      <c r="UUY208" s="727"/>
      <c r="UVB208" s="403"/>
      <c r="UVC208" s="403"/>
      <c r="UVO208" s="727"/>
      <c r="UVR208" s="403"/>
      <c r="UVS208" s="403"/>
      <c r="UWE208" s="727"/>
      <c r="UWH208" s="403"/>
      <c r="UWI208" s="403"/>
      <c r="UWU208" s="727"/>
      <c r="UWX208" s="403"/>
      <c r="UWY208" s="403"/>
      <c r="UXK208" s="727"/>
      <c r="UXN208" s="403"/>
      <c r="UXO208" s="403"/>
      <c r="UYA208" s="727"/>
      <c r="UYD208" s="403"/>
      <c r="UYE208" s="403"/>
      <c r="UYQ208" s="727"/>
      <c r="UYT208" s="403"/>
      <c r="UYU208" s="403"/>
      <c r="UZG208" s="727"/>
      <c r="UZJ208" s="403"/>
      <c r="UZK208" s="403"/>
      <c r="UZW208" s="727"/>
      <c r="UZZ208" s="403"/>
      <c r="VAA208" s="403"/>
      <c r="VAM208" s="727"/>
      <c r="VAP208" s="403"/>
      <c r="VAQ208" s="403"/>
      <c r="VBC208" s="727"/>
      <c r="VBF208" s="403"/>
      <c r="VBG208" s="403"/>
      <c r="VBS208" s="727"/>
      <c r="VBV208" s="403"/>
      <c r="VBW208" s="403"/>
      <c r="VCI208" s="727"/>
      <c r="VCL208" s="403"/>
      <c r="VCM208" s="403"/>
      <c r="VCY208" s="727"/>
      <c r="VDB208" s="403"/>
      <c r="VDC208" s="403"/>
      <c r="VDO208" s="727"/>
      <c r="VDR208" s="403"/>
      <c r="VDS208" s="403"/>
      <c r="VEE208" s="727"/>
      <c r="VEH208" s="403"/>
      <c r="VEI208" s="403"/>
      <c r="VEU208" s="727"/>
      <c r="VEX208" s="403"/>
      <c r="VEY208" s="403"/>
      <c r="VFK208" s="727"/>
      <c r="VFN208" s="403"/>
      <c r="VFO208" s="403"/>
      <c r="VGA208" s="727"/>
      <c r="VGD208" s="403"/>
      <c r="VGE208" s="403"/>
      <c r="VGQ208" s="727"/>
      <c r="VGT208" s="403"/>
      <c r="VGU208" s="403"/>
      <c r="VHG208" s="727"/>
      <c r="VHJ208" s="403"/>
      <c r="VHK208" s="403"/>
      <c r="VHW208" s="727"/>
      <c r="VHZ208" s="403"/>
      <c r="VIA208" s="403"/>
      <c r="VIM208" s="727"/>
      <c r="VIP208" s="403"/>
      <c r="VIQ208" s="403"/>
      <c r="VJC208" s="727"/>
      <c r="VJF208" s="403"/>
      <c r="VJG208" s="403"/>
      <c r="VJS208" s="727"/>
      <c r="VJV208" s="403"/>
      <c r="VJW208" s="403"/>
      <c r="VKI208" s="727"/>
      <c r="VKL208" s="403"/>
      <c r="VKM208" s="403"/>
      <c r="VKY208" s="727"/>
      <c r="VLB208" s="403"/>
      <c r="VLC208" s="403"/>
      <c r="VLO208" s="727"/>
      <c r="VLR208" s="403"/>
      <c r="VLS208" s="403"/>
      <c r="VME208" s="727"/>
      <c r="VMH208" s="403"/>
      <c r="VMI208" s="403"/>
      <c r="VMU208" s="727"/>
      <c r="VMX208" s="403"/>
      <c r="VMY208" s="403"/>
      <c r="VNK208" s="727"/>
      <c r="VNN208" s="403"/>
      <c r="VNO208" s="403"/>
      <c r="VOA208" s="727"/>
      <c r="VOD208" s="403"/>
      <c r="VOE208" s="403"/>
      <c r="VOQ208" s="727"/>
      <c r="VOT208" s="403"/>
      <c r="VOU208" s="403"/>
      <c r="VPG208" s="727"/>
      <c r="VPJ208" s="403"/>
      <c r="VPK208" s="403"/>
      <c r="VPW208" s="727"/>
      <c r="VPZ208" s="403"/>
      <c r="VQA208" s="403"/>
      <c r="VQM208" s="727"/>
      <c r="VQP208" s="403"/>
      <c r="VQQ208" s="403"/>
      <c r="VRC208" s="727"/>
      <c r="VRF208" s="403"/>
      <c r="VRG208" s="403"/>
      <c r="VRS208" s="727"/>
      <c r="VRV208" s="403"/>
      <c r="VRW208" s="403"/>
      <c r="VSI208" s="727"/>
      <c r="VSL208" s="403"/>
      <c r="VSM208" s="403"/>
      <c r="VSY208" s="727"/>
      <c r="VTB208" s="403"/>
      <c r="VTC208" s="403"/>
      <c r="VTO208" s="727"/>
      <c r="VTR208" s="403"/>
      <c r="VTS208" s="403"/>
      <c r="VUE208" s="727"/>
      <c r="VUH208" s="403"/>
      <c r="VUI208" s="403"/>
      <c r="VUU208" s="727"/>
      <c r="VUX208" s="403"/>
      <c r="VUY208" s="403"/>
      <c r="VVK208" s="727"/>
      <c r="VVN208" s="403"/>
      <c r="VVO208" s="403"/>
      <c r="VWA208" s="727"/>
      <c r="VWD208" s="403"/>
      <c r="VWE208" s="403"/>
      <c r="VWQ208" s="727"/>
      <c r="VWT208" s="403"/>
      <c r="VWU208" s="403"/>
      <c r="VXG208" s="727"/>
      <c r="VXJ208" s="403"/>
      <c r="VXK208" s="403"/>
      <c r="VXW208" s="727"/>
      <c r="VXZ208" s="403"/>
      <c r="VYA208" s="403"/>
      <c r="VYM208" s="727"/>
      <c r="VYP208" s="403"/>
      <c r="VYQ208" s="403"/>
      <c r="VZC208" s="727"/>
      <c r="VZF208" s="403"/>
      <c r="VZG208" s="403"/>
      <c r="VZS208" s="727"/>
      <c r="VZV208" s="403"/>
      <c r="VZW208" s="403"/>
      <c r="WAI208" s="727"/>
      <c r="WAL208" s="403"/>
      <c r="WAM208" s="403"/>
      <c r="WAY208" s="727"/>
      <c r="WBB208" s="403"/>
      <c r="WBC208" s="403"/>
      <c r="WBO208" s="727"/>
      <c r="WBR208" s="403"/>
      <c r="WBS208" s="403"/>
      <c r="WCE208" s="727"/>
      <c r="WCH208" s="403"/>
      <c r="WCI208" s="403"/>
      <c r="WCU208" s="727"/>
      <c r="WCX208" s="403"/>
      <c r="WCY208" s="403"/>
      <c r="WDK208" s="727"/>
      <c r="WDN208" s="403"/>
      <c r="WDO208" s="403"/>
      <c r="WEA208" s="727"/>
      <c r="WED208" s="403"/>
      <c r="WEE208" s="403"/>
      <c r="WEQ208" s="727"/>
      <c r="WET208" s="403"/>
      <c r="WEU208" s="403"/>
      <c r="WFG208" s="727"/>
      <c r="WFJ208" s="403"/>
      <c r="WFK208" s="403"/>
      <c r="WFW208" s="727"/>
      <c r="WFZ208" s="403"/>
      <c r="WGA208" s="403"/>
      <c r="WGM208" s="727"/>
      <c r="WGP208" s="403"/>
      <c r="WGQ208" s="403"/>
      <c r="WHC208" s="727"/>
      <c r="WHF208" s="403"/>
      <c r="WHG208" s="403"/>
      <c r="WHS208" s="727"/>
      <c r="WHV208" s="403"/>
      <c r="WHW208" s="403"/>
      <c r="WII208" s="727"/>
      <c r="WIL208" s="403"/>
      <c r="WIM208" s="403"/>
      <c r="WIY208" s="727"/>
      <c r="WJB208" s="403"/>
      <c r="WJC208" s="403"/>
      <c r="WJO208" s="727"/>
      <c r="WJR208" s="403"/>
      <c r="WJS208" s="403"/>
      <c r="WKE208" s="727"/>
      <c r="WKH208" s="403"/>
      <c r="WKI208" s="403"/>
      <c r="WKU208" s="727"/>
      <c r="WKX208" s="403"/>
      <c r="WKY208" s="403"/>
      <c r="WLK208" s="727"/>
      <c r="WLN208" s="403"/>
      <c r="WLO208" s="403"/>
      <c r="WMA208" s="727"/>
      <c r="WMD208" s="403"/>
      <c r="WME208" s="403"/>
      <c r="WMQ208" s="727"/>
      <c r="WMT208" s="403"/>
      <c r="WMU208" s="403"/>
      <c r="WNG208" s="727"/>
      <c r="WNJ208" s="403"/>
      <c r="WNK208" s="403"/>
      <c r="WNW208" s="727"/>
      <c r="WNZ208" s="403"/>
      <c r="WOA208" s="403"/>
      <c r="WOM208" s="727"/>
      <c r="WOP208" s="403"/>
      <c r="WOQ208" s="403"/>
      <c r="WPC208" s="727"/>
      <c r="WPF208" s="403"/>
      <c r="WPG208" s="403"/>
      <c r="WPS208" s="727"/>
      <c r="WPV208" s="403"/>
      <c r="WPW208" s="403"/>
      <c r="WQI208" s="727"/>
      <c r="WQL208" s="403"/>
      <c r="WQM208" s="403"/>
      <c r="WQY208" s="727"/>
      <c r="WRB208" s="403"/>
      <c r="WRC208" s="403"/>
      <c r="WRO208" s="727"/>
      <c r="WRR208" s="403"/>
      <c r="WRS208" s="403"/>
      <c r="WSE208" s="727"/>
      <c r="WSH208" s="403"/>
      <c r="WSI208" s="403"/>
      <c r="WSU208" s="727"/>
      <c r="WSX208" s="403"/>
      <c r="WSY208" s="403"/>
      <c r="WTK208" s="727"/>
      <c r="WTN208" s="403"/>
      <c r="WTO208" s="403"/>
      <c r="WUA208" s="727"/>
      <c r="WUD208" s="403"/>
      <c r="WUE208" s="403"/>
      <c r="WUQ208" s="727"/>
      <c r="WUT208" s="403"/>
      <c r="WUU208" s="403"/>
      <c r="WVG208" s="727"/>
      <c r="WVJ208" s="403"/>
      <c r="WVK208" s="403"/>
      <c r="WVW208" s="727"/>
      <c r="WVZ208" s="403"/>
      <c r="WWA208" s="403"/>
      <c r="WWM208" s="727"/>
      <c r="WWP208" s="403"/>
      <c r="WWQ208" s="403"/>
      <c r="WXC208" s="727"/>
      <c r="WXF208" s="403"/>
      <c r="WXG208" s="403"/>
      <c r="WXS208" s="727"/>
      <c r="WXV208" s="403"/>
      <c r="WXW208" s="403"/>
      <c r="WYI208" s="727"/>
      <c r="WYL208" s="403"/>
      <c r="WYM208" s="403"/>
      <c r="WYY208" s="727"/>
      <c r="WZB208" s="403"/>
      <c r="WZC208" s="403"/>
      <c r="WZO208" s="727"/>
      <c r="WZR208" s="403"/>
      <c r="WZS208" s="403"/>
      <c r="XAE208" s="727"/>
      <c r="XAH208" s="403"/>
      <c r="XAI208" s="403"/>
      <c r="XAU208" s="727"/>
      <c r="XAX208" s="403"/>
      <c r="XAY208" s="403"/>
      <c r="XBK208" s="727"/>
      <c r="XBN208" s="403"/>
      <c r="XBO208" s="403"/>
      <c r="XCA208" s="727"/>
      <c r="XCD208" s="403"/>
      <c r="XCE208" s="403"/>
      <c r="XCQ208" s="727"/>
      <c r="XCT208" s="403"/>
      <c r="XCU208" s="403"/>
      <c r="XDG208" s="727"/>
      <c r="XDJ208" s="403"/>
      <c r="XDK208" s="403"/>
      <c r="XDW208" s="727"/>
      <c r="XDZ208" s="403"/>
      <c r="XEA208" s="403"/>
      <c r="XEM208" s="727"/>
      <c r="XEP208" s="403"/>
      <c r="XEQ208" s="403"/>
      <c r="XFC208" s="727"/>
    </row>
    <row r="209" spans="1:1023 1026:2047 2050:3071 3074:4095 4098:5119 5122:6143 6146:7167 7170:8191 8194:9215 9218:10239 10242:11263 11266:12287 12290:13311 13314:14335 14338:15359 15362:16383" s="94" customFormat="1">
      <c r="A209" s="570" t="s">
        <v>23</v>
      </c>
      <c r="B209" s="571">
        <v>45921</v>
      </c>
      <c r="C209" s="571">
        <v>45930</v>
      </c>
      <c r="D209" s="570" t="s">
        <v>485</v>
      </c>
      <c r="E209" s="570" t="s">
        <v>486</v>
      </c>
      <c r="F209" s="570">
        <v>65</v>
      </c>
      <c r="G209" s="570" t="s">
        <v>499</v>
      </c>
      <c r="H209" s="570">
        <v>1700</v>
      </c>
      <c r="I209" s="570">
        <v>15</v>
      </c>
      <c r="J209" s="570">
        <v>0</v>
      </c>
      <c r="K209" s="570">
        <v>0</v>
      </c>
      <c r="L209" s="570">
        <v>0</v>
      </c>
      <c r="M209" s="570">
        <v>0</v>
      </c>
      <c r="N209" s="570">
        <f t="shared" ref="N209:N210" si="2191">SUM(H209:M209)</f>
        <v>1715</v>
      </c>
      <c r="O209" s="563">
        <f t="shared" ref="O209:O210" si="2192">N209/F209</f>
        <v>26.384615384615383</v>
      </c>
      <c r="P209" s="570" t="s">
        <v>1283</v>
      </c>
      <c r="R209" s="403"/>
      <c r="S209" s="403"/>
      <c r="AE209" s="727"/>
      <c r="AH209" s="403"/>
      <c r="AI209" s="403"/>
      <c r="AU209" s="727"/>
      <c r="AX209" s="403"/>
      <c r="AY209" s="403"/>
      <c r="BK209" s="727"/>
      <c r="BN209" s="403"/>
      <c r="BO209" s="403"/>
      <c r="CA209" s="727"/>
      <c r="CD209" s="403"/>
      <c r="CE209" s="403"/>
      <c r="CQ209" s="727"/>
      <c r="CT209" s="403"/>
      <c r="CU209" s="403"/>
      <c r="DG209" s="727"/>
      <c r="DJ209" s="403"/>
      <c r="DK209" s="403"/>
      <c r="DW209" s="727"/>
      <c r="DZ209" s="403"/>
      <c r="EA209" s="403"/>
      <c r="EM209" s="727"/>
      <c r="EP209" s="403"/>
      <c r="EQ209" s="403"/>
      <c r="FC209" s="727"/>
      <c r="FF209" s="403"/>
      <c r="FG209" s="403"/>
      <c r="FS209" s="727"/>
      <c r="FV209" s="403"/>
      <c r="FW209" s="403"/>
      <c r="GI209" s="727"/>
      <c r="GL209" s="403"/>
      <c r="GM209" s="403"/>
      <c r="GY209" s="727"/>
      <c r="HB209" s="403"/>
      <c r="HC209" s="403"/>
      <c r="HO209" s="727"/>
      <c r="HR209" s="403"/>
      <c r="HS209" s="403"/>
      <c r="IE209" s="727"/>
      <c r="IH209" s="403"/>
      <c r="II209" s="403"/>
      <c r="IU209" s="727"/>
      <c r="IX209" s="403"/>
      <c r="IY209" s="403"/>
      <c r="JK209" s="727"/>
      <c r="JN209" s="403"/>
      <c r="JO209" s="403"/>
      <c r="KA209" s="727"/>
      <c r="KD209" s="403"/>
      <c r="KE209" s="403"/>
      <c r="KQ209" s="727"/>
      <c r="KT209" s="403"/>
      <c r="KU209" s="403"/>
      <c r="LG209" s="727"/>
      <c r="LJ209" s="403"/>
      <c r="LK209" s="403"/>
      <c r="LW209" s="727"/>
      <c r="LZ209" s="403"/>
      <c r="MA209" s="403"/>
      <c r="MM209" s="727"/>
      <c r="MP209" s="403"/>
      <c r="MQ209" s="403"/>
      <c r="NC209" s="727"/>
      <c r="NF209" s="403"/>
      <c r="NG209" s="403"/>
      <c r="NS209" s="727"/>
      <c r="NV209" s="403"/>
      <c r="NW209" s="403"/>
      <c r="OI209" s="727"/>
      <c r="OL209" s="403"/>
      <c r="OM209" s="403"/>
      <c r="OY209" s="727"/>
      <c r="PB209" s="403"/>
      <c r="PC209" s="403"/>
      <c r="PO209" s="727"/>
      <c r="PR209" s="403"/>
      <c r="PS209" s="403"/>
      <c r="QE209" s="727"/>
      <c r="QH209" s="403"/>
      <c r="QI209" s="403"/>
      <c r="QU209" s="727"/>
      <c r="QX209" s="403"/>
      <c r="QY209" s="403"/>
      <c r="RK209" s="727"/>
      <c r="RN209" s="403"/>
      <c r="RO209" s="403"/>
      <c r="SA209" s="727"/>
      <c r="SD209" s="403"/>
      <c r="SE209" s="403"/>
      <c r="SQ209" s="727"/>
      <c r="ST209" s="403"/>
      <c r="SU209" s="403"/>
      <c r="TG209" s="727"/>
      <c r="TJ209" s="403"/>
      <c r="TK209" s="403"/>
      <c r="TW209" s="727"/>
      <c r="TZ209" s="403"/>
      <c r="UA209" s="403"/>
      <c r="UM209" s="727"/>
      <c r="UP209" s="403"/>
      <c r="UQ209" s="403"/>
      <c r="VC209" s="727"/>
      <c r="VF209" s="403"/>
      <c r="VG209" s="403"/>
      <c r="VS209" s="727"/>
      <c r="VV209" s="403"/>
      <c r="VW209" s="403"/>
      <c r="WI209" s="727"/>
      <c r="WL209" s="403"/>
      <c r="WM209" s="403"/>
      <c r="WY209" s="727"/>
      <c r="XB209" s="403"/>
      <c r="XC209" s="403"/>
      <c r="XO209" s="727"/>
      <c r="XR209" s="403"/>
      <c r="XS209" s="403"/>
      <c r="YE209" s="727"/>
      <c r="YH209" s="403"/>
      <c r="YI209" s="403"/>
      <c r="YU209" s="727"/>
      <c r="YX209" s="403"/>
      <c r="YY209" s="403"/>
      <c r="ZK209" s="727"/>
      <c r="ZN209" s="403"/>
      <c r="ZO209" s="403"/>
      <c r="AAA209" s="727"/>
      <c r="AAD209" s="403"/>
      <c r="AAE209" s="403"/>
      <c r="AAQ209" s="727"/>
      <c r="AAT209" s="403"/>
      <c r="AAU209" s="403"/>
      <c r="ABG209" s="727"/>
      <c r="ABJ209" s="403"/>
      <c r="ABK209" s="403"/>
      <c r="ABW209" s="727"/>
      <c r="ABZ209" s="403"/>
      <c r="ACA209" s="403"/>
      <c r="ACM209" s="727"/>
      <c r="ACP209" s="403"/>
      <c r="ACQ209" s="403"/>
      <c r="ADC209" s="727"/>
      <c r="ADF209" s="403"/>
      <c r="ADG209" s="403"/>
      <c r="ADS209" s="727"/>
      <c r="ADV209" s="403"/>
      <c r="ADW209" s="403"/>
      <c r="AEI209" s="727"/>
      <c r="AEL209" s="403"/>
      <c r="AEM209" s="403"/>
      <c r="AEY209" s="727"/>
      <c r="AFB209" s="403"/>
      <c r="AFC209" s="403"/>
      <c r="AFO209" s="727"/>
      <c r="AFR209" s="403"/>
      <c r="AFS209" s="403"/>
      <c r="AGE209" s="727"/>
      <c r="AGH209" s="403"/>
      <c r="AGI209" s="403"/>
      <c r="AGU209" s="727"/>
      <c r="AGX209" s="403"/>
      <c r="AGY209" s="403"/>
      <c r="AHK209" s="727"/>
      <c r="AHN209" s="403"/>
      <c r="AHO209" s="403"/>
      <c r="AIA209" s="727"/>
      <c r="AID209" s="403"/>
      <c r="AIE209" s="403"/>
      <c r="AIQ209" s="727"/>
      <c r="AIT209" s="403"/>
      <c r="AIU209" s="403"/>
      <c r="AJG209" s="727"/>
      <c r="AJJ209" s="403"/>
      <c r="AJK209" s="403"/>
      <c r="AJW209" s="727"/>
      <c r="AJZ209" s="403"/>
      <c r="AKA209" s="403"/>
      <c r="AKM209" s="727"/>
      <c r="AKP209" s="403"/>
      <c r="AKQ209" s="403"/>
      <c r="ALC209" s="727"/>
      <c r="ALF209" s="403"/>
      <c r="ALG209" s="403"/>
      <c r="ALS209" s="727"/>
      <c r="ALV209" s="403"/>
      <c r="ALW209" s="403"/>
      <c r="AMI209" s="727"/>
      <c r="AML209" s="403"/>
      <c r="AMM209" s="403"/>
      <c r="AMY209" s="727"/>
      <c r="ANB209" s="403"/>
      <c r="ANC209" s="403"/>
      <c r="ANO209" s="727"/>
      <c r="ANR209" s="403"/>
      <c r="ANS209" s="403"/>
      <c r="AOE209" s="727"/>
      <c r="AOH209" s="403"/>
      <c r="AOI209" s="403"/>
      <c r="AOU209" s="727"/>
      <c r="AOX209" s="403"/>
      <c r="AOY209" s="403"/>
      <c r="APK209" s="727"/>
      <c r="APN209" s="403"/>
      <c r="APO209" s="403"/>
      <c r="AQA209" s="727"/>
      <c r="AQD209" s="403"/>
      <c r="AQE209" s="403"/>
      <c r="AQQ209" s="727"/>
      <c r="AQT209" s="403"/>
      <c r="AQU209" s="403"/>
      <c r="ARG209" s="727"/>
      <c r="ARJ209" s="403"/>
      <c r="ARK209" s="403"/>
      <c r="ARW209" s="727"/>
      <c r="ARZ209" s="403"/>
      <c r="ASA209" s="403"/>
      <c r="ASM209" s="727"/>
      <c r="ASP209" s="403"/>
      <c r="ASQ209" s="403"/>
      <c r="ATC209" s="727"/>
      <c r="ATF209" s="403"/>
      <c r="ATG209" s="403"/>
      <c r="ATS209" s="727"/>
      <c r="ATV209" s="403"/>
      <c r="ATW209" s="403"/>
      <c r="AUI209" s="727"/>
      <c r="AUL209" s="403"/>
      <c r="AUM209" s="403"/>
      <c r="AUY209" s="727"/>
      <c r="AVB209" s="403"/>
      <c r="AVC209" s="403"/>
      <c r="AVO209" s="727"/>
      <c r="AVR209" s="403"/>
      <c r="AVS209" s="403"/>
      <c r="AWE209" s="727"/>
      <c r="AWH209" s="403"/>
      <c r="AWI209" s="403"/>
      <c r="AWU209" s="727"/>
      <c r="AWX209" s="403"/>
      <c r="AWY209" s="403"/>
      <c r="AXK209" s="727"/>
      <c r="AXN209" s="403"/>
      <c r="AXO209" s="403"/>
      <c r="AYA209" s="727"/>
      <c r="AYD209" s="403"/>
      <c r="AYE209" s="403"/>
      <c r="AYQ209" s="727"/>
      <c r="AYT209" s="403"/>
      <c r="AYU209" s="403"/>
      <c r="AZG209" s="727"/>
      <c r="AZJ209" s="403"/>
      <c r="AZK209" s="403"/>
      <c r="AZW209" s="727"/>
      <c r="AZZ209" s="403"/>
      <c r="BAA209" s="403"/>
      <c r="BAM209" s="727"/>
      <c r="BAP209" s="403"/>
      <c r="BAQ209" s="403"/>
      <c r="BBC209" s="727"/>
      <c r="BBF209" s="403"/>
      <c r="BBG209" s="403"/>
      <c r="BBS209" s="727"/>
      <c r="BBV209" s="403"/>
      <c r="BBW209" s="403"/>
      <c r="BCI209" s="727"/>
      <c r="BCL209" s="403"/>
      <c r="BCM209" s="403"/>
      <c r="BCY209" s="727"/>
      <c r="BDB209" s="403"/>
      <c r="BDC209" s="403"/>
      <c r="BDO209" s="727"/>
      <c r="BDR209" s="403"/>
      <c r="BDS209" s="403"/>
      <c r="BEE209" s="727"/>
      <c r="BEH209" s="403"/>
      <c r="BEI209" s="403"/>
      <c r="BEU209" s="727"/>
      <c r="BEX209" s="403"/>
      <c r="BEY209" s="403"/>
      <c r="BFK209" s="727"/>
      <c r="BFN209" s="403"/>
      <c r="BFO209" s="403"/>
      <c r="BGA209" s="727"/>
      <c r="BGD209" s="403"/>
      <c r="BGE209" s="403"/>
      <c r="BGQ209" s="727"/>
      <c r="BGT209" s="403"/>
      <c r="BGU209" s="403"/>
      <c r="BHG209" s="727"/>
      <c r="BHJ209" s="403"/>
      <c r="BHK209" s="403"/>
      <c r="BHW209" s="727"/>
      <c r="BHZ209" s="403"/>
      <c r="BIA209" s="403"/>
      <c r="BIM209" s="727"/>
      <c r="BIP209" s="403"/>
      <c r="BIQ209" s="403"/>
      <c r="BJC209" s="727"/>
      <c r="BJF209" s="403"/>
      <c r="BJG209" s="403"/>
      <c r="BJS209" s="727"/>
      <c r="BJV209" s="403"/>
      <c r="BJW209" s="403"/>
      <c r="BKI209" s="727"/>
      <c r="BKL209" s="403"/>
      <c r="BKM209" s="403"/>
      <c r="BKY209" s="727"/>
      <c r="BLB209" s="403"/>
      <c r="BLC209" s="403"/>
      <c r="BLO209" s="727"/>
      <c r="BLR209" s="403"/>
      <c r="BLS209" s="403"/>
      <c r="BME209" s="727"/>
      <c r="BMH209" s="403"/>
      <c r="BMI209" s="403"/>
      <c r="BMU209" s="727"/>
      <c r="BMX209" s="403"/>
      <c r="BMY209" s="403"/>
      <c r="BNK209" s="727"/>
      <c r="BNN209" s="403"/>
      <c r="BNO209" s="403"/>
      <c r="BOA209" s="727"/>
      <c r="BOD209" s="403"/>
      <c r="BOE209" s="403"/>
      <c r="BOQ209" s="727"/>
      <c r="BOT209" s="403"/>
      <c r="BOU209" s="403"/>
      <c r="BPG209" s="727"/>
      <c r="BPJ209" s="403"/>
      <c r="BPK209" s="403"/>
      <c r="BPW209" s="727"/>
      <c r="BPZ209" s="403"/>
      <c r="BQA209" s="403"/>
      <c r="BQM209" s="727"/>
      <c r="BQP209" s="403"/>
      <c r="BQQ209" s="403"/>
      <c r="BRC209" s="727"/>
      <c r="BRF209" s="403"/>
      <c r="BRG209" s="403"/>
      <c r="BRS209" s="727"/>
      <c r="BRV209" s="403"/>
      <c r="BRW209" s="403"/>
      <c r="BSI209" s="727"/>
      <c r="BSL209" s="403"/>
      <c r="BSM209" s="403"/>
      <c r="BSY209" s="727"/>
      <c r="BTB209" s="403"/>
      <c r="BTC209" s="403"/>
      <c r="BTO209" s="727"/>
      <c r="BTR209" s="403"/>
      <c r="BTS209" s="403"/>
      <c r="BUE209" s="727"/>
      <c r="BUH209" s="403"/>
      <c r="BUI209" s="403"/>
      <c r="BUU209" s="727"/>
      <c r="BUX209" s="403"/>
      <c r="BUY209" s="403"/>
      <c r="BVK209" s="727"/>
      <c r="BVN209" s="403"/>
      <c r="BVO209" s="403"/>
      <c r="BWA209" s="727"/>
      <c r="BWD209" s="403"/>
      <c r="BWE209" s="403"/>
      <c r="BWQ209" s="727"/>
      <c r="BWT209" s="403"/>
      <c r="BWU209" s="403"/>
      <c r="BXG209" s="727"/>
      <c r="BXJ209" s="403"/>
      <c r="BXK209" s="403"/>
      <c r="BXW209" s="727"/>
      <c r="BXZ209" s="403"/>
      <c r="BYA209" s="403"/>
      <c r="BYM209" s="727"/>
      <c r="BYP209" s="403"/>
      <c r="BYQ209" s="403"/>
      <c r="BZC209" s="727"/>
      <c r="BZF209" s="403"/>
      <c r="BZG209" s="403"/>
      <c r="BZS209" s="727"/>
      <c r="BZV209" s="403"/>
      <c r="BZW209" s="403"/>
      <c r="CAI209" s="727"/>
      <c r="CAL209" s="403"/>
      <c r="CAM209" s="403"/>
      <c r="CAY209" s="727"/>
      <c r="CBB209" s="403"/>
      <c r="CBC209" s="403"/>
      <c r="CBO209" s="727"/>
      <c r="CBR209" s="403"/>
      <c r="CBS209" s="403"/>
      <c r="CCE209" s="727"/>
      <c r="CCH209" s="403"/>
      <c r="CCI209" s="403"/>
      <c r="CCU209" s="727"/>
      <c r="CCX209" s="403"/>
      <c r="CCY209" s="403"/>
      <c r="CDK209" s="727"/>
      <c r="CDN209" s="403"/>
      <c r="CDO209" s="403"/>
      <c r="CEA209" s="727"/>
      <c r="CED209" s="403"/>
      <c r="CEE209" s="403"/>
      <c r="CEQ209" s="727"/>
      <c r="CET209" s="403"/>
      <c r="CEU209" s="403"/>
      <c r="CFG209" s="727"/>
      <c r="CFJ209" s="403"/>
      <c r="CFK209" s="403"/>
      <c r="CFW209" s="727"/>
      <c r="CFZ209" s="403"/>
      <c r="CGA209" s="403"/>
      <c r="CGM209" s="727"/>
      <c r="CGP209" s="403"/>
      <c r="CGQ209" s="403"/>
      <c r="CHC209" s="727"/>
      <c r="CHF209" s="403"/>
      <c r="CHG209" s="403"/>
      <c r="CHS209" s="727"/>
      <c r="CHV209" s="403"/>
      <c r="CHW209" s="403"/>
      <c r="CII209" s="727"/>
      <c r="CIL209" s="403"/>
      <c r="CIM209" s="403"/>
      <c r="CIY209" s="727"/>
      <c r="CJB209" s="403"/>
      <c r="CJC209" s="403"/>
      <c r="CJO209" s="727"/>
      <c r="CJR209" s="403"/>
      <c r="CJS209" s="403"/>
      <c r="CKE209" s="727"/>
      <c r="CKH209" s="403"/>
      <c r="CKI209" s="403"/>
      <c r="CKU209" s="727"/>
      <c r="CKX209" s="403"/>
      <c r="CKY209" s="403"/>
      <c r="CLK209" s="727"/>
      <c r="CLN209" s="403"/>
      <c r="CLO209" s="403"/>
      <c r="CMA209" s="727"/>
      <c r="CMD209" s="403"/>
      <c r="CME209" s="403"/>
      <c r="CMQ209" s="727"/>
      <c r="CMT209" s="403"/>
      <c r="CMU209" s="403"/>
      <c r="CNG209" s="727"/>
      <c r="CNJ209" s="403"/>
      <c r="CNK209" s="403"/>
      <c r="CNW209" s="727"/>
      <c r="CNZ209" s="403"/>
      <c r="COA209" s="403"/>
      <c r="COM209" s="727"/>
      <c r="COP209" s="403"/>
      <c r="COQ209" s="403"/>
      <c r="CPC209" s="727"/>
      <c r="CPF209" s="403"/>
      <c r="CPG209" s="403"/>
      <c r="CPS209" s="727"/>
      <c r="CPV209" s="403"/>
      <c r="CPW209" s="403"/>
      <c r="CQI209" s="727"/>
      <c r="CQL209" s="403"/>
      <c r="CQM209" s="403"/>
      <c r="CQY209" s="727"/>
      <c r="CRB209" s="403"/>
      <c r="CRC209" s="403"/>
      <c r="CRO209" s="727"/>
      <c r="CRR209" s="403"/>
      <c r="CRS209" s="403"/>
      <c r="CSE209" s="727"/>
      <c r="CSH209" s="403"/>
      <c r="CSI209" s="403"/>
      <c r="CSU209" s="727"/>
      <c r="CSX209" s="403"/>
      <c r="CSY209" s="403"/>
      <c r="CTK209" s="727"/>
      <c r="CTN209" s="403"/>
      <c r="CTO209" s="403"/>
      <c r="CUA209" s="727"/>
      <c r="CUD209" s="403"/>
      <c r="CUE209" s="403"/>
      <c r="CUQ209" s="727"/>
      <c r="CUT209" s="403"/>
      <c r="CUU209" s="403"/>
      <c r="CVG209" s="727"/>
      <c r="CVJ209" s="403"/>
      <c r="CVK209" s="403"/>
      <c r="CVW209" s="727"/>
      <c r="CVZ209" s="403"/>
      <c r="CWA209" s="403"/>
      <c r="CWM209" s="727"/>
      <c r="CWP209" s="403"/>
      <c r="CWQ209" s="403"/>
      <c r="CXC209" s="727"/>
      <c r="CXF209" s="403"/>
      <c r="CXG209" s="403"/>
      <c r="CXS209" s="727"/>
      <c r="CXV209" s="403"/>
      <c r="CXW209" s="403"/>
      <c r="CYI209" s="727"/>
      <c r="CYL209" s="403"/>
      <c r="CYM209" s="403"/>
      <c r="CYY209" s="727"/>
      <c r="CZB209" s="403"/>
      <c r="CZC209" s="403"/>
      <c r="CZO209" s="727"/>
      <c r="CZR209" s="403"/>
      <c r="CZS209" s="403"/>
      <c r="DAE209" s="727"/>
      <c r="DAH209" s="403"/>
      <c r="DAI209" s="403"/>
      <c r="DAU209" s="727"/>
      <c r="DAX209" s="403"/>
      <c r="DAY209" s="403"/>
      <c r="DBK209" s="727"/>
      <c r="DBN209" s="403"/>
      <c r="DBO209" s="403"/>
      <c r="DCA209" s="727"/>
      <c r="DCD209" s="403"/>
      <c r="DCE209" s="403"/>
      <c r="DCQ209" s="727"/>
      <c r="DCT209" s="403"/>
      <c r="DCU209" s="403"/>
      <c r="DDG209" s="727"/>
      <c r="DDJ209" s="403"/>
      <c r="DDK209" s="403"/>
      <c r="DDW209" s="727"/>
      <c r="DDZ209" s="403"/>
      <c r="DEA209" s="403"/>
      <c r="DEM209" s="727"/>
      <c r="DEP209" s="403"/>
      <c r="DEQ209" s="403"/>
      <c r="DFC209" s="727"/>
      <c r="DFF209" s="403"/>
      <c r="DFG209" s="403"/>
      <c r="DFS209" s="727"/>
      <c r="DFV209" s="403"/>
      <c r="DFW209" s="403"/>
      <c r="DGI209" s="727"/>
      <c r="DGL209" s="403"/>
      <c r="DGM209" s="403"/>
      <c r="DGY209" s="727"/>
      <c r="DHB209" s="403"/>
      <c r="DHC209" s="403"/>
      <c r="DHO209" s="727"/>
      <c r="DHR209" s="403"/>
      <c r="DHS209" s="403"/>
      <c r="DIE209" s="727"/>
      <c r="DIH209" s="403"/>
      <c r="DII209" s="403"/>
      <c r="DIU209" s="727"/>
      <c r="DIX209" s="403"/>
      <c r="DIY209" s="403"/>
      <c r="DJK209" s="727"/>
      <c r="DJN209" s="403"/>
      <c r="DJO209" s="403"/>
      <c r="DKA209" s="727"/>
      <c r="DKD209" s="403"/>
      <c r="DKE209" s="403"/>
      <c r="DKQ209" s="727"/>
      <c r="DKT209" s="403"/>
      <c r="DKU209" s="403"/>
      <c r="DLG209" s="727"/>
      <c r="DLJ209" s="403"/>
      <c r="DLK209" s="403"/>
      <c r="DLW209" s="727"/>
      <c r="DLZ209" s="403"/>
      <c r="DMA209" s="403"/>
      <c r="DMM209" s="727"/>
      <c r="DMP209" s="403"/>
      <c r="DMQ209" s="403"/>
      <c r="DNC209" s="727"/>
      <c r="DNF209" s="403"/>
      <c r="DNG209" s="403"/>
      <c r="DNS209" s="727"/>
      <c r="DNV209" s="403"/>
      <c r="DNW209" s="403"/>
      <c r="DOI209" s="727"/>
      <c r="DOL209" s="403"/>
      <c r="DOM209" s="403"/>
      <c r="DOY209" s="727"/>
      <c r="DPB209" s="403"/>
      <c r="DPC209" s="403"/>
      <c r="DPO209" s="727"/>
      <c r="DPR209" s="403"/>
      <c r="DPS209" s="403"/>
      <c r="DQE209" s="727"/>
      <c r="DQH209" s="403"/>
      <c r="DQI209" s="403"/>
      <c r="DQU209" s="727"/>
      <c r="DQX209" s="403"/>
      <c r="DQY209" s="403"/>
      <c r="DRK209" s="727"/>
      <c r="DRN209" s="403"/>
      <c r="DRO209" s="403"/>
      <c r="DSA209" s="727"/>
      <c r="DSD209" s="403"/>
      <c r="DSE209" s="403"/>
      <c r="DSQ209" s="727"/>
      <c r="DST209" s="403"/>
      <c r="DSU209" s="403"/>
      <c r="DTG209" s="727"/>
      <c r="DTJ209" s="403"/>
      <c r="DTK209" s="403"/>
      <c r="DTW209" s="727"/>
      <c r="DTZ209" s="403"/>
      <c r="DUA209" s="403"/>
      <c r="DUM209" s="727"/>
      <c r="DUP209" s="403"/>
      <c r="DUQ209" s="403"/>
      <c r="DVC209" s="727"/>
      <c r="DVF209" s="403"/>
      <c r="DVG209" s="403"/>
      <c r="DVS209" s="727"/>
      <c r="DVV209" s="403"/>
      <c r="DVW209" s="403"/>
      <c r="DWI209" s="727"/>
      <c r="DWL209" s="403"/>
      <c r="DWM209" s="403"/>
      <c r="DWY209" s="727"/>
      <c r="DXB209" s="403"/>
      <c r="DXC209" s="403"/>
      <c r="DXO209" s="727"/>
      <c r="DXR209" s="403"/>
      <c r="DXS209" s="403"/>
      <c r="DYE209" s="727"/>
      <c r="DYH209" s="403"/>
      <c r="DYI209" s="403"/>
      <c r="DYU209" s="727"/>
      <c r="DYX209" s="403"/>
      <c r="DYY209" s="403"/>
      <c r="DZK209" s="727"/>
      <c r="DZN209" s="403"/>
      <c r="DZO209" s="403"/>
      <c r="EAA209" s="727"/>
      <c r="EAD209" s="403"/>
      <c r="EAE209" s="403"/>
      <c r="EAQ209" s="727"/>
      <c r="EAT209" s="403"/>
      <c r="EAU209" s="403"/>
      <c r="EBG209" s="727"/>
      <c r="EBJ209" s="403"/>
      <c r="EBK209" s="403"/>
      <c r="EBW209" s="727"/>
      <c r="EBZ209" s="403"/>
      <c r="ECA209" s="403"/>
      <c r="ECM209" s="727"/>
      <c r="ECP209" s="403"/>
      <c r="ECQ209" s="403"/>
      <c r="EDC209" s="727"/>
      <c r="EDF209" s="403"/>
      <c r="EDG209" s="403"/>
      <c r="EDS209" s="727"/>
      <c r="EDV209" s="403"/>
      <c r="EDW209" s="403"/>
      <c r="EEI209" s="727"/>
      <c r="EEL209" s="403"/>
      <c r="EEM209" s="403"/>
      <c r="EEY209" s="727"/>
      <c r="EFB209" s="403"/>
      <c r="EFC209" s="403"/>
      <c r="EFO209" s="727"/>
      <c r="EFR209" s="403"/>
      <c r="EFS209" s="403"/>
      <c r="EGE209" s="727"/>
      <c r="EGH209" s="403"/>
      <c r="EGI209" s="403"/>
      <c r="EGU209" s="727"/>
      <c r="EGX209" s="403"/>
      <c r="EGY209" s="403"/>
      <c r="EHK209" s="727"/>
      <c r="EHN209" s="403"/>
      <c r="EHO209" s="403"/>
      <c r="EIA209" s="727"/>
      <c r="EID209" s="403"/>
      <c r="EIE209" s="403"/>
      <c r="EIQ209" s="727"/>
      <c r="EIT209" s="403"/>
      <c r="EIU209" s="403"/>
      <c r="EJG209" s="727"/>
      <c r="EJJ209" s="403"/>
      <c r="EJK209" s="403"/>
      <c r="EJW209" s="727"/>
      <c r="EJZ209" s="403"/>
      <c r="EKA209" s="403"/>
      <c r="EKM209" s="727"/>
      <c r="EKP209" s="403"/>
      <c r="EKQ209" s="403"/>
      <c r="ELC209" s="727"/>
      <c r="ELF209" s="403"/>
      <c r="ELG209" s="403"/>
      <c r="ELS209" s="727"/>
      <c r="ELV209" s="403"/>
      <c r="ELW209" s="403"/>
      <c r="EMI209" s="727"/>
      <c r="EML209" s="403"/>
      <c r="EMM209" s="403"/>
      <c r="EMY209" s="727"/>
      <c r="ENB209" s="403"/>
      <c r="ENC209" s="403"/>
      <c r="ENO209" s="727"/>
      <c r="ENR209" s="403"/>
      <c r="ENS209" s="403"/>
      <c r="EOE209" s="727"/>
      <c r="EOH209" s="403"/>
      <c r="EOI209" s="403"/>
      <c r="EOU209" s="727"/>
      <c r="EOX209" s="403"/>
      <c r="EOY209" s="403"/>
      <c r="EPK209" s="727"/>
      <c r="EPN209" s="403"/>
      <c r="EPO209" s="403"/>
      <c r="EQA209" s="727"/>
      <c r="EQD209" s="403"/>
      <c r="EQE209" s="403"/>
      <c r="EQQ209" s="727"/>
      <c r="EQT209" s="403"/>
      <c r="EQU209" s="403"/>
      <c r="ERG209" s="727"/>
      <c r="ERJ209" s="403"/>
      <c r="ERK209" s="403"/>
      <c r="ERW209" s="727"/>
      <c r="ERZ209" s="403"/>
      <c r="ESA209" s="403"/>
      <c r="ESM209" s="727"/>
      <c r="ESP209" s="403"/>
      <c r="ESQ209" s="403"/>
      <c r="ETC209" s="727"/>
      <c r="ETF209" s="403"/>
      <c r="ETG209" s="403"/>
      <c r="ETS209" s="727"/>
      <c r="ETV209" s="403"/>
      <c r="ETW209" s="403"/>
      <c r="EUI209" s="727"/>
      <c r="EUL209" s="403"/>
      <c r="EUM209" s="403"/>
      <c r="EUY209" s="727"/>
      <c r="EVB209" s="403"/>
      <c r="EVC209" s="403"/>
      <c r="EVO209" s="727"/>
      <c r="EVR209" s="403"/>
      <c r="EVS209" s="403"/>
      <c r="EWE209" s="727"/>
      <c r="EWH209" s="403"/>
      <c r="EWI209" s="403"/>
      <c r="EWU209" s="727"/>
      <c r="EWX209" s="403"/>
      <c r="EWY209" s="403"/>
      <c r="EXK209" s="727"/>
      <c r="EXN209" s="403"/>
      <c r="EXO209" s="403"/>
      <c r="EYA209" s="727"/>
      <c r="EYD209" s="403"/>
      <c r="EYE209" s="403"/>
      <c r="EYQ209" s="727"/>
      <c r="EYT209" s="403"/>
      <c r="EYU209" s="403"/>
      <c r="EZG209" s="727"/>
      <c r="EZJ209" s="403"/>
      <c r="EZK209" s="403"/>
      <c r="EZW209" s="727"/>
      <c r="EZZ209" s="403"/>
      <c r="FAA209" s="403"/>
      <c r="FAM209" s="727"/>
      <c r="FAP209" s="403"/>
      <c r="FAQ209" s="403"/>
      <c r="FBC209" s="727"/>
      <c r="FBF209" s="403"/>
      <c r="FBG209" s="403"/>
      <c r="FBS209" s="727"/>
      <c r="FBV209" s="403"/>
      <c r="FBW209" s="403"/>
      <c r="FCI209" s="727"/>
      <c r="FCL209" s="403"/>
      <c r="FCM209" s="403"/>
      <c r="FCY209" s="727"/>
      <c r="FDB209" s="403"/>
      <c r="FDC209" s="403"/>
      <c r="FDO209" s="727"/>
      <c r="FDR209" s="403"/>
      <c r="FDS209" s="403"/>
      <c r="FEE209" s="727"/>
      <c r="FEH209" s="403"/>
      <c r="FEI209" s="403"/>
      <c r="FEU209" s="727"/>
      <c r="FEX209" s="403"/>
      <c r="FEY209" s="403"/>
      <c r="FFK209" s="727"/>
      <c r="FFN209" s="403"/>
      <c r="FFO209" s="403"/>
      <c r="FGA209" s="727"/>
      <c r="FGD209" s="403"/>
      <c r="FGE209" s="403"/>
      <c r="FGQ209" s="727"/>
      <c r="FGT209" s="403"/>
      <c r="FGU209" s="403"/>
      <c r="FHG209" s="727"/>
      <c r="FHJ209" s="403"/>
      <c r="FHK209" s="403"/>
      <c r="FHW209" s="727"/>
      <c r="FHZ209" s="403"/>
      <c r="FIA209" s="403"/>
      <c r="FIM209" s="727"/>
      <c r="FIP209" s="403"/>
      <c r="FIQ209" s="403"/>
      <c r="FJC209" s="727"/>
      <c r="FJF209" s="403"/>
      <c r="FJG209" s="403"/>
      <c r="FJS209" s="727"/>
      <c r="FJV209" s="403"/>
      <c r="FJW209" s="403"/>
      <c r="FKI209" s="727"/>
      <c r="FKL209" s="403"/>
      <c r="FKM209" s="403"/>
      <c r="FKY209" s="727"/>
      <c r="FLB209" s="403"/>
      <c r="FLC209" s="403"/>
      <c r="FLO209" s="727"/>
      <c r="FLR209" s="403"/>
      <c r="FLS209" s="403"/>
      <c r="FME209" s="727"/>
      <c r="FMH209" s="403"/>
      <c r="FMI209" s="403"/>
      <c r="FMU209" s="727"/>
      <c r="FMX209" s="403"/>
      <c r="FMY209" s="403"/>
      <c r="FNK209" s="727"/>
      <c r="FNN209" s="403"/>
      <c r="FNO209" s="403"/>
      <c r="FOA209" s="727"/>
      <c r="FOD209" s="403"/>
      <c r="FOE209" s="403"/>
      <c r="FOQ209" s="727"/>
      <c r="FOT209" s="403"/>
      <c r="FOU209" s="403"/>
      <c r="FPG209" s="727"/>
      <c r="FPJ209" s="403"/>
      <c r="FPK209" s="403"/>
      <c r="FPW209" s="727"/>
      <c r="FPZ209" s="403"/>
      <c r="FQA209" s="403"/>
      <c r="FQM209" s="727"/>
      <c r="FQP209" s="403"/>
      <c r="FQQ209" s="403"/>
      <c r="FRC209" s="727"/>
      <c r="FRF209" s="403"/>
      <c r="FRG209" s="403"/>
      <c r="FRS209" s="727"/>
      <c r="FRV209" s="403"/>
      <c r="FRW209" s="403"/>
      <c r="FSI209" s="727"/>
      <c r="FSL209" s="403"/>
      <c r="FSM209" s="403"/>
      <c r="FSY209" s="727"/>
      <c r="FTB209" s="403"/>
      <c r="FTC209" s="403"/>
      <c r="FTO209" s="727"/>
      <c r="FTR209" s="403"/>
      <c r="FTS209" s="403"/>
      <c r="FUE209" s="727"/>
      <c r="FUH209" s="403"/>
      <c r="FUI209" s="403"/>
      <c r="FUU209" s="727"/>
      <c r="FUX209" s="403"/>
      <c r="FUY209" s="403"/>
      <c r="FVK209" s="727"/>
      <c r="FVN209" s="403"/>
      <c r="FVO209" s="403"/>
      <c r="FWA209" s="727"/>
      <c r="FWD209" s="403"/>
      <c r="FWE209" s="403"/>
      <c r="FWQ209" s="727"/>
      <c r="FWT209" s="403"/>
      <c r="FWU209" s="403"/>
      <c r="FXG209" s="727"/>
      <c r="FXJ209" s="403"/>
      <c r="FXK209" s="403"/>
      <c r="FXW209" s="727"/>
      <c r="FXZ209" s="403"/>
      <c r="FYA209" s="403"/>
      <c r="FYM209" s="727"/>
      <c r="FYP209" s="403"/>
      <c r="FYQ209" s="403"/>
      <c r="FZC209" s="727"/>
      <c r="FZF209" s="403"/>
      <c r="FZG209" s="403"/>
      <c r="FZS209" s="727"/>
      <c r="FZV209" s="403"/>
      <c r="FZW209" s="403"/>
      <c r="GAI209" s="727"/>
      <c r="GAL209" s="403"/>
      <c r="GAM209" s="403"/>
      <c r="GAY209" s="727"/>
      <c r="GBB209" s="403"/>
      <c r="GBC209" s="403"/>
      <c r="GBO209" s="727"/>
      <c r="GBR209" s="403"/>
      <c r="GBS209" s="403"/>
      <c r="GCE209" s="727"/>
      <c r="GCH209" s="403"/>
      <c r="GCI209" s="403"/>
      <c r="GCU209" s="727"/>
      <c r="GCX209" s="403"/>
      <c r="GCY209" s="403"/>
      <c r="GDK209" s="727"/>
      <c r="GDN209" s="403"/>
      <c r="GDO209" s="403"/>
      <c r="GEA209" s="727"/>
      <c r="GED209" s="403"/>
      <c r="GEE209" s="403"/>
      <c r="GEQ209" s="727"/>
      <c r="GET209" s="403"/>
      <c r="GEU209" s="403"/>
      <c r="GFG209" s="727"/>
      <c r="GFJ209" s="403"/>
      <c r="GFK209" s="403"/>
      <c r="GFW209" s="727"/>
      <c r="GFZ209" s="403"/>
      <c r="GGA209" s="403"/>
      <c r="GGM209" s="727"/>
      <c r="GGP209" s="403"/>
      <c r="GGQ209" s="403"/>
      <c r="GHC209" s="727"/>
      <c r="GHF209" s="403"/>
      <c r="GHG209" s="403"/>
      <c r="GHS209" s="727"/>
      <c r="GHV209" s="403"/>
      <c r="GHW209" s="403"/>
      <c r="GII209" s="727"/>
      <c r="GIL209" s="403"/>
      <c r="GIM209" s="403"/>
      <c r="GIY209" s="727"/>
      <c r="GJB209" s="403"/>
      <c r="GJC209" s="403"/>
      <c r="GJO209" s="727"/>
      <c r="GJR209" s="403"/>
      <c r="GJS209" s="403"/>
      <c r="GKE209" s="727"/>
      <c r="GKH209" s="403"/>
      <c r="GKI209" s="403"/>
      <c r="GKU209" s="727"/>
      <c r="GKX209" s="403"/>
      <c r="GKY209" s="403"/>
      <c r="GLK209" s="727"/>
      <c r="GLN209" s="403"/>
      <c r="GLO209" s="403"/>
      <c r="GMA209" s="727"/>
      <c r="GMD209" s="403"/>
      <c r="GME209" s="403"/>
      <c r="GMQ209" s="727"/>
      <c r="GMT209" s="403"/>
      <c r="GMU209" s="403"/>
      <c r="GNG209" s="727"/>
      <c r="GNJ209" s="403"/>
      <c r="GNK209" s="403"/>
      <c r="GNW209" s="727"/>
      <c r="GNZ209" s="403"/>
      <c r="GOA209" s="403"/>
      <c r="GOM209" s="727"/>
      <c r="GOP209" s="403"/>
      <c r="GOQ209" s="403"/>
      <c r="GPC209" s="727"/>
      <c r="GPF209" s="403"/>
      <c r="GPG209" s="403"/>
      <c r="GPS209" s="727"/>
      <c r="GPV209" s="403"/>
      <c r="GPW209" s="403"/>
      <c r="GQI209" s="727"/>
      <c r="GQL209" s="403"/>
      <c r="GQM209" s="403"/>
      <c r="GQY209" s="727"/>
      <c r="GRB209" s="403"/>
      <c r="GRC209" s="403"/>
      <c r="GRO209" s="727"/>
      <c r="GRR209" s="403"/>
      <c r="GRS209" s="403"/>
      <c r="GSE209" s="727"/>
      <c r="GSH209" s="403"/>
      <c r="GSI209" s="403"/>
      <c r="GSU209" s="727"/>
      <c r="GSX209" s="403"/>
      <c r="GSY209" s="403"/>
      <c r="GTK209" s="727"/>
      <c r="GTN209" s="403"/>
      <c r="GTO209" s="403"/>
      <c r="GUA209" s="727"/>
      <c r="GUD209" s="403"/>
      <c r="GUE209" s="403"/>
      <c r="GUQ209" s="727"/>
      <c r="GUT209" s="403"/>
      <c r="GUU209" s="403"/>
      <c r="GVG209" s="727"/>
      <c r="GVJ209" s="403"/>
      <c r="GVK209" s="403"/>
      <c r="GVW209" s="727"/>
      <c r="GVZ209" s="403"/>
      <c r="GWA209" s="403"/>
      <c r="GWM209" s="727"/>
      <c r="GWP209" s="403"/>
      <c r="GWQ209" s="403"/>
      <c r="GXC209" s="727"/>
      <c r="GXF209" s="403"/>
      <c r="GXG209" s="403"/>
      <c r="GXS209" s="727"/>
      <c r="GXV209" s="403"/>
      <c r="GXW209" s="403"/>
      <c r="GYI209" s="727"/>
      <c r="GYL209" s="403"/>
      <c r="GYM209" s="403"/>
      <c r="GYY209" s="727"/>
      <c r="GZB209" s="403"/>
      <c r="GZC209" s="403"/>
      <c r="GZO209" s="727"/>
      <c r="GZR209" s="403"/>
      <c r="GZS209" s="403"/>
      <c r="HAE209" s="727"/>
      <c r="HAH209" s="403"/>
      <c r="HAI209" s="403"/>
      <c r="HAU209" s="727"/>
      <c r="HAX209" s="403"/>
      <c r="HAY209" s="403"/>
      <c r="HBK209" s="727"/>
      <c r="HBN209" s="403"/>
      <c r="HBO209" s="403"/>
      <c r="HCA209" s="727"/>
      <c r="HCD209" s="403"/>
      <c r="HCE209" s="403"/>
      <c r="HCQ209" s="727"/>
      <c r="HCT209" s="403"/>
      <c r="HCU209" s="403"/>
      <c r="HDG209" s="727"/>
      <c r="HDJ209" s="403"/>
      <c r="HDK209" s="403"/>
      <c r="HDW209" s="727"/>
      <c r="HDZ209" s="403"/>
      <c r="HEA209" s="403"/>
      <c r="HEM209" s="727"/>
      <c r="HEP209" s="403"/>
      <c r="HEQ209" s="403"/>
      <c r="HFC209" s="727"/>
      <c r="HFF209" s="403"/>
      <c r="HFG209" s="403"/>
      <c r="HFS209" s="727"/>
      <c r="HFV209" s="403"/>
      <c r="HFW209" s="403"/>
      <c r="HGI209" s="727"/>
      <c r="HGL209" s="403"/>
      <c r="HGM209" s="403"/>
      <c r="HGY209" s="727"/>
      <c r="HHB209" s="403"/>
      <c r="HHC209" s="403"/>
      <c r="HHO209" s="727"/>
      <c r="HHR209" s="403"/>
      <c r="HHS209" s="403"/>
      <c r="HIE209" s="727"/>
      <c r="HIH209" s="403"/>
      <c r="HII209" s="403"/>
      <c r="HIU209" s="727"/>
      <c r="HIX209" s="403"/>
      <c r="HIY209" s="403"/>
      <c r="HJK209" s="727"/>
      <c r="HJN209" s="403"/>
      <c r="HJO209" s="403"/>
      <c r="HKA209" s="727"/>
      <c r="HKD209" s="403"/>
      <c r="HKE209" s="403"/>
      <c r="HKQ209" s="727"/>
      <c r="HKT209" s="403"/>
      <c r="HKU209" s="403"/>
      <c r="HLG209" s="727"/>
      <c r="HLJ209" s="403"/>
      <c r="HLK209" s="403"/>
      <c r="HLW209" s="727"/>
      <c r="HLZ209" s="403"/>
      <c r="HMA209" s="403"/>
      <c r="HMM209" s="727"/>
      <c r="HMP209" s="403"/>
      <c r="HMQ209" s="403"/>
      <c r="HNC209" s="727"/>
      <c r="HNF209" s="403"/>
      <c r="HNG209" s="403"/>
      <c r="HNS209" s="727"/>
      <c r="HNV209" s="403"/>
      <c r="HNW209" s="403"/>
      <c r="HOI209" s="727"/>
      <c r="HOL209" s="403"/>
      <c r="HOM209" s="403"/>
      <c r="HOY209" s="727"/>
      <c r="HPB209" s="403"/>
      <c r="HPC209" s="403"/>
      <c r="HPO209" s="727"/>
      <c r="HPR209" s="403"/>
      <c r="HPS209" s="403"/>
      <c r="HQE209" s="727"/>
      <c r="HQH209" s="403"/>
      <c r="HQI209" s="403"/>
      <c r="HQU209" s="727"/>
      <c r="HQX209" s="403"/>
      <c r="HQY209" s="403"/>
      <c r="HRK209" s="727"/>
      <c r="HRN209" s="403"/>
      <c r="HRO209" s="403"/>
      <c r="HSA209" s="727"/>
      <c r="HSD209" s="403"/>
      <c r="HSE209" s="403"/>
      <c r="HSQ209" s="727"/>
      <c r="HST209" s="403"/>
      <c r="HSU209" s="403"/>
      <c r="HTG209" s="727"/>
      <c r="HTJ209" s="403"/>
      <c r="HTK209" s="403"/>
      <c r="HTW209" s="727"/>
      <c r="HTZ209" s="403"/>
      <c r="HUA209" s="403"/>
      <c r="HUM209" s="727"/>
      <c r="HUP209" s="403"/>
      <c r="HUQ209" s="403"/>
      <c r="HVC209" s="727"/>
      <c r="HVF209" s="403"/>
      <c r="HVG209" s="403"/>
      <c r="HVS209" s="727"/>
      <c r="HVV209" s="403"/>
      <c r="HVW209" s="403"/>
      <c r="HWI209" s="727"/>
      <c r="HWL209" s="403"/>
      <c r="HWM209" s="403"/>
      <c r="HWY209" s="727"/>
      <c r="HXB209" s="403"/>
      <c r="HXC209" s="403"/>
      <c r="HXO209" s="727"/>
      <c r="HXR209" s="403"/>
      <c r="HXS209" s="403"/>
      <c r="HYE209" s="727"/>
      <c r="HYH209" s="403"/>
      <c r="HYI209" s="403"/>
      <c r="HYU209" s="727"/>
      <c r="HYX209" s="403"/>
      <c r="HYY209" s="403"/>
      <c r="HZK209" s="727"/>
      <c r="HZN209" s="403"/>
      <c r="HZO209" s="403"/>
      <c r="IAA209" s="727"/>
      <c r="IAD209" s="403"/>
      <c r="IAE209" s="403"/>
      <c r="IAQ209" s="727"/>
      <c r="IAT209" s="403"/>
      <c r="IAU209" s="403"/>
      <c r="IBG209" s="727"/>
      <c r="IBJ209" s="403"/>
      <c r="IBK209" s="403"/>
      <c r="IBW209" s="727"/>
      <c r="IBZ209" s="403"/>
      <c r="ICA209" s="403"/>
      <c r="ICM209" s="727"/>
      <c r="ICP209" s="403"/>
      <c r="ICQ209" s="403"/>
      <c r="IDC209" s="727"/>
      <c r="IDF209" s="403"/>
      <c r="IDG209" s="403"/>
      <c r="IDS209" s="727"/>
      <c r="IDV209" s="403"/>
      <c r="IDW209" s="403"/>
      <c r="IEI209" s="727"/>
      <c r="IEL209" s="403"/>
      <c r="IEM209" s="403"/>
      <c r="IEY209" s="727"/>
      <c r="IFB209" s="403"/>
      <c r="IFC209" s="403"/>
      <c r="IFO209" s="727"/>
      <c r="IFR209" s="403"/>
      <c r="IFS209" s="403"/>
      <c r="IGE209" s="727"/>
      <c r="IGH209" s="403"/>
      <c r="IGI209" s="403"/>
      <c r="IGU209" s="727"/>
      <c r="IGX209" s="403"/>
      <c r="IGY209" s="403"/>
      <c r="IHK209" s="727"/>
      <c r="IHN209" s="403"/>
      <c r="IHO209" s="403"/>
      <c r="IIA209" s="727"/>
      <c r="IID209" s="403"/>
      <c r="IIE209" s="403"/>
      <c r="IIQ209" s="727"/>
      <c r="IIT209" s="403"/>
      <c r="IIU209" s="403"/>
      <c r="IJG209" s="727"/>
      <c r="IJJ209" s="403"/>
      <c r="IJK209" s="403"/>
      <c r="IJW209" s="727"/>
      <c r="IJZ209" s="403"/>
      <c r="IKA209" s="403"/>
      <c r="IKM209" s="727"/>
      <c r="IKP209" s="403"/>
      <c r="IKQ209" s="403"/>
      <c r="ILC209" s="727"/>
      <c r="ILF209" s="403"/>
      <c r="ILG209" s="403"/>
      <c r="ILS209" s="727"/>
      <c r="ILV209" s="403"/>
      <c r="ILW209" s="403"/>
      <c r="IMI209" s="727"/>
      <c r="IML209" s="403"/>
      <c r="IMM209" s="403"/>
      <c r="IMY209" s="727"/>
      <c r="INB209" s="403"/>
      <c r="INC209" s="403"/>
      <c r="INO209" s="727"/>
      <c r="INR209" s="403"/>
      <c r="INS209" s="403"/>
      <c r="IOE209" s="727"/>
      <c r="IOH209" s="403"/>
      <c r="IOI209" s="403"/>
      <c r="IOU209" s="727"/>
      <c r="IOX209" s="403"/>
      <c r="IOY209" s="403"/>
      <c r="IPK209" s="727"/>
      <c r="IPN209" s="403"/>
      <c r="IPO209" s="403"/>
      <c r="IQA209" s="727"/>
      <c r="IQD209" s="403"/>
      <c r="IQE209" s="403"/>
      <c r="IQQ209" s="727"/>
      <c r="IQT209" s="403"/>
      <c r="IQU209" s="403"/>
      <c r="IRG209" s="727"/>
      <c r="IRJ209" s="403"/>
      <c r="IRK209" s="403"/>
      <c r="IRW209" s="727"/>
      <c r="IRZ209" s="403"/>
      <c r="ISA209" s="403"/>
      <c r="ISM209" s="727"/>
      <c r="ISP209" s="403"/>
      <c r="ISQ209" s="403"/>
      <c r="ITC209" s="727"/>
      <c r="ITF209" s="403"/>
      <c r="ITG209" s="403"/>
      <c r="ITS209" s="727"/>
      <c r="ITV209" s="403"/>
      <c r="ITW209" s="403"/>
      <c r="IUI209" s="727"/>
      <c r="IUL209" s="403"/>
      <c r="IUM209" s="403"/>
      <c r="IUY209" s="727"/>
      <c r="IVB209" s="403"/>
      <c r="IVC209" s="403"/>
      <c r="IVO209" s="727"/>
      <c r="IVR209" s="403"/>
      <c r="IVS209" s="403"/>
      <c r="IWE209" s="727"/>
      <c r="IWH209" s="403"/>
      <c r="IWI209" s="403"/>
      <c r="IWU209" s="727"/>
      <c r="IWX209" s="403"/>
      <c r="IWY209" s="403"/>
      <c r="IXK209" s="727"/>
      <c r="IXN209" s="403"/>
      <c r="IXO209" s="403"/>
      <c r="IYA209" s="727"/>
      <c r="IYD209" s="403"/>
      <c r="IYE209" s="403"/>
      <c r="IYQ209" s="727"/>
      <c r="IYT209" s="403"/>
      <c r="IYU209" s="403"/>
      <c r="IZG209" s="727"/>
      <c r="IZJ209" s="403"/>
      <c r="IZK209" s="403"/>
      <c r="IZW209" s="727"/>
      <c r="IZZ209" s="403"/>
      <c r="JAA209" s="403"/>
      <c r="JAM209" s="727"/>
      <c r="JAP209" s="403"/>
      <c r="JAQ209" s="403"/>
      <c r="JBC209" s="727"/>
      <c r="JBF209" s="403"/>
      <c r="JBG209" s="403"/>
      <c r="JBS209" s="727"/>
      <c r="JBV209" s="403"/>
      <c r="JBW209" s="403"/>
      <c r="JCI209" s="727"/>
      <c r="JCL209" s="403"/>
      <c r="JCM209" s="403"/>
      <c r="JCY209" s="727"/>
      <c r="JDB209" s="403"/>
      <c r="JDC209" s="403"/>
      <c r="JDO209" s="727"/>
      <c r="JDR209" s="403"/>
      <c r="JDS209" s="403"/>
      <c r="JEE209" s="727"/>
      <c r="JEH209" s="403"/>
      <c r="JEI209" s="403"/>
      <c r="JEU209" s="727"/>
      <c r="JEX209" s="403"/>
      <c r="JEY209" s="403"/>
      <c r="JFK209" s="727"/>
      <c r="JFN209" s="403"/>
      <c r="JFO209" s="403"/>
      <c r="JGA209" s="727"/>
      <c r="JGD209" s="403"/>
      <c r="JGE209" s="403"/>
      <c r="JGQ209" s="727"/>
      <c r="JGT209" s="403"/>
      <c r="JGU209" s="403"/>
      <c r="JHG209" s="727"/>
      <c r="JHJ209" s="403"/>
      <c r="JHK209" s="403"/>
      <c r="JHW209" s="727"/>
      <c r="JHZ209" s="403"/>
      <c r="JIA209" s="403"/>
      <c r="JIM209" s="727"/>
      <c r="JIP209" s="403"/>
      <c r="JIQ209" s="403"/>
      <c r="JJC209" s="727"/>
      <c r="JJF209" s="403"/>
      <c r="JJG209" s="403"/>
      <c r="JJS209" s="727"/>
      <c r="JJV209" s="403"/>
      <c r="JJW209" s="403"/>
      <c r="JKI209" s="727"/>
      <c r="JKL209" s="403"/>
      <c r="JKM209" s="403"/>
      <c r="JKY209" s="727"/>
      <c r="JLB209" s="403"/>
      <c r="JLC209" s="403"/>
      <c r="JLO209" s="727"/>
      <c r="JLR209" s="403"/>
      <c r="JLS209" s="403"/>
      <c r="JME209" s="727"/>
      <c r="JMH209" s="403"/>
      <c r="JMI209" s="403"/>
      <c r="JMU209" s="727"/>
      <c r="JMX209" s="403"/>
      <c r="JMY209" s="403"/>
      <c r="JNK209" s="727"/>
      <c r="JNN209" s="403"/>
      <c r="JNO209" s="403"/>
      <c r="JOA209" s="727"/>
      <c r="JOD209" s="403"/>
      <c r="JOE209" s="403"/>
      <c r="JOQ209" s="727"/>
      <c r="JOT209" s="403"/>
      <c r="JOU209" s="403"/>
      <c r="JPG209" s="727"/>
      <c r="JPJ209" s="403"/>
      <c r="JPK209" s="403"/>
      <c r="JPW209" s="727"/>
      <c r="JPZ209" s="403"/>
      <c r="JQA209" s="403"/>
      <c r="JQM209" s="727"/>
      <c r="JQP209" s="403"/>
      <c r="JQQ209" s="403"/>
      <c r="JRC209" s="727"/>
      <c r="JRF209" s="403"/>
      <c r="JRG209" s="403"/>
      <c r="JRS209" s="727"/>
      <c r="JRV209" s="403"/>
      <c r="JRW209" s="403"/>
      <c r="JSI209" s="727"/>
      <c r="JSL209" s="403"/>
      <c r="JSM209" s="403"/>
      <c r="JSY209" s="727"/>
      <c r="JTB209" s="403"/>
      <c r="JTC209" s="403"/>
      <c r="JTO209" s="727"/>
      <c r="JTR209" s="403"/>
      <c r="JTS209" s="403"/>
      <c r="JUE209" s="727"/>
      <c r="JUH209" s="403"/>
      <c r="JUI209" s="403"/>
      <c r="JUU209" s="727"/>
      <c r="JUX209" s="403"/>
      <c r="JUY209" s="403"/>
      <c r="JVK209" s="727"/>
      <c r="JVN209" s="403"/>
      <c r="JVO209" s="403"/>
      <c r="JWA209" s="727"/>
      <c r="JWD209" s="403"/>
      <c r="JWE209" s="403"/>
      <c r="JWQ209" s="727"/>
      <c r="JWT209" s="403"/>
      <c r="JWU209" s="403"/>
      <c r="JXG209" s="727"/>
      <c r="JXJ209" s="403"/>
      <c r="JXK209" s="403"/>
      <c r="JXW209" s="727"/>
      <c r="JXZ209" s="403"/>
      <c r="JYA209" s="403"/>
      <c r="JYM209" s="727"/>
      <c r="JYP209" s="403"/>
      <c r="JYQ209" s="403"/>
      <c r="JZC209" s="727"/>
      <c r="JZF209" s="403"/>
      <c r="JZG209" s="403"/>
      <c r="JZS209" s="727"/>
      <c r="JZV209" s="403"/>
      <c r="JZW209" s="403"/>
      <c r="KAI209" s="727"/>
      <c r="KAL209" s="403"/>
      <c r="KAM209" s="403"/>
      <c r="KAY209" s="727"/>
      <c r="KBB209" s="403"/>
      <c r="KBC209" s="403"/>
      <c r="KBO209" s="727"/>
      <c r="KBR209" s="403"/>
      <c r="KBS209" s="403"/>
      <c r="KCE209" s="727"/>
      <c r="KCH209" s="403"/>
      <c r="KCI209" s="403"/>
      <c r="KCU209" s="727"/>
      <c r="KCX209" s="403"/>
      <c r="KCY209" s="403"/>
      <c r="KDK209" s="727"/>
      <c r="KDN209" s="403"/>
      <c r="KDO209" s="403"/>
      <c r="KEA209" s="727"/>
      <c r="KED209" s="403"/>
      <c r="KEE209" s="403"/>
      <c r="KEQ209" s="727"/>
      <c r="KET209" s="403"/>
      <c r="KEU209" s="403"/>
      <c r="KFG209" s="727"/>
      <c r="KFJ209" s="403"/>
      <c r="KFK209" s="403"/>
      <c r="KFW209" s="727"/>
      <c r="KFZ209" s="403"/>
      <c r="KGA209" s="403"/>
      <c r="KGM209" s="727"/>
      <c r="KGP209" s="403"/>
      <c r="KGQ209" s="403"/>
      <c r="KHC209" s="727"/>
      <c r="KHF209" s="403"/>
      <c r="KHG209" s="403"/>
      <c r="KHS209" s="727"/>
      <c r="KHV209" s="403"/>
      <c r="KHW209" s="403"/>
      <c r="KII209" s="727"/>
      <c r="KIL209" s="403"/>
      <c r="KIM209" s="403"/>
      <c r="KIY209" s="727"/>
      <c r="KJB209" s="403"/>
      <c r="KJC209" s="403"/>
      <c r="KJO209" s="727"/>
      <c r="KJR209" s="403"/>
      <c r="KJS209" s="403"/>
      <c r="KKE209" s="727"/>
      <c r="KKH209" s="403"/>
      <c r="KKI209" s="403"/>
      <c r="KKU209" s="727"/>
      <c r="KKX209" s="403"/>
      <c r="KKY209" s="403"/>
      <c r="KLK209" s="727"/>
      <c r="KLN209" s="403"/>
      <c r="KLO209" s="403"/>
      <c r="KMA209" s="727"/>
      <c r="KMD209" s="403"/>
      <c r="KME209" s="403"/>
      <c r="KMQ209" s="727"/>
      <c r="KMT209" s="403"/>
      <c r="KMU209" s="403"/>
      <c r="KNG209" s="727"/>
      <c r="KNJ209" s="403"/>
      <c r="KNK209" s="403"/>
      <c r="KNW209" s="727"/>
      <c r="KNZ209" s="403"/>
      <c r="KOA209" s="403"/>
      <c r="KOM209" s="727"/>
      <c r="KOP209" s="403"/>
      <c r="KOQ209" s="403"/>
      <c r="KPC209" s="727"/>
      <c r="KPF209" s="403"/>
      <c r="KPG209" s="403"/>
      <c r="KPS209" s="727"/>
      <c r="KPV209" s="403"/>
      <c r="KPW209" s="403"/>
      <c r="KQI209" s="727"/>
      <c r="KQL209" s="403"/>
      <c r="KQM209" s="403"/>
      <c r="KQY209" s="727"/>
      <c r="KRB209" s="403"/>
      <c r="KRC209" s="403"/>
      <c r="KRO209" s="727"/>
      <c r="KRR209" s="403"/>
      <c r="KRS209" s="403"/>
      <c r="KSE209" s="727"/>
      <c r="KSH209" s="403"/>
      <c r="KSI209" s="403"/>
      <c r="KSU209" s="727"/>
      <c r="KSX209" s="403"/>
      <c r="KSY209" s="403"/>
      <c r="KTK209" s="727"/>
      <c r="KTN209" s="403"/>
      <c r="KTO209" s="403"/>
      <c r="KUA209" s="727"/>
      <c r="KUD209" s="403"/>
      <c r="KUE209" s="403"/>
      <c r="KUQ209" s="727"/>
      <c r="KUT209" s="403"/>
      <c r="KUU209" s="403"/>
      <c r="KVG209" s="727"/>
      <c r="KVJ209" s="403"/>
      <c r="KVK209" s="403"/>
      <c r="KVW209" s="727"/>
      <c r="KVZ209" s="403"/>
      <c r="KWA209" s="403"/>
      <c r="KWM209" s="727"/>
      <c r="KWP209" s="403"/>
      <c r="KWQ209" s="403"/>
      <c r="KXC209" s="727"/>
      <c r="KXF209" s="403"/>
      <c r="KXG209" s="403"/>
      <c r="KXS209" s="727"/>
      <c r="KXV209" s="403"/>
      <c r="KXW209" s="403"/>
      <c r="KYI209" s="727"/>
      <c r="KYL209" s="403"/>
      <c r="KYM209" s="403"/>
      <c r="KYY209" s="727"/>
      <c r="KZB209" s="403"/>
      <c r="KZC209" s="403"/>
      <c r="KZO209" s="727"/>
      <c r="KZR209" s="403"/>
      <c r="KZS209" s="403"/>
      <c r="LAE209" s="727"/>
      <c r="LAH209" s="403"/>
      <c r="LAI209" s="403"/>
      <c r="LAU209" s="727"/>
      <c r="LAX209" s="403"/>
      <c r="LAY209" s="403"/>
      <c r="LBK209" s="727"/>
      <c r="LBN209" s="403"/>
      <c r="LBO209" s="403"/>
      <c r="LCA209" s="727"/>
      <c r="LCD209" s="403"/>
      <c r="LCE209" s="403"/>
      <c r="LCQ209" s="727"/>
      <c r="LCT209" s="403"/>
      <c r="LCU209" s="403"/>
      <c r="LDG209" s="727"/>
      <c r="LDJ209" s="403"/>
      <c r="LDK209" s="403"/>
      <c r="LDW209" s="727"/>
      <c r="LDZ209" s="403"/>
      <c r="LEA209" s="403"/>
      <c r="LEM209" s="727"/>
      <c r="LEP209" s="403"/>
      <c r="LEQ209" s="403"/>
      <c r="LFC209" s="727"/>
      <c r="LFF209" s="403"/>
      <c r="LFG209" s="403"/>
      <c r="LFS209" s="727"/>
      <c r="LFV209" s="403"/>
      <c r="LFW209" s="403"/>
      <c r="LGI209" s="727"/>
      <c r="LGL209" s="403"/>
      <c r="LGM209" s="403"/>
      <c r="LGY209" s="727"/>
      <c r="LHB209" s="403"/>
      <c r="LHC209" s="403"/>
      <c r="LHO209" s="727"/>
      <c r="LHR209" s="403"/>
      <c r="LHS209" s="403"/>
      <c r="LIE209" s="727"/>
      <c r="LIH209" s="403"/>
      <c r="LII209" s="403"/>
      <c r="LIU209" s="727"/>
      <c r="LIX209" s="403"/>
      <c r="LIY209" s="403"/>
      <c r="LJK209" s="727"/>
      <c r="LJN209" s="403"/>
      <c r="LJO209" s="403"/>
      <c r="LKA209" s="727"/>
      <c r="LKD209" s="403"/>
      <c r="LKE209" s="403"/>
      <c r="LKQ209" s="727"/>
      <c r="LKT209" s="403"/>
      <c r="LKU209" s="403"/>
      <c r="LLG209" s="727"/>
      <c r="LLJ209" s="403"/>
      <c r="LLK209" s="403"/>
      <c r="LLW209" s="727"/>
      <c r="LLZ209" s="403"/>
      <c r="LMA209" s="403"/>
      <c r="LMM209" s="727"/>
      <c r="LMP209" s="403"/>
      <c r="LMQ209" s="403"/>
      <c r="LNC209" s="727"/>
      <c r="LNF209" s="403"/>
      <c r="LNG209" s="403"/>
      <c r="LNS209" s="727"/>
      <c r="LNV209" s="403"/>
      <c r="LNW209" s="403"/>
      <c r="LOI209" s="727"/>
      <c r="LOL209" s="403"/>
      <c r="LOM209" s="403"/>
      <c r="LOY209" s="727"/>
      <c r="LPB209" s="403"/>
      <c r="LPC209" s="403"/>
      <c r="LPO209" s="727"/>
      <c r="LPR209" s="403"/>
      <c r="LPS209" s="403"/>
      <c r="LQE209" s="727"/>
      <c r="LQH209" s="403"/>
      <c r="LQI209" s="403"/>
      <c r="LQU209" s="727"/>
      <c r="LQX209" s="403"/>
      <c r="LQY209" s="403"/>
      <c r="LRK209" s="727"/>
      <c r="LRN209" s="403"/>
      <c r="LRO209" s="403"/>
      <c r="LSA209" s="727"/>
      <c r="LSD209" s="403"/>
      <c r="LSE209" s="403"/>
      <c r="LSQ209" s="727"/>
      <c r="LST209" s="403"/>
      <c r="LSU209" s="403"/>
      <c r="LTG209" s="727"/>
      <c r="LTJ209" s="403"/>
      <c r="LTK209" s="403"/>
      <c r="LTW209" s="727"/>
      <c r="LTZ209" s="403"/>
      <c r="LUA209" s="403"/>
      <c r="LUM209" s="727"/>
      <c r="LUP209" s="403"/>
      <c r="LUQ209" s="403"/>
      <c r="LVC209" s="727"/>
      <c r="LVF209" s="403"/>
      <c r="LVG209" s="403"/>
      <c r="LVS209" s="727"/>
      <c r="LVV209" s="403"/>
      <c r="LVW209" s="403"/>
      <c r="LWI209" s="727"/>
      <c r="LWL209" s="403"/>
      <c r="LWM209" s="403"/>
      <c r="LWY209" s="727"/>
      <c r="LXB209" s="403"/>
      <c r="LXC209" s="403"/>
      <c r="LXO209" s="727"/>
      <c r="LXR209" s="403"/>
      <c r="LXS209" s="403"/>
      <c r="LYE209" s="727"/>
      <c r="LYH209" s="403"/>
      <c r="LYI209" s="403"/>
      <c r="LYU209" s="727"/>
      <c r="LYX209" s="403"/>
      <c r="LYY209" s="403"/>
      <c r="LZK209" s="727"/>
      <c r="LZN209" s="403"/>
      <c r="LZO209" s="403"/>
      <c r="MAA209" s="727"/>
      <c r="MAD209" s="403"/>
      <c r="MAE209" s="403"/>
      <c r="MAQ209" s="727"/>
      <c r="MAT209" s="403"/>
      <c r="MAU209" s="403"/>
      <c r="MBG209" s="727"/>
      <c r="MBJ209" s="403"/>
      <c r="MBK209" s="403"/>
      <c r="MBW209" s="727"/>
      <c r="MBZ209" s="403"/>
      <c r="MCA209" s="403"/>
      <c r="MCM209" s="727"/>
      <c r="MCP209" s="403"/>
      <c r="MCQ209" s="403"/>
      <c r="MDC209" s="727"/>
      <c r="MDF209" s="403"/>
      <c r="MDG209" s="403"/>
      <c r="MDS209" s="727"/>
      <c r="MDV209" s="403"/>
      <c r="MDW209" s="403"/>
      <c r="MEI209" s="727"/>
      <c r="MEL209" s="403"/>
      <c r="MEM209" s="403"/>
      <c r="MEY209" s="727"/>
      <c r="MFB209" s="403"/>
      <c r="MFC209" s="403"/>
      <c r="MFO209" s="727"/>
      <c r="MFR209" s="403"/>
      <c r="MFS209" s="403"/>
      <c r="MGE209" s="727"/>
      <c r="MGH209" s="403"/>
      <c r="MGI209" s="403"/>
      <c r="MGU209" s="727"/>
      <c r="MGX209" s="403"/>
      <c r="MGY209" s="403"/>
      <c r="MHK209" s="727"/>
      <c r="MHN209" s="403"/>
      <c r="MHO209" s="403"/>
      <c r="MIA209" s="727"/>
      <c r="MID209" s="403"/>
      <c r="MIE209" s="403"/>
      <c r="MIQ209" s="727"/>
      <c r="MIT209" s="403"/>
      <c r="MIU209" s="403"/>
      <c r="MJG209" s="727"/>
      <c r="MJJ209" s="403"/>
      <c r="MJK209" s="403"/>
      <c r="MJW209" s="727"/>
      <c r="MJZ209" s="403"/>
      <c r="MKA209" s="403"/>
      <c r="MKM209" s="727"/>
      <c r="MKP209" s="403"/>
      <c r="MKQ209" s="403"/>
      <c r="MLC209" s="727"/>
      <c r="MLF209" s="403"/>
      <c r="MLG209" s="403"/>
      <c r="MLS209" s="727"/>
      <c r="MLV209" s="403"/>
      <c r="MLW209" s="403"/>
      <c r="MMI209" s="727"/>
      <c r="MML209" s="403"/>
      <c r="MMM209" s="403"/>
      <c r="MMY209" s="727"/>
      <c r="MNB209" s="403"/>
      <c r="MNC209" s="403"/>
      <c r="MNO209" s="727"/>
      <c r="MNR209" s="403"/>
      <c r="MNS209" s="403"/>
      <c r="MOE209" s="727"/>
      <c r="MOH209" s="403"/>
      <c r="MOI209" s="403"/>
      <c r="MOU209" s="727"/>
      <c r="MOX209" s="403"/>
      <c r="MOY209" s="403"/>
      <c r="MPK209" s="727"/>
      <c r="MPN209" s="403"/>
      <c r="MPO209" s="403"/>
      <c r="MQA209" s="727"/>
      <c r="MQD209" s="403"/>
      <c r="MQE209" s="403"/>
      <c r="MQQ209" s="727"/>
      <c r="MQT209" s="403"/>
      <c r="MQU209" s="403"/>
      <c r="MRG209" s="727"/>
      <c r="MRJ209" s="403"/>
      <c r="MRK209" s="403"/>
      <c r="MRW209" s="727"/>
      <c r="MRZ209" s="403"/>
      <c r="MSA209" s="403"/>
      <c r="MSM209" s="727"/>
      <c r="MSP209" s="403"/>
      <c r="MSQ209" s="403"/>
      <c r="MTC209" s="727"/>
      <c r="MTF209" s="403"/>
      <c r="MTG209" s="403"/>
      <c r="MTS209" s="727"/>
      <c r="MTV209" s="403"/>
      <c r="MTW209" s="403"/>
      <c r="MUI209" s="727"/>
      <c r="MUL209" s="403"/>
      <c r="MUM209" s="403"/>
      <c r="MUY209" s="727"/>
      <c r="MVB209" s="403"/>
      <c r="MVC209" s="403"/>
      <c r="MVO209" s="727"/>
      <c r="MVR209" s="403"/>
      <c r="MVS209" s="403"/>
      <c r="MWE209" s="727"/>
      <c r="MWH209" s="403"/>
      <c r="MWI209" s="403"/>
      <c r="MWU209" s="727"/>
      <c r="MWX209" s="403"/>
      <c r="MWY209" s="403"/>
      <c r="MXK209" s="727"/>
      <c r="MXN209" s="403"/>
      <c r="MXO209" s="403"/>
      <c r="MYA209" s="727"/>
      <c r="MYD209" s="403"/>
      <c r="MYE209" s="403"/>
      <c r="MYQ209" s="727"/>
      <c r="MYT209" s="403"/>
      <c r="MYU209" s="403"/>
      <c r="MZG209" s="727"/>
      <c r="MZJ209" s="403"/>
      <c r="MZK209" s="403"/>
      <c r="MZW209" s="727"/>
      <c r="MZZ209" s="403"/>
      <c r="NAA209" s="403"/>
      <c r="NAM209" s="727"/>
      <c r="NAP209" s="403"/>
      <c r="NAQ209" s="403"/>
      <c r="NBC209" s="727"/>
      <c r="NBF209" s="403"/>
      <c r="NBG209" s="403"/>
      <c r="NBS209" s="727"/>
      <c r="NBV209" s="403"/>
      <c r="NBW209" s="403"/>
      <c r="NCI209" s="727"/>
      <c r="NCL209" s="403"/>
      <c r="NCM209" s="403"/>
      <c r="NCY209" s="727"/>
      <c r="NDB209" s="403"/>
      <c r="NDC209" s="403"/>
      <c r="NDO209" s="727"/>
      <c r="NDR209" s="403"/>
      <c r="NDS209" s="403"/>
      <c r="NEE209" s="727"/>
      <c r="NEH209" s="403"/>
      <c r="NEI209" s="403"/>
      <c r="NEU209" s="727"/>
      <c r="NEX209" s="403"/>
      <c r="NEY209" s="403"/>
      <c r="NFK209" s="727"/>
      <c r="NFN209" s="403"/>
      <c r="NFO209" s="403"/>
      <c r="NGA209" s="727"/>
      <c r="NGD209" s="403"/>
      <c r="NGE209" s="403"/>
      <c r="NGQ209" s="727"/>
      <c r="NGT209" s="403"/>
      <c r="NGU209" s="403"/>
      <c r="NHG209" s="727"/>
      <c r="NHJ209" s="403"/>
      <c r="NHK209" s="403"/>
      <c r="NHW209" s="727"/>
      <c r="NHZ209" s="403"/>
      <c r="NIA209" s="403"/>
      <c r="NIM209" s="727"/>
      <c r="NIP209" s="403"/>
      <c r="NIQ209" s="403"/>
      <c r="NJC209" s="727"/>
      <c r="NJF209" s="403"/>
      <c r="NJG209" s="403"/>
      <c r="NJS209" s="727"/>
      <c r="NJV209" s="403"/>
      <c r="NJW209" s="403"/>
      <c r="NKI209" s="727"/>
      <c r="NKL209" s="403"/>
      <c r="NKM209" s="403"/>
      <c r="NKY209" s="727"/>
      <c r="NLB209" s="403"/>
      <c r="NLC209" s="403"/>
      <c r="NLO209" s="727"/>
      <c r="NLR209" s="403"/>
      <c r="NLS209" s="403"/>
      <c r="NME209" s="727"/>
      <c r="NMH209" s="403"/>
      <c r="NMI209" s="403"/>
      <c r="NMU209" s="727"/>
      <c r="NMX209" s="403"/>
      <c r="NMY209" s="403"/>
      <c r="NNK209" s="727"/>
      <c r="NNN209" s="403"/>
      <c r="NNO209" s="403"/>
      <c r="NOA209" s="727"/>
      <c r="NOD209" s="403"/>
      <c r="NOE209" s="403"/>
      <c r="NOQ209" s="727"/>
      <c r="NOT209" s="403"/>
      <c r="NOU209" s="403"/>
      <c r="NPG209" s="727"/>
      <c r="NPJ209" s="403"/>
      <c r="NPK209" s="403"/>
      <c r="NPW209" s="727"/>
      <c r="NPZ209" s="403"/>
      <c r="NQA209" s="403"/>
      <c r="NQM209" s="727"/>
      <c r="NQP209" s="403"/>
      <c r="NQQ209" s="403"/>
      <c r="NRC209" s="727"/>
      <c r="NRF209" s="403"/>
      <c r="NRG209" s="403"/>
      <c r="NRS209" s="727"/>
      <c r="NRV209" s="403"/>
      <c r="NRW209" s="403"/>
      <c r="NSI209" s="727"/>
      <c r="NSL209" s="403"/>
      <c r="NSM209" s="403"/>
      <c r="NSY209" s="727"/>
      <c r="NTB209" s="403"/>
      <c r="NTC209" s="403"/>
      <c r="NTO209" s="727"/>
      <c r="NTR209" s="403"/>
      <c r="NTS209" s="403"/>
      <c r="NUE209" s="727"/>
      <c r="NUH209" s="403"/>
      <c r="NUI209" s="403"/>
      <c r="NUU209" s="727"/>
      <c r="NUX209" s="403"/>
      <c r="NUY209" s="403"/>
      <c r="NVK209" s="727"/>
      <c r="NVN209" s="403"/>
      <c r="NVO209" s="403"/>
      <c r="NWA209" s="727"/>
      <c r="NWD209" s="403"/>
      <c r="NWE209" s="403"/>
      <c r="NWQ209" s="727"/>
      <c r="NWT209" s="403"/>
      <c r="NWU209" s="403"/>
      <c r="NXG209" s="727"/>
      <c r="NXJ209" s="403"/>
      <c r="NXK209" s="403"/>
      <c r="NXW209" s="727"/>
      <c r="NXZ209" s="403"/>
      <c r="NYA209" s="403"/>
      <c r="NYM209" s="727"/>
      <c r="NYP209" s="403"/>
      <c r="NYQ209" s="403"/>
      <c r="NZC209" s="727"/>
      <c r="NZF209" s="403"/>
      <c r="NZG209" s="403"/>
      <c r="NZS209" s="727"/>
      <c r="NZV209" s="403"/>
      <c r="NZW209" s="403"/>
      <c r="OAI209" s="727"/>
      <c r="OAL209" s="403"/>
      <c r="OAM209" s="403"/>
      <c r="OAY209" s="727"/>
      <c r="OBB209" s="403"/>
      <c r="OBC209" s="403"/>
      <c r="OBO209" s="727"/>
      <c r="OBR209" s="403"/>
      <c r="OBS209" s="403"/>
      <c r="OCE209" s="727"/>
      <c r="OCH209" s="403"/>
      <c r="OCI209" s="403"/>
      <c r="OCU209" s="727"/>
      <c r="OCX209" s="403"/>
      <c r="OCY209" s="403"/>
      <c r="ODK209" s="727"/>
      <c r="ODN209" s="403"/>
      <c r="ODO209" s="403"/>
      <c r="OEA209" s="727"/>
      <c r="OED209" s="403"/>
      <c r="OEE209" s="403"/>
      <c r="OEQ209" s="727"/>
      <c r="OET209" s="403"/>
      <c r="OEU209" s="403"/>
      <c r="OFG209" s="727"/>
      <c r="OFJ209" s="403"/>
      <c r="OFK209" s="403"/>
      <c r="OFW209" s="727"/>
      <c r="OFZ209" s="403"/>
      <c r="OGA209" s="403"/>
      <c r="OGM209" s="727"/>
      <c r="OGP209" s="403"/>
      <c r="OGQ209" s="403"/>
      <c r="OHC209" s="727"/>
      <c r="OHF209" s="403"/>
      <c r="OHG209" s="403"/>
      <c r="OHS209" s="727"/>
      <c r="OHV209" s="403"/>
      <c r="OHW209" s="403"/>
      <c r="OII209" s="727"/>
      <c r="OIL209" s="403"/>
      <c r="OIM209" s="403"/>
      <c r="OIY209" s="727"/>
      <c r="OJB209" s="403"/>
      <c r="OJC209" s="403"/>
      <c r="OJO209" s="727"/>
      <c r="OJR209" s="403"/>
      <c r="OJS209" s="403"/>
      <c r="OKE209" s="727"/>
      <c r="OKH209" s="403"/>
      <c r="OKI209" s="403"/>
      <c r="OKU209" s="727"/>
      <c r="OKX209" s="403"/>
      <c r="OKY209" s="403"/>
      <c r="OLK209" s="727"/>
      <c r="OLN209" s="403"/>
      <c r="OLO209" s="403"/>
      <c r="OMA209" s="727"/>
      <c r="OMD209" s="403"/>
      <c r="OME209" s="403"/>
      <c r="OMQ209" s="727"/>
      <c r="OMT209" s="403"/>
      <c r="OMU209" s="403"/>
      <c r="ONG209" s="727"/>
      <c r="ONJ209" s="403"/>
      <c r="ONK209" s="403"/>
      <c r="ONW209" s="727"/>
      <c r="ONZ209" s="403"/>
      <c r="OOA209" s="403"/>
      <c r="OOM209" s="727"/>
      <c r="OOP209" s="403"/>
      <c r="OOQ209" s="403"/>
      <c r="OPC209" s="727"/>
      <c r="OPF209" s="403"/>
      <c r="OPG209" s="403"/>
      <c r="OPS209" s="727"/>
      <c r="OPV209" s="403"/>
      <c r="OPW209" s="403"/>
      <c r="OQI209" s="727"/>
      <c r="OQL209" s="403"/>
      <c r="OQM209" s="403"/>
      <c r="OQY209" s="727"/>
      <c r="ORB209" s="403"/>
      <c r="ORC209" s="403"/>
      <c r="ORO209" s="727"/>
      <c r="ORR209" s="403"/>
      <c r="ORS209" s="403"/>
      <c r="OSE209" s="727"/>
      <c r="OSH209" s="403"/>
      <c r="OSI209" s="403"/>
      <c r="OSU209" s="727"/>
      <c r="OSX209" s="403"/>
      <c r="OSY209" s="403"/>
      <c r="OTK209" s="727"/>
      <c r="OTN209" s="403"/>
      <c r="OTO209" s="403"/>
      <c r="OUA209" s="727"/>
      <c r="OUD209" s="403"/>
      <c r="OUE209" s="403"/>
      <c r="OUQ209" s="727"/>
      <c r="OUT209" s="403"/>
      <c r="OUU209" s="403"/>
      <c r="OVG209" s="727"/>
      <c r="OVJ209" s="403"/>
      <c r="OVK209" s="403"/>
      <c r="OVW209" s="727"/>
      <c r="OVZ209" s="403"/>
      <c r="OWA209" s="403"/>
      <c r="OWM209" s="727"/>
      <c r="OWP209" s="403"/>
      <c r="OWQ209" s="403"/>
      <c r="OXC209" s="727"/>
      <c r="OXF209" s="403"/>
      <c r="OXG209" s="403"/>
      <c r="OXS209" s="727"/>
      <c r="OXV209" s="403"/>
      <c r="OXW209" s="403"/>
      <c r="OYI209" s="727"/>
      <c r="OYL209" s="403"/>
      <c r="OYM209" s="403"/>
      <c r="OYY209" s="727"/>
      <c r="OZB209" s="403"/>
      <c r="OZC209" s="403"/>
      <c r="OZO209" s="727"/>
      <c r="OZR209" s="403"/>
      <c r="OZS209" s="403"/>
      <c r="PAE209" s="727"/>
      <c r="PAH209" s="403"/>
      <c r="PAI209" s="403"/>
      <c r="PAU209" s="727"/>
      <c r="PAX209" s="403"/>
      <c r="PAY209" s="403"/>
      <c r="PBK209" s="727"/>
      <c r="PBN209" s="403"/>
      <c r="PBO209" s="403"/>
      <c r="PCA209" s="727"/>
      <c r="PCD209" s="403"/>
      <c r="PCE209" s="403"/>
      <c r="PCQ209" s="727"/>
      <c r="PCT209" s="403"/>
      <c r="PCU209" s="403"/>
      <c r="PDG209" s="727"/>
      <c r="PDJ209" s="403"/>
      <c r="PDK209" s="403"/>
      <c r="PDW209" s="727"/>
      <c r="PDZ209" s="403"/>
      <c r="PEA209" s="403"/>
      <c r="PEM209" s="727"/>
      <c r="PEP209" s="403"/>
      <c r="PEQ209" s="403"/>
      <c r="PFC209" s="727"/>
      <c r="PFF209" s="403"/>
      <c r="PFG209" s="403"/>
      <c r="PFS209" s="727"/>
      <c r="PFV209" s="403"/>
      <c r="PFW209" s="403"/>
      <c r="PGI209" s="727"/>
      <c r="PGL209" s="403"/>
      <c r="PGM209" s="403"/>
      <c r="PGY209" s="727"/>
      <c r="PHB209" s="403"/>
      <c r="PHC209" s="403"/>
      <c r="PHO209" s="727"/>
      <c r="PHR209" s="403"/>
      <c r="PHS209" s="403"/>
      <c r="PIE209" s="727"/>
      <c r="PIH209" s="403"/>
      <c r="PII209" s="403"/>
      <c r="PIU209" s="727"/>
      <c r="PIX209" s="403"/>
      <c r="PIY209" s="403"/>
      <c r="PJK209" s="727"/>
      <c r="PJN209" s="403"/>
      <c r="PJO209" s="403"/>
      <c r="PKA209" s="727"/>
      <c r="PKD209" s="403"/>
      <c r="PKE209" s="403"/>
      <c r="PKQ209" s="727"/>
      <c r="PKT209" s="403"/>
      <c r="PKU209" s="403"/>
      <c r="PLG209" s="727"/>
      <c r="PLJ209" s="403"/>
      <c r="PLK209" s="403"/>
      <c r="PLW209" s="727"/>
      <c r="PLZ209" s="403"/>
      <c r="PMA209" s="403"/>
      <c r="PMM209" s="727"/>
      <c r="PMP209" s="403"/>
      <c r="PMQ209" s="403"/>
      <c r="PNC209" s="727"/>
      <c r="PNF209" s="403"/>
      <c r="PNG209" s="403"/>
      <c r="PNS209" s="727"/>
      <c r="PNV209" s="403"/>
      <c r="PNW209" s="403"/>
      <c r="POI209" s="727"/>
      <c r="POL209" s="403"/>
      <c r="POM209" s="403"/>
      <c r="POY209" s="727"/>
      <c r="PPB209" s="403"/>
      <c r="PPC209" s="403"/>
      <c r="PPO209" s="727"/>
      <c r="PPR209" s="403"/>
      <c r="PPS209" s="403"/>
      <c r="PQE209" s="727"/>
      <c r="PQH209" s="403"/>
      <c r="PQI209" s="403"/>
      <c r="PQU209" s="727"/>
      <c r="PQX209" s="403"/>
      <c r="PQY209" s="403"/>
      <c r="PRK209" s="727"/>
      <c r="PRN209" s="403"/>
      <c r="PRO209" s="403"/>
      <c r="PSA209" s="727"/>
      <c r="PSD209" s="403"/>
      <c r="PSE209" s="403"/>
      <c r="PSQ209" s="727"/>
      <c r="PST209" s="403"/>
      <c r="PSU209" s="403"/>
      <c r="PTG209" s="727"/>
      <c r="PTJ209" s="403"/>
      <c r="PTK209" s="403"/>
      <c r="PTW209" s="727"/>
      <c r="PTZ209" s="403"/>
      <c r="PUA209" s="403"/>
      <c r="PUM209" s="727"/>
      <c r="PUP209" s="403"/>
      <c r="PUQ209" s="403"/>
      <c r="PVC209" s="727"/>
      <c r="PVF209" s="403"/>
      <c r="PVG209" s="403"/>
      <c r="PVS209" s="727"/>
      <c r="PVV209" s="403"/>
      <c r="PVW209" s="403"/>
      <c r="PWI209" s="727"/>
      <c r="PWL209" s="403"/>
      <c r="PWM209" s="403"/>
      <c r="PWY209" s="727"/>
      <c r="PXB209" s="403"/>
      <c r="PXC209" s="403"/>
      <c r="PXO209" s="727"/>
      <c r="PXR209" s="403"/>
      <c r="PXS209" s="403"/>
      <c r="PYE209" s="727"/>
      <c r="PYH209" s="403"/>
      <c r="PYI209" s="403"/>
      <c r="PYU209" s="727"/>
      <c r="PYX209" s="403"/>
      <c r="PYY209" s="403"/>
      <c r="PZK209" s="727"/>
      <c r="PZN209" s="403"/>
      <c r="PZO209" s="403"/>
      <c r="QAA209" s="727"/>
      <c r="QAD209" s="403"/>
      <c r="QAE209" s="403"/>
      <c r="QAQ209" s="727"/>
      <c r="QAT209" s="403"/>
      <c r="QAU209" s="403"/>
      <c r="QBG209" s="727"/>
      <c r="QBJ209" s="403"/>
      <c r="QBK209" s="403"/>
      <c r="QBW209" s="727"/>
      <c r="QBZ209" s="403"/>
      <c r="QCA209" s="403"/>
      <c r="QCM209" s="727"/>
      <c r="QCP209" s="403"/>
      <c r="QCQ209" s="403"/>
      <c r="QDC209" s="727"/>
      <c r="QDF209" s="403"/>
      <c r="QDG209" s="403"/>
      <c r="QDS209" s="727"/>
      <c r="QDV209" s="403"/>
      <c r="QDW209" s="403"/>
      <c r="QEI209" s="727"/>
      <c r="QEL209" s="403"/>
      <c r="QEM209" s="403"/>
      <c r="QEY209" s="727"/>
      <c r="QFB209" s="403"/>
      <c r="QFC209" s="403"/>
      <c r="QFO209" s="727"/>
      <c r="QFR209" s="403"/>
      <c r="QFS209" s="403"/>
      <c r="QGE209" s="727"/>
      <c r="QGH209" s="403"/>
      <c r="QGI209" s="403"/>
      <c r="QGU209" s="727"/>
      <c r="QGX209" s="403"/>
      <c r="QGY209" s="403"/>
      <c r="QHK209" s="727"/>
      <c r="QHN209" s="403"/>
      <c r="QHO209" s="403"/>
      <c r="QIA209" s="727"/>
      <c r="QID209" s="403"/>
      <c r="QIE209" s="403"/>
      <c r="QIQ209" s="727"/>
      <c r="QIT209" s="403"/>
      <c r="QIU209" s="403"/>
      <c r="QJG209" s="727"/>
      <c r="QJJ209" s="403"/>
      <c r="QJK209" s="403"/>
      <c r="QJW209" s="727"/>
      <c r="QJZ209" s="403"/>
      <c r="QKA209" s="403"/>
      <c r="QKM209" s="727"/>
      <c r="QKP209" s="403"/>
      <c r="QKQ209" s="403"/>
      <c r="QLC209" s="727"/>
      <c r="QLF209" s="403"/>
      <c r="QLG209" s="403"/>
      <c r="QLS209" s="727"/>
      <c r="QLV209" s="403"/>
      <c r="QLW209" s="403"/>
      <c r="QMI209" s="727"/>
      <c r="QML209" s="403"/>
      <c r="QMM209" s="403"/>
      <c r="QMY209" s="727"/>
      <c r="QNB209" s="403"/>
      <c r="QNC209" s="403"/>
      <c r="QNO209" s="727"/>
      <c r="QNR209" s="403"/>
      <c r="QNS209" s="403"/>
      <c r="QOE209" s="727"/>
      <c r="QOH209" s="403"/>
      <c r="QOI209" s="403"/>
      <c r="QOU209" s="727"/>
      <c r="QOX209" s="403"/>
      <c r="QOY209" s="403"/>
      <c r="QPK209" s="727"/>
      <c r="QPN209" s="403"/>
      <c r="QPO209" s="403"/>
      <c r="QQA209" s="727"/>
      <c r="QQD209" s="403"/>
      <c r="QQE209" s="403"/>
      <c r="QQQ209" s="727"/>
      <c r="QQT209" s="403"/>
      <c r="QQU209" s="403"/>
      <c r="QRG209" s="727"/>
      <c r="QRJ209" s="403"/>
      <c r="QRK209" s="403"/>
      <c r="QRW209" s="727"/>
      <c r="QRZ209" s="403"/>
      <c r="QSA209" s="403"/>
      <c r="QSM209" s="727"/>
      <c r="QSP209" s="403"/>
      <c r="QSQ209" s="403"/>
      <c r="QTC209" s="727"/>
      <c r="QTF209" s="403"/>
      <c r="QTG209" s="403"/>
      <c r="QTS209" s="727"/>
      <c r="QTV209" s="403"/>
      <c r="QTW209" s="403"/>
      <c r="QUI209" s="727"/>
      <c r="QUL209" s="403"/>
      <c r="QUM209" s="403"/>
      <c r="QUY209" s="727"/>
      <c r="QVB209" s="403"/>
      <c r="QVC209" s="403"/>
      <c r="QVO209" s="727"/>
      <c r="QVR209" s="403"/>
      <c r="QVS209" s="403"/>
      <c r="QWE209" s="727"/>
      <c r="QWH209" s="403"/>
      <c r="QWI209" s="403"/>
      <c r="QWU209" s="727"/>
      <c r="QWX209" s="403"/>
      <c r="QWY209" s="403"/>
      <c r="QXK209" s="727"/>
      <c r="QXN209" s="403"/>
      <c r="QXO209" s="403"/>
      <c r="QYA209" s="727"/>
      <c r="QYD209" s="403"/>
      <c r="QYE209" s="403"/>
      <c r="QYQ209" s="727"/>
      <c r="QYT209" s="403"/>
      <c r="QYU209" s="403"/>
      <c r="QZG209" s="727"/>
      <c r="QZJ209" s="403"/>
      <c r="QZK209" s="403"/>
      <c r="QZW209" s="727"/>
      <c r="QZZ209" s="403"/>
      <c r="RAA209" s="403"/>
      <c r="RAM209" s="727"/>
      <c r="RAP209" s="403"/>
      <c r="RAQ209" s="403"/>
      <c r="RBC209" s="727"/>
      <c r="RBF209" s="403"/>
      <c r="RBG209" s="403"/>
      <c r="RBS209" s="727"/>
      <c r="RBV209" s="403"/>
      <c r="RBW209" s="403"/>
      <c r="RCI209" s="727"/>
      <c r="RCL209" s="403"/>
      <c r="RCM209" s="403"/>
      <c r="RCY209" s="727"/>
      <c r="RDB209" s="403"/>
      <c r="RDC209" s="403"/>
      <c r="RDO209" s="727"/>
      <c r="RDR209" s="403"/>
      <c r="RDS209" s="403"/>
      <c r="REE209" s="727"/>
      <c r="REH209" s="403"/>
      <c r="REI209" s="403"/>
      <c r="REU209" s="727"/>
      <c r="REX209" s="403"/>
      <c r="REY209" s="403"/>
      <c r="RFK209" s="727"/>
      <c r="RFN209" s="403"/>
      <c r="RFO209" s="403"/>
      <c r="RGA209" s="727"/>
      <c r="RGD209" s="403"/>
      <c r="RGE209" s="403"/>
      <c r="RGQ209" s="727"/>
      <c r="RGT209" s="403"/>
      <c r="RGU209" s="403"/>
      <c r="RHG209" s="727"/>
      <c r="RHJ209" s="403"/>
      <c r="RHK209" s="403"/>
      <c r="RHW209" s="727"/>
      <c r="RHZ209" s="403"/>
      <c r="RIA209" s="403"/>
      <c r="RIM209" s="727"/>
      <c r="RIP209" s="403"/>
      <c r="RIQ209" s="403"/>
      <c r="RJC209" s="727"/>
      <c r="RJF209" s="403"/>
      <c r="RJG209" s="403"/>
      <c r="RJS209" s="727"/>
      <c r="RJV209" s="403"/>
      <c r="RJW209" s="403"/>
      <c r="RKI209" s="727"/>
      <c r="RKL209" s="403"/>
      <c r="RKM209" s="403"/>
      <c r="RKY209" s="727"/>
      <c r="RLB209" s="403"/>
      <c r="RLC209" s="403"/>
      <c r="RLO209" s="727"/>
      <c r="RLR209" s="403"/>
      <c r="RLS209" s="403"/>
      <c r="RME209" s="727"/>
      <c r="RMH209" s="403"/>
      <c r="RMI209" s="403"/>
      <c r="RMU209" s="727"/>
      <c r="RMX209" s="403"/>
      <c r="RMY209" s="403"/>
      <c r="RNK209" s="727"/>
      <c r="RNN209" s="403"/>
      <c r="RNO209" s="403"/>
      <c r="ROA209" s="727"/>
      <c r="ROD209" s="403"/>
      <c r="ROE209" s="403"/>
      <c r="ROQ209" s="727"/>
      <c r="ROT209" s="403"/>
      <c r="ROU209" s="403"/>
      <c r="RPG209" s="727"/>
      <c r="RPJ209" s="403"/>
      <c r="RPK209" s="403"/>
      <c r="RPW209" s="727"/>
      <c r="RPZ209" s="403"/>
      <c r="RQA209" s="403"/>
      <c r="RQM209" s="727"/>
      <c r="RQP209" s="403"/>
      <c r="RQQ209" s="403"/>
      <c r="RRC209" s="727"/>
      <c r="RRF209" s="403"/>
      <c r="RRG209" s="403"/>
      <c r="RRS209" s="727"/>
      <c r="RRV209" s="403"/>
      <c r="RRW209" s="403"/>
      <c r="RSI209" s="727"/>
      <c r="RSL209" s="403"/>
      <c r="RSM209" s="403"/>
      <c r="RSY209" s="727"/>
      <c r="RTB209" s="403"/>
      <c r="RTC209" s="403"/>
      <c r="RTO209" s="727"/>
      <c r="RTR209" s="403"/>
      <c r="RTS209" s="403"/>
      <c r="RUE209" s="727"/>
      <c r="RUH209" s="403"/>
      <c r="RUI209" s="403"/>
      <c r="RUU209" s="727"/>
      <c r="RUX209" s="403"/>
      <c r="RUY209" s="403"/>
      <c r="RVK209" s="727"/>
      <c r="RVN209" s="403"/>
      <c r="RVO209" s="403"/>
      <c r="RWA209" s="727"/>
      <c r="RWD209" s="403"/>
      <c r="RWE209" s="403"/>
      <c r="RWQ209" s="727"/>
      <c r="RWT209" s="403"/>
      <c r="RWU209" s="403"/>
      <c r="RXG209" s="727"/>
      <c r="RXJ209" s="403"/>
      <c r="RXK209" s="403"/>
      <c r="RXW209" s="727"/>
      <c r="RXZ209" s="403"/>
      <c r="RYA209" s="403"/>
      <c r="RYM209" s="727"/>
      <c r="RYP209" s="403"/>
      <c r="RYQ209" s="403"/>
      <c r="RZC209" s="727"/>
      <c r="RZF209" s="403"/>
      <c r="RZG209" s="403"/>
      <c r="RZS209" s="727"/>
      <c r="RZV209" s="403"/>
      <c r="RZW209" s="403"/>
      <c r="SAI209" s="727"/>
      <c r="SAL209" s="403"/>
      <c r="SAM209" s="403"/>
      <c r="SAY209" s="727"/>
      <c r="SBB209" s="403"/>
      <c r="SBC209" s="403"/>
      <c r="SBO209" s="727"/>
      <c r="SBR209" s="403"/>
      <c r="SBS209" s="403"/>
      <c r="SCE209" s="727"/>
      <c r="SCH209" s="403"/>
      <c r="SCI209" s="403"/>
      <c r="SCU209" s="727"/>
      <c r="SCX209" s="403"/>
      <c r="SCY209" s="403"/>
      <c r="SDK209" s="727"/>
      <c r="SDN209" s="403"/>
      <c r="SDO209" s="403"/>
      <c r="SEA209" s="727"/>
      <c r="SED209" s="403"/>
      <c r="SEE209" s="403"/>
      <c r="SEQ209" s="727"/>
      <c r="SET209" s="403"/>
      <c r="SEU209" s="403"/>
      <c r="SFG209" s="727"/>
      <c r="SFJ209" s="403"/>
      <c r="SFK209" s="403"/>
      <c r="SFW209" s="727"/>
      <c r="SFZ209" s="403"/>
      <c r="SGA209" s="403"/>
      <c r="SGM209" s="727"/>
      <c r="SGP209" s="403"/>
      <c r="SGQ209" s="403"/>
      <c r="SHC209" s="727"/>
      <c r="SHF209" s="403"/>
      <c r="SHG209" s="403"/>
      <c r="SHS209" s="727"/>
      <c r="SHV209" s="403"/>
      <c r="SHW209" s="403"/>
      <c r="SII209" s="727"/>
      <c r="SIL209" s="403"/>
      <c r="SIM209" s="403"/>
      <c r="SIY209" s="727"/>
      <c r="SJB209" s="403"/>
      <c r="SJC209" s="403"/>
      <c r="SJO209" s="727"/>
      <c r="SJR209" s="403"/>
      <c r="SJS209" s="403"/>
      <c r="SKE209" s="727"/>
      <c r="SKH209" s="403"/>
      <c r="SKI209" s="403"/>
      <c r="SKU209" s="727"/>
      <c r="SKX209" s="403"/>
      <c r="SKY209" s="403"/>
      <c r="SLK209" s="727"/>
      <c r="SLN209" s="403"/>
      <c r="SLO209" s="403"/>
      <c r="SMA209" s="727"/>
      <c r="SMD209" s="403"/>
      <c r="SME209" s="403"/>
      <c r="SMQ209" s="727"/>
      <c r="SMT209" s="403"/>
      <c r="SMU209" s="403"/>
      <c r="SNG209" s="727"/>
      <c r="SNJ209" s="403"/>
      <c r="SNK209" s="403"/>
      <c r="SNW209" s="727"/>
      <c r="SNZ209" s="403"/>
      <c r="SOA209" s="403"/>
      <c r="SOM209" s="727"/>
      <c r="SOP209" s="403"/>
      <c r="SOQ209" s="403"/>
      <c r="SPC209" s="727"/>
      <c r="SPF209" s="403"/>
      <c r="SPG209" s="403"/>
      <c r="SPS209" s="727"/>
      <c r="SPV209" s="403"/>
      <c r="SPW209" s="403"/>
      <c r="SQI209" s="727"/>
      <c r="SQL209" s="403"/>
      <c r="SQM209" s="403"/>
      <c r="SQY209" s="727"/>
      <c r="SRB209" s="403"/>
      <c r="SRC209" s="403"/>
      <c r="SRO209" s="727"/>
      <c r="SRR209" s="403"/>
      <c r="SRS209" s="403"/>
      <c r="SSE209" s="727"/>
      <c r="SSH209" s="403"/>
      <c r="SSI209" s="403"/>
      <c r="SSU209" s="727"/>
      <c r="SSX209" s="403"/>
      <c r="SSY209" s="403"/>
      <c r="STK209" s="727"/>
      <c r="STN209" s="403"/>
      <c r="STO209" s="403"/>
      <c r="SUA209" s="727"/>
      <c r="SUD209" s="403"/>
      <c r="SUE209" s="403"/>
      <c r="SUQ209" s="727"/>
      <c r="SUT209" s="403"/>
      <c r="SUU209" s="403"/>
      <c r="SVG209" s="727"/>
      <c r="SVJ209" s="403"/>
      <c r="SVK209" s="403"/>
      <c r="SVW209" s="727"/>
      <c r="SVZ209" s="403"/>
      <c r="SWA209" s="403"/>
      <c r="SWM209" s="727"/>
      <c r="SWP209" s="403"/>
      <c r="SWQ209" s="403"/>
      <c r="SXC209" s="727"/>
      <c r="SXF209" s="403"/>
      <c r="SXG209" s="403"/>
      <c r="SXS209" s="727"/>
      <c r="SXV209" s="403"/>
      <c r="SXW209" s="403"/>
      <c r="SYI209" s="727"/>
      <c r="SYL209" s="403"/>
      <c r="SYM209" s="403"/>
      <c r="SYY209" s="727"/>
      <c r="SZB209" s="403"/>
      <c r="SZC209" s="403"/>
      <c r="SZO209" s="727"/>
      <c r="SZR209" s="403"/>
      <c r="SZS209" s="403"/>
      <c r="TAE209" s="727"/>
      <c r="TAH209" s="403"/>
      <c r="TAI209" s="403"/>
      <c r="TAU209" s="727"/>
      <c r="TAX209" s="403"/>
      <c r="TAY209" s="403"/>
      <c r="TBK209" s="727"/>
      <c r="TBN209" s="403"/>
      <c r="TBO209" s="403"/>
      <c r="TCA209" s="727"/>
      <c r="TCD209" s="403"/>
      <c r="TCE209" s="403"/>
      <c r="TCQ209" s="727"/>
      <c r="TCT209" s="403"/>
      <c r="TCU209" s="403"/>
      <c r="TDG209" s="727"/>
      <c r="TDJ209" s="403"/>
      <c r="TDK209" s="403"/>
      <c r="TDW209" s="727"/>
      <c r="TDZ209" s="403"/>
      <c r="TEA209" s="403"/>
      <c r="TEM209" s="727"/>
      <c r="TEP209" s="403"/>
      <c r="TEQ209" s="403"/>
      <c r="TFC209" s="727"/>
      <c r="TFF209" s="403"/>
      <c r="TFG209" s="403"/>
      <c r="TFS209" s="727"/>
      <c r="TFV209" s="403"/>
      <c r="TFW209" s="403"/>
      <c r="TGI209" s="727"/>
      <c r="TGL209" s="403"/>
      <c r="TGM209" s="403"/>
      <c r="TGY209" s="727"/>
      <c r="THB209" s="403"/>
      <c r="THC209" s="403"/>
      <c r="THO209" s="727"/>
      <c r="THR209" s="403"/>
      <c r="THS209" s="403"/>
      <c r="TIE209" s="727"/>
      <c r="TIH209" s="403"/>
      <c r="TII209" s="403"/>
      <c r="TIU209" s="727"/>
      <c r="TIX209" s="403"/>
      <c r="TIY209" s="403"/>
      <c r="TJK209" s="727"/>
      <c r="TJN209" s="403"/>
      <c r="TJO209" s="403"/>
      <c r="TKA209" s="727"/>
      <c r="TKD209" s="403"/>
      <c r="TKE209" s="403"/>
      <c r="TKQ209" s="727"/>
      <c r="TKT209" s="403"/>
      <c r="TKU209" s="403"/>
      <c r="TLG209" s="727"/>
      <c r="TLJ209" s="403"/>
      <c r="TLK209" s="403"/>
      <c r="TLW209" s="727"/>
      <c r="TLZ209" s="403"/>
      <c r="TMA209" s="403"/>
      <c r="TMM209" s="727"/>
      <c r="TMP209" s="403"/>
      <c r="TMQ209" s="403"/>
      <c r="TNC209" s="727"/>
      <c r="TNF209" s="403"/>
      <c r="TNG209" s="403"/>
      <c r="TNS209" s="727"/>
      <c r="TNV209" s="403"/>
      <c r="TNW209" s="403"/>
      <c r="TOI209" s="727"/>
      <c r="TOL209" s="403"/>
      <c r="TOM209" s="403"/>
      <c r="TOY209" s="727"/>
      <c r="TPB209" s="403"/>
      <c r="TPC209" s="403"/>
      <c r="TPO209" s="727"/>
      <c r="TPR209" s="403"/>
      <c r="TPS209" s="403"/>
      <c r="TQE209" s="727"/>
      <c r="TQH209" s="403"/>
      <c r="TQI209" s="403"/>
      <c r="TQU209" s="727"/>
      <c r="TQX209" s="403"/>
      <c r="TQY209" s="403"/>
      <c r="TRK209" s="727"/>
      <c r="TRN209" s="403"/>
      <c r="TRO209" s="403"/>
      <c r="TSA209" s="727"/>
      <c r="TSD209" s="403"/>
      <c r="TSE209" s="403"/>
      <c r="TSQ209" s="727"/>
      <c r="TST209" s="403"/>
      <c r="TSU209" s="403"/>
      <c r="TTG209" s="727"/>
      <c r="TTJ209" s="403"/>
      <c r="TTK209" s="403"/>
      <c r="TTW209" s="727"/>
      <c r="TTZ209" s="403"/>
      <c r="TUA209" s="403"/>
      <c r="TUM209" s="727"/>
      <c r="TUP209" s="403"/>
      <c r="TUQ209" s="403"/>
      <c r="TVC209" s="727"/>
      <c r="TVF209" s="403"/>
      <c r="TVG209" s="403"/>
      <c r="TVS209" s="727"/>
      <c r="TVV209" s="403"/>
      <c r="TVW209" s="403"/>
      <c r="TWI209" s="727"/>
      <c r="TWL209" s="403"/>
      <c r="TWM209" s="403"/>
      <c r="TWY209" s="727"/>
      <c r="TXB209" s="403"/>
      <c r="TXC209" s="403"/>
      <c r="TXO209" s="727"/>
      <c r="TXR209" s="403"/>
      <c r="TXS209" s="403"/>
      <c r="TYE209" s="727"/>
      <c r="TYH209" s="403"/>
      <c r="TYI209" s="403"/>
      <c r="TYU209" s="727"/>
      <c r="TYX209" s="403"/>
      <c r="TYY209" s="403"/>
      <c r="TZK209" s="727"/>
      <c r="TZN209" s="403"/>
      <c r="TZO209" s="403"/>
      <c r="UAA209" s="727"/>
      <c r="UAD209" s="403"/>
      <c r="UAE209" s="403"/>
      <c r="UAQ209" s="727"/>
      <c r="UAT209" s="403"/>
      <c r="UAU209" s="403"/>
      <c r="UBG209" s="727"/>
      <c r="UBJ209" s="403"/>
      <c r="UBK209" s="403"/>
      <c r="UBW209" s="727"/>
      <c r="UBZ209" s="403"/>
      <c r="UCA209" s="403"/>
      <c r="UCM209" s="727"/>
      <c r="UCP209" s="403"/>
      <c r="UCQ209" s="403"/>
      <c r="UDC209" s="727"/>
      <c r="UDF209" s="403"/>
      <c r="UDG209" s="403"/>
      <c r="UDS209" s="727"/>
      <c r="UDV209" s="403"/>
      <c r="UDW209" s="403"/>
      <c r="UEI209" s="727"/>
      <c r="UEL209" s="403"/>
      <c r="UEM209" s="403"/>
      <c r="UEY209" s="727"/>
      <c r="UFB209" s="403"/>
      <c r="UFC209" s="403"/>
      <c r="UFO209" s="727"/>
      <c r="UFR209" s="403"/>
      <c r="UFS209" s="403"/>
      <c r="UGE209" s="727"/>
      <c r="UGH209" s="403"/>
      <c r="UGI209" s="403"/>
      <c r="UGU209" s="727"/>
      <c r="UGX209" s="403"/>
      <c r="UGY209" s="403"/>
      <c r="UHK209" s="727"/>
      <c r="UHN209" s="403"/>
      <c r="UHO209" s="403"/>
      <c r="UIA209" s="727"/>
      <c r="UID209" s="403"/>
      <c r="UIE209" s="403"/>
      <c r="UIQ209" s="727"/>
      <c r="UIT209" s="403"/>
      <c r="UIU209" s="403"/>
      <c r="UJG209" s="727"/>
      <c r="UJJ209" s="403"/>
      <c r="UJK209" s="403"/>
      <c r="UJW209" s="727"/>
      <c r="UJZ209" s="403"/>
      <c r="UKA209" s="403"/>
      <c r="UKM209" s="727"/>
      <c r="UKP209" s="403"/>
      <c r="UKQ209" s="403"/>
      <c r="ULC209" s="727"/>
      <c r="ULF209" s="403"/>
      <c r="ULG209" s="403"/>
      <c r="ULS209" s="727"/>
      <c r="ULV209" s="403"/>
      <c r="ULW209" s="403"/>
      <c r="UMI209" s="727"/>
      <c r="UML209" s="403"/>
      <c r="UMM209" s="403"/>
      <c r="UMY209" s="727"/>
      <c r="UNB209" s="403"/>
      <c r="UNC209" s="403"/>
      <c r="UNO209" s="727"/>
      <c r="UNR209" s="403"/>
      <c r="UNS209" s="403"/>
      <c r="UOE209" s="727"/>
      <c r="UOH209" s="403"/>
      <c r="UOI209" s="403"/>
      <c r="UOU209" s="727"/>
      <c r="UOX209" s="403"/>
      <c r="UOY209" s="403"/>
      <c r="UPK209" s="727"/>
      <c r="UPN209" s="403"/>
      <c r="UPO209" s="403"/>
      <c r="UQA209" s="727"/>
      <c r="UQD209" s="403"/>
      <c r="UQE209" s="403"/>
      <c r="UQQ209" s="727"/>
      <c r="UQT209" s="403"/>
      <c r="UQU209" s="403"/>
      <c r="URG209" s="727"/>
      <c r="URJ209" s="403"/>
      <c r="URK209" s="403"/>
      <c r="URW209" s="727"/>
      <c r="URZ209" s="403"/>
      <c r="USA209" s="403"/>
      <c r="USM209" s="727"/>
      <c r="USP209" s="403"/>
      <c r="USQ209" s="403"/>
      <c r="UTC209" s="727"/>
      <c r="UTF209" s="403"/>
      <c r="UTG209" s="403"/>
      <c r="UTS209" s="727"/>
      <c r="UTV209" s="403"/>
      <c r="UTW209" s="403"/>
      <c r="UUI209" s="727"/>
      <c r="UUL209" s="403"/>
      <c r="UUM209" s="403"/>
      <c r="UUY209" s="727"/>
      <c r="UVB209" s="403"/>
      <c r="UVC209" s="403"/>
      <c r="UVO209" s="727"/>
      <c r="UVR209" s="403"/>
      <c r="UVS209" s="403"/>
      <c r="UWE209" s="727"/>
      <c r="UWH209" s="403"/>
      <c r="UWI209" s="403"/>
      <c r="UWU209" s="727"/>
      <c r="UWX209" s="403"/>
      <c r="UWY209" s="403"/>
      <c r="UXK209" s="727"/>
      <c r="UXN209" s="403"/>
      <c r="UXO209" s="403"/>
      <c r="UYA209" s="727"/>
      <c r="UYD209" s="403"/>
      <c r="UYE209" s="403"/>
      <c r="UYQ209" s="727"/>
      <c r="UYT209" s="403"/>
      <c r="UYU209" s="403"/>
      <c r="UZG209" s="727"/>
      <c r="UZJ209" s="403"/>
      <c r="UZK209" s="403"/>
      <c r="UZW209" s="727"/>
      <c r="UZZ209" s="403"/>
      <c r="VAA209" s="403"/>
      <c r="VAM209" s="727"/>
      <c r="VAP209" s="403"/>
      <c r="VAQ209" s="403"/>
      <c r="VBC209" s="727"/>
      <c r="VBF209" s="403"/>
      <c r="VBG209" s="403"/>
      <c r="VBS209" s="727"/>
      <c r="VBV209" s="403"/>
      <c r="VBW209" s="403"/>
      <c r="VCI209" s="727"/>
      <c r="VCL209" s="403"/>
      <c r="VCM209" s="403"/>
      <c r="VCY209" s="727"/>
      <c r="VDB209" s="403"/>
      <c r="VDC209" s="403"/>
      <c r="VDO209" s="727"/>
      <c r="VDR209" s="403"/>
      <c r="VDS209" s="403"/>
      <c r="VEE209" s="727"/>
      <c r="VEH209" s="403"/>
      <c r="VEI209" s="403"/>
      <c r="VEU209" s="727"/>
      <c r="VEX209" s="403"/>
      <c r="VEY209" s="403"/>
      <c r="VFK209" s="727"/>
      <c r="VFN209" s="403"/>
      <c r="VFO209" s="403"/>
      <c r="VGA209" s="727"/>
      <c r="VGD209" s="403"/>
      <c r="VGE209" s="403"/>
      <c r="VGQ209" s="727"/>
      <c r="VGT209" s="403"/>
      <c r="VGU209" s="403"/>
      <c r="VHG209" s="727"/>
      <c r="VHJ209" s="403"/>
      <c r="VHK209" s="403"/>
      <c r="VHW209" s="727"/>
      <c r="VHZ209" s="403"/>
      <c r="VIA209" s="403"/>
      <c r="VIM209" s="727"/>
      <c r="VIP209" s="403"/>
      <c r="VIQ209" s="403"/>
      <c r="VJC209" s="727"/>
      <c r="VJF209" s="403"/>
      <c r="VJG209" s="403"/>
      <c r="VJS209" s="727"/>
      <c r="VJV209" s="403"/>
      <c r="VJW209" s="403"/>
      <c r="VKI209" s="727"/>
      <c r="VKL209" s="403"/>
      <c r="VKM209" s="403"/>
      <c r="VKY209" s="727"/>
      <c r="VLB209" s="403"/>
      <c r="VLC209" s="403"/>
      <c r="VLO209" s="727"/>
      <c r="VLR209" s="403"/>
      <c r="VLS209" s="403"/>
      <c r="VME209" s="727"/>
      <c r="VMH209" s="403"/>
      <c r="VMI209" s="403"/>
      <c r="VMU209" s="727"/>
      <c r="VMX209" s="403"/>
      <c r="VMY209" s="403"/>
      <c r="VNK209" s="727"/>
      <c r="VNN209" s="403"/>
      <c r="VNO209" s="403"/>
      <c r="VOA209" s="727"/>
      <c r="VOD209" s="403"/>
      <c r="VOE209" s="403"/>
      <c r="VOQ209" s="727"/>
      <c r="VOT209" s="403"/>
      <c r="VOU209" s="403"/>
      <c r="VPG209" s="727"/>
      <c r="VPJ209" s="403"/>
      <c r="VPK209" s="403"/>
      <c r="VPW209" s="727"/>
      <c r="VPZ209" s="403"/>
      <c r="VQA209" s="403"/>
      <c r="VQM209" s="727"/>
      <c r="VQP209" s="403"/>
      <c r="VQQ209" s="403"/>
      <c r="VRC209" s="727"/>
      <c r="VRF209" s="403"/>
      <c r="VRG209" s="403"/>
      <c r="VRS209" s="727"/>
      <c r="VRV209" s="403"/>
      <c r="VRW209" s="403"/>
      <c r="VSI209" s="727"/>
      <c r="VSL209" s="403"/>
      <c r="VSM209" s="403"/>
      <c r="VSY209" s="727"/>
      <c r="VTB209" s="403"/>
      <c r="VTC209" s="403"/>
      <c r="VTO209" s="727"/>
      <c r="VTR209" s="403"/>
      <c r="VTS209" s="403"/>
      <c r="VUE209" s="727"/>
      <c r="VUH209" s="403"/>
      <c r="VUI209" s="403"/>
      <c r="VUU209" s="727"/>
      <c r="VUX209" s="403"/>
      <c r="VUY209" s="403"/>
      <c r="VVK209" s="727"/>
      <c r="VVN209" s="403"/>
      <c r="VVO209" s="403"/>
      <c r="VWA209" s="727"/>
      <c r="VWD209" s="403"/>
      <c r="VWE209" s="403"/>
      <c r="VWQ209" s="727"/>
      <c r="VWT209" s="403"/>
      <c r="VWU209" s="403"/>
      <c r="VXG209" s="727"/>
      <c r="VXJ209" s="403"/>
      <c r="VXK209" s="403"/>
      <c r="VXW209" s="727"/>
      <c r="VXZ209" s="403"/>
      <c r="VYA209" s="403"/>
      <c r="VYM209" s="727"/>
      <c r="VYP209" s="403"/>
      <c r="VYQ209" s="403"/>
      <c r="VZC209" s="727"/>
      <c r="VZF209" s="403"/>
      <c r="VZG209" s="403"/>
      <c r="VZS209" s="727"/>
      <c r="VZV209" s="403"/>
      <c r="VZW209" s="403"/>
      <c r="WAI209" s="727"/>
      <c r="WAL209" s="403"/>
      <c r="WAM209" s="403"/>
      <c r="WAY209" s="727"/>
      <c r="WBB209" s="403"/>
      <c r="WBC209" s="403"/>
      <c r="WBO209" s="727"/>
      <c r="WBR209" s="403"/>
      <c r="WBS209" s="403"/>
      <c r="WCE209" s="727"/>
      <c r="WCH209" s="403"/>
      <c r="WCI209" s="403"/>
      <c r="WCU209" s="727"/>
      <c r="WCX209" s="403"/>
      <c r="WCY209" s="403"/>
      <c r="WDK209" s="727"/>
      <c r="WDN209" s="403"/>
      <c r="WDO209" s="403"/>
      <c r="WEA209" s="727"/>
      <c r="WED209" s="403"/>
      <c r="WEE209" s="403"/>
      <c r="WEQ209" s="727"/>
      <c r="WET209" s="403"/>
      <c r="WEU209" s="403"/>
      <c r="WFG209" s="727"/>
      <c r="WFJ209" s="403"/>
      <c r="WFK209" s="403"/>
      <c r="WFW209" s="727"/>
      <c r="WFZ209" s="403"/>
      <c r="WGA209" s="403"/>
      <c r="WGM209" s="727"/>
      <c r="WGP209" s="403"/>
      <c r="WGQ209" s="403"/>
      <c r="WHC209" s="727"/>
      <c r="WHF209" s="403"/>
      <c r="WHG209" s="403"/>
      <c r="WHS209" s="727"/>
      <c r="WHV209" s="403"/>
      <c r="WHW209" s="403"/>
      <c r="WII209" s="727"/>
      <c r="WIL209" s="403"/>
      <c r="WIM209" s="403"/>
      <c r="WIY209" s="727"/>
      <c r="WJB209" s="403"/>
      <c r="WJC209" s="403"/>
      <c r="WJO209" s="727"/>
      <c r="WJR209" s="403"/>
      <c r="WJS209" s="403"/>
      <c r="WKE209" s="727"/>
      <c r="WKH209" s="403"/>
      <c r="WKI209" s="403"/>
      <c r="WKU209" s="727"/>
      <c r="WKX209" s="403"/>
      <c r="WKY209" s="403"/>
      <c r="WLK209" s="727"/>
      <c r="WLN209" s="403"/>
      <c r="WLO209" s="403"/>
      <c r="WMA209" s="727"/>
      <c r="WMD209" s="403"/>
      <c r="WME209" s="403"/>
      <c r="WMQ209" s="727"/>
      <c r="WMT209" s="403"/>
      <c r="WMU209" s="403"/>
      <c r="WNG209" s="727"/>
      <c r="WNJ209" s="403"/>
      <c r="WNK209" s="403"/>
      <c r="WNW209" s="727"/>
      <c r="WNZ209" s="403"/>
      <c r="WOA209" s="403"/>
      <c r="WOM209" s="727"/>
      <c r="WOP209" s="403"/>
      <c r="WOQ209" s="403"/>
      <c r="WPC209" s="727"/>
      <c r="WPF209" s="403"/>
      <c r="WPG209" s="403"/>
      <c r="WPS209" s="727"/>
      <c r="WPV209" s="403"/>
      <c r="WPW209" s="403"/>
      <c r="WQI209" s="727"/>
      <c r="WQL209" s="403"/>
      <c r="WQM209" s="403"/>
      <c r="WQY209" s="727"/>
      <c r="WRB209" s="403"/>
      <c r="WRC209" s="403"/>
      <c r="WRO209" s="727"/>
      <c r="WRR209" s="403"/>
      <c r="WRS209" s="403"/>
      <c r="WSE209" s="727"/>
      <c r="WSH209" s="403"/>
      <c r="WSI209" s="403"/>
      <c r="WSU209" s="727"/>
      <c r="WSX209" s="403"/>
      <c r="WSY209" s="403"/>
      <c r="WTK209" s="727"/>
      <c r="WTN209" s="403"/>
      <c r="WTO209" s="403"/>
      <c r="WUA209" s="727"/>
      <c r="WUD209" s="403"/>
      <c r="WUE209" s="403"/>
      <c r="WUQ209" s="727"/>
      <c r="WUT209" s="403"/>
      <c r="WUU209" s="403"/>
      <c r="WVG209" s="727"/>
      <c r="WVJ209" s="403"/>
      <c r="WVK209" s="403"/>
      <c r="WVW209" s="727"/>
      <c r="WVZ209" s="403"/>
      <c r="WWA209" s="403"/>
      <c r="WWM209" s="727"/>
      <c r="WWP209" s="403"/>
      <c r="WWQ209" s="403"/>
      <c r="WXC209" s="727"/>
      <c r="WXF209" s="403"/>
      <c r="WXG209" s="403"/>
      <c r="WXS209" s="727"/>
      <c r="WXV209" s="403"/>
      <c r="WXW209" s="403"/>
      <c r="WYI209" s="727"/>
      <c r="WYL209" s="403"/>
      <c r="WYM209" s="403"/>
      <c r="WYY209" s="727"/>
      <c r="WZB209" s="403"/>
      <c r="WZC209" s="403"/>
      <c r="WZO209" s="727"/>
      <c r="WZR209" s="403"/>
      <c r="WZS209" s="403"/>
      <c r="XAE209" s="727"/>
      <c r="XAH209" s="403"/>
      <c r="XAI209" s="403"/>
      <c r="XAU209" s="727"/>
      <c r="XAX209" s="403"/>
      <c r="XAY209" s="403"/>
      <c r="XBK209" s="727"/>
      <c r="XBN209" s="403"/>
      <c r="XBO209" s="403"/>
      <c r="XCA209" s="727"/>
      <c r="XCD209" s="403"/>
      <c r="XCE209" s="403"/>
      <c r="XCQ209" s="727"/>
      <c r="XCT209" s="403"/>
      <c r="XCU209" s="403"/>
      <c r="XDG209" s="727"/>
      <c r="XDJ209" s="403"/>
      <c r="XDK209" s="403"/>
      <c r="XDW209" s="727"/>
      <c r="XDZ209" s="403"/>
      <c r="XEA209" s="403"/>
      <c r="XEM209" s="727"/>
      <c r="XEP209" s="403"/>
      <c r="XEQ209" s="403"/>
      <c r="XFC209" s="727"/>
    </row>
    <row r="210" spans="1:1023 1026:2047 2050:3071 3074:4095 4098:5119 5122:6143 6146:7167 7170:8191 8194:9215 9218:10239 10242:11263 11266:12287 12290:13311 13314:14335 14338:15359 15362:16383" s="94" customFormat="1">
      <c r="A210" s="566" t="s">
        <v>15</v>
      </c>
      <c r="B210" s="579">
        <v>45920</v>
      </c>
      <c r="C210" s="579">
        <v>45944</v>
      </c>
      <c r="D210" s="566" t="s">
        <v>485</v>
      </c>
      <c r="E210" s="566" t="s">
        <v>486</v>
      </c>
      <c r="F210" s="566">
        <v>53</v>
      </c>
      <c r="G210" s="566" t="s">
        <v>500</v>
      </c>
      <c r="H210" s="566">
        <v>1100</v>
      </c>
      <c r="I210" s="566">
        <v>15</v>
      </c>
      <c r="J210" s="566">
        <v>0</v>
      </c>
      <c r="K210" s="566">
        <v>0</v>
      </c>
      <c r="L210" s="566">
        <v>0</v>
      </c>
      <c r="M210" s="566">
        <v>0</v>
      </c>
      <c r="N210" s="566">
        <f t="shared" si="2191"/>
        <v>1115</v>
      </c>
      <c r="O210" s="561">
        <f t="shared" si="2192"/>
        <v>21.037735849056602</v>
      </c>
      <c r="P210" s="566" t="s">
        <v>1283</v>
      </c>
      <c r="R210" s="403"/>
      <c r="S210" s="403"/>
      <c r="AE210" s="727"/>
      <c r="AH210" s="403"/>
      <c r="AI210" s="403"/>
      <c r="AU210" s="727"/>
      <c r="AX210" s="403"/>
      <c r="AY210" s="403"/>
      <c r="BK210" s="727"/>
      <c r="BN210" s="403"/>
      <c r="BO210" s="403"/>
      <c r="CA210" s="727"/>
      <c r="CD210" s="403"/>
      <c r="CE210" s="403"/>
      <c r="CQ210" s="727"/>
      <c r="CT210" s="403"/>
      <c r="CU210" s="403"/>
      <c r="DG210" s="727"/>
      <c r="DJ210" s="403"/>
      <c r="DK210" s="403"/>
      <c r="DW210" s="727"/>
      <c r="DZ210" s="403"/>
      <c r="EA210" s="403"/>
      <c r="EM210" s="727"/>
      <c r="EP210" s="403"/>
      <c r="EQ210" s="403"/>
      <c r="FC210" s="727"/>
      <c r="FF210" s="403"/>
      <c r="FG210" s="403"/>
      <c r="FS210" s="727"/>
      <c r="FV210" s="403"/>
      <c r="FW210" s="403"/>
      <c r="GI210" s="727"/>
      <c r="GL210" s="403"/>
      <c r="GM210" s="403"/>
      <c r="GY210" s="727"/>
      <c r="HB210" s="403"/>
      <c r="HC210" s="403"/>
      <c r="HO210" s="727"/>
      <c r="HR210" s="403"/>
      <c r="HS210" s="403"/>
      <c r="IE210" s="727"/>
      <c r="IH210" s="403"/>
      <c r="II210" s="403"/>
      <c r="IU210" s="727"/>
      <c r="IX210" s="403"/>
      <c r="IY210" s="403"/>
      <c r="JK210" s="727"/>
      <c r="JN210" s="403"/>
      <c r="JO210" s="403"/>
      <c r="KA210" s="727"/>
      <c r="KD210" s="403"/>
      <c r="KE210" s="403"/>
      <c r="KQ210" s="727"/>
      <c r="KT210" s="403"/>
      <c r="KU210" s="403"/>
      <c r="LG210" s="727"/>
      <c r="LJ210" s="403"/>
      <c r="LK210" s="403"/>
      <c r="LW210" s="727"/>
      <c r="LZ210" s="403"/>
      <c r="MA210" s="403"/>
      <c r="MM210" s="727"/>
      <c r="MP210" s="403"/>
      <c r="MQ210" s="403"/>
      <c r="NC210" s="727"/>
      <c r="NF210" s="403"/>
      <c r="NG210" s="403"/>
      <c r="NS210" s="727"/>
      <c r="NV210" s="403"/>
      <c r="NW210" s="403"/>
      <c r="OI210" s="727"/>
      <c r="OL210" s="403"/>
      <c r="OM210" s="403"/>
      <c r="OY210" s="727"/>
      <c r="PB210" s="403"/>
      <c r="PC210" s="403"/>
      <c r="PO210" s="727"/>
      <c r="PR210" s="403"/>
      <c r="PS210" s="403"/>
      <c r="QE210" s="727"/>
      <c r="QH210" s="403"/>
      <c r="QI210" s="403"/>
      <c r="QU210" s="727"/>
      <c r="QX210" s="403"/>
      <c r="QY210" s="403"/>
      <c r="RK210" s="727"/>
      <c r="RN210" s="403"/>
      <c r="RO210" s="403"/>
      <c r="SA210" s="727"/>
      <c r="SD210" s="403"/>
      <c r="SE210" s="403"/>
      <c r="SQ210" s="727"/>
      <c r="ST210" s="403"/>
      <c r="SU210" s="403"/>
      <c r="TG210" s="727"/>
      <c r="TJ210" s="403"/>
      <c r="TK210" s="403"/>
      <c r="TW210" s="727"/>
      <c r="TZ210" s="403"/>
      <c r="UA210" s="403"/>
      <c r="UM210" s="727"/>
      <c r="UP210" s="403"/>
      <c r="UQ210" s="403"/>
      <c r="VC210" s="727"/>
      <c r="VF210" s="403"/>
      <c r="VG210" s="403"/>
      <c r="VS210" s="727"/>
      <c r="VV210" s="403"/>
      <c r="VW210" s="403"/>
      <c r="WI210" s="727"/>
      <c r="WL210" s="403"/>
      <c r="WM210" s="403"/>
      <c r="WY210" s="727"/>
      <c r="XB210" s="403"/>
      <c r="XC210" s="403"/>
      <c r="XO210" s="727"/>
      <c r="XR210" s="403"/>
      <c r="XS210" s="403"/>
      <c r="YE210" s="727"/>
      <c r="YH210" s="403"/>
      <c r="YI210" s="403"/>
      <c r="YU210" s="727"/>
      <c r="YX210" s="403"/>
      <c r="YY210" s="403"/>
      <c r="ZK210" s="727"/>
      <c r="ZN210" s="403"/>
      <c r="ZO210" s="403"/>
      <c r="AAA210" s="727"/>
      <c r="AAD210" s="403"/>
      <c r="AAE210" s="403"/>
      <c r="AAQ210" s="727"/>
      <c r="AAT210" s="403"/>
      <c r="AAU210" s="403"/>
      <c r="ABG210" s="727"/>
      <c r="ABJ210" s="403"/>
      <c r="ABK210" s="403"/>
      <c r="ABW210" s="727"/>
      <c r="ABZ210" s="403"/>
      <c r="ACA210" s="403"/>
      <c r="ACM210" s="727"/>
      <c r="ACP210" s="403"/>
      <c r="ACQ210" s="403"/>
      <c r="ADC210" s="727"/>
      <c r="ADF210" s="403"/>
      <c r="ADG210" s="403"/>
      <c r="ADS210" s="727"/>
      <c r="ADV210" s="403"/>
      <c r="ADW210" s="403"/>
      <c r="AEI210" s="727"/>
      <c r="AEL210" s="403"/>
      <c r="AEM210" s="403"/>
      <c r="AEY210" s="727"/>
      <c r="AFB210" s="403"/>
      <c r="AFC210" s="403"/>
      <c r="AFO210" s="727"/>
      <c r="AFR210" s="403"/>
      <c r="AFS210" s="403"/>
      <c r="AGE210" s="727"/>
      <c r="AGH210" s="403"/>
      <c r="AGI210" s="403"/>
      <c r="AGU210" s="727"/>
      <c r="AGX210" s="403"/>
      <c r="AGY210" s="403"/>
      <c r="AHK210" s="727"/>
      <c r="AHN210" s="403"/>
      <c r="AHO210" s="403"/>
      <c r="AIA210" s="727"/>
      <c r="AID210" s="403"/>
      <c r="AIE210" s="403"/>
      <c r="AIQ210" s="727"/>
      <c r="AIT210" s="403"/>
      <c r="AIU210" s="403"/>
      <c r="AJG210" s="727"/>
      <c r="AJJ210" s="403"/>
      <c r="AJK210" s="403"/>
      <c r="AJW210" s="727"/>
      <c r="AJZ210" s="403"/>
      <c r="AKA210" s="403"/>
      <c r="AKM210" s="727"/>
      <c r="AKP210" s="403"/>
      <c r="AKQ210" s="403"/>
      <c r="ALC210" s="727"/>
      <c r="ALF210" s="403"/>
      <c r="ALG210" s="403"/>
      <c r="ALS210" s="727"/>
      <c r="ALV210" s="403"/>
      <c r="ALW210" s="403"/>
      <c r="AMI210" s="727"/>
      <c r="AML210" s="403"/>
      <c r="AMM210" s="403"/>
      <c r="AMY210" s="727"/>
      <c r="ANB210" s="403"/>
      <c r="ANC210" s="403"/>
      <c r="ANO210" s="727"/>
      <c r="ANR210" s="403"/>
      <c r="ANS210" s="403"/>
      <c r="AOE210" s="727"/>
      <c r="AOH210" s="403"/>
      <c r="AOI210" s="403"/>
      <c r="AOU210" s="727"/>
      <c r="AOX210" s="403"/>
      <c r="AOY210" s="403"/>
      <c r="APK210" s="727"/>
      <c r="APN210" s="403"/>
      <c r="APO210" s="403"/>
      <c r="AQA210" s="727"/>
      <c r="AQD210" s="403"/>
      <c r="AQE210" s="403"/>
      <c r="AQQ210" s="727"/>
      <c r="AQT210" s="403"/>
      <c r="AQU210" s="403"/>
      <c r="ARG210" s="727"/>
      <c r="ARJ210" s="403"/>
      <c r="ARK210" s="403"/>
      <c r="ARW210" s="727"/>
      <c r="ARZ210" s="403"/>
      <c r="ASA210" s="403"/>
      <c r="ASM210" s="727"/>
      <c r="ASP210" s="403"/>
      <c r="ASQ210" s="403"/>
      <c r="ATC210" s="727"/>
      <c r="ATF210" s="403"/>
      <c r="ATG210" s="403"/>
      <c r="ATS210" s="727"/>
      <c r="ATV210" s="403"/>
      <c r="ATW210" s="403"/>
      <c r="AUI210" s="727"/>
      <c r="AUL210" s="403"/>
      <c r="AUM210" s="403"/>
      <c r="AUY210" s="727"/>
      <c r="AVB210" s="403"/>
      <c r="AVC210" s="403"/>
      <c r="AVO210" s="727"/>
      <c r="AVR210" s="403"/>
      <c r="AVS210" s="403"/>
      <c r="AWE210" s="727"/>
      <c r="AWH210" s="403"/>
      <c r="AWI210" s="403"/>
      <c r="AWU210" s="727"/>
      <c r="AWX210" s="403"/>
      <c r="AWY210" s="403"/>
      <c r="AXK210" s="727"/>
      <c r="AXN210" s="403"/>
      <c r="AXO210" s="403"/>
      <c r="AYA210" s="727"/>
      <c r="AYD210" s="403"/>
      <c r="AYE210" s="403"/>
      <c r="AYQ210" s="727"/>
      <c r="AYT210" s="403"/>
      <c r="AYU210" s="403"/>
      <c r="AZG210" s="727"/>
      <c r="AZJ210" s="403"/>
      <c r="AZK210" s="403"/>
      <c r="AZW210" s="727"/>
      <c r="AZZ210" s="403"/>
      <c r="BAA210" s="403"/>
      <c r="BAM210" s="727"/>
      <c r="BAP210" s="403"/>
      <c r="BAQ210" s="403"/>
      <c r="BBC210" s="727"/>
      <c r="BBF210" s="403"/>
      <c r="BBG210" s="403"/>
      <c r="BBS210" s="727"/>
      <c r="BBV210" s="403"/>
      <c r="BBW210" s="403"/>
      <c r="BCI210" s="727"/>
      <c r="BCL210" s="403"/>
      <c r="BCM210" s="403"/>
      <c r="BCY210" s="727"/>
      <c r="BDB210" s="403"/>
      <c r="BDC210" s="403"/>
      <c r="BDO210" s="727"/>
      <c r="BDR210" s="403"/>
      <c r="BDS210" s="403"/>
      <c r="BEE210" s="727"/>
      <c r="BEH210" s="403"/>
      <c r="BEI210" s="403"/>
      <c r="BEU210" s="727"/>
      <c r="BEX210" s="403"/>
      <c r="BEY210" s="403"/>
      <c r="BFK210" s="727"/>
      <c r="BFN210" s="403"/>
      <c r="BFO210" s="403"/>
      <c r="BGA210" s="727"/>
      <c r="BGD210" s="403"/>
      <c r="BGE210" s="403"/>
      <c r="BGQ210" s="727"/>
      <c r="BGT210" s="403"/>
      <c r="BGU210" s="403"/>
      <c r="BHG210" s="727"/>
      <c r="BHJ210" s="403"/>
      <c r="BHK210" s="403"/>
      <c r="BHW210" s="727"/>
      <c r="BHZ210" s="403"/>
      <c r="BIA210" s="403"/>
      <c r="BIM210" s="727"/>
      <c r="BIP210" s="403"/>
      <c r="BIQ210" s="403"/>
      <c r="BJC210" s="727"/>
      <c r="BJF210" s="403"/>
      <c r="BJG210" s="403"/>
      <c r="BJS210" s="727"/>
      <c r="BJV210" s="403"/>
      <c r="BJW210" s="403"/>
      <c r="BKI210" s="727"/>
      <c r="BKL210" s="403"/>
      <c r="BKM210" s="403"/>
      <c r="BKY210" s="727"/>
      <c r="BLB210" s="403"/>
      <c r="BLC210" s="403"/>
      <c r="BLO210" s="727"/>
      <c r="BLR210" s="403"/>
      <c r="BLS210" s="403"/>
      <c r="BME210" s="727"/>
      <c r="BMH210" s="403"/>
      <c r="BMI210" s="403"/>
      <c r="BMU210" s="727"/>
      <c r="BMX210" s="403"/>
      <c r="BMY210" s="403"/>
      <c r="BNK210" s="727"/>
      <c r="BNN210" s="403"/>
      <c r="BNO210" s="403"/>
      <c r="BOA210" s="727"/>
      <c r="BOD210" s="403"/>
      <c r="BOE210" s="403"/>
      <c r="BOQ210" s="727"/>
      <c r="BOT210" s="403"/>
      <c r="BOU210" s="403"/>
      <c r="BPG210" s="727"/>
      <c r="BPJ210" s="403"/>
      <c r="BPK210" s="403"/>
      <c r="BPW210" s="727"/>
      <c r="BPZ210" s="403"/>
      <c r="BQA210" s="403"/>
      <c r="BQM210" s="727"/>
      <c r="BQP210" s="403"/>
      <c r="BQQ210" s="403"/>
      <c r="BRC210" s="727"/>
      <c r="BRF210" s="403"/>
      <c r="BRG210" s="403"/>
      <c r="BRS210" s="727"/>
      <c r="BRV210" s="403"/>
      <c r="BRW210" s="403"/>
      <c r="BSI210" s="727"/>
      <c r="BSL210" s="403"/>
      <c r="BSM210" s="403"/>
      <c r="BSY210" s="727"/>
      <c r="BTB210" s="403"/>
      <c r="BTC210" s="403"/>
      <c r="BTO210" s="727"/>
      <c r="BTR210" s="403"/>
      <c r="BTS210" s="403"/>
      <c r="BUE210" s="727"/>
      <c r="BUH210" s="403"/>
      <c r="BUI210" s="403"/>
      <c r="BUU210" s="727"/>
      <c r="BUX210" s="403"/>
      <c r="BUY210" s="403"/>
      <c r="BVK210" s="727"/>
      <c r="BVN210" s="403"/>
      <c r="BVO210" s="403"/>
      <c r="BWA210" s="727"/>
      <c r="BWD210" s="403"/>
      <c r="BWE210" s="403"/>
      <c r="BWQ210" s="727"/>
      <c r="BWT210" s="403"/>
      <c r="BWU210" s="403"/>
      <c r="BXG210" s="727"/>
      <c r="BXJ210" s="403"/>
      <c r="BXK210" s="403"/>
      <c r="BXW210" s="727"/>
      <c r="BXZ210" s="403"/>
      <c r="BYA210" s="403"/>
      <c r="BYM210" s="727"/>
      <c r="BYP210" s="403"/>
      <c r="BYQ210" s="403"/>
      <c r="BZC210" s="727"/>
      <c r="BZF210" s="403"/>
      <c r="BZG210" s="403"/>
      <c r="BZS210" s="727"/>
      <c r="BZV210" s="403"/>
      <c r="BZW210" s="403"/>
      <c r="CAI210" s="727"/>
      <c r="CAL210" s="403"/>
      <c r="CAM210" s="403"/>
      <c r="CAY210" s="727"/>
      <c r="CBB210" s="403"/>
      <c r="CBC210" s="403"/>
      <c r="CBO210" s="727"/>
      <c r="CBR210" s="403"/>
      <c r="CBS210" s="403"/>
      <c r="CCE210" s="727"/>
      <c r="CCH210" s="403"/>
      <c r="CCI210" s="403"/>
      <c r="CCU210" s="727"/>
      <c r="CCX210" s="403"/>
      <c r="CCY210" s="403"/>
      <c r="CDK210" s="727"/>
      <c r="CDN210" s="403"/>
      <c r="CDO210" s="403"/>
      <c r="CEA210" s="727"/>
      <c r="CED210" s="403"/>
      <c r="CEE210" s="403"/>
      <c r="CEQ210" s="727"/>
      <c r="CET210" s="403"/>
      <c r="CEU210" s="403"/>
      <c r="CFG210" s="727"/>
      <c r="CFJ210" s="403"/>
      <c r="CFK210" s="403"/>
      <c r="CFW210" s="727"/>
      <c r="CFZ210" s="403"/>
      <c r="CGA210" s="403"/>
      <c r="CGM210" s="727"/>
      <c r="CGP210" s="403"/>
      <c r="CGQ210" s="403"/>
      <c r="CHC210" s="727"/>
      <c r="CHF210" s="403"/>
      <c r="CHG210" s="403"/>
      <c r="CHS210" s="727"/>
      <c r="CHV210" s="403"/>
      <c r="CHW210" s="403"/>
      <c r="CII210" s="727"/>
      <c r="CIL210" s="403"/>
      <c r="CIM210" s="403"/>
      <c r="CIY210" s="727"/>
      <c r="CJB210" s="403"/>
      <c r="CJC210" s="403"/>
      <c r="CJO210" s="727"/>
      <c r="CJR210" s="403"/>
      <c r="CJS210" s="403"/>
      <c r="CKE210" s="727"/>
      <c r="CKH210" s="403"/>
      <c r="CKI210" s="403"/>
      <c r="CKU210" s="727"/>
      <c r="CKX210" s="403"/>
      <c r="CKY210" s="403"/>
      <c r="CLK210" s="727"/>
      <c r="CLN210" s="403"/>
      <c r="CLO210" s="403"/>
      <c r="CMA210" s="727"/>
      <c r="CMD210" s="403"/>
      <c r="CME210" s="403"/>
      <c r="CMQ210" s="727"/>
      <c r="CMT210" s="403"/>
      <c r="CMU210" s="403"/>
      <c r="CNG210" s="727"/>
      <c r="CNJ210" s="403"/>
      <c r="CNK210" s="403"/>
      <c r="CNW210" s="727"/>
      <c r="CNZ210" s="403"/>
      <c r="COA210" s="403"/>
      <c r="COM210" s="727"/>
      <c r="COP210" s="403"/>
      <c r="COQ210" s="403"/>
      <c r="CPC210" s="727"/>
      <c r="CPF210" s="403"/>
      <c r="CPG210" s="403"/>
      <c r="CPS210" s="727"/>
      <c r="CPV210" s="403"/>
      <c r="CPW210" s="403"/>
      <c r="CQI210" s="727"/>
      <c r="CQL210" s="403"/>
      <c r="CQM210" s="403"/>
      <c r="CQY210" s="727"/>
      <c r="CRB210" s="403"/>
      <c r="CRC210" s="403"/>
      <c r="CRO210" s="727"/>
      <c r="CRR210" s="403"/>
      <c r="CRS210" s="403"/>
      <c r="CSE210" s="727"/>
      <c r="CSH210" s="403"/>
      <c r="CSI210" s="403"/>
      <c r="CSU210" s="727"/>
      <c r="CSX210" s="403"/>
      <c r="CSY210" s="403"/>
      <c r="CTK210" s="727"/>
      <c r="CTN210" s="403"/>
      <c r="CTO210" s="403"/>
      <c r="CUA210" s="727"/>
      <c r="CUD210" s="403"/>
      <c r="CUE210" s="403"/>
      <c r="CUQ210" s="727"/>
      <c r="CUT210" s="403"/>
      <c r="CUU210" s="403"/>
      <c r="CVG210" s="727"/>
      <c r="CVJ210" s="403"/>
      <c r="CVK210" s="403"/>
      <c r="CVW210" s="727"/>
      <c r="CVZ210" s="403"/>
      <c r="CWA210" s="403"/>
      <c r="CWM210" s="727"/>
      <c r="CWP210" s="403"/>
      <c r="CWQ210" s="403"/>
      <c r="CXC210" s="727"/>
      <c r="CXF210" s="403"/>
      <c r="CXG210" s="403"/>
      <c r="CXS210" s="727"/>
      <c r="CXV210" s="403"/>
      <c r="CXW210" s="403"/>
      <c r="CYI210" s="727"/>
      <c r="CYL210" s="403"/>
      <c r="CYM210" s="403"/>
      <c r="CYY210" s="727"/>
      <c r="CZB210" s="403"/>
      <c r="CZC210" s="403"/>
      <c r="CZO210" s="727"/>
      <c r="CZR210" s="403"/>
      <c r="CZS210" s="403"/>
      <c r="DAE210" s="727"/>
      <c r="DAH210" s="403"/>
      <c r="DAI210" s="403"/>
      <c r="DAU210" s="727"/>
      <c r="DAX210" s="403"/>
      <c r="DAY210" s="403"/>
      <c r="DBK210" s="727"/>
      <c r="DBN210" s="403"/>
      <c r="DBO210" s="403"/>
      <c r="DCA210" s="727"/>
      <c r="DCD210" s="403"/>
      <c r="DCE210" s="403"/>
      <c r="DCQ210" s="727"/>
      <c r="DCT210" s="403"/>
      <c r="DCU210" s="403"/>
      <c r="DDG210" s="727"/>
      <c r="DDJ210" s="403"/>
      <c r="DDK210" s="403"/>
      <c r="DDW210" s="727"/>
      <c r="DDZ210" s="403"/>
      <c r="DEA210" s="403"/>
      <c r="DEM210" s="727"/>
      <c r="DEP210" s="403"/>
      <c r="DEQ210" s="403"/>
      <c r="DFC210" s="727"/>
      <c r="DFF210" s="403"/>
      <c r="DFG210" s="403"/>
      <c r="DFS210" s="727"/>
      <c r="DFV210" s="403"/>
      <c r="DFW210" s="403"/>
      <c r="DGI210" s="727"/>
      <c r="DGL210" s="403"/>
      <c r="DGM210" s="403"/>
      <c r="DGY210" s="727"/>
      <c r="DHB210" s="403"/>
      <c r="DHC210" s="403"/>
      <c r="DHO210" s="727"/>
      <c r="DHR210" s="403"/>
      <c r="DHS210" s="403"/>
      <c r="DIE210" s="727"/>
      <c r="DIH210" s="403"/>
      <c r="DII210" s="403"/>
      <c r="DIU210" s="727"/>
      <c r="DIX210" s="403"/>
      <c r="DIY210" s="403"/>
      <c r="DJK210" s="727"/>
      <c r="DJN210" s="403"/>
      <c r="DJO210" s="403"/>
      <c r="DKA210" s="727"/>
      <c r="DKD210" s="403"/>
      <c r="DKE210" s="403"/>
      <c r="DKQ210" s="727"/>
      <c r="DKT210" s="403"/>
      <c r="DKU210" s="403"/>
      <c r="DLG210" s="727"/>
      <c r="DLJ210" s="403"/>
      <c r="DLK210" s="403"/>
      <c r="DLW210" s="727"/>
      <c r="DLZ210" s="403"/>
      <c r="DMA210" s="403"/>
      <c r="DMM210" s="727"/>
      <c r="DMP210" s="403"/>
      <c r="DMQ210" s="403"/>
      <c r="DNC210" s="727"/>
      <c r="DNF210" s="403"/>
      <c r="DNG210" s="403"/>
      <c r="DNS210" s="727"/>
      <c r="DNV210" s="403"/>
      <c r="DNW210" s="403"/>
      <c r="DOI210" s="727"/>
      <c r="DOL210" s="403"/>
      <c r="DOM210" s="403"/>
      <c r="DOY210" s="727"/>
      <c r="DPB210" s="403"/>
      <c r="DPC210" s="403"/>
      <c r="DPO210" s="727"/>
      <c r="DPR210" s="403"/>
      <c r="DPS210" s="403"/>
      <c r="DQE210" s="727"/>
      <c r="DQH210" s="403"/>
      <c r="DQI210" s="403"/>
      <c r="DQU210" s="727"/>
      <c r="DQX210" s="403"/>
      <c r="DQY210" s="403"/>
      <c r="DRK210" s="727"/>
      <c r="DRN210" s="403"/>
      <c r="DRO210" s="403"/>
      <c r="DSA210" s="727"/>
      <c r="DSD210" s="403"/>
      <c r="DSE210" s="403"/>
      <c r="DSQ210" s="727"/>
      <c r="DST210" s="403"/>
      <c r="DSU210" s="403"/>
      <c r="DTG210" s="727"/>
      <c r="DTJ210" s="403"/>
      <c r="DTK210" s="403"/>
      <c r="DTW210" s="727"/>
      <c r="DTZ210" s="403"/>
      <c r="DUA210" s="403"/>
      <c r="DUM210" s="727"/>
      <c r="DUP210" s="403"/>
      <c r="DUQ210" s="403"/>
      <c r="DVC210" s="727"/>
      <c r="DVF210" s="403"/>
      <c r="DVG210" s="403"/>
      <c r="DVS210" s="727"/>
      <c r="DVV210" s="403"/>
      <c r="DVW210" s="403"/>
      <c r="DWI210" s="727"/>
      <c r="DWL210" s="403"/>
      <c r="DWM210" s="403"/>
      <c r="DWY210" s="727"/>
      <c r="DXB210" s="403"/>
      <c r="DXC210" s="403"/>
      <c r="DXO210" s="727"/>
      <c r="DXR210" s="403"/>
      <c r="DXS210" s="403"/>
      <c r="DYE210" s="727"/>
      <c r="DYH210" s="403"/>
      <c r="DYI210" s="403"/>
      <c r="DYU210" s="727"/>
      <c r="DYX210" s="403"/>
      <c r="DYY210" s="403"/>
      <c r="DZK210" s="727"/>
      <c r="DZN210" s="403"/>
      <c r="DZO210" s="403"/>
      <c r="EAA210" s="727"/>
      <c r="EAD210" s="403"/>
      <c r="EAE210" s="403"/>
      <c r="EAQ210" s="727"/>
      <c r="EAT210" s="403"/>
      <c r="EAU210" s="403"/>
      <c r="EBG210" s="727"/>
      <c r="EBJ210" s="403"/>
      <c r="EBK210" s="403"/>
      <c r="EBW210" s="727"/>
      <c r="EBZ210" s="403"/>
      <c r="ECA210" s="403"/>
      <c r="ECM210" s="727"/>
      <c r="ECP210" s="403"/>
      <c r="ECQ210" s="403"/>
      <c r="EDC210" s="727"/>
      <c r="EDF210" s="403"/>
      <c r="EDG210" s="403"/>
      <c r="EDS210" s="727"/>
      <c r="EDV210" s="403"/>
      <c r="EDW210" s="403"/>
      <c r="EEI210" s="727"/>
      <c r="EEL210" s="403"/>
      <c r="EEM210" s="403"/>
      <c r="EEY210" s="727"/>
      <c r="EFB210" s="403"/>
      <c r="EFC210" s="403"/>
      <c r="EFO210" s="727"/>
      <c r="EFR210" s="403"/>
      <c r="EFS210" s="403"/>
      <c r="EGE210" s="727"/>
      <c r="EGH210" s="403"/>
      <c r="EGI210" s="403"/>
      <c r="EGU210" s="727"/>
      <c r="EGX210" s="403"/>
      <c r="EGY210" s="403"/>
      <c r="EHK210" s="727"/>
      <c r="EHN210" s="403"/>
      <c r="EHO210" s="403"/>
      <c r="EIA210" s="727"/>
      <c r="EID210" s="403"/>
      <c r="EIE210" s="403"/>
      <c r="EIQ210" s="727"/>
      <c r="EIT210" s="403"/>
      <c r="EIU210" s="403"/>
      <c r="EJG210" s="727"/>
      <c r="EJJ210" s="403"/>
      <c r="EJK210" s="403"/>
      <c r="EJW210" s="727"/>
      <c r="EJZ210" s="403"/>
      <c r="EKA210" s="403"/>
      <c r="EKM210" s="727"/>
      <c r="EKP210" s="403"/>
      <c r="EKQ210" s="403"/>
      <c r="ELC210" s="727"/>
      <c r="ELF210" s="403"/>
      <c r="ELG210" s="403"/>
      <c r="ELS210" s="727"/>
      <c r="ELV210" s="403"/>
      <c r="ELW210" s="403"/>
      <c r="EMI210" s="727"/>
      <c r="EML210" s="403"/>
      <c r="EMM210" s="403"/>
      <c r="EMY210" s="727"/>
      <c r="ENB210" s="403"/>
      <c r="ENC210" s="403"/>
      <c r="ENO210" s="727"/>
      <c r="ENR210" s="403"/>
      <c r="ENS210" s="403"/>
      <c r="EOE210" s="727"/>
      <c r="EOH210" s="403"/>
      <c r="EOI210" s="403"/>
      <c r="EOU210" s="727"/>
      <c r="EOX210" s="403"/>
      <c r="EOY210" s="403"/>
      <c r="EPK210" s="727"/>
      <c r="EPN210" s="403"/>
      <c r="EPO210" s="403"/>
      <c r="EQA210" s="727"/>
      <c r="EQD210" s="403"/>
      <c r="EQE210" s="403"/>
      <c r="EQQ210" s="727"/>
      <c r="EQT210" s="403"/>
      <c r="EQU210" s="403"/>
      <c r="ERG210" s="727"/>
      <c r="ERJ210" s="403"/>
      <c r="ERK210" s="403"/>
      <c r="ERW210" s="727"/>
      <c r="ERZ210" s="403"/>
      <c r="ESA210" s="403"/>
      <c r="ESM210" s="727"/>
      <c r="ESP210" s="403"/>
      <c r="ESQ210" s="403"/>
      <c r="ETC210" s="727"/>
      <c r="ETF210" s="403"/>
      <c r="ETG210" s="403"/>
      <c r="ETS210" s="727"/>
      <c r="ETV210" s="403"/>
      <c r="ETW210" s="403"/>
      <c r="EUI210" s="727"/>
      <c r="EUL210" s="403"/>
      <c r="EUM210" s="403"/>
      <c r="EUY210" s="727"/>
      <c r="EVB210" s="403"/>
      <c r="EVC210" s="403"/>
      <c r="EVO210" s="727"/>
      <c r="EVR210" s="403"/>
      <c r="EVS210" s="403"/>
      <c r="EWE210" s="727"/>
      <c r="EWH210" s="403"/>
      <c r="EWI210" s="403"/>
      <c r="EWU210" s="727"/>
      <c r="EWX210" s="403"/>
      <c r="EWY210" s="403"/>
      <c r="EXK210" s="727"/>
      <c r="EXN210" s="403"/>
      <c r="EXO210" s="403"/>
      <c r="EYA210" s="727"/>
      <c r="EYD210" s="403"/>
      <c r="EYE210" s="403"/>
      <c r="EYQ210" s="727"/>
      <c r="EYT210" s="403"/>
      <c r="EYU210" s="403"/>
      <c r="EZG210" s="727"/>
      <c r="EZJ210" s="403"/>
      <c r="EZK210" s="403"/>
      <c r="EZW210" s="727"/>
      <c r="EZZ210" s="403"/>
      <c r="FAA210" s="403"/>
      <c r="FAM210" s="727"/>
      <c r="FAP210" s="403"/>
      <c r="FAQ210" s="403"/>
      <c r="FBC210" s="727"/>
      <c r="FBF210" s="403"/>
      <c r="FBG210" s="403"/>
      <c r="FBS210" s="727"/>
      <c r="FBV210" s="403"/>
      <c r="FBW210" s="403"/>
      <c r="FCI210" s="727"/>
      <c r="FCL210" s="403"/>
      <c r="FCM210" s="403"/>
      <c r="FCY210" s="727"/>
      <c r="FDB210" s="403"/>
      <c r="FDC210" s="403"/>
      <c r="FDO210" s="727"/>
      <c r="FDR210" s="403"/>
      <c r="FDS210" s="403"/>
      <c r="FEE210" s="727"/>
      <c r="FEH210" s="403"/>
      <c r="FEI210" s="403"/>
      <c r="FEU210" s="727"/>
      <c r="FEX210" s="403"/>
      <c r="FEY210" s="403"/>
      <c r="FFK210" s="727"/>
      <c r="FFN210" s="403"/>
      <c r="FFO210" s="403"/>
      <c r="FGA210" s="727"/>
      <c r="FGD210" s="403"/>
      <c r="FGE210" s="403"/>
      <c r="FGQ210" s="727"/>
      <c r="FGT210" s="403"/>
      <c r="FGU210" s="403"/>
      <c r="FHG210" s="727"/>
      <c r="FHJ210" s="403"/>
      <c r="FHK210" s="403"/>
      <c r="FHW210" s="727"/>
      <c r="FHZ210" s="403"/>
      <c r="FIA210" s="403"/>
      <c r="FIM210" s="727"/>
      <c r="FIP210" s="403"/>
      <c r="FIQ210" s="403"/>
      <c r="FJC210" s="727"/>
      <c r="FJF210" s="403"/>
      <c r="FJG210" s="403"/>
      <c r="FJS210" s="727"/>
      <c r="FJV210" s="403"/>
      <c r="FJW210" s="403"/>
      <c r="FKI210" s="727"/>
      <c r="FKL210" s="403"/>
      <c r="FKM210" s="403"/>
      <c r="FKY210" s="727"/>
      <c r="FLB210" s="403"/>
      <c r="FLC210" s="403"/>
      <c r="FLO210" s="727"/>
      <c r="FLR210" s="403"/>
      <c r="FLS210" s="403"/>
      <c r="FME210" s="727"/>
      <c r="FMH210" s="403"/>
      <c r="FMI210" s="403"/>
      <c r="FMU210" s="727"/>
      <c r="FMX210" s="403"/>
      <c r="FMY210" s="403"/>
      <c r="FNK210" s="727"/>
      <c r="FNN210" s="403"/>
      <c r="FNO210" s="403"/>
      <c r="FOA210" s="727"/>
      <c r="FOD210" s="403"/>
      <c r="FOE210" s="403"/>
      <c r="FOQ210" s="727"/>
      <c r="FOT210" s="403"/>
      <c r="FOU210" s="403"/>
      <c r="FPG210" s="727"/>
      <c r="FPJ210" s="403"/>
      <c r="FPK210" s="403"/>
      <c r="FPW210" s="727"/>
      <c r="FPZ210" s="403"/>
      <c r="FQA210" s="403"/>
      <c r="FQM210" s="727"/>
      <c r="FQP210" s="403"/>
      <c r="FQQ210" s="403"/>
      <c r="FRC210" s="727"/>
      <c r="FRF210" s="403"/>
      <c r="FRG210" s="403"/>
      <c r="FRS210" s="727"/>
      <c r="FRV210" s="403"/>
      <c r="FRW210" s="403"/>
      <c r="FSI210" s="727"/>
      <c r="FSL210" s="403"/>
      <c r="FSM210" s="403"/>
      <c r="FSY210" s="727"/>
      <c r="FTB210" s="403"/>
      <c r="FTC210" s="403"/>
      <c r="FTO210" s="727"/>
      <c r="FTR210" s="403"/>
      <c r="FTS210" s="403"/>
      <c r="FUE210" s="727"/>
      <c r="FUH210" s="403"/>
      <c r="FUI210" s="403"/>
      <c r="FUU210" s="727"/>
      <c r="FUX210" s="403"/>
      <c r="FUY210" s="403"/>
      <c r="FVK210" s="727"/>
      <c r="FVN210" s="403"/>
      <c r="FVO210" s="403"/>
      <c r="FWA210" s="727"/>
      <c r="FWD210" s="403"/>
      <c r="FWE210" s="403"/>
      <c r="FWQ210" s="727"/>
      <c r="FWT210" s="403"/>
      <c r="FWU210" s="403"/>
      <c r="FXG210" s="727"/>
      <c r="FXJ210" s="403"/>
      <c r="FXK210" s="403"/>
      <c r="FXW210" s="727"/>
      <c r="FXZ210" s="403"/>
      <c r="FYA210" s="403"/>
      <c r="FYM210" s="727"/>
      <c r="FYP210" s="403"/>
      <c r="FYQ210" s="403"/>
      <c r="FZC210" s="727"/>
      <c r="FZF210" s="403"/>
      <c r="FZG210" s="403"/>
      <c r="FZS210" s="727"/>
      <c r="FZV210" s="403"/>
      <c r="FZW210" s="403"/>
      <c r="GAI210" s="727"/>
      <c r="GAL210" s="403"/>
      <c r="GAM210" s="403"/>
      <c r="GAY210" s="727"/>
      <c r="GBB210" s="403"/>
      <c r="GBC210" s="403"/>
      <c r="GBO210" s="727"/>
      <c r="GBR210" s="403"/>
      <c r="GBS210" s="403"/>
      <c r="GCE210" s="727"/>
      <c r="GCH210" s="403"/>
      <c r="GCI210" s="403"/>
      <c r="GCU210" s="727"/>
      <c r="GCX210" s="403"/>
      <c r="GCY210" s="403"/>
      <c r="GDK210" s="727"/>
      <c r="GDN210" s="403"/>
      <c r="GDO210" s="403"/>
      <c r="GEA210" s="727"/>
      <c r="GED210" s="403"/>
      <c r="GEE210" s="403"/>
      <c r="GEQ210" s="727"/>
      <c r="GET210" s="403"/>
      <c r="GEU210" s="403"/>
      <c r="GFG210" s="727"/>
      <c r="GFJ210" s="403"/>
      <c r="GFK210" s="403"/>
      <c r="GFW210" s="727"/>
      <c r="GFZ210" s="403"/>
      <c r="GGA210" s="403"/>
      <c r="GGM210" s="727"/>
      <c r="GGP210" s="403"/>
      <c r="GGQ210" s="403"/>
      <c r="GHC210" s="727"/>
      <c r="GHF210" s="403"/>
      <c r="GHG210" s="403"/>
      <c r="GHS210" s="727"/>
      <c r="GHV210" s="403"/>
      <c r="GHW210" s="403"/>
      <c r="GII210" s="727"/>
      <c r="GIL210" s="403"/>
      <c r="GIM210" s="403"/>
      <c r="GIY210" s="727"/>
      <c r="GJB210" s="403"/>
      <c r="GJC210" s="403"/>
      <c r="GJO210" s="727"/>
      <c r="GJR210" s="403"/>
      <c r="GJS210" s="403"/>
      <c r="GKE210" s="727"/>
      <c r="GKH210" s="403"/>
      <c r="GKI210" s="403"/>
      <c r="GKU210" s="727"/>
      <c r="GKX210" s="403"/>
      <c r="GKY210" s="403"/>
      <c r="GLK210" s="727"/>
      <c r="GLN210" s="403"/>
      <c r="GLO210" s="403"/>
      <c r="GMA210" s="727"/>
      <c r="GMD210" s="403"/>
      <c r="GME210" s="403"/>
      <c r="GMQ210" s="727"/>
      <c r="GMT210" s="403"/>
      <c r="GMU210" s="403"/>
      <c r="GNG210" s="727"/>
      <c r="GNJ210" s="403"/>
      <c r="GNK210" s="403"/>
      <c r="GNW210" s="727"/>
      <c r="GNZ210" s="403"/>
      <c r="GOA210" s="403"/>
      <c r="GOM210" s="727"/>
      <c r="GOP210" s="403"/>
      <c r="GOQ210" s="403"/>
      <c r="GPC210" s="727"/>
      <c r="GPF210" s="403"/>
      <c r="GPG210" s="403"/>
      <c r="GPS210" s="727"/>
      <c r="GPV210" s="403"/>
      <c r="GPW210" s="403"/>
      <c r="GQI210" s="727"/>
      <c r="GQL210" s="403"/>
      <c r="GQM210" s="403"/>
      <c r="GQY210" s="727"/>
      <c r="GRB210" s="403"/>
      <c r="GRC210" s="403"/>
      <c r="GRO210" s="727"/>
      <c r="GRR210" s="403"/>
      <c r="GRS210" s="403"/>
      <c r="GSE210" s="727"/>
      <c r="GSH210" s="403"/>
      <c r="GSI210" s="403"/>
      <c r="GSU210" s="727"/>
      <c r="GSX210" s="403"/>
      <c r="GSY210" s="403"/>
      <c r="GTK210" s="727"/>
      <c r="GTN210" s="403"/>
      <c r="GTO210" s="403"/>
      <c r="GUA210" s="727"/>
      <c r="GUD210" s="403"/>
      <c r="GUE210" s="403"/>
      <c r="GUQ210" s="727"/>
      <c r="GUT210" s="403"/>
      <c r="GUU210" s="403"/>
      <c r="GVG210" s="727"/>
      <c r="GVJ210" s="403"/>
      <c r="GVK210" s="403"/>
      <c r="GVW210" s="727"/>
      <c r="GVZ210" s="403"/>
      <c r="GWA210" s="403"/>
      <c r="GWM210" s="727"/>
      <c r="GWP210" s="403"/>
      <c r="GWQ210" s="403"/>
      <c r="GXC210" s="727"/>
      <c r="GXF210" s="403"/>
      <c r="GXG210" s="403"/>
      <c r="GXS210" s="727"/>
      <c r="GXV210" s="403"/>
      <c r="GXW210" s="403"/>
      <c r="GYI210" s="727"/>
      <c r="GYL210" s="403"/>
      <c r="GYM210" s="403"/>
      <c r="GYY210" s="727"/>
      <c r="GZB210" s="403"/>
      <c r="GZC210" s="403"/>
      <c r="GZO210" s="727"/>
      <c r="GZR210" s="403"/>
      <c r="GZS210" s="403"/>
      <c r="HAE210" s="727"/>
      <c r="HAH210" s="403"/>
      <c r="HAI210" s="403"/>
      <c r="HAU210" s="727"/>
      <c r="HAX210" s="403"/>
      <c r="HAY210" s="403"/>
      <c r="HBK210" s="727"/>
      <c r="HBN210" s="403"/>
      <c r="HBO210" s="403"/>
      <c r="HCA210" s="727"/>
      <c r="HCD210" s="403"/>
      <c r="HCE210" s="403"/>
      <c r="HCQ210" s="727"/>
      <c r="HCT210" s="403"/>
      <c r="HCU210" s="403"/>
      <c r="HDG210" s="727"/>
      <c r="HDJ210" s="403"/>
      <c r="HDK210" s="403"/>
      <c r="HDW210" s="727"/>
      <c r="HDZ210" s="403"/>
      <c r="HEA210" s="403"/>
      <c r="HEM210" s="727"/>
      <c r="HEP210" s="403"/>
      <c r="HEQ210" s="403"/>
      <c r="HFC210" s="727"/>
      <c r="HFF210" s="403"/>
      <c r="HFG210" s="403"/>
      <c r="HFS210" s="727"/>
      <c r="HFV210" s="403"/>
      <c r="HFW210" s="403"/>
      <c r="HGI210" s="727"/>
      <c r="HGL210" s="403"/>
      <c r="HGM210" s="403"/>
      <c r="HGY210" s="727"/>
      <c r="HHB210" s="403"/>
      <c r="HHC210" s="403"/>
      <c r="HHO210" s="727"/>
      <c r="HHR210" s="403"/>
      <c r="HHS210" s="403"/>
      <c r="HIE210" s="727"/>
      <c r="HIH210" s="403"/>
      <c r="HII210" s="403"/>
      <c r="HIU210" s="727"/>
      <c r="HIX210" s="403"/>
      <c r="HIY210" s="403"/>
      <c r="HJK210" s="727"/>
      <c r="HJN210" s="403"/>
      <c r="HJO210" s="403"/>
      <c r="HKA210" s="727"/>
      <c r="HKD210" s="403"/>
      <c r="HKE210" s="403"/>
      <c r="HKQ210" s="727"/>
      <c r="HKT210" s="403"/>
      <c r="HKU210" s="403"/>
      <c r="HLG210" s="727"/>
      <c r="HLJ210" s="403"/>
      <c r="HLK210" s="403"/>
      <c r="HLW210" s="727"/>
      <c r="HLZ210" s="403"/>
      <c r="HMA210" s="403"/>
      <c r="HMM210" s="727"/>
      <c r="HMP210" s="403"/>
      <c r="HMQ210" s="403"/>
      <c r="HNC210" s="727"/>
      <c r="HNF210" s="403"/>
      <c r="HNG210" s="403"/>
      <c r="HNS210" s="727"/>
      <c r="HNV210" s="403"/>
      <c r="HNW210" s="403"/>
      <c r="HOI210" s="727"/>
      <c r="HOL210" s="403"/>
      <c r="HOM210" s="403"/>
      <c r="HOY210" s="727"/>
      <c r="HPB210" s="403"/>
      <c r="HPC210" s="403"/>
      <c r="HPO210" s="727"/>
      <c r="HPR210" s="403"/>
      <c r="HPS210" s="403"/>
      <c r="HQE210" s="727"/>
      <c r="HQH210" s="403"/>
      <c r="HQI210" s="403"/>
      <c r="HQU210" s="727"/>
      <c r="HQX210" s="403"/>
      <c r="HQY210" s="403"/>
      <c r="HRK210" s="727"/>
      <c r="HRN210" s="403"/>
      <c r="HRO210" s="403"/>
      <c r="HSA210" s="727"/>
      <c r="HSD210" s="403"/>
      <c r="HSE210" s="403"/>
      <c r="HSQ210" s="727"/>
      <c r="HST210" s="403"/>
      <c r="HSU210" s="403"/>
      <c r="HTG210" s="727"/>
      <c r="HTJ210" s="403"/>
      <c r="HTK210" s="403"/>
      <c r="HTW210" s="727"/>
      <c r="HTZ210" s="403"/>
      <c r="HUA210" s="403"/>
      <c r="HUM210" s="727"/>
      <c r="HUP210" s="403"/>
      <c r="HUQ210" s="403"/>
      <c r="HVC210" s="727"/>
      <c r="HVF210" s="403"/>
      <c r="HVG210" s="403"/>
      <c r="HVS210" s="727"/>
      <c r="HVV210" s="403"/>
      <c r="HVW210" s="403"/>
      <c r="HWI210" s="727"/>
      <c r="HWL210" s="403"/>
      <c r="HWM210" s="403"/>
      <c r="HWY210" s="727"/>
      <c r="HXB210" s="403"/>
      <c r="HXC210" s="403"/>
      <c r="HXO210" s="727"/>
      <c r="HXR210" s="403"/>
      <c r="HXS210" s="403"/>
      <c r="HYE210" s="727"/>
      <c r="HYH210" s="403"/>
      <c r="HYI210" s="403"/>
      <c r="HYU210" s="727"/>
      <c r="HYX210" s="403"/>
      <c r="HYY210" s="403"/>
      <c r="HZK210" s="727"/>
      <c r="HZN210" s="403"/>
      <c r="HZO210" s="403"/>
      <c r="IAA210" s="727"/>
      <c r="IAD210" s="403"/>
      <c r="IAE210" s="403"/>
      <c r="IAQ210" s="727"/>
      <c r="IAT210" s="403"/>
      <c r="IAU210" s="403"/>
      <c r="IBG210" s="727"/>
      <c r="IBJ210" s="403"/>
      <c r="IBK210" s="403"/>
      <c r="IBW210" s="727"/>
      <c r="IBZ210" s="403"/>
      <c r="ICA210" s="403"/>
      <c r="ICM210" s="727"/>
      <c r="ICP210" s="403"/>
      <c r="ICQ210" s="403"/>
      <c r="IDC210" s="727"/>
      <c r="IDF210" s="403"/>
      <c r="IDG210" s="403"/>
      <c r="IDS210" s="727"/>
      <c r="IDV210" s="403"/>
      <c r="IDW210" s="403"/>
      <c r="IEI210" s="727"/>
      <c r="IEL210" s="403"/>
      <c r="IEM210" s="403"/>
      <c r="IEY210" s="727"/>
      <c r="IFB210" s="403"/>
      <c r="IFC210" s="403"/>
      <c r="IFO210" s="727"/>
      <c r="IFR210" s="403"/>
      <c r="IFS210" s="403"/>
      <c r="IGE210" s="727"/>
      <c r="IGH210" s="403"/>
      <c r="IGI210" s="403"/>
      <c r="IGU210" s="727"/>
      <c r="IGX210" s="403"/>
      <c r="IGY210" s="403"/>
      <c r="IHK210" s="727"/>
      <c r="IHN210" s="403"/>
      <c r="IHO210" s="403"/>
      <c r="IIA210" s="727"/>
      <c r="IID210" s="403"/>
      <c r="IIE210" s="403"/>
      <c r="IIQ210" s="727"/>
      <c r="IIT210" s="403"/>
      <c r="IIU210" s="403"/>
      <c r="IJG210" s="727"/>
      <c r="IJJ210" s="403"/>
      <c r="IJK210" s="403"/>
      <c r="IJW210" s="727"/>
      <c r="IJZ210" s="403"/>
      <c r="IKA210" s="403"/>
      <c r="IKM210" s="727"/>
      <c r="IKP210" s="403"/>
      <c r="IKQ210" s="403"/>
      <c r="ILC210" s="727"/>
      <c r="ILF210" s="403"/>
      <c r="ILG210" s="403"/>
      <c r="ILS210" s="727"/>
      <c r="ILV210" s="403"/>
      <c r="ILW210" s="403"/>
      <c r="IMI210" s="727"/>
      <c r="IML210" s="403"/>
      <c r="IMM210" s="403"/>
      <c r="IMY210" s="727"/>
      <c r="INB210" s="403"/>
      <c r="INC210" s="403"/>
      <c r="INO210" s="727"/>
      <c r="INR210" s="403"/>
      <c r="INS210" s="403"/>
      <c r="IOE210" s="727"/>
      <c r="IOH210" s="403"/>
      <c r="IOI210" s="403"/>
      <c r="IOU210" s="727"/>
      <c r="IOX210" s="403"/>
      <c r="IOY210" s="403"/>
      <c r="IPK210" s="727"/>
      <c r="IPN210" s="403"/>
      <c r="IPO210" s="403"/>
      <c r="IQA210" s="727"/>
      <c r="IQD210" s="403"/>
      <c r="IQE210" s="403"/>
      <c r="IQQ210" s="727"/>
      <c r="IQT210" s="403"/>
      <c r="IQU210" s="403"/>
      <c r="IRG210" s="727"/>
      <c r="IRJ210" s="403"/>
      <c r="IRK210" s="403"/>
      <c r="IRW210" s="727"/>
      <c r="IRZ210" s="403"/>
      <c r="ISA210" s="403"/>
      <c r="ISM210" s="727"/>
      <c r="ISP210" s="403"/>
      <c r="ISQ210" s="403"/>
      <c r="ITC210" s="727"/>
      <c r="ITF210" s="403"/>
      <c r="ITG210" s="403"/>
      <c r="ITS210" s="727"/>
      <c r="ITV210" s="403"/>
      <c r="ITW210" s="403"/>
      <c r="IUI210" s="727"/>
      <c r="IUL210" s="403"/>
      <c r="IUM210" s="403"/>
      <c r="IUY210" s="727"/>
      <c r="IVB210" s="403"/>
      <c r="IVC210" s="403"/>
      <c r="IVO210" s="727"/>
      <c r="IVR210" s="403"/>
      <c r="IVS210" s="403"/>
      <c r="IWE210" s="727"/>
      <c r="IWH210" s="403"/>
      <c r="IWI210" s="403"/>
      <c r="IWU210" s="727"/>
      <c r="IWX210" s="403"/>
      <c r="IWY210" s="403"/>
      <c r="IXK210" s="727"/>
      <c r="IXN210" s="403"/>
      <c r="IXO210" s="403"/>
      <c r="IYA210" s="727"/>
      <c r="IYD210" s="403"/>
      <c r="IYE210" s="403"/>
      <c r="IYQ210" s="727"/>
      <c r="IYT210" s="403"/>
      <c r="IYU210" s="403"/>
      <c r="IZG210" s="727"/>
      <c r="IZJ210" s="403"/>
      <c r="IZK210" s="403"/>
      <c r="IZW210" s="727"/>
      <c r="IZZ210" s="403"/>
      <c r="JAA210" s="403"/>
      <c r="JAM210" s="727"/>
      <c r="JAP210" s="403"/>
      <c r="JAQ210" s="403"/>
      <c r="JBC210" s="727"/>
      <c r="JBF210" s="403"/>
      <c r="JBG210" s="403"/>
      <c r="JBS210" s="727"/>
      <c r="JBV210" s="403"/>
      <c r="JBW210" s="403"/>
      <c r="JCI210" s="727"/>
      <c r="JCL210" s="403"/>
      <c r="JCM210" s="403"/>
      <c r="JCY210" s="727"/>
      <c r="JDB210" s="403"/>
      <c r="JDC210" s="403"/>
      <c r="JDO210" s="727"/>
      <c r="JDR210" s="403"/>
      <c r="JDS210" s="403"/>
      <c r="JEE210" s="727"/>
      <c r="JEH210" s="403"/>
      <c r="JEI210" s="403"/>
      <c r="JEU210" s="727"/>
      <c r="JEX210" s="403"/>
      <c r="JEY210" s="403"/>
      <c r="JFK210" s="727"/>
      <c r="JFN210" s="403"/>
      <c r="JFO210" s="403"/>
      <c r="JGA210" s="727"/>
      <c r="JGD210" s="403"/>
      <c r="JGE210" s="403"/>
      <c r="JGQ210" s="727"/>
      <c r="JGT210" s="403"/>
      <c r="JGU210" s="403"/>
      <c r="JHG210" s="727"/>
      <c r="JHJ210" s="403"/>
      <c r="JHK210" s="403"/>
      <c r="JHW210" s="727"/>
      <c r="JHZ210" s="403"/>
      <c r="JIA210" s="403"/>
      <c r="JIM210" s="727"/>
      <c r="JIP210" s="403"/>
      <c r="JIQ210" s="403"/>
      <c r="JJC210" s="727"/>
      <c r="JJF210" s="403"/>
      <c r="JJG210" s="403"/>
      <c r="JJS210" s="727"/>
      <c r="JJV210" s="403"/>
      <c r="JJW210" s="403"/>
      <c r="JKI210" s="727"/>
      <c r="JKL210" s="403"/>
      <c r="JKM210" s="403"/>
      <c r="JKY210" s="727"/>
      <c r="JLB210" s="403"/>
      <c r="JLC210" s="403"/>
      <c r="JLO210" s="727"/>
      <c r="JLR210" s="403"/>
      <c r="JLS210" s="403"/>
      <c r="JME210" s="727"/>
      <c r="JMH210" s="403"/>
      <c r="JMI210" s="403"/>
      <c r="JMU210" s="727"/>
      <c r="JMX210" s="403"/>
      <c r="JMY210" s="403"/>
      <c r="JNK210" s="727"/>
      <c r="JNN210" s="403"/>
      <c r="JNO210" s="403"/>
      <c r="JOA210" s="727"/>
      <c r="JOD210" s="403"/>
      <c r="JOE210" s="403"/>
      <c r="JOQ210" s="727"/>
      <c r="JOT210" s="403"/>
      <c r="JOU210" s="403"/>
      <c r="JPG210" s="727"/>
      <c r="JPJ210" s="403"/>
      <c r="JPK210" s="403"/>
      <c r="JPW210" s="727"/>
      <c r="JPZ210" s="403"/>
      <c r="JQA210" s="403"/>
      <c r="JQM210" s="727"/>
      <c r="JQP210" s="403"/>
      <c r="JQQ210" s="403"/>
      <c r="JRC210" s="727"/>
      <c r="JRF210" s="403"/>
      <c r="JRG210" s="403"/>
      <c r="JRS210" s="727"/>
      <c r="JRV210" s="403"/>
      <c r="JRW210" s="403"/>
      <c r="JSI210" s="727"/>
      <c r="JSL210" s="403"/>
      <c r="JSM210" s="403"/>
      <c r="JSY210" s="727"/>
      <c r="JTB210" s="403"/>
      <c r="JTC210" s="403"/>
      <c r="JTO210" s="727"/>
      <c r="JTR210" s="403"/>
      <c r="JTS210" s="403"/>
      <c r="JUE210" s="727"/>
      <c r="JUH210" s="403"/>
      <c r="JUI210" s="403"/>
      <c r="JUU210" s="727"/>
      <c r="JUX210" s="403"/>
      <c r="JUY210" s="403"/>
      <c r="JVK210" s="727"/>
      <c r="JVN210" s="403"/>
      <c r="JVO210" s="403"/>
      <c r="JWA210" s="727"/>
      <c r="JWD210" s="403"/>
      <c r="JWE210" s="403"/>
      <c r="JWQ210" s="727"/>
      <c r="JWT210" s="403"/>
      <c r="JWU210" s="403"/>
      <c r="JXG210" s="727"/>
      <c r="JXJ210" s="403"/>
      <c r="JXK210" s="403"/>
      <c r="JXW210" s="727"/>
      <c r="JXZ210" s="403"/>
      <c r="JYA210" s="403"/>
      <c r="JYM210" s="727"/>
      <c r="JYP210" s="403"/>
      <c r="JYQ210" s="403"/>
      <c r="JZC210" s="727"/>
      <c r="JZF210" s="403"/>
      <c r="JZG210" s="403"/>
      <c r="JZS210" s="727"/>
      <c r="JZV210" s="403"/>
      <c r="JZW210" s="403"/>
      <c r="KAI210" s="727"/>
      <c r="KAL210" s="403"/>
      <c r="KAM210" s="403"/>
      <c r="KAY210" s="727"/>
      <c r="KBB210" s="403"/>
      <c r="KBC210" s="403"/>
      <c r="KBO210" s="727"/>
      <c r="KBR210" s="403"/>
      <c r="KBS210" s="403"/>
      <c r="KCE210" s="727"/>
      <c r="KCH210" s="403"/>
      <c r="KCI210" s="403"/>
      <c r="KCU210" s="727"/>
      <c r="KCX210" s="403"/>
      <c r="KCY210" s="403"/>
      <c r="KDK210" s="727"/>
      <c r="KDN210" s="403"/>
      <c r="KDO210" s="403"/>
      <c r="KEA210" s="727"/>
      <c r="KED210" s="403"/>
      <c r="KEE210" s="403"/>
      <c r="KEQ210" s="727"/>
      <c r="KET210" s="403"/>
      <c r="KEU210" s="403"/>
      <c r="KFG210" s="727"/>
      <c r="KFJ210" s="403"/>
      <c r="KFK210" s="403"/>
      <c r="KFW210" s="727"/>
      <c r="KFZ210" s="403"/>
      <c r="KGA210" s="403"/>
      <c r="KGM210" s="727"/>
      <c r="KGP210" s="403"/>
      <c r="KGQ210" s="403"/>
      <c r="KHC210" s="727"/>
      <c r="KHF210" s="403"/>
      <c r="KHG210" s="403"/>
      <c r="KHS210" s="727"/>
      <c r="KHV210" s="403"/>
      <c r="KHW210" s="403"/>
      <c r="KII210" s="727"/>
      <c r="KIL210" s="403"/>
      <c r="KIM210" s="403"/>
      <c r="KIY210" s="727"/>
      <c r="KJB210" s="403"/>
      <c r="KJC210" s="403"/>
      <c r="KJO210" s="727"/>
      <c r="KJR210" s="403"/>
      <c r="KJS210" s="403"/>
      <c r="KKE210" s="727"/>
      <c r="KKH210" s="403"/>
      <c r="KKI210" s="403"/>
      <c r="KKU210" s="727"/>
      <c r="KKX210" s="403"/>
      <c r="KKY210" s="403"/>
      <c r="KLK210" s="727"/>
      <c r="KLN210" s="403"/>
      <c r="KLO210" s="403"/>
      <c r="KMA210" s="727"/>
      <c r="KMD210" s="403"/>
      <c r="KME210" s="403"/>
      <c r="KMQ210" s="727"/>
      <c r="KMT210" s="403"/>
      <c r="KMU210" s="403"/>
      <c r="KNG210" s="727"/>
      <c r="KNJ210" s="403"/>
      <c r="KNK210" s="403"/>
      <c r="KNW210" s="727"/>
      <c r="KNZ210" s="403"/>
      <c r="KOA210" s="403"/>
      <c r="KOM210" s="727"/>
      <c r="KOP210" s="403"/>
      <c r="KOQ210" s="403"/>
      <c r="KPC210" s="727"/>
      <c r="KPF210" s="403"/>
      <c r="KPG210" s="403"/>
      <c r="KPS210" s="727"/>
      <c r="KPV210" s="403"/>
      <c r="KPW210" s="403"/>
      <c r="KQI210" s="727"/>
      <c r="KQL210" s="403"/>
      <c r="KQM210" s="403"/>
      <c r="KQY210" s="727"/>
      <c r="KRB210" s="403"/>
      <c r="KRC210" s="403"/>
      <c r="KRO210" s="727"/>
      <c r="KRR210" s="403"/>
      <c r="KRS210" s="403"/>
      <c r="KSE210" s="727"/>
      <c r="KSH210" s="403"/>
      <c r="KSI210" s="403"/>
      <c r="KSU210" s="727"/>
      <c r="KSX210" s="403"/>
      <c r="KSY210" s="403"/>
      <c r="KTK210" s="727"/>
      <c r="KTN210" s="403"/>
      <c r="KTO210" s="403"/>
      <c r="KUA210" s="727"/>
      <c r="KUD210" s="403"/>
      <c r="KUE210" s="403"/>
      <c r="KUQ210" s="727"/>
      <c r="KUT210" s="403"/>
      <c r="KUU210" s="403"/>
      <c r="KVG210" s="727"/>
      <c r="KVJ210" s="403"/>
      <c r="KVK210" s="403"/>
      <c r="KVW210" s="727"/>
      <c r="KVZ210" s="403"/>
      <c r="KWA210" s="403"/>
      <c r="KWM210" s="727"/>
      <c r="KWP210" s="403"/>
      <c r="KWQ210" s="403"/>
      <c r="KXC210" s="727"/>
      <c r="KXF210" s="403"/>
      <c r="KXG210" s="403"/>
      <c r="KXS210" s="727"/>
      <c r="KXV210" s="403"/>
      <c r="KXW210" s="403"/>
      <c r="KYI210" s="727"/>
      <c r="KYL210" s="403"/>
      <c r="KYM210" s="403"/>
      <c r="KYY210" s="727"/>
      <c r="KZB210" s="403"/>
      <c r="KZC210" s="403"/>
      <c r="KZO210" s="727"/>
      <c r="KZR210" s="403"/>
      <c r="KZS210" s="403"/>
      <c r="LAE210" s="727"/>
      <c r="LAH210" s="403"/>
      <c r="LAI210" s="403"/>
      <c r="LAU210" s="727"/>
      <c r="LAX210" s="403"/>
      <c r="LAY210" s="403"/>
      <c r="LBK210" s="727"/>
      <c r="LBN210" s="403"/>
      <c r="LBO210" s="403"/>
      <c r="LCA210" s="727"/>
      <c r="LCD210" s="403"/>
      <c r="LCE210" s="403"/>
      <c r="LCQ210" s="727"/>
      <c r="LCT210" s="403"/>
      <c r="LCU210" s="403"/>
      <c r="LDG210" s="727"/>
      <c r="LDJ210" s="403"/>
      <c r="LDK210" s="403"/>
      <c r="LDW210" s="727"/>
      <c r="LDZ210" s="403"/>
      <c r="LEA210" s="403"/>
      <c r="LEM210" s="727"/>
      <c r="LEP210" s="403"/>
      <c r="LEQ210" s="403"/>
      <c r="LFC210" s="727"/>
      <c r="LFF210" s="403"/>
      <c r="LFG210" s="403"/>
      <c r="LFS210" s="727"/>
      <c r="LFV210" s="403"/>
      <c r="LFW210" s="403"/>
      <c r="LGI210" s="727"/>
      <c r="LGL210" s="403"/>
      <c r="LGM210" s="403"/>
      <c r="LGY210" s="727"/>
      <c r="LHB210" s="403"/>
      <c r="LHC210" s="403"/>
      <c r="LHO210" s="727"/>
      <c r="LHR210" s="403"/>
      <c r="LHS210" s="403"/>
      <c r="LIE210" s="727"/>
      <c r="LIH210" s="403"/>
      <c r="LII210" s="403"/>
      <c r="LIU210" s="727"/>
      <c r="LIX210" s="403"/>
      <c r="LIY210" s="403"/>
      <c r="LJK210" s="727"/>
      <c r="LJN210" s="403"/>
      <c r="LJO210" s="403"/>
      <c r="LKA210" s="727"/>
      <c r="LKD210" s="403"/>
      <c r="LKE210" s="403"/>
      <c r="LKQ210" s="727"/>
      <c r="LKT210" s="403"/>
      <c r="LKU210" s="403"/>
      <c r="LLG210" s="727"/>
      <c r="LLJ210" s="403"/>
      <c r="LLK210" s="403"/>
      <c r="LLW210" s="727"/>
      <c r="LLZ210" s="403"/>
      <c r="LMA210" s="403"/>
      <c r="LMM210" s="727"/>
      <c r="LMP210" s="403"/>
      <c r="LMQ210" s="403"/>
      <c r="LNC210" s="727"/>
      <c r="LNF210" s="403"/>
      <c r="LNG210" s="403"/>
      <c r="LNS210" s="727"/>
      <c r="LNV210" s="403"/>
      <c r="LNW210" s="403"/>
      <c r="LOI210" s="727"/>
      <c r="LOL210" s="403"/>
      <c r="LOM210" s="403"/>
      <c r="LOY210" s="727"/>
      <c r="LPB210" s="403"/>
      <c r="LPC210" s="403"/>
      <c r="LPO210" s="727"/>
      <c r="LPR210" s="403"/>
      <c r="LPS210" s="403"/>
      <c r="LQE210" s="727"/>
      <c r="LQH210" s="403"/>
      <c r="LQI210" s="403"/>
      <c r="LQU210" s="727"/>
      <c r="LQX210" s="403"/>
      <c r="LQY210" s="403"/>
      <c r="LRK210" s="727"/>
      <c r="LRN210" s="403"/>
      <c r="LRO210" s="403"/>
      <c r="LSA210" s="727"/>
      <c r="LSD210" s="403"/>
      <c r="LSE210" s="403"/>
      <c r="LSQ210" s="727"/>
      <c r="LST210" s="403"/>
      <c r="LSU210" s="403"/>
      <c r="LTG210" s="727"/>
      <c r="LTJ210" s="403"/>
      <c r="LTK210" s="403"/>
      <c r="LTW210" s="727"/>
      <c r="LTZ210" s="403"/>
      <c r="LUA210" s="403"/>
      <c r="LUM210" s="727"/>
      <c r="LUP210" s="403"/>
      <c r="LUQ210" s="403"/>
      <c r="LVC210" s="727"/>
      <c r="LVF210" s="403"/>
      <c r="LVG210" s="403"/>
      <c r="LVS210" s="727"/>
      <c r="LVV210" s="403"/>
      <c r="LVW210" s="403"/>
      <c r="LWI210" s="727"/>
      <c r="LWL210" s="403"/>
      <c r="LWM210" s="403"/>
      <c r="LWY210" s="727"/>
      <c r="LXB210" s="403"/>
      <c r="LXC210" s="403"/>
      <c r="LXO210" s="727"/>
      <c r="LXR210" s="403"/>
      <c r="LXS210" s="403"/>
      <c r="LYE210" s="727"/>
      <c r="LYH210" s="403"/>
      <c r="LYI210" s="403"/>
      <c r="LYU210" s="727"/>
      <c r="LYX210" s="403"/>
      <c r="LYY210" s="403"/>
      <c r="LZK210" s="727"/>
      <c r="LZN210" s="403"/>
      <c r="LZO210" s="403"/>
      <c r="MAA210" s="727"/>
      <c r="MAD210" s="403"/>
      <c r="MAE210" s="403"/>
      <c r="MAQ210" s="727"/>
      <c r="MAT210" s="403"/>
      <c r="MAU210" s="403"/>
      <c r="MBG210" s="727"/>
      <c r="MBJ210" s="403"/>
      <c r="MBK210" s="403"/>
      <c r="MBW210" s="727"/>
      <c r="MBZ210" s="403"/>
      <c r="MCA210" s="403"/>
      <c r="MCM210" s="727"/>
      <c r="MCP210" s="403"/>
      <c r="MCQ210" s="403"/>
      <c r="MDC210" s="727"/>
      <c r="MDF210" s="403"/>
      <c r="MDG210" s="403"/>
      <c r="MDS210" s="727"/>
      <c r="MDV210" s="403"/>
      <c r="MDW210" s="403"/>
      <c r="MEI210" s="727"/>
      <c r="MEL210" s="403"/>
      <c r="MEM210" s="403"/>
      <c r="MEY210" s="727"/>
      <c r="MFB210" s="403"/>
      <c r="MFC210" s="403"/>
      <c r="MFO210" s="727"/>
      <c r="MFR210" s="403"/>
      <c r="MFS210" s="403"/>
      <c r="MGE210" s="727"/>
      <c r="MGH210" s="403"/>
      <c r="MGI210" s="403"/>
      <c r="MGU210" s="727"/>
      <c r="MGX210" s="403"/>
      <c r="MGY210" s="403"/>
      <c r="MHK210" s="727"/>
      <c r="MHN210" s="403"/>
      <c r="MHO210" s="403"/>
      <c r="MIA210" s="727"/>
      <c r="MID210" s="403"/>
      <c r="MIE210" s="403"/>
      <c r="MIQ210" s="727"/>
      <c r="MIT210" s="403"/>
      <c r="MIU210" s="403"/>
      <c r="MJG210" s="727"/>
      <c r="MJJ210" s="403"/>
      <c r="MJK210" s="403"/>
      <c r="MJW210" s="727"/>
      <c r="MJZ210" s="403"/>
      <c r="MKA210" s="403"/>
      <c r="MKM210" s="727"/>
      <c r="MKP210" s="403"/>
      <c r="MKQ210" s="403"/>
      <c r="MLC210" s="727"/>
      <c r="MLF210" s="403"/>
      <c r="MLG210" s="403"/>
      <c r="MLS210" s="727"/>
      <c r="MLV210" s="403"/>
      <c r="MLW210" s="403"/>
      <c r="MMI210" s="727"/>
      <c r="MML210" s="403"/>
      <c r="MMM210" s="403"/>
      <c r="MMY210" s="727"/>
      <c r="MNB210" s="403"/>
      <c r="MNC210" s="403"/>
      <c r="MNO210" s="727"/>
      <c r="MNR210" s="403"/>
      <c r="MNS210" s="403"/>
      <c r="MOE210" s="727"/>
      <c r="MOH210" s="403"/>
      <c r="MOI210" s="403"/>
      <c r="MOU210" s="727"/>
      <c r="MOX210" s="403"/>
      <c r="MOY210" s="403"/>
      <c r="MPK210" s="727"/>
      <c r="MPN210" s="403"/>
      <c r="MPO210" s="403"/>
      <c r="MQA210" s="727"/>
      <c r="MQD210" s="403"/>
      <c r="MQE210" s="403"/>
      <c r="MQQ210" s="727"/>
      <c r="MQT210" s="403"/>
      <c r="MQU210" s="403"/>
      <c r="MRG210" s="727"/>
      <c r="MRJ210" s="403"/>
      <c r="MRK210" s="403"/>
      <c r="MRW210" s="727"/>
      <c r="MRZ210" s="403"/>
      <c r="MSA210" s="403"/>
      <c r="MSM210" s="727"/>
      <c r="MSP210" s="403"/>
      <c r="MSQ210" s="403"/>
      <c r="MTC210" s="727"/>
      <c r="MTF210" s="403"/>
      <c r="MTG210" s="403"/>
      <c r="MTS210" s="727"/>
      <c r="MTV210" s="403"/>
      <c r="MTW210" s="403"/>
      <c r="MUI210" s="727"/>
      <c r="MUL210" s="403"/>
      <c r="MUM210" s="403"/>
      <c r="MUY210" s="727"/>
      <c r="MVB210" s="403"/>
      <c r="MVC210" s="403"/>
      <c r="MVO210" s="727"/>
      <c r="MVR210" s="403"/>
      <c r="MVS210" s="403"/>
      <c r="MWE210" s="727"/>
      <c r="MWH210" s="403"/>
      <c r="MWI210" s="403"/>
      <c r="MWU210" s="727"/>
      <c r="MWX210" s="403"/>
      <c r="MWY210" s="403"/>
      <c r="MXK210" s="727"/>
      <c r="MXN210" s="403"/>
      <c r="MXO210" s="403"/>
      <c r="MYA210" s="727"/>
      <c r="MYD210" s="403"/>
      <c r="MYE210" s="403"/>
      <c r="MYQ210" s="727"/>
      <c r="MYT210" s="403"/>
      <c r="MYU210" s="403"/>
      <c r="MZG210" s="727"/>
      <c r="MZJ210" s="403"/>
      <c r="MZK210" s="403"/>
      <c r="MZW210" s="727"/>
      <c r="MZZ210" s="403"/>
      <c r="NAA210" s="403"/>
      <c r="NAM210" s="727"/>
      <c r="NAP210" s="403"/>
      <c r="NAQ210" s="403"/>
      <c r="NBC210" s="727"/>
      <c r="NBF210" s="403"/>
      <c r="NBG210" s="403"/>
      <c r="NBS210" s="727"/>
      <c r="NBV210" s="403"/>
      <c r="NBW210" s="403"/>
      <c r="NCI210" s="727"/>
      <c r="NCL210" s="403"/>
      <c r="NCM210" s="403"/>
      <c r="NCY210" s="727"/>
      <c r="NDB210" s="403"/>
      <c r="NDC210" s="403"/>
      <c r="NDO210" s="727"/>
      <c r="NDR210" s="403"/>
      <c r="NDS210" s="403"/>
      <c r="NEE210" s="727"/>
      <c r="NEH210" s="403"/>
      <c r="NEI210" s="403"/>
      <c r="NEU210" s="727"/>
      <c r="NEX210" s="403"/>
      <c r="NEY210" s="403"/>
      <c r="NFK210" s="727"/>
      <c r="NFN210" s="403"/>
      <c r="NFO210" s="403"/>
      <c r="NGA210" s="727"/>
      <c r="NGD210" s="403"/>
      <c r="NGE210" s="403"/>
      <c r="NGQ210" s="727"/>
      <c r="NGT210" s="403"/>
      <c r="NGU210" s="403"/>
      <c r="NHG210" s="727"/>
      <c r="NHJ210" s="403"/>
      <c r="NHK210" s="403"/>
      <c r="NHW210" s="727"/>
      <c r="NHZ210" s="403"/>
      <c r="NIA210" s="403"/>
      <c r="NIM210" s="727"/>
      <c r="NIP210" s="403"/>
      <c r="NIQ210" s="403"/>
      <c r="NJC210" s="727"/>
      <c r="NJF210" s="403"/>
      <c r="NJG210" s="403"/>
      <c r="NJS210" s="727"/>
      <c r="NJV210" s="403"/>
      <c r="NJW210" s="403"/>
      <c r="NKI210" s="727"/>
      <c r="NKL210" s="403"/>
      <c r="NKM210" s="403"/>
      <c r="NKY210" s="727"/>
      <c r="NLB210" s="403"/>
      <c r="NLC210" s="403"/>
      <c r="NLO210" s="727"/>
      <c r="NLR210" s="403"/>
      <c r="NLS210" s="403"/>
      <c r="NME210" s="727"/>
      <c r="NMH210" s="403"/>
      <c r="NMI210" s="403"/>
      <c r="NMU210" s="727"/>
      <c r="NMX210" s="403"/>
      <c r="NMY210" s="403"/>
      <c r="NNK210" s="727"/>
      <c r="NNN210" s="403"/>
      <c r="NNO210" s="403"/>
      <c r="NOA210" s="727"/>
      <c r="NOD210" s="403"/>
      <c r="NOE210" s="403"/>
      <c r="NOQ210" s="727"/>
      <c r="NOT210" s="403"/>
      <c r="NOU210" s="403"/>
      <c r="NPG210" s="727"/>
      <c r="NPJ210" s="403"/>
      <c r="NPK210" s="403"/>
      <c r="NPW210" s="727"/>
      <c r="NPZ210" s="403"/>
      <c r="NQA210" s="403"/>
      <c r="NQM210" s="727"/>
      <c r="NQP210" s="403"/>
      <c r="NQQ210" s="403"/>
      <c r="NRC210" s="727"/>
      <c r="NRF210" s="403"/>
      <c r="NRG210" s="403"/>
      <c r="NRS210" s="727"/>
      <c r="NRV210" s="403"/>
      <c r="NRW210" s="403"/>
      <c r="NSI210" s="727"/>
      <c r="NSL210" s="403"/>
      <c r="NSM210" s="403"/>
      <c r="NSY210" s="727"/>
      <c r="NTB210" s="403"/>
      <c r="NTC210" s="403"/>
      <c r="NTO210" s="727"/>
      <c r="NTR210" s="403"/>
      <c r="NTS210" s="403"/>
      <c r="NUE210" s="727"/>
      <c r="NUH210" s="403"/>
      <c r="NUI210" s="403"/>
      <c r="NUU210" s="727"/>
      <c r="NUX210" s="403"/>
      <c r="NUY210" s="403"/>
      <c r="NVK210" s="727"/>
      <c r="NVN210" s="403"/>
      <c r="NVO210" s="403"/>
      <c r="NWA210" s="727"/>
      <c r="NWD210" s="403"/>
      <c r="NWE210" s="403"/>
      <c r="NWQ210" s="727"/>
      <c r="NWT210" s="403"/>
      <c r="NWU210" s="403"/>
      <c r="NXG210" s="727"/>
      <c r="NXJ210" s="403"/>
      <c r="NXK210" s="403"/>
      <c r="NXW210" s="727"/>
      <c r="NXZ210" s="403"/>
      <c r="NYA210" s="403"/>
      <c r="NYM210" s="727"/>
      <c r="NYP210" s="403"/>
      <c r="NYQ210" s="403"/>
      <c r="NZC210" s="727"/>
      <c r="NZF210" s="403"/>
      <c r="NZG210" s="403"/>
      <c r="NZS210" s="727"/>
      <c r="NZV210" s="403"/>
      <c r="NZW210" s="403"/>
      <c r="OAI210" s="727"/>
      <c r="OAL210" s="403"/>
      <c r="OAM210" s="403"/>
      <c r="OAY210" s="727"/>
      <c r="OBB210" s="403"/>
      <c r="OBC210" s="403"/>
      <c r="OBO210" s="727"/>
      <c r="OBR210" s="403"/>
      <c r="OBS210" s="403"/>
      <c r="OCE210" s="727"/>
      <c r="OCH210" s="403"/>
      <c r="OCI210" s="403"/>
      <c r="OCU210" s="727"/>
      <c r="OCX210" s="403"/>
      <c r="OCY210" s="403"/>
      <c r="ODK210" s="727"/>
      <c r="ODN210" s="403"/>
      <c r="ODO210" s="403"/>
      <c r="OEA210" s="727"/>
      <c r="OED210" s="403"/>
      <c r="OEE210" s="403"/>
      <c r="OEQ210" s="727"/>
      <c r="OET210" s="403"/>
      <c r="OEU210" s="403"/>
      <c r="OFG210" s="727"/>
      <c r="OFJ210" s="403"/>
      <c r="OFK210" s="403"/>
      <c r="OFW210" s="727"/>
      <c r="OFZ210" s="403"/>
      <c r="OGA210" s="403"/>
      <c r="OGM210" s="727"/>
      <c r="OGP210" s="403"/>
      <c r="OGQ210" s="403"/>
      <c r="OHC210" s="727"/>
      <c r="OHF210" s="403"/>
      <c r="OHG210" s="403"/>
      <c r="OHS210" s="727"/>
      <c r="OHV210" s="403"/>
      <c r="OHW210" s="403"/>
      <c r="OII210" s="727"/>
      <c r="OIL210" s="403"/>
      <c r="OIM210" s="403"/>
      <c r="OIY210" s="727"/>
      <c r="OJB210" s="403"/>
      <c r="OJC210" s="403"/>
      <c r="OJO210" s="727"/>
      <c r="OJR210" s="403"/>
      <c r="OJS210" s="403"/>
      <c r="OKE210" s="727"/>
      <c r="OKH210" s="403"/>
      <c r="OKI210" s="403"/>
      <c r="OKU210" s="727"/>
      <c r="OKX210" s="403"/>
      <c r="OKY210" s="403"/>
      <c r="OLK210" s="727"/>
      <c r="OLN210" s="403"/>
      <c r="OLO210" s="403"/>
      <c r="OMA210" s="727"/>
      <c r="OMD210" s="403"/>
      <c r="OME210" s="403"/>
      <c r="OMQ210" s="727"/>
      <c r="OMT210" s="403"/>
      <c r="OMU210" s="403"/>
      <c r="ONG210" s="727"/>
      <c r="ONJ210" s="403"/>
      <c r="ONK210" s="403"/>
      <c r="ONW210" s="727"/>
      <c r="ONZ210" s="403"/>
      <c r="OOA210" s="403"/>
      <c r="OOM210" s="727"/>
      <c r="OOP210" s="403"/>
      <c r="OOQ210" s="403"/>
      <c r="OPC210" s="727"/>
      <c r="OPF210" s="403"/>
      <c r="OPG210" s="403"/>
      <c r="OPS210" s="727"/>
      <c r="OPV210" s="403"/>
      <c r="OPW210" s="403"/>
      <c r="OQI210" s="727"/>
      <c r="OQL210" s="403"/>
      <c r="OQM210" s="403"/>
      <c r="OQY210" s="727"/>
      <c r="ORB210" s="403"/>
      <c r="ORC210" s="403"/>
      <c r="ORO210" s="727"/>
      <c r="ORR210" s="403"/>
      <c r="ORS210" s="403"/>
      <c r="OSE210" s="727"/>
      <c r="OSH210" s="403"/>
      <c r="OSI210" s="403"/>
      <c r="OSU210" s="727"/>
      <c r="OSX210" s="403"/>
      <c r="OSY210" s="403"/>
      <c r="OTK210" s="727"/>
      <c r="OTN210" s="403"/>
      <c r="OTO210" s="403"/>
      <c r="OUA210" s="727"/>
      <c r="OUD210" s="403"/>
      <c r="OUE210" s="403"/>
      <c r="OUQ210" s="727"/>
      <c r="OUT210" s="403"/>
      <c r="OUU210" s="403"/>
      <c r="OVG210" s="727"/>
      <c r="OVJ210" s="403"/>
      <c r="OVK210" s="403"/>
      <c r="OVW210" s="727"/>
      <c r="OVZ210" s="403"/>
      <c r="OWA210" s="403"/>
      <c r="OWM210" s="727"/>
      <c r="OWP210" s="403"/>
      <c r="OWQ210" s="403"/>
      <c r="OXC210" s="727"/>
      <c r="OXF210" s="403"/>
      <c r="OXG210" s="403"/>
      <c r="OXS210" s="727"/>
      <c r="OXV210" s="403"/>
      <c r="OXW210" s="403"/>
      <c r="OYI210" s="727"/>
      <c r="OYL210" s="403"/>
      <c r="OYM210" s="403"/>
      <c r="OYY210" s="727"/>
      <c r="OZB210" s="403"/>
      <c r="OZC210" s="403"/>
      <c r="OZO210" s="727"/>
      <c r="OZR210" s="403"/>
      <c r="OZS210" s="403"/>
      <c r="PAE210" s="727"/>
      <c r="PAH210" s="403"/>
      <c r="PAI210" s="403"/>
      <c r="PAU210" s="727"/>
      <c r="PAX210" s="403"/>
      <c r="PAY210" s="403"/>
      <c r="PBK210" s="727"/>
      <c r="PBN210" s="403"/>
      <c r="PBO210" s="403"/>
      <c r="PCA210" s="727"/>
      <c r="PCD210" s="403"/>
      <c r="PCE210" s="403"/>
      <c r="PCQ210" s="727"/>
      <c r="PCT210" s="403"/>
      <c r="PCU210" s="403"/>
      <c r="PDG210" s="727"/>
      <c r="PDJ210" s="403"/>
      <c r="PDK210" s="403"/>
      <c r="PDW210" s="727"/>
      <c r="PDZ210" s="403"/>
      <c r="PEA210" s="403"/>
      <c r="PEM210" s="727"/>
      <c r="PEP210" s="403"/>
      <c r="PEQ210" s="403"/>
      <c r="PFC210" s="727"/>
      <c r="PFF210" s="403"/>
      <c r="PFG210" s="403"/>
      <c r="PFS210" s="727"/>
      <c r="PFV210" s="403"/>
      <c r="PFW210" s="403"/>
      <c r="PGI210" s="727"/>
      <c r="PGL210" s="403"/>
      <c r="PGM210" s="403"/>
      <c r="PGY210" s="727"/>
      <c r="PHB210" s="403"/>
      <c r="PHC210" s="403"/>
      <c r="PHO210" s="727"/>
      <c r="PHR210" s="403"/>
      <c r="PHS210" s="403"/>
      <c r="PIE210" s="727"/>
      <c r="PIH210" s="403"/>
      <c r="PII210" s="403"/>
      <c r="PIU210" s="727"/>
      <c r="PIX210" s="403"/>
      <c r="PIY210" s="403"/>
      <c r="PJK210" s="727"/>
      <c r="PJN210" s="403"/>
      <c r="PJO210" s="403"/>
      <c r="PKA210" s="727"/>
      <c r="PKD210" s="403"/>
      <c r="PKE210" s="403"/>
      <c r="PKQ210" s="727"/>
      <c r="PKT210" s="403"/>
      <c r="PKU210" s="403"/>
      <c r="PLG210" s="727"/>
      <c r="PLJ210" s="403"/>
      <c r="PLK210" s="403"/>
      <c r="PLW210" s="727"/>
      <c r="PLZ210" s="403"/>
      <c r="PMA210" s="403"/>
      <c r="PMM210" s="727"/>
      <c r="PMP210" s="403"/>
      <c r="PMQ210" s="403"/>
      <c r="PNC210" s="727"/>
      <c r="PNF210" s="403"/>
      <c r="PNG210" s="403"/>
      <c r="PNS210" s="727"/>
      <c r="PNV210" s="403"/>
      <c r="PNW210" s="403"/>
      <c r="POI210" s="727"/>
      <c r="POL210" s="403"/>
      <c r="POM210" s="403"/>
      <c r="POY210" s="727"/>
      <c r="PPB210" s="403"/>
      <c r="PPC210" s="403"/>
      <c r="PPO210" s="727"/>
      <c r="PPR210" s="403"/>
      <c r="PPS210" s="403"/>
      <c r="PQE210" s="727"/>
      <c r="PQH210" s="403"/>
      <c r="PQI210" s="403"/>
      <c r="PQU210" s="727"/>
      <c r="PQX210" s="403"/>
      <c r="PQY210" s="403"/>
      <c r="PRK210" s="727"/>
      <c r="PRN210" s="403"/>
      <c r="PRO210" s="403"/>
      <c r="PSA210" s="727"/>
      <c r="PSD210" s="403"/>
      <c r="PSE210" s="403"/>
      <c r="PSQ210" s="727"/>
      <c r="PST210" s="403"/>
      <c r="PSU210" s="403"/>
      <c r="PTG210" s="727"/>
      <c r="PTJ210" s="403"/>
      <c r="PTK210" s="403"/>
      <c r="PTW210" s="727"/>
      <c r="PTZ210" s="403"/>
      <c r="PUA210" s="403"/>
      <c r="PUM210" s="727"/>
      <c r="PUP210" s="403"/>
      <c r="PUQ210" s="403"/>
      <c r="PVC210" s="727"/>
      <c r="PVF210" s="403"/>
      <c r="PVG210" s="403"/>
      <c r="PVS210" s="727"/>
      <c r="PVV210" s="403"/>
      <c r="PVW210" s="403"/>
      <c r="PWI210" s="727"/>
      <c r="PWL210" s="403"/>
      <c r="PWM210" s="403"/>
      <c r="PWY210" s="727"/>
      <c r="PXB210" s="403"/>
      <c r="PXC210" s="403"/>
      <c r="PXO210" s="727"/>
      <c r="PXR210" s="403"/>
      <c r="PXS210" s="403"/>
      <c r="PYE210" s="727"/>
      <c r="PYH210" s="403"/>
      <c r="PYI210" s="403"/>
      <c r="PYU210" s="727"/>
      <c r="PYX210" s="403"/>
      <c r="PYY210" s="403"/>
      <c r="PZK210" s="727"/>
      <c r="PZN210" s="403"/>
      <c r="PZO210" s="403"/>
      <c r="QAA210" s="727"/>
      <c r="QAD210" s="403"/>
      <c r="QAE210" s="403"/>
      <c r="QAQ210" s="727"/>
      <c r="QAT210" s="403"/>
      <c r="QAU210" s="403"/>
      <c r="QBG210" s="727"/>
      <c r="QBJ210" s="403"/>
      <c r="QBK210" s="403"/>
      <c r="QBW210" s="727"/>
      <c r="QBZ210" s="403"/>
      <c r="QCA210" s="403"/>
      <c r="QCM210" s="727"/>
      <c r="QCP210" s="403"/>
      <c r="QCQ210" s="403"/>
      <c r="QDC210" s="727"/>
      <c r="QDF210" s="403"/>
      <c r="QDG210" s="403"/>
      <c r="QDS210" s="727"/>
      <c r="QDV210" s="403"/>
      <c r="QDW210" s="403"/>
      <c r="QEI210" s="727"/>
      <c r="QEL210" s="403"/>
      <c r="QEM210" s="403"/>
      <c r="QEY210" s="727"/>
      <c r="QFB210" s="403"/>
      <c r="QFC210" s="403"/>
      <c r="QFO210" s="727"/>
      <c r="QFR210" s="403"/>
      <c r="QFS210" s="403"/>
      <c r="QGE210" s="727"/>
      <c r="QGH210" s="403"/>
      <c r="QGI210" s="403"/>
      <c r="QGU210" s="727"/>
      <c r="QGX210" s="403"/>
      <c r="QGY210" s="403"/>
      <c r="QHK210" s="727"/>
      <c r="QHN210" s="403"/>
      <c r="QHO210" s="403"/>
      <c r="QIA210" s="727"/>
      <c r="QID210" s="403"/>
      <c r="QIE210" s="403"/>
      <c r="QIQ210" s="727"/>
      <c r="QIT210" s="403"/>
      <c r="QIU210" s="403"/>
      <c r="QJG210" s="727"/>
      <c r="QJJ210" s="403"/>
      <c r="QJK210" s="403"/>
      <c r="QJW210" s="727"/>
      <c r="QJZ210" s="403"/>
      <c r="QKA210" s="403"/>
      <c r="QKM210" s="727"/>
      <c r="QKP210" s="403"/>
      <c r="QKQ210" s="403"/>
      <c r="QLC210" s="727"/>
      <c r="QLF210" s="403"/>
      <c r="QLG210" s="403"/>
      <c r="QLS210" s="727"/>
      <c r="QLV210" s="403"/>
      <c r="QLW210" s="403"/>
      <c r="QMI210" s="727"/>
      <c r="QML210" s="403"/>
      <c r="QMM210" s="403"/>
      <c r="QMY210" s="727"/>
      <c r="QNB210" s="403"/>
      <c r="QNC210" s="403"/>
      <c r="QNO210" s="727"/>
      <c r="QNR210" s="403"/>
      <c r="QNS210" s="403"/>
      <c r="QOE210" s="727"/>
      <c r="QOH210" s="403"/>
      <c r="QOI210" s="403"/>
      <c r="QOU210" s="727"/>
      <c r="QOX210" s="403"/>
      <c r="QOY210" s="403"/>
      <c r="QPK210" s="727"/>
      <c r="QPN210" s="403"/>
      <c r="QPO210" s="403"/>
      <c r="QQA210" s="727"/>
      <c r="QQD210" s="403"/>
      <c r="QQE210" s="403"/>
      <c r="QQQ210" s="727"/>
      <c r="QQT210" s="403"/>
      <c r="QQU210" s="403"/>
      <c r="QRG210" s="727"/>
      <c r="QRJ210" s="403"/>
      <c r="QRK210" s="403"/>
      <c r="QRW210" s="727"/>
      <c r="QRZ210" s="403"/>
      <c r="QSA210" s="403"/>
      <c r="QSM210" s="727"/>
      <c r="QSP210" s="403"/>
      <c r="QSQ210" s="403"/>
      <c r="QTC210" s="727"/>
      <c r="QTF210" s="403"/>
      <c r="QTG210" s="403"/>
      <c r="QTS210" s="727"/>
      <c r="QTV210" s="403"/>
      <c r="QTW210" s="403"/>
      <c r="QUI210" s="727"/>
      <c r="QUL210" s="403"/>
      <c r="QUM210" s="403"/>
      <c r="QUY210" s="727"/>
      <c r="QVB210" s="403"/>
      <c r="QVC210" s="403"/>
      <c r="QVO210" s="727"/>
      <c r="QVR210" s="403"/>
      <c r="QVS210" s="403"/>
      <c r="QWE210" s="727"/>
      <c r="QWH210" s="403"/>
      <c r="QWI210" s="403"/>
      <c r="QWU210" s="727"/>
      <c r="QWX210" s="403"/>
      <c r="QWY210" s="403"/>
      <c r="QXK210" s="727"/>
      <c r="QXN210" s="403"/>
      <c r="QXO210" s="403"/>
      <c r="QYA210" s="727"/>
      <c r="QYD210" s="403"/>
      <c r="QYE210" s="403"/>
      <c r="QYQ210" s="727"/>
      <c r="QYT210" s="403"/>
      <c r="QYU210" s="403"/>
      <c r="QZG210" s="727"/>
      <c r="QZJ210" s="403"/>
      <c r="QZK210" s="403"/>
      <c r="QZW210" s="727"/>
      <c r="QZZ210" s="403"/>
      <c r="RAA210" s="403"/>
      <c r="RAM210" s="727"/>
      <c r="RAP210" s="403"/>
      <c r="RAQ210" s="403"/>
      <c r="RBC210" s="727"/>
      <c r="RBF210" s="403"/>
      <c r="RBG210" s="403"/>
      <c r="RBS210" s="727"/>
      <c r="RBV210" s="403"/>
      <c r="RBW210" s="403"/>
      <c r="RCI210" s="727"/>
      <c r="RCL210" s="403"/>
      <c r="RCM210" s="403"/>
      <c r="RCY210" s="727"/>
      <c r="RDB210" s="403"/>
      <c r="RDC210" s="403"/>
      <c r="RDO210" s="727"/>
      <c r="RDR210" s="403"/>
      <c r="RDS210" s="403"/>
      <c r="REE210" s="727"/>
      <c r="REH210" s="403"/>
      <c r="REI210" s="403"/>
      <c r="REU210" s="727"/>
      <c r="REX210" s="403"/>
      <c r="REY210" s="403"/>
      <c r="RFK210" s="727"/>
      <c r="RFN210" s="403"/>
      <c r="RFO210" s="403"/>
      <c r="RGA210" s="727"/>
      <c r="RGD210" s="403"/>
      <c r="RGE210" s="403"/>
      <c r="RGQ210" s="727"/>
      <c r="RGT210" s="403"/>
      <c r="RGU210" s="403"/>
      <c r="RHG210" s="727"/>
      <c r="RHJ210" s="403"/>
      <c r="RHK210" s="403"/>
      <c r="RHW210" s="727"/>
      <c r="RHZ210" s="403"/>
      <c r="RIA210" s="403"/>
      <c r="RIM210" s="727"/>
      <c r="RIP210" s="403"/>
      <c r="RIQ210" s="403"/>
      <c r="RJC210" s="727"/>
      <c r="RJF210" s="403"/>
      <c r="RJG210" s="403"/>
      <c r="RJS210" s="727"/>
      <c r="RJV210" s="403"/>
      <c r="RJW210" s="403"/>
      <c r="RKI210" s="727"/>
      <c r="RKL210" s="403"/>
      <c r="RKM210" s="403"/>
      <c r="RKY210" s="727"/>
      <c r="RLB210" s="403"/>
      <c r="RLC210" s="403"/>
      <c r="RLO210" s="727"/>
      <c r="RLR210" s="403"/>
      <c r="RLS210" s="403"/>
      <c r="RME210" s="727"/>
      <c r="RMH210" s="403"/>
      <c r="RMI210" s="403"/>
      <c r="RMU210" s="727"/>
      <c r="RMX210" s="403"/>
      <c r="RMY210" s="403"/>
      <c r="RNK210" s="727"/>
      <c r="RNN210" s="403"/>
      <c r="RNO210" s="403"/>
      <c r="ROA210" s="727"/>
      <c r="ROD210" s="403"/>
      <c r="ROE210" s="403"/>
      <c r="ROQ210" s="727"/>
      <c r="ROT210" s="403"/>
      <c r="ROU210" s="403"/>
      <c r="RPG210" s="727"/>
      <c r="RPJ210" s="403"/>
      <c r="RPK210" s="403"/>
      <c r="RPW210" s="727"/>
      <c r="RPZ210" s="403"/>
      <c r="RQA210" s="403"/>
      <c r="RQM210" s="727"/>
      <c r="RQP210" s="403"/>
      <c r="RQQ210" s="403"/>
      <c r="RRC210" s="727"/>
      <c r="RRF210" s="403"/>
      <c r="RRG210" s="403"/>
      <c r="RRS210" s="727"/>
      <c r="RRV210" s="403"/>
      <c r="RRW210" s="403"/>
      <c r="RSI210" s="727"/>
      <c r="RSL210" s="403"/>
      <c r="RSM210" s="403"/>
      <c r="RSY210" s="727"/>
      <c r="RTB210" s="403"/>
      <c r="RTC210" s="403"/>
      <c r="RTO210" s="727"/>
      <c r="RTR210" s="403"/>
      <c r="RTS210" s="403"/>
      <c r="RUE210" s="727"/>
      <c r="RUH210" s="403"/>
      <c r="RUI210" s="403"/>
      <c r="RUU210" s="727"/>
      <c r="RUX210" s="403"/>
      <c r="RUY210" s="403"/>
      <c r="RVK210" s="727"/>
      <c r="RVN210" s="403"/>
      <c r="RVO210" s="403"/>
      <c r="RWA210" s="727"/>
      <c r="RWD210" s="403"/>
      <c r="RWE210" s="403"/>
      <c r="RWQ210" s="727"/>
      <c r="RWT210" s="403"/>
      <c r="RWU210" s="403"/>
      <c r="RXG210" s="727"/>
      <c r="RXJ210" s="403"/>
      <c r="RXK210" s="403"/>
      <c r="RXW210" s="727"/>
      <c r="RXZ210" s="403"/>
      <c r="RYA210" s="403"/>
      <c r="RYM210" s="727"/>
      <c r="RYP210" s="403"/>
      <c r="RYQ210" s="403"/>
      <c r="RZC210" s="727"/>
      <c r="RZF210" s="403"/>
      <c r="RZG210" s="403"/>
      <c r="RZS210" s="727"/>
      <c r="RZV210" s="403"/>
      <c r="RZW210" s="403"/>
      <c r="SAI210" s="727"/>
      <c r="SAL210" s="403"/>
      <c r="SAM210" s="403"/>
      <c r="SAY210" s="727"/>
      <c r="SBB210" s="403"/>
      <c r="SBC210" s="403"/>
      <c r="SBO210" s="727"/>
      <c r="SBR210" s="403"/>
      <c r="SBS210" s="403"/>
      <c r="SCE210" s="727"/>
      <c r="SCH210" s="403"/>
      <c r="SCI210" s="403"/>
      <c r="SCU210" s="727"/>
      <c r="SCX210" s="403"/>
      <c r="SCY210" s="403"/>
      <c r="SDK210" s="727"/>
      <c r="SDN210" s="403"/>
      <c r="SDO210" s="403"/>
      <c r="SEA210" s="727"/>
      <c r="SED210" s="403"/>
      <c r="SEE210" s="403"/>
      <c r="SEQ210" s="727"/>
      <c r="SET210" s="403"/>
      <c r="SEU210" s="403"/>
      <c r="SFG210" s="727"/>
      <c r="SFJ210" s="403"/>
      <c r="SFK210" s="403"/>
      <c r="SFW210" s="727"/>
      <c r="SFZ210" s="403"/>
      <c r="SGA210" s="403"/>
      <c r="SGM210" s="727"/>
      <c r="SGP210" s="403"/>
      <c r="SGQ210" s="403"/>
      <c r="SHC210" s="727"/>
      <c r="SHF210" s="403"/>
      <c r="SHG210" s="403"/>
      <c r="SHS210" s="727"/>
      <c r="SHV210" s="403"/>
      <c r="SHW210" s="403"/>
      <c r="SII210" s="727"/>
      <c r="SIL210" s="403"/>
      <c r="SIM210" s="403"/>
      <c r="SIY210" s="727"/>
      <c r="SJB210" s="403"/>
      <c r="SJC210" s="403"/>
      <c r="SJO210" s="727"/>
      <c r="SJR210" s="403"/>
      <c r="SJS210" s="403"/>
      <c r="SKE210" s="727"/>
      <c r="SKH210" s="403"/>
      <c r="SKI210" s="403"/>
      <c r="SKU210" s="727"/>
      <c r="SKX210" s="403"/>
      <c r="SKY210" s="403"/>
      <c r="SLK210" s="727"/>
      <c r="SLN210" s="403"/>
      <c r="SLO210" s="403"/>
      <c r="SMA210" s="727"/>
      <c r="SMD210" s="403"/>
      <c r="SME210" s="403"/>
      <c r="SMQ210" s="727"/>
      <c r="SMT210" s="403"/>
      <c r="SMU210" s="403"/>
      <c r="SNG210" s="727"/>
      <c r="SNJ210" s="403"/>
      <c r="SNK210" s="403"/>
      <c r="SNW210" s="727"/>
      <c r="SNZ210" s="403"/>
      <c r="SOA210" s="403"/>
      <c r="SOM210" s="727"/>
      <c r="SOP210" s="403"/>
      <c r="SOQ210" s="403"/>
      <c r="SPC210" s="727"/>
      <c r="SPF210" s="403"/>
      <c r="SPG210" s="403"/>
      <c r="SPS210" s="727"/>
      <c r="SPV210" s="403"/>
      <c r="SPW210" s="403"/>
      <c r="SQI210" s="727"/>
      <c r="SQL210" s="403"/>
      <c r="SQM210" s="403"/>
      <c r="SQY210" s="727"/>
      <c r="SRB210" s="403"/>
      <c r="SRC210" s="403"/>
      <c r="SRO210" s="727"/>
      <c r="SRR210" s="403"/>
      <c r="SRS210" s="403"/>
      <c r="SSE210" s="727"/>
      <c r="SSH210" s="403"/>
      <c r="SSI210" s="403"/>
      <c r="SSU210" s="727"/>
      <c r="SSX210" s="403"/>
      <c r="SSY210" s="403"/>
      <c r="STK210" s="727"/>
      <c r="STN210" s="403"/>
      <c r="STO210" s="403"/>
      <c r="SUA210" s="727"/>
      <c r="SUD210" s="403"/>
      <c r="SUE210" s="403"/>
      <c r="SUQ210" s="727"/>
      <c r="SUT210" s="403"/>
      <c r="SUU210" s="403"/>
      <c r="SVG210" s="727"/>
      <c r="SVJ210" s="403"/>
      <c r="SVK210" s="403"/>
      <c r="SVW210" s="727"/>
      <c r="SVZ210" s="403"/>
      <c r="SWA210" s="403"/>
      <c r="SWM210" s="727"/>
      <c r="SWP210" s="403"/>
      <c r="SWQ210" s="403"/>
      <c r="SXC210" s="727"/>
      <c r="SXF210" s="403"/>
      <c r="SXG210" s="403"/>
      <c r="SXS210" s="727"/>
      <c r="SXV210" s="403"/>
      <c r="SXW210" s="403"/>
      <c r="SYI210" s="727"/>
      <c r="SYL210" s="403"/>
      <c r="SYM210" s="403"/>
      <c r="SYY210" s="727"/>
      <c r="SZB210" s="403"/>
      <c r="SZC210" s="403"/>
      <c r="SZO210" s="727"/>
      <c r="SZR210" s="403"/>
      <c r="SZS210" s="403"/>
      <c r="TAE210" s="727"/>
      <c r="TAH210" s="403"/>
      <c r="TAI210" s="403"/>
      <c r="TAU210" s="727"/>
      <c r="TAX210" s="403"/>
      <c r="TAY210" s="403"/>
      <c r="TBK210" s="727"/>
      <c r="TBN210" s="403"/>
      <c r="TBO210" s="403"/>
      <c r="TCA210" s="727"/>
      <c r="TCD210" s="403"/>
      <c r="TCE210" s="403"/>
      <c r="TCQ210" s="727"/>
      <c r="TCT210" s="403"/>
      <c r="TCU210" s="403"/>
      <c r="TDG210" s="727"/>
      <c r="TDJ210" s="403"/>
      <c r="TDK210" s="403"/>
      <c r="TDW210" s="727"/>
      <c r="TDZ210" s="403"/>
      <c r="TEA210" s="403"/>
      <c r="TEM210" s="727"/>
      <c r="TEP210" s="403"/>
      <c r="TEQ210" s="403"/>
      <c r="TFC210" s="727"/>
      <c r="TFF210" s="403"/>
      <c r="TFG210" s="403"/>
      <c r="TFS210" s="727"/>
      <c r="TFV210" s="403"/>
      <c r="TFW210" s="403"/>
      <c r="TGI210" s="727"/>
      <c r="TGL210" s="403"/>
      <c r="TGM210" s="403"/>
      <c r="TGY210" s="727"/>
      <c r="THB210" s="403"/>
      <c r="THC210" s="403"/>
      <c r="THO210" s="727"/>
      <c r="THR210" s="403"/>
      <c r="THS210" s="403"/>
      <c r="TIE210" s="727"/>
      <c r="TIH210" s="403"/>
      <c r="TII210" s="403"/>
      <c r="TIU210" s="727"/>
      <c r="TIX210" s="403"/>
      <c r="TIY210" s="403"/>
      <c r="TJK210" s="727"/>
      <c r="TJN210" s="403"/>
      <c r="TJO210" s="403"/>
      <c r="TKA210" s="727"/>
      <c r="TKD210" s="403"/>
      <c r="TKE210" s="403"/>
      <c r="TKQ210" s="727"/>
      <c r="TKT210" s="403"/>
      <c r="TKU210" s="403"/>
      <c r="TLG210" s="727"/>
      <c r="TLJ210" s="403"/>
      <c r="TLK210" s="403"/>
      <c r="TLW210" s="727"/>
      <c r="TLZ210" s="403"/>
      <c r="TMA210" s="403"/>
      <c r="TMM210" s="727"/>
      <c r="TMP210" s="403"/>
      <c r="TMQ210" s="403"/>
      <c r="TNC210" s="727"/>
      <c r="TNF210" s="403"/>
      <c r="TNG210" s="403"/>
      <c r="TNS210" s="727"/>
      <c r="TNV210" s="403"/>
      <c r="TNW210" s="403"/>
      <c r="TOI210" s="727"/>
      <c r="TOL210" s="403"/>
      <c r="TOM210" s="403"/>
      <c r="TOY210" s="727"/>
      <c r="TPB210" s="403"/>
      <c r="TPC210" s="403"/>
      <c r="TPO210" s="727"/>
      <c r="TPR210" s="403"/>
      <c r="TPS210" s="403"/>
      <c r="TQE210" s="727"/>
      <c r="TQH210" s="403"/>
      <c r="TQI210" s="403"/>
      <c r="TQU210" s="727"/>
      <c r="TQX210" s="403"/>
      <c r="TQY210" s="403"/>
      <c r="TRK210" s="727"/>
      <c r="TRN210" s="403"/>
      <c r="TRO210" s="403"/>
      <c r="TSA210" s="727"/>
      <c r="TSD210" s="403"/>
      <c r="TSE210" s="403"/>
      <c r="TSQ210" s="727"/>
      <c r="TST210" s="403"/>
      <c r="TSU210" s="403"/>
      <c r="TTG210" s="727"/>
      <c r="TTJ210" s="403"/>
      <c r="TTK210" s="403"/>
      <c r="TTW210" s="727"/>
      <c r="TTZ210" s="403"/>
      <c r="TUA210" s="403"/>
      <c r="TUM210" s="727"/>
      <c r="TUP210" s="403"/>
      <c r="TUQ210" s="403"/>
      <c r="TVC210" s="727"/>
      <c r="TVF210" s="403"/>
      <c r="TVG210" s="403"/>
      <c r="TVS210" s="727"/>
      <c r="TVV210" s="403"/>
      <c r="TVW210" s="403"/>
      <c r="TWI210" s="727"/>
      <c r="TWL210" s="403"/>
      <c r="TWM210" s="403"/>
      <c r="TWY210" s="727"/>
      <c r="TXB210" s="403"/>
      <c r="TXC210" s="403"/>
      <c r="TXO210" s="727"/>
      <c r="TXR210" s="403"/>
      <c r="TXS210" s="403"/>
      <c r="TYE210" s="727"/>
      <c r="TYH210" s="403"/>
      <c r="TYI210" s="403"/>
      <c r="TYU210" s="727"/>
      <c r="TYX210" s="403"/>
      <c r="TYY210" s="403"/>
      <c r="TZK210" s="727"/>
      <c r="TZN210" s="403"/>
      <c r="TZO210" s="403"/>
      <c r="UAA210" s="727"/>
      <c r="UAD210" s="403"/>
      <c r="UAE210" s="403"/>
      <c r="UAQ210" s="727"/>
      <c r="UAT210" s="403"/>
      <c r="UAU210" s="403"/>
      <c r="UBG210" s="727"/>
      <c r="UBJ210" s="403"/>
      <c r="UBK210" s="403"/>
      <c r="UBW210" s="727"/>
      <c r="UBZ210" s="403"/>
      <c r="UCA210" s="403"/>
      <c r="UCM210" s="727"/>
      <c r="UCP210" s="403"/>
      <c r="UCQ210" s="403"/>
      <c r="UDC210" s="727"/>
      <c r="UDF210" s="403"/>
      <c r="UDG210" s="403"/>
      <c r="UDS210" s="727"/>
      <c r="UDV210" s="403"/>
      <c r="UDW210" s="403"/>
      <c r="UEI210" s="727"/>
      <c r="UEL210" s="403"/>
      <c r="UEM210" s="403"/>
      <c r="UEY210" s="727"/>
      <c r="UFB210" s="403"/>
      <c r="UFC210" s="403"/>
      <c r="UFO210" s="727"/>
      <c r="UFR210" s="403"/>
      <c r="UFS210" s="403"/>
      <c r="UGE210" s="727"/>
      <c r="UGH210" s="403"/>
      <c r="UGI210" s="403"/>
      <c r="UGU210" s="727"/>
      <c r="UGX210" s="403"/>
      <c r="UGY210" s="403"/>
      <c r="UHK210" s="727"/>
      <c r="UHN210" s="403"/>
      <c r="UHO210" s="403"/>
      <c r="UIA210" s="727"/>
      <c r="UID210" s="403"/>
      <c r="UIE210" s="403"/>
      <c r="UIQ210" s="727"/>
      <c r="UIT210" s="403"/>
      <c r="UIU210" s="403"/>
      <c r="UJG210" s="727"/>
      <c r="UJJ210" s="403"/>
      <c r="UJK210" s="403"/>
      <c r="UJW210" s="727"/>
      <c r="UJZ210" s="403"/>
      <c r="UKA210" s="403"/>
      <c r="UKM210" s="727"/>
      <c r="UKP210" s="403"/>
      <c r="UKQ210" s="403"/>
      <c r="ULC210" s="727"/>
      <c r="ULF210" s="403"/>
      <c r="ULG210" s="403"/>
      <c r="ULS210" s="727"/>
      <c r="ULV210" s="403"/>
      <c r="ULW210" s="403"/>
      <c r="UMI210" s="727"/>
      <c r="UML210" s="403"/>
      <c r="UMM210" s="403"/>
      <c r="UMY210" s="727"/>
      <c r="UNB210" s="403"/>
      <c r="UNC210" s="403"/>
      <c r="UNO210" s="727"/>
      <c r="UNR210" s="403"/>
      <c r="UNS210" s="403"/>
      <c r="UOE210" s="727"/>
      <c r="UOH210" s="403"/>
      <c r="UOI210" s="403"/>
      <c r="UOU210" s="727"/>
      <c r="UOX210" s="403"/>
      <c r="UOY210" s="403"/>
      <c r="UPK210" s="727"/>
      <c r="UPN210" s="403"/>
      <c r="UPO210" s="403"/>
      <c r="UQA210" s="727"/>
      <c r="UQD210" s="403"/>
      <c r="UQE210" s="403"/>
      <c r="UQQ210" s="727"/>
      <c r="UQT210" s="403"/>
      <c r="UQU210" s="403"/>
      <c r="URG210" s="727"/>
      <c r="URJ210" s="403"/>
      <c r="URK210" s="403"/>
      <c r="URW210" s="727"/>
      <c r="URZ210" s="403"/>
      <c r="USA210" s="403"/>
      <c r="USM210" s="727"/>
      <c r="USP210" s="403"/>
      <c r="USQ210" s="403"/>
      <c r="UTC210" s="727"/>
      <c r="UTF210" s="403"/>
      <c r="UTG210" s="403"/>
      <c r="UTS210" s="727"/>
      <c r="UTV210" s="403"/>
      <c r="UTW210" s="403"/>
      <c r="UUI210" s="727"/>
      <c r="UUL210" s="403"/>
      <c r="UUM210" s="403"/>
      <c r="UUY210" s="727"/>
      <c r="UVB210" s="403"/>
      <c r="UVC210" s="403"/>
      <c r="UVO210" s="727"/>
      <c r="UVR210" s="403"/>
      <c r="UVS210" s="403"/>
      <c r="UWE210" s="727"/>
      <c r="UWH210" s="403"/>
      <c r="UWI210" s="403"/>
      <c r="UWU210" s="727"/>
      <c r="UWX210" s="403"/>
      <c r="UWY210" s="403"/>
      <c r="UXK210" s="727"/>
      <c r="UXN210" s="403"/>
      <c r="UXO210" s="403"/>
      <c r="UYA210" s="727"/>
      <c r="UYD210" s="403"/>
      <c r="UYE210" s="403"/>
      <c r="UYQ210" s="727"/>
      <c r="UYT210" s="403"/>
      <c r="UYU210" s="403"/>
      <c r="UZG210" s="727"/>
      <c r="UZJ210" s="403"/>
      <c r="UZK210" s="403"/>
      <c r="UZW210" s="727"/>
      <c r="UZZ210" s="403"/>
      <c r="VAA210" s="403"/>
      <c r="VAM210" s="727"/>
      <c r="VAP210" s="403"/>
      <c r="VAQ210" s="403"/>
      <c r="VBC210" s="727"/>
      <c r="VBF210" s="403"/>
      <c r="VBG210" s="403"/>
      <c r="VBS210" s="727"/>
      <c r="VBV210" s="403"/>
      <c r="VBW210" s="403"/>
      <c r="VCI210" s="727"/>
      <c r="VCL210" s="403"/>
      <c r="VCM210" s="403"/>
      <c r="VCY210" s="727"/>
      <c r="VDB210" s="403"/>
      <c r="VDC210" s="403"/>
      <c r="VDO210" s="727"/>
      <c r="VDR210" s="403"/>
      <c r="VDS210" s="403"/>
      <c r="VEE210" s="727"/>
      <c r="VEH210" s="403"/>
      <c r="VEI210" s="403"/>
      <c r="VEU210" s="727"/>
      <c r="VEX210" s="403"/>
      <c r="VEY210" s="403"/>
      <c r="VFK210" s="727"/>
      <c r="VFN210" s="403"/>
      <c r="VFO210" s="403"/>
      <c r="VGA210" s="727"/>
      <c r="VGD210" s="403"/>
      <c r="VGE210" s="403"/>
      <c r="VGQ210" s="727"/>
      <c r="VGT210" s="403"/>
      <c r="VGU210" s="403"/>
      <c r="VHG210" s="727"/>
      <c r="VHJ210" s="403"/>
      <c r="VHK210" s="403"/>
      <c r="VHW210" s="727"/>
      <c r="VHZ210" s="403"/>
      <c r="VIA210" s="403"/>
      <c r="VIM210" s="727"/>
      <c r="VIP210" s="403"/>
      <c r="VIQ210" s="403"/>
      <c r="VJC210" s="727"/>
      <c r="VJF210" s="403"/>
      <c r="VJG210" s="403"/>
      <c r="VJS210" s="727"/>
      <c r="VJV210" s="403"/>
      <c r="VJW210" s="403"/>
      <c r="VKI210" s="727"/>
      <c r="VKL210" s="403"/>
      <c r="VKM210" s="403"/>
      <c r="VKY210" s="727"/>
      <c r="VLB210" s="403"/>
      <c r="VLC210" s="403"/>
      <c r="VLO210" s="727"/>
      <c r="VLR210" s="403"/>
      <c r="VLS210" s="403"/>
      <c r="VME210" s="727"/>
      <c r="VMH210" s="403"/>
      <c r="VMI210" s="403"/>
      <c r="VMU210" s="727"/>
      <c r="VMX210" s="403"/>
      <c r="VMY210" s="403"/>
      <c r="VNK210" s="727"/>
      <c r="VNN210" s="403"/>
      <c r="VNO210" s="403"/>
      <c r="VOA210" s="727"/>
      <c r="VOD210" s="403"/>
      <c r="VOE210" s="403"/>
      <c r="VOQ210" s="727"/>
      <c r="VOT210" s="403"/>
      <c r="VOU210" s="403"/>
      <c r="VPG210" s="727"/>
      <c r="VPJ210" s="403"/>
      <c r="VPK210" s="403"/>
      <c r="VPW210" s="727"/>
      <c r="VPZ210" s="403"/>
      <c r="VQA210" s="403"/>
      <c r="VQM210" s="727"/>
      <c r="VQP210" s="403"/>
      <c r="VQQ210" s="403"/>
      <c r="VRC210" s="727"/>
      <c r="VRF210" s="403"/>
      <c r="VRG210" s="403"/>
      <c r="VRS210" s="727"/>
      <c r="VRV210" s="403"/>
      <c r="VRW210" s="403"/>
      <c r="VSI210" s="727"/>
      <c r="VSL210" s="403"/>
      <c r="VSM210" s="403"/>
      <c r="VSY210" s="727"/>
      <c r="VTB210" s="403"/>
      <c r="VTC210" s="403"/>
      <c r="VTO210" s="727"/>
      <c r="VTR210" s="403"/>
      <c r="VTS210" s="403"/>
      <c r="VUE210" s="727"/>
      <c r="VUH210" s="403"/>
      <c r="VUI210" s="403"/>
      <c r="VUU210" s="727"/>
      <c r="VUX210" s="403"/>
      <c r="VUY210" s="403"/>
      <c r="VVK210" s="727"/>
      <c r="VVN210" s="403"/>
      <c r="VVO210" s="403"/>
      <c r="VWA210" s="727"/>
      <c r="VWD210" s="403"/>
      <c r="VWE210" s="403"/>
      <c r="VWQ210" s="727"/>
      <c r="VWT210" s="403"/>
      <c r="VWU210" s="403"/>
      <c r="VXG210" s="727"/>
      <c r="VXJ210" s="403"/>
      <c r="VXK210" s="403"/>
      <c r="VXW210" s="727"/>
      <c r="VXZ210" s="403"/>
      <c r="VYA210" s="403"/>
      <c r="VYM210" s="727"/>
      <c r="VYP210" s="403"/>
      <c r="VYQ210" s="403"/>
      <c r="VZC210" s="727"/>
      <c r="VZF210" s="403"/>
      <c r="VZG210" s="403"/>
      <c r="VZS210" s="727"/>
      <c r="VZV210" s="403"/>
      <c r="VZW210" s="403"/>
      <c r="WAI210" s="727"/>
      <c r="WAL210" s="403"/>
      <c r="WAM210" s="403"/>
      <c r="WAY210" s="727"/>
      <c r="WBB210" s="403"/>
      <c r="WBC210" s="403"/>
      <c r="WBO210" s="727"/>
      <c r="WBR210" s="403"/>
      <c r="WBS210" s="403"/>
      <c r="WCE210" s="727"/>
      <c r="WCH210" s="403"/>
      <c r="WCI210" s="403"/>
      <c r="WCU210" s="727"/>
      <c r="WCX210" s="403"/>
      <c r="WCY210" s="403"/>
      <c r="WDK210" s="727"/>
      <c r="WDN210" s="403"/>
      <c r="WDO210" s="403"/>
      <c r="WEA210" s="727"/>
      <c r="WED210" s="403"/>
      <c r="WEE210" s="403"/>
      <c r="WEQ210" s="727"/>
      <c r="WET210" s="403"/>
      <c r="WEU210" s="403"/>
      <c r="WFG210" s="727"/>
      <c r="WFJ210" s="403"/>
      <c r="WFK210" s="403"/>
      <c r="WFW210" s="727"/>
      <c r="WFZ210" s="403"/>
      <c r="WGA210" s="403"/>
      <c r="WGM210" s="727"/>
      <c r="WGP210" s="403"/>
      <c r="WGQ210" s="403"/>
      <c r="WHC210" s="727"/>
      <c r="WHF210" s="403"/>
      <c r="WHG210" s="403"/>
      <c r="WHS210" s="727"/>
      <c r="WHV210" s="403"/>
      <c r="WHW210" s="403"/>
      <c r="WII210" s="727"/>
      <c r="WIL210" s="403"/>
      <c r="WIM210" s="403"/>
      <c r="WIY210" s="727"/>
      <c r="WJB210" s="403"/>
      <c r="WJC210" s="403"/>
      <c r="WJO210" s="727"/>
      <c r="WJR210" s="403"/>
      <c r="WJS210" s="403"/>
      <c r="WKE210" s="727"/>
      <c r="WKH210" s="403"/>
      <c r="WKI210" s="403"/>
      <c r="WKU210" s="727"/>
      <c r="WKX210" s="403"/>
      <c r="WKY210" s="403"/>
      <c r="WLK210" s="727"/>
      <c r="WLN210" s="403"/>
      <c r="WLO210" s="403"/>
      <c r="WMA210" s="727"/>
      <c r="WMD210" s="403"/>
      <c r="WME210" s="403"/>
      <c r="WMQ210" s="727"/>
      <c r="WMT210" s="403"/>
      <c r="WMU210" s="403"/>
      <c r="WNG210" s="727"/>
      <c r="WNJ210" s="403"/>
      <c r="WNK210" s="403"/>
      <c r="WNW210" s="727"/>
      <c r="WNZ210" s="403"/>
      <c r="WOA210" s="403"/>
      <c r="WOM210" s="727"/>
      <c r="WOP210" s="403"/>
      <c r="WOQ210" s="403"/>
      <c r="WPC210" s="727"/>
      <c r="WPF210" s="403"/>
      <c r="WPG210" s="403"/>
      <c r="WPS210" s="727"/>
      <c r="WPV210" s="403"/>
      <c r="WPW210" s="403"/>
      <c r="WQI210" s="727"/>
      <c r="WQL210" s="403"/>
      <c r="WQM210" s="403"/>
      <c r="WQY210" s="727"/>
      <c r="WRB210" s="403"/>
      <c r="WRC210" s="403"/>
      <c r="WRO210" s="727"/>
      <c r="WRR210" s="403"/>
      <c r="WRS210" s="403"/>
      <c r="WSE210" s="727"/>
      <c r="WSH210" s="403"/>
      <c r="WSI210" s="403"/>
      <c r="WSU210" s="727"/>
      <c r="WSX210" s="403"/>
      <c r="WSY210" s="403"/>
      <c r="WTK210" s="727"/>
      <c r="WTN210" s="403"/>
      <c r="WTO210" s="403"/>
      <c r="WUA210" s="727"/>
      <c r="WUD210" s="403"/>
      <c r="WUE210" s="403"/>
      <c r="WUQ210" s="727"/>
      <c r="WUT210" s="403"/>
      <c r="WUU210" s="403"/>
      <c r="WVG210" s="727"/>
      <c r="WVJ210" s="403"/>
      <c r="WVK210" s="403"/>
      <c r="WVW210" s="727"/>
      <c r="WVZ210" s="403"/>
      <c r="WWA210" s="403"/>
      <c r="WWM210" s="727"/>
      <c r="WWP210" s="403"/>
      <c r="WWQ210" s="403"/>
      <c r="WXC210" s="727"/>
      <c r="WXF210" s="403"/>
      <c r="WXG210" s="403"/>
      <c r="WXS210" s="727"/>
      <c r="WXV210" s="403"/>
      <c r="WXW210" s="403"/>
      <c r="WYI210" s="727"/>
      <c r="WYL210" s="403"/>
      <c r="WYM210" s="403"/>
      <c r="WYY210" s="727"/>
      <c r="WZB210" s="403"/>
      <c r="WZC210" s="403"/>
      <c r="WZO210" s="727"/>
      <c r="WZR210" s="403"/>
      <c r="WZS210" s="403"/>
      <c r="XAE210" s="727"/>
      <c r="XAH210" s="403"/>
      <c r="XAI210" s="403"/>
      <c r="XAU210" s="727"/>
      <c r="XAX210" s="403"/>
      <c r="XAY210" s="403"/>
      <c r="XBK210" s="727"/>
      <c r="XBN210" s="403"/>
      <c r="XBO210" s="403"/>
      <c r="XCA210" s="727"/>
      <c r="XCD210" s="403"/>
      <c r="XCE210" s="403"/>
      <c r="XCQ210" s="727"/>
      <c r="XCT210" s="403"/>
      <c r="XCU210" s="403"/>
      <c r="XDG210" s="727"/>
      <c r="XDJ210" s="403"/>
      <c r="XDK210" s="403"/>
      <c r="XDW210" s="727"/>
      <c r="XDZ210" s="403"/>
      <c r="XEA210" s="403"/>
      <c r="XEM210" s="727"/>
      <c r="XEP210" s="403"/>
      <c r="XEQ210" s="403"/>
      <c r="XFC210" s="727"/>
    </row>
    <row r="211" spans="1:1023 1026:2047 2050:3071 3074:4095 4098:5119 5122:6143 6146:7167 7170:8191 8194:9215 9218:10239 10242:11263 11266:12287 12290:13311 13314:14335 14338:15359 15362:16383" s="94" customFormat="1">
      <c r="A211" s="570" t="s">
        <v>15</v>
      </c>
      <c r="B211" s="571">
        <v>45920</v>
      </c>
      <c r="C211" s="571">
        <v>45943</v>
      </c>
      <c r="D211" s="570" t="s">
        <v>485</v>
      </c>
      <c r="E211" s="570" t="s">
        <v>486</v>
      </c>
      <c r="F211" s="570">
        <v>53</v>
      </c>
      <c r="G211" s="570" t="s">
        <v>500</v>
      </c>
      <c r="H211" s="570">
        <v>1100</v>
      </c>
      <c r="I211" s="570">
        <v>15</v>
      </c>
      <c r="J211" s="570">
        <v>0</v>
      </c>
      <c r="K211" s="570">
        <v>0</v>
      </c>
      <c r="L211" s="570">
        <v>0</v>
      </c>
      <c r="M211" s="570">
        <v>0</v>
      </c>
      <c r="N211" s="570">
        <f t="shared" ref="N211" si="2193">SUM(H211:M211)</f>
        <v>1115</v>
      </c>
      <c r="O211" s="563">
        <f t="shared" ref="O211" si="2194">N211/F211</f>
        <v>21.037735849056602</v>
      </c>
      <c r="P211" s="570" t="s">
        <v>1283</v>
      </c>
      <c r="R211" s="403"/>
      <c r="S211" s="403"/>
      <c r="AE211" s="727"/>
      <c r="AH211" s="403"/>
      <c r="AI211" s="403"/>
      <c r="AU211" s="727"/>
      <c r="AX211" s="403"/>
      <c r="AY211" s="403"/>
      <c r="BK211" s="727"/>
      <c r="BN211" s="403"/>
      <c r="BO211" s="403"/>
      <c r="CA211" s="727"/>
      <c r="CD211" s="403"/>
      <c r="CE211" s="403"/>
      <c r="CQ211" s="727"/>
      <c r="CT211" s="403"/>
      <c r="CU211" s="403"/>
      <c r="DG211" s="727"/>
      <c r="DJ211" s="403"/>
      <c r="DK211" s="403"/>
      <c r="DW211" s="727"/>
      <c r="DZ211" s="403"/>
      <c r="EA211" s="403"/>
      <c r="EM211" s="727"/>
      <c r="EP211" s="403"/>
      <c r="EQ211" s="403"/>
      <c r="FC211" s="727"/>
      <c r="FF211" s="403"/>
      <c r="FG211" s="403"/>
      <c r="FS211" s="727"/>
      <c r="FV211" s="403"/>
      <c r="FW211" s="403"/>
      <c r="GI211" s="727"/>
      <c r="GL211" s="403"/>
      <c r="GM211" s="403"/>
      <c r="GY211" s="727"/>
      <c r="HB211" s="403"/>
      <c r="HC211" s="403"/>
      <c r="HO211" s="727"/>
      <c r="HR211" s="403"/>
      <c r="HS211" s="403"/>
      <c r="IE211" s="727"/>
      <c r="IH211" s="403"/>
      <c r="II211" s="403"/>
      <c r="IU211" s="727"/>
      <c r="IX211" s="403"/>
      <c r="IY211" s="403"/>
      <c r="JK211" s="727"/>
      <c r="JN211" s="403"/>
      <c r="JO211" s="403"/>
      <c r="KA211" s="727"/>
      <c r="KD211" s="403"/>
      <c r="KE211" s="403"/>
      <c r="KQ211" s="727"/>
      <c r="KT211" s="403"/>
      <c r="KU211" s="403"/>
      <c r="LG211" s="727"/>
      <c r="LJ211" s="403"/>
      <c r="LK211" s="403"/>
      <c r="LW211" s="727"/>
      <c r="LZ211" s="403"/>
      <c r="MA211" s="403"/>
      <c r="MM211" s="727"/>
      <c r="MP211" s="403"/>
      <c r="MQ211" s="403"/>
      <c r="NC211" s="727"/>
      <c r="NF211" s="403"/>
      <c r="NG211" s="403"/>
      <c r="NS211" s="727"/>
      <c r="NV211" s="403"/>
      <c r="NW211" s="403"/>
      <c r="OI211" s="727"/>
      <c r="OL211" s="403"/>
      <c r="OM211" s="403"/>
      <c r="OY211" s="727"/>
      <c r="PB211" s="403"/>
      <c r="PC211" s="403"/>
      <c r="PO211" s="727"/>
      <c r="PR211" s="403"/>
      <c r="PS211" s="403"/>
      <c r="QE211" s="727"/>
      <c r="QH211" s="403"/>
      <c r="QI211" s="403"/>
      <c r="QU211" s="727"/>
      <c r="QX211" s="403"/>
      <c r="QY211" s="403"/>
      <c r="RK211" s="727"/>
      <c r="RN211" s="403"/>
      <c r="RO211" s="403"/>
      <c r="SA211" s="727"/>
      <c r="SD211" s="403"/>
      <c r="SE211" s="403"/>
      <c r="SQ211" s="727"/>
      <c r="ST211" s="403"/>
      <c r="SU211" s="403"/>
      <c r="TG211" s="727"/>
      <c r="TJ211" s="403"/>
      <c r="TK211" s="403"/>
      <c r="TW211" s="727"/>
      <c r="TZ211" s="403"/>
      <c r="UA211" s="403"/>
      <c r="UM211" s="727"/>
      <c r="UP211" s="403"/>
      <c r="UQ211" s="403"/>
      <c r="VC211" s="727"/>
      <c r="VF211" s="403"/>
      <c r="VG211" s="403"/>
      <c r="VS211" s="727"/>
      <c r="VV211" s="403"/>
      <c r="VW211" s="403"/>
      <c r="WI211" s="727"/>
      <c r="WL211" s="403"/>
      <c r="WM211" s="403"/>
      <c r="WY211" s="727"/>
      <c r="XB211" s="403"/>
      <c r="XC211" s="403"/>
      <c r="XO211" s="727"/>
      <c r="XR211" s="403"/>
      <c r="XS211" s="403"/>
      <c r="YE211" s="727"/>
      <c r="YH211" s="403"/>
      <c r="YI211" s="403"/>
      <c r="YU211" s="727"/>
      <c r="YX211" s="403"/>
      <c r="YY211" s="403"/>
      <c r="ZK211" s="727"/>
      <c r="ZN211" s="403"/>
      <c r="ZO211" s="403"/>
      <c r="AAA211" s="727"/>
      <c r="AAD211" s="403"/>
      <c r="AAE211" s="403"/>
      <c r="AAQ211" s="727"/>
      <c r="AAT211" s="403"/>
      <c r="AAU211" s="403"/>
      <c r="ABG211" s="727"/>
      <c r="ABJ211" s="403"/>
      <c r="ABK211" s="403"/>
      <c r="ABW211" s="727"/>
      <c r="ABZ211" s="403"/>
      <c r="ACA211" s="403"/>
      <c r="ACM211" s="727"/>
      <c r="ACP211" s="403"/>
      <c r="ACQ211" s="403"/>
      <c r="ADC211" s="727"/>
      <c r="ADF211" s="403"/>
      <c r="ADG211" s="403"/>
      <c r="ADS211" s="727"/>
      <c r="ADV211" s="403"/>
      <c r="ADW211" s="403"/>
      <c r="AEI211" s="727"/>
      <c r="AEL211" s="403"/>
      <c r="AEM211" s="403"/>
      <c r="AEY211" s="727"/>
      <c r="AFB211" s="403"/>
      <c r="AFC211" s="403"/>
      <c r="AFO211" s="727"/>
      <c r="AFR211" s="403"/>
      <c r="AFS211" s="403"/>
      <c r="AGE211" s="727"/>
      <c r="AGH211" s="403"/>
      <c r="AGI211" s="403"/>
      <c r="AGU211" s="727"/>
      <c r="AGX211" s="403"/>
      <c r="AGY211" s="403"/>
      <c r="AHK211" s="727"/>
      <c r="AHN211" s="403"/>
      <c r="AHO211" s="403"/>
      <c r="AIA211" s="727"/>
      <c r="AID211" s="403"/>
      <c r="AIE211" s="403"/>
      <c r="AIQ211" s="727"/>
      <c r="AIT211" s="403"/>
      <c r="AIU211" s="403"/>
      <c r="AJG211" s="727"/>
      <c r="AJJ211" s="403"/>
      <c r="AJK211" s="403"/>
      <c r="AJW211" s="727"/>
      <c r="AJZ211" s="403"/>
      <c r="AKA211" s="403"/>
      <c r="AKM211" s="727"/>
      <c r="AKP211" s="403"/>
      <c r="AKQ211" s="403"/>
      <c r="ALC211" s="727"/>
      <c r="ALF211" s="403"/>
      <c r="ALG211" s="403"/>
      <c r="ALS211" s="727"/>
      <c r="ALV211" s="403"/>
      <c r="ALW211" s="403"/>
      <c r="AMI211" s="727"/>
      <c r="AML211" s="403"/>
      <c r="AMM211" s="403"/>
      <c r="AMY211" s="727"/>
      <c r="ANB211" s="403"/>
      <c r="ANC211" s="403"/>
      <c r="ANO211" s="727"/>
      <c r="ANR211" s="403"/>
      <c r="ANS211" s="403"/>
      <c r="AOE211" s="727"/>
      <c r="AOH211" s="403"/>
      <c r="AOI211" s="403"/>
      <c r="AOU211" s="727"/>
      <c r="AOX211" s="403"/>
      <c r="AOY211" s="403"/>
      <c r="APK211" s="727"/>
      <c r="APN211" s="403"/>
      <c r="APO211" s="403"/>
      <c r="AQA211" s="727"/>
      <c r="AQD211" s="403"/>
      <c r="AQE211" s="403"/>
      <c r="AQQ211" s="727"/>
      <c r="AQT211" s="403"/>
      <c r="AQU211" s="403"/>
      <c r="ARG211" s="727"/>
      <c r="ARJ211" s="403"/>
      <c r="ARK211" s="403"/>
      <c r="ARW211" s="727"/>
      <c r="ARZ211" s="403"/>
      <c r="ASA211" s="403"/>
      <c r="ASM211" s="727"/>
      <c r="ASP211" s="403"/>
      <c r="ASQ211" s="403"/>
      <c r="ATC211" s="727"/>
      <c r="ATF211" s="403"/>
      <c r="ATG211" s="403"/>
      <c r="ATS211" s="727"/>
      <c r="ATV211" s="403"/>
      <c r="ATW211" s="403"/>
      <c r="AUI211" s="727"/>
      <c r="AUL211" s="403"/>
      <c r="AUM211" s="403"/>
      <c r="AUY211" s="727"/>
      <c r="AVB211" s="403"/>
      <c r="AVC211" s="403"/>
      <c r="AVO211" s="727"/>
      <c r="AVR211" s="403"/>
      <c r="AVS211" s="403"/>
      <c r="AWE211" s="727"/>
      <c r="AWH211" s="403"/>
      <c r="AWI211" s="403"/>
      <c r="AWU211" s="727"/>
      <c r="AWX211" s="403"/>
      <c r="AWY211" s="403"/>
      <c r="AXK211" s="727"/>
      <c r="AXN211" s="403"/>
      <c r="AXO211" s="403"/>
      <c r="AYA211" s="727"/>
      <c r="AYD211" s="403"/>
      <c r="AYE211" s="403"/>
      <c r="AYQ211" s="727"/>
      <c r="AYT211" s="403"/>
      <c r="AYU211" s="403"/>
      <c r="AZG211" s="727"/>
      <c r="AZJ211" s="403"/>
      <c r="AZK211" s="403"/>
      <c r="AZW211" s="727"/>
      <c r="AZZ211" s="403"/>
      <c r="BAA211" s="403"/>
      <c r="BAM211" s="727"/>
      <c r="BAP211" s="403"/>
      <c r="BAQ211" s="403"/>
      <c r="BBC211" s="727"/>
      <c r="BBF211" s="403"/>
      <c r="BBG211" s="403"/>
      <c r="BBS211" s="727"/>
      <c r="BBV211" s="403"/>
      <c r="BBW211" s="403"/>
      <c r="BCI211" s="727"/>
      <c r="BCL211" s="403"/>
      <c r="BCM211" s="403"/>
      <c r="BCY211" s="727"/>
      <c r="BDB211" s="403"/>
      <c r="BDC211" s="403"/>
      <c r="BDO211" s="727"/>
      <c r="BDR211" s="403"/>
      <c r="BDS211" s="403"/>
      <c r="BEE211" s="727"/>
      <c r="BEH211" s="403"/>
      <c r="BEI211" s="403"/>
      <c r="BEU211" s="727"/>
      <c r="BEX211" s="403"/>
      <c r="BEY211" s="403"/>
      <c r="BFK211" s="727"/>
      <c r="BFN211" s="403"/>
      <c r="BFO211" s="403"/>
      <c r="BGA211" s="727"/>
      <c r="BGD211" s="403"/>
      <c r="BGE211" s="403"/>
      <c r="BGQ211" s="727"/>
      <c r="BGT211" s="403"/>
      <c r="BGU211" s="403"/>
      <c r="BHG211" s="727"/>
      <c r="BHJ211" s="403"/>
      <c r="BHK211" s="403"/>
      <c r="BHW211" s="727"/>
      <c r="BHZ211" s="403"/>
      <c r="BIA211" s="403"/>
      <c r="BIM211" s="727"/>
      <c r="BIP211" s="403"/>
      <c r="BIQ211" s="403"/>
      <c r="BJC211" s="727"/>
      <c r="BJF211" s="403"/>
      <c r="BJG211" s="403"/>
      <c r="BJS211" s="727"/>
      <c r="BJV211" s="403"/>
      <c r="BJW211" s="403"/>
      <c r="BKI211" s="727"/>
      <c r="BKL211" s="403"/>
      <c r="BKM211" s="403"/>
      <c r="BKY211" s="727"/>
      <c r="BLB211" s="403"/>
      <c r="BLC211" s="403"/>
      <c r="BLO211" s="727"/>
      <c r="BLR211" s="403"/>
      <c r="BLS211" s="403"/>
      <c r="BME211" s="727"/>
      <c r="BMH211" s="403"/>
      <c r="BMI211" s="403"/>
      <c r="BMU211" s="727"/>
      <c r="BMX211" s="403"/>
      <c r="BMY211" s="403"/>
      <c r="BNK211" s="727"/>
      <c r="BNN211" s="403"/>
      <c r="BNO211" s="403"/>
      <c r="BOA211" s="727"/>
      <c r="BOD211" s="403"/>
      <c r="BOE211" s="403"/>
      <c r="BOQ211" s="727"/>
      <c r="BOT211" s="403"/>
      <c r="BOU211" s="403"/>
      <c r="BPG211" s="727"/>
      <c r="BPJ211" s="403"/>
      <c r="BPK211" s="403"/>
      <c r="BPW211" s="727"/>
      <c r="BPZ211" s="403"/>
      <c r="BQA211" s="403"/>
      <c r="BQM211" s="727"/>
      <c r="BQP211" s="403"/>
      <c r="BQQ211" s="403"/>
      <c r="BRC211" s="727"/>
      <c r="BRF211" s="403"/>
      <c r="BRG211" s="403"/>
      <c r="BRS211" s="727"/>
      <c r="BRV211" s="403"/>
      <c r="BRW211" s="403"/>
      <c r="BSI211" s="727"/>
      <c r="BSL211" s="403"/>
      <c r="BSM211" s="403"/>
      <c r="BSY211" s="727"/>
      <c r="BTB211" s="403"/>
      <c r="BTC211" s="403"/>
      <c r="BTO211" s="727"/>
      <c r="BTR211" s="403"/>
      <c r="BTS211" s="403"/>
      <c r="BUE211" s="727"/>
      <c r="BUH211" s="403"/>
      <c r="BUI211" s="403"/>
      <c r="BUU211" s="727"/>
      <c r="BUX211" s="403"/>
      <c r="BUY211" s="403"/>
      <c r="BVK211" s="727"/>
      <c r="BVN211" s="403"/>
      <c r="BVO211" s="403"/>
      <c r="BWA211" s="727"/>
      <c r="BWD211" s="403"/>
      <c r="BWE211" s="403"/>
      <c r="BWQ211" s="727"/>
      <c r="BWT211" s="403"/>
      <c r="BWU211" s="403"/>
      <c r="BXG211" s="727"/>
      <c r="BXJ211" s="403"/>
      <c r="BXK211" s="403"/>
      <c r="BXW211" s="727"/>
      <c r="BXZ211" s="403"/>
      <c r="BYA211" s="403"/>
      <c r="BYM211" s="727"/>
      <c r="BYP211" s="403"/>
      <c r="BYQ211" s="403"/>
      <c r="BZC211" s="727"/>
      <c r="BZF211" s="403"/>
      <c r="BZG211" s="403"/>
      <c r="BZS211" s="727"/>
      <c r="BZV211" s="403"/>
      <c r="BZW211" s="403"/>
      <c r="CAI211" s="727"/>
      <c r="CAL211" s="403"/>
      <c r="CAM211" s="403"/>
      <c r="CAY211" s="727"/>
      <c r="CBB211" s="403"/>
      <c r="CBC211" s="403"/>
      <c r="CBO211" s="727"/>
      <c r="CBR211" s="403"/>
      <c r="CBS211" s="403"/>
      <c r="CCE211" s="727"/>
      <c r="CCH211" s="403"/>
      <c r="CCI211" s="403"/>
      <c r="CCU211" s="727"/>
      <c r="CCX211" s="403"/>
      <c r="CCY211" s="403"/>
      <c r="CDK211" s="727"/>
      <c r="CDN211" s="403"/>
      <c r="CDO211" s="403"/>
      <c r="CEA211" s="727"/>
      <c r="CED211" s="403"/>
      <c r="CEE211" s="403"/>
      <c r="CEQ211" s="727"/>
      <c r="CET211" s="403"/>
      <c r="CEU211" s="403"/>
      <c r="CFG211" s="727"/>
      <c r="CFJ211" s="403"/>
      <c r="CFK211" s="403"/>
      <c r="CFW211" s="727"/>
      <c r="CFZ211" s="403"/>
      <c r="CGA211" s="403"/>
      <c r="CGM211" s="727"/>
      <c r="CGP211" s="403"/>
      <c r="CGQ211" s="403"/>
      <c r="CHC211" s="727"/>
      <c r="CHF211" s="403"/>
      <c r="CHG211" s="403"/>
      <c r="CHS211" s="727"/>
      <c r="CHV211" s="403"/>
      <c r="CHW211" s="403"/>
      <c r="CII211" s="727"/>
      <c r="CIL211" s="403"/>
      <c r="CIM211" s="403"/>
      <c r="CIY211" s="727"/>
      <c r="CJB211" s="403"/>
      <c r="CJC211" s="403"/>
      <c r="CJO211" s="727"/>
      <c r="CJR211" s="403"/>
      <c r="CJS211" s="403"/>
      <c r="CKE211" s="727"/>
      <c r="CKH211" s="403"/>
      <c r="CKI211" s="403"/>
      <c r="CKU211" s="727"/>
      <c r="CKX211" s="403"/>
      <c r="CKY211" s="403"/>
      <c r="CLK211" s="727"/>
      <c r="CLN211" s="403"/>
      <c r="CLO211" s="403"/>
      <c r="CMA211" s="727"/>
      <c r="CMD211" s="403"/>
      <c r="CME211" s="403"/>
      <c r="CMQ211" s="727"/>
      <c r="CMT211" s="403"/>
      <c r="CMU211" s="403"/>
      <c r="CNG211" s="727"/>
      <c r="CNJ211" s="403"/>
      <c r="CNK211" s="403"/>
      <c r="CNW211" s="727"/>
      <c r="CNZ211" s="403"/>
      <c r="COA211" s="403"/>
      <c r="COM211" s="727"/>
      <c r="COP211" s="403"/>
      <c r="COQ211" s="403"/>
      <c r="CPC211" s="727"/>
      <c r="CPF211" s="403"/>
      <c r="CPG211" s="403"/>
      <c r="CPS211" s="727"/>
      <c r="CPV211" s="403"/>
      <c r="CPW211" s="403"/>
      <c r="CQI211" s="727"/>
      <c r="CQL211" s="403"/>
      <c r="CQM211" s="403"/>
      <c r="CQY211" s="727"/>
      <c r="CRB211" s="403"/>
      <c r="CRC211" s="403"/>
      <c r="CRO211" s="727"/>
      <c r="CRR211" s="403"/>
      <c r="CRS211" s="403"/>
      <c r="CSE211" s="727"/>
      <c r="CSH211" s="403"/>
      <c r="CSI211" s="403"/>
      <c r="CSU211" s="727"/>
      <c r="CSX211" s="403"/>
      <c r="CSY211" s="403"/>
      <c r="CTK211" s="727"/>
      <c r="CTN211" s="403"/>
      <c r="CTO211" s="403"/>
      <c r="CUA211" s="727"/>
      <c r="CUD211" s="403"/>
      <c r="CUE211" s="403"/>
      <c r="CUQ211" s="727"/>
      <c r="CUT211" s="403"/>
      <c r="CUU211" s="403"/>
      <c r="CVG211" s="727"/>
      <c r="CVJ211" s="403"/>
      <c r="CVK211" s="403"/>
      <c r="CVW211" s="727"/>
      <c r="CVZ211" s="403"/>
      <c r="CWA211" s="403"/>
      <c r="CWM211" s="727"/>
      <c r="CWP211" s="403"/>
      <c r="CWQ211" s="403"/>
      <c r="CXC211" s="727"/>
      <c r="CXF211" s="403"/>
      <c r="CXG211" s="403"/>
      <c r="CXS211" s="727"/>
      <c r="CXV211" s="403"/>
      <c r="CXW211" s="403"/>
      <c r="CYI211" s="727"/>
      <c r="CYL211" s="403"/>
      <c r="CYM211" s="403"/>
      <c r="CYY211" s="727"/>
      <c r="CZB211" s="403"/>
      <c r="CZC211" s="403"/>
      <c r="CZO211" s="727"/>
      <c r="CZR211" s="403"/>
      <c r="CZS211" s="403"/>
      <c r="DAE211" s="727"/>
      <c r="DAH211" s="403"/>
      <c r="DAI211" s="403"/>
      <c r="DAU211" s="727"/>
      <c r="DAX211" s="403"/>
      <c r="DAY211" s="403"/>
      <c r="DBK211" s="727"/>
      <c r="DBN211" s="403"/>
      <c r="DBO211" s="403"/>
      <c r="DCA211" s="727"/>
      <c r="DCD211" s="403"/>
      <c r="DCE211" s="403"/>
      <c r="DCQ211" s="727"/>
      <c r="DCT211" s="403"/>
      <c r="DCU211" s="403"/>
      <c r="DDG211" s="727"/>
      <c r="DDJ211" s="403"/>
      <c r="DDK211" s="403"/>
      <c r="DDW211" s="727"/>
      <c r="DDZ211" s="403"/>
      <c r="DEA211" s="403"/>
      <c r="DEM211" s="727"/>
      <c r="DEP211" s="403"/>
      <c r="DEQ211" s="403"/>
      <c r="DFC211" s="727"/>
      <c r="DFF211" s="403"/>
      <c r="DFG211" s="403"/>
      <c r="DFS211" s="727"/>
      <c r="DFV211" s="403"/>
      <c r="DFW211" s="403"/>
      <c r="DGI211" s="727"/>
      <c r="DGL211" s="403"/>
      <c r="DGM211" s="403"/>
      <c r="DGY211" s="727"/>
      <c r="DHB211" s="403"/>
      <c r="DHC211" s="403"/>
      <c r="DHO211" s="727"/>
      <c r="DHR211" s="403"/>
      <c r="DHS211" s="403"/>
      <c r="DIE211" s="727"/>
      <c r="DIH211" s="403"/>
      <c r="DII211" s="403"/>
      <c r="DIU211" s="727"/>
      <c r="DIX211" s="403"/>
      <c r="DIY211" s="403"/>
      <c r="DJK211" s="727"/>
      <c r="DJN211" s="403"/>
      <c r="DJO211" s="403"/>
      <c r="DKA211" s="727"/>
      <c r="DKD211" s="403"/>
      <c r="DKE211" s="403"/>
      <c r="DKQ211" s="727"/>
      <c r="DKT211" s="403"/>
      <c r="DKU211" s="403"/>
      <c r="DLG211" s="727"/>
      <c r="DLJ211" s="403"/>
      <c r="DLK211" s="403"/>
      <c r="DLW211" s="727"/>
      <c r="DLZ211" s="403"/>
      <c r="DMA211" s="403"/>
      <c r="DMM211" s="727"/>
      <c r="DMP211" s="403"/>
      <c r="DMQ211" s="403"/>
      <c r="DNC211" s="727"/>
      <c r="DNF211" s="403"/>
      <c r="DNG211" s="403"/>
      <c r="DNS211" s="727"/>
      <c r="DNV211" s="403"/>
      <c r="DNW211" s="403"/>
      <c r="DOI211" s="727"/>
      <c r="DOL211" s="403"/>
      <c r="DOM211" s="403"/>
      <c r="DOY211" s="727"/>
      <c r="DPB211" s="403"/>
      <c r="DPC211" s="403"/>
      <c r="DPO211" s="727"/>
      <c r="DPR211" s="403"/>
      <c r="DPS211" s="403"/>
      <c r="DQE211" s="727"/>
      <c r="DQH211" s="403"/>
      <c r="DQI211" s="403"/>
      <c r="DQU211" s="727"/>
      <c r="DQX211" s="403"/>
      <c r="DQY211" s="403"/>
      <c r="DRK211" s="727"/>
      <c r="DRN211" s="403"/>
      <c r="DRO211" s="403"/>
      <c r="DSA211" s="727"/>
      <c r="DSD211" s="403"/>
      <c r="DSE211" s="403"/>
      <c r="DSQ211" s="727"/>
      <c r="DST211" s="403"/>
      <c r="DSU211" s="403"/>
      <c r="DTG211" s="727"/>
      <c r="DTJ211" s="403"/>
      <c r="DTK211" s="403"/>
      <c r="DTW211" s="727"/>
      <c r="DTZ211" s="403"/>
      <c r="DUA211" s="403"/>
      <c r="DUM211" s="727"/>
      <c r="DUP211" s="403"/>
      <c r="DUQ211" s="403"/>
      <c r="DVC211" s="727"/>
      <c r="DVF211" s="403"/>
      <c r="DVG211" s="403"/>
      <c r="DVS211" s="727"/>
      <c r="DVV211" s="403"/>
      <c r="DVW211" s="403"/>
      <c r="DWI211" s="727"/>
      <c r="DWL211" s="403"/>
      <c r="DWM211" s="403"/>
      <c r="DWY211" s="727"/>
      <c r="DXB211" s="403"/>
      <c r="DXC211" s="403"/>
      <c r="DXO211" s="727"/>
      <c r="DXR211" s="403"/>
      <c r="DXS211" s="403"/>
      <c r="DYE211" s="727"/>
      <c r="DYH211" s="403"/>
      <c r="DYI211" s="403"/>
      <c r="DYU211" s="727"/>
      <c r="DYX211" s="403"/>
      <c r="DYY211" s="403"/>
      <c r="DZK211" s="727"/>
      <c r="DZN211" s="403"/>
      <c r="DZO211" s="403"/>
      <c r="EAA211" s="727"/>
      <c r="EAD211" s="403"/>
      <c r="EAE211" s="403"/>
      <c r="EAQ211" s="727"/>
      <c r="EAT211" s="403"/>
      <c r="EAU211" s="403"/>
      <c r="EBG211" s="727"/>
      <c r="EBJ211" s="403"/>
      <c r="EBK211" s="403"/>
      <c r="EBW211" s="727"/>
      <c r="EBZ211" s="403"/>
      <c r="ECA211" s="403"/>
      <c r="ECM211" s="727"/>
      <c r="ECP211" s="403"/>
      <c r="ECQ211" s="403"/>
      <c r="EDC211" s="727"/>
      <c r="EDF211" s="403"/>
      <c r="EDG211" s="403"/>
      <c r="EDS211" s="727"/>
      <c r="EDV211" s="403"/>
      <c r="EDW211" s="403"/>
      <c r="EEI211" s="727"/>
      <c r="EEL211" s="403"/>
      <c r="EEM211" s="403"/>
      <c r="EEY211" s="727"/>
      <c r="EFB211" s="403"/>
      <c r="EFC211" s="403"/>
      <c r="EFO211" s="727"/>
      <c r="EFR211" s="403"/>
      <c r="EFS211" s="403"/>
      <c r="EGE211" s="727"/>
      <c r="EGH211" s="403"/>
      <c r="EGI211" s="403"/>
      <c r="EGU211" s="727"/>
      <c r="EGX211" s="403"/>
      <c r="EGY211" s="403"/>
      <c r="EHK211" s="727"/>
      <c r="EHN211" s="403"/>
      <c r="EHO211" s="403"/>
      <c r="EIA211" s="727"/>
      <c r="EID211" s="403"/>
      <c r="EIE211" s="403"/>
      <c r="EIQ211" s="727"/>
      <c r="EIT211" s="403"/>
      <c r="EIU211" s="403"/>
      <c r="EJG211" s="727"/>
      <c r="EJJ211" s="403"/>
      <c r="EJK211" s="403"/>
      <c r="EJW211" s="727"/>
      <c r="EJZ211" s="403"/>
      <c r="EKA211" s="403"/>
      <c r="EKM211" s="727"/>
      <c r="EKP211" s="403"/>
      <c r="EKQ211" s="403"/>
      <c r="ELC211" s="727"/>
      <c r="ELF211" s="403"/>
      <c r="ELG211" s="403"/>
      <c r="ELS211" s="727"/>
      <c r="ELV211" s="403"/>
      <c r="ELW211" s="403"/>
      <c r="EMI211" s="727"/>
      <c r="EML211" s="403"/>
      <c r="EMM211" s="403"/>
      <c r="EMY211" s="727"/>
      <c r="ENB211" s="403"/>
      <c r="ENC211" s="403"/>
      <c r="ENO211" s="727"/>
      <c r="ENR211" s="403"/>
      <c r="ENS211" s="403"/>
      <c r="EOE211" s="727"/>
      <c r="EOH211" s="403"/>
      <c r="EOI211" s="403"/>
      <c r="EOU211" s="727"/>
      <c r="EOX211" s="403"/>
      <c r="EOY211" s="403"/>
      <c r="EPK211" s="727"/>
      <c r="EPN211" s="403"/>
      <c r="EPO211" s="403"/>
      <c r="EQA211" s="727"/>
      <c r="EQD211" s="403"/>
      <c r="EQE211" s="403"/>
      <c r="EQQ211" s="727"/>
      <c r="EQT211" s="403"/>
      <c r="EQU211" s="403"/>
      <c r="ERG211" s="727"/>
      <c r="ERJ211" s="403"/>
      <c r="ERK211" s="403"/>
      <c r="ERW211" s="727"/>
      <c r="ERZ211" s="403"/>
      <c r="ESA211" s="403"/>
      <c r="ESM211" s="727"/>
      <c r="ESP211" s="403"/>
      <c r="ESQ211" s="403"/>
      <c r="ETC211" s="727"/>
      <c r="ETF211" s="403"/>
      <c r="ETG211" s="403"/>
      <c r="ETS211" s="727"/>
      <c r="ETV211" s="403"/>
      <c r="ETW211" s="403"/>
      <c r="EUI211" s="727"/>
      <c r="EUL211" s="403"/>
      <c r="EUM211" s="403"/>
      <c r="EUY211" s="727"/>
      <c r="EVB211" s="403"/>
      <c r="EVC211" s="403"/>
      <c r="EVO211" s="727"/>
      <c r="EVR211" s="403"/>
      <c r="EVS211" s="403"/>
      <c r="EWE211" s="727"/>
      <c r="EWH211" s="403"/>
      <c r="EWI211" s="403"/>
      <c r="EWU211" s="727"/>
      <c r="EWX211" s="403"/>
      <c r="EWY211" s="403"/>
      <c r="EXK211" s="727"/>
      <c r="EXN211" s="403"/>
      <c r="EXO211" s="403"/>
      <c r="EYA211" s="727"/>
      <c r="EYD211" s="403"/>
      <c r="EYE211" s="403"/>
      <c r="EYQ211" s="727"/>
      <c r="EYT211" s="403"/>
      <c r="EYU211" s="403"/>
      <c r="EZG211" s="727"/>
      <c r="EZJ211" s="403"/>
      <c r="EZK211" s="403"/>
      <c r="EZW211" s="727"/>
      <c r="EZZ211" s="403"/>
      <c r="FAA211" s="403"/>
      <c r="FAM211" s="727"/>
      <c r="FAP211" s="403"/>
      <c r="FAQ211" s="403"/>
      <c r="FBC211" s="727"/>
      <c r="FBF211" s="403"/>
      <c r="FBG211" s="403"/>
      <c r="FBS211" s="727"/>
      <c r="FBV211" s="403"/>
      <c r="FBW211" s="403"/>
      <c r="FCI211" s="727"/>
      <c r="FCL211" s="403"/>
      <c r="FCM211" s="403"/>
      <c r="FCY211" s="727"/>
      <c r="FDB211" s="403"/>
      <c r="FDC211" s="403"/>
      <c r="FDO211" s="727"/>
      <c r="FDR211" s="403"/>
      <c r="FDS211" s="403"/>
      <c r="FEE211" s="727"/>
      <c r="FEH211" s="403"/>
      <c r="FEI211" s="403"/>
      <c r="FEU211" s="727"/>
      <c r="FEX211" s="403"/>
      <c r="FEY211" s="403"/>
      <c r="FFK211" s="727"/>
      <c r="FFN211" s="403"/>
      <c r="FFO211" s="403"/>
      <c r="FGA211" s="727"/>
      <c r="FGD211" s="403"/>
      <c r="FGE211" s="403"/>
      <c r="FGQ211" s="727"/>
      <c r="FGT211" s="403"/>
      <c r="FGU211" s="403"/>
      <c r="FHG211" s="727"/>
      <c r="FHJ211" s="403"/>
      <c r="FHK211" s="403"/>
      <c r="FHW211" s="727"/>
      <c r="FHZ211" s="403"/>
      <c r="FIA211" s="403"/>
      <c r="FIM211" s="727"/>
      <c r="FIP211" s="403"/>
      <c r="FIQ211" s="403"/>
      <c r="FJC211" s="727"/>
      <c r="FJF211" s="403"/>
      <c r="FJG211" s="403"/>
      <c r="FJS211" s="727"/>
      <c r="FJV211" s="403"/>
      <c r="FJW211" s="403"/>
      <c r="FKI211" s="727"/>
      <c r="FKL211" s="403"/>
      <c r="FKM211" s="403"/>
      <c r="FKY211" s="727"/>
      <c r="FLB211" s="403"/>
      <c r="FLC211" s="403"/>
      <c r="FLO211" s="727"/>
      <c r="FLR211" s="403"/>
      <c r="FLS211" s="403"/>
      <c r="FME211" s="727"/>
      <c r="FMH211" s="403"/>
      <c r="FMI211" s="403"/>
      <c r="FMU211" s="727"/>
      <c r="FMX211" s="403"/>
      <c r="FMY211" s="403"/>
      <c r="FNK211" s="727"/>
      <c r="FNN211" s="403"/>
      <c r="FNO211" s="403"/>
      <c r="FOA211" s="727"/>
      <c r="FOD211" s="403"/>
      <c r="FOE211" s="403"/>
      <c r="FOQ211" s="727"/>
      <c r="FOT211" s="403"/>
      <c r="FOU211" s="403"/>
      <c r="FPG211" s="727"/>
      <c r="FPJ211" s="403"/>
      <c r="FPK211" s="403"/>
      <c r="FPW211" s="727"/>
      <c r="FPZ211" s="403"/>
      <c r="FQA211" s="403"/>
      <c r="FQM211" s="727"/>
      <c r="FQP211" s="403"/>
      <c r="FQQ211" s="403"/>
      <c r="FRC211" s="727"/>
      <c r="FRF211" s="403"/>
      <c r="FRG211" s="403"/>
      <c r="FRS211" s="727"/>
      <c r="FRV211" s="403"/>
      <c r="FRW211" s="403"/>
      <c r="FSI211" s="727"/>
      <c r="FSL211" s="403"/>
      <c r="FSM211" s="403"/>
      <c r="FSY211" s="727"/>
      <c r="FTB211" s="403"/>
      <c r="FTC211" s="403"/>
      <c r="FTO211" s="727"/>
      <c r="FTR211" s="403"/>
      <c r="FTS211" s="403"/>
      <c r="FUE211" s="727"/>
      <c r="FUH211" s="403"/>
      <c r="FUI211" s="403"/>
      <c r="FUU211" s="727"/>
      <c r="FUX211" s="403"/>
      <c r="FUY211" s="403"/>
      <c r="FVK211" s="727"/>
      <c r="FVN211" s="403"/>
      <c r="FVO211" s="403"/>
      <c r="FWA211" s="727"/>
      <c r="FWD211" s="403"/>
      <c r="FWE211" s="403"/>
      <c r="FWQ211" s="727"/>
      <c r="FWT211" s="403"/>
      <c r="FWU211" s="403"/>
      <c r="FXG211" s="727"/>
      <c r="FXJ211" s="403"/>
      <c r="FXK211" s="403"/>
      <c r="FXW211" s="727"/>
      <c r="FXZ211" s="403"/>
      <c r="FYA211" s="403"/>
      <c r="FYM211" s="727"/>
      <c r="FYP211" s="403"/>
      <c r="FYQ211" s="403"/>
      <c r="FZC211" s="727"/>
      <c r="FZF211" s="403"/>
      <c r="FZG211" s="403"/>
      <c r="FZS211" s="727"/>
      <c r="FZV211" s="403"/>
      <c r="FZW211" s="403"/>
      <c r="GAI211" s="727"/>
      <c r="GAL211" s="403"/>
      <c r="GAM211" s="403"/>
      <c r="GAY211" s="727"/>
      <c r="GBB211" s="403"/>
      <c r="GBC211" s="403"/>
      <c r="GBO211" s="727"/>
      <c r="GBR211" s="403"/>
      <c r="GBS211" s="403"/>
      <c r="GCE211" s="727"/>
      <c r="GCH211" s="403"/>
      <c r="GCI211" s="403"/>
      <c r="GCU211" s="727"/>
      <c r="GCX211" s="403"/>
      <c r="GCY211" s="403"/>
      <c r="GDK211" s="727"/>
      <c r="GDN211" s="403"/>
      <c r="GDO211" s="403"/>
      <c r="GEA211" s="727"/>
      <c r="GED211" s="403"/>
      <c r="GEE211" s="403"/>
      <c r="GEQ211" s="727"/>
      <c r="GET211" s="403"/>
      <c r="GEU211" s="403"/>
      <c r="GFG211" s="727"/>
      <c r="GFJ211" s="403"/>
      <c r="GFK211" s="403"/>
      <c r="GFW211" s="727"/>
      <c r="GFZ211" s="403"/>
      <c r="GGA211" s="403"/>
      <c r="GGM211" s="727"/>
      <c r="GGP211" s="403"/>
      <c r="GGQ211" s="403"/>
      <c r="GHC211" s="727"/>
      <c r="GHF211" s="403"/>
      <c r="GHG211" s="403"/>
      <c r="GHS211" s="727"/>
      <c r="GHV211" s="403"/>
      <c r="GHW211" s="403"/>
      <c r="GII211" s="727"/>
      <c r="GIL211" s="403"/>
      <c r="GIM211" s="403"/>
      <c r="GIY211" s="727"/>
      <c r="GJB211" s="403"/>
      <c r="GJC211" s="403"/>
      <c r="GJO211" s="727"/>
      <c r="GJR211" s="403"/>
      <c r="GJS211" s="403"/>
      <c r="GKE211" s="727"/>
      <c r="GKH211" s="403"/>
      <c r="GKI211" s="403"/>
      <c r="GKU211" s="727"/>
      <c r="GKX211" s="403"/>
      <c r="GKY211" s="403"/>
      <c r="GLK211" s="727"/>
      <c r="GLN211" s="403"/>
      <c r="GLO211" s="403"/>
      <c r="GMA211" s="727"/>
      <c r="GMD211" s="403"/>
      <c r="GME211" s="403"/>
      <c r="GMQ211" s="727"/>
      <c r="GMT211" s="403"/>
      <c r="GMU211" s="403"/>
      <c r="GNG211" s="727"/>
      <c r="GNJ211" s="403"/>
      <c r="GNK211" s="403"/>
      <c r="GNW211" s="727"/>
      <c r="GNZ211" s="403"/>
      <c r="GOA211" s="403"/>
      <c r="GOM211" s="727"/>
      <c r="GOP211" s="403"/>
      <c r="GOQ211" s="403"/>
      <c r="GPC211" s="727"/>
      <c r="GPF211" s="403"/>
      <c r="GPG211" s="403"/>
      <c r="GPS211" s="727"/>
      <c r="GPV211" s="403"/>
      <c r="GPW211" s="403"/>
      <c r="GQI211" s="727"/>
      <c r="GQL211" s="403"/>
      <c r="GQM211" s="403"/>
      <c r="GQY211" s="727"/>
      <c r="GRB211" s="403"/>
      <c r="GRC211" s="403"/>
      <c r="GRO211" s="727"/>
      <c r="GRR211" s="403"/>
      <c r="GRS211" s="403"/>
      <c r="GSE211" s="727"/>
      <c r="GSH211" s="403"/>
      <c r="GSI211" s="403"/>
      <c r="GSU211" s="727"/>
      <c r="GSX211" s="403"/>
      <c r="GSY211" s="403"/>
      <c r="GTK211" s="727"/>
      <c r="GTN211" s="403"/>
      <c r="GTO211" s="403"/>
      <c r="GUA211" s="727"/>
      <c r="GUD211" s="403"/>
      <c r="GUE211" s="403"/>
      <c r="GUQ211" s="727"/>
      <c r="GUT211" s="403"/>
      <c r="GUU211" s="403"/>
      <c r="GVG211" s="727"/>
      <c r="GVJ211" s="403"/>
      <c r="GVK211" s="403"/>
      <c r="GVW211" s="727"/>
      <c r="GVZ211" s="403"/>
      <c r="GWA211" s="403"/>
      <c r="GWM211" s="727"/>
      <c r="GWP211" s="403"/>
      <c r="GWQ211" s="403"/>
      <c r="GXC211" s="727"/>
      <c r="GXF211" s="403"/>
      <c r="GXG211" s="403"/>
      <c r="GXS211" s="727"/>
      <c r="GXV211" s="403"/>
      <c r="GXW211" s="403"/>
      <c r="GYI211" s="727"/>
      <c r="GYL211" s="403"/>
      <c r="GYM211" s="403"/>
      <c r="GYY211" s="727"/>
      <c r="GZB211" s="403"/>
      <c r="GZC211" s="403"/>
      <c r="GZO211" s="727"/>
      <c r="GZR211" s="403"/>
      <c r="GZS211" s="403"/>
      <c r="HAE211" s="727"/>
      <c r="HAH211" s="403"/>
      <c r="HAI211" s="403"/>
      <c r="HAU211" s="727"/>
      <c r="HAX211" s="403"/>
      <c r="HAY211" s="403"/>
      <c r="HBK211" s="727"/>
      <c r="HBN211" s="403"/>
      <c r="HBO211" s="403"/>
      <c r="HCA211" s="727"/>
      <c r="HCD211" s="403"/>
      <c r="HCE211" s="403"/>
      <c r="HCQ211" s="727"/>
      <c r="HCT211" s="403"/>
      <c r="HCU211" s="403"/>
      <c r="HDG211" s="727"/>
      <c r="HDJ211" s="403"/>
      <c r="HDK211" s="403"/>
      <c r="HDW211" s="727"/>
      <c r="HDZ211" s="403"/>
      <c r="HEA211" s="403"/>
      <c r="HEM211" s="727"/>
      <c r="HEP211" s="403"/>
      <c r="HEQ211" s="403"/>
      <c r="HFC211" s="727"/>
      <c r="HFF211" s="403"/>
      <c r="HFG211" s="403"/>
      <c r="HFS211" s="727"/>
      <c r="HFV211" s="403"/>
      <c r="HFW211" s="403"/>
      <c r="HGI211" s="727"/>
      <c r="HGL211" s="403"/>
      <c r="HGM211" s="403"/>
      <c r="HGY211" s="727"/>
      <c r="HHB211" s="403"/>
      <c r="HHC211" s="403"/>
      <c r="HHO211" s="727"/>
      <c r="HHR211" s="403"/>
      <c r="HHS211" s="403"/>
      <c r="HIE211" s="727"/>
      <c r="HIH211" s="403"/>
      <c r="HII211" s="403"/>
      <c r="HIU211" s="727"/>
      <c r="HIX211" s="403"/>
      <c r="HIY211" s="403"/>
      <c r="HJK211" s="727"/>
      <c r="HJN211" s="403"/>
      <c r="HJO211" s="403"/>
      <c r="HKA211" s="727"/>
      <c r="HKD211" s="403"/>
      <c r="HKE211" s="403"/>
      <c r="HKQ211" s="727"/>
      <c r="HKT211" s="403"/>
      <c r="HKU211" s="403"/>
      <c r="HLG211" s="727"/>
      <c r="HLJ211" s="403"/>
      <c r="HLK211" s="403"/>
      <c r="HLW211" s="727"/>
      <c r="HLZ211" s="403"/>
      <c r="HMA211" s="403"/>
      <c r="HMM211" s="727"/>
      <c r="HMP211" s="403"/>
      <c r="HMQ211" s="403"/>
      <c r="HNC211" s="727"/>
      <c r="HNF211" s="403"/>
      <c r="HNG211" s="403"/>
      <c r="HNS211" s="727"/>
      <c r="HNV211" s="403"/>
      <c r="HNW211" s="403"/>
      <c r="HOI211" s="727"/>
      <c r="HOL211" s="403"/>
      <c r="HOM211" s="403"/>
      <c r="HOY211" s="727"/>
      <c r="HPB211" s="403"/>
      <c r="HPC211" s="403"/>
      <c r="HPO211" s="727"/>
      <c r="HPR211" s="403"/>
      <c r="HPS211" s="403"/>
      <c r="HQE211" s="727"/>
      <c r="HQH211" s="403"/>
      <c r="HQI211" s="403"/>
      <c r="HQU211" s="727"/>
      <c r="HQX211" s="403"/>
      <c r="HQY211" s="403"/>
      <c r="HRK211" s="727"/>
      <c r="HRN211" s="403"/>
      <c r="HRO211" s="403"/>
      <c r="HSA211" s="727"/>
      <c r="HSD211" s="403"/>
      <c r="HSE211" s="403"/>
      <c r="HSQ211" s="727"/>
      <c r="HST211" s="403"/>
      <c r="HSU211" s="403"/>
      <c r="HTG211" s="727"/>
      <c r="HTJ211" s="403"/>
      <c r="HTK211" s="403"/>
      <c r="HTW211" s="727"/>
      <c r="HTZ211" s="403"/>
      <c r="HUA211" s="403"/>
      <c r="HUM211" s="727"/>
      <c r="HUP211" s="403"/>
      <c r="HUQ211" s="403"/>
      <c r="HVC211" s="727"/>
      <c r="HVF211" s="403"/>
      <c r="HVG211" s="403"/>
      <c r="HVS211" s="727"/>
      <c r="HVV211" s="403"/>
      <c r="HVW211" s="403"/>
      <c r="HWI211" s="727"/>
      <c r="HWL211" s="403"/>
      <c r="HWM211" s="403"/>
      <c r="HWY211" s="727"/>
      <c r="HXB211" s="403"/>
      <c r="HXC211" s="403"/>
      <c r="HXO211" s="727"/>
      <c r="HXR211" s="403"/>
      <c r="HXS211" s="403"/>
      <c r="HYE211" s="727"/>
      <c r="HYH211" s="403"/>
      <c r="HYI211" s="403"/>
      <c r="HYU211" s="727"/>
      <c r="HYX211" s="403"/>
      <c r="HYY211" s="403"/>
      <c r="HZK211" s="727"/>
      <c r="HZN211" s="403"/>
      <c r="HZO211" s="403"/>
      <c r="IAA211" s="727"/>
      <c r="IAD211" s="403"/>
      <c r="IAE211" s="403"/>
      <c r="IAQ211" s="727"/>
      <c r="IAT211" s="403"/>
      <c r="IAU211" s="403"/>
      <c r="IBG211" s="727"/>
      <c r="IBJ211" s="403"/>
      <c r="IBK211" s="403"/>
      <c r="IBW211" s="727"/>
      <c r="IBZ211" s="403"/>
      <c r="ICA211" s="403"/>
      <c r="ICM211" s="727"/>
      <c r="ICP211" s="403"/>
      <c r="ICQ211" s="403"/>
      <c r="IDC211" s="727"/>
      <c r="IDF211" s="403"/>
      <c r="IDG211" s="403"/>
      <c r="IDS211" s="727"/>
      <c r="IDV211" s="403"/>
      <c r="IDW211" s="403"/>
      <c r="IEI211" s="727"/>
      <c r="IEL211" s="403"/>
      <c r="IEM211" s="403"/>
      <c r="IEY211" s="727"/>
      <c r="IFB211" s="403"/>
      <c r="IFC211" s="403"/>
      <c r="IFO211" s="727"/>
      <c r="IFR211" s="403"/>
      <c r="IFS211" s="403"/>
      <c r="IGE211" s="727"/>
      <c r="IGH211" s="403"/>
      <c r="IGI211" s="403"/>
      <c r="IGU211" s="727"/>
      <c r="IGX211" s="403"/>
      <c r="IGY211" s="403"/>
      <c r="IHK211" s="727"/>
      <c r="IHN211" s="403"/>
      <c r="IHO211" s="403"/>
      <c r="IIA211" s="727"/>
      <c r="IID211" s="403"/>
      <c r="IIE211" s="403"/>
      <c r="IIQ211" s="727"/>
      <c r="IIT211" s="403"/>
      <c r="IIU211" s="403"/>
      <c r="IJG211" s="727"/>
      <c r="IJJ211" s="403"/>
      <c r="IJK211" s="403"/>
      <c r="IJW211" s="727"/>
      <c r="IJZ211" s="403"/>
      <c r="IKA211" s="403"/>
      <c r="IKM211" s="727"/>
      <c r="IKP211" s="403"/>
      <c r="IKQ211" s="403"/>
      <c r="ILC211" s="727"/>
      <c r="ILF211" s="403"/>
      <c r="ILG211" s="403"/>
      <c r="ILS211" s="727"/>
      <c r="ILV211" s="403"/>
      <c r="ILW211" s="403"/>
      <c r="IMI211" s="727"/>
      <c r="IML211" s="403"/>
      <c r="IMM211" s="403"/>
      <c r="IMY211" s="727"/>
      <c r="INB211" s="403"/>
      <c r="INC211" s="403"/>
      <c r="INO211" s="727"/>
      <c r="INR211" s="403"/>
      <c r="INS211" s="403"/>
      <c r="IOE211" s="727"/>
      <c r="IOH211" s="403"/>
      <c r="IOI211" s="403"/>
      <c r="IOU211" s="727"/>
      <c r="IOX211" s="403"/>
      <c r="IOY211" s="403"/>
      <c r="IPK211" s="727"/>
      <c r="IPN211" s="403"/>
      <c r="IPO211" s="403"/>
      <c r="IQA211" s="727"/>
      <c r="IQD211" s="403"/>
      <c r="IQE211" s="403"/>
      <c r="IQQ211" s="727"/>
      <c r="IQT211" s="403"/>
      <c r="IQU211" s="403"/>
      <c r="IRG211" s="727"/>
      <c r="IRJ211" s="403"/>
      <c r="IRK211" s="403"/>
      <c r="IRW211" s="727"/>
      <c r="IRZ211" s="403"/>
      <c r="ISA211" s="403"/>
      <c r="ISM211" s="727"/>
      <c r="ISP211" s="403"/>
      <c r="ISQ211" s="403"/>
      <c r="ITC211" s="727"/>
      <c r="ITF211" s="403"/>
      <c r="ITG211" s="403"/>
      <c r="ITS211" s="727"/>
      <c r="ITV211" s="403"/>
      <c r="ITW211" s="403"/>
      <c r="IUI211" s="727"/>
      <c r="IUL211" s="403"/>
      <c r="IUM211" s="403"/>
      <c r="IUY211" s="727"/>
      <c r="IVB211" s="403"/>
      <c r="IVC211" s="403"/>
      <c r="IVO211" s="727"/>
      <c r="IVR211" s="403"/>
      <c r="IVS211" s="403"/>
      <c r="IWE211" s="727"/>
      <c r="IWH211" s="403"/>
      <c r="IWI211" s="403"/>
      <c r="IWU211" s="727"/>
      <c r="IWX211" s="403"/>
      <c r="IWY211" s="403"/>
      <c r="IXK211" s="727"/>
      <c r="IXN211" s="403"/>
      <c r="IXO211" s="403"/>
      <c r="IYA211" s="727"/>
      <c r="IYD211" s="403"/>
      <c r="IYE211" s="403"/>
      <c r="IYQ211" s="727"/>
      <c r="IYT211" s="403"/>
      <c r="IYU211" s="403"/>
      <c r="IZG211" s="727"/>
      <c r="IZJ211" s="403"/>
      <c r="IZK211" s="403"/>
      <c r="IZW211" s="727"/>
      <c r="IZZ211" s="403"/>
      <c r="JAA211" s="403"/>
      <c r="JAM211" s="727"/>
      <c r="JAP211" s="403"/>
      <c r="JAQ211" s="403"/>
      <c r="JBC211" s="727"/>
      <c r="JBF211" s="403"/>
      <c r="JBG211" s="403"/>
      <c r="JBS211" s="727"/>
      <c r="JBV211" s="403"/>
      <c r="JBW211" s="403"/>
      <c r="JCI211" s="727"/>
      <c r="JCL211" s="403"/>
      <c r="JCM211" s="403"/>
      <c r="JCY211" s="727"/>
      <c r="JDB211" s="403"/>
      <c r="JDC211" s="403"/>
      <c r="JDO211" s="727"/>
      <c r="JDR211" s="403"/>
      <c r="JDS211" s="403"/>
      <c r="JEE211" s="727"/>
      <c r="JEH211" s="403"/>
      <c r="JEI211" s="403"/>
      <c r="JEU211" s="727"/>
      <c r="JEX211" s="403"/>
      <c r="JEY211" s="403"/>
      <c r="JFK211" s="727"/>
      <c r="JFN211" s="403"/>
      <c r="JFO211" s="403"/>
      <c r="JGA211" s="727"/>
      <c r="JGD211" s="403"/>
      <c r="JGE211" s="403"/>
      <c r="JGQ211" s="727"/>
      <c r="JGT211" s="403"/>
      <c r="JGU211" s="403"/>
      <c r="JHG211" s="727"/>
      <c r="JHJ211" s="403"/>
      <c r="JHK211" s="403"/>
      <c r="JHW211" s="727"/>
      <c r="JHZ211" s="403"/>
      <c r="JIA211" s="403"/>
      <c r="JIM211" s="727"/>
      <c r="JIP211" s="403"/>
      <c r="JIQ211" s="403"/>
      <c r="JJC211" s="727"/>
      <c r="JJF211" s="403"/>
      <c r="JJG211" s="403"/>
      <c r="JJS211" s="727"/>
      <c r="JJV211" s="403"/>
      <c r="JJW211" s="403"/>
      <c r="JKI211" s="727"/>
      <c r="JKL211" s="403"/>
      <c r="JKM211" s="403"/>
      <c r="JKY211" s="727"/>
      <c r="JLB211" s="403"/>
      <c r="JLC211" s="403"/>
      <c r="JLO211" s="727"/>
      <c r="JLR211" s="403"/>
      <c r="JLS211" s="403"/>
      <c r="JME211" s="727"/>
      <c r="JMH211" s="403"/>
      <c r="JMI211" s="403"/>
      <c r="JMU211" s="727"/>
      <c r="JMX211" s="403"/>
      <c r="JMY211" s="403"/>
      <c r="JNK211" s="727"/>
      <c r="JNN211" s="403"/>
      <c r="JNO211" s="403"/>
      <c r="JOA211" s="727"/>
      <c r="JOD211" s="403"/>
      <c r="JOE211" s="403"/>
      <c r="JOQ211" s="727"/>
      <c r="JOT211" s="403"/>
      <c r="JOU211" s="403"/>
      <c r="JPG211" s="727"/>
      <c r="JPJ211" s="403"/>
      <c r="JPK211" s="403"/>
      <c r="JPW211" s="727"/>
      <c r="JPZ211" s="403"/>
      <c r="JQA211" s="403"/>
      <c r="JQM211" s="727"/>
      <c r="JQP211" s="403"/>
      <c r="JQQ211" s="403"/>
      <c r="JRC211" s="727"/>
      <c r="JRF211" s="403"/>
      <c r="JRG211" s="403"/>
      <c r="JRS211" s="727"/>
      <c r="JRV211" s="403"/>
      <c r="JRW211" s="403"/>
      <c r="JSI211" s="727"/>
      <c r="JSL211" s="403"/>
      <c r="JSM211" s="403"/>
      <c r="JSY211" s="727"/>
      <c r="JTB211" s="403"/>
      <c r="JTC211" s="403"/>
      <c r="JTO211" s="727"/>
      <c r="JTR211" s="403"/>
      <c r="JTS211" s="403"/>
      <c r="JUE211" s="727"/>
      <c r="JUH211" s="403"/>
      <c r="JUI211" s="403"/>
      <c r="JUU211" s="727"/>
      <c r="JUX211" s="403"/>
      <c r="JUY211" s="403"/>
      <c r="JVK211" s="727"/>
      <c r="JVN211" s="403"/>
      <c r="JVO211" s="403"/>
      <c r="JWA211" s="727"/>
      <c r="JWD211" s="403"/>
      <c r="JWE211" s="403"/>
      <c r="JWQ211" s="727"/>
      <c r="JWT211" s="403"/>
      <c r="JWU211" s="403"/>
      <c r="JXG211" s="727"/>
      <c r="JXJ211" s="403"/>
      <c r="JXK211" s="403"/>
      <c r="JXW211" s="727"/>
      <c r="JXZ211" s="403"/>
      <c r="JYA211" s="403"/>
      <c r="JYM211" s="727"/>
      <c r="JYP211" s="403"/>
      <c r="JYQ211" s="403"/>
      <c r="JZC211" s="727"/>
      <c r="JZF211" s="403"/>
      <c r="JZG211" s="403"/>
      <c r="JZS211" s="727"/>
      <c r="JZV211" s="403"/>
      <c r="JZW211" s="403"/>
      <c r="KAI211" s="727"/>
      <c r="KAL211" s="403"/>
      <c r="KAM211" s="403"/>
      <c r="KAY211" s="727"/>
      <c r="KBB211" s="403"/>
      <c r="KBC211" s="403"/>
      <c r="KBO211" s="727"/>
      <c r="KBR211" s="403"/>
      <c r="KBS211" s="403"/>
      <c r="KCE211" s="727"/>
      <c r="KCH211" s="403"/>
      <c r="KCI211" s="403"/>
      <c r="KCU211" s="727"/>
      <c r="KCX211" s="403"/>
      <c r="KCY211" s="403"/>
      <c r="KDK211" s="727"/>
      <c r="KDN211" s="403"/>
      <c r="KDO211" s="403"/>
      <c r="KEA211" s="727"/>
      <c r="KED211" s="403"/>
      <c r="KEE211" s="403"/>
      <c r="KEQ211" s="727"/>
      <c r="KET211" s="403"/>
      <c r="KEU211" s="403"/>
      <c r="KFG211" s="727"/>
      <c r="KFJ211" s="403"/>
      <c r="KFK211" s="403"/>
      <c r="KFW211" s="727"/>
      <c r="KFZ211" s="403"/>
      <c r="KGA211" s="403"/>
      <c r="KGM211" s="727"/>
      <c r="KGP211" s="403"/>
      <c r="KGQ211" s="403"/>
      <c r="KHC211" s="727"/>
      <c r="KHF211" s="403"/>
      <c r="KHG211" s="403"/>
      <c r="KHS211" s="727"/>
      <c r="KHV211" s="403"/>
      <c r="KHW211" s="403"/>
      <c r="KII211" s="727"/>
      <c r="KIL211" s="403"/>
      <c r="KIM211" s="403"/>
      <c r="KIY211" s="727"/>
      <c r="KJB211" s="403"/>
      <c r="KJC211" s="403"/>
      <c r="KJO211" s="727"/>
      <c r="KJR211" s="403"/>
      <c r="KJS211" s="403"/>
      <c r="KKE211" s="727"/>
      <c r="KKH211" s="403"/>
      <c r="KKI211" s="403"/>
      <c r="KKU211" s="727"/>
      <c r="KKX211" s="403"/>
      <c r="KKY211" s="403"/>
      <c r="KLK211" s="727"/>
      <c r="KLN211" s="403"/>
      <c r="KLO211" s="403"/>
      <c r="KMA211" s="727"/>
      <c r="KMD211" s="403"/>
      <c r="KME211" s="403"/>
      <c r="KMQ211" s="727"/>
      <c r="KMT211" s="403"/>
      <c r="KMU211" s="403"/>
      <c r="KNG211" s="727"/>
      <c r="KNJ211" s="403"/>
      <c r="KNK211" s="403"/>
      <c r="KNW211" s="727"/>
      <c r="KNZ211" s="403"/>
      <c r="KOA211" s="403"/>
      <c r="KOM211" s="727"/>
      <c r="KOP211" s="403"/>
      <c r="KOQ211" s="403"/>
      <c r="KPC211" s="727"/>
      <c r="KPF211" s="403"/>
      <c r="KPG211" s="403"/>
      <c r="KPS211" s="727"/>
      <c r="KPV211" s="403"/>
      <c r="KPW211" s="403"/>
      <c r="KQI211" s="727"/>
      <c r="KQL211" s="403"/>
      <c r="KQM211" s="403"/>
      <c r="KQY211" s="727"/>
      <c r="KRB211" s="403"/>
      <c r="KRC211" s="403"/>
      <c r="KRO211" s="727"/>
      <c r="KRR211" s="403"/>
      <c r="KRS211" s="403"/>
      <c r="KSE211" s="727"/>
      <c r="KSH211" s="403"/>
      <c r="KSI211" s="403"/>
      <c r="KSU211" s="727"/>
      <c r="KSX211" s="403"/>
      <c r="KSY211" s="403"/>
      <c r="KTK211" s="727"/>
      <c r="KTN211" s="403"/>
      <c r="KTO211" s="403"/>
      <c r="KUA211" s="727"/>
      <c r="KUD211" s="403"/>
      <c r="KUE211" s="403"/>
      <c r="KUQ211" s="727"/>
      <c r="KUT211" s="403"/>
      <c r="KUU211" s="403"/>
      <c r="KVG211" s="727"/>
      <c r="KVJ211" s="403"/>
      <c r="KVK211" s="403"/>
      <c r="KVW211" s="727"/>
      <c r="KVZ211" s="403"/>
      <c r="KWA211" s="403"/>
      <c r="KWM211" s="727"/>
      <c r="KWP211" s="403"/>
      <c r="KWQ211" s="403"/>
      <c r="KXC211" s="727"/>
      <c r="KXF211" s="403"/>
      <c r="KXG211" s="403"/>
      <c r="KXS211" s="727"/>
      <c r="KXV211" s="403"/>
      <c r="KXW211" s="403"/>
      <c r="KYI211" s="727"/>
      <c r="KYL211" s="403"/>
      <c r="KYM211" s="403"/>
      <c r="KYY211" s="727"/>
      <c r="KZB211" s="403"/>
      <c r="KZC211" s="403"/>
      <c r="KZO211" s="727"/>
      <c r="KZR211" s="403"/>
      <c r="KZS211" s="403"/>
      <c r="LAE211" s="727"/>
      <c r="LAH211" s="403"/>
      <c r="LAI211" s="403"/>
      <c r="LAU211" s="727"/>
      <c r="LAX211" s="403"/>
      <c r="LAY211" s="403"/>
      <c r="LBK211" s="727"/>
      <c r="LBN211" s="403"/>
      <c r="LBO211" s="403"/>
      <c r="LCA211" s="727"/>
      <c r="LCD211" s="403"/>
      <c r="LCE211" s="403"/>
      <c r="LCQ211" s="727"/>
      <c r="LCT211" s="403"/>
      <c r="LCU211" s="403"/>
      <c r="LDG211" s="727"/>
      <c r="LDJ211" s="403"/>
      <c r="LDK211" s="403"/>
      <c r="LDW211" s="727"/>
      <c r="LDZ211" s="403"/>
      <c r="LEA211" s="403"/>
      <c r="LEM211" s="727"/>
      <c r="LEP211" s="403"/>
      <c r="LEQ211" s="403"/>
      <c r="LFC211" s="727"/>
      <c r="LFF211" s="403"/>
      <c r="LFG211" s="403"/>
      <c r="LFS211" s="727"/>
      <c r="LFV211" s="403"/>
      <c r="LFW211" s="403"/>
      <c r="LGI211" s="727"/>
      <c r="LGL211" s="403"/>
      <c r="LGM211" s="403"/>
      <c r="LGY211" s="727"/>
      <c r="LHB211" s="403"/>
      <c r="LHC211" s="403"/>
      <c r="LHO211" s="727"/>
      <c r="LHR211" s="403"/>
      <c r="LHS211" s="403"/>
      <c r="LIE211" s="727"/>
      <c r="LIH211" s="403"/>
      <c r="LII211" s="403"/>
      <c r="LIU211" s="727"/>
      <c r="LIX211" s="403"/>
      <c r="LIY211" s="403"/>
      <c r="LJK211" s="727"/>
      <c r="LJN211" s="403"/>
      <c r="LJO211" s="403"/>
      <c r="LKA211" s="727"/>
      <c r="LKD211" s="403"/>
      <c r="LKE211" s="403"/>
      <c r="LKQ211" s="727"/>
      <c r="LKT211" s="403"/>
      <c r="LKU211" s="403"/>
      <c r="LLG211" s="727"/>
      <c r="LLJ211" s="403"/>
      <c r="LLK211" s="403"/>
      <c r="LLW211" s="727"/>
      <c r="LLZ211" s="403"/>
      <c r="LMA211" s="403"/>
      <c r="LMM211" s="727"/>
      <c r="LMP211" s="403"/>
      <c r="LMQ211" s="403"/>
      <c r="LNC211" s="727"/>
      <c r="LNF211" s="403"/>
      <c r="LNG211" s="403"/>
      <c r="LNS211" s="727"/>
      <c r="LNV211" s="403"/>
      <c r="LNW211" s="403"/>
      <c r="LOI211" s="727"/>
      <c r="LOL211" s="403"/>
      <c r="LOM211" s="403"/>
      <c r="LOY211" s="727"/>
      <c r="LPB211" s="403"/>
      <c r="LPC211" s="403"/>
      <c r="LPO211" s="727"/>
      <c r="LPR211" s="403"/>
      <c r="LPS211" s="403"/>
      <c r="LQE211" s="727"/>
      <c r="LQH211" s="403"/>
      <c r="LQI211" s="403"/>
      <c r="LQU211" s="727"/>
      <c r="LQX211" s="403"/>
      <c r="LQY211" s="403"/>
      <c r="LRK211" s="727"/>
      <c r="LRN211" s="403"/>
      <c r="LRO211" s="403"/>
      <c r="LSA211" s="727"/>
      <c r="LSD211" s="403"/>
      <c r="LSE211" s="403"/>
      <c r="LSQ211" s="727"/>
      <c r="LST211" s="403"/>
      <c r="LSU211" s="403"/>
      <c r="LTG211" s="727"/>
      <c r="LTJ211" s="403"/>
      <c r="LTK211" s="403"/>
      <c r="LTW211" s="727"/>
      <c r="LTZ211" s="403"/>
      <c r="LUA211" s="403"/>
      <c r="LUM211" s="727"/>
      <c r="LUP211" s="403"/>
      <c r="LUQ211" s="403"/>
      <c r="LVC211" s="727"/>
      <c r="LVF211" s="403"/>
      <c r="LVG211" s="403"/>
      <c r="LVS211" s="727"/>
      <c r="LVV211" s="403"/>
      <c r="LVW211" s="403"/>
      <c r="LWI211" s="727"/>
      <c r="LWL211" s="403"/>
      <c r="LWM211" s="403"/>
      <c r="LWY211" s="727"/>
      <c r="LXB211" s="403"/>
      <c r="LXC211" s="403"/>
      <c r="LXO211" s="727"/>
      <c r="LXR211" s="403"/>
      <c r="LXS211" s="403"/>
      <c r="LYE211" s="727"/>
      <c r="LYH211" s="403"/>
      <c r="LYI211" s="403"/>
      <c r="LYU211" s="727"/>
      <c r="LYX211" s="403"/>
      <c r="LYY211" s="403"/>
      <c r="LZK211" s="727"/>
      <c r="LZN211" s="403"/>
      <c r="LZO211" s="403"/>
      <c r="MAA211" s="727"/>
      <c r="MAD211" s="403"/>
      <c r="MAE211" s="403"/>
      <c r="MAQ211" s="727"/>
      <c r="MAT211" s="403"/>
      <c r="MAU211" s="403"/>
      <c r="MBG211" s="727"/>
      <c r="MBJ211" s="403"/>
      <c r="MBK211" s="403"/>
      <c r="MBW211" s="727"/>
      <c r="MBZ211" s="403"/>
      <c r="MCA211" s="403"/>
      <c r="MCM211" s="727"/>
      <c r="MCP211" s="403"/>
      <c r="MCQ211" s="403"/>
      <c r="MDC211" s="727"/>
      <c r="MDF211" s="403"/>
      <c r="MDG211" s="403"/>
      <c r="MDS211" s="727"/>
      <c r="MDV211" s="403"/>
      <c r="MDW211" s="403"/>
      <c r="MEI211" s="727"/>
      <c r="MEL211" s="403"/>
      <c r="MEM211" s="403"/>
      <c r="MEY211" s="727"/>
      <c r="MFB211" s="403"/>
      <c r="MFC211" s="403"/>
      <c r="MFO211" s="727"/>
      <c r="MFR211" s="403"/>
      <c r="MFS211" s="403"/>
      <c r="MGE211" s="727"/>
      <c r="MGH211" s="403"/>
      <c r="MGI211" s="403"/>
      <c r="MGU211" s="727"/>
      <c r="MGX211" s="403"/>
      <c r="MGY211" s="403"/>
      <c r="MHK211" s="727"/>
      <c r="MHN211" s="403"/>
      <c r="MHO211" s="403"/>
      <c r="MIA211" s="727"/>
      <c r="MID211" s="403"/>
      <c r="MIE211" s="403"/>
      <c r="MIQ211" s="727"/>
      <c r="MIT211" s="403"/>
      <c r="MIU211" s="403"/>
      <c r="MJG211" s="727"/>
      <c r="MJJ211" s="403"/>
      <c r="MJK211" s="403"/>
      <c r="MJW211" s="727"/>
      <c r="MJZ211" s="403"/>
      <c r="MKA211" s="403"/>
      <c r="MKM211" s="727"/>
      <c r="MKP211" s="403"/>
      <c r="MKQ211" s="403"/>
      <c r="MLC211" s="727"/>
      <c r="MLF211" s="403"/>
      <c r="MLG211" s="403"/>
      <c r="MLS211" s="727"/>
      <c r="MLV211" s="403"/>
      <c r="MLW211" s="403"/>
      <c r="MMI211" s="727"/>
      <c r="MML211" s="403"/>
      <c r="MMM211" s="403"/>
      <c r="MMY211" s="727"/>
      <c r="MNB211" s="403"/>
      <c r="MNC211" s="403"/>
      <c r="MNO211" s="727"/>
      <c r="MNR211" s="403"/>
      <c r="MNS211" s="403"/>
      <c r="MOE211" s="727"/>
      <c r="MOH211" s="403"/>
      <c r="MOI211" s="403"/>
      <c r="MOU211" s="727"/>
      <c r="MOX211" s="403"/>
      <c r="MOY211" s="403"/>
      <c r="MPK211" s="727"/>
      <c r="MPN211" s="403"/>
      <c r="MPO211" s="403"/>
      <c r="MQA211" s="727"/>
      <c r="MQD211" s="403"/>
      <c r="MQE211" s="403"/>
      <c r="MQQ211" s="727"/>
      <c r="MQT211" s="403"/>
      <c r="MQU211" s="403"/>
      <c r="MRG211" s="727"/>
      <c r="MRJ211" s="403"/>
      <c r="MRK211" s="403"/>
      <c r="MRW211" s="727"/>
      <c r="MRZ211" s="403"/>
      <c r="MSA211" s="403"/>
      <c r="MSM211" s="727"/>
      <c r="MSP211" s="403"/>
      <c r="MSQ211" s="403"/>
      <c r="MTC211" s="727"/>
      <c r="MTF211" s="403"/>
      <c r="MTG211" s="403"/>
      <c r="MTS211" s="727"/>
      <c r="MTV211" s="403"/>
      <c r="MTW211" s="403"/>
      <c r="MUI211" s="727"/>
      <c r="MUL211" s="403"/>
      <c r="MUM211" s="403"/>
      <c r="MUY211" s="727"/>
      <c r="MVB211" s="403"/>
      <c r="MVC211" s="403"/>
      <c r="MVO211" s="727"/>
      <c r="MVR211" s="403"/>
      <c r="MVS211" s="403"/>
      <c r="MWE211" s="727"/>
      <c r="MWH211" s="403"/>
      <c r="MWI211" s="403"/>
      <c r="MWU211" s="727"/>
      <c r="MWX211" s="403"/>
      <c r="MWY211" s="403"/>
      <c r="MXK211" s="727"/>
      <c r="MXN211" s="403"/>
      <c r="MXO211" s="403"/>
      <c r="MYA211" s="727"/>
      <c r="MYD211" s="403"/>
      <c r="MYE211" s="403"/>
      <c r="MYQ211" s="727"/>
      <c r="MYT211" s="403"/>
      <c r="MYU211" s="403"/>
      <c r="MZG211" s="727"/>
      <c r="MZJ211" s="403"/>
      <c r="MZK211" s="403"/>
      <c r="MZW211" s="727"/>
      <c r="MZZ211" s="403"/>
      <c r="NAA211" s="403"/>
      <c r="NAM211" s="727"/>
      <c r="NAP211" s="403"/>
      <c r="NAQ211" s="403"/>
      <c r="NBC211" s="727"/>
      <c r="NBF211" s="403"/>
      <c r="NBG211" s="403"/>
      <c r="NBS211" s="727"/>
      <c r="NBV211" s="403"/>
      <c r="NBW211" s="403"/>
      <c r="NCI211" s="727"/>
      <c r="NCL211" s="403"/>
      <c r="NCM211" s="403"/>
      <c r="NCY211" s="727"/>
      <c r="NDB211" s="403"/>
      <c r="NDC211" s="403"/>
      <c r="NDO211" s="727"/>
      <c r="NDR211" s="403"/>
      <c r="NDS211" s="403"/>
      <c r="NEE211" s="727"/>
      <c r="NEH211" s="403"/>
      <c r="NEI211" s="403"/>
      <c r="NEU211" s="727"/>
      <c r="NEX211" s="403"/>
      <c r="NEY211" s="403"/>
      <c r="NFK211" s="727"/>
      <c r="NFN211" s="403"/>
      <c r="NFO211" s="403"/>
      <c r="NGA211" s="727"/>
      <c r="NGD211" s="403"/>
      <c r="NGE211" s="403"/>
      <c r="NGQ211" s="727"/>
      <c r="NGT211" s="403"/>
      <c r="NGU211" s="403"/>
      <c r="NHG211" s="727"/>
      <c r="NHJ211" s="403"/>
      <c r="NHK211" s="403"/>
      <c r="NHW211" s="727"/>
      <c r="NHZ211" s="403"/>
      <c r="NIA211" s="403"/>
      <c r="NIM211" s="727"/>
      <c r="NIP211" s="403"/>
      <c r="NIQ211" s="403"/>
      <c r="NJC211" s="727"/>
      <c r="NJF211" s="403"/>
      <c r="NJG211" s="403"/>
      <c r="NJS211" s="727"/>
      <c r="NJV211" s="403"/>
      <c r="NJW211" s="403"/>
      <c r="NKI211" s="727"/>
      <c r="NKL211" s="403"/>
      <c r="NKM211" s="403"/>
      <c r="NKY211" s="727"/>
      <c r="NLB211" s="403"/>
      <c r="NLC211" s="403"/>
      <c r="NLO211" s="727"/>
      <c r="NLR211" s="403"/>
      <c r="NLS211" s="403"/>
      <c r="NME211" s="727"/>
      <c r="NMH211" s="403"/>
      <c r="NMI211" s="403"/>
      <c r="NMU211" s="727"/>
      <c r="NMX211" s="403"/>
      <c r="NMY211" s="403"/>
      <c r="NNK211" s="727"/>
      <c r="NNN211" s="403"/>
      <c r="NNO211" s="403"/>
      <c r="NOA211" s="727"/>
      <c r="NOD211" s="403"/>
      <c r="NOE211" s="403"/>
      <c r="NOQ211" s="727"/>
      <c r="NOT211" s="403"/>
      <c r="NOU211" s="403"/>
      <c r="NPG211" s="727"/>
      <c r="NPJ211" s="403"/>
      <c r="NPK211" s="403"/>
      <c r="NPW211" s="727"/>
      <c r="NPZ211" s="403"/>
      <c r="NQA211" s="403"/>
      <c r="NQM211" s="727"/>
      <c r="NQP211" s="403"/>
      <c r="NQQ211" s="403"/>
      <c r="NRC211" s="727"/>
      <c r="NRF211" s="403"/>
      <c r="NRG211" s="403"/>
      <c r="NRS211" s="727"/>
      <c r="NRV211" s="403"/>
      <c r="NRW211" s="403"/>
      <c r="NSI211" s="727"/>
      <c r="NSL211" s="403"/>
      <c r="NSM211" s="403"/>
      <c r="NSY211" s="727"/>
      <c r="NTB211" s="403"/>
      <c r="NTC211" s="403"/>
      <c r="NTO211" s="727"/>
      <c r="NTR211" s="403"/>
      <c r="NTS211" s="403"/>
      <c r="NUE211" s="727"/>
      <c r="NUH211" s="403"/>
      <c r="NUI211" s="403"/>
      <c r="NUU211" s="727"/>
      <c r="NUX211" s="403"/>
      <c r="NUY211" s="403"/>
      <c r="NVK211" s="727"/>
      <c r="NVN211" s="403"/>
      <c r="NVO211" s="403"/>
      <c r="NWA211" s="727"/>
      <c r="NWD211" s="403"/>
      <c r="NWE211" s="403"/>
      <c r="NWQ211" s="727"/>
      <c r="NWT211" s="403"/>
      <c r="NWU211" s="403"/>
      <c r="NXG211" s="727"/>
      <c r="NXJ211" s="403"/>
      <c r="NXK211" s="403"/>
      <c r="NXW211" s="727"/>
      <c r="NXZ211" s="403"/>
      <c r="NYA211" s="403"/>
      <c r="NYM211" s="727"/>
      <c r="NYP211" s="403"/>
      <c r="NYQ211" s="403"/>
      <c r="NZC211" s="727"/>
      <c r="NZF211" s="403"/>
      <c r="NZG211" s="403"/>
      <c r="NZS211" s="727"/>
      <c r="NZV211" s="403"/>
      <c r="NZW211" s="403"/>
      <c r="OAI211" s="727"/>
      <c r="OAL211" s="403"/>
      <c r="OAM211" s="403"/>
      <c r="OAY211" s="727"/>
      <c r="OBB211" s="403"/>
      <c r="OBC211" s="403"/>
      <c r="OBO211" s="727"/>
      <c r="OBR211" s="403"/>
      <c r="OBS211" s="403"/>
      <c r="OCE211" s="727"/>
      <c r="OCH211" s="403"/>
      <c r="OCI211" s="403"/>
      <c r="OCU211" s="727"/>
      <c r="OCX211" s="403"/>
      <c r="OCY211" s="403"/>
      <c r="ODK211" s="727"/>
      <c r="ODN211" s="403"/>
      <c r="ODO211" s="403"/>
      <c r="OEA211" s="727"/>
      <c r="OED211" s="403"/>
      <c r="OEE211" s="403"/>
      <c r="OEQ211" s="727"/>
      <c r="OET211" s="403"/>
      <c r="OEU211" s="403"/>
      <c r="OFG211" s="727"/>
      <c r="OFJ211" s="403"/>
      <c r="OFK211" s="403"/>
      <c r="OFW211" s="727"/>
      <c r="OFZ211" s="403"/>
      <c r="OGA211" s="403"/>
      <c r="OGM211" s="727"/>
      <c r="OGP211" s="403"/>
      <c r="OGQ211" s="403"/>
      <c r="OHC211" s="727"/>
      <c r="OHF211" s="403"/>
      <c r="OHG211" s="403"/>
      <c r="OHS211" s="727"/>
      <c r="OHV211" s="403"/>
      <c r="OHW211" s="403"/>
      <c r="OII211" s="727"/>
      <c r="OIL211" s="403"/>
      <c r="OIM211" s="403"/>
      <c r="OIY211" s="727"/>
      <c r="OJB211" s="403"/>
      <c r="OJC211" s="403"/>
      <c r="OJO211" s="727"/>
      <c r="OJR211" s="403"/>
      <c r="OJS211" s="403"/>
      <c r="OKE211" s="727"/>
      <c r="OKH211" s="403"/>
      <c r="OKI211" s="403"/>
      <c r="OKU211" s="727"/>
      <c r="OKX211" s="403"/>
      <c r="OKY211" s="403"/>
      <c r="OLK211" s="727"/>
      <c r="OLN211" s="403"/>
      <c r="OLO211" s="403"/>
      <c r="OMA211" s="727"/>
      <c r="OMD211" s="403"/>
      <c r="OME211" s="403"/>
      <c r="OMQ211" s="727"/>
      <c r="OMT211" s="403"/>
      <c r="OMU211" s="403"/>
      <c r="ONG211" s="727"/>
      <c r="ONJ211" s="403"/>
      <c r="ONK211" s="403"/>
      <c r="ONW211" s="727"/>
      <c r="ONZ211" s="403"/>
      <c r="OOA211" s="403"/>
      <c r="OOM211" s="727"/>
      <c r="OOP211" s="403"/>
      <c r="OOQ211" s="403"/>
      <c r="OPC211" s="727"/>
      <c r="OPF211" s="403"/>
      <c r="OPG211" s="403"/>
      <c r="OPS211" s="727"/>
      <c r="OPV211" s="403"/>
      <c r="OPW211" s="403"/>
      <c r="OQI211" s="727"/>
      <c r="OQL211" s="403"/>
      <c r="OQM211" s="403"/>
      <c r="OQY211" s="727"/>
      <c r="ORB211" s="403"/>
      <c r="ORC211" s="403"/>
      <c r="ORO211" s="727"/>
      <c r="ORR211" s="403"/>
      <c r="ORS211" s="403"/>
      <c r="OSE211" s="727"/>
      <c r="OSH211" s="403"/>
      <c r="OSI211" s="403"/>
      <c r="OSU211" s="727"/>
      <c r="OSX211" s="403"/>
      <c r="OSY211" s="403"/>
      <c r="OTK211" s="727"/>
      <c r="OTN211" s="403"/>
      <c r="OTO211" s="403"/>
      <c r="OUA211" s="727"/>
      <c r="OUD211" s="403"/>
      <c r="OUE211" s="403"/>
      <c r="OUQ211" s="727"/>
      <c r="OUT211" s="403"/>
      <c r="OUU211" s="403"/>
      <c r="OVG211" s="727"/>
      <c r="OVJ211" s="403"/>
      <c r="OVK211" s="403"/>
      <c r="OVW211" s="727"/>
      <c r="OVZ211" s="403"/>
      <c r="OWA211" s="403"/>
      <c r="OWM211" s="727"/>
      <c r="OWP211" s="403"/>
      <c r="OWQ211" s="403"/>
      <c r="OXC211" s="727"/>
      <c r="OXF211" s="403"/>
      <c r="OXG211" s="403"/>
      <c r="OXS211" s="727"/>
      <c r="OXV211" s="403"/>
      <c r="OXW211" s="403"/>
      <c r="OYI211" s="727"/>
      <c r="OYL211" s="403"/>
      <c r="OYM211" s="403"/>
      <c r="OYY211" s="727"/>
      <c r="OZB211" s="403"/>
      <c r="OZC211" s="403"/>
      <c r="OZO211" s="727"/>
      <c r="OZR211" s="403"/>
      <c r="OZS211" s="403"/>
      <c r="PAE211" s="727"/>
      <c r="PAH211" s="403"/>
      <c r="PAI211" s="403"/>
      <c r="PAU211" s="727"/>
      <c r="PAX211" s="403"/>
      <c r="PAY211" s="403"/>
      <c r="PBK211" s="727"/>
      <c r="PBN211" s="403"/>
      <c r="PBO211" s="403"/>
      <c r="PCA211" s="727"/>
      <c r="PCD211" s="403"/>
      <c r="PCE211" s="403"/>
      <c r="PCQ211" s="727"/>
      <c r="PCT211" s="403"/>
      <c r="PCU211" s="403"/>
      <c r="PDG211" s="727"/>
      <c r="PDJ211" s="403"/>
      <c r="PDK211" s="403"/>
      <c r="PDW211" s="727"/>
      <c r="PDZ211" s="403"/>
      <c r="PEA211" s="403"/>
      <c r="PEM211" s="727"/>
      <c r="PEP211" s="403"/>
      <c r="PEQ211" s="403"/>
      <c r="PFC211" s="727"/>
      <c r="PFF211" s="403"/>
      <c r="PFG211" s="403"/>
      <c r="PFS211" s="727"/>
      <c r="PFV211" s="403"/>
      <c r="PFW211" s="403"/>
      <c r="PGI211" s="727"/>
      <c r="PGL211" s="403"/>
      <c r="PGM211" s="403"/>
      <c r="PGY211" s="727"/>
      <c r="PHB211" s="403"/>
      <c r="PHC211" s="403"/>
      <c r="PHO211" s="727"/>
      <c r="PHR211" s="403"/>
      <c r="PHS211" s="403"/>
      <c r="PIE211" s="727"/>
      <c r="PIH211" s="403"/>
      <c r="PII211" s="403"/>
      <c r="PIU211" s="727"/>
      <c r="PIX211" s="403"/>
      <c r="PIY211" s="403"/>
      <c r="PJK211" s="727"/>
      <c r="PJN211" s="403"/>
      <c r="PJO211" s="403"/>
      <c r="PKA211" s="727"/>
      <c r="PKD211" s="403"/>
      <c r="PKE211" s="403"/>
      <c r="PKQ211" s="727"/>
      <c r="PKT211" s="403"/>
      <c r="PKU211" s="403"/>
      <c r="PLG211" s="727"/>
      <c r="PLJ211" s="403"/>
      <c r="PLK211" s="403"/>
      <c r="PLW211" s="727"/>
      <c r="PLZ211" s="403"/>
      <c r="PMA211" s="403"/>
      <c r="PMM211" s="727"/>
      <c r="PMP211" s="403"/>
      <c r="PMQ211" s="403"/>
      <c r="PNC211" s="727"/>
      <c r="PNF211" s="403"/>
      <c r="PNG211" s="403"/>
      <c r="PNS211" s="727"/>
      <c r="PNV211" s="403"/>
      <c r="PNW211" s="403"/>
      <c r="POI211" s="727"/>
      <c r="POL211" s="403"/>
      <c r="POM211" s="403"/>
      <c r="POY211" s="727"/>
      <c r="PPB211" s="403"/>
      <c r="PPC211" s="403"/>
      <c r="PPO211" s="727"/>
      <c r="PPR211" s="403"/>
      <c r="PPS211" s="403"/>
      <c r="PQE211" s="727"/>
      <c r="PQH211" s="403"/>
      <c r="PQI211" s="403"/>
      <c r="PQU211" s="727"/>
      <c r="PQX211" s="403"/>
      <c r="PQY211" s="403"/>
      <c r="PRK211" s="727"/>
      <c r="PRN211" s="403"/>
      <c r="PRO211" s="403"/>
      <c r="PSA211" s="727"/>
      <c r="PSD211" s="403"/>
      <c r="PSE211" s="403"/>
      <c r="PSQ211" s="727"/>
      <c r="PST211" s="403"/>
      <c r="PSU211" s="403"/>
      <c r="PTG211" s="727"/>
      <c r="PTJ211" s="403"/>
      <c r="PTK211" s="403"/>
      <c r="PTW211" s="727"/>
      <c r="PTZ211" s="403"/>
      <c r="PUA211" s="403"/>
      <c r="PUM211" s="727"/>
      <c r="PUP211" s="403"/>
      <c r="PUQ211" s="403"/>
      <c r="PVC211" s="727"/>
      <c r="PVF211" s="403"/>
      <c r="PVG211" s="403"/>
      <c r="PVS211" s="727"/>
      <c r="PVV211" s="403"/>
      <c r="PVW211" s="403"/>
      <c r="PWI211" s="727"/>
      <c r="PWL211" s="403"/>
      <c r="PWM211" s="403"/>
      <c r="PWY211" s="727"/>
      <c r="PXB211" s="403"/>
      <c r="PXC211" s="403"/>
      <c r="PXO211" s="727"/>
      <c r="PXR211" s="403"/>
      <c r="PXS211" s="403"/>
      <c r="PYE211" s="727"/>
      <c r="PYH211" s="403"/>
      <c r="PYI211" s="403"/>
      <c r="PYU211" s="727"/>
      <c r="PYX211" s="403"/>
      <c r="PYY211" s="403"/>
      <c r="PZK211" s="727"/>
      <c r="PZN211" s="403"/>
      <c r="PZO211" s="403"/>
      <c r="QAA211" s="727"/>
      <c r="QAD211" s="403"/>
      <c r="QAE211" s="403"/>
      <c r="QAQ211" s="727"/>
      <c r="QAT211" s="403"/>
      <c r="QAU211" s="403"/>
      <c r="QBG211" s="727"/>
      <c r="QBJ211" s="403"/>
      <c r="QBK211" s="403"/>
      <c r="QBW211" s="727"/>
      <c r="QBZ211" s="403"/>
      <c r="QCA211" s="403"/>
      <c r="QCM211" s="727"/>
      <c r="QCP211" s="403"/>
      <c r="QCQ211" s="403"/>
      <c r="QDC211" s="727"/>
      <c r="QDF211" s="403"/>
      <c r="QDG211" s="403"/>
      <c r="QDS211" s="727"/>
      <c r="QDV211" s="403"/>
      <c r="QDW211" s="403"/>
      <c r="QEI211" s="727"/>
      <c r="QEL211" s="403"/>
      <c r="QEM211" s="403"/>
      <c r="QEY211" s="727"/>
      <c r="QFB211" s="403"/>
      <c r="QFC211" s="403"/>
      <c r="QFO211" s="727"/>
      <c r="QFR211" s="403"/>
      <c r="QFS211" s="403"/>
      <c r="QGE211" s="727"/>
      <c r="QGH211" s="403"/>
      <c r="QGI211" s="403"/>
      <c r="QGU211" s="727"/>
      <c r="QGX211" s="403"/>
      <c r="QGY211" s="403"/>
      <c r="QHK211" s="727"/>
      <c r="QHN211" s="403"/>
      <c r="QHO211" s="403"/>
      <c r="QIA211" s="727"/>
      <c r="QID211" s="403"/>
      <c r="QIE211" s="403"/>
      <c r="QIQ211" s="727"/>
      <c r="QIT211" s="403"/>
      <c r="QIU211" s="403"/>
      <c r="QJG211" s="727"/>
      <c r="QJJ211" s="403"/>
      <c r="QJK211" s="403"/>
      <c r="QJW211" s="727"/>
      <c r="QJZ211" s="403"/>
      <c r="QKA211" s="403"/>
      <c r="QKM211" s="727"/>
      <c r="QKP211" s="403"/>
      <c r="QKQ211" s="403"/>
      <c r="QLC211" s="727"/>
      <c r="QLF211" s="403"/>
      <c r="QLG211" s="403"/>
      <c r="QLS211" s="727"/>
      <c r="QLV211" s="403"/>
      <c r="QLW211" s="403"/>
      <c r="QMI211" s="727"/>
      <c r="QML211" s="403"/>
      <c r="QMM211" s="403"/>
      <c r="QMY211" s="727"/>
      <c r="QNB211" s="403"/>
      <c r="QNC211" s="403"/>
      <c r="QNO211" s="727"/>
      <c r="QNR211" s="403"/>
      <c r="QNS211" s="403"/>
      <c r="QOE211" s="727"/>
      <c r="QOH211" s="403"/>
      <c r="QOI211" s="403"/>
      <c r="QOU211" s="727"/>
      <c r="QOX211" s="403"/>
      <c r="QOY211" s="403"/>
      <c r="QPK211" s="727"/>
      <c r="QPN211" s="403"/>
      <c r="QPO211" s="403"/>
      <c r="QQA211" s="727"/>
      <c r="QQD211" s="403"/>
      <c r="QQE211" s="403"/>
      <c r="QQQ211" s="727"/>
      <c r="QQT211" s="403"/>
      <c r="QQU211" s="403"/>
      <c r="QRG211" s="727"/>
      <c r="QRJ211" s="403"/>
      <c r="QRK211" s="403"/>
      <c r="QRW211" s="727"/>
      <c r="QRZ211" s="403"/>
      <c r="QSA211" s="403"/>
      <c r="QSM211" s="727"/>
      <c r="QSP211" s="403"/>
      <c r="QSQ211" s="403"/>
      <c r="QTC211" s="727"/>
      <c r="QTF211" s="403"/>
      <c r="QTG211" s="403"/>
      <c r="QTS211" s="727"/>
      <c r="QTV211" s="403"/>
      <c r="QTW211" s="403"/>
      <c r="QUI211" s="727"/>
      <c r="QUL211" s="403"/>
      <c r="QUM211" s="403"/>
      <c r="QUY211" s="727"/>
      <c r="QVB211" s="403"/>
      <c r="QVC211" s="403"/>
      <c r="QVO211" s="727"/>
      <c r="QVR211" s="403"/>
      <c r="QVS211" s="403"/>
      <c r="QWE211" s="727"/>
      <c r="QWH211" s="403"/>
      <c r="QWI211" s="403"/>
      <c r="QWU211" s="727"/>
      <c r="QWX211" s="403"/>
      <c r="QWY211" s="403"/>
      <c r="QXK211" s="727"/>
      <c r="QXN211" s="403"/>
      <c r="QXO211" s="403"/>
      <c r="QYA211" s="727"/>
      <c r="QYD211" s="403"/>
      <c r="QYE211" s="403"/>
      <c r="QYQ211" s="727"/>
      <c r="QYT211" s="403"/>
      <c r="QYU211" s="403"/>
      <c r="QZG211" s="727"/>
      <c r="QZJ211" s="403"/>
      <c r="QZK211" s="403"/>
      <c r="QZW211" s="727"/>
      <c r="QZZ211" s="403"/>
      <c r="RAA211" s="403"/>
      <c r="RAM211" s="727"/>
      <c r="RAP211" s="403"/>
      <c r="RAQ211" s="403"/>
      <c r="RBC211" s="727"/>
      <c r="RBF211" s="403"/>
      <c r="RBG211" s="403"/>
      <c r="RBS211" s="727"/>
      <c r="RBV211" s="403"/>
      <c r="RBW211" s="403"/>
      <c r="RCI211" s="727"/>
      <c r="RCL211" s="403"/>
      <c r="RCM211" s="403"/>
      <c r="RCY211" s="727"/>
      <c r="RDB211" s="403"/>
      <c r="RDC211" s="403"/>
      <c r="RDO211" s="727"/>
      <c r="RDR211" s="403"/>
      <c r="RDS211" s="403"/>
      <c r="REE211" s="727"/>
      <c r="REH211" s="403"/>
      <c r="REI211" s="403"/>
      <c r="REU211" s="727"/>
      <c r="REX211" s="403"/>
      <c r="REY211" s="403"/>
      <c r="RFK211" s="727"/>
      <c r="RFN211" s="403"/>
      <c r="RFO211" s="403"/>
      <c r="RGA211" s="727"/>
      <c r="RGD211" s="403"/>
      <c r="RGE211" s="403"/>
      <c r="RGQ211" s="727"/>
      <c r="RGT211" s="403"/>
      <c r="RGU211" s="403"/>
      <c r="RHG211" s="727"/>
      <c r="RHJ211" s="403"/>
      <c r="RHK211" s="403"/>
      <c r="RHW211" s="727"/>
      <c r="RHZ211" s="403"/>
      <c r="RIA211" s="403"/>
      <c r="RIM211" s="727"/>
      <c r="RIP211" s="403"/>
      <c r="RIQ211" s="403"/>
      <c r="RJC211" s="727"/>
      <c r="RJF211" s="403"/>
      <c r="RJG211" s="403"/>
      <c r="RJS211" s="727"/>
      <c r="RJV211" s="403"/>
      <c r="RJW211" s="403"/>
      <c r="RKI211" s="727"/>
      <c r="RKL211" s="403"/>
      <c r="RKM211" s="403"/>
      <c r="RKY211" s="727"/>
      <c r="RLB211" s="403"/>
      <c r="RLC211" s="403"/>
      <c r="RLO211" s="727"/>
      <c r="RLR211" s="403"/>
      <c r="RLS211" s="403"/>
      <c r="RME211" s="727"/>
      <c r="RMH211" s="403"/>
      <c r="RMI211" s="403"/>
      <c r="RMU211" s="727"/>
      <c r="RMX211" s="403"/>
      <c r="RMY211" s="403"/>
      <c r="RNK211" s="727"/>
      <c r="RNN211" s="403"/>
      <c r="RNO211" s="403"/>
      <c r="ROA211" s="727"/>
      <c r="ROD211" s="403"/>
      <c r="ROE211" s="403"/>
      <c r="ROQ211" s="727"/>
      <c r="ROT211" s="403"/>
      <c r="ROU211" s="403"/>
      <c r="RPG211" s="727"/>
      <c r="RPJ211" s="403"/>
      <c r="RPK211" s="403"/>
      <c r="RPW211" s="727"/>
      <c r="RPZ211" s="403"/>
      <c r="RQA211" s="403"/>
      <c r="RQM211" s="727"/>
      <c r="RQP211" s="403"/>
      <c r="RQQ211" s="403"/>
      <c r="RRC211" s="727"/>
      <c r="RRF211" s="403"/>
      <c r="RRG211" s="403"/>
      <c r="RRS211" s="727"/>
      <c r="RRV211" s="403"/>
      <c r="RRW211" s="403"/>
      <c r="RSI211" s="727"/>
      <c r="RSL211" s="403"/>
      <c r="RSM211" s="403"/>
      <c r="RSY211" s="727"/>
      <c r="RTB211" s="403"/>
      <c r="RTC211" s="403"/>
      <c r="RTO211" s="727"/>
      <c r="RTR211" s="403"/>
      <c r="RTS211" s="403"/>
      <c r="RUE211" s="727"/>
      <c r="RUH211" s="403"/>
      <c r="RUI211" s="403"/>
      <c r="RUU211" s="727"/>
      <c r="RUX211" s="403"/>
      <c r="RUY211" s="403"/>
      <c r="RVK211" s="727"/>
      <c r="RVN211" s="403"/>
      <c r="RVO211" s="403"/>
      <c r="RWA211" s="727"/>
      <c r="RWD211" s="403"/>
      <c r="RWE211" s="403"/>
      <c r="RWQ211" s="727"/>
      <c r="RWT211" s="403"/>
      <c r="RWU211" s="403"/>
      <c r="RXG211" s="727"/>
      <c r="RXJ211" s="403"/>
      <c r="RXK211" s="403"/>
      <c r="RXW211" s="727"/>
      <c r="RXZ211" s="403"/>
      <c r="RYA211" s="403"/>
      <c r="RYM211" s="727"/>
      <c r="RYP211" s="403"/>
      <c r="RYQ211" s="403"/>
      <c r="RZC211" s="727"/>
      <c r="RZF211" s="403"/>
      <c r="RZG211" s="403"/>
      <c r="RZS211" s="727"/>
      <c r="RZV211" s="403"/>
      <c r="RZW211" s="403"/>
      <c r="SAI211" s="727"/>
      <c r="SAL211" s="403"/>
      <c r="SAM211" s="403"/>
      <c r="SAY211" s="727"/>
      <c r="SBB211" s="403"/>
      <c r="SBC211" s="403"/>
      <c r="SBO211" s="727"/>
      <c r="SBR211" s="403"/>
      <c r="SBS211" s="403"/>
      <c r="SCE211" s="727"/>
      <c r="SCH211" s="403"/>
      <c r="SCI211" s="403"/>
      <c r="SCU211" s="727"/>
      <c r="SCX211" s="403"/>
      <c r="SCY211" s="403"/>
      <c r="SDK211" s="727"/>
      <c r="SDN211" s="403"/>
      <c r="SDO211" s="403"/>
      <c r="SEA211" s="727"/>
      <c r="SED211" s="403"/>
      <c r="SEE211" s="403"/>
      <c r="SEQ211" s="727"/>
      <c r="SET211" s="403"/>
      <c r="SEU211" s="403"/>
      <c r="SFG211" s="727"/>
      <c r="SFJ211" s="403"/>
      <c r="SFK211" s="403"/>
      <c r="SFW211" s="727"/>
      <c r="SFZ211" s="403"/>
      <c r="SGA211" s="403"/>
      <c r="SGM211" s="727"/>
      <c r="SGP211" s="403"/>
      <c r="SGQ211" s="403"/>
      <c r="SHC211" s="727"/>
      <c r="SHF211" s="403"/>
      <c r="SHG211" s="403"/>
      <c r="SHS211" s="727"/>
      <c r="SHV211" s="403"/>
      <c r="SHW211" s="403"/>
      <c r="SII211" s="727"/>
      <c r="SIL211" s="403"/>
      <c r="SIM211" s="403"/>
      <c r="SIY211" s="727"/>
      <c r="SJB211" s="403"/>
      <c r="SJC211" s="403"/>
      <c r="SJO211" s="727"/>
      <c r="SJR211" s="403"/>
      <c r="SJS211" s="403"/>
      <c r="SKE211" s="727"/>
      <c r="SKH211" s="403"/>
      <c r="SKI211" s="403"/>
      <c r="SKU211" s="727"/>
      <c r="SKX211" s="403"/>
      <c r="SKY211" s="403"/>
      <c r="SLK211" s="727"/>
      <c r="SLN211" s="403"/>
      <c r="SLO211" s="403"/>
      <c r="SMA211" s="727"/>
      <c r="SMD211" s="403"/>
      <c r="SME211" s="403"/>
      <c r="SMQ211" s="727"/>
      <c r="SMT211" s="403"/>
      <c r="SMU211" s="403"/>
      <c r="SNG211" s="727"/>
      <c r="SNJ211" s="403"/>
      <c r="SNK211" s="403"/>
      <c r="SNW211" s="727"/>
      <c r="SNZ211" s="403"/>
      <c r="SOA211" s="403"/>
      <c r="SOM211" s="727"/>
      <c r="SOP211" s="403"/>
      <c r="SOQ211" s="403"/>
      <c r="SPC211" s="727"/>
      <c r="SPF211" s="403"/>
      <c r="SPG211" s="403"/>
      <c r="SPS211" s="727"/>
      <c r="SPV211" s="403"/>
      <c r="SPW211" s="403"/>
      <c r="SQI211" s="727"/>
      <c r="SQL211" s="403"/>
      <c r="SQM211" s="403"/>
      <c r="SQY211" s="727"/>
      <c r="SRB211" s="403"/>
      <c r="SRC211" s="403"/>
      <c r="SRO211" s="727"/>
      <c r="SRR211" s="403"/>
      <c r="SRS211" s="403"/>
      <c r="SSE211" s="727"/>
      <c r="SSH211" s="403"/>
      <c r="SSI211" s="403"/>
      <c r="SSU211" s="727"/>
      <c r="SSX211" s="403"/>
      <c r="SSY211" s="403"/>
      <c r="STK211" s="727"/>
      <c r="STN211" s="403"/>
      <c r="STO211" s="403"/>
      <c r="SUA211" s="727"/>
      <c r="SUD211" s="403"/>
      <c r="SUE211" s="403"/>
      <c r="SUQ211" s="727"/>
      <c r="SUT211" s="403"/>
      <c r="SUU211" s="403"/>
      <c r="SVG211" s="727"/>
      <c r="SVJ211" s="403"/>
      <c r="SVK211" s="403"/>
      <c r="SVW211" s="727"/>
      <c r="SVZ211" s="403"/>
      <c r="SWA211" s="403"/>
      <c r="SWM211" s="727"/>
      <c r="SWP211" s="403"/>
      <c r="SWQ211" s="403"/>
      <c r="SXC211" s="727"/>
      <c r="SXF211" s="403"/>
      <c r="SXG211" s="403"/>
      <c r="SXS211" s="727"/>
      <c r="SXV211" s="403"/>
      <c r="SXW211" s="403"/>
      <c r="SYI211" s="727"/>
      <c r="SYL211" s="403"/>
      <c r="SYM211" s="403"/>
      <c r="SYY211" s="727"/>
      <c r="SZB211" s="403"/>
      <c r="SZC211" s="403"/>
      <c r="SZO211" s="727"/>
      <c r="SZR211" s="403"/>
      <c r="SZS211" s="403"/>
      <c r="TAE211" s="727"/>
      <c r="TAH211" s="403"/>
      <c r="TAI211" s="403"/>
      <c r="TAU211" s="727"/>
      <c r="TAX211" s="403"/>
      <c r="TAY211" s="403"/>
      <c r="TBK211" s="727"/>
      <c r="TBN211" s="403"/>
      <c r="TBO211" s="403"/>
      <c r="TCA211" s="727"/>
      <c r="TCD211" s="403"/>
      <c r="TCE211" s="403"/>
      <c r="TCQ211" s="727"/>
      <c r="TCT211" s="403"/>
      <c r="TCU211" s="403"/>
      <c r="TDG211" s="727"/>
      <c r="TDJ211" s="403"/>
      <c r="TDK211" s="403"/>
      <c r="TDW211" s="727"/>
      <c r="TDZ211" s="403"/>
      <c r="TEA211" s="403"/>
      <c r="TEM211" s="727"/>
      <c r="TEP211" s="403"/>
      <c r="TEQ211" s="403"/>
      <c r="TFC211" s="727"/>
      <c r="TFF211" s="403"/>
      <c r="TFG211" s="403"/>
      <c r="TFS211" s="727"/>
      <c r="TFV211" s="403"/>
      <c r="TFW211" s="403"/>
      <c r="TGI211" s="727"/>
      <c r="TGL211" s="403"/>
      <c r="TGM211" s="403"/>
      <c r="TGY211" s="727"/>
      <c r="THB211" s="403"/>
      <c r="THC211" s="403"/>
      <c r="THO211" s="727"/>
      <c r="THR211" s="403"/>
      <c r="THS211" s="403"/>
      <c r="TIE211" s="727"/>
      <c r="TIH211" s="403"/>
      <c r="TII211" s="403"/>
      <c r="TIU211" s="727"/>
      <c r="TIX211" s="403"/>
      <c r="TIY211" s="403"/>
      <c r="TJK211" s="727"/>
      <c r="TJN211" s="403"/>
      <c r="TJO211" s="403"/>
      <c r="TKA211" s="727"/>
      <c r="TKD211" s="403"/>
      <c r="TKE211" s="403"/>
      <c r="TKQ211" s="727"/>
      <c r="TKT211" s="403"/>
      <c r="TKU211" s="403"/>
      <c r="TLG211" s="727"/>
      <c r="TLJ211" s="403"/>
      <c r="TLK211" s="403"/>
      <c r="TLW211" s="727"/>
      <c r="TLZ211" s="403"/>
      <c r="TMA211" s="403"/>
      <c r="TMM211" s="727"/>
      <c r="TMP211" s="403"/>
      <c r="TMQ211" s="403"/>
      <c r="TNC211" s="727"/>
      <c r="TNF211" s="403"/>
      <c r="TNG211" s="403"/>
      <c r="TNS211" s="727"/>
      <c r="TNV211" s="403"/>
      <c r="TNW211" s="403"/>
      <c r="TOI211" s="727"/>
      <c r="TOL211" s="403"/>
      <c r="TOM211" s="403"/>
      <c r="TOY211" s="727"/>
      <c r="TPB211" s="403"/>
      <c r="TPC211" s="403"/>
      <c r="TPO211" s="727"/>
      <c r="TPR211" s="403"/>
      <c r="TPS211" s="403"/>
      <c r="TQE211" s="727"/>
      <c r="TQH211" s="403"/>
      <c r="TQI211" s="403"/>
      <c r="TQU211" s="727"/>
      <c r="TQX211" s="403"/>
      <c r="TQY211" s="403"/>
      <c r="TRK211" s="727"/>
      <c r="TRN211" s="403"/>
      <c r="TRO211" s="403"/>
      <c r="TSA211" s="727"/>
      <c r="TSD211" s="403"/>
      <c r="TSE211" s="403"/>
      <c r="TSQ211" s="727"/>
      <c r="TST211" s="403"/>
      <c r="TSU211" s="403"/>
      <c r="TTG211" s="727"/>
      <c r="TTJ211" s="403"/>
      <c r="TTK211" s="403"/>
      <c r="TTW211" s="727"/>
      <c r="TTZ211" s="403"/>
      <c r="TUA211" s="403"/>
      <c r="TUM211" s="727"/>
      <c r="TUP211" s="403"/>
      <c r="TUQ211" s="403"/>
      <c r="TVC211" s="727"/>
      <c r="TVF211" s="403"/>
      <c r="TVG211" s="403"/>
      <c r="TVS211" s="727"/>
      <c r="TVV211" s="403"/>
      <c r="TVW211" s="403"/>
      <c r="TWI211" s="727"/>
      <c r="TWL211" s="403"/>
      <c r="TWM211" s="403"/>
      <c r="TWY211" s="727"/>
      <c r="TXB211" s="403"/>
      <c r="TXC211" s="403"/>
      <c r="TXO211" s="727"/>
      <c r="TXR211" s="403"/>
      <c r="TXS211" s="403"/>
      <c r="TYE211" s="727"/>
      <c r="TYH211" s="403"/>
      <c r="TYI211" s="403"/>
      <c r="TYU211" s="727"/>
      <c r="TYX211" s="403"/>
      <c r="TYY211" s="403"/>
      <c r="TZK211" s="727"/>
      <c r="TZN211" s="403"/>
      <c r="TZO211" s="403"/>
      <c r="UAA211" s="727"/>
      <c r="UAD211" s="403"/>
      <c r="UAE211" s="403"/>
      <c r="UAQ211" s="727"/>
      <c r="UAT211" s="403"/>
      <c r="UAU211" s="403"/>
      <c r="UBG211" s="727"/>
      <c r="UBJ211" s="403"/>
      <c r="UBK211" s="403"/>
      <c r="UBW211" s="727"/>
      <c r="UBZ211" s="403"/>
      <c r="UCA211" s="403"/>
      <c r="UCM211" s="727"/>
      <c r="UCP211" s="403"/>
      <c r="UCQ211" s="403"/>
      <c r="UDC211" s="727"/>
      <c r="UDF211" s="403"/>
      <c r="UDG211" s="403"/>
      <c r="UDS211" s="727"/>
      <c r="UDV211" s="403"/>
      <c r="UDW211" s="403"/>
      <c r="UEI211" s="727"/>
      <c r="UEL211" s="403"/>
      <c r="UEM211" s="403"/>
      <c r="UEY211" s="727"/>
      <c r="UFB211" s="403"/>
      <c r="UFC211" s="403"/>
      <c r="UFO211" s="727"/>
      <c r="UFR211" s="403"/>
      <c r="UFS211" s="403"/>
      <c r="UGE211" s="727"/>
      <c r="UGH211" s="403"/>
      <c r="UGI211" s="403"/>
      <c r="UGU211" s="727"/>
      <c r="UGX211" s="403"/>
      <c r="UGY211" s="403"/>
      <c r="UHK211" s="727"/>
      <c r="UHN211" s="403"/>
      <c r="UHO211" s="403"/>
      <c r="UIA211" s="727"/>
      <c r="UID211" s="403"/>
      <c r="UIE211" s="403"/>
      <c r="UIQ211" s="727"/>
      <c r="UIT211" s="403"/>
      <c r="UIU211" s="403"/>
      <c r="UJG211" s="727"/>
      <c r="UJJ211" s="403"/>
      <c r="UJK211" s="403"/>
      <c r="UJW211" s="727"/>
      <c r="UJZ211" s="403"/>
      <c r="UKA211" s="403"/>
      <c r="UKM211" s="727"/>
      <c r="UKP211" s="403"/>
      <c r="UKQ211" s="403"/>
      <c r="ULC211" s="727"/>
      <c r="ULF211" s="403"/>
      <c r="ULG211" s="403"/>
      <c r="ULS211" s="727"/>
      <c r="ULV211" s="403"/>
      <c r="ULW211" s="403"/>
      <c r="UMI211" s="727"/>
      <c r="UML211" s="403"/>
      <c r="UMM211" s="403"/>
      <c r="UMY211" s="727"/>
      <c r="UNB211" s="403"/>
      <c r="UNC211" s="403"/>
      <c r="UNO211" s="727"/>
      <c r="UNR211" s="403"/>
      <c r="UNS211" s="403"/>
      <c r="UOE211" s="727"/>
      <c r="UOH211" s="403"/>
      <c r="UOI211" s="403"/>
      <c r="UOU211" s="727"/>
      <c r="UOX211" s="403"/>
      <c r="UOY211" s="403"/>
      <c r="UPK211" s="727"/>
      <c r="UPN211" s="403"/>
      <c r="UPO211" s="403"/>
      <c r="UQA211" s="727"/>
      <c r="UQD211" s="403"/>
      <c r="UQE211" s="403"/>
      <c r="UQQ211" s="727"/>
      <c r="UQT211" s="403"/>
      <c r="UQU211" s="403"/>
      <c r="URG211" s="727"/>
      <c r="URJ211" s="403"/>
      <c r="URK211" s="403"/>
      <c r="URW211" s="727"/>
      <c r="URZ211" s="403"/>
      <c r="USA211" s="403"/>
      <c r="USM211" s="727"/>
      <c r="USP211" s="403"/>
      <c r="USQ211" s="403"/>
      <c r="UTC211" s="727"/>
      <c r="UTF211" s="403"/>
      <c r="UTG211" s="403"/>
      <c r="UTS211" s="727"/>
      <c r="UTV211" s="403"/>
      <c r="UTW211" s="403"/>
      <c r="UUI211" s="727"/>
      <c r="UUL211" s="403"/>
      <c r="UUM211" s="403"/>
      <c r="UUY211" s="727"/>
      <c r="UVB211" s="403"/>
      <c r="UVC211" s="403"/>
      <c r="UVO211" s="727"/>
      <c r="UVR211" s="403"/>
      <c r="UVS211" s="403"/>
      <c r="UWE211" s="727"/>
      <c r="UWH211" s="403"/>
      <c r="UWI211" s="403"/>
      <c r="UWU211" s="727"/>
      <c r="UWX211" s="403"/>
      <c r="UWY211" s="403"/>
      <c r="UXK211" s="727"/>
      <c r="UXN211" s="403"/>
      <c r="UXO211" s="403"/>
      <c r="UYA211" s="727"/>
      <c r="UYD211" s="403"/>
      <c r="UYE211" s="403"/>
      <c r="UYQ211" s="727"/>
      <c r="UYT211" s="403"/>
      <c r="UYU211" s="403"/>
      <c r="UZG211" s="727"/>
      <c r="UZJ211" s="403"/>
      <c r="UZK211" s="403"/>
      <c r="UZW211" s="727"/>
      <c r="UZZ211" s="403"/>
      <c r="VAA211" s="403"/>
      <c r="VAM211" s="727"/>
      <c r="VAP211" s="403"/>
      <c r="VAQ211" s="403"/>
      <c r="VBC211" s="727"/>
      <c r="VBF211" s="403"/>
      <c r="VBG211" s="403"/>
      <c r="VBS211" s="727"/>
      <c r="VBV211" s="403"/>
      <c r="VBW211" s="403"/>
      <c r="VCI211" s="727"/>
      <c r="VCL211" s="403"/>
      <c r="VCM211" s="403"/>
      <c r="VCY211" s="727"/>
      <c r="VDB211" s="403"/>
      <c r="VDC211" s="403"/>
      <c r="VDO211" s="727"/>
      <c r="VDR211" s="403"/>
      <c r="VDS211" s="403"/>
      <c r="VEE211" s="727"/>
      <c r="VEH211" s="403"/>
      <c r="VEI211" s="403"/>
      <c r="VEU211" s="727"/>
      <c r="VEX211" s="403"/>
      <c r="VEY211" s="403"/>
      <c r="VFK211" s="727"/>
      <c r="VFN211" s="403"/>
      <c r="VFO211" s="403"/>
      <c r="VGA211" s="727"/>
      <c r="VGD211" s="403"/>
      <c r="VGE211" s="403"/>
      <c r="VGQ211" s="727"/>
      <c r="VGT211" s="403"/>
      <c r="VGU211" s="403"/>
      <c r="VHG211" s="727"/>
      <c r="VHJ211" s="403"/>
      <c r="VHK211" s="403"/>
      <c r="VHW211" s="727"/>
      <c r="VHZ211" s="403"/>
      <c r="VIA211" s="403"/>
      <c r="VIM211" s="727"/>
      <c r="VIP211" s="403"/>
      <c r="VIQ211" s="403"/>
      <c r="VJC211" s="727"/>
      <c r="VJF211" s="403"/>
      <c r="VJG211" s="403"/>
      <c r="VJS211" s="727"/>
      <c r="VJV211" s="403"/>
      <c r="VJW211" s="403"/>
      <c r="VKI211" s="727"/>
      <c r="VKL211" s="403"/>
      <c r="VKM211" s="403"/>
      <c r="VKY211" s="727"/>
      <c r="VLB211" s="403"/>
      <c r="VLC211" s="403"/>
      <c r="VLO211" s="727"/>
      <c r="VLR211" s="403"/>
      <c r="VLS211" s="403"/>
      <c r="VME211" s="727"/>
      <c r="VMH211" s="403"/>
      <c r="VMI211" s="403"/>
      <c r="VMU211" s="727"/>
      <c r="VMX211" s="403"/>
      <c r="VMY211" s="403"/>
      <c r="VNK211" s="727"/>
      <c r="VNN211" s="403"/>
      <c r="VNO211" s="403"/>
      <c r="VOA211" s="727"/>
      <c r="VOD211" s="403"/>
      <c r="VOE211" s="403"/>
      <c r="VOQ211" s="727"/>
      <c r="VOT211" s="403"/>
      <c r="VOU211" s="403"/>
      <c r="VPG211" s="727"/>
      <c r="VPJ211" s="403"/>
      <c r="VPK211" s="403"/>
      <c r="VPW211" s="727"/>
      <c r="VPZ211" s="403"/>
      <c r="VQA211" s="403"/>
      <c r="VQM211" s="727"/>
      <c r="VQP211" s="403"/>
      <c r="VQQ211" s="403"/>
      <c r="VRC211" s="727"/>
      <c r="VRF211" s="403"/>
      <c r="VRG211" s="403"/>
      <c r="VRS211" s="727"/>
      <c r="VRV211" s="403"/>
      <c r="VRW211" s="403"/>
      <c r="VSI211" s="727"/>
      <c r="VSL211" s="403"/>
      <c r="VSM211" s="403"/>
      <c r="VSY211" s="727"/>
      <c r="VTB211" s="403"/>
      <c r="VTC211" s="403"/>
      <c r="VTO211" s="727"/>
      <c r="VTR211" s="403"/>
      <c r="VTS211" s="403"/>
      <c r="VUE211" s="727"/>
      <c r="VUH211" s="403"/>
      <c r="VUI211" s="403"/>
      <c r="VUU211" s="727"/>
      <c r="VUX211" s="403"/>
      <c r="VUY211" s="403"/>
      <c r="VVK211" s="727"/>
      <c r="VVN211" s="403"/>
      <c r="VVO211" s="403"/>
      <c r="VWA211" s="727"/>
      <c r="VWD211" s="403"/>
      <c r="VWE211" s="403"/>
      <c r="VWQ211" s="727"/>
      <c r="VWT211" s="403"/>
      <c r="VWU211" s="403"/>
      <c r="VXG211" s="727"/>
      <c r="VXJ211" s="403"/>
      <c r="VXK211" s="403"/>
      <c r="VXW211" s="727"/>
      <c r="VXZ211" s="403"/>
      <c r="VYA211" s="403"/>
      <c r="VYM211" s="727"/>
      <c r="VYP211" s="403"/>
      <c r="VYQ211" s="403"/>
      <c r="VZC211" s="727"/>
      <c r="VZF211" s="403"/>
      <c r="VZG211" s="403"/>
      <c r="VZS211" s="727"/>
      <c r="VZV211" s="403"/>
      <c r="VZW211" s="403"/>
      <c r="WAI211" s="727"/>
      <c r="WAL211" s="403"/>
      <c r="WAM211" s="403"/>
      <c r="WAY211" s="727"/>
      <c r="WBB211" s="403"/>
      <c r="WBC211" s="403"/>
      <c r="WBO211" s="727"/>
      <c r="WBR211" s="403"/>
      <c r="WBS211" s="403"/>
      <c r="WCE211" s="727"/>
      <c r="WCH211" s="403"/>
      <c r="WCI211" s="403"/>
      <c r="WCU211" s="727"/>
      <c r="WCX211" s="403"/>
      <c r="WCY211" s="403"/>
      <c r="WDK211" s="727"/>
      <c r="WDN211" s="403"/>
      <c r="WDO211" s="403"/>
      <c r="WEA211" s="727"/>
      <c r="WED211" s="403"/>
      <c r="WEE211" s="403"/>
      <c r="WEQ211" s="727"/>
      <c r="WET211" s="403"/>
      <c r="WEU211" s="403"/>
      <c r="WFG211" s="727"/>
      <c r="WFJ211" s="403"/>
      <c r="WFK211" s="403"/>
      <c r="WFW211" s="727"/>
      <c r="WFZ211" s="403"/>
      <c r="WGA211" s="403"/>
      <c r="WGM211" s="727"/>
      <c r="WGP211" s="403"/>
      <c r="WGQ211" s="403"/>
      <c r="WHC211" s="727"/>
      <c r="WHF211" s="403"/>
      <c r="WHG211" s="403"/>
      <c r="WHS211" s="727"/>
      <c r="WHV211" s="403"/>
      <c r="WHW211" s="403"/>
      <c r="WII211" s="727"/>
      <c r="WIL211" s="403"/>
      <c r="WIM211" s="403"/>
      <c r="WIY211" s="727"/>
      <c r="WJB211" s="403"/>
      <c r="WJC211" s="403"/>
      <c r="WJO211" s="727"/>
      <c r="WJR211" s="403"/>
      <c r="WJS211" s="403"/>
      <c r="WKE211" s="727"/>
      <c r="WKH211" s="403"/>
      <c r="WKI211" s="403"/>
      <c r="WKU211" s="727"/>
      <c r="WKX211" s="403"/>
      <c r="WKY211" s="403"/>
      <c r="WLK211" s="727"/>
      <c r="WLN211" s="403"/>
      <c r="WLO211" s="403"/>
      <c r="WMA211" s="727"/>
      <c r="WMD211" s="403"/>
      <c r="WME211" s="403"/>
      <c r="WMQ211" s="727"/>
      <c r="WMT211" s="403"/>
      <c r="WMU211" s="403"/>
      <c r="WNG211" s="727"/>
      <c r="WNJ211" s="403"/>
      <c r="WNK211" s="403"/>
      <c r="WNW211" s="727"/>
      <c r="WNZ211" s="403"/>
      <c r="WOA211" s="403"/>
      <c r="WOM211" s="727"/>
      <c r="WOP211" s="403"/>
      <c r="WOQ211" s="403"/>
      <c r="WPC211" s="727"/>
      <c r="WPF211" s="403"/>
      <c r="WPG211" s="403"/>
      <c r="WPS211" s="727"/>
      <c r="WPV211" s="403"/>
      <c r="WPW211" s="403"/>
      <c r="WQI211" s="727"/>
      <c r="WQL211" s="403"/>
      <c r="WQM211" s="403"/>
      <c r="WQY211" s="727"/>
      <c r="WRB211" s="403"/>
      <c r="WRC211" s="403"/>
      <c r="WRO211" s="727"/>
      <c r="WRR211" s="403"/>
      <c r="WRS211" s="403"/>
      <c r="WSE211" s="727"/>
      <c r="WSH211" s="403"/>
      <c r="WSI211" s="403"/>
      <c r="WSU211" s="727"/>
      <c r="WSX211" s="403"/>
      <c r="WSY211" s="403"/>
      <c r="WTK211" s="727"/>
      <c r="WTN211" s="403"/>
      <c r="WTO211" s="403"/>
      <c r="WUA211" s="727"/>
      <c r="WUD211" s="403"/>
      <c r="WUE211" s="403"/>
      <c r="WUQ211" s="727"/>
      <c r="WUT211" s="403"/>
      <c r="WUU211" s="403"/>
      <c r="WVG211" s="727"/>
      <c r="WVJ211" s="403"/>
      <c r="WVK211" s="403"/>
      <c r="WVW211" s="727"/>
      <c r="WVZ211" s="403"/>
      <c r="WWA211" s="403"/>
      <c r="WWM211" s="727"/>
      <c r="WWP211" s="403"/>
      <c r="WWQ211" s="403"/>
      <c r="WXC211" s="727"/>
      <c r="WXF211" s="403"/>
      <c r="WXG211" s="403"/>
      <c r="WXS211" s="727"/>
      <c r="WXV211" s="403"/>
      <c r="WXW211" s="403"/>
      <c r="WYI211" s="727"/>
      <c r="WYL211" s="403"/>
      <c r="WYM211" s="403"/>
      <c r="WYY211" s="727"/>
      <c r="WZB211" s="403"/>
      <c r="WZC211" s="403"/>
      <c r="WZO211" s="727"/>
      <c r="WZR211" s="403"/>
      <c r="WZS211" s="403"/>
      <c r="XAE211" s="727"/>
      <c r="XAH211" s="403"/>
      <c r="XAI211" s="403"/>
      <c r="XAU211" s="727"/>
      <c r="XAX211" s="403"/>
      <c r="XAY211" s="403"/>
      <c r="XBK211" s="727"/>
      <c r="XBN211" s="403"/>
      <c r="XBO211" s="403"/>
      <c r="XCA211" s="727"/>
      <c r="XCD211" s="403"/>
      <c r="XCE211" s="403"/>
      <c r="XCQ211" s="727"/>
      <c r="XCT211" s="403"/>
      <c r="XCU211" s="403"/>
      <c r="XDG211" s="727"/>
      <c r="XDJ211" s="403"/>
      <c r="XDK211" s="403"/>
      <c r="XDW211" s="727"/>
      <c r="XDZ211" s="403"/>
      <c r="XEA211" s="403"/>
      <c r="XEM211" s="727"/>
      <c r="XEP211" s="403"/>
      <c r="XEQ211" s="403"/>
      <c r="XFC211" s="727"/>
    </row>
    <row r="212" spans="1:1023 1026:2047 2050:3071 3074:4095 4098:5119 5122:6143 6146:7167 7170:8191 8194:9215 9218:10239 10242:11263 11266:12287 12290:13311 13314:14335 14338:15359 15362:16383" s="94" customFormat="1">
      <c r="A212" s="570" t="s">
        <v>15</v>
      </c>
      <c r="B212" s="571">
        <v>45920</v>
      </c>
      <c r="C212" s="571">
        <v>45943</v>
      </c>
      <c r="D212" s="570" t="s">
        <v>485</v>
      </c>
      <c r="E212" s="570" t="s">
        <v>486</v>
      </c>
      <c r="F212" s="570">
        <v>65</v>
      </c>
      <c r="G212" s="570" t="s">
        <v>499</v>
      </c>
      <c r="H212" s="570">
        <v>1500</v>
      </c>
      <c r="I212" s="570">
        <v>15</v>
      </c>
      <c r="J212" s="570">
        <v>0</v>
      </c>
      <c r="K212" s="570">
        <v>0</v>
      </c>
      <c r="L212" s="570">
        <v>0</v>
      </c>
      <c r="M212" s="570">
        <v>0</v>
      </c>
      <c r="N212" s="570">
        <f t="shared" ref="N212:N213" si="2195">SUM(H212:M212)</f>
        <v>1515</v>
      </c>
      <c r="O212" s="563">
        <f t="shared" ref="O212:O213" si="2196">N212/F212</f>
        <v>23.307692307692307</v>
      </c>
      <c r="P212" s="570" t="s">
        <v>1283</v>
      </c>
      <c r="R212" s="403"/>
      <c r="S212" s="403"/>
      <c r="AE212" s="727"/>
      <c r="AH212" s="403"/>
      <c r="AI212" s="403"/>
      <c r="AU212" s="727"/>
      <c r="AX212" s="403"/>
      <c r="AY212" s="403"/>
      <c r="BK212" s="727"/>
      <c r="BN212" s="403"/>
      <c r="BO212" s="403"/>
      <c r="CA212" s="727"/>
      <c r="CD212" s="403"/>
      <c r="CE212" s="403"/>
      <c r="CQ212" s="727"/>
      <c r="CT212" s="403"/>
      <c r="CU212" s="403"/>
      <c r="DG212" s="727"/>
      <c r="DJ212" s="403"/>
      <c r="DK212" s="403"/>
      <c r="DW212" s="727"/>
      <c r="DZ212" s="403"/>
      <c r="EA212" s="403"/>
      <c r="EM212" s="727"/>
      <c r="EP212" s="403"/>
      <c r="EQ212" s="403"/>
      <c r="FC212" s="727"/>
      <c r="FF212" s="403"/>
      <c r="FG212" s="403"/>
      <c r="FS212" s="727"/>
      <c r="FV212" s="403"/>
      <c r="FW212" s="403"/>
      <c r="GI212" s="727"/>
      <c r="GL212" s="403"/>
      <c r="GM212" s="403"/>
      <c r="GY212" s="727"/>
      <c r="HB212" s="403"/>
      <c r="HC212" s="403"/>
      <c r="HO212" s="727"/>
      <c r="HR212" s="403"/>
      <c r="HS212" s="403"/>
      <c r="IE212" s="727"/>
      <c r="IH212" s="403"/>
      <c r="II212" s="403"/>
      <c r="IU212" s="727"/>
      <c r="IX212" s="403"/>
      <c r="IY212" s="403"/>
      <c r="JK212" s="727"/>
      <c r="JN212" s="403"/>
      <c r="JO212" s="403"/>
      <c r="KA212" s="727"/>
      <c r="KD212" s="403"/>
      <c r="KE212" s="403"/>
      <c r="KQ212" s="727"/>
      <c r="KT212" s="403"/>
      <c r="KU212" s="403"/>
      <c r="LG212" s="727"/>
      <c r="LJ212" s="403"/>
      <c r="LK212" s="403"/>
      <c r="LW212" s="727"/>
      <c r="LZ212" s="403"/>
      <c r="MA212" s="403"/>
      <c r="MM212" s="727"/>
      <c r="MP212" s="403"/>
      <c r="MQ212" s="403"/>
      <c r="NC212" s="727"/>
      <c r="NF212" s="403"/>
      <c r="NG212" s="403"/>
      <c r="NS212" s="727"/>
      <c r="NV212" s="403"/>
      <c r="NW212" s="403"/>
      <c r="OI212" s="727"/>
      <c r="OL212" s="403"/>
      <c r="OM212" s="403"/>
      <c r="OY212" s="727"/>
      <c r="PB212" s="403"/>
      <c r="PC212" s="403"/>
      <c r="PO212" s="727"/>
      <c r="PR212" s="403"/>
      <c r="PS212" s="403"/>
      <c r="QE212" s="727"/>
      <c r="QH212" s="403"/>
      <c r="QI212" s="403"/>
      <c r="QU212" s="727"/>
      <c r="QX212" s="403"/>
      <c r="QY212" s="403"/>
      <c r="RK212" s="727"/>
      <c r="RN212" s="403"/>
      <c r="RO212" s="403"/>
      <c r="SA212" s="727"/>
      <c r="SD212" s="403"/>
      <c r="SE212" s="403"/>
      <c r="SQ212" s="727"/>
      <c r="ST212" s="403"/>
      <c r="SU212" s="403"/>
      <c r="TG212" s="727"/>
      <c r="TJ212" s="403"/>
      <c r="TK212" s="403"/>
      <c r="TW212" s="727"/>
      <c r="TZ212" s="403"/>
      <c r="UA212" s="403"/>
      <c r="UM212" s="727"/>
      <c r="UP212" s="403"/>
      <c r="UQ212" s="403"/>
      <c r="VC212" s="727"/>
      <c r="VF212" s="403"/>
      <c r="VG212" s="403"/>
      <c r="VS212" s="727"/>
      <c r="VV212" s="403"/>
      <c r="VW212" s="403"/>
      <c r="WI212" s="727"/>
      <c r="WL212" s="403"/>
      <c r="WM212" s="403"/>
      <c r="WY212" s="727"/>
      <c r="XB212" s="403"/>
      <c r="XC212" s="403"/>
      <c r="XO212" s="727"/>
      <c r="XR212" s="403"/>
      <c r="XS212" s="403"/>
      <c r="YE212" s="727"/>
      <c r="YH212" s="403"/>
      <c r="YI212" s="403"/>
      <c r="YU212" s="727"/>
      <c r="YX212" s="403"/>
      <c r="YY212" s="403"/>
      <c r="ZK212" s="727"/>
      <c r="ZN212" s="403"/>
      <c r="ZO212" s="403"/>
      <c r="AAA212" s="727"/>
      <c r="AAD212" s="403"/>
      <c r="AAE212" s="403"/>
      <c r="AAQ212" s="727"/>
      <c r="AAT212" s="403"/>
      <c r="AAU212" s="403"/>
      <c r="ABG212" s="727"/>
      <c r="ABJ212" s="403"/>
      <c r="ABK212" s="403"/>
      <c r="ABW212" s="727"/>
      <c r="ABZ212" s="403"/>
      <c r="ACA212" s="403"/>
      <c r="ACM212" s="727"/>
      <c r="ACP212" s="403"/>
      <c r="ACQ212" s="403"/>
      <c r="ADC212" s="727"/>
      <c r="ADF212" s="403"/>
      <c r="ADG212" s="403"/>
      <c r="ADS212" s="727"/>
      <c r="ADV212" s="403"/>
      <c r="ADW212" s="403"/>
      <c r="AEI212" s="727"/>
      <c r="AEL212" s="403"/>
      <c r="AEM212" s="403"/>
      <c r="AEY212" s="727"/>
      <c r="AFB212" s="403"/>
      <c r="AFC212" s="403"/>
      <c r="AFO212" s="727"/>
      <c r="AFR212" s="403"/>
      <c r="AFS212" s="403"/>
      <c r="AGE212" s="727"/>
      <c r="AGH212" s="403"/>
      <c r="AGI212" s="403"/>
      <c r="AGU212" s="727"/>
      <c r="AGX212" s="403"/>
      <c r="AGY212" s="403"/>
      <c r="AHK212" s="727"/>
      <c r="AHN212" s="403"/>
      <c r="AHO212" s="403"/>
      <c r="AIA212" s="727"/>
      <c r="AID212" s="403"/>
      <c r="AIE212" s="403"/>
      <c r="AIQ212" s="727"/>
      <c r="AIT212" s="403"/>
      <c r="AIU212" s="403"/>
      <c r="AJG212" s="727"/>
      <c r="AJJ212" s="403"/>
      <c r="AJK212" s="403"/>
      <c r="AJW212" s="727"/>
      <c r="AJZ212" s="403"/>
      <c r="AKA212" s="403"/>
      <c r="AKM212" s="727"/>
      <c r="AKP212" s="403"/>
      <c r="AKQ212" s="403"/>
      <c r="ALC212" s="727"/>
      <c r="ALF212" s="403"/>
      <c r="ALG212" s="403"/>
      <c r="ALS212" s="727"/>
      <c r="ALV212" s="403"/>
      <c r="ALW212" s="403"/>
      <c r="AMI212" s="727"/>
      <c r="AML212" s="403"/>
      <c r="AMM212" s="403"/>
      <c r="AMY212" s="727"/>
      <c r="ANB212" s="403"/>
      <c r="ANC212" s="403"/>
      <c r="ANO212" s="727"/>
      <c r="ANR212" s="403"/>
      <c r="ANS212" s="403"/>
      <c r="AOE212" s="727"/>
      <c r="AOH212" s="403"/>
      <c r="AOI212" s="403"/>
      <c r="AOU212" s="727"/>
      <c r="AOX212" s="403"/>
      <c r="AOY212" s="403"/>
      <c r="APK212" s="727"/>
      <c r="APN212" s="403"/>
      <c r="APO212" s="403"/>
      <c r="AQA212" s="727"/>
      <c r="AQD212" s="403"/>
      <c r="AQE212" s="403"/>
      <c r="AQQ212" s="727"/>
      <c r="AQT212" s="403"/>
      <c r="AQU212" s="403"/>
      <c r="ARG212" s="727"/>
      <c r="ARJ212" s="403"/>
      <c r="ARK212" s="403"/>
      <c r="ARW212" s="727"/>
      <c r="ARZ212" s="403"/>
      <c r="ASA212" s="403"/>
      <c r="ASM212" s="727"/>
      <c r="ASP212" s="403"/>
      <c r="ASQ212" s="403"/>
      <c r="ATC212" s="727"/>
      <c r="ATF212" s="403"/>
      <c r="ATG212" s="403"/>
      <c r="ATS212" s="727"/>
      <c r="ATV212" s="403"/>
      <c r="ATW212" s="403"/>
      <c r="AUI212" s="727"/>
      <c r="AUL212" s="403"/>
      <c r="AUM212" s="403"/>
      <c r="AUY212" s="727"/>
      <c r="AVB212" s="403"/>
      <c r="AVC212" s="403"/>
      <c r="AVO212" s="727"/>
      <c r="AVR212" s="403"/>
      <c r="AVS212" s="403"/>
      <c r="AWE212" s="727"/>
      <c r="AWH212" s="403"/>
      <c r="AWI212" s="403"/>
      <c r="AWU212" s="727"/>
      <c r="AWX212" s="403"/>
      <c r="AWY212" s="403"/>
      <c r="AXK212" s="727"/>
      <c r="AXN212" s="403"/>
      <c r="AXO212" s="403"/>
      <c r="AYA212" s="727"/>
      <c r="AYD212" s="403"/>
      <c r="AYE212" s="403"/>
      <c r="AYQ212" s="727"/>
      <c r="AYT212" s="403"/>
      <c r="AYU212" s="403"/>
      <c r="AZG212" s="727"/>
      <c r="AZJ212" s="403"/>
      <c r="AZK212" s="403"/>
      <c r="AZW212" s="727"/>
      <c r="AZZ212" s="403"/>
      <c r="BAA212" s="403"/>
      <c r="BAM212" s="727"/>
      <c r="BAP212" s="403"/>
      <c r="BAQ212" s="403"/>
      <c r="BBC212" s="727"/>
      <c r="BBF212" s="403"/>
      <c r="BBG212" s="403"/>
      <c r="BBS212" s="727"/>
      <c r="BBV212" s="403"/>
      <c r="BBW212" s="403"/>
      <c r="BCI212" s="727"/>
      <c r="BCL212" s="403"/>
      <c r="BCM212" s="403"/>
      <c r="BCY212" s="727"/>
      <c r="BDB212" s="403"/>
      <c r="BDC212" s="403"/>
      <c r="BDO212" s="727"/>
      <c r="BDR212" s="403"/>
      <c r="BDS212" s="403"/>
      <c r="BEE212" s="727"/>
      <c r="BEH212" s="403"/>
      <c r="BEI212" s="403"/>
      <c r="BEU212" s="727"/>
      <c r="BEX212" s="403"/>
      <c r="BEY212" s="403"/>
      <c r="BFK212" s="727"/>
      <c r="BFN212" s="403"/>
      <c r="BFO212" s="403"/>
      <c r="BGA212" s="727"/>
      <c r="BGD212" s="403"/>
      <c r="BGE212" s="403"/>
      <c r="BGQ212" s="727"/>
      <c r="BGT212" s="403"/>
      <c r="BGU212" s="403"/>
      <c r="BHG212" s="727"/>
      <c r="BHJ212" s="403"/>
      <c r="BHK212" s="403"/>
      <c r="BHW212" s="727"/>
      <c r="BHZ212" s="403"/>
      <c r="BIA212" s="403"/>
      <c r="BIM212" s="727"/>
      <c r="BIP212" s="403"/>
      <c r="BIQ212" s="403"/>
      <c r="BJC212" s="727"/>
      <c r="BJF212" s="403"/>
      <c r="BJG212" s="403"/>
      <c r="BJS212" s="727"/>
      <c r="BJV212" s="403"/>
      <c r="BJW212" s="403"/>
      <c r="BKI212" s="727"/>
      <c r="BKL212" s="403"/>
      <c r="BKM212" s="403"/>
      <c r="BKY212" s="727"/>
      <c r="BLB212" s="403"/>
      <c r="BLC212" s="403"/>
      <c r="BLO212" s="727"/>
      <c r="BLR212" s="403"/>
      <c r="BLS212" s="403"/>
      <c r="BME212" s="727"/>
      <c r="BMH212" s="403"/>
      <c r="BMI212" s="403"/>
      <c r="BMU212" s="727"/>
      <c r="BMX212" s="403"/>
      <c r="BMY212" s="403"/>
      <c r="BNK212" s="727"/>
      <c r="BNN212" s="403"/>
      <c r="BNO212" s="403"/>
      <c r="BOA212" s="727"/>
      <c r="BOD212" s="403"/>
      <c r="BOE212" s="403"/>
      <c r="BOQ212" s="727"/>
      <c r="BOT212" s="403"/>
      <c r="BOU212" s="403"/>
      <c r="BPG212" s="727"/>
      <c r="BPJ212" s="403"/>
      <c r="BPK212" s="403"/>
      <c r="BPW212" s="727"/>
      <c r="BPZ212" s="403"/>
      <c r="BQA212" s="403"/>
      <c r="BQM212" s="727"/>
      <c r="BQP212" s="403"/>
      <c r="BQQ212" s="403"/>
      <c r="BRC212" s="727"/>
      <c r="BRF212" s="403"/>
      <c r="BRG212" s="403"/>
      <c r="BRS212" s="727"/>
      <c r="BRV212" s="403"/>
      <c r="BRW212" s="403"/>
      <c r="BSI212" s="727"/>
      <c r="BSL212" s="403"/>
      <c r="BSM212" s="403"/>
      <c r="BSY212" s="727"/>
      <c r="BTB212" s="403"/>
      <c r="BTC212" s="403"/>
      <c r="BTO212" s="727"/>
      <c r="BTR212" s="403"/>
      <c r="BTS212" s="403"/>
      <c r="BUE212" s="727"/>
      <c r="BUH212" s="403"/>
      <c r="BUI212" s="403"/>
      <c r="BUU212" s="727"/>
      <c r="BUX212" s="403"/>
      <c r="BUY212" s="403"/>
      <c r="BVK212" s="727"/>
      <c r="BVN212" s="403"/>
      <c r="BVO212" s="403"/>
      <c r="BWA212" s="727"/>
      <c r="BWD212" s="403"/>
      <c r="BWE212" s="403"/>
      <c r="BWQ212" s="727"/>
      <c r="BWT212" s="403"/>
      <c r="BWU212" s="403"/>
      <c r="BXG212" s="727"/>
      <c r="BXJ212" s="403"/>
      <c r="BXK212" s="403"/>
      <c r="BXW212" s="727"/>
      <c r="BXZ212" s="403"/>
      <c r="BYA212" s="403"/>
      <c r="BYM212" s="727"/>
      <c r="BYP212" s="403"/>
      <c r="BYQ212" s="403"/>
      <c r="BZC212" s="727"/>
      <c r="BZF212" s="403"/>
      <c r="BZG212" s="403"/>
      <c r="BZS212" s="727"/>
      <c r="BZV212" s="403"/>
      <c r="BZW212" s="403"/>
      <c r="CAI212" s="727"/>
      <c r="CAL212" s="403"/>
      <c r="CAM212" s="403"/>
      <c r="CAY212" s="727"/>
      <c r="CBB212" s="403"/>
      <c r="CBC212" s="403"/>
      <c r="CBO212" s="727"/>
      <c r="CBR212" s="403"/>
      <c r="CBS212" s="403"/>
      <c r="CCE212" s="727"/>
      <c r="CCH212" s="403"/>
      <c r="CCI212" s="403"/>
      <c r="CCU212" s="727"/>
      <c r="CCX212" s="403"/>
      <c r="CCY212" s="403"/>
      <c r="CDK212" s="727"/>
      <c r="CDN212" s="403"/>
      <c r="CDO212" s="403"/>
      <c r="CEA212" s="727"/>
      <c r="CED212" s="403"/>
      <c r="CEE212" s="403"/>
      <c r="CEQ212" s="727"/>
      <c r="CET212" s="403"/>
      <c r="CEU212" s="403"/>
      <c r="CFG212" s="727"/>
      <c r="CFJ212" s="403"/>
      <c r="CFK212" s="403"/>
      <c r="CFW212" s="727"/>
      <c r="CFZ212" s="403"/>
      <c r="CGA212" s="403"/>
      <c r="CGM212" s="727"/>
      <c r="CGP212" s="403"/>
      <c r="CGQ212" s="403"/>
      <c r="CHC212" s="727"/>
      <c r="CHF212" s="403"/>
      <c r="CHG212" s="403"/>
      <c r="CHS212" s="727"/>
      <c r="CHV212" s="403"/>
      <c r="CHW212" s="403"/>
      <c r="CII212" s="727"/>
      <c r="CIL212" s="403"/>
      <c r="CIM212" s="403"/>
      <c r="CIY212" s="727"/>
      <c r="CJB212" s="403"/>
      <c r="CJC212" s="403"/>
      <c r="CJO212" s="727"/>
      <c r="CJR212" s="403"/>
      <c r="CJS212" s="403"/>
      <c r="CKE212" s="727"/>
      <c r="CKH212" s="403"/>
      <c r="CKI212" s="403"/>
      <c r="CKU212" s="727"/>
      <c r="CKX212" s="403"/>
      <c r="CKY212" s="403"/>
      <c r="CLK212" s="727"/>
      <c r="CLN212" s="403"/>
      <c r="CLO212" s="403"/>
      <c r="CMA212" s="727"/>
      <c r="CMD212" s="403"/>
      <c r="CME212" s="403"/>
      <c r="CMQ212" s="727"/>
      <c r="CMT212" s="403"/>
      <c r="CMU212" s="403"/>
      <c r="CNG212" s="727"/>
      <c r="CNJ212" s="403"/>
      <c r="CNK212" s="403"/>
      <c r="CNW212" s="727"/>
      <c r="CNZ212" s="403"/>
      <c r="COA212" s="403"/>
      <c r="COM212" s="727"/>
      <c r="COP212" s="403"/>
      <c r="COQ212" s="403"/>
      <c r="CPC212" s="727"/>
      <c r="CPF212" s="403"/>
      <c r="CPG212" s="403"/>
      <c r="CPS212" s="727"/>
      <c r="CPV212" s="403"/>
      <c r="CPW212" s="403"/>
      <c r="CQI212" s="727"/>
      <c r="CQL212" s="403"/>
      <c r="CQM212" s="403"/>
      <c r="CQY212" s="727"/>
      <c r="CRB212" s="403"/>
      <c r="CRC212" s="403"/>
      <c r="CRO212" s="727"/>
      <c r="CRR212" s="403"/>
      <c r="CRS212" s="403"/>
      <c r="CSE212" s="727"/>
      <c r="CSH212" s="403"/>
      <c r="CSI212" s="403"/>
      <c r="CSU212" s="727"/>
      <c r="CSX212" s="403"/>
      <c r="CSY212" s="403"/>
      <c r="CTK212" s="727"/>
      <c r="CTN212" s="403"/>
      <c r="CTO212" s="403"/>
      <c r="CUA212" s="727"/>
      <c r="CUD212" s="403"/>
      <c r="CUE212" s="403"/>
      <c r="CUQ212" s="727"/>
      <c r="CUT212" s="403"/>
      <c r="CUU212" s="403"/>
      <c r="CVG212" s="727"/>
      <c r="CVJ212" s="403"/>
      <c r="CVK212" s="403"/>
      <c r="CVW212" s="727"/>
      <c r="CVZ212" s="403"/>
      <c r="CWA212" s="403"/>
      <c r="CWM212" s="727"/>
      <c r="CWP212" s="403"/>
      <c r="CWQ212" s="403"/>
      <c r="CXC212" s="727"/>
      <c r="CXF212" s="403"/>
      <c r="CXG212" s="403"/>
      <c r="CXS212" s="727"/>
      <c r="CXV212" s="403"/>
      <c r="CXW212" s="403"/>
      <c r="CYI212" s="727"/>
      <c r="CYL212" s="403"/>
      <c r="CYM212" s="403"/>
      <c r="CYY212" s="727"/>
      <c r="CZB212" s="403"/>
      <c r="CZC212" s="403"/>
      <c r="CZO212" s="727"/>
      <c r="CZR212" s="403"/>
      <c r="CZS212" s="403"/>
      <c r="DAE212" s="727"/>
      <c r="DAH212" s="403"/>
      <c r="DAI212" s="403"/>
      <c r="DAU212" s="727"/>
      <c r="DAX212" s="403"/>
      <c r="DAY212" s="403"/>
      <c r="DBK212" s="727"/>
      <c r="DBN212" s="403"/>
      <c r="DBO212" s="403"/>
      <c r="DCA212" s="727"/>
      <c r="DCD212" s="403"/>
      <c r="DCE212" s="403"/>
      <c r="DCQ212" s="727"/>
      <c r="DCT212" s="403"/>
      <c r="DCU212" s="403"/>
      <c r="DDG212" s="727"/>
      <c r="DDJ212" s="403"/>
      <c r="DDK212" s="403"/>
      <c r="DDW212" s="727"/>
      <c r="DDZ212" s="403"/>
      <c r="DEA212" s="403"/>
      <c r="DEM212" s="727"/>
      <c r="DEP212" s="403"/>
      <c r="DEQ212" s="403"/>
      <c r="DFC212" s="727"/>
      <c r="DFF212" s="403"/>
      <c r="DFG212" s="403"/>
      <c r="DFS212" s="727"/>
      <c r="DFV212" s="403"/>
      <c r="DFW212" s="403"/>
      <c r="DGI212" s="727"/>
      <c r="DGL212" s="403"/>
      <c r="DGM212" s="403"/>
      <c r="DGY212" s="727"/>
      <c r="DHB212" s="403"/>
      <c r="DHC212" s="403"/>
      <c r="DHO212" s="727"/>
      <c r="DHR212" s="403"/>
      <c r="DHS212" s="403"/>
      <c r="DIE212" s="727"/>
      <c r="DIH212" s="403"/>
      <c r="DII212" s="403"/>
      <c r="DIU212" s="727"/>
      <c r="DIX212" s="403"/>
      <c r="DIY212" s="403"/>
      <c r="DJK212" s="727"/>
      <c r="DJN212" s="403"/>
      <c r="DJO212" s="403"/>
      <c r="DKA212" s="727"/>
      <c r="DKD212" s="403"/>
      <c r="DKE212" s="403"/>
      <c r="DKQ212" s="727"/>
      <c r="DKT212" s="403"/>
      <c r="DKU212" s="403"/>
      <c r="DLG212" s="727"/>
      <c r="DLJ212" s="403"/>
      <c r="DLK212" s="403"/>
      <c r="DLW212" s="727"/>
      <c r="DLZ212" s="403"/>
      <c r="DMA212" s="403"/>
      <c r="DMM212" s="727"/>
      <c r="DMP212" s="403"/>
      <c r="DMQ212" s="403"/>
      <c r="DNC212" s="727"/>
      <c r="DNF212" s="403"/>
      <c r="DNG212" s="403"/>
      <c r="DNS212" s="727"/>
      <c r="DNV212" s="403"/>
      <c r="DNW212" s="403"/>
      <c r="DOI212" s="727"/>
      <c r="DOL212" s="403"/>
      <c r="DOM212" s="403"/>
      <c r="DOY212" s="727"/>
      <c r="DPB212" s="403"/>
      <c r="DPC212" s="403"/>
      <c r="DPO212" s="727"/>
      <c r="DPR212" s="403"/>
      <c r="DPS212" s="403"/>
      <c r="DQE212" s="727"/>
      <c r="DQH212" s="403"/>
      <c r="DQI212" s="403"/>
      <c r="DQU212" s="727"/>
      <c r="DQX212" s="403"/>
      <c r="DQY212" s="403"/>
      <c r="DRK212" s="727"/>
      <c r="DRN212" s="403"/>
      <c r="DRO212" s="403"/>
      <c r="DSA212" s="727"/>
      <c r="DSD212" s="403"/>
      <c r="DSE212" s="403"/>
      <c r="DSQ212" s="727"/>
      <c r="DST212" s="403"/>
      <c r="DSU212" s="403"/>
      <c r="DTG212" s="727"/>
      <c r="DTJ212" s="403"/>
      <c r="DTK212" s="403"/>
      <c r="DTW212" s="727"/>
      <c r="DTZ212" s="403"/>
      <c r="DUA212" s="403"/>
      <c r="DUM212" s="727"/>
      <c r="DUP212" s="403"/>
      <c r="DUQ212" s="403"/>
      <c r="DVC212" s="727"/>
      <c r="DVF212" s="403"/>
      <c r="DVG212" s="403"/>
      <c r="DVS212" s="727"/>
      <c r="DVV212" s="403"/>
      <c r="DVW212" s="403"/>
      <c r="DWI212" s="727"/>
      <c r="DWL212" s="403"/>
      <c r="DWM212" s="403"/>
      <c r="DWY212" s="727"/>
      <c r="DXB212" s="403"/>
      <c r="DXC212" s="403"/>
      <c r="DXO212" s="727"/>
      <c r="DXR212" s="403"/>
      <c r="DXS212" s="403"/>
      <c r="DYE212" s="727"/>
      <c r="DYH212" s="403"/>
      <c r="DYI212" s="403"/>
      <c r="DYU212" s="727"/>
      <c r="DYX212" s="403"/>
      <c r="DYY212" s="403"/>
      <c r="DZK212" s="727"/>
      <c r="DZN212" s="403"/>
      <c r="DZO212" s="403"/>
      <c r="EAA212" s="727"/>
      <c r="EAD212" s="403"/>
      <c r="EAE212" s="403"/>
      <c r="EAQ212" s="727"/>
      <c r="EAT212" s="403"/>
      <c r="EAU212" s="403"/>
      <c r="EBG212" s="727"/>
      <c r="EBJ212" s="403"/>
      <c r="EBK212" s="403"/>
      <c r="EBW212" s="727"/>
      <c r="EBZ212" s="403"/>
      <c r="ECA212" s="403"/>
      <c r="ECM212" s="727"/>
      <c r="ECP212" s="403"/>
      <c r="ECQ212" s="403"/>
      <c r="EDC212" s="727"/>
      <c r="EDF212" s="403"/>
      <c r="EDG212" s="403"/>
      <c r="EDS212" s="727"/>
      <c r="EDV212" s="403"/>
      <c r="EDW212" s="403"/>
      <c r="EEI212" s="727"/>
      <c r="EEL212" s="403"/>
      <c r="EEM212" s="403"/>
      <c r="EEY212" s="727"/>
      <c r="EFB212" s="403"/>
      <c r="EFC212" s="403"/>
      <c r="EFO212" s="727"/>
      <c r="EFR212" s="403"/>
      <c r="EFS212" s="403"/>
      <c r="EGE212" s="727"/>
      <c r="EGH212" s="403"/>
      <c r="EGI212" s="403"/>
      <c r="EGU212" s="727"/>
      <c r="EGX212" s="403"/>
      <c r="EGY212" s="403"/>
      <c r="EHK212" s="727"/>
      <c r="EHN212" s="403"/>
      <c r="EHO212" s="403"/>
      <c r="EIA212" s="727"/>
      <c r="EID212" s="403"/>
      <c r="EIE212" s="403"/>
      <c r="EIQ212" s="727"/>
      <c r="EIT212" s="403"/>
      <c r="EIU212" s="403"/>
      <c r="EJG212" s="727"/>
      <c r="EJJ212" s="403"/>
      <c r="EJK212" s="403"/>
      <c r="EJW212" s="727"/>
      <c r="EJZ212" s="403"/>
      <c r="EKA212" s="403"/>
      <c r="EKM212" s="727"/>
      <c r="EKP212" s="403"/>
      <c r="EKQ212" s="403"/>
      <c r="ELC212" s="727"/>
      <c r="ELF212" s="403"/>
      <c r="ELG212" s="403"/>
      <c r="ELS212" s="727"/>
      <c r="ELV212" s="403"/>
      <c r="ELW212" s="403"/>
      <c r="EMI212" s="727"/>
      <c r="EML212" s="403"/>
      <c r="EMM212" s="403"/>
      <c r="EMY212" s="727"/>
      <c r="ENB212" s="403"/>
      <c r="ENC212" s="403"/>
      <c r="ENO212" s="727"/>
      <c r="ENR212" s="403"/>
      <c r="ENS212" s="403"/>
      <c r="EOE212" s="727"/>
      <c r="EOH212" s="403"/>
      <c r="EOI212" s="403"/>
      <c r="EOU212" s="727"/>
      <c r="EOX212" s="403"/>
      <c r="EOY212" s="403"/>
      <c r="EPK212" s="727"/>
      <c r="EPN212" s="403"/>
      <c r="EPO212" s="403"/>
      <c r="EQA212" s="727"/>
      <c r="EQD212" s="403"/>
      <c r="EQE212" s="403"/>
      <c r="EQQ212" s="727"/>
      <c r="EQT212" s="403"/>
      <c r="EQU212" s="403"/>
      <c r="ERG212" s="727"/>
      <c r="ERJ212" s="403"/>
      <c r="ERK212" s="403"/>
      <c r="ERW212" s="727"/>
      <c r="ERZ212" s="403"/>
      <c r="ESA212" s="403"/>
      <c r="ESM212" s="727"/>
      <c r="ESP212" s="403"/>
      <c r="ESQ212" s="403"/>
      <c r="ETC212" s="727"/>
      <c r="ETF212" s="403"/>
      <c r="ETG212" s="403"/>
      <c r="ETS212" s="727"/>
      <c r="ETV212" s="403"/>
      <c r="ETW212" s="403"/>
      <c r="EUI212" s="727"/>
      <c r="EUL212" s="403"/>
      <c r="EUM212" s="403"/>
      <c r="EUY212" s="727"/>
      <c r="EVB212" s="403"/>
      <c r="EVC212" s="403"/>
      <c r="EVO212" s="727"/>
      <c r="EVR212" s="403"/>
      <c r="EVS212" s="403"/>
      <c r="EWE212" s="727"/>
      <c r="EWH212" s="403"/>
      <c r="EWI212" s="403"/>
      <c r="EWU212" s="727"/>
      <c r="EWX212" s="403"/>
      <c r="EWY212" s="403"/>
      <c r="EXK212" s="727"/>
      <c r="EXN212" s="403"/>
      <c r="EXO212" s="403"/>
      <c r="EYA212" s="727"/>
      <c r="EYD212" s="403"/>
      <c r="EYE212" s="403"/>
      <c r="EYQ212" s="727"/>
      <c r="EYT212" s="403"/>
      <c r="EYU212" s="403"/>
      <c r="EZG212" s="727"/>
      <c r="EZJ212" s="403"/>
      <c r="EZK212" s="403"/>
      <c r="EZW212" s="727"/>
      <c r="EZZ212" s="403"/>
      <c r="FAA212" s="403"/>
      <c r="FAM212" s="727"/>
      <c r="FAP212" s="403"/>
      <c r="FAQ212" s="403"/>
      <c r="FBC212" s="727"/>
      <c r="FBF212" s="403"/>
      <c r="FBG212" s="403"/>
      <c r="FBS212" s="727"/>
      <c r="FBV212" s="403"/>
      <c r="FBW212" s="403"/>
      <c r="FCI212" s="727"/>
      <c r="FCL212" s="403"/>
      <c r="FCM212" s="403"/>
      <c r="FCY212" s="727"/>
      <c r="FDB212" s="403"/>
      <c r="FDC212" s="403"/>
      <c r="FDO212" s="727"/>
      <c r="FDR212" s="403"/>
      <c r="FDS212" s="403"/>
      <c r="FEE212" s="727"/>
      <c r="FEH212" s="403"/>
      <c r="FEI212" s="403"/>
      <c r="FEU212" s="727"/>
      <c r="FEX212" s="403"/>
      <c r="FEY212" s="403"/>
      <c r="FFK212" s="727"/>
      <c r="FFN212" s="403"/>
      <c r="FFO212" s="403"/>
      <c r="FGA212" s="727"/>
      <c r="FGD212" s="403"/>
      <c r="FGE212" s="403"/>
      <c r="FGQ212" s="727"/>
      <c r="FGT212" s="403"/>
      <c r="FGU212" s="403"/>
      <c r="FHG212" s="727"/>
      <c r="FHJ212" s="403"/>
      <c r="FHK212" s="403"/>
      <c r="FHW212" s="727"/>
      <c r="FHZ212" s="403"/>
      <c r="FIA212" s="403"/>
      <c r="FIM212" s="727"/>
      <c r="FIP212" s="403"/>
      <c r="FIQ212" s="403"/>
      <c r="FJC212" s="727"/>
      <c r="FJF212" s="403"/>
      <c r="FJG212" s="403"/>
      <c r="FJS212" s="727"/>
      <c r="FJV212" s="403"/>
      <c r="FJW212" s="403"/>
      <c r="FKI212" s="727"/>
      <c r="FKL212" s="403"/>
      <c r="FKM212" s="403"/>
      <c r="FKY212" s="727"/>
      <c r="FLB212" s="403"/>
      <c r="FLC212" s="403"/>
      <c r="FLO212" s="727"/>
      <c r="FLR212" s="403"/>
      <c r="FLS212" s="403"/>
      <c r="FME212" s="727"/>
      <c r="FMH212" s="403"/>
      <c r="FMI212" s="403"/>
      <c r="FMU212" s="727"/>
      <c r="FMX212" s="403"/>
      <c r="FMY212" s="403"/>
      <c r="FNK212" s="727"/>
      <c r="FNN212" s="403"/>
      <c r="FNO212" s="403"/>
      <c r="FOA212" s="727"/>
      <c r="FOD212" s="403"/>
      <c r="FOE212" s="403"/>
      <c r="FOQ212" s="727"/>
      <c r="FOT212" s="403"/>
      <c r="FOU212" s="403"/>
      <c r="FPG212" s="727"/>
      <c r="FPJ212" s="403"/>
      <c r="FPK212" s="403"/>
      <c r="FPW212" s="727"/>
      <c r="FPZ212" s="403"/>
      <c r="FQA212" s="403"/>
      <c r="FQM212" s="727"/>
      <c r="FQP212" s="403"/>
      <c r="FQQ212" s="403"/>
      <c r="FRC212" s="727"/>
      <c r="FRF212" s="403"/>
      <c r="FRG212" s="403"/>
      <c r="FRS212" s="727"/>
      <c r="FRV212" s="403"/>
      <c r="FRW212" s="403"/>
      <c r="FSI212" s="727"/>
      <c r="FSL212" s="403"/>
      <c r="FSM212" s="403"/>
      <c r="FSY212" s="727"/>
      <c r="FTB212" s="403"/>
      <c r="FTC212" s="403"/>
      <c r="FTO212" s="727"/>
      <c r="FTR212" s="403"/>
      <c r="FTS212" s="403"/>
      <c r="FUE212" s="727"/>
      <c r="FUH212" s="403"/>
      <c r="FUI212" s="403"/>
      <c r="FUU212" s="727"/>
      <c r="FUX212" s="403"/>
      <c r="FUY212" s="403"/>
      <c r="FVK212" s="727"/>
      <c r="FVN212" s="403"/>
      <c r="FVO212" s="403"/>
      <c r="FWA212" s="727"/>
      <c r="FWD212" s="403"/>
      <c r="FWE212" s="403"/>
      <c r="FWQ212" s="727"/>
      <c r="FWT212" s="403"/>
      <c r="FWU212" s="403"/>
      <c r="FXG212" s="727"/>
      <c r="FXJ212" s="403"/>
      <c r="FXK212" s="403"/>
      <c r="FXW212" s="727"/>
      <c r="FXZ212" s="403"/>
      <c r="FYA212" s="403"/>
      <c r="FYM212" s="727"/>
      <c r="FYP212" s="403"/>
      <c r="FYQ212" s="403"/>
      <c r="FZC212" s="727"/>
      <c r="FZF212" s="403"/>
      <c r="FZG212" s="403"/>
      <c r="FZS212" s="727"/>
      <c r="FZV212" s="403"/>
      <c r="FZW212" s="403"/>
      <c r="GAI212" s="727"/>
      <c r="GAL212" s="403"/>
      <c r="GAM212" s="403"/>
      <c r="GAY212" s="727"/>
      <c r="GBB212" s="403"/>
      <c r="GBC212" s="403"/>
      <c r="GBO212" s="727"/>
      <c r="GBR212" s="403"/>
      <c r="GBS212" s="403"/>
      <c r="GCE212" s="727"/>
      <c r="GCH212" s="403"/>
      <c r="GCI212" s="403"/>
      <c r="GCU212" s="727"/>
      <c r="GCX212" s="403"/>
      <c r="GCY212" s="403"/>
      <c r="GDK212" s="727"/>
      <c r="GDN212" s="403"/>
      <c r="GDO212" s="403"/>
      <c r="GEA212" s="727"/>
      <c r="GED212" s="403"/>
      <c r="GEE212" s="403"/>
      <c r="GEQ212" s="727"/>
      <c r="GET212" s="403"/>
      <c r="GEU212" s="403"/>
      <c r="GFG212" s="727"/>
      <c r="GFJ212" s="403"/>
      <c r="GFK212" s="403"/>
      <c r="GFW212" s="727"/>
      <c r="GFZ212" s="403"/>
      <c r="GGA212" s="403"/>
      <c r="GGM212" s="727"/>
      <c r="GGP212" s="403"/>
      <c r="GGQ212" s="403"/>
      <c r="GHC212" s="727"/>
      <c r="GHF212" s="403"/>
      <c r="GHG212" s="403"/>
      <c r="GHS212" s="727"/>
      <c r="GHV212" s="403"/>
      <c r="GHW212" s="403"/>
      <c r="GII212" s="727"/>
      <c r="GIL212" s="403"/>
      <c r="GIM212" s="403"/>
      <c r="GIY212" s="727"/>
      <c r="GJB212" s="403"/>
      <c r="GJC212" s="403"/>
      <c r="GJO212" s="727"/>
      <c r="GJR212" s="403"/>
      <c r="GJS212" s="403"/>
      <c r="GKE212" s="727"/>
      <c r="GKH212" s="403"/>
      <c r="GKI212" s="403"/>
      <c r="GKU212" s="727"/>
      <c r="GKX212" s="403"/>
      <c r="GKY212" s="403"/>
      <c r="GLK212" s="727"/>
      <c r="GLN212" s="403"/>
      <c r="GLO212" s="403"/>
      <c r="GMA212" s="727"/>
      <c r="GMD212" s="403"/>
      <c r="GME212" s="403"/>
      <c r="GMQ212" s="727"/>
      <c r="GMT212" s="403"/>
      <c r="GMU212" s="403"/>
      <c r="GNG212" s="727"/>
      <c r="GNJ212" s="403"/>
      <c r="GNK212" s="403"/>
      <c r="GNW212" s="727"/>
      <c r="GNZ212" s="403"/>
      <c r="GOA212" s="403"/>
      <c r="GOM212" s="727"/>
      <c r="GOP212" s="403"/>
      <c r="GOQ212" s="403"/>
      <c r="GPC212" s="727"/>
      <c r="GPF212" s="403"/>
      <c r="GPG212" s="403"/>
      <c r="GPS212" s="727"/>
      <c r="GPV212" s="403"/>
      <c r="GPW212" s="403"/>
      <c r="GQI212" s="727"/>
      <c r="GQL212" s="403"/>
      <c r="GQM212" s="403"/>
      <c r="GQY212" s="727"/>
      <c r="GRB212" s="403"/>
      <c r="GRC212" s="403"/>
      <c r="GRO212" s="727"/>
      <c r="GRR212" s="403"/>
      <c r="GRS212" s="403"/>
      <c r="GSE212" s="727"/>
      <c r="GSH212" s="403"/>
      <c r="GSI212" s="403"/>
      <c r="GSU212" s="727"/>
      <c r="GSX212" s="403"/>
      <c r="GSY212" s="403"/>
      <c r="GTK212" s="727"/>
      <c r="GTN212" s="403"/>
      <c r="GTO212" s="403"/>
      <c r="GUA212" s="727"/>
      <c r="GUD212" s="403"/>
      <c r="GUE212" s="403"/>
      <c r="GUQ212" s="727"/>
      <c r="GUT212" s="403"/>
      <c r="GUU212" s="403"/>
      <c r="GVG212" s="727"/>
      <c r="GVJ212" s="403"/>
      <c r="GVK212" s="403"/>
      <c r="GVW212" s="727"/>
      <c r="GVZ212" s="403"/>
      <c r="GWA212" s="403"/>
      <c r="GWM212" s="727"/>
      <c r="GWP212" s="403"/>
      <c r="GWQ212" s="403"/>
      <c r="GXC212" s="727"/>
      <c r="GXF212" s="403"/>
      <c r="GXG212" s="403"/>
      <c r="GXS212" s="727"/>
      <c r="GXV212" s="403"/>
      <c r="GXW212" s="403"/>
      <c r="GYI212" s="727"/>
      <c r="GYL212" s="403"/>
      <c r="GYM212" s="403"/>
      <c r="GYY212" s="727"/>
      <c r="GZB212" s="403"/>
      <c r="GZC212" s="403"/>
      <c r="GZO212" s="727"/>
      <c r="GZR212" s="403"/>
      <c r="GZS212" s="403"/>
      <c r="HAE212" s="727"/>
      <c r="HAH212" s="403"/>
      <c r="HAI212" s="403"/>
      <c r="HAU212" s="727"/>
      <c r="HAX212" s="403"/>
      <c r="HAY212" s="403"/>
      <c r="HBK212" s="727"/>
      <c r="HBN212" s="403"/>
      <c r="HBO212" s="403"/>
      <c r="HCA212" s="727"/>
      <c r="HCD212" s="403"/>
      <c r="HCE212" s="403"/>
      <c r="HCQ212" s="727"/>
      <c r="HCT212" s="403"/>
      <c r="HCU212" s="403"/>
      <c r="HDG212" s="727"/>
      <c r="HDJ212" s="403"/>
      <c r="HDK212" s="403"/>
      <c r="HDW212" s="727"/>
      <c r="HDZ212" s="403"/>
      <c r="HEA212" s="403"/>
      <c r="HEM212" s="727"/>
      <c r="HEP212" s="403"/>
      <c r="HEQ212" s="403"/>
      <c r="HFC212" s="727"/>
      <c r="HFF212" s="403"/>
      <c r="HFG212" s="403"/>
      <c r="HFS212" s="727"/>
      <c r="HFV212" s="403"/>
      <c r="HFW212" s="403"/>
      <c r="HGI212" s="727"/>
      <c r="HGL212" s="403"/>
      <c r="HGM212" s="403"/>
      <c r="HGY212" s="727"/>
      <c r="HHB212" s="403"/>
      <c r="HHC212" s="403"/>
      <c r="HHO212" s="727"/>
      <c r="HHR212" s="403"/>
      <c r="HHS212" s="403"/>
      <c r="HIE212" s="727"/>
      <c r="HIH212" s="403"/>
      <c r="HII212" s="403"/>
      <c r="HIU212" s="727"/>
      <c r="HIX212" s="403"/>
      <c r="HIY212" s="403"/>
      <c r="HJK212" s="727"/>
      <c r="HJN212" s="403"/>
      <c r="HJO212" s="403"/>
      <c r="HKA212" s="727"/>
      <c r="HKD212" s="403"/>
      <c r="HKE212" s="403"/>
      <c r="HKQ212" s="727"/>
      <c r="HKT212" s="403"/>
      <c r="HKU212" s="403"/>
      <c r="HLG212" s="727"/>
      <c r="HLJ212" s="403"/>
      <c r="HLK212" s="403"/>
      <c r="HLW212" s="727"/>
      <c r="HLZ212" s="403"/>
      <c r="HMA212" s="403"/>
      <c r="HMM212" s="727"/>
      <c r="HMP212" s="403"/>
      <c r="HMQ212" s="403"/>
      <c r="HNC212" s="727"/>
      <c r="HNF212" s="403"/>
      <c r="HNG212" s="403"/>
      <c r="HNS212" s="727"/>
      <c r="HNV212" s="403"/>
      <c r="HNW212" s="403"/>
      <c r="HOI212" s="727"/>
      <c r="HOL212" s="403"/>
      <c r="HOM212" s="403"/>
      <c r="HOY212" s="727"/>
      <c r="HPB212" s="403"/>
      <c r="HPC212" s="403"/>
      <c r="HPO212" s="727"/>
      <c r="HPR212" s="403"/>
      <c r="HPS212" s="403"/>
      <c r="HQE212" s="727"/>
      <c r="HQH212" s="403"/>
      <c r="HQI212" s="403"/>
      <c r="HQU212" s="727"/>
      <c r="HQX212" s="403"/>
      <c r="HQY212" s="403"/>
      <c r="HRK212" s="727"/>
      <c r="HRN212" s="403"/>
      <c r="HRO212" s="403"/>
      <c r="HSA212" s="727"/>
      <c r="HSD212" s="403"/>
      <c r="HSE212" s="403"/>
      <c r="HSQ212" s="727"/>
      <c r="HST212" s="403"/>
      <c r="HSU212" s="403"/>
      <c r="HTG212" s="727"/>
      <c r="HTJ212" s="403"/>
      <c r="HTK212" s="403"/>
      <c r="HTW212" s="727"/>
      <c r="HTZ212" s="403"/>
      <c r="HUA212" s="403"/>
      <c r="HUM212" s="727"/>
      <c r="HUP212" s="403"/>
      <c r="HUQ212" s="403"/>
      <c r="HVC212" s="727"/>
      <c r="HVF212" s="403"/>
      <c r="HVG212" s="403"/>
      <c r="HVS212" s="727"/>
      <c r="HVV212" s="403"/>
      <c r="HVW212" s="403"/>
      <c r="HWI212" s="727"/>
      <c r="HWL212" s="403"/>
      <c r="HWM212" s="403"/>
      <c r="HWY212" s="727"/>
      <c r="HXB212" s="403"/>
      <c r="HXC212" s="403"/>
      <c r="HXO212" s="727"/>
      <c r="HXR212" s="403"/>
      <c r="HXS212" s="403"/>
      <c r="HYE212" s="727"/>
      <c r="HYH212" s="403"/>
      <c r="HYI212" s="403"/>
      <c r="HYU212" s="727"/>
      <c r="HYX212" s="403"/>
      <c r="HYY212" s="403"/>
      <c r="HZK212" s="727"/>
      <c r="HZN212" s="403"/>
      <c r="HZO212" s="403"/>
      <c r="IAA212" s="727"/>
      <c r="IAD212" s="403"/>
      <c r="IAE212" s="403"/>
      <c r="IAQ212" s="727"/>
      <c r="IAT212" s="403"/>
      <c r="IAU212" s="403"/>
      <c r="IBG212" s="727"/>
      <c r="IBJ212" s="403"/>
      <c r="IBK212" s="403"/>
      <c r="IBW212" s="727"/>
      <c r="IBZ212" s="403"/>
      <c r="ICA212" s="403"/>
      <c r="ICM212" s="727"/>
      <c r="ICP212" s="403"/>
      <c r="ICQ212" s="403"/>
      <c r="IDC212" s="727"/>
      <c r="IDF212" s="403"/>
      <c r="IDG212" s="403"/>
      <c r="IDS212" s="727"/>
      <c r="IDV212" s="403"/>
      <c r="IDW212" s="403"/>
      <c r="IEI212" s="727"/>
      <c r="IEL212" s="403"/>
      <c r="IEM212" s="403"/>
      <c r="IEY212" s="727"/>
      <c r="IFB212" s="403"/>
      <c r="IFC212" s="403"/>
      <c r="IFO212" s="727"/>
      <c r="IFR212" s="403"/>
      <c r="IFS212" s="403"/>
      <c r="IGE212" s="727"/>
      <c r="IGH212" s="403"/>
      <c r="IGI212" s="403"/>
      <c r="IGU212" s="727"/>
      <c r="IGX212" s="403"/>
      <c r="IGY212" s="403"/>
      <c r="IHK212" s="727"/>
      <c r="IHN212" s="403"/>
      <c r="IHO212" s="403"/>
      <c r="IIA212" s="727"/>
      <c r="IID212" s="403"/>
      <c r="IIE212" s="403"/>
      <c r="IIQ212" s="727"/>
      <c r="IIT212" s="403"/>
      <c r="IIU212" s="403"/>
      <c r="IJG212" s="727"/>
      <c r="IJJ212" s="403"/>
      <c r="IJK212" s="403"/>
      <c r="IJW212" s="727"/>
      <c r="IJZ212" s="403"/>
      <c r="IKA212" s="403"/>
      <c r="IKM212" s="727"/>
      <c r="IKP212" s="403"/>
      <c r="IKQ212" s="403"/>
      <c r="ILC212" s="727"/>
      <c r="ILF212" s="403"/>
      <c r="ILG212" s="403"/>
      <c r="ILS212" s="727"/>
      <c r="ILV212" s="403"/>
      <c r="ILW212" s="403"/>
      <c r="IMI212" s="727"/>
      <c r="IML212" s="403"/>
      <c r="IMM212" s="403"/>
      <c r="IMY212" s="727"/>
      <c r="INB212" s="403"/>
      <c r="INC212" s="403"/>
      <c r="INO212" s="727"/>
      <c r="INR212" s="403"/>
      <c r="INS212" s="403"/>
      <c r="IOE212" s="727"/>
      <c r="IOH212" s="403"/>
      <c r="IOI212" s="403"/>
      <c r="IOU212" s="727"/>
      <c r="IOX212" s="403"/>
      <c r="IOY212" s="403"/>
      <c r="IPK212" s="727"/>
      <c r="IPN212" s="403"/>
      <c r="IPO212" s="403"/>
      <c r="IQA212" s="727"/>
      <c r="IQD212" s="403"/>
      <c r="IQE212" s="403"/>
      <c r="IQQ212" s="727"/>
      <c r="IQT212" s="403"/>
      <c r="IQU212" s="403"/>
      <c r="IRG212" s="727"/>
      <c r="IRJ212" s="403"/>
      <c r="IRK212" s="403"/>
      <c r="IRW212" s="727"/>
      <c r="IRZ212" s="403"/>
      <c r="ISA212" s="403"/>
      <c r="ISM212" s="727"/>
      <c r="ISP212" s="403"/>
      <c r="ISQ212" s="403"/>
      <c r="ITC212" s="727"/>
      <c r="ITF212" s="403"/>
      <c r="ITG212" s="403"/>
      <c r="ITS212" s="727"/>
      <c r="ITV212" s="403"/>
      <c r="ITW212" s="403"/>
      <c r="IUI212" s="727"/>
      <c r="IUL212" s="403"/>
      <c r="IUM212" s="403"/>
      <c r="IUY212" s="727"/>
      <c r="IVB212" s="403"/>
      <c r="IVC212" s="403"/>
      <c r="IVO212" s="727"/>
      <c r="IVR212" s="403"/>
      <c r="IVS212" s="403"/>
      <c r="IWE212" s="727"/>
      <c r="IWH212" s="403"/>
      <c r="IWI212" s="403"/>
      <c r="IWU212" s="727"/>
      <c r="IWX212" s="403"/>
      <c r="IWY212" s="403"/>
      <c r="IXK212" s="727"/>
      <c r="IXN212" s="403"/>
      <c r="IXO212" s="403"/>
      <c r="IYA212" s="727"/>
      <c r="IYD212" s="403"/>
      <c r="IYE212" s="403"/>
      <c r="IYQ212" s="727"/>
      <c r="IYT212" s="403"/>
      <c r="IYU212" s="403"/>
      <c r="IZG212" s="727"/>
      <c r="IZJ212" s="403"/>
      <c r="IZK212" s="403"/>
      <c r="IZW212" s="727"/>
      <c r="IZZ212" s="403"/>
      <c r="JAA212" s="403"/>
      <c r="JAM212" s="727"/>
      <c r="JAP212" s="403"/>
      <c r="JAQ212" s="403"/>
      <c r="JBC212" s="727"/>
      <c r="JBF212" s="403"/>
      <c r="JBG212" s="403"/>
      <c r="JBS212" s="727"/>
      <c r="JBV212" s="403"/>
      <c r="JBW212" s="403"/>
      <c r="JCI212" s="727"/>
      <c r="JCL212" s="403"/>
      <c r="JCM212" s="403"/>
      <c r="JCY212" s="727"/>
      <c r="JDB212" s="403"/>
      <c r="JDC212" s="403"/>
      <c r="JDO212" s="727"/>
      <c r="JDR212" s="403"/>
      <c r="JDS212" s="403"/>
      <c r="JEE212" s="727"/>
      <c r="JEH212" s="403"/>
      <c r="JEI212" s="403"/>
      <c r="JEU212" s="727"/>
      <c r="JEX212" s="403"/>
      <c r="JEY212" s="403"/>
      <c r="JFK212" s="727"/>
      <c r="JFN212" s="403"/>
      <c r="JFO212" s="403"/>
      <c r="JGA212" s="727"/>
      <c r="JGD212" s="403"/>
      <c r="JGE212" s="403"/>
      <c r="JGQ212" s="727"/>
      <c r="JGT212" s="403"/>
      <c r="JGU212" s="403"/>
      <c r="JHG212" s="727"/>
      <c r="JHJ212" s="403"/>
      <c r="JHK212" s="403"/>
      <c r="JHW212" s="727"/>
      <c r="JHZ212" s="403"/>
      <c r="JIA212" s="403"/>
      <c r="JIM212" s="727"/>
      <c r="JIP212" s="403"/>
      <c r="JIQ212" s="403"/>
      <c r="JJC212" s="727"/>
      <c r="JJF212" s="403"/>
      <c r="JJG212" s="403"/>
      <c r="JJS212" s="727"/>
      <c r="JJV212" s="403"/>
      <c r="JJW212" s="403"/>
      <c r="JKI212" s="727"/>
      <c r="JKL212" s="403"/>
      <c r="JKM212" s="403"/>
      <c r="JKY212" s="727"/>
      <c r="JLB212" s="403"/>
      <c r="JLC212" s="403"/>
      <c r="JLO212" s="727"/>
      <c r="JLR212" s="403"/>
      <c r="JLS212" s="403"/>
      <c r="JME212" s="727"/>
      <c r="JMH212" s="403"/>
      <c r="JMI212" s="403"/>
      <c r="JMU212" s="727"/>
      <c r="JMX212" s="403"/>
      <c r="JMY212" s="403"/>
      <c r="JNK212" s="727"/>
      <c r="JNN212" s="403"/>
      <c r="JNO212" s="403"/>
      <c r="JOA212" s="727"/>
      <c r="JOD212" s="403"/>
      <c r="JOE212" s="403"/>
      <c r="JOQ212" s="727"/>
      <c r="JOT212" s="403"/>
      <c r="JOU212" s="403"/>
      <c r="JPG212" s="727"/>
      <c r="JPJ212" s="403"/>
      <c r="JPK212" s="403"/>
      <c r="JPW212" s="727"/>
      <c r="JPZ212" s="403"/>
      <c r="JQA212" s="403"/>
      <c r="JQM212" s="727"/>
      <c r="JQP212" s="403"/>
      <c r="JQQ212" s="403"/>
      <c r="JRC212" s="727"/>
      <c r="JRF212" s="403"/>
      <c r="JRG212" s="403"/>
      <c r="JRS212" s="727"/>
      <c r="JRV212" s="403"/>
      <c r="JRW212" s="403"/>
      <c r="JSI212" s="727"/>
      <c r="JSL212" s="403"/>
      <c r="JSM212" s="403"/>
      <c r="JSY212" s="727"/>
      <c r="JTB212" s="403"/>
      <c r="JTC212" s="403"/>
      <c r="JTO212" s="727"/>
      <c r="JTR212" s="403"/>
      <c r="JTS212" s="403"/>
      <c r="JUE212" s="727"/>
      <c r="JUH212" s="403"/>
      <c r="JUI212" s="403"/>
      <c r="JUU212" s="727"/>
      <c r="JUX212" s="403"/>
      <c r="JUY212" s="403"/>
      <c r="JVK212" s="727"/>
      <c r="JVN212" s="403"/>
      <c r="JVO212" s="403"/>
      <c r="JWA212" s="727"/>
      <c r="JWD212" s="403"/>
      <c r="JWE212" s="403"/>
      <c r="JWQ212" s="727"/>
      <c r="JWT212" s="403"/>
      <c r="JWU212" s="403"/>
      <c r="JXG212" s="727"/>
      <c r="JXJ212" s="403"/>
      <c r="JXK212" s="403"/>
      <c r="JXW212" s="727"/>
      <c r="JXZ212" s="403"/>
      <c r="JYA212" s="403"/>
      <c r="JYM212" s="727"/>
      <c r="JYP212" s="403"/>
      <c r="JYQ212" s="403"/>
      <c r="JZC212" s="727"/>
      <c r="JZF212" s="403"/>
      <c r="JZG212" s="403"/>
      <c r="JZS212" s="727"/>
      <c r="JZV212" s="403"/>
      <c r="JZW212" s="403"/>
      <c r="KAI212" s="727"/>
      <c r="KAL212" s="403"/>
      <c r="KAM212" s="403"/>
      <c r="KAY212" s="727"/>
      <c r="KBB212" s="403"/>
      <c r="KBC212" s="403"/>
      <c r="KBO212" s="727"/>
      <c r="KBR212" s="403"/>
      <c r="KBS212" s="403"/>
      <c r="KCE212" s="727"/>
      <c r="KCH212" s="403"/>
      <c r="KCI212" s="403"/>
      <c r="KCU212" s="727"/>
      <c r="KCX212" s="403"/>
      <c r="KCY212" s="403"/>
      <c r="KDK212" s="727"/>
      <c r="KDN212" s="403"/>
      <c r="KDO212" s="403"/>
      <c r="KEA212" s="727"/>
      <c r="KED212" s="403"/>
      <c r="KEE212" s="403"/>
      <c r="KEQ212" s="727"/>
      <c r="KET212" s="403"/>
      <c r="KEU212" s="403"/>
      <c r="KFG212" s="727"/>
      <c r="KFJ212" s="403"/>
      <c r="KFK212" s="403"/>
      <c r="KFW212" s="727"/>
      <c r="KFZ212" s="403"/>
      <c r="KGA212" s="403"/>
      <c r="KGM212" s="727"/>
      <c r="KGP212" s="403"/>
      <c r="KGQ212" s="403"/>
      <c r="KHC212" s="727"/>
      <c r="KHF212" s="403"/>
      <c r="KHG212" s="403"/>
      <c r="KHS212" s="727"/>
      <c r="KHV212" s="403"/>
      <c r="KHW212" s="403"/>
      <c r="KII212" s="727"/>
      <c r="KIL212" s="403"/>
      <c r="KIM212" s="403"/>
      <c r="KIY212" s="727"/>
      <c r="KJB212" s="403"/>
      <c r="KJC212" s="403"/>
      <c r="KJO212" s="727"/>
      <c r="KJR212" s="403"/>
      <c r="KJS212" s="403"/>
      <c r="KKE212" s="727"/>
      <c r="KKH212" s="403"/>
      <c r="KKI212" s="403"/>
      <c r="KKU212" s="727"/>
      <c r="KKX212" s="403"/>
      <c r="KKY212" s="403"/>
      <c r="KLK212" s="727"/>
      <c r="KLN212" s="403"/>
      <c r="KLO212" s="403"/>
      <c r="KMA212" s="727"/>
      <c r="KMD212" s="403"/>
      <c r="KME212" s="403"/>
      <c r="KMQ212" s="727"/>
      <c r="KMT212" s="403"/>
      <c r="KMU212" s="403"/>
      <c r="KNG212" s="727"/>
      <c r="KNJ212" s="403"/>
      <c r="KNK212" s="403"/>
      <c r="KNW212" s="727"/>
      <c r="KNZ212" s="403"/>
      <c r="KOA212" s="403"/>
      <c r="KOM212" s="727"/>
      <c r="KOP212" s="403"/>
      <c r="KOQ212" s="403"/>
      <c r="KPC212" s="727"/>
      <c r="KPF212" s="403"/>
      <c r="KPG212" s="403"/>
      <c r="KPS212" s="727"/>
      <c r="KPV212" s="403"/>
      <c r="KPW212" s="403"/>
      <c r="KQI212" s="727"/>
      <c r="KQL212" s="403"/>
      <c r="KQM212" s="403"/>
      <c r="KQY212" s="727"/>
      <c r="KRB212" s="403"/>
      <c r="KRC212" s="403"/>
      <c r="KRO212" s="727"/>
      <c r="KRR212" s="403"/>
      <c r="KRS212" s="403"/>
      <c r="KSE212" s="727"/>
      <c r="KSH212" s="403"/>
      <c r="KSI212" s="403"/>
      <c r="KSU212" s="727"/>
      <c r="KSX212" s="403"/>
      <c r="KSY212" s="403"/>
      <c r="KTK212" s="727"/>
      <c r="KTN212" s="403"/>
      <c r="KTO212" s="403"/>
      <c r="KUA212" s="727"/>
      <c r="KUD212" s="403"/>
      <c r="KUE212" s="403"/>
      <c r="KUQ212" s="727"/>
      <c r="KUT212" s="403"/>
      <c r="KUU212" s="403"/>
      <c r="KVG212" s="727"/>
      <c r="KVJ212" s="403"/>
      <c r="KVK212" s="403"/>
      <c r="KVW212" s="727"/>
      <c r="KVZ212" s="403"/>
      <c r="KWA212" s="403"/>
      <c r="KWM212" s="727"/>
      <c r="KWP212" s="403"/>
      <c r="KWQ212" s="403"/>
      <c r="KXC212" s="727"/>
      <c r="KXF212" s="403"/>
      <c r="KXG212" s="403"/>
      <c r="KXS212" s="727"/>
      <c r="KXV212" s="403"/>
      <c r="KXW212" s="403"/>
      <c r="KYI212" s="727"/>
      <c r="KYL212" s="403"/>
      <c r="KYM212" s="403"/>
      <c r="KYY212" s="727"/>
      <c r="KZB212" s="403"/>
      <c r="KZC212" s="403"/>
      <c r="KZO212" s="727"/>
      <c r="KZR212" s="403"/>
      <c r="KZS212" s="403"/>
      <c r="LAE212" s="727"/>
      <c r="LAH212" s="403"/>
      <c r="LAI212" s="403"/>
      <c r="LAU212" s="727"/>
      <c r="LAX212" s="403"/>
      <c r="LAY212" s="403"/>
      <c r="LBK212" s="727"/>
      <c r="LBN212" s="403"/>
      <c r="LBO212" s="403"/>
      <c r="LCA212" s="727"/>
      <c r="LCD212" s="403"/>
      <c r="LCE212" s="403"/>
      <c r="LCQ212" s="727"/>
      <c r="LCT212" s="403"/>
      <c r="LCU212" s="403"/>
      <c r="LDG212" s="727"/>
      <c r="LDJ212" s="403"/>
      <c r="LDK212" s="403"/>
      <c r="LDW212" s="727"/>
      <c r="LDZ212" s="403"/>
      <c r="LEA212" s="403"/>
      <c r="LEM212" s="727"/>
      <c r="LEP212" s="403"/>
      <c r="LEQ212" s="403"/>
      <c r="LFC212" s="727"/>
      <c r="LFF212" s="403"/>
      <c r="LFG212" s="403"/>
      <c r="LFS212" s="727"/>
      <c r="LFV212" s="403"/>
      <c r="LFW212" s="403"/>
      <c r="LGI212" s="727"/>
      <c r="LGL212" s="403"/>
      <c r="LGM212" s="403"/>
      <c r="LGY212" s="727"/>
      <c r="LHB212" s="403"/>
      <c r="LHC212" s="403"/>
      <c r="LHO212" s="727"/>
      <c r="LHR212" s="403"/>
      <c r="LHS212" s="403"/>
      <c r="LIE212" s="727"/>
      <c r="LIH212" s="403"/>
      <c r="LII212" s="403"/>
      <c r="LIU212" s="727"/>
      <c r="LIX212" s="403"/>
      <c r="LIY212" s="403"/>
      <c r="LJK212" s="727"/>
      <c r="LJN212" s="403"/>
      <c r="LJO212" s="403"/>
      <c r="LKA212" s="727"/>
      <c r="LKD212" s="403"/>
      <c r="LKE212" s="403"/>
      <c r="LKQ212" s="727"/>
      <c r="LKT212" s="403"/>
      <c r="LKU212" s="403"/>
      <c r="LLG212" s="727"/>
      <c r="LLJ212" s="403"/>
      <c r="LLK212" s="403"/>
      <c r="LLW212" s="727"/>
      <c r="LLZ212" s="403"/>
      <c r="LMA212" s="403"/>
      <c r="LMM212" s="727"/>
      <c r="LMP212" s="403"/>
      <c r="LMQ212" s="403"/>
      <c r="LNC212" s="727"/>
      <c r="LNF212" s="403"/>
      <c r="LNG212" s="403"/>
      <c r="LNS212" s="727"/>
      <c r="LNV212" s="403"/>
      <c r="LNW212" s="403"/>
      <c r="LOI212" s="727"/>
      <c r="LOL212" s="403"/>
      <c r="LOM212" s="403"/>
      <c r="LOY212" s="727"/>
      <c r="LPB212" s="403"/>
      <c r="LPC212" s="403"/>
      <c r="LPO212" s="727"/>
      <c r="LPR212" s="403"/>
      <c r="LPS212" s="403"/>
      <c r="LQE212" s="727"/>
      <c r="LQH212" s="403"/>
      <c r="LQI212" s="403"/>
      <c r="LQU212" s="727"/>
      <c r="LQX212" s="403"/>
      <c r="LQY212" s="403"/>
      <c r="LRK212" s="727"/>
      <c r="LRN212" s="403"/>
      <c r="LRO212" s="403"/>
      <c r="LSA212" s="727"/>
      <c r="LSD212" s="403"/>
      <c r="LSE212" s="403"/>
      <c r="LSQ212" s="727"/>
      <c r="LST212" s="403"/>
      <c r="LSU212" s="403"/>
      <c r="LTG212" s="727"/>
      <c r="LTJ212" s="403"/>
      <c r="LTK212" s="403"/>
      <c r="LTW212" s="727"/>
      <c r="LTZ212" s="403"/>
      <c r="LUA212" s="403"/>
      <c r="LUM212" s="727"/>
      <c r="LUP212" s="403"/>
      <c r="LUQ212" s="403"/>
      <c r="LVC212" s="727"/>
      <c r="LVF212" s="403"/>
      <c r="LVG212" s="403"/>
      <c r="LVS212" s="727"/>
      <c r="LVV212" s="403"/>
      <c r="LVW212" s="403"/>
      <c r="LWI212" s="727"/>
      <c r="LWL212" s="403"/>
      <c r="LWM212" s="403"/>
      <c r="LWY212" s="727"/>
      <c r="LXB212" s="403"/>
      <c r="LXC212" s="403"/>
      <c r="LXO212" s="727"/>
      <c r="LXR212" s="403"/>
      <c r="LXS212" s="403"/>
      <c r="LYE212" s="727"/>
      <c r="LYH212" s="403"/>
      <c r="LYI212" s="403"/>
      <c r="LYU212" s="727"/>
      <c r="LYX212" s="403"/>
      <c r="LYY212" s="403"/>
      <c r="LZK212" s="727"/>
      <c r="LZN212" s="403"/>
      <c r="LZO212" s="403"/>
      <c r="MAA212" s="727"/>
      <c r="MAD212" s="403"/>
      <c r="MAE212" s="403"/>
      <c r="MAQ212" s="727"/>
      <c r="MAT212" s="403"/>
      <c r="MAU212" s="403"/>
      <c r="MBG212" s="727"/>
      <c r="MBJ212" s="403"/>
      <c r="MBK212" s="403"/>
      <c r="MBW212" s="727"/>
      <c r="MBZ212" s="403"/>
      <c r="MCA212" s="403"/>
      <c r="MCM212" s="727"/>
      <c r="MCP212" s="403"/>
      <c r="MCQ212" s="403"/>
      <c r="MDC212" s="727"/>
      <c r="MDF212" s="403"/>
      <c r="MDG212" s="403"/>
      <c r="MDS212" s="727"/>
      <c r="MDV212" s="403"/>
      <c r="MDW212" s="403"/>
      <c r="MEI212" s="727"/>
      <c r="MEL212" s="403"/>
      <c r="MEM212" s="403"/>
      <c r="MEY212" s="727"/>
      <c r="MFB212" s="403"/>
      <c r="MFC212" s="403"/>
      <c r="MFO212" s="727"/>
      <c r="MFR212" s="403"/>
      <c r="MFS212" s="403"/>
      <c r="MGE212" s="727"/>
      <c r="MGH212" s="403"/>
      <c r="MGI212" s="403"/>
      <c r="MGU212" s="727"/>
      <c r="MGX212" s="403"/>
      <c r="MGY212" s="403"/>
      <c r="MHK212" s="727"/>
      <c r="MHN212" s="403"/>
      <c r="MHO212" s="403"/>
      <c r="MIA212" s="727"/>
      <c r="MID212" s="403"/>
      <c r="MIE212" s="403"/>
      <c r="MIQ212" s="727"/>
      <c r="MIT212" s="403"/>
      <c r="MIU212" s="403"/>
      <c r="MJG212" s="727"/>
      <c r="MJJ212" s="403"/>
      <c r="MJK212" s="403"/>
      <c r="MJW212" s="727"/>
      <c r="MJZ212" s="403"/>
      <c r="MKA212" s="403"/>
      <c r="MKM212" s="727"/>
      <c r="MKP212" s="403"/>
      <c r="MKQ212" s="403"/>
      <c r="MLC212" s="727"/>
      <c r="MLF212" s="403"/>
      <c r="MLG212" s="403"/>
      <c r="MLS212" s="727"/>
      <c r="MLV212" s="403"/>
      <c r="MLW212" s="403"/>
      <c r="MMI212" s="727"/>
      <c r="MML212" s="403"/>
      <c r="MMM212" s="403"/>
      <c r="MMY212" s="727"/>
      <c r="MNB212" s="403"/>
      <c r="MNC212" s="403"/>
      <c r="MNO212" s="727"/>
      <c r="MNR212" s="403"/>
      <c r="MNS212" s="403"/>
      <c r="MOE212" s="727"/>
      <c r="MOH212" s="403"/>
      <c r="MOI212" s="403"/>
      <c r="MOU212" s="727"/>
      <c r="MOX212" s="403"/>
      <c r="MOY212" s="403"/>
      <c r="MPK212" s="727"/>
      <c r="MPN212" s="403"/>
      <c r="MPO212" s="403"/>
      <c r="MQA212" s="727"/>
      <c r="MQD212" s="403"/>
      <c r="MQE212" s="403"/>
      <c r="MQQ212" s="727"/>
      <c r="MQT212" s="403"/>
      <c r="MQU212" s="403"/>
      <c r="MRG212" s="727"/>
      <c r="MRJ212" s="403"/>
      <c r="MRK212" s="403"/>
      <c r="MRW212" s="727"/>
      <c r="MRZ212" s="403"/>
      <c r="MSA212" s="403"/>
      <c r="MSM212" s="727"/>
      <c r="MSP212" s="403"/>
      <c r="MSQ212" s="403"/>
      <c r="MTC212" s="727"/>
      <c r="MTF212" s="403"/>
      <c r="MTG212" s="403"/>
      <c r="MTS212" s="727"/>
      <c r="MTV212" s="403"/>
      <c r="MTW212" s="403"/>
      <c r="MUI212" s="727"/>
      <c r="MUL212" s="403"/>
      <c r="MUM212" s="403"/>
      <c r="MUY212" s="727"/>
      <c r="MVB212" s="403"/>
      <c r="MVC212" s="403"/>
      <c r="MVO212" s="727"/>
      <c r="MVR212" s="403"/>
      <c r="MVS212" s="403"/>
      <c r="MWE212" s="727"/>
      <c r="MWH212" s="403"/>
      <c r="MWI212" s="403"/>
      <c r="MWU212" s="727"/>
      <c r="MWX212" s="403"/>
      <c r="MWY212" s="403"/>
      <c r="MXK212" s="727"/>
      <c r="MXN212" s="403"/>
      <c r="MXO212" s="403"/>
      <c r="MYA212" s="727"/>
      <c r="MYD212" s="403"/>
      <c r="MYE212" s="403"/>
      <c r="MYQ212" s="727"/>
      <c r="MYT212" s="403"/>
      <c r="MYU212" s="403"/>
      <c r="MZG212" s="727"/>
      <c r="MZJ212" s="403"/>
      <c r="MZK212" s="403"/>
      <c r="MZW212" s="727"/>
      <c r="MZZ212" s="403"/>
      <c r="NAA212" s="403"/>
      <c r="NAM212" s="727"/>
      <c r="NAP212" s="403"/>
      <c r="NAQ212" s="403"/>
      <c r="NBC212" s="727"/>
      <c r="NBF212" s="403"/>
      <c r="NBG212" s="403"/>
      <c r="NBS212" s="727"/>
      <c r="NBV212" s="403"/>
      <c r="NBW212" s="403"/>
      <c r="NCI212" s="727"/>
      <c r="NCL212" s="403"/>
      <c r="NCM212" s="403"/>
      <c r="NCY212" s="727"/>
      <c r="NDB212" s="403"/>
      <c r="NDC212" s="403"/>
      <c r="NDO212" s="727"/>
      <c r="NDR212" s="403"/>
      <c r="NDS212" s="403"/>
      <c r="NEE212" s="727"/>
      <c r="NEH212" s="403"/>
      <c r="NEI212" s="403"/>
      <c r="NEU212" s="727"/>
      <c r="NEX212" s="403"/>
      <c r="NEY212" s="403"/>
      <c r="NFK212" s="727"/>
      <c r="NFN212" s="403"/>
      <c r="NFO212" s="403"/>
      <c r="NGA212" s="727"/>
      <c r="NGD212" s="403"/>
      <c r="NGE212" s="403"/>
      <c r="NGQ212" s="727"/>
      <c r="NGT212" s="403"/>
      <c r="NGU212" s="403"/>
      <c r="NHG212" s="727"/>
      <c r="NHJ212" s="403"/>
      <c r="NHK212" s="403"/>
      <c r="NHW212" s="727"/>
      <c r="NHZ212" s="403"/>
      <c r="NIA212" s="403"/>
      <c r="NIM212" s="727"/>
      <c r="NIP212" s="403"/>
      <c r="NIQ212" s="403"/>
      <c r="NJC212" s="727"/>
      <c r="NJF212" s="403"/>
      <c r="NJG212" s="403"/>
      <c r="NJS212" s="727"/>
      <c r="NJV212" s="403"/>
      <c r="NJW212" s="403"/>
      <c r="NKI212" s="727"/>
      <c r="NKL212" s="403"/>
      <c r="NKM212" s="403"/>
      <c r="NKY212" s="727"/>
      <c r="NLB212" s="403"/>
      <c r="NLC212" s="403"/>
      <c r="NLO212" s="727"/>
      <c r="NLR212" s="403"/>
      <c r="NLS212" s="403"/>
      <c r="NME212" s="727"/>
      <c r="NMH212" s="403"/>
      <c r="NMI212" s="403"/>
      <c r="NMU212" s="727"/>
      <c r="NMX212" s="403"/>
      <c r="NMY212" s="403"/>
      <c r="NNK212" s="727"/>
      <c r="NNN212" s="403"/>
      <c r="NNO212" s="403"/>
      <c r="NOA212" s="727"/>
      <c r="NOD212" s="403"/>
      <c r="NOE212" s="403"/>
      <c r="NOQ212" s="727"/>
      <c r="NOT212" s="403"/>
      <c r="NOU212" s="403"/>
      <c r="NPG212" s="727"/>
      <c r="NPJ212" s="403"/>
      <c r="NPK212" s="403"/>
      <c r="NPW212" s="727"/>
      <c r="NPZ212" s="403"/>
      <c r="NQA212" s="403"/>
      <c r="NQM212" s="727"/>
      <c r="NQP212" s="403"/>
      <c r="NQQ212" s="403"/>
      <c r="NRC212" s="727"/>
      <c r="NRF212" s="403"/>
      <c r="NRG212" s="403"/>
      <c r="NRS212" s="727"/>
      <c r="NRV212" s="403"/>
      <c r="NRW212" s="403"/>
      <c r="NSI212" s="727"/>
      <c r="NSL212" s="403"/>
      <c r="NSM212" s="403"/>
      <c r="NSY212" s="727"/>
      <c r="NTB212" s="403"/>
      <c r="NTC212" s="403"/>
      <c r="NTO212" s="727"/>
      <c r="NTR212" s="403"/>
      <c r="NTS212" s="403"/>
      <c r="NUE212" s="727"/>
      <c r="NUH212" s="403"/>
      <c r="NUI212" s="403"/>
      <c r="NUU212" s="727"/>
      <c r="NUX212" s="403"/>
      <c r="NUY212" s="403"/>
      <c r="NVK212" s="727"/>
      <c r="NVN212" s="403"/>
      <c r="NVO212" s="403"/>
      <c r="NWA212" s="727"/>
      <c r="NWD212" s="403"/>
      <c r="NWE212" s="403"/>
      <c r="NWQ212" s="727"/>
      <c r="NWT212" s="403"/>
      <c r="NWU212" s="403"/>
      <c r="NXG212" s="727"/>
      <c r="NXJ212" s="403"/>
      <c r="NXK212" s="403"/>
      <c r="NXW212" s="727"/>
      <c r="NXZ212" s="403"/>
      <c r="NYA212" s="403"/>
      <c r="NYM212" s="727"/>
      <c r="NYP212" s="403"/>
      <c r="NYQ212" s="403"/>
      <c r="NZC212" s="727"/>
      <c r="NZF212" s="403"/>
      <c r="NZG212" s="403"/>
      <c r="NZS212" s="727"/>
      <c r="NZV212" s="403"/>
      <c r="NZW212" s="403"/>
      <c r="OAI212" s="727"/>
      <c r="OAL212" s="403"/>
      <c r="OAM212" s="403"/>
      <c r="OAY212" s="727"/>
      <c r="OBB212" s="403"/>
      <c r="OBC212" s="403"/>
      <c r="OBO212" s="727"/>
      <c r="OBR212" s="403"/>
      <c r="OBS212" s="403"/>
      <c r="OCE212" s="727"/>
      <c r="OCH212" s="403"/>
      <c r="OCI212" s="403"/>
      <c r="OCU212" s="727"/>
      <c r="OCX212" s="403"/>
      <c r="OCY212" s="403"/>
      <c r="ODK212" s="727"/>
      <c r="ODN212" s="403"/>
      <c r="ODO212" s="403"/>
      <c r="OEA212" s="727"/>
      <c r="OED212" s="403"/>
      <c r="OEE212" s="403"/>
      <c r="OEQ212" s="727"/>
      <c r="OET212" s="403"/>
      <c r="OEU212" s="403"/>
      <c r="OFG212" s="727"/>
      <c r="OFJ212" s="403"/>
      <c r="OFK212" s="403"/>
      <c r="OFW212" s="727"/>
      <c r="OFZ212" s="403"/>
      <c r="OGA212" s="403"/>
      <c r="OGM212" s="727"/>
      <c r="OGP212" s="403"/>
      <c r="OGQ212" s="403"/>
      <c r="OHC212" s="727"/>
      <c r="OHF212" s="403"/>
      <c r="OHG212" s="403"/>
      <c r="OHS212" s="727"/>
      <c r="OHV212" s="403"/>
      <c r="OHW212" s="403"/>
      <c r="OII212" s="727"/>
      <c r="OIL212" s="403"/>
      <c r="OIM212" s="403"/>
      <c r="OIY212" s="727"/>
      <c r="OJB212" s="403"/>
      <c r="OJC212" s="403"/>
      <c r="OJO212" s="727"/>
      <c r="OJR212" s="403"/>
      <c r="OJS212" s="403"/>
      <c r="OKE212" s="727"/>
      <c r="OKH212" s="403"/>
      <c r="OKI212" s="403"/>
      <c r="OKU212" s="727"/>
      <c r="OKX212" s="403"/>
      <c r="OKY212" s="403"/>
      <c r="OLK212" s="727"/>
      <c r="OLN212" s="403"/>
      <c r="OLO212" s="403"/>
      <c r="OMA212" s="727"/>
      <c r="OMD212" s="403"/>
      <c r="OME212" s="403"/>
      <c r="OMQ212" s="727"/>
      <c r="OMT212" s="403"/>
      <c r="OMU212" s="403"/>
      <c r="ONG212" s="727"/>
      <c r="ONJ212" s="403"/>
      <c r="ONK212" s="403"/>
      <c r="ONW212" s="727"/>
      <c r="ONZ212" s="403"/>
      <c r="OOA212" s="403"/>
      <c r="OOM212" s="727"/>
      <c r="OOP212" s="403"/>
      <c r="OOQ212" s="403"/>
      <c r="OPC212" s="727"/>
      <c r="OPF212" s="403"/>
      <c r="OPG212" s="403"/>
      <c r="OPS212" s="727"/>
      <c r="OPV212" s="403"/>
      <c r="OPW212" s="403"/>
      <c r="OQI212" s="727"/>
      <c r="OQL212" s="403"/>
      <c r="OQM212" s="403"/>
      <c r="OQY212" s="727"/>
      <c r="ORB212" s="403"/>
      <c r="ORC212" s="403"/>
      <c r="ORO212" s="727"/>
      <c r="ORR212" s="403"/>
      <c r="ORS212" s="403"/>
      <c r="OSE212" s="727"/>
      <c r="OSH212" s="403"/>
      <c r="OSI212" s="403"/>
      <c r="OSU212" s="727"/>
      <c r="OSX212" s="403"/>
      <c r="OSY212" s="403"/>
      <c r="OTK212" s="727"/>
      <c r="OTN212" s="403"/>
      <c r="OTO212" s="403"/>
      <c r="OUA212" s="727"/>
      <c r="OUD212" s="403"/>
      <c r="OUE212" s="403"/>
      <c r="OUQ212" s="727"/>
      <c r="OUT212" s="403"/>
      <c r="OUU212" s="403"/>
      <c r="OVG212" s="727"/>
      <c r="OVJ212" s="403"/>
      <c r="OVK212" s="403"/>
      <c r="OVW212" s="727"/>
      <c r="OVZ212" s="403"/>
      <c r="OWA212" s="403"/>
      <c r="OWM212" s="727"/>
      <c r="OWP212" s="403"/>
      <c r="OWQ212" s="403"/>
      <c r="OXC212" s="727"/>
      <c r="OXF212" s="403"/>
      <c r="OXG212" s="403"/>
      <c r="OXS212" s="727"/>
      <c r="OXV212" s="403"/>
      <c r="OXW212" s="403"/>
      <c r="OYI212" s="727"/>
      <c r="OYL212" s="403"/>
      <c r="OYM212" s="403"/>
      <c r="OYY212" s="727"/>
      <c r="OZB212" s="403"/>
      <c r="OZC212" s="403"/>
      <c r="OZO212" s="727"/>
      <c r="OZR212" s="403"/>
      <c r="OZS212" s="403"/>
      <c r="PAE212" s="727"/>
      <c r="PAH212" s="403"/>
      <c r="PAI212" s="403"/>
      <c r="PAU212" s="727"/>
      <c r="PAX212" s="403"/>
      <c r="PAY212" s="403"/>
      <c r="PBK212" s="727"/>
      <c r="PBN212" s="403"/>
      <c r="PBO212" s="403"/>
      <c r="PCA212" s="727"/>
      <c r="PCD212" s="403"/>
      <c r="PCE212" s="403"/>
      <c r="PCQ212" s="727"/>
      <c r="PCT212" s="403"/>
      <c r="PCU212" s="403"/>
      <c r="PDG212" s="727"/>
      <c r="PDJ212" s="403"/>
      <c r="PDK212" s="403"/>
      <c r="PDW212" s="727"/>
      <c r="PDZ212" s="403"/>
      <c r="PEA212" s="403"/>
      <c r="PEM212" s="727"/>
      <c r="PEP212" s="403"/>
      <c r="PEQ212" s="403"/>
      <c r="PFC212" s="727"/>
      <c r="PFF212" s="403"/>
      <c r="PFG212" s="403"/>
      <c r="PFS212" s="727"/>
      <c r="PFV212" s="403"/>
      <c r="PFW212" s="403"/>
      <c r="PGI212" s="727"/>
      <c r="PGL212" s="403"/>
      <c r="PGM212" s="403"/>
      <c r="PGY212" s="727"/>
      <c r="PHB212" s="403"/>
      <c r="PHC212" s="403"/>
      <c r="PHO212" s="727"/>
      <c r="PHR212" s="403"/>
      <c r="PHS212" s="403"/>
      <c r="PIE212" s="727"/>
      <c r="PIH212" s="403"/>
      <c r="PII212" s="403"/>
      <c r="PIU212" s="727"/>
      <c r="PIX212" s="403"/>
      <c r="PIY212" s="403"/>
      <c r="PJK212" s="727"/>
      <c r="PJN212" s="403"/>
      <c r="PJO212" s="403"/>
      <c r="PKA212" s="727"/>
      <c r="PKD212" s="403"/>
      <c r="PKE212" s="403"/>
      <c r="PKQ212" s="727"/>
      <c r="PKT212" s="403"/>
      <c r="PKU212" s="403"/>
      <c r="PLG212" s="727"/>
      <c r="PLJ212" s="403"/>
      <c r="PLK212" s="403"/>
      <c r="PLW212" s="727"/>
      <c r="PLZ212" s="403"/>
      <c r="PMA212" s="403"/>
      <c r="PMM212" s="727"/>
      <c r="PMP212" s="403"/>
      <c r="PMQ212" s="403"/>
      <c r="PNC212" s="727"/>
      <c r="PNF212" s="403"/>
      <c r="PNG212" s="403"/>
      <c r="PNS212" s="727"/>
      <c r="PNV212" s="403"/>
      <c r="PNW212" s="403"/>
      <c r="POI212" s="727"/>
      <c r="POL212" s="403"/>
      <c r="POM212" s="403"/>
      <c r="POY212" s="727"/>
      <c r="PPB212" s="403"/>
      <c r="PPC212" s="403"/>
      <c r="PPO212" s="727"/>
      <c r="PPR212" s="403"/>
      <c r="PPS212" s="403"/>
      <c r="PQE212" s="727"/>
      <c r="PQH212" s="403"/>
      <c r="PQI212" s="403"/>
      <c r="PQU212" s="727"/>
      <c r="PQX212" s="403"/>
      <c r="PQY212" s="403"/>
      <c r="PRK212" s="727"/>
      <c r="PRN212" s="403"/>
      <c r="PRO212" s="403"/>
      <c r="PSA212" s="727"/>
      <c r="PSD212" s="403"/>
      <c r="PSE212" s="403"/>
      <c r="PSQ212" s="727"/>
      <c r="PST212" s="403"/>
      <c r="PSU212" s="403"/>
      <c r="PTG212" s="727"/>
      <c r="PTJ212" s="403"/>
      <c r="PTK212" s="403"/>
      <c r="PTW212" s="727"/>
      <c r="PTZ212" s="403"/>
      <c r="PUA212" s="403"/>
      <c r="PUM212" s="727"/>
      <c r="PUP212" s="403"/>
      <c r="PUQ212" s="403"/>
      <c r="PVC212" s="727"/>
      <c r="PVF212" s="403"/>
      <c r="PVG212" s="403"/>
      <c r="PVS212" s="727"/>
      <c r="PVV212" s="403"/>
      <c r="PVW212" s="403"/>
      <c r="PWI212" s="727"/>
      <c r="PWL212" s="403"/>
      <c r="PWM212" s="403"/>
      <c r="PWY212" s="727"/>
      <c r="PXB212" s="403"/>
      <c r="PXC212" s="403"/>
      <c r="PXO212" s="727"/>
      <c r="PXR212" s="403"/>
      <c r="PXS212" s="403"/>
      <c r="PYE212" s="727"/>
      <c r="PYH212" s="403"/>
      <c r="PYI212" s="403"/>
      <c r="PYU212" s="727"/>
      <c r="PYX212" s="403"/>
      <c r="PYY212" s="403"/>
      <c r="PZK212" s="727"/>
      <c r="PZN212" s="403"/>
      <c r="PZO212" s="403"/>
      <c r="QAA212" s="727"/>
      <c r="QAD212" s="403"/>
      <c r="QAE212" s="403"/>
      <c r="QAQ212" s="727"/>
      <c r="QAT212" s="403"/>
      <c r="QAU212" s="403"/>
      <c r="QBG212" s="727"/>
      <c r="QBJ212" s="403"/>
      <c r="QBK212" s="403"/>
      <c r="QBW212" s="727"/>
      <c r="QBZ212" s="403"/>
      <c r="QCA212" s="403"/>
      <c r="QCM212" s="727"/>
      <c r="QCP212" s="403"/>
      <c r="QCQ212" s="403"/>
      <c r="QDC212" s="727"/>
      <c r="QDF212" s="403"/>
      <c r="QDG212" s="403"/>
      <c r="QDS212" s="727"/>
      <c r="QDV212" s="403"/>
      <c r="QDW212" s="403"/>
      <c r="QEI212" s="727"/>
      <c r="QEL212" s="403"/>
      <c r="QEM212" s="403"/>
      <c r="QEY212" s="727"/>
      <c r="QFB212" s="403"/>
      <c r="QFC212" s="403"/>
      <c r="QFO212" s="727"/>
      <c r="QFR212" s="403"/>
      <c r="QFS212" s="403"/>
      <c r="QGE212" s="727"/>
      <c r="QGH212" s="403"/>
      <c r="QGI212" s="403"/>
      <c r="QGU212" s="727"/>
      <c r="QGX212" s="403"/>
      <c r="QGY212" s="403"/>
      <c r="QHK212" s="727"/>
      <c r="QHN212" s="403"/>
      <c r="QHO212" s="403"/>
      <c r="QIA212" s="727"/>
      <c r="QID212" s="403"/>
      <c r="QIE212" s="403"/>
      <c r="QIQ212" s="727"/>
      <c r="QIT212" s="403"/>
      <c r="QIU212" s="403"/>
      <c r="QJG212" s="727"/>
      <c r="QJJ212" s="403"/>
      <c r="QJK212" s="403"/>
      <c r="QJW212" s="727"/>
      <c r="QJZ212" s="403"/>
      <c r="QKA212" s="403"/>
      <c r="QKM212" s="727"/>
      <c r="QKP212" s="403"/>
      <c r="QKQ212" s="403"/>
      <c r="QLC212" s="727"/>
      <c r="QLF212" s="403"/>
      <c r="QLG212" s="403"/>
      <c r="QLS212" s="727"/>
      <c r="QLV212" s="403"/>
      <c r="QLW212" s="403"/>
      <c r="QMI212" s="727"/>
      <c r="QML212" s="403"/>
      <c r="QMM212" s="403"/>
      <c r="QMY212" s="727"/>
      <c r="QNB212" s="403"/>
      <c r="QNC212" s="403"/>
      <c r="QNO212" s="727"/>
      <c r="QNR212" s="403"/>
      <c r="QNS212" s="403"/>
      <c r="QOE212" s="727"/>
      <c r="QOH212" s="403"/>
      <c r="QOI212" s="403"/>
      <c r="QOU212" s="727"/>
      <c r="QOX212" s="403"/>
      <c r="QOY212" s="403"/>
      <c r="QPK212" s="727"/>
      <c r="QPN212" s="403"/>
      <c r="QPO212" s="403"/>
      <c r="QQA212" s="727"/>
      <c r="QQD212" s="403"/>
      <c r="QQE212" s="403"/>
      <c r="QQQ212" s="727"/>
      <c r="QQT212" s="403"/>
      <c r="QQU212" s="403"/>
      <c r="QRG212" s="727"/>
      <c r="QRJ212" s="403"/>
      <c r="QRK212" s="403"/>
      <c r="QRW212" s="727"/>
      <c r="QRZ212" s="403"/>
      <c r="QSA212" s="403"/>
      <c r="QSM212" s="727"/>
      <c r="QSP212" s="403"/>
      <c r="QSQ212" s="403"/>
      <c r="QTC212" s="727"/>
      <c r="QTF212" s="403"/>
      <c r="QTG212" s="403"/>
      <c r="QTS212" s="727"/>
      <c r="QTV212" s="403"/>
      <c r="QTW212" s="403"/>
      <c r="QUI212" s="727"/>
      <c r="QUL212" s="403"/>
      <c r="QUM212" s="403"/>
      <c r="QUY212" s="727"/>
      <c r="QVB212" s="403"/>
      <c r="QVC212" s="403"/>
      <c r="QVO212" s="727"/>
      <c r="QVR212" s="403"/>
      <c r="QVS212" s="403"/>
      <c r="QWE212" s="727"/>
      <c r="QWH212" s="403"/>
      <c r="QWI212" s="403"/>
      <c r="QWU212" s="727"/>
      <c r="QWX212" s="403"/>
      <c r="QWY212" s="403"/>
      <c r="QXK212" s="727"/>
      <c r="QXN212" s="403"/>
      <c r="QXO212" s="403"/>
      <c r="QYA212" s="727"/>
      <c r="QYD212" s="403"/>
      <c r="QYE212" s="403"/>
      <c r="QYQ212" s="727"/>
      <c r="QYT212" s="403"/>
      <c r="QYU212" s="403"/>
      <c r="QZG212" s="727"/>
      <c r="QZJ212" s="403"/>
      <c r="QZK212" s="403"/>
      <c r="QZW212" s="727"/>
      <c r="QZZ212" s="403"/>
      <c r="RAA212" s="403"/>
      <c r="RAM212" s="727"/>
      <c r="RAP212" s="403"/>
      <c r="RAQ212" s="403"/>
      <c r="RBC212" s="727"/>
      <c r="RBF212" s="403"/>
      <c r="RBG212" s="403"/>
      <c r="RBS212" s="727"/>
      <c r="RBV212" s="403"/>
      <c r="RBW212" s="403"/>
      <c r="RCI212" s="727"/>
      <c r="RCL212" s="403"/>
      <c r="RCM212" s="403"/>
      <c r="RCY212" s="727"/>
      <c r="RDB212" s="403"/>
      <c r="RDC212" s="403"/>
      <c r="RDO212" s="727"/>
      <c r="RDR212" s="403"/>
      <c r="RDS212" s="403"/>
      <c r="REE212" s="727"/>
      <c r="REH212" s="403"/>
      <c r="REI212" s="403"/>
      <c r="REU212" s="727"/>
      <c r="REX212" s="403"/>
      <c r="REY212" s="403"/>
      <c r="RFK212" s="727"/>
      <c r="RFN212" s="403"/>
      <c r="RFO212" s="403"/>
      <c r="RGA212" s="727"/>
      <c r="RGD212" s="403"/>
      <c r="RGE212" s="403"/>
      <c r="RGQ212" s="727"/>
      <c r="RGT212" s="403"/>
      <c r="RGU212" s="403"/>
      <c r="RHG212" s="727"/>
      <c r="RHJ212" s="403"/>
      <c r="RHK212" s="403"/>
      <c r="RHW212" s="727"/>
      <c r="RHZ212" s="403"/>
      <c r="RIA212" s="403"/>
      <c r="RIM212" s="727"/>
      <c r="RIP212" s="403"/>
      <c r="RIQ212" s="403"/>
      <c r="RJC212" s="727"/>
      <c r="RJF212" s="403"/>
      <c r="RJG212" s="403"/>
      <c r="RJS212" s="727"/>
      <c r="RJV212" s="403"/>
      <c r="RJW212" s="403"/>
      <c r="RKI212" s="727"/>
      <c r="RKL212" s="403"/>
      <c r="RKM212" s="403"/>
      <c r="RKY212" s="727"/>
      <c r="RLB212" s="403"/>
      <c r="RLC212" s="403"/>
      <c r="RLO212" s="727"/>
      <c r="RLR212" s="403"/>
      <c r="RLS212" s="403"/>
      <c r="RME212" s="727"/>
      <c r="RMH212" s="403"/>
      <c r="RMI212" s="403"/>
      <c r="RMU212" s="727"/>
      <c r="RMX212" s="403"/>
      <c r="RMY212" s="403"/>
      <c r="RNK212" s="727"/>
      <c r="RNN212" s="403"/>
      <c r="RNO212" s="403"/>
      <c r="ROA212" s="727"/>
      <c r="ROD212" s="403"/>
      <c r="ROE212" s="403"/>
      <c r="ROQ212" s="727"/>
      <c r="ROT212" s="403"/>
      <c r="ROU212" s="403"/>
      <c r="RPG212" s="727"/>
      <c r="RPJ212" s="403"/>
      <c r="RPK212" s="403"/>
      <c r="RPW212" s="727"/>
      <c r="RPZ212" s="403"/>
      <c r="RQA212" s="403"/>
      <c r="RQM212" s="727"/>
      <c r="RQP212" s="403"/>
      <c r="RQQ212" s="403"/>
      <c r="RRC212" s="727"/>
      <c r="RRF212" s="403"/>
      <c r="RRG212" s="403"/>
      <c r="RRS212" s="727"/>
      <c r="RRV212" s="403"/>
      <c r="RRW212" s="403"/>
      <c r="RSI212" s="727"/>
      <c r="RSL212" s="403"/>
      <c r="RSM212" s="403"/>
      <c r="RSY212" s="727"/>
      <c r="RTB212" s="403"/>
      <c r="RTC212" s="403"/>
      <c r="RTO212" s="727"/>
      <c r="RTR212" s="403"/>
      <c r="RTS212" s="403"/>
      <c r="RUE212" s="727"/>
      <c r="RUH212" s="403"/>
      <c r="RUI212" s="403"/>
      <c r="RUU212" s="727"/>
      <c r="RUX212" s="403"/>
      <c r="RUY212" s="403"/>
      <c r="RVK212" s="727"/>
      <c r="RVN212" s="403"/>
      <c r="RVO212" s="403"/>
      <c r="RWA212" s="727"/>
      <c r="RWD212" s="403"/>
      <c r="RWE212" s="403"/>
      <c r="RWQ212" s="727"/>
      <c r="RWT212" s="403"/>
      <c r="RWU212" s="403"/>
      <c r="RXG212" s="727"/>
      <c r="RXJ212" s="403"/>
      <c r="RXK212" s="403"/>
      <c r="RXW212" s="727"/>
      <c r="RXZ212" s="403"/>
      <c r="RYA212" s="403"/>
      <c r="RYM212" s="727"/>
      <c r="RYP212" s="403"/>
      <c r="RYQ212" s="403"/>
      <c r="RZC212" s="727"/>
      <c r="RZF212" s="403"/>
      <c r="RZG212" s="403"/>
      <c r="RZS212" s="727"/>
      <c r="RZV212" s="403"/>
      <c r="RZW212" s="403"/>
      <c r="SAI212" s="727"/>
      <c r="SAL212" s="403"/>
      <c r="SAM212" s="403"/>
      <c r="SAY212" s="727"/>
      <c r="SBB212" s="403"/>
      <c r="SBC212" s="403"/>
      <c r="SBO212" s="727"/>
      <c r="SBR212" s="403"/>
      <c r="SBS212" s="403"/>
      <c r="SCE212" s="727"/>
      <c r="SCH212" s="403"/>
      <c r="SCI212" s="403"/>
      <c r="SCU212" s="727"/>
      <c r="SCX212" s="403"/>
      <c r="SCY212" s="403"/>
      <c r="SDK212" s="727"/>
      <c r="SDN212" s="403"/>
      <c r="SDO212" s="403"/>
      <c r="SEA212" s="727"/>
      <c r="SED212" s="403"/>
      <c r="SEE212" s="403"/>
      <c r="SEQ212" s="727"/>
      <c r="SET212" s="403"/>
      <c r="SEU212" s="403"/>
      <c r="SFG212" s="727"/>
      <c r="SFJ212" s="403"/>
      <c r="SFK212" s="403"/>
      <c r="SFW212" s="727"/>
      <c r="SFZ212" s="403"/>
      <c r="SGA212" s="403"/>
      <c r="SGM212" s="727"/>
      <c r="SGP212" s="403"/>
      <c r="SGQ212" s="403"/>
      <c r="SHC212" s="727"/>
      <c r="SHF212" s="403"/>
      <c r="SHG212" s="403"/>
      <c r="SHS212" s="727"/>
      <c r="SHV212" s="403"/>
      <c r="SHW212" s="403"/>
      <c r="SII212" s="727"/>
      <c r="SIL212" s="403"/>
      <c r="SIM212" s="403"/>
      <c r="SIY212" s="727"/>
      <c r="SJB212" s="403"/>
      <c r="SJC212" s="403"/>
      <c r="SJO212" s="727"/>
      <c r="SJR212" s="403"/>
      <c r="SJS212" s="403"/>
      <c r="SKE212" s="727"/>
      <c r="SKH212" s="403"/>
      <c r="SKI212" s="403"/>
      <c r="SKU212" s="727"/>
      <c r="SKX212" s="403"/>
      <c r="SKY212" s="403"/>
      <c r="SLK212" s="727"/>
      <c r="SLN212" s="403"/>
      <c r="SLO212" s="403"/>
      <c r="SMA212" s="727"/>
      <c r="SMD212" s="403"/>
      <c r="SME212" s="403"/>
      <c r="SMQ212" s="727"/>
      <c r="SMT212" s="403"/>
      <c r="SMU212" s="403"/>
      <c r="SNG212" s="727"/>
      <c r="SNJ212" s="403"/>
      <c r="SNK212" s="403"/>
      <c r="SNW212" s="727"/>
      <c r="SNZ212" s="403"/>
      <c r="SOA212" s="403"/>
      <c r="SOM212" s="727"/>
      <c r="SOP212" s="403"/>
      <c r="SOQ212" s="403"/>
      <c r="SPC212" s="727"/>
      <c r="SPF212" s="403"/>
      <c r="SPG212" s="403"/>
      <c r="SPS212" s="727"/>
      <c r="SPV212" s="403"/>
      <c r="SPW212" s="403"/>
      <c r="SQI212" s="727"/>
      <c r="SQL212" s="403"/>
      <c r="SQM212" s="403"/>
      <c r="SQY212" s="727"/>
      <c r="SRB212" s="403"/>
      <c r="SRC212" s="403"/>
      <c r="SRO212" s="727"/>
      <c r="SRR212" s="403"/>
      <c r="SRS212" s="403"/>
      <c r="SSE212" s="727"/>
      <c r="SSH212" s="403"/>
      <c r="SSI212" s="403"/>
      <c r="SSU212" s="727"/>
      <c r="SSX212" s="403"/>
      <c r="SSY212" s="403"/>
      <c r="STK212" s="727"/>
      <c r="STN212" s="403"/>
      <c r="STO212" s="403"/>
      <c r="SUA212" s="727"/>
      <c r="SUD212" s="403"/>
      <c r="SUE212" s="403"/>
      <c r="SUQ212" s="727"/>
      <c r="SUT212" s="403"/>
      <c r="SUU212" s="403"/>
      <c r="SVG212" s="727"/>
      <c r="SVJ212" s="403"/>
      <c r="SVK212" s="403"/>
      <c r="SVW212" s="727"/>
      <c r="SVZ212" s="403"/>
      <c r="SWA212" s="403"/>
      <c r="SWM212" s="727"/>
      <c r="SWP212" s="403"/>
      <c r="SWQ212" s="403"/>
      <c r="SXC212" s="727"/>
      <c r="SXF212" s="403"/>
      <c r="SXG212" s="403"/>
      <c r="SXS212" s="727"/>
      <c r="SXV212" s="403"/>
      <c r="SXW212" s="403"/>
      <c r="SYI212" s="727"/>
      <c r="SYL212" s="403"/>
      <c r="SYM212" s="403"/>
      <c r="SYY212" s="727"/>
      <c r="SZB212" s="403"/>
      <c r="SZC212" s="403"/>
      <c r="SZO212" s="727"/>
      <c r="SZR212" s="403"/>
      <c r="SZS212" s="403"/>
      <c r="TAE212" s="727"/>
      <c r="TAH212" s="403"/>
      <c r="TAI212" s="403"/>
      <c r="TAU212" s="727"/>
      <c r="TAX212" s="403"/>
      <c r="TAY212" s="403"/>
      <c r="TBK212" s="727"/>
      <c r="TBN212" s="403"/>
      <c r="TBO212" s="403"/>
      <c r="TCA212" s="727"/>
      <c r="TCD212" s="403"/>
      <c r="TCE212" s="403"/>
      <c r="TCQ212" s="727"/>
      <c r="TCT212" s="403"/>
      <c r="TCU212" s="403"/>
      <c r="TDG212" s="727"/>
      <c r="TDJ212" s="403"/>
      <c r="TDK212" s="403"/>
      <c r="TDW212" s="727"/>
      <c r="TDZ212" s="403"/>
      <c r="TEA212" s="403"/>
      <c r="TEM212" s="727"/>
      <c r="TEP212" s="403"/>
      <c r="TEQ212" s="403"/>
      <c r="TFC212" s="727"/>
      <c r="TFF212" s="403"/>
      <c r="TFG212" s="403"/>
      <c r="TFS212" s="727"/>
      <c r="TFV212" s="403"/>
      <c r="TFW212" s="403"/>
      <c r="TGI212" s="727"/>
      <c r="TGL212" s="403"/>
      <c r="TGM212" s="403"/>
      <c r="TGY212" s="727"/>
      <c r="THB212" s="403"/>
      <c r="THC212" s="403"/>
      <c r="THO212" s="727"/>
      <c r="THR212" s="403"/>
      <c r="THS212" s="403"/>
      <c r="TIE212" s="727"/>
      <c r="TIH212" s="403"/>
      <c r="TII212" s="403"/>
      <c r="TIU212" s="727"/>
      <c r="TIX212" s="403"/>
      <c r="TIY212" s="403"/>
      <c r="TJK212" s="727"/>
      <c r="TJN212" s="403"/>
      <c r="TJO212" s="403"/>
      <c r="TKA212" s="727"/>
      <c r="TKD212" s="403"/>
      <c r="TKE212" s="403"/>
      <c r="TKQ212" s="727"/>
      <c r="TKT212" s="403"/>
      <c r="TKU212" s="403"/>
      <c r="TLG212" s="727"/>
      <c r="TLJ212" s="403"/>
      <c r="TLK212" s="403"/>
      <c r="TLW212" s="727"/>
      <c r="TLZ212" s="403"/>
      <c r="TMA212" s="403"/>
      <c r="TMM212" s="727"/>
      <c r="TMP212" s="403"/>
      <c r="TMQ212" s="403"/>
      <c r="TNC212" s="727"/>
      <c r="TNF212" s="403"/>
      <c r="TNG212" s="403"/>
      <c r="TNS212" s="727"/>
      <c r="TNV212" s="403"/>
      <c r="TNW212" s="403"/>
      <c r="TOI212" s="727"/>
      <c r="TOL212" s="403"/>
      <c r="TOM212" s="403"/>
      <c r="TOY212" s="727"/>
      <c r="TPB212" s="403"/>
      <c r="TPC212" s="403"/>
      <c r="TPO212" s="727"/>
      <c r="TPR212" s="403"/>
      <c r="TPS212" s="403"/>
      <c r="TQE212" s="727"/>
      <c r="TQH212" s="403"/>
      <c r="TQI212" s="403"/>
      <c r="TQU212" s="727"/>
      <c r="TQX212" s="403"/>
      <c r="TQY212" s="403"/>
      <c r="TRK212" s="727"/>
      <c r="TRN212" s="403"/>
      <c r="TRO212" s="403"/>
      <c r="TSA212" s="727"/>
      <c r="TSD212" s="403"/>
      <c r="TSE212" s="403"/>
      <c r="TSQ212" s="727"/>
      <c r="TST212" s="403"/>
      <c r="TSU212" s="403"/>
      <c r="TTG212" s="727"/>
      <c r="TTJ212" s="403"/>
      <c r="TTK212" s="403"/>
      <c r="TTW212" s="727"/>
      <c r="TTZ212" s="403"/>
      <c r="TUA212" s="403"/>
      <c r="TUM212" s="727"/>
      <c r="TUP212" s="403"/>
      <c r="TUQ212" s="403"/>
      <c r="TVC212" s="727"/>
      <c r="TVF212" s="403"/>
      <c r="TVG212" s="403"/>
      <c r="TVS212" s="727"/>
      <c r="TVV212" s="403"/>
      <c r="TVW212" s="403"/>
      <c r="TWI212" s="727"/>
      <c r="TWL212" s="403"/>
      <c r="TWM212" s="403"/>
      <c r="TWY212" s="727"/>
      <c r="TXB212" s="403"/>
      <c r="TXC212" s="403"/>
      <c r="TXO212" s="727"/>
      <c r="TXR212" s="403"/>
      <c r="TXS212" s="403"/>
      <c r="TYE212" s="727"/>
      <c r="TYH212" s="403"/>
      <c r="TYI212" s="403"/>
      <c r="TYU212" s="727"/>
      <c r="TYX212" s="403"/>
      <c r="TYY212" s="403"/>
      <c r="TZK212" s="727"/>
      <c r="TZN212" s="403"/>
      <c r="TZO212" s="403"/>
      <c r="UAA212" s="727"/>
      <c r="UAD212" s="403"/>
      <c r="UAE212" s="403"/>
      <c r="UAQ212" s="727"/>
      <c r="UAT212" s="403"/>
      <c r="UAU212" s="403"/>
      <c r="UBG212" s="727"/>
      <c r="UBJ212" s="403"/>
      <c r="UBK212" s="403"/>
      <c r="UBW212" s="727"/>
      <c r="UBZ212" s="403"/>
      <c r="UCA212" s="403"/>
      <c r="UCM212" s="727"/>
      <c r="UCP212" s="403"/>
      <c r="UCQ212" s="403"/>
      <c r="UDC212" s="727"/>
      <c r="UDF212" s="403"/>
      <c r="UDG212" s="403"/>
      <c r="UDS212" s="727"/>
      <c r="UDV212" s="403"/>
      <c r="UDW212" s="403"/>
      <c r="UEI212" s="727"/>
      <c r="UEL212" s="403"/>
      <c r="UEM212" s="403"/>
      <c r="UEY212" s="727"/>
      <c r="UFB212" s="403"/>
      <c r="UFC212" s="403"/>
      <c r="UFO212" s="727"/>
      <c r="UFR212" s="403"/>
      <c r="UFS212" s="403"/>
      <c r="UGE212" s="727"/>
      <c r="UGH212" s="403"/>
      <c r="UGI212" s="403"/>
      <c r="UGU212" s="727"/>
      <c r="UGX212" s="403"/>
      <c r="UGY212" s="403"/>
      <c r="UHK212" s="727"/>
      <c r="UHN212" s="403"/>
      <c r="UHO212" s="403"/>
      <c r="UIA212" s="727"/>
      <c r="UID212" s="403"/>
      <c r="UIE212" s="403"/>
      <c r="UIQ212" s="727"/>
      <c r="UIT212" s="403"/>
      <c r="UIU212" s="403"/>
      <c r="UJG212" s="727"/>
      <c r="UJJ212" s="403"/>
      <c r="UJK212" s="403"/>
      <c r="UJW212" s="727"/>
      <c r="UJZ212" s="403"/>
      <c r="UKA212" s="403"/>
      <c r="UKM212" s="727"/>
      <c r="UKP212" s="403"/>
      <c r="UKQ212" s="403"/>
      <c r="ULC212" s="727"/>
      <c r="ULF212" s="403"/>
      <c r="ULG212" s="403"/>
      <c r="ULS212" s="727"/>
      <c r="ULV212" s="403"/>
      <c r="ULW212" s="403"/>
      <c r="UMI212" s="727"/>
      <c r="UML212" s="403"/>
      <c r="UMM212" s="403"/>
      <c r="UMY212" s="727"/>
      <c r="UNB212" s="403"/>
      <c r="UNC212" s="403"/>
      <c r="UNO212" s="727"/>
      <c r="UNR212" s="403"/>
      <c r="UNS212" s="403"/>
      <c r="UOE212" s="727"/>
      <c r="UOH212" s="403"/>
      <c r="UOI212" s="403"/>
      <c r="UOU212" s="727"/>
      <c r="UOX212" s="403"/>
      <c r="UOY212" s="403"/>
      <c r="UPK212" s="727"/>
      <c r="UPN212" s="403"/>
      <c r="UPO212" s="403"/>
      <c r="UQA212" s="727"/>
      <c r="UQD212" s="403"/>
      <c r="UQE212" s="403"/>
      <c r="UQQ212" s="727"/>
      <c r="UQT212" s="403"/>
      <c r="UQU212" s="403"/>
      <c r="URG212" s="727"/>
      <c r="URJ212" s="403"/>
      <c r="URK212" s="403"/>
      <c r="URW212" s="727"/>
      <c r="URZ212" s="403"/>
      <c r="USA212" s="403"/>
      <c r="USM212" s="727"/>
      <c r="USP212" s="403"/>
      <c r="USQ212" s="403"/>
      <c r="UTC212" s="727"/>
      <c r="UTF212" s="403"/>
      <c r="UTG212" s="403"/>
      <c r="UTS212" s="727"/>
      <c r="UTV212" s="403"/>
      <c r="UTW212" s="403"/>
      <c r="UUI212" s="727"/>
      <c r="UUL212" s="403"/>
      <c r="UUM212" s="403"/>
      <c r="UUY212" s="727"/>
      <c r="UVB212" s="403"/>
      <c r="UVC212" s="403"/>
      <c r="UVO212" s="727"/>
      <c r="UVR212" s="403"/>
      <c r="UVS212" s="403"/>
      <c r="UWE212" s="727"/>
      <c r="UWH212" s="403"/>
      <c r="UWI212" s="403"/>
      <c r="UWU212" s="727"/>
      <c r="UWX212" s="403"/>
      <c r="UWY212" s="403"/>
      <c r="UXK212" s="727"/>
      <c r="UXN212" s="403"/>
      <c r="UXO212" s="403"/>
      <c r="UYA212" s="727"/>
      <c r="UYD212" s="403"/>
      <c r="UYE212" s="403"/>
      <c r="UYQ212" s="727"/>
      <c r="UYT212" s="403"/>
      <c r="UYU212" s="403"/>
      <c r="UZG212" s="727"/>
      <c r="UZJ212" s="403"/>
      <c r="UZK212" s="403"/>
      <c r="UZW212" s="727"/>
      <c r="UZZ212" s="403"/>
      <c r="VAA212" s="403"/>
      <c r="VAM212" s="727"/>
      <c r="VAP212" s="403"/>
      <c r="VAQ212" s="403"/>
      <c r="VBC212" s="727"/>
      <c r="VBF212" s="403"/>
      <c r="VBG212" s="403"/>
      <c r="VBS212" s="727"/>
      <c r="VBV212" s="403"/>
      <c r="VBW212" s="403"/>
      <c r="VCI212" s="727"/>
      <c r="VCL212" s="403"/>
      <c r="VCM212" s="403"/>
      <c r="VCY212" s="727"/>
      <c r="VDB212" s="403"/>
      <c r="VDC212" s="403"/>
      <c r="VDO212" s="727"/>
      <c r="VDR212" s="403"/>
      <c r="VDS212" s="403"/>
      <c r="VEE212" s="727"/>
      <c r="VEH212" s="403"/>
      <c r="VEI212" s="403"/>
      <c r="VEU212" s="727"/>
      <c r="VEX212" s="403"/>
      <c r="VEY212" s="403"/>
      <c r="VFK212" s="727"/>
      <c r="VFN212" s="403"/>
      <c r="VFO212" s="403"/>
      <c r="VGA212" s="727"/>
      <c r="VGD212" s="403"/>
      <c r="VGE212" s="403"/>
      <c r="VGQ212" s="727"/>
      <c r="VGT212" s="403"/>
      <c r="VGU212" s="403"/>
      <c r="VHG212" s="727"/>
      <c r="VHJ212" s="403"/>
      <c r="VHK212" s="403"/>
      <c r="VHW212" s="727"/>
      <c r="VHZ212" s="403"/>
      <c r="VIA212" s="403"/>
      <c r="VIM212" s="727"/>
      <c r="VIP212" s="403"/>
      <c r="VIQ212" s="403"/>
      <c r="VJC212" s="727"/>
      <c r="VJF212" s="403"/>
      <c r="VJG212" s="403"/>
      <c r="VJS212" s="727"/>
      <c r="VJV212" s="403"/>
      <c r="VJW212" s="403"/>
      <c r="VKI212" s="727"/>
      <c r="VKL212" s="403"/>
      <c r="VKM212" s="403"/>
      <c r="VKY212" s="727"/>
      <c r="VLB212" s="403"/>
      <c r="VLC212" s="403"/>
      <c r="VLO212" s="727"/>
      <c r="VLR212" s="403"/>
      <c r="VLS212" s="403"/>
      <c r="VME212" s="727"/>
      <c r="VMH212" s="403"/>
      <c r="VMI212" s="403"/>
      <c r="VMU212" s="727"/>
      <c r="VMX212" s="403"/>
      <c r="VMY212" s="403"/>
      <c r="VNK212" s="727"/>
      <c r="VNN212" s="403"/>
      <c r="VNO212" s="403"/>
      <c r="VOA212" s="727"/>
      <c r="VOD212" s="403"/>
      <c r="VOE212" s="403"/>
      <c r="VOQ212" s="727"/>
      <c r="VOT212" s="403"/>
      <c r="VOU212" s="403"/>
      <c r="VPG212" s="727"/>
      <c r="VPJ212" s="403"/>
      <c r="VPK212" s="403"/>
      <c r="VPW212" s="727"/>
      <c r="VPZ212" s="403"/>
      <c r="VQA212" s="403"/>
      <c r="VQM212" s="727"/>
      <c r="VQP212" s="403"/>
      <c r="VQQ212" s="403"/>
      <c r="VRC212" s="727"/>
      <c r="VRF212" s="403"/>
      <c r="VRG212" s="403"/>
      <c r="VRS212" s="727"/>
      <c r="VRV212" s="403"/>
      <c r="VRW212" s="403"/>
      <c r="VSI212" s="727"/>
      <c r="VSL212" s="403"/>
      <c r="VSM212" s="403"/>
      <c r="VSY212" s="727"/>
      <c r="VTB212" s="403"/>
      <c r="VTC212" s="403"/>
      <c r="VTO212" s="727"/>
      <c r="VTR212" s="403"/>
      <c r="VTS212" s="403"/>
      <c r="VUE212" s="727"/>
      <c r="VUH212" s="403"/>
      <c r="VUI212" s="403"/>
      <c r="VUU212" s="727"/>
      <c r="VUX212" s="403"/>
      <c r="VUY212" s="403"/>
      <c r="VVK212" s="727"/>
      <c r="VVN212" s="403"/>
      <c r="VVO212" s="403"/>
      <c r="VWA212" s="727"/>
      <c r="VWD212" s="403"/>
      <c r="VWE212" s="403"/>
      <c r="VWQ212" s="727"/>
      <c r="VWT212" s="403"/>
      <c r="VWU212" s="403"/>
      <c r="VXG212" s="727"/>
      <c r="VXJ212" s="403"/>
      <c r="VXK212" s="403"/>
      <c r="VXW212" s="727"/>
      <c r="VXZ212" s="403"/>
      <c r="VYA212" s="403"/>
      <c r="VYM212" s="727"/>
      <c r="VYP212" s="403"/>
      <c r="VYQ212" s="403"/>
      <c r="VZC212" s="727"/>
      <c r="VZF212" s="403"/>
      <c r="VZG212" s="403"/>
      <c r="VZS212" s="727"/>
      <c r="VZV212" s="403"/>
      <c r="VZW212" s="403"/>
      <c r="WAI212" s="727"/>
      <c r="WAL212" s="403"/>
      <c r="WAM212" s="403"/>
      <c r="WAY212" s="727"/>
      <c r="WBB212" s="403"/>
      <c r="WBC212" s="403"/>
      <c r="WBO212" s="727"/>
      <c r="WBR212" s="403"/>
      <c r="WBS212" s="403"/>
      <c r="WCE212" s="727"/>
      <c r="WCH212" s="403"/>
      <c r="WCI212" s="403"/>
      <c r="WCU212" s="727"/>
      <c r="WCX212" s="403"/>
      <c r="WCY212" s="403"/>
      <c r="WDK212" s="727"/>
      <c r="WDN212" s="403"/>
      <c r="WDO212" s="403"/>
      <c r="WEA212" s="727"/>
      <c r="WED212" s="403"/>
      <c r="WEE212" s="403"/>
      <c r="WEQ212" s="727"/>
      <c r="WET212" s="403"/>
      <c r="WEU212" s="403"/>
      <c r="WFG212" s="727"/>
      <c r="WFJ212" s="403"/>
      <c r="WFK212" s="403"/>
      <c r="WFW212" s="727"/>
      <c r="WFZ212" s="403"/>
      <c r="WGA212" s="403"/>
      <c r="WGM212" s="727"/>
      <c r="WGP212" s="403"/>
      <c r="WGQ212" s="403"/>
      <c r="WHC212" s="727"/>
      <c r="WHF212" s="403"/>
      <c r="WHG212" s="403"/>
      <c r="WHS212" s="727"/>
      <c r="WHV212" s="403"/>
      <c r="WHW212" s="403"/>
      <c r="WII212" s="727"/>
      <c r="WIL212" s="403"/>
      <c r="WIM212" s="403"/>
      <c r="WIY212" s="727"/>
      <c r="WJB212" s="403"/>
      <c r="WJC212" s="403"/>
      <c r="WJO212" s="727"/>
      <c r="WJR212" s="403"/>
      <c r="WJS212" s="403"/>
      <c r="WKE212" s="727"/>
      <c r="WKH212" s="403"/>
      <c r="WKI212" s="403"/>
      <c r="WKU212" s="727"/>
      <c r="WKX212" s="403"/>
      <c r="WKY212" s="403"/>
      <c r="WLK212" s="727"/>
      <c r="WLN212" s="403"/>
      <c r="WLO212" s="403"/>
      <c r="WMA212" s="727"/>
      <c r="WMD212" s="403"/>
      <c r="WME212" s="403"/>
      <c r="WMQ212" s="727"/>
      <c r="WMT212" s="403"/>
      <c r="WMU212" s="403"/>
      <c r="WNG212" s="727"/>
      <c r="WNJ212" s="403"/>
      <c r="WNK212" s="403"/>
      <c r="WNW212" s="727"/>
      <c r="WNZ212" s="403"/>
      <c r="WOA212" s="403"/>
      <c r="WOM212" s="727"/>
      <c r="WOP212" s="403"/>
      <c r="WOQ212" s="403"/>
      <c r="WPC212" s="727"/>
      <c r="WPF212" s="403"/>
      <c r="WPG212" s="403"/>
      <c r="WPS212" s="727"/>
      <c r="WPV212" s="403"/>
      <c r="WPW212" s="403"/>
      <c r="WQI212" s="727"/>
      <c r="WQL212" s="403"/>
      <c r="WQM212" s="403"/>
      <c r="WQY212" s="727"/>
      <c r="WRB212" s="403"/>
      <c r="WRC212" s="403"/>
      <c r="WRO212" s="727"/>
      <c r="WRR212" s="403"/>
      <c r="WRS212" s="403"/>
      <c r="WSE212" s="727"/>
      <c r="WSH212" s="403"/>
      <c r="WSI212" s="403"/>
      <c r="WSU212" s="727"/>
      <c r="WSX212" s="403"/>
      <c r="WSY212" s="403"/>
      <c r="WTK212" s="727"/>
      <c r="WTN212" s="403"/>
      <c r="WTO212" s="403"/>
      <c r="WUA212" s="727"/>
      <c r="WUD212" s="403"/>
      <c r="WUE212" s="403"/>
      <c r="WUQ212" s="727"/>
      <c r="WUT212" s="403"/>
      <c r="WUU212" s="403"/>
      <c r="WVG212" s="727"/>
      <c r="WVJ212" s="403"/>
      <c r="WVK212" s="403"/>
      <c r="WVW212" s="727"/>
      <c r="WVZ212" s="403"/>
      <c r="WWA212" s="403"/>
      <c r="WWM212" s="727"/>
      <c r="WWP212" s="403"/>
      <c r="WWQ212" s="403"/>
      <c r="WXC212" s="727"/>
      <c r="WXF212" s="403"/>
      <c r="WXG212" s="403"/>
      <c r="WXS212" s="727"/>
      <c r="WXV212" s="403"/>
      <c r="WXW212" s="403"/>
      <c r="WYI212" s="727"/>
      <c r="WYL212" s="403"/>
      <c r="WYM212" s="403"/>
      <c r="WYY212" s="727"/>
      <c r="WZB212" s="403"/>
      <c r="WZC212" s="403"/>
      <c r="WZO212" s="727"/>
      <c r="WZR212" s="403"/>
      <c r="WZS212" s="403"/>
      <c r="XAE212" s="727"/>
      <c r="XAH212" s="403"/>
      <c r="XAI212" s="403"/>
      <c r="XAU212" s="727"/>
      <c r="XAX212" s="403"/>
      <c r="XAY212" s="403"/>
      <c r="XBK212" s="727"/>
      <c r="XBN212" s="403"/>
      <c r="XBO212" s="403"/>
      <c r="XCA212" s="727"/>
      <c r="XCD212" s="403"/>
      <c r="XCE212" s="403"/>
      <c r="XCQ212" s="727"/>
      <c r="XCT212" s="403"/>
      <c r="XCU212" s="403"/>
      <c r="XDG212" s="727"/>
      <c r="XDJ212" s="403"/>
      <c r="XDK212" s="403"/>
      <c r="XDW212" s="727"/>
      <c r="XDZ212" s="403"/>
      <c r="XEA212" s="403"/>
      <c r="XEM212" s="727"/>
      <c r="XEP212" s="403"/>
      <c r="XEQ212" s="403"/>
      <c r="XFC212" s="727"/>
    </row>
    <row r="213" spans="1:1023 1026:2047 2050:3071 3074:4095 4098:5119 5122:6143 6146:7167 7170:8191 8194:9215 9218:10239 10242:11263 11266:12287 12290:13311 13314:14335 14338:15359 15362:16383" s="94" customFormat="1">
      <c r="A213" s="570" t="s">
        <v>23</v>
      </c>
      <c r="B213" s="571">
        <v>45944</v>
      </c>
      <c r="C213" s="571">
        <v>45958</v>
      </c>
      <c r="D213" s="570" t="s">
        <v>504</v>
      </c>
      <c r="E213" s="570" t="s">
        <v>486</v>
      </c>
      <c r="F213" s="570">
        <v>53</v>
      </c>
      <c r="G213" s="570" t="s">
        <v>500</v>
      </c>
      <c r="H213" s="570">
        <v>1500</v>
      </c>
      <c r="I213" s="570">
        <v>15</v>
      </c>
      <c r="J213" s="570">
        <v>0</v>
      </c>
      <c r="K213" s="570">
        <v>0</v>
      </c>
      <c r="L213" s="570">
        <v>0</v>
      </c>
      <c r="M213" s="570">
        <v>0</v>
      </c>
      <c r="N213" s="570">
        <f t="shared" si="2195"/>
        <v>1515</v>
      </c>
      <c r="O213" s="563">
        <f t="shared" si="2196"/>
        <v>28.584905660377359</v>
      </c>
      <c r="P213" s="570" t="s">
        <v>1283</v>
      </c>
      <c r="R213" s="403"/>
      <c r="S213" s="403"/>
      <c r="AE213" s="727"/>
      <c r="AH213" s="403"/>
      <c r="AI213" s="403"/>
      <c r="AU213" s="727"/>
      <c r="AX213" s="403"/>
      <c r="AY213" s="403"/>
      <c r="BK213" s="727"/>
      <c r="BN213" s="403"/>
      <c r="BO213" s="403"/>
      <c r="CA213" s="727"/>
      <c r="CD213" s="403"/>
      <c r="CE213" s="403"/>
      <c r="CQ213" s="727"/>
      <c r="CT213" s="403"/>
      <c r="CU213" s="403"/>
      <c r="DG213" s="727"/>
      <c r="DJ213" s="403"/>
      <c r="DK213" s="403"/>
      <c r="DW213" s="727"/>
      <c r="DZ213" s="403"/>
      <c r="EA213" s="403"/>
      <c r="EM213" s="727"/>
      <c r="EP213" s="403"/>
      <c r="EQ213" s="403"/>
      <c r="FC213" s="727"/>
      <c r="FF213" s="403"/>
      <c r="FG213" s="403"/>
      <c r="FS213" s="727"/>
      <c r="FV213" s="403"/>
      <c r="FW213" s="403"/>
      <c r="GI213" s="727"/>
      <c r="GL213" s="403"/>
      <c r="GM213" s="403"/>
      <c r="GY213" s="727"/>
      <c r="HB213" s="403"/>
      <c r="HC213" s="403"/>
      <c r="HO213" s="727"/>
      <c r="HR213" s="403"/>
      <c r="HS213" s="403"/>
      <c r="IE213" s="727"/>
      <c r="IH213" s="403"/>
      <c r="II213" s="403"/>
      <c r="IU213" s="727"/>
      <c r="IX213" s="403"/>
      <c r="IY213" s="403"/>
      <c r="JK213" s="727"/>
      <c r="JN213" s="403"/>
      <c r="JO213" s="403"/>
      <c r="KA213" s="727"/>
      <c r="KD213" s="403"/>
      <c r="KE213" s="403"/>
      <c r="KQ213" s="727"/>
      <c r="KT213" s="403"/>
      <c r="KU213" s="403"/>
      <c r="LG213" s="727"/>
      <c r="LJ213" s="403"/>
      <c r="LK213" s="403"/>
      <c r="LW213" s="727"/>
      <c r="LZ213" s="403"/>
      <c r="MA213" s="403"/>
      <c r="MM213" s="727"/>
      <c r="MP213" s="403"/>
      <c r="MQ213" s="403"/>
      <c r="NC213" s="727"/>
      <c r="NF213" s="403"/>
      <c r="NG213" s="403"/>
      <c r="NS213" s="727"/>
      <c r="NV213" s="403"/>
      <c r="NW213" s="403"/>
      <c r="OI213" s="727"/>
      <c r="OL213" s="403"/>
      <c r="OM213" s="403"/>
      <c r="OY213" s="727"/>
      <c r="PB213" s="403"/>
      <c r="PC213" s="403"/>
      <c r="PO213" s="727"/>
      <c r="PR213" s="403"/>
      <c r="PS213" s="403"/>
      <c r="QE213" s="727"/>
      <c r="QH213" s="403"/>
      <c r="QI213" s="403"/>
      <c r="QU213" s="727"/>
      <c r="QX213" s="403"/>
      <c r="QY213" s="403"/>
      <c r="RK213" s="727"/>
      <c r="RN213" s="403"/>
      <c r="RO213" s="403"/>
      <c r="SA213" s="727"/>
      <c r="SD213" s="403"/>
      <c r="SE213" s="403"/>
      <c r="SQ213" s="727"/>
      <c r="ST213" s="403"/>
      <c r="SU213" s="403"/>
      <c r="TG213" s="727"/>
      <c r="TJ213" s="403"/>
      <c r="TK213" s="403"/>
      <c r="TW213" s="727"/>
      <c r="TZ213" s="403"/>
      <c r="UA213" s="403"/>
      <c r="UM213" s="727"/>
      <c r="UP213" s="403"/>
      <c r="UQ213" s="403"/>
      <c r="VC213" s="727"/>
      <c r="VF213" s="403"/>
      <c r="VG213" s="403"/>
      <c r="VS213" s="727"/>
      <c r="VV213" s="403"/>
      <c r="VW213" s="403"/>
      <c r="WI213" s="727"/>
      <c r="WL213" s="403"/>
      <c r="WM213" s="403"/>
      <c r="WY213" s="727"/>
      <c r="XB213" s="403"/>
      <c r="XC213" s="403"/>
      <c r="XO213" s="727"/>
      <c r="XR213" s="403"/>
      <c r="XS213" s="403"/>
      <c r="YE213" s="727"/>
      <c r="YH213" s="403"/>
      <c r="YI213" s="403"/>
      <c r="YU213" s="727"/>
      <c r="YX213" s="403"/>
      <c r="YY213" s="403"/>
      <c r="ZK213" s="727"/>
      <c r="ZN213" s="403"/>
      <c r="ZO213" s="403"/>
      <c r="AAA213" s="727"/>
      <c r="AAD213" s="403"/>
      <c r="AAE213" s="403"/>
      <c r="AAQ213" s="727"/>
      <c r="AAT213" s="403"/>
      <c r="AAU213" s="403"/>
      <c r="ABG213" s="727"/>
      <c r="ABJ213" s="403"/>
      <c r="ABK213" s="403"/>
      <c r="ABW213" s="727"/>
      <c r="ABZ213" s="403"/>
      <c r="ACA213" s="403"/>
      <c r="ACM213" s="727"/>
      <c r="ACP213" s="403"/>
      <c r="ACQ213" s="403"/>
      <c r="ADC213" s="727"/>
      <c r="ADF213" s="403"/>
      <c r="ADG213" s="403"/>
      <c r="ADS213" s="727"/>
      <c r="ADV213" s="403"/>
      <c r="ADW213" s="403"/>
      <c r="AEI213" s="727"/>
      <c r="AEL213" s="403"/>
      <c r="AEM213" s="403"/>
      <c r="AEY213" s="727"/>
      <c r="AFB213" s="403"/>
      <c r="AFC213" s="403"/>
      <c r="AFO213" s="727"/>
      <c r="AFR213" s="403"/>
      <c r="AFS213" s="403"/>
      <c r="AGE213" s="727"/>
      <c r="AGH213" s="403"/>
      <c r="AGI213" s="403"/>
      <c r="AGU213" s="727"/>
      <c r="AGX213" s="403"/>
      <c r="AGY213" s="403"/>
      <c r="AHK213" s="727"/>
      <c r="AHN213" s="403"/>
      <c r="AHO213" s="403"/>
      <c r="AIA213" s="727"/>
      <c r="AID213" s="403"/>
      <c r="AIE213" s="403"/>
      <c r="AIQ213" s="727"/>
      <c r="AIT213" s="403"/>
      <c r="AIU213" s="403"/>
      <c r="AJG213" s="727"/>
      <c r="AJJ213" s="403"/>
      <c r="AJK213" s="403"/>
      <c r="AJW213" s="727"/>
      <c r="AJZ213" s="403"/>
      <c r="AKA213" s="403"/>
      <c r="AKM213" s="727"/>
      <c r="AKP213" s="403"/>
      <c r="AKQ213" s="403"/>
      <c r="ALC213" s="727"/>
      <c r="ALF213" s="403"/>
      <c r="ALG213" s="403"/>
      <c r="ALS213" s="727"/>
      <c r="ALV213" s="403"/>
      <c r="ALW213" s="403"/>
      <c r="AMI213" s="727"/>
      <c r="AML213" s="403"/>
      <c r="AMM213" s="403"/>
      <c r="AMY213" s="727"/>
      <c r="ANB213" s="403"/>
      <c r="ANC213" s="403"/>
      <c r="ANO213" s="727"/>
      <c r="ANR213" s="403"/>
      <c r="ANS213" s="403"/>
      <c r="AOE213" s="727"/>
      <c r="AOH213" s="403"/>
      <c r="AOI213" s="403"/>
      <c r="AOU213" s="727"/>
      <c r="AOX213" s="403"/>
      <c r="AOY213" s="403"/>
      <c r="APK213" s="727"/>
      <c r="APN213" s="403"/>
      <c r="APO213" s="403"/>
      <c r="AQA213" s="727"/>
      <c r="AQD213" s="403"/>
      <c r="AQE213" s="403"/>
      <c r="AQQ213" s="727"/>
      <c r="AQT213" s="403"/>
      <c r="AQU213" s="403"/>
      <c r="ARG213" s="727"/>
      <c r="ARJ213" s="403"/>
      <c r="ARK213" s="403"/>
      <c r="ARW213" s="727"/>
      <c r="ARZ213" s="403"/>
      <c r="ASA213" s="403"/>
      <c r="ASM213" s="727"/>
      <c r="ASP213" s="403"/>
      <c r="ASQ213" s="403"/>
      <c r="ATC213" s="727"/>
      <c r="ATF213" s="403"/>
      <c r="ATG213" s="403"/>
      <c r="ATS213" s="727"/>
      <c r="ATV213" s="403"/>
      <c r="ATW213" s="403"/>
      <c r="AUI213" s="727"/>
      <c r="AUL213" s="403"/>
      <c r="AUM213" s="403"/>
      <c r="AUY213" s="727"/>
      <c r="AVB213" s="403"/>
      <c r="AVC213" s="403"/>
      <c r="AVO213" s="727"/>
      <c r="AVR213" s="403"/>
      <c r="AVS213" s="403"/>
      <c r="AWE213" s="727"/>
      <c r="AWH213" s="403"/>
      <c r="AWI213" s="403"/>
      <c r="AWU213" s="727"/>
      <c r="AWX213" s="403"/>
      <c r="AWY213" s="403"/>
      <c r="AXK213" s="727"/>
      <c r="AXN213" s="403"/>
      <c r="AXO213" s="403"/>
      <c r="AYA213" s="727"/>
      <c r="AYD213" s="403"/>
      <c r="AYE213" s="403"/>
      <c r="AYQ213" s="727"/>
      <c r="AYT213" s="403"/>
      <c r="AYU213" s="403"/>
      <c r="AZG213" s="727"/>
      <c r="AZJ213" s="403"/>
      <c r="AZK213" s="403"/>
      <c r="AZW213" s="727"/>
      <c r="AZZ213" s="403"/>
      <c r="BAA213" s="403"/>
      <c r="BAM213" s="727"/>
      <c r="BAP213" s="403"/>
      <c r="BAQ213" s="403"/>
      <c r="BBC213" s="727"/>
      <c r="BBF213" s="403"/>
      <c r="BBG213" s="403"/>
      <c r="BBS213" s="727"/>
      <c r="BBV213" s="403"/>
      <c r="BBW213" s="403"/>
      <c r="BCI213" s="727"/>
      <c r="BCL213" s="403"/>
      <c r="BCM213" s="403"/>
      <c r="BCY213" s="727"/>
      <c r="BDB213" s="403"/>
      <c r="BDC213" s="403"/>
      <c r="BDO213" s="727"/>
      <c r="BDR213" s="403"/>
      <c r="BDS213" s="403"/>
      <c r="BEE213" s="727"/>
      <c r="BEH213" s="403"/>
      <c r="BEI213" s="403"/>
      <c r="BEU213" s="727"/>
      <c r="BEX213" s="403"/>
      <c r="BEY213" s="403"/>
      <c r="BFK213" s="727"/>
      <c r="BFN213" s="403"/>
      <c r="BFO213" s="403"/>
      <c r="BGA213" s="727"/>
      <c r="BGD213" s="403"/>
      <c r="BGE213" s="403"/>
      <c r="BGQ213" s="727"/>
      <c r="BGT213" s="403"/>
      <c r="BGU213" s="403"/>
      <c r="BHG213" s="727"/>
      <c r="BHJ213" s="403"/>
      <c r="BHK213" s="403"/>
      <c r="BHW213" s="727"/>
      <c r="BHZ213" s="403"/>
      <c r="BIA213" s="403"/>
      <c r="BIM213" s="727"/>
      <c r="BIP213" s="403"/>
      <c r="BIQ213" s="403"/>
      <c r="BJC213" s="727"/>
      <c r="BJF213" s="403"/>
      <c r="BJG213" s="403"/>
      <c r="BJS213" s="727"/>
      <c r="BJV213" s="403"/>
      <c r="BJW213" s="403"/>
      <c r="BKI213" s="727"/>
      <c r="BKL213" s="403"/>
      <c r="BKM213" s="403"/>
      <c r="BKY213" s="727"/>
      <c r="BLB213" s="403"/>
      <c r="BLC213" s="403"/>
      <c r="BLO213" s="727"/>
      <c r="BLR213" s="403"/>
      <c r="BLS213" s="403"/>
      <c r="BME213" s="727"/>
      <c r="BMH213" s="403"/>
      <c r="BMI213" s="403"/>
      <c r="BMU213" s="727"/>
      <c r="BMX213" s="403"/>
      <c r="BMY213" s="403"/>
      <c r="BNK213" s="727"/>
      <c r="BNN213" s="403"/>
      <c r="BNO213" s="403"/>
      <c r="BOA213" s="727"/>
      <c r="BOD213" s="403"/>
      <c r="BOE213" s="403"/>
      <c r="BOQ213" s="727"/>
      <c r="BOT213" s="403"/>
      <c r="BOU213" s="403"/>
      <c r="BPG213" s="727"/>
      <c r="BPJ213" s="403"/>
      <c r="BPK213" s="403"/>
      <c r="BPW213" s="727"/>
      <c r="BPZ213" s="403"/>
      <c r="BQA213" s="403"/>
      <c r="BQM213" s="727"/>
      <c r="BQP213" s="403"/>
      <c r="BQQ213" s="403"/>
      <c r="BRC213" s="727"/>
      <c r="BRF213" s="403"/>
      <c r="BRG213" s="403"/>
      <c r="BRS213" s="727"/>
      <c r="BRV213" s="403"/>
      <c r="BRW213" s="403"/>
      <c r="BSI213" s="727"/>
      <c r="BSL213" s="403"/>
      <c r="BSM213" s="403"/>
      <c r="BSY213" s="727"/>
      <c r="BTB213" s="403"/>
      <c r="BTC213" s="403"/>
      <c r="BTO213" s="727"/>
      <c r="BTR213" s="403"/>
      <c r="BTS213" s="403"/>
      <c r="BUE213" s="727"/>
      <c r="BUH213" s="403"/>
      <c r="BUI213" s="403"/>
      <c r="BUU213" s="727"/>
      <c r="BUX213" s="403"/>
      <c r="BUY213" s="403"/>
      <c r="BVK213" s="727"/>
      <c r="BVN213" s="403"/>
      <c r="BVO213" s="403"/>
      <c r="BWA213" s="727"/>
      <c r="BWD213" s="403"/>
      <c r="BWE213" s="403"/>
      <c r="BWQ213" s="727"/>
      <c r="BWT213" s="403"/>
      <c r="BWU213" s="403"/>
      <c r="BXG213" s="727"/>
      <c r="BXJ213" s="403"/>
      <c r="BXK213" s="403"/>
      <c r="BXW213" s="727"/>
      <c r="BXZ213" s="403"/>
      <c r="BYA213" s="403"/>
      <c r="BYM213" s="727"/>
      <c r="BYP213" s="403"/>
      <c r="BYQ213" s="403"/>
      <c r="BZC213" s="727"/>
      <c r="BZF213" s="403"/>
      <c r="BZG213" s="403"/>
      <c r="BZS213" s="727"/>
      <c r="BZV213" s="403"/>
      <c r="BZW213" s="403"/>
      <c r="CAI213" s="727"/>
      <c r="CAL213" s="403"/>
      <c r="CAM213" s="403"/>
      <c r="CAY213" s="727"/>
      <c r="CBB213" s="403"/>
      <c r="CBC213" s="403"/>
      <c r="CBO213" s="727"/>
      <c r="CBR213" s="403"/>
      <c r="CBS213" s="403"/>
      <c r="CCE213" s="727"/>
      <c r="CCH213" s="403"/>
      <c r="CCI213" s="403"/>
      <c r="CCU213" s="727"/>
      <c r="CCX213" s="403"/>
      <c r="CCY213" s="403"/>
      <c r="CDK213" s="727"/>
      <c r="CDN213" s="403"/>
      <c r="CDO213" s="403"/>
      <c r="CEA213" s="727"/>
      <c r="CED213" s="403"/>
      <c r="CEE213" s="403"/>
      <c r="CEQ213" s="727"/>
      <c r="CET213" s="403"/>
      <c r="CEU213" s="403"/>
      <c r="CFG213" s="727"/>
      <c r="CFJ213" s="403"/>
      <c r="CFK213" s="403"/>
      <c r="CFW213" s="727"/>
      <c r="CFZ213" s="403"/>
      <c r="CGA213" s="403"/>
      <c r="CGM213" s="727"/>
      <c r="CGP213" s="403"/>
      <c r="CGQ213" s="403"/>
      <c r="CHC213" s="727"/>
      <c r="CHF213" s="403"/>
      <c r="CHG213" s="403"/>
      <c r="CHS213" s="727"/>
      <c r="CHV213" s="403"/>
      <c r="CHW213" s="403"/>
      <c r="CII213" s="727"/>
      <c r="CIL213" s="403"/>
      <c r="CIM213" s="403"/>
      <c r="CIY213" s="727"/>
      <c r="CJB213" s="403"/>
      <c r="CJC213" s="403"/>
      <c r="CJO213" s="727"/>
      <c r="CJR213" s="403"/>
      <c r="CJS213" s="403"/>
      <c r="CKE213" s="727"/>
      <c r="CKH213" s="403"/>
      <c r="CKI213" s="403"/>
      <c r="CKU213" s="727"/>
      <c r="CKX213" s="403"/>
      <c r="CKY213" s="403"/>
      <c r="CLK213" s="727"/>
      <c r="CLN213" s="403"/>
      <c r="CLO213" s="403"/>
      <c r="CMA213" s="727"/>
      <c r="CMD213" s="403"/>
      <c r="CME213" s="403"/>
      <c r="CMQ213" s="727"/>
      <c r="CMT213" s="403"/>
      <c r="CMU213" s="403"/>
      <c r="CNG213" s="727"/>
      <c r="CNJ213" s="403"/>
      <c r="CNK213" s="403"/>
      <c r="CNW213" s="727"/>
      <c r="CNZ213" s="403"/>
      <c r="COA213" s="403"/>
      <c r="COM213" s="727"/>
      <c r="COP213" s="403"/>
      <c r="COQ213" s="403"/>
      <c r="CPC213" s="727"/>
      <c r="CPF213" s="403"/>
      <c r="CPG213" s="403"/>
      <c r="CPS213" s="727"/>
      <c r="CPV213" s="403"/>
      <c r="CPW213" s="403"/>
      <c r="CQI213" s="727"/>
      <c r="CQL213" s="403"/>
      <c r="CQM213" s="403"/>
      <c r="CQY213" s="727"/>
      <c r="CRB213" s="403"/>
      <c r="CRC213" s="403"/>
      <c r="CRO213" s="727"/>
      <c r="CRR213" s="403"/>
      <c r="CRS213" s="403"/>
      <c r="CSE213" s="727"/>
      <c r="CSH213" s="403"/>
      <c r="CSI213" s="403"/>
      <c r="CSU213" s="727"/>
      <c r="CSX213" s="403"/>
      <c r="CSY213" s="403"/>
      <c r="CTK213" s="727"/>
      <c r="CTN213" s="403"/>
      <c r="CTO213" s="403"/>
      <c r="CUA213" s="727"/>
      <c r="CUD213" s="403"/>
      <c r="CUE213" s="403"/>
      <c r="CUQ213" s="727"/>
      <c r="CUT213" s="403"/>
      <c r="CUU213" s="403"/>
      <c r="CVG213" s="727"/>
      <c r="CVJ213" s="403"/>
      <c r="CVK213" s="403"/>
      <c r="CVW213" s="727"/>
      <c r="CVZ213" s="403"/>
      <c r="CWA213" s="403"/>
      <c r="CWM213" s="727"/>
      <c r="CWP213" s="403"/>
      <c r="CWQ213" s="403"/>
      <c r="CXC213" s="727"/>
      <c r="CXF213" s="403"/>
      <c r="CXG213" s="403"/>
      <c r="CXS213" s="727"/>
      <c r="CXV213" s="403"/>
      <c r="CXW213" s="403"/>
      <c r="CYI213" s="727"/>
      <c r="CYL213" s="403"/>
      <c r="CYM213" s="403"/>
      <c r="CYY213" s="727"/>
      <c r="CZB213" s="403"/>
      <c r="CZC213" s="403"/>
      <c r="CZO213" s="727"/>
      <c r="CZR213" s="403"/>
      <c r="CZS213" s="403"/>
      <c r="DAE213" s="727"/>
      <c r="DAH213" s="403"/>
      <c r="DAI213" s="403"/>
      <c r="DAU213" s="727"/>
      <c r="DAX213" s="403"/>
      <c r="DAY213" s="403"/>
      <c r="DBK213" s="727"/>
      <c r="DBN213" s="403"/>
      <c r="DBO213" s="403"/>
      <c r="DCA213" s="727"/>
      <c r="DCD213" s="403"/>
      <c r="DCE213" s="403"/>
      <c r="DCQ213" s="727"/>
      <c r="DCT213" s="403"/>
      <c r="DCU213" s="403"/>
      <c r="DDG213" s="727"/>
      <c r="DDJ213" s="403"/>
      <c r="DDK213" s="403"/>
      <c r="DDW213" s="727"/>
      <c r="DDZ213" s="403"/>
      <c r="DEA213" s="403"/>
      <c r="DEM213" s="727"/>
      <c r="DEP213" s="403"/>
      <c r="DEQ213" s="403"/>
      <c r="DFC213" s="727"/>
      <c r="DFF213" s="403"/>
      <c r="DFG213" s="403"/>
      <c r="DFS213" s="727"/>
      <c r="DFV213" s="403"/>
      <c r="DFW213" s="403"/>
      <c r="DGI213" s="727"/>
      <c r="DGL213" s="403"/>
      <c r="DGM213" s="403"/>
      <c r="DGY213" s="727"/>
      <c r="DHB213" s="403"/>
      <c r="DHC213" s="403"/>
      <c r="DHO213" s="727"/>
      <c r="DHR213" s="403"/>
      <c r="DHS213" s="403"/>
      <c r="DIE213" s="727"/>
      <c r="DIH213" s="403"/>
      <c r="DII213" s="403"/>
      <c r="DIU213" s="727"/>
      <c r="DIX213" s="403"/>
      <c r="DIY213" s="403"/>
      <c r="DJK213" s="727"/>
      <c r="DJN213" s="403"/>
      <c r="DJO213" s="403"/>
      <c r="DKA213" s="727"/>
      <c r="DKD213" s="403"/>
      <c r="DKE213" s="403"/>
      <c r="DKQ213" s="727"/>
      <c r="DKT213" s="403"/>
      <c r="DKU213" s="403"/>
      <c r="DLG213" s="727"/>
      <c r="DLJ213" s="403"/>
      <c r="DLK213" s="403"/>
      <c r="DLW213" s="727"/>
      <c r="DLZ213" s="403"/>
      <c r="DMA213" s="403"/>
      <c r="DMM213" s="727"/>
      <c r="DMP213" s="403"/>
      <c r="DMQ213" s="403"/>
      <c r="DNC213" s="727"/>
      <c r="DNF213" s="403"/>
      <c r="DNG213" s="403"/>
      <c r="DNS213" s="727"/>
      <c r="DNV213" s="403"/>
      <c r="DNW213" s="403"/>
      <c r="DOI213" s="727"/>
      <c r="DOL213" s="403"/>
      <c r="DOM213" s="403"/>
      <c r="DOY213" s="727"/>
      <c r="DPB213" s="403"/>
      <c r="DPC213" s="403"/>
      <c r="DPO213" s="727"/>
      <c r="DPR213" s="403"/>
      <c r="DPS213" s="403"/>
      <c r="DQE213" s="727"/>
      <c r="DQH213" s="403"/>
      <c r="DQI213" s="403"/>
      <c r="DQU213" s="727"/>
      <c r="DQX213" s="403"/>
      <c r="DQY213" s="403"/>
      <c r="DRK213" s="727"/>
      <c r="DRN213" s="403"/>
      <c r="DRO213" s="403"/>
      <c r="DSA213" s="727"/>
      <c r="DSD213" s="403"/>
      <c r="DSE213" s="403"/>
      <c r="DSQ213" s="727"/>
      <c r="DST213" s="403"/>
      <c r="DSU213" s="403"/>
      <c r="DTG213" s="727"/>
      <c r="DTJ213" s="403"/>
      <c r="DTK213" s="403"/>
      <c r="DTW213" s="727"/>
      <c r="DTZ213" s="403"/>
      <c r="DUA213" s="403"/>
      <c r="DUM213" s="727"/>
      <c r="DUP213" s="403"/>
      <c r="DUQ213" s="403"/>
      <c r="DVC213" s="727"/>
      <c r="DVF213" s="403"/>
      <c r="DVG213" s="403"/>
      <c r="DVS213" s="727"/>
      <c r="DVV213" s="403"/>
      <c r="DVW213" s="403"/>
      <c r="DWI213" s="727"/>
      <c r="DWL213" s="403"/>
      <c r="DWM213" s="403"/>
      <c r="DWY213" s="727"/>
      <c r="DXB213" s="403"/>
      <c r="DXC213" s="403"/>
      <c r="DXO213" s="727"/>
      <c r="DXR213" s="403"/>
      <c r="DXS213" s="403"/>
      <c r="DYE213" s="727"/>
      <c r="DYH213" s="403"/>
      <c r="DYI213" s="403"/>
      <c r="DYU213" s="727"/>
      <c r="DYX213" s="403"/>
      <c r="DYY213" s="403"/>
      <c r="DZK213" s="727"/>
      <c r="DZN213" s="403"/>
      <c r="DZO213" s="403"/>
      <c r="EAA213" s="727"/>
      <c r="EAD213" s="403"/>
      <c r="EAE213" s="403"/>
      <c r="EAQ213" s="727"/>
      <c r="EAT213" s="403"/>
      <c r="EAU213" s="403"/>
      <c r="EBG213" s="727"/>
      <c r="EBJ213" s="403"/>
      <c r="EBK213" s="403"/>
      <c r="EBW213" s="727"/>
      <c r="EBZ213" s="403"/>
      <c r="ECA213" s="403"/>
      <c r="ECM213" s="727"/>
      <c r="ECP213" s="403"/>
      <c r="ECQ213" s="403"/>
      <c r="EDC213" s="727"/>
      <c r="EDF213" s="403"/>
      <c r="EDG213" s="403"/>
      <c r="EDS213" s="727"/>
      <c r="EDV213" s="403"/>
      <c r="EDW213" s="403"/>
      <c r="EEI213" s="727"/>
      <c r="EEL213" s="403"/>
      <c r="EEM213" s="403"/>
      <c r="EEY213" s="727"/>
      <c r="EFB213" s="403"/>
      <c r="EFC213" s="403"/>
      <c r="EFO213" s="727"/>
      <c r="EFR213" s="403"/>
      <c r="EFS213" s="403"/>
      <c r="EGE213" s="727"/>
      <c r="EGH213" s="403"/>
      <c r="EGI213" s="403"/>
      <c r="EGU213" s="727"/>
      <c r="EGX213" s="403"/>
      <c r="EGY213" s="403"/>
      <c r="EHK213" s="727"/>
      <c r="EHN213" s="403"/>
      <c r="EHO213" s="403"/>
      <c r="EIA213" s="727"/>
      <c r="EID213" s="403"/>
      <c r="EIE213" s="403"/>
      <c r="EIQ213" s="727"/>
      <c r="EIT213" s="403"/>
      <c r="EIU213" s="403"/>
      <c r="EJG213" s="727"/>
      <c r="EJJ213" s="403"/>
      <c r="EJK213" s="403"/>
      <c r="EJW213" s="727"/>
      <c r="EJZ213" s="403"/>
      <c r="EKA213" s="403"/>
      <c r="EKM213" s="727"/>
      <c r="EKP213" s="403"/>
      <c r="EKQ213" s="403"/>
      <c r="ELC213" s="727"/>
      <c r="ELF213" s="403"/>
      <c r="ELG213" s="403"/>
      <c r="ELS213" s="727"/>
      <c r="ELV213" s="403"/>
      <c r="ELW213" s="403"/>
      <c r="EMI213" s="727"/>
      <c r="EML213" s="403"/>
      <c r="EMM213" s="403"/>
      <c r="EMY213" s="727"/>
      <c r="ENB213" s="403"/>
      <c r="ENC213" s="403"/>
      <c r="ENO213" s="727"/>
      <c r="ENR213" s="403"/>
      <c r="ENS213" s="403"/>
      <c r="EOE213" s="727"/>
      <c r="EOH213" s="403"/>
      <c r="EOI213" s="403"/>
      <c r="EOU213" s="727"/>
      <c r="EOX213" s="403"/>
      <c r="EOY213" s="403"/>
      <c r="EPK213" s="727"/>
      <c r="EPN213" s="403"/>
      <c r="EPO213" s="403"/>
      <c r="EQA213" s="727"/>
      <c r="EQD213" s="403"/>
      <c r="EQE213" s="403"/>
      <c r="EQQ213" s="727"/>
      <c r="EQT213" s="403"/>
      <c r="EQU213" s="403"/>
      <c r="ERG213" s="727"/>
      <c r="ERJ213" s="403"/>
      <c r="ERK213" s="403"/>
      <c r="ERW213" s="727"/>
      <c r="ERZ213" s="403"/>
      <c r="ESA213" s="403"/>
      <c r="ESM213" s="727"/>
      <c r="ESP213" s="403"/>
      <c r="ESQ213" s="403"/>
      <c r="ETC213" s="727"/>
      <c r="ETF213" s="403"/>
      <c r="ETG213" s="403"/>
      <c r="ETS213" s="727"/>
      <c r="ETV213" s="403"/>
      <c r="ETW213" s="403"/>
      <c r="EUI213" s="727"/>
      <c r="EUL213" s="403"/>
      <c r="EUM213" s="403"/>
      <c r="EUY213" s="727"/>
      <c r="EVB213" s="403"/>
      <c r="EVC213" s="403"/>
      <c r="EVO213" s="727"/>
      <c r="EVR213" s="403"/>
      <c r="EVS213" s="403"/>
      <c r="EWE213" s="727"/>
      <c r="EWH213" s="403"/>
      <c r="EWI213" s="403"/>
      <c r="EWU213" s="727"/>
      <c r="EWX213" s="403"/>
      <c r="EWY213" s="403"/>
      <c r="EXK213" s="727"/>
      <c r="EXN213" s="403"/>
      <c r="EXO213" s="403"/>
      <c r="EYA213" s="727"/>
      <c r="EYD213" s="403"/>
      <c r="EYE213" s="403"/>
      <c r="EYQ213" s="727"/>
      <c r="EYT213" s="403"/>
      <c r="EYU213" s="403"/>
      <c r="EZG213" s="727"/>
      <c r="EZJ213" s="403"/>
      <c r="EZK213" s="403"/>
      <c r="EZW213" s="727"/>
      <c r="EZZ213" s="403"/>
      <c r="FAA213" s="403"/>
      <c r="FAM213" s="727"/>
      <c r="FAP213" s="403"/>
      <c r="FAQ213" s="403"/>
      <c r="FBC213" s="727"/>
      <c r="FBF213" s="403"/>
      <c r="FBG213" s="403"/>
      <c r="FBS213" s="727"/>
      <c r="FBV213" s="403"/>
      <c r="FBW213" s="403"/>
      <c r="FCI213" s="727"/>
      <c r="FCL213" s="403"/>
      <c r="FCM213" s="403"/>
      <c r="FCY213" s="727"/>
      <c r="FDB213" s="403"/>
      <c r="FDC213" s="403"/>
      <c r="FDO213" s="727"/>
      <c r="FDR213" s="403"/>
      <c r="FDS213" s="403"/>
      <c r="FEE213" s="727"/>
      <c r="FEH213" s="403"/>
      <c r="FEI213" s="403"/>
      <c r="FEU213" s="727"/>
      <c r="FEX213" s="403"/>
      <c r="FEY213" s="403"/>
      <c r="FFK213" s="727"/>
      <c r="FFN213" s="403"/>
      <c r="FFO213" s="403"/>
      <c r="FGA213" s="727"/>
      <c r="FGD213" s="403"/>
      <c r="FGE213" s="403"/>
      <c r="FGQ213" s="727"/>
      <c r="FGT213" s="403"/>
      <c r="FGU213" s="403"/>
      <c r="FHG213" s="727"/>
      <c r="FHJ213" s="403"/>
      <c r="FHK213" s="403"/>
      <c r="FHW213" s="727"/>
      <c r="FHZ213" s="403"/>
      <c r="FIA213" s="403"/>
      <c r="FIM213" s="727"/>
      <c r="FIP213" s="403"/>
      <c r="FIQ213" s="403"/>
      <c r="FJC213" s="727"/>
      <c r="FJF213" s="403"/>
      <c r="FJG213" s="403"/>
      <c r="FJS213" s="727"/>
      <c r="FJV213" s="403"/>
      <c r="FJW213" s="403"/>
      <c r="FKI213" s="727"/>
      <c r="FKL213" s="403"/>
      <c r="FKM213" s="403"/>
      <c r="FKY213" s="727"/>
      <c r="FLB213" s="403"/>
      <c r="FLC213" s="403"/>
      <c r="FLO213" s="727"/>
      <c r="FLR213" s="403"/>
      <c r="FLS213" s="403"/>
      <c r="FME213" s="727"/>
      <c r="FMH213" s="403"/>
      <c r="FMI213" s="403"/>
      <c r="FMU213" s="727"/>
      <c r="FMX213" s="403"/>
      <c r="FMY213" s="403"/>
      <c r="FNK213" s="727"/>
      <c r="FNN213" s="403"/>
      <c r="FNO213" s="403"/>
      <c r="FOA213" s="727"/>
      <c r="FOD213" s="403"/>
      <c r="FOE213" s="403"/>
      <c r="FOQ213" s="727"/>
      <c r="FOT213" s="403"/>
      <c r="FOU213" s="403"/>
      <c r="FPG213" s="727"/>
      <c r="FPJ213" s="403"/>
      <c r="FPK213" s="403"/>
      <c r="FPW213" s="727"/>
      <c r="FPZ213" s="403"/>
      <c r="FQA213" s="403"/>
      <c r="FQM213" s="727"/>
      <c r="FQP213" s="403"/>
      <c r="FQQ213" s="403"/>
      <c r="FRC213" s="727"/>
      <c r="FRF213" s="403"/>
      <c r="FRG213" s="403"/>
      <c r="FRS213" s="727"/>
      <c r="FRV213" s="403"/>
      <c r="FRW213" s="403"/>
      <c r="FSI213" s="727"/>
      <c r="FSL213" s="403"/>
      <c r="FSM213" s="403"/>
      <c r="FSY213" s="727"/>
      <c r="FTB213" s="403"/>
      <c r="FTC213" s="403"/>
      <c r="FTO213" s="727"/>
      <c r="FTR213" s="403"/>
      <c r="FTS213" s="403"/>
      <c r="FUE213" s="727"/>
      <c r="FUH213" s="403"/>
      <c r="FUI213" s="403"/>
      <c r="FUU213" s="727"/>
      <c r="FUX213" s="403"/>
      <c r="FUY213" s="403"/>
      <c r="FVK213" s="727"/>
      <c r="FVN213" s="403"/>
      <c r="FVO213" s="403"/>
      <c r="FWA213" s="727"/>
      <c r="FWD213" s="403"/>
      <c r="FWE213" s="403"/>
      <c r="FWQ213" s="727"/>
      <c r="FWT213" s="403"/>
      <c r="FWU213" s="403"/>
      <c r="FXG213" s="727"/>
      <c r="FXJ213" s="403"/>
      <c r="FXK213" s="403"/>
      <c r="FXW213" s="727"/>
      <c r="FXZ213" s="403"/>
      <c r="FYA213" s="403"/>
      <c r="FYM213" s="727"/>
      <c r="FYP213" s="403"/>
      <c r="FYQ213" s="403"/>
      <c r="FZC213" s="727"/>
      <c r="FZF213" s="403"/>
      <c r="FZG213" s="403"/>
      <c r="FZS213" s="727"/>
      <c r="FZV213" s="403"/>
      <c r="FZW213" s="403"/>
      <c r="GAI213" s="727"/>
      <c r="GAL213" s="403"/>
      <c r="GAM213" s="403"/>
      <c r="GAY213" s="727"/>
      <c r="GBB213" s="403"/>
      <c r="GBC213" s="403"/>
      <c r="GBO213" s="727"/>
      <c r="GBR213" s="403"/>
      <c r="GBS213" s="403"/>
      <c r="GCE213" s="727"/>
      <c r="GCH213" s="403"/>
      <c r="GCI213" s="403"/>
      <c r="GCU213" s="727"/>
      <c r="GCX213" s="403"/>
      <c r="GCY213" s="403"/>
      <c r="GDK213" s="727"/>
      <c r="GDN213" s="403"/>
      <c r="GDO213" s="403"/>
      <c r="GEA213" s="727"/>
      <c r="GED213" s="403"/>
      <c r="GEE213" s="403"/>
      <c r="GEQ213" s="727"/>
      <c r="GET213" s="403"/>
      <c r="GEU213" s="403"/>
      <c r="GFG213" s="727"/>
      <c r="GFJ213" s="403"/>
      <c r="GFK213" s="403"/>
      <c r="GFW213" s="727"/>
      <c r="GFZ213" s="403"/>
      <c r="GGA213" s="403"/>
      <c r="GGM213" s="727"/>
      <c r="GGP213" s="403"/>
      <c r="GGQ213" s="403"/>
      <c r="GHC213" s="727"/>
      <c r="GHF213" s="403"/>
      <c r="GHG213" s="403"/>
      <c r="GHS213" s="727"/>
      <c r="GHV213" s="403"/>
      <c r="GHW213" s="403"/>
      <c r="GII213" s="727"/>
      <c r="GIL213" s="403"/>
      <c r="GIM213" s="403"/>
      <c r="GIY213" s="727"/>
      <c r="GJB213" s="403"/>
      <c r="GJC213" s="403"/>
      <c r="GJO213" s="727"/>
      <c r="GJR213" s="403"/>
      <c r="GJS213" s="403"/>
      <c r="GKE213" s="727"/>
      <c r="GKH213" s="403"/>
      <c r="GKI213" s="403"/>
      <c r="GKU213" s="727"/>
      <c r="GKX213" s="403"/>
      <c r="GKY213" s="403"/>
      <c r="GLK213" s="727"/>
      <c r="GLN213" s="403"/>
      <c r="GLO213" s="403"/>
      <c r="GMA213" s="727"/>
      <c r="GMD213" s="403"/>
      <c r="GME213" s="403"/>
      <c r="GMQ213" s="727"/>
      <c r="GMT213" s="403"/>
      <c r="GMU213" s="403"/>
      <c r="GNG213" s="727"/>
      <c r="GNJ213" s="403"/>
      <c r="GNK213" s="403"/>
      <c r="GNW213" s="727"/>
      <c r="GNZ213" s="403"/>
      <c r="GOA213" s="403"/>
      <c r="GOM213" s="727"/>
      <c r="GOP213" s="403"/>
      <c r="GOQ213" s="403"/>
      <c r="GPC213" s="727"/>
      <c r="GPF213" s="403"/>
      <c r="GPG213" s="403"/>
      <c r="GPS213" s="727"/>
      <c r="GPV213" s="403"/>
      <c r="GPW213" s="403"/>
      <c r="GQI213" s="727"/>
      <c r="GQL213" s="403"/>
      <c r="GQM213" s="403"/>
      <c r="GQY213" s="727"/>
      <c r="GRB213" s="403"/>
      <c r="GRC213" s="403"/>
      <c r="GRO213" s="727"/>
      <c r="GRR213" s="403"/>
      <c r="GRS213" s="403"/>
      <c r="GSE213" s="727"/>
      <c r="GSH213" s="403"/>
      <c r="GSI213" s="403"/>
      <c r="GSU213" s="727"/>
      <c r="GSX213" s="403"/>
      <c r="GSY213" s="403"/>
      <c r="GTK213" s="727"/>
      <c r="GTN213" s="403"/>
      <c r="GTO213" s="403"/>
      <c r="GUA213" s="727"/>
      <c r="GUD213" s="403"/>
      <c r="GUE213" s="403"/>
      <c r="GUQ213" s="727"/>
      <c r="GUT213" s="403"/>
      <c r="GUU213" s="403"/>
      <c r="GVG213" s="727"/>
      <c r="GVJ213" s="403"/>
      <c r="GVK213" s="403"/>
      <c r="GVW213" s="727"/>
      <c r="GVZ213" s="403"/>
      <c r="GWA213" s="403"/>
      <c r="GWM213" s="727"/>
      <c r="GWP213" s="403"/>
      <c r="GWQ213" s="403"/>
      <c r="GXC213" s="727"/>
      <c r="GXF213" s="403"/>
      <c r="GXG213" s="403"/>
      <c r="GXS213" s="727"/>
      <c r="GXV213" s="403"/>
      <c r="GXW213" s="403"/>
      <c r="GYI213" s="727"/>
      <c r="GYL213" s="403"/>
      <c r="GYM213" s="403"/>
      <c r="GYY213" s="727"/>
      <c r="GZB213" s="403"/>
      <c r="GZC213" s="403"/>
      <c r="GZO213" s="727"/>
      <c r="GZR213" s="403"/>
      <c r="GZS213" s="403"/>
      <c r="HAE213" s="727"/>
      <c r="HAH213" s="403"/>
      <c r="HAI213" s="403"/>
      <c r="HAU213" s="727"/>
      <c r="HAX213" s="403"/>
      <c r="HAY213" s="403"/>
      <c r="HBK213" s="727"/>
      <c r="HBN213" s="403"/>
      <c r="HBO213" s="403"/>
      <c r="HCA213" s="727"/>
      <c r="HCD213" s="403"/>
      <c r="HCE213" s="403"/>
      <c r="HCQ213" s="727"/>
      <c r="HCT213" s="403"/>
      <c r="HCU213" s="403"/>
      <c r="HDG213" s="727"/>
      <c r="HDJ213" s="403"/>
      <c r="HDK213" s="403"/>
      <c r="HDW213" s="727"/>
      <c r="HDZ213" s="403"/>
      <c r="HEA213" s="403"/>
      <c r="HEM213" s="727"/>
      <c r="HEP213" s="403"/>
      <c r="HEQ213" s="403"/>
      <c r="HFC213" s="727"/>
      <c r="HFF213" s="403"/>
      <c r="HFG213" s="403"/>
      <c r="HFS213" s="727"/>
      <c r="HFV213" s="403"/>
      <c r="HFW213" s="403"/>
      <c r="HGI213" s="727"/>
      <c r="HGL213" s="403"/>
      <c r="HGM213" s="403"/>
      <c r="HGY213" s="727"/>
      <c r="HHB213" s="403"/>
      <c r="HHC213" s="403"/>
      <c r="HHO213" s="727"/>
      <c r="HHR213" s="403"/>
      <c r="HHS213" s="403"/>
      <c r="HIE213" s="727"/>
      <c r="HIH213" s="403"/>
      <c r="HII213" s="403"/>
      <c r="HIU213" s="727"/>
      <c r="HIX213" s="403"/>
      <c r="HIY213" s="403"/>
      <c r="HJK213" s="727"/>
      <c r="HJN213" s="403"/>
      <c r="HJO213" s="403"/>
      <c r="HKA213" s="727"/>
      <c r="HKD213" s="403"/>
      <c r="HKE213" s="403"/>
      <c r="HKQ213" s="727"/>
      <c r="HKT213" s="403"/>
      <c r="HKU213" s="403"/>
      <c r="HLG213" s="727"/>
      <c r="HLJ213" s="403"/>
      <c r="HLK213" s="403"/>
      <c r="HLW213" s="727"/>
      <c r="HLZ213" s="403"/>
      <c r="HMA213" s="403"/>
      <c r="HMM213" s="727"/>
      <c r="HMP213" s="403"/>
      <c r="HMQ213" s="403"/>
      <c r="HNC213" s="727"/>
      <c r="HNF213" s="403"/>
      <c r="HNG213" s="403"/>
      <c r="HNS213" s="727"/>
      <c r="HNV213" s="403"/>
      <c r="HNW213" s="403"/>
      <c r="HOI213" s="727"/>
      <c r="HOL213" s="403"/>
      <c r="HOM213" s="403"/>
      <c r="HOY213" s="727"/>
      <c r="HPB213" s="403"/>
      <c r="HPC213" s="403"/>
      <c r="HPO213" s="727"/>
      <c r="HPR213" s="403"/>
      <c r="HPS213" s="403"/>
      <c r="HQE213" s="727"/>
      <c r="HQH213" s="403"/>
      <c r="HQI213" s="403"/>
      <c r="HQU213" s="727"/>
      <c r="HQX213" s="403"/>
      <c r="HQY213" s="403"/>
      <c r="HRK213" s="727"/>
      <c r="HRN213" s="403"/>
      <c r="HRO213" s="403"/>
      <c r="HSA213" s="727"/>
      <c r="HSD213" s="403"/>
      <c r="HSE213" s="403"/>
      <c r="HSQ213" s="727"/>
      <c r="HST213" s="403"/>
      <c r="HSU213" s="403"/>
      <c r="HTG213" s="727"/>
      <c r="HTJ213" s="403"/>
      <c r="HTK213" s="403"/>
      <c r="HTW213" s="727"/>
      <c r="HTZ213" s="403"/>
      <c r="HUA213" s="403"/>
      <c r="HUM213" s="727"/>
      <c r="HUP213" s="403"/>
      <c r="HUQ213" s="403"/>
      <c r="HVC213" s="727"/>
      <c r="HVF213" s="403"/>
      <c r="HVG213" s="403"/>
      <c r="HVS213" s="727"/>
      <c r="HVV213" s="403"/>
      <c r="HVW213" s="403"/>
      <c r="HWI213" s="727"/>
      <c r="HWL213" s="403"/>
      <c r="HWM213" s="403"/>
      <c r="HWY213" s="727"/>
      <c r="HXB213" s="403"/>
      <c r="HXC213" s="403"/>
      <c r="HXO213" s="727"/>
      <c r="HXR213" s="403"/>
      <c r="HXS213" s="403"/>
      <c r="HYE213" s="727"/>
      <c r="HYH213" s="403"/>
      <c r="HYI213" s="403"/>
      <c r="HYU213" s="727"/>
      <c r="HYX213" s="403"/>
      <c r="HYY213" s="403"/>
      <c r="HZK213" s="727"/>
      <c r="HZN213" s="403"/>
      <c r="HZO213" s="403"/>
      <c r="IAA213" s="727"/>
      <c r="IAD213" s="403"/>
      <c r="IAE213" s="403"/>
      <c r="IAQ213" s="727"/>
      <c r="IAT213" s="403"/>
      <c r="IAU213" s="403"/>
      <c r="IBG213" s="727"/>
      <c r="IBJ213" s="403"/>
      <c r="IBK213" s="403"/>
      <c r="IBW213" s="727"/>
      <c r="IBZ213" s="403"/>
      <c r="ICA213" s="403"/>
      <c r="ICM213" s="727"/>
      <c r="ICP213" s="403"/>
      <c r="ICQ213" s="403"/>
      <c r="IDC213" s="727"/>
      <c r="IDF213" s="403"/>
      <c r="IDG213" s="403"/>
      <c r="IDS213" s="727"/>
      <c r="IDV213" s="403"/>
      <c r="IDW213" s="403"/>
      <c r="IEI213" s="727"/>
      <c r="IEL213" s="403"/>
      <c r="IEM213" s="403"/>
      <c r="IEY213" s="727"/>
      <c r="IFB213" s="403"/>
      <c r="IFC213" s="403"/>
      <c r="IFO213" s="727"/>
      <c r="IFR213" s="403"/>
      <c r="IFS213" s="403"/>
      <c r="IGE213" s="727"/>
      <c r="IGH213" s="403"/>
      <c r="IGI213" s="403"/>
      <c r="IGU213" s="727"/>
      <c r="IGX213" s="403"/>
      <c r="IGY213" s="403"/>
      <c r="IHK213" s="727"/>
      <c r="IHN213" s="403"/>
      <c r="IHO213" s="403"/>
      <c r="IIA213" s="727"/>
      <c r="IID213" s="403"/>
      <c r="IIE213" s="403"/>
      <c r="IIQ213" s="727"/>
      <c r="IIT213" s="403"/>
      <c r="IIU213" s="403"/>
      <c r="IJG213" s="727"/>
      <c r="IJJ213" s="403"/>
      <c r="IJK213" s="403"/>
      <c r="IJW213" s="727"/>
      <c r="IJZ213" s="403"/>
      <c r="IKA213" s="403"/>
      <c r="IKM213" s="727"/>
      <c r="IKP213" s="403"/>
      <c r="IKQ213" s="403"/>
      <c r="ILC213" s="727"/>
      <c r="ILF213" s="403"/>
      <c r="ILG213" s="403"/>
      <c r="ILS213" s="727"/>
      <c r="ILV213" s="403"/>
      <c r="ILW213" s="403"/>
      <c r="IMI213" s="727"/>
      <c r="IML213" s="403"/>
      <c r="IMM213" s="403"/>
      <c r="IMY213" s="727"/>
      <c r="INB213" s="403"/>
      <c r="INC213" s="403"/>
      <c r="INO213" s="727"/>
      <c r="INR213" s="403"/>
      <c r="INS213" s="403"/>
      <c r="IOE213" s="727"/>
      <c r="IOH213" s="403"/>
      <c r="IOI213" s="403"/>
      <c r="IOU213" s="727"/>
      <c r="IOX213" s="403"/>
      <c r="IOY213" s="403"/>
      <c r="IPK213" s="727"/>
      <c r="IPN213" s="403"/>
      <c r="IPO213" s="403"/>
      <c r="IQA213" s="727"/>
      <c r="IQD213" s="403"/>
      <c r="IQE213" s="403"/>
      <c r="IQQ213" s="727"/>
      <c r="IQT213" s="403"/>
      <c r="IQU213" s="403"/>
      <c r="IRG213" s="727"/>
      <c r="IRJ213" s="403"/>
      <c r="IRK213" s="403"/>
      <c r="IRW213" s="727"/>
      <c r="IRZ213" s="403"/>
      <c r="ISA213" s="403"/>
      <c r="ISM213" s="727"/>
      <c r="ISP213" s="403"/>
      <c r="ISQ213" s="403"/>
      <c r="ITC213" s="727"/>
      <c r="ITF213" s="403"/>
      <c r="ITG213" s="403"/>
      <c r="ITS213" s="727"/>
      <c r="ITV213" s="403"/>
      <c r="ITW213" s="403"/>
      <c r="IUI213" s="727"/>
      <c r="IUL213" s="403"/>
      <c r="IUM213" s="403"/>
      <c r="IUY213" s="727"/>
      <c r="IVB213" s="403"/>
      <c r="IVC213" s="403"/>
      <c r="IVO213" s="727"/>
      <c r="IVR213" s="403"/>
      <c r="IVS213" s="403"/>
      <c r="IWE213" s="727"/>
      <c r="IWH213" s="403"/>
      <c r="IWI213" s="403"/>
      <c r="IWU213" s="727"/>
      <c r="IWX213" s="403"/>
      <c r="IWY213" s="403"/>
      <c r="IXK213" s="727"/>
      <c r="IXN213" s="403"/>
      <c r="IXO213" s="403"/>
      <c r="IYA213" s="727"/>
      <c r="IYD213" s="403"/>
      <c r="IYE213" s="403"/>
      <c r="IYQ213" s="727"/>
      <c r="IYT213" s="403"/>
      <c r="IYU213" s="403"/>
      <c r="IZG213" s="727"/>
      <c r="IZJ213" s="403"/>
      <c r="IZK213" s="403"/>
      <c r="IZW213" s="727"/>
      <c r="IZZ213" s="403"/>
      <c r="JAA213" s="403"/>
      <c r="JAM213" s="727"/>
      <c r="JAP213" s="403"/>
      <c r="JAQ213" s="403"/>
      <c r="JBC213" s="727"/>
      <c r="JBF213" s="403"/>
      <c r="JBG213" s="403"/>
      <c r="JBS213" s="727"/>
      <c r="JBV213" s="403"/>
      <c r="JBW213" s="403"/>
      <c r="JCI213" s="727"/>
      <c r="JCL213" s="403"/>
      <c r="JCM213" s="403"/>
      <c r="JCY213" s="727"/>
      <c r="JDB213" s="403"/>
      <c r="JDC213" s="403"/>
      <c r="JDO213" s="727"/>
      <c r="JDR213" s="403"/>
      <c r="JDS213" s="403"/>
      <c r="JEE213" s="727"/>
      <c r="JEH213" s="403"/>
      <c r="JEI213" s="403"/>
      <c r="JEU213" s="727"/>
      <c r="JEX213" s="403"/>
      <c r="JEY213" s="403"/>
      <c r="JFK213" s="727"/>
      <c r="JFN213" s="403"/>
      <c r="JFO213" s="403"/>
      <c r="JGA213" s="727"/>
      <c r="JGD213" s="403"/>
      <c r="JGE213" s="403"/>
      <c r="JGQ213" s="727"/>
      <c r="JGT213" s="403"/>
      <c r="JGU213" s="403"/>
      <c r="JHG213" s="727"/>
      <c r="JHJ213" s="403"/>
      <c r="JHK213" s="403"/>
      <c r="JHW213" s="727"/>
      <c r="JHZ213" s="403"/>
      <c r="JIA213" s="403"/>
      <c r="JIM213" s="727"/>
      <c r="JIP213" s="403"/>
      <c r="JIQ213" s="403"/>
      <c r="JJC213" s="727"/>
      <c r="JJF213" s="403"/>
      <c r="JJG213" s="403"/>
      <c r="JJS213" s="727"/>
      <c r="JJV213" s="403"/>
      <c r="JJW213" s="403"/>
      <c r="JKI213" s="727"/>
      <c r="JKL213" s="403"/>
      <c r="JKM213" s="403"/>
      <c r="JKY213" s="727"/>
      <c r="JLB213" s="403"/>
      <c r="JLC213" s="403"/>
      <c r="JLO213" s="727"/>
      <c r="JLR213" s="403"/>
      <c r="JLS213" s="403"/>
      <c r="JME213" s="727"/>
      <c r="JMH213" s="403"/>
      <c r="JMI213" s="403"/>
      <c r="JMU213" s="727"/>
      <c r="JMX213" s="403"/>
      <c r="JMY213" s="403"/>
      <c r="JNK213" s="727"/>
      <c r="JNN213" s="403"/>
      <c r="JNO213" s="403"/>
      <c r="JOA213" s="727"/>
      <c r="JOD213" s="403"/>
      <c r="JOE213" s="403"/>
      <c r="JOQ213" s="727"/>
      <c r="JOT213" s="403"/>
      <c r="JOU213" s="403"/>
      <c r="JPG213" s="727"/>
      <c r="JPJ213" s="403"/>
      <c r="JPK213" s="403"/>
      <c r="JPW213" s="727"/>
      <c r="JPZ213" s="403"/>
      <c r="JQA213" s="403"/>
      <c r="JQM213" s="727"/>
      <c r="JQP213" s="403"/>
      <c r="JQQ213" s="403"/>
      <c r="JRC213" s="727"/>
      <c r="JRF213" s="403"/>
      <c r="JRG213" s="403"/>
      <c r="JRS213" s="727"/>
      <c r="JRV213" s="403"/>
      <c r="JRW213" s="403"/>
      <c r="JSI213" s="727"/>
      <c r="JSL213" s="403"/>
      <c r="JSM213" s="403"/>
      <c r="JSY213" s="727"/>
      <c r="JTB213" s="403"/>
      <c r="JTC213" s="403"/>
      <c r="JTO213" s="727"/>
      <c r="JTR213" s="403"/>
      <c r="JTS213" s="403"/>
      <c r="JUE213" s="727"/>
      <c r="JUH213" s="403"/>
      <c r="JUI213" s="403"/>
      <c r="JUU213" s="727"/>
      <c r="JUX213" s="403"/>
      <c r="JUY213" s="403"/>
      <c r="JVK213" s="727"/>
      <c r="JVN213" s="403"/>
      <c r="JVO213" s="403"/>
      <c r="JWA213" s="727"/>
      <c r="JWD213" s="403"/>
      <c r="JWE213" s="403"/>
      <c r="JWQ213" s="727"/>
      <c r="JWT213" s="403"/>
      <c r="JWU213" s="403"/>
      <c r="JXG213" s="727"/>
      <c r="JXJ213" s="403"/>
      <c r="JXK213" s="403"/>
      <c r="JXW213" s="727"/>
      <c r="JXZ213" s="403"/>
      <c r="JYA213" s="403"/>
      <c r="JYM213" s="727"/>
      <c r="JYP213" s="403"/>
      <c r="JYQ213" s="403"/>
      <c r="JZC213" s="727"/>
      <c r="JZF213" s="403"/>
      <c r="JZG213" s="403"/>
      <c r="JZS213" s="727"/>
      <c r="JZV213" s="403"/>
      <c r="JZW213" s="403"/>
      <c r="KAI213" s="727"/>
      <c r="KAL213" s="403"/>
      <c r="KAM213" s="403"/>
      <c r="KAY213" s="727"/>
      <c r="KBB213" s="403"/>
      <c r="KBC213" s="403"/>
      <c r="KBO213" s="727"/>
      <c r="KBR213" s="403"/>
      <c r="KBS213" s="403"/>
      <c r="KCE213" s="727"/>
      <c r="KCH213" s="403"/>
      <c r="KCI213" s="403"/>
      <c r="KCU213" s="727"/>
      <c r="KCX213" s="403"/>
      <c r="KCY213" s="403"/>
      <c r="KDK213" s="727"/>
      <c r="KDN213" s="403"/>
      <c r="KDO213" s="403"/>
      <c r="KEA213" s="727"/>
      <c r="KED213" s="403"/>
      <c r="KEE213" s="403"/>
      <c r="KEQ213" s="727"/>
      <c r="KET213" s="403"/>
      <c r="KEU213" s="403"/>
      <c r="KFG213" s="727"/>
      <c r="KFJ213" s="403"/>
      <c r="KFK213" s="403"/>
      <c r="KFW213" s="727"/>
      <c r="KFZ213" s="403"/>
      <c r="KGA213" s="403"/>
      <c r="KGM213" s="727"/>
      <c r="KGP213" s="403"/>
      <c r="KGQ213" s="403"/>
      <c r="KHC213" s="727"/>
      <c r="KHF213" s="403"/>
      <c r="KHG213" s="403"/>
      <c r="KHS213" s="727"/>
      <c r="KHV213" s="403"/>
      <c r="KHW213" s="403"/>
      <c r="KII213" s="727"/>
      <c r="KIL213" s="403"/>
      <c r="KIM213" s="403"/>
      <c r="KIY213" s="727"/>
      <c r="KJB213" s="403"/>
      <c r="KJC213" s="403"/>
      <c r="KJO213" s="727"/>
      <c r="KJR213" s="403"/>
      <c r="KJS213" s="403"/>
      <c r="KKE213" s="727"/>
      <c r="KKH213" s="403"/>
      <c r="KKI213" s="403"/>
      <c r="KKU213" s="727"/>
      <c r="KKX213" s="403"/>
      <c r="KKY213" s="403"/>
      <c r="KLK213" s="727"/>
      <c r="KLN213" s="403"/>
      <c r="KLO213" s="403"/>
      <c r="KMA213" s="727"/>
      <c r="KMD213" s="403"/>
      <c r="KME213" s="403"/>
      <c r="KMQ213" s="727"/>
      <c r="KMT213" s="403"/>
      <c r="KMU213" s="403"/>
      <c r="KNG213" s="727"/>
      <c r="KNJ213" s="403"/>
      <c r="KNK213" s="403"/>
      <c r="KNW213" s="727"/>
      <c r="KNZ213" s="403"/>
      <c r="KOA213" s="403"/>
      <c r="KOM213" s="727"/>
      <c r="KOP213" s="403"/>
      <c r="KOQ213" s="403"/>
      <c r="KPC213" s="727"/>
      <c r="KPF213" s="403"/>
      <c r="KPG213" s="403"/>
      <c r="KPS213" s="727"/>
      <c r="KPV213" s="403"/>
      <c r="KPW213" s="403"/>
      <c r="KQI213" s="727"/>
      <c r="KQL213" s="403"/>
      <c r="KQM213" s="403"/>
      <c r="KQY213" s="727"/>
      <c r="KRB213" s="403"/>
      <c r="KRC213" s="403"/>
      <c r="KRO213" s="727"/>
      <c r="KRR213" s="403"/>
      <c r="KRS213" s="403"/>
      <c r="KSE213" s="727"/>
      <c r="KSH213" s="403"/>
      <c r="KSI213" s="403"/>
      <c r="KSU213" s="727"/>
      <c r="KSX213" s="403"/>
      <c r="KSY213" s="403"/>
      <c r="KTK213" s="727"/>
      <c r="KTN213" s="403"/>
      <c r="KTO213" s="403"/>
      <c r="KUA213" s="727"/>
      <c r="KUD213" s="403"/>
      <c r="KUE213" s="403"/>
      <c r="KUQ213" s="727"/>
      <c r="KUT213" s="403"/>
      <c r="KUU213" s="403"/>
      <c r="KVG213" s="727"/>
      <c r="KVJ213" s="403"/>
      <c r="KVK213" s="403"/>
      <c r="KVW213" s="727"/>
      <c r="KVZ213" s="403"/>
      <c r="KWA213" s="403"/>
      <c r="KWM213" s="727"/>
      <c r="KWP213" s="403"/>
      <c r="KWQ213" s="403"/>
      <c r="KXC213" s="727"/>
      <c r="KXF213" s="403"/>
      <c r="KXG213" s="403"/>
      <c r="KXS213" s="727"/>
      <c r="KXV213" s="403"/>
      <c r="KXW213" s="403"/>
      <c r="KYI213" s="727"/>
      <c r="KYL213" s="403"/>
      <c r="KYM213" s="403"/>
      <c r="KYY213" s="727"/>
      <c r="KZB213" s="403"/>
      <c r="KZC213" s="403"/>
      <c r="KZO213" s="727"/>
      <c r="KZR213" s="403"/>
      <c r="KZS213" s="403"/>
      <c r="LAE213" s="727"/>
      <c r="LAH213" s="403"/>
      <c r="LAI213" s="403"/>
      <c r="LAU213" s="727"/>
      <c r="LAX213" s="403"/>
      <c r="LAY213" s="403"/>
      <c r="LBK213" s="727"/>
      <c r="LBN213" s="403"/>
      <c r="LBO213" s="403"/>
      <c r="LCA213" s="727"/>
      <c r="LCD213" s="403"/>
      <c r="LCE213" s="403"/>
      <c r="LCQ213" s="727"/>
      <c r="LCT213" s="403"/>
      <c r="LCU213" s="403"/>
      <c r="LDG213" s="727"/>
      <c r="LDJ213" s="403"/>
      <c r="LDK213" s="403"/>
      <c r="LDW213" s="727"/>
      <c r="LDZ213" s="403"/>
      <c r="LEA213" s="403"/>
      <c r="LEM213" s="727"/>
      <c r="LEP213" s="403"/>
      <c r="LEQ213" s="403"/>
      <c r="LFC213" s="727"/>
      <c r="LFF213" s="403"/>
      <c r="LFG213" s="403"/>
      <c r="LFS213" s="727"/>
      <c r="LFV213" s="403"/>
      <c r="LFW213" s="403"/>
      <c r="LGI213" s="727"/>
      <c r="LGL213" s="403"/>
      <c r="LGM213" s="403"/>
      <c r="LGY213" s="727"/>
      <c r="LHB213" s="403"/>
      <c r="LHC213" s="403"/>
      <c r="LHO213" s="727"/>
      <c r="LHR213" s="403"/>
      <c r="LHS213" s="403"/>
      <c r="LIE213" s="727"/>
      <c r="LIH213" s="403"/>
      <c r="LII213" s="403"/>
      <c r="LIU213" s="727"/>
      <c r="LIX213" s="403"/>
      <c r="LIY213" s="403"/>
      <c r="LJK213" s="727"/>
      <c r="LJN213" s="403"/>
      <c r="LJO213" s="403"/>
      <c r="LKA213" s="727"/>
      <c r="LKD213" s="403"/>
      <c r="LKE213" s="403"/>
      <c r="LKQ213" s="727"/>
      <c r="LKT213" s="403"/>
      <c r="LKU213" s="403"/>
      <c r="LLG213" s="727"/>
      <c r="LLJ213" s="403"/>
      <c r="LLK213" s="403"/>
      <c r="LLW213" s="727"/>
      <c r="LLZ213" s="403"/>
      <c r="LMA213" s="403"/>
      <c r="LMM213" s="727"/>
      <c r="LMP213" s="403"/>
      <c r="LMQ213" s="403"/>
      <c r="LNC213" s="727"/>
      <c r="LNF213" s="403"/>
      <c r="LNG213" s="403"/>
      <c r="LNS213" s="727"/>
      <c r="LNV213" s="403"/>
      <c r="LNW213" s="403"/>
      <c r="LOI213" s="727"/>
      <c r="LOL213" s="403"/>
      <c r="LOM213" s="403"/>
      <c r="LOY213" s="727"/>
      <c r="LPB213" s="403"/>
      <c r="LPC213" s="403"/>
      <c r="LPO213" s="727"/>
      <c r="LPR213" s="403"/>
      <c r="LPS213" s="403"/>
      <c r="LQE213" s="727"/>
      <c r="LQH213" s="403"/>
      <c r="LQI213" s="403"/>
      <c r="LQU213" s="727"/>
      <c r="LQX213" s="403"/>
      <c r="LQY213" s="403"/>
      <c r="LRK213" s="727"/>
      <c r="LRN213" s="403"/>
      <c r="LRO213" s="403"/>
      <c r="LSA213" s="727"/>
      <c r="LSD213" s="403"/>
      <c r="LSE213" s="403"/>
      <c r="LSQ213" s="727"/>
      <c r="LST213" s="403"/>
      <c r="LSU213" s="403"/>
      <c r="LTG213" s="727"/>
      <c r="LTJ213" s="403"/>
      <c r="LTK213" s="403"/>
      <c r="LTW213" s="727"/>
      <c r="LTZ213" s="403"/>
      <c r="LUA213" s="403"/>
      <c r="LUM213" s="727"/>
      <c r="LUP213" s="403"/>
      <c r="LUQ213" s="403"/>
      <c r="LVC213" s="727"/>
      <c r="LVF213" s="403"/>
      <c r="LVG213" s="403"/>
      <c r="LVS213" s="727"/>
      <c r="LVV213" s="403"/>
      <c r="LVW213" s="403"/>
      <c r="LWI213" s="727"/>
      <c r="LWL213" s="403"/>
      <c r="LWM213" s="403"/>
      <c r="LWY213" s="727"/>
      <c r="LXB213" s="403"/>
      <c r="LXC213" s="403"/>
      <c r="LXO213" s="727"/>
      <c r="LXR213" s="403"/>
      <c r="LXS213" s="403"/>
      <c r="LYE213" s="727"/>
      <c r="LYH213" s="403"/>
      <c r="LYI213" s="403"/>
      <c r="LYU213" s="727"/>
      <c r="LYX213" s="403"/>
      <c r="LYY213" s="403"/>
      <c r="LZK213" s="727"/>
      <c r="LZN213" s="403"/>
      <c r="LZO213" s="403"/>
      <c r="MAA213" s="727"/>
      <c r="MAD213" s="403"/>
      <c r="MAE213" s="403"/>
      <c r="MAQ213" s="727"/>
      <c r="MAT213" s="403"/>
      <c r="MAU213" s="403"/>
      <c r="MBG213" s="727"/>
      <c r="MBJ213" s="403"/>
      <c r="MBK213" s="403"/>
      <c r="MBW213" s="727"/>
      <c r="MBZ213" s="403"/>
      <c r="MCA213" s="403"/>
      <c r="MCM213" s="727"/>
      <c r="MCP213" s="403"/>
      <c r="MCQ213" s="403"/>
      <c r="MDC213" s="727"/>
      <c r="MDF213" s="403"/>
      <c r="MDG213" s="403"/>
      <c r="MDS213" s="727"/>
      <c r="MDV213" s="403"/>
      <c r="MDW213" s="403"/>
      <c r="MEI213" s="727"/>
      <c r="MEL213" s="403"/>
      <c r="MEM213" s="403"/>
      <c r="MEY213" s="727"/>
      <c r="MFB213" s="403"/>
      <c r="MFC213" s="403"/>
      <c r="MFO213" s="727"/>
      <c r="MFR213" s="403"/>
      <c r="MFS213" s="403"/>
      <c r="MGE213" s="727"/>
      <c r="MGH213" s="403"/>
      <c r="MGI213" s="403"/>
      <c r="MGU213" s="727"/>
      <c r="MGX213" s="403"/>
      <c r="MGY213" s="403"/>
      <c r="MHK213" s="727"/>
      <c r="MHN213" s="403"/>
      <c r="MHO213" s="403"/>
      <c r="MIA213" s="727"/>
      <c r="MID213" s="403"/>
      <c r="MIE213" s="403"/>
      <c r="MIQ213" s="727"/>
      <c r="MIT213" s="403"/>
      <c r="MIU213" s="403"/>
      <c r="MJG213" s="727"/>
      <c r="MJJ213" s="403"/>
      <c r="MJK213" s="403"/>
      <c r="MJW213" s="727"/>
      <c r="MJZ213" s="403"/>
      <c r="MKA213" s="403"/>
      <c r="MKM213" s="727"/>
      <c r="MKP213" s="403"/>
      <c r="MKQ213" s="403"/>
      <c r="MLC213" s="727"/>
      <c r="MLF213" s="403"/>
      <c r="MLG213" s="403"/>
      <c r="MLS213" s="727"/>
      <c r="MLV213" s="403"/>
      <c r="MLW213" s="403"/>
      <c r="MMI213" s="727"/>
      <c r="MML213" s="403"/>
      <c r="MMM213" s="403"/>
      <c r="MMY213" s="727"/>
      <c r="MNB213" s="403"/>
      <c r="MNC213" s="403"/>
      <c r="MNO213" s="727"/>
      <c r="MNR213" s="403"/>
      <c r="MNS213" s="403"/>
      <c r="MOE213" s="727"/>
      <c r="MOH213" s="403"/>
      <c r="MOI213" s="403"/>
      <c r="MOU213" s="727"/>
      <c r="MOX213" s="403"/>
      <c r="MOY213" s="403"/>
      <c r="MPK213" s="727"/>
      <c r="MPN213" s="403"/>
      <c r="MPO213" s="403"/>
      <c r="MQA213" s="727"/>
      <c r="MQD213" s="403"/>
      <c r="MQE213" s="403"/>
      <c r="MQQ213" s="727"/>
      <c r="MQT213" s="403"/>
      <c r="MQU213" s="403"/>
      <c r="MRG213" s="727"/>
      <c r="MRJ213" s="403"/>
      <c r="MRK213" s="403"/>
      <c r="MRW213" s="727"/>
      <c r="MRZ213" s="403"/>
      <c r="MSA213" s="403"/>
      <c r="MSM213" s="727"/>
      <c r="MSP213" s="403"/>
      <c r="MSQ213" s="403"/>
      <c r="MTC213" s="727"/>
      <c r="MTF213" s="403"/>
      <c r="MTG213" s="403"/>
      <c r="MTS213" s="727"/>
      <c r="MTV213" s="403"/>
      <c r="MTW213" s="403"/>
      <c r="MUI213" s="727"/>
      <c r="MUL213" s="403"/>
      <c r="MUM213" s="403"/>
      <c r="MUY213" s="727"/>
      <c r="MVB213" s="403"/>
      <c r="MVC213" s="403"/>
      <c r="MVO213" s="727"/>
      <c r="MVR213" s="403"/>
      <c r="MVS213" s="403"/>
      <c r="MWE213" s="727"/>
      <c r="MWH213" s="403"/>
      <c r="MWI213" s="403"/>
      <c r="MWU213" s="727"/>
      <c r="MWX213" s="403"/>
      <c r="MWY213" s="403"/>
      <c r="MXK213" s="727"/>
      <c r="MXN213" s="403"/>
      <c r="MXO213" s="403"/>
      <c r="MYA213" s="727"/>
      <c r="MYD213" s="403"/>
      <c r="MYE213" s="403"/>
      <c r="MYQ213" s="727"/>
      <c r="MYT213" s="403"/>
      <c r="MYU213" s="403"/>
      <c r="MZG213" s="727"/>
      <c r="MZJ213" s="403"/>
      <c r="MZK213" s="403"/>
      <c r="MZW213" s="727"/>
      <c r="MZZ213" s="403"/>
      <c r="NAA213" s="403"/>
      <c r="NAM213" s="727"/>
      <c r="NAP213" s="403"/>
      <c r="NAQ213" s="403"/>
      <c r="NBC213" s="727"/>
      <c r="NBF213" s="403"/>
      <c r="NBG213" s="403"/>
      <c r="NBS213" s="727"/>
      <c r="NBV213" s="403"/>
      <c r="NBW213" s="403"/>
      <c r="NCI213" s="727"/>
      <c r="NCL213" s="403"/>
      <c r="NCM213" s="403"/>
      <c r="NCY213" s="727"/>
      <c r="NDB213" s="403"/>
      <c r="NDC213" s="403"/>
      <c r="NDO213" s="727"/>
      <c r="NDR213" s="403"/>
      <c r="NDS213" s="403"/>
      <c r="NEE213" s="727"/>
      <c r="NEH213" s="403"/>
      <c r="NEI213" s="403"/>
      <c r="NEU213" s="727"/>
      <c r="NEX213" s="403"/>
      <c r="NEY213" s="403"/>
      <c r="NFK213" s="727"/>
      <c r="NFN213" s="403"/>
      <c r="NFO213" s="403"/>
      <c r="NGA213" s="727"/>
      <c r="NGD213" s="403"/>
      <c r="NGE213" s="403"/>
      <c r="NGQ213" s="727"/>
      <c r="NGT213" s="403"/>
      <c r="NGU213" s="403"/>
      <c r="NHG213" s="727"/>
      <c r="NHJ213" s="403"/>
      <c r="NHK213" s="403"/>
      <c r="NHW213" s="727"/>
      <c r="NHZ213" s="403"/>
      <c r="NIA213" s="403"/>
      <c r="NIM213" s="727"/>
      <c r="NIP213" s="403"/>
      <c r="NIQ213" s="403"/>
      <c r="NJC213" s="727"/>
      <c r="NJF213" s="403"/>
      <c r="NJG213" s="403"/>
      <c r="NJS213" s="727"/>
      <c r="NJV213" s="403"/>
      <c r="NJW213" s="403"/>
      <c r="NKI213" s="727"/>
      <c r="NKL213" s="403"/>
      <c r="NKM213" s="403"/>
      <c r="NKY213" s="727"/>
      <c r="NLB213" s="403"/>
      <c r="NLC213" s="403"/>
      <c r="NLO213" s="727"/>
      <c r="NLR213" s="403"/>
      <c r="NLS213" s="403"/>
      <c r="NME213" s="727"/>
      <c r="NMH213" s="403"/>
      <c r="NMI213" s="403"/>
      <c r="NMU213" s="727"/>
      <c r="NMX213" s="403"/>
      <c r="NMY213" s="403"/>
      <c r="NNK213" s="727"/>
      <c r="NNN213" s="403"/>
      <c r="NNO213" s="403"/>
      <c r="NOA213" s="727"/>
      <c r="NOD213" s="403"/>
      <c r="NOE213" s="403"/>
      <c r="NOQ213" s="727"/>
      <c r="NOT213" s="403"/>
      <c r="NOU213" s="403"/>
      <c r="NPG213" s="727"/>
      <c r="NPJ213" s="403"/>
      <c r="NPK213" s="403"/>
      <c r="NPW213" s="727"/>
      <c r="NPZ213" s="403"/>
      <c r="NQA213" s="403"/>
      <c r="NQM213" s="727"/>
      <c r="NQP213" s="403"/>
      <c r="NQQ213" s="403"/>
      <c r="NRC213" s="727"/>
      <c r="NRF213" s="403"/>
      <c r="NRG213" s="403"/>
      <c r="NRS213" s="727"/>
      <c r="NRV213" s="403"/>
      <c r="NRW213" s="403"/>
      <c r="NSI213" s="727"/>
      <c r="NSL213" s="403"/>
      <c r="NSM213" s="403"/>
      <c r="NSY213" s="727"/>
      <c r="NTB213" s="403"/>
      <c r="NTC213" s="403"/>
      <c r="NTO213" s="727"/>
      <c r="NTR213" s="403"/>
      <c r="NTS213" s="403"/>
      <c r="NUE213" s="727"/>
      <c r="NUH213" s="403"/>
      <c r="NUI213" s="403"/>
      <c r="NUU213" s="727"/>
      <c r="NUX213" s="403"/>
      <c r="NUY213" s="403"/>
      <c r="NVK213" s="727"/>
      <c r="NVN213" s="403"/>
      <c r="NVO213" s="403"/>
      <c r="NWA213" s="727"/>
      <c r="NWD213" s="403"/>
      <c r="NWE213" s="403"/>
      <c r="NWQ213" s="727"/>
      <c r="NWT213" s="403"/>
      <c r="NWU213" s="403"/>
      <c r="NXG213" s="727"/>
      <c r="NXJ213" s="403"/>
      <c r="NXK213" s="403"/>
      <c r="NXW213" s="727"/>
      <c r="NXZ213" s="403"/>
      <c r="NYA213" s="403"/>
      <c r="NYM213" s="727"/>
      <c r="NYP213" s="403"/>
      <c r="NYQ213" s="403"/>
      <c r="NZC213" s="727"/>
      <c r="NZF213" s="403"/>
      <c r="NZG213" s="403"/>
      <c r="NZS213" s="727"/>
      <c r="NZV213" s="403"/>
      <c r="NZW213" s="403"/>
      <c r="OAI213" s="727"/>
      <c r="OAL213" s="403"/>
      <c r="OAM213" s="403"/>
      <c r="OAY213" s="727"/>
      <c r="OBB213" s="403"/>
      <c r="OBC213" s="403"/>
      <c r="OBO213" s="727"/>
      <c r="OBR213" s="403"/>
      <c r="OBS213" s="403"/>
      <c r="OCE213" s="727"/>
      <c r="OCH213" s="403"/>
      <c r="OCI213" s="403"/>
      <c r="OCU213" s="727"/>
      <c r="OCX213" s="403"/>
      <c r="OCY213" s="403"/>
      <c r="ODK213" s="727"/>
      <c r="ODN213" s="403"/>
      <c r="ODO213" s="403"/>
      <c r="OEA213" s="727"/>
      <c r="OED213" s="403"/>
      <c r="OEE213" s="403"/>
      <c r="OEQ213" s="727"/>
      <c r="OET213" s="403"/>
      <c r="OEU213" s="403"/>
      <c r="OFG213" s="727"/>
      <c r="OFJ213" s="403"/>
      <c r="OFK213" s="403"/>
      <c r="OFW213" s="727"/>
      <c r="OFZ213" s="403"/>
      <c r="OGA213" s="403"/>
      <c r="OGM213" s="727"/>
      <c r="OGP213" s="403"/>
      <c r="OGQ213" s="403"/>
      <c r="OHC213" s="727"/>
      <c r="OHF213" s="403"/>
      <c r="OHG213" s="403"/>
      <c r="OHS213" s="727"/>
      <c r="OHV213" s="403"/>
      <c r="OHW213" s="403"/>
      <c r="OII213" s="727"/>
      <c r="OIL213" s="403"/>
      <c r="OIM213" s="403"/>
      <c r="OIY213" s="727"/>
      <c r="OJB213" s="403"/>
      <c r="OJC213" s="403"/>
      <c r="OJO213" s="727"/>
      <c r="OJR213" s="403"/>
      <c r="OJS213" s="403"/>
      <c r="OKE213" s="727"/>
      <c r="OKH213" s="403"/>
      <c r="OKI213" s="403"/>
      <c r="OKU213" s="727"/>
      <c r="OKX213" s="403"/>
      <c r="OKY213" s="403"/>
      <c r="OLK213" s="727"/>
      <c r="OLN213" s="403"/>
      <c r="OLO213" s="403"/>
      <c r="OMA213" s="727"/>
      <c r="OMD213" s="403"/>
      <c r="OME213" s="403"/>
      <c r="OMQ213" s="727"/>
      <c r="OMT213" s="403"/>
      <c r="OMU213" s="403"/>
      <c r="ONG213" s="727"/>
      <c r="ONJ213" s="403"/>
      <c r="ONK213" s="403"/>
      <c r="ONW213" s="727"/>
      <c r="ONZ213" s="403"/>
      <c r="OOA213" s="403"/>
      <c r="OOM213" s="727"/>
      <c r="OOP213" s="403"/>
      <c r="OOQ213" s="403"/>
      <c r="OPC213" s="727"/>
      <c r="OPF213" s="403"/>
      <c r="OPG213" s="403"/>
      <c r="OPS213" s="727"/>
      <c r="OPV213" s="403"/>
      <c r="OPW213" s="403"/>
      <c r="OQI213" s="727"/>
      <c r="OQL213" s="403"/>
      <c r="OQM213" s="403"/>
      <c r="OQY213" s="727"/>
      <c r="ORB213" s="403"/>
      <c r="ORC213" s="403"/>
      <c r="ORO213" s="727"/>
      <c r="ORR213" s="403"/>
      <c r="ORS213" s="403"/>
      <c r="OSE213" s="727"/>
      <c r="OSH213" s="403"/>
      <c r="OSI213" s="403"/>
      <c r="OSU213" s="727"/>
      <c r="OSX213" s="403"/>
      <c r="OSY213" s="403"/>
      <c r="OTK213" s="727"/>
      <c r="OTN213" s="403"/>
      <c r="OTO213" s="403"/>
      <c r="OUA213" s="727"/>
      <c r="OUD213" s="403"/>
      <c r="OUE213" s="403"/>
      <c r="OUQ213" s="727"/>
      <c r="OUT213" s="403"/>
      <c r="OUU213" s="403"/>
      <c r="OVG213" s="727"/>
      <c r="OVJ213" s="403"/>
      <c r="OVK213" s="403"/>
      <c r="OVW213" s="727"/>
      <c r="OVZ213" s="403"/>
      <c r="OWA213" s="403"/>
      <c r="OWM213" s="727"/>
      <c r="OWP213" s="403"/>
      <c r="OWQ213" s="403"/>
      <c r="OXC213" s="727"/>
      <c r="OXF213" s="403"/>
      <c r="OXG213" s="403"/>
      <c r="OXS213" s="727"/>
      <c r="OXV213" s="403"/>
      <c r="OXW213" s="403"/>
      <c r="OYI213" s="727"/>
      <c r="OYL213" s="403"/>
      <c r="OYM213" s="403"/>
      <c r="OYY213" s="727"/>
      <c r="OZB213" s="403"/>
      <c r="OZC213" s="403"/>
      <c r="OZO213" s="727"/>
      <c r="OZR213" s="403"/>
      <c r="OZS213" s="403"/>
      <c r="PAE213" s="727"/>
      <c r="PAH213" s="403"/>
      <c r="PAI213" s="403"/>
      <c r="PAU213" s="727"/>
      <c r="PAX213" s="403"/>
      <c r="PAY213" s="403"/>
      <c r="PBK213" s="727"/>
      <c r="PBN213" s="403"/>
      <c r="PBO213" s="403"/>
      <c r="PCA213" s="727"/>
      <c r="PCD213" s="403"/>
      <c r="PCE213" s="403"/>
      <c r="PCQ213" s="727"/>
      <c r="PCT213" s="403"/>
      <c r="PCU213" s="403"/>
      <c r="PDG213" s="727"/>
      <c r="PDJ213" s="403"/>
      <c r="PDK213" s="403"/>
      <c r="PDW213" s="727"/>
      <c r="PDZ213" s="403"/>
      <c r="PEA213" s="403"/>
      <c r="PEM213" s="727"/>
      <c r="PEP213" s="403"/>
      <c r="PEQ213" s="403"/>
      <c r="PFC213" s="727"/>
      <c r="PFF213" s="403"/>
      <c r="PFG213" s="403"/>
      <c r="PFS213" s="727"/>
      <c r="PFV213" s="403"/>
      <c r="PFW213" s="403"/>
      <c r="PGI213" s="727"/>
      <c r="PGL213" s="403"/>
      <c r="PGM213" s="403"/>
      <c r="PGY213" s="727"/>
      <c r="PHB213" s="403"/>
      <c r="PHC213" s="403"/>
      <c r="PHO213" s="727"/>
      <c r="PHR213" s="403"/>
      <c r="PHS213" s="403"/>
      <c r="PIE213" s="727"/>
      <c r="PIH213" s="403"/>
      <c r="PII213" s="403"/>
      <c r="PIU213" s="727"/>
      <c r="PIX213" s="403"/>
      <c r="PIY213" s="403"/>
      <c r="PJK213" s="727"/>
      <c r="PJN213" s="403"/>
      <c r="PJO213" s="403"/>
      <c r="PKA213" s="727"/>
      <c r="PKD213" s="403"/>
      <c r="PKE213" s="403"/>
      <c r="PKQ213" s="727"/>
      <c r="PKT213" s="403"/>
      <c r="PKU213" s="403"/>
      <c r="PLG213" s="727"/>
      <c r="PLJ213" s="403"/>
      <c r="PLK213" s="403"/>
      <c r="PLW213" s="727"/>
      <c r="PLZ213" s="403"/>
      <c r="PMA213" s="403"/>
      <c r="PMM213" s="727"/>
      <c r="PMP213" s="403"/>
      <c r="PMQ213" s="403"/>
      <c r="PNC213" s="727"/>
      <c r="PNF213" s="403"/>
      <c r="PNG213" s="403"/>
      <c r="PNS213" s="727"/>
      <c r="PNV213" s="403"/>
      <c r="PNW213" s="403"/>
      <c r="POI213" s="727"/>
      <c r="POL213" s="403"/>
      <c r="POM213" s="403"/>
      <c r="POY213" s="727"/>
      <c r="PPB213" s="403"/>
      <c r="PPC213" s="403"/>
      <c r="PPO213" s="727"/>
      <c r="PPR213" s="403"/>
      <c r="PPS213" s="403"/>
      <c r="PQE213" s="727"/>
      <c r="PQH213" s="403"/>
      <c r="PQI213" s="403"/>
      <c r="PQU213" s="727"/>
      <c r="PQX213" s="403"/>
      <c r="PQY213" s="403"/>
      <c r="PRK213" s="727"/>
      <c r="PRN213" s="403"/>
      <c r="PRO213" s="403"/>
      <c r="PSA213" s="727"/>
      <c r="PSD213" s="403"/>
      <c r="PSE213" s="403"/>
      <c r="PSQ213" s="727"/>
      <c r="PST213" s="403"/>
      <c r="PSU213" s="403"/>
      <c r="PTG213" s="727"/>
      <c r="PTJ213" s="403"/>
      <c r="PTK213" s="403"/>
      <c r="PTW213" s="727"/>
      <c r="PTZ213" s="403"/>
      <c r="PUA213" s="403"/>
      <c r="PUM213" s="727"/>
      <c r="PUP213" s="403"/>
      <c r="PUQ213" s="403"/>
      <c r="PVC213" s="727"/>
      <c r="PVF213" s="403"/>
      <c r="PVG213" s="403"/>
      <c r="PVS213" s="727"/>
      <c r="PVV213" s="403"/>
      <c r="PVW213" s="403"/>
      <c r="PWI213" s="727"/>
      <c r="PWL213" s="403"/>
      <c r="PWM213" s="403"/>
      <c r="PWY213" s="727"/>
      <c r="PXB213" s="403"/>
      <c r="PXC213" s="403"/>
      <c r="PXO213" s="727"/>
      <c r="PXR213" s="403"/>
      <c r="PXS213" s="403"/>
      <c r="PYE213" s="727"/>
      <c r="PYH213" s="403"/>
      <c r="PYI213" s="403"/>
      <c r="PYU213" s="727"/>
      <c r="PYX213" s="403"/>
      <c r="PYY213" s="403"/>
      <c r="PZK213" s="727"/>
      <c r="PZN213" s="403"/>
      <c r="PZO213" s="403"/>
      <c r="QAA213" s="727"/>
      <c r="QAD213" s="403"/>
      <c r="QAE213" s="403"/>
      <c r="QAQ213" s="727"/>
      <c r="QAT213" s="403"/>
      <c r="QAU213" s="403"/>
      <c r="QBG213" s="727"/>
      <c r="QBJ213" s="403"/>
      <c r="QBK213" s="403"/>
      <c r="QBW213" s="727"/>
      <c r="QBZ213" s="403"/>
      <c r="QCA213" s="403"/>
      <c r="QCM213" s="727"/>
      <c r="QCP213" s="403"/>
      <c r="QCQ213" s="403"/>
      <c r="QDC213" s="727"/>
      <c r="QDF213" s="403"/>
      <c r="QDG213" s="403"/>
      <c r="QDS213" s="727"/>
      <c r="QDV213" s="403"/>
      <c r="QDW213" s="403"/>
      <c r="QEI213" s="727"/>
      <c r="QEL213" s="403"/>
      <c r="QEM213" s="403"/>
      <c r="QEY213" s="727"/>
      <c r="QFB213" s="403"/>
      <c r="QFC213" s="403"/>
      <c r="QFO213" s="727"/>
      <c r="QFR213" s="403"/>
      <c r="QFS213" s="403"/>
      <c r="QGE213" s="727"/>
      <c r="QGH213" s="403"/>
      <c r="QGI213" s="403"/>
      <c r="QGU213" s="727"/>
      <c r="QGX213" s="403"/>
      <c r="QGY213" s="403"/>
      <c r="QHK213" s="727"/>
      <c r="QHN213" s="403"/>
      <c r="QHO213" s="403"/>
      <c r="QIA213" s="727"/>
      <c r="QID213" s="403"/>
      <c r="QIE213" s="403"/>
      <c r="QIQ213" s="727"/>
      <c r="QIT213" s="403"/>
      <c r="QIU213" s="403"/>
      <c r="QJG213" s="727"/>
      <c r="QJJ213" s="403"/>
      <c r="QJK213" s="403"/>
      <c r="QJW213" s="727"/>
      <c r="QJZ213" s="403"/>
      <c r="QKA213" s="403"/>
      <c r="QKM213" s="727"/>
      <c r="QKP213" s="403"/>
      <c r="QKQ213" s="403"/>
      <c r="QLC213" s="727"/>
      <c r="QLF213" s="403"/>
      <c r="QLG213" s="403"/>
      <c r="QLS213" s="727"/>
      <c r="QLV213" s="403"/>
      <c r="QLW213" s="403"/>
      <c r="QMI213" s="727"/>
      <c r="QML213" s="403"/>
      <c r="QMM213" s="403"/>
      <c r="QMY213" s="727"/>
      <c r="QNB213" s="403"/>
      <c r="QNC213" s="403"/>
      <c r="QNO213" s="727"/>
      <c r="QNR213" s="403"/>
      <c r="QNS213" s="403"/>
      <c r="QOE213" s="727"/>
      <c r="QOH213" s="403"/>
      <c r="QOI213" s="403"/>
      <c r="QOU213" s="727"/>
      <c r="QOX213" s="403"/>
      <c r="QOY213" s="403"/>
      <c r="QPK213" s="727"/>
      <c r="QPN213" s="403"/>
      <c r="QPO213" s="403"/>
      <c r="QQA213" s="727"/>
      <c r="QQD213" s="403"/>
      <c r="QQE213" s="403"/>
      <c r="QQQ213" s="727"/>
      <c r="QQT213" s="403"/>
      <c r="QQU213" s="403"/>
      <c r="QRG213" s="727"/>
      <c r="QRJ213" s="403"/>
      <c r="QRK213" s="403"/>
      <c r="QRW213" s="727"/>
      <c r="QRZ213" s="403"/>
      <c r="QSA213" s="403"/>
      <c r="QSM213" s="727"/>
      <c r="QSP213" s="403"/>
      <c r="QSQ213" s="403"/>
      <c r="QTC213" s="727"/>
      <c r="QTF213" s="403"/>
      <c r="QTG213" s="403"/>
      <c r="QTS213" s="727"/>
      <c r="QTV213" s="403"/>
      <c r="QTW213" s="403"/>
      <c r="QUI213" s="727"/>
      <c r="QUL213" s="403"/>
      <c r="QUM213" s="403"/>
      <c r="QUY213" s="727"/>
      <c r="QVB213" s="403"/>
      <c r="QVC213" s="403"/>
      <c r="QVO213" s="727"/>
      <c r="QVR213" s="403"/>
      <c r="QVS213" s="403"/>
      <c r="QWE213" s="727"/>
      <c r="QWH213" s="403"/>
      <c r="QWI213" s="403"/>
      <c r="QWU213" s="727"/>
      <c r="QWX213" s="403"/>
      <c r="QWY213" s="403"/>
      <c r="QXK213" s="727"/>
      <c r="QXN213" s="403"/>
      <c r="QXO213" s="403"/>
      <c r="QYA213" s="727"/>
      <c r="QYD213" s="403"/>
      <c r="QYE213" s="403"/>
      <c r="QYQ213" s="727"/>
      <c r="QYT213" s="403"/>
      <c r="QYU213" s="403"/>
      <c r="QZG213" s="727"/>
      <c r="QZJ213" s="403"/>
      <c r="QZK213" s="403"/>
      <c r="QZW213" s="727"/>
      <c r="QZZ213" s="403"/>
      <c r="RAA213" s="403"/>
      <c r="RAM213" s="727"/>
      <c r="RAP213" s="403"/>
      <c r="RAQ213" s="403"/>
      <c r="RBC213" s="727"/>
      <c r="RBF213" s="403"/>
      <c r="RBG213" s="403"/>
      <c r="RBS213" s="727"/>
      <c r="RBV213" s="403"/>
      <c r="RBW213" s="403"/>
      <c r="RCI213" s="727"/>
      <c r="RCL213" s="403"/>
      <c r="RCM213" s="403"/>
      <c r="RCY213" s="727"/>
      <c r="RDB213" s="403"/>
      <c r="RDC213" s="403"/>
      <c r="RDO213" s="727"/>
      <c r="RDR213" s="403"/>
      <c r="RDS213" s="403"/>
      <c r="REE213" s="727"/>
      <c r="REH213" s="403"/>
      <c r="REI213" s="403"/>
      <c r="REU213" s="727"/>
      <c r="REX213" s="403"/>
      <c r="REY213" s="403"/>
      <c r="RFK213" s="727"/>
      <c r="RFN213" s="403"/>
      <c r="RFO213" s="403"/>
      <c r="RGA213" s="727"/>
      <c r="RGD213" s="403"/>
      <c r="RGE213" s="403"/>
      <c r="RGQ213" s="727"/>
      <c r="RGT213" s="403"/>
      <c r="RGU213" s="403"/>
      <c r="RHG213" s="727"/>
      <c r="RHJ213" s="403"/>
      <c r="RHK213" s="403"/>
      <c r="RHW213" s="727"/>
      <c r="RHZ213" s="403"/>
      <c r="RIA213" s="403"/>
      <c r="RIM213" s="727"/>
      <c r="RIP213" s="403"/>
      <c r="RIQ213" s="403"/>
      <c r="RJC213" s="727"/>
      <c r="RJF213" s="403"/>
      <c r="RJG213" s="403"/>
      <c r="RJS213" s="727"/>
      <c r="RJV213" s="403"/>
      <c r="RJW213" s="403"/>
      <c r="RKI213" s="727"/>
      <c r="RKL213" s="403"/>
      <c r="RKM213" s="403"/>
      <c r="RKY213" s="727"/>
      <c r="RLB213" s="403"/>
      <c r="RLC213" s="403"/>
      <c r="RLO213" s="727"/>
      <c r="RLR213" s="403"/>
      <c r="RLS213" s="403"/>
      <c r="RME213" s="727"/>
      <c r="RMH213" s="403"/>
      <c r="RMI213" s="403"/>
      <c r="RMU213" s="727"/>
      <c r="RMX213" s="403"/>
      <c r="RMY213" s="403"/>
      <c r="RNK213" s="727"/>
      <c r="RNN213" s="403"/>
      <c r="RNO213" s="403"/>
      <c r="ROA213" s="727"/>
      <c r="ROD213" s="403"/>
      <c r="ROE213" s="403"/>
      <c r="ROQ213" s="727"/>
      <c r="ROT213" s="403"/>
      <c r="ROU213" s="403"/>
      <c r="RPG213" s="727"/>
      <c r="RPJ213" s="403"/>
      <c r="RPK213" s="403"/>
      <c r="RPW213" s="727"/>
      <c r="RPZ213" s="403"/>
      <c r="RQA213" s="403"/>
      <c r="RQM213" s="727"/>
      <c r="RQP213" s="403"/>
      <c r="RQQ213" s="403"/>
      <c r="RRC213" s="727"/>
      <c r="RRF213" s="403"/>
      <c r="RRG213" s="403"/>
      <c r="RRS213" s="727"/>
      <c r="RRV213" s="403"/>
      <c r="RRW213" s="403"/>
      <c r="RSI213" s="727"/>
      <c r="RSL213" s="403"/>
      <c r="RSM213" s="403"/>
      <c r="RSY213" s="727"/>
      <c r="RTB213" s="403"/>
      <c r="RTC213" s="403"/>
      <c r="RTO213" s="727"/>
      <c r="RTR213" s="403"/>
      <c r="RTS213" s="403"/>
      <c r="RUE213" s="727"/>
      <c r="RUH213" s="403"/>
      <c r="RUI213" s="403"/>
      <c r="RUU213" s="727"/>
      <c r="RUX213" s="403"/>
      <c r="RUY213" s="403"/>
      <c r="RVK213" s="727"/>
      <c r="RVN213" s="403"/>
      <c r="RVO213" s="403"/>
      <c r="RWA213" s="727"/>
      <c r="RWD213" s="403"/>
      <c r="RWE213" s="403"/>
      <c r="RWQ213" s="727"/>
      <c r="RWT213" s="403"/>
      <c r="RWU213" s="403"/>
      <c r="RXG213" s="727"/>
      <c r="RXJ213" s="403"/>
      <c r="RXK213" s="403"/>
      <c r="RXW213" s="727"/>
      <c r="RXZ213" s="403"/>
      <c r="RYA213" s="403"/>
      <c r="RYM213" s="727"/>
      <c r="RYP213" s="403"/>
      <c r="RYQ213" s="403"/>
      <c r="RZC213" s="727"/>
      <c r="RZF213" s="403"/>
      <c r="RZG213" s="403"/>
      <c r="RZS213" s="727"/>
      <c r="RZV213" s="403"/>
      <c r="RZW213" s="403"/>
      <c r="SAI213" s="727"/>
      <c r="SAL213" s="403"/>
      <c r="SAM213" s="403"/>
      <c r="SAY213" s="727"/>
      <c r="SBB213" s="403"/>
      <c r="SBC213" s="403"/>
      <c r="SBO213" s="727"/>
      <c r="SBR213" s="403"/>
      <c r="SBS213" s="403"/>
      <c r="SCE213" s="727"/>
      <c r="SCH213" s="403"/>
      <c r="SCI213" s="403"/>
      <c r="SCU213" s="727"/>
      <c r="SCX213" s="403"/>
      <c r="SCY213" s="403"/>
      <c r="SDK213" s="727"/>
      <c r="SDN213" s="403"/>
      <c r="SDO213" s="403"/>
      <c r="SEA213" s="727"/>
      <c r="SED213" s="403"/>
      <c r="SEE213" s="403"/>
      <c r="SEQ213" s="727"/>
      <c r="SET213" s="403"/>
      <c r="SEU213" s="403"/>
      <c r="SFG213" s="727"/>
      <c r="SFJ213" s="403"/>
      <c r="SFK213" s="403"/>
      <c r="SFW213" s="727"/>
      <c r="SFZ213" s="403"/>
      <c r="SGA213" s="403"/>
      <c r="SGM213" s="727"/>
      <c r="SGP213" s="403"/>
      <c r="SGQ213" s="403"/>
      <c r="SHC213" s="727"/>
      <c r="SHF213" s="403"/>
      <c r="SHG213" s="403"/>
      <c r="SHS213" s="727"/>
      <c r="SHV213" s="403"/>
      <c r="SHW213" s="403"/>
      <c r="SII213" s="727"/>
      <c r="SIL213" s="403"/>
      <c r="SIM213" s="403"/>
      <c r="SIY213" s="727"/>
      <c r="SJB213" s="403"/>
      <c r="SJC213" s="403"/>
      <c r="SJO213" s="727"/>
      <c r="SJR213" s="403"/>
      <c r="SJS213" s="403"/>
      <c r="SKE213" s="727"/>
      <c r="SKH213" s="403"/>
      <c r="SKI213" s="403"/>
      <c r="SKU213" s="727"/>
      <c r="SKX213" s="403"/>
      <c r="SKY213" s="403"/>
      <c r="SLK213" s="727"/>
      <c r="SLN213" s="403"/>
      <c r="SLO213" s="403"/>
      <c r="SMA213" s="727"/>
      <c r="SMD213" s="403"/>
      <c r="SME213" s="403"/>
      <c r="SMQ213" s="727"/>
      <c r="SMT213" s="403"/>
      <c r="SMU213" s="403"/>
      <c r="SNG213" s="727"/>
      <c r="SNJ213" s="403"/>
      <c r="SNK213" s="403"/>
      <c r="SNW213" s="727"/>
      <c r="SNZ213" s="403"/>
      <c r="SOA213" s="403"/>
      <c r="SOM213" s="727"/>
      <c r="SOP213" s="403"/>
      <c r="SOQ213" s="403"/>
      <c r="SPC213" s="727"/>
      <c r="SPF213" s="403"/>
      <c r="SPG213" s="403"/>
      <c r="SPS213" s="727"/>
      <c r="SPV213" s="403"/>
      <c r="SPW213" s="403"/>
      <c r="SQI213" s="727"/>
      <c r="SQL213" s="403"/>
      <c r="SQM213" s="403"/>
      <c r="SQY213" s="727"/>
      <c r="SRB213" s="403"/>
      <c r="SRC213" s="403"/>
      <c r="SRO213" s="727"/>
      <c r="SRR213" s="403"/>
      <c r="SRS213" s="403"/>
      <c r="SSE213" s="727"/>
      <c r="SSH213" s="403"/>
      <c r="SSI213" s="403"/>
      <c r="SSU213" s="727"/>
      <c r="SSX213" s="403"/>
      <c r="SSY213" s="403"/>
      <c r="STK213" s="727"/>
      <c r="STN213" s="403"/>
      <c r="STO213" s="403"/>
      <c r="SUA213" s="727"/>
      <c r="SUD213" s="403"/>
      <c r="SUE213" s="403"/>
      <c r="SUQ213" s="727"/>
      <c r="SUT213" s="403"/>
      <c r="SUU213" s="403"/>
      <c r="SVG213" s="727"/>
      <c r="SVJ213" s="403"/>
      <c r="SVK213" s="403"/>
      <c r="SVW213" s="727"/>
      <c r="SVZ213" s="403"/>
      <c r="SWA213" s="403"/>
      <c r="SWM213" s="727"/>
      <c r="SWP213" s="403"/>
      <c r="SWQ213" s="403"/>
      <c r="SXC213" s="727"/>
      <c r="SXF213" s="403"/>
      <c r="SXG213" s="403"/>
      <c r="SXS213" s="727"/>
      <c r="SXV213" s="403"/>
      <c r="SXW213" s="403"/>
      <c r="SYI213" s="727"/>
      <c r="SYL213" s="403"/>
      <c r="SYM213" s="403"/>
      <c r="SYY213" s="727"/>
      <c r="SZB213" s="403"/>
      <c r="SZC213" s="403"/>
      <c r="SZO213" s="727"/>
      <c r="SZR213" s="403"/>
      <c r="SZS213" s="403"/>
      <c r="TAE213" s="727"/>
      <c r="TAH213" s="403"/>
      <c r="TAI213" s="403"/>
      <c r="TAU213" s="727"/>
      <c r="TAX213" s="403"/>
      <c r="TAY213" s="403"/>
      <c r="TBK213" s="727"/>
      <c r="TBN213" s="403"/>
      <c r="TBO213" s="403"/>
      <c r="TCA213" s="727"/>
      <c r="TCD213" s="403"/>
      <c r="TCE213" s="403"/>
      <c r="TCQ213" s="727"/>
      <c r="TCT213" s="403"/>
      <c r="TCU213" s="403"/>
      <c r="TDG213" s="727"/>
      <c r="TDJ213" s="403"/>
      <c r="TDK213" s="403"/>
      <c r="TDW213" s="727"/>
      <c r="TDZ213" s="403"/>
      <c r="TEA213" s="403"/>
      <c r="TEM213" s="727"/>
      <c r="TEP213" s="403"/>
      <c r="TEQ213" s="403"/>
      <c r="TFC213" s="727"/>
      <c r="TFF213" s="403"/>
      <c r="TFG213" s="403"/>
      <c r="TFS213" s="727"/>
      <c r="TFV213" s="403"/>
      <c r="TFW213" s="403"/>
      <c r="TGI213" s="727"/>
      <c r="TGL213" s="403"/>
      <c r="TGM213" s="403"/>
      <c r="TGY213" s="727"/>
      <c r="THB213" s="403"/>
      <c r="THC213" s="403"/>
      <c r="THO213" s="727"/>
      <c r="THR213" s="403"/>
      <c r="THS213" s="403"/>
      <c r="TIE213" s="727"/>
      <c r="TIH213" s="403"/>
      <c r="TII213" s="403"/>
      <c r="TIU213" s="727"/>
      <c r="TIX213" s="403"/>
      <c r="TIY213" s="403"/>
      <c r="TJK213" s="727"/>
      <c r="TJN213" s="403"/>
      <c r="TJO213" s="403"/>
      <c r="TKA213" s="727"/>
      <c r="TKD213" s="403"/>
      <c r="TKE213" s="403"/>
      <c r="TKQ213" s="727"/>
      <c r="TKT213" s="403"/>
      <c r="TKU213" s="403"/>
      <c r="TLG213" s="727"/>
      <c r="TLJ213" s="403"/>
      <c r="TLK213" s="403"/>
      <c r="TLW213" s="727"/>
      <c r="TLZ213" s="403"/>
      <c r="TMA213" s="403"/>
      <c r="TMM213" s="727"/>
      <c r="TMP213" s="403"/>
      <c r="TMQ213" s="403"/>
      <c r="TNC213" s="727"/>
      <c r="TNF213" s="403"/>
      <c r="TNG213" s="403"/>
      <c r="TNS213" s="727"/>
      <c r="TNV213" s="403"/>
      <c r="TNW213" s="403"/>
      <c r="TOI213" s="727"/>
      <c r="TOL213" s="403"/>
      <c r="TOM213" s="403"/>
      <c r="TOY213" s="727"/>
      <c r="TPB213" s="403"/>
      <c r="TPC213" s="403"/>
      <c r="TPO213" s="727"/>
      <c r="TPR213" s="403"/>
      <c r="TPS213" s="403"/>
      <c r="TQE213" s="727"/>
      <c r="TQH213" s="403"/>
      <c r="TQI213" s="403"/>
      <c r="TQU213" s="727"/>
      <c r="TQX213" s="403"/>
      <c r="TQY213" s="403"/>
      <c r="TRK213" s="727"/>
      <c r="TRN213" s="403"/>
      <c r="TRO213" s="403"/>
      <c r="TSA213" s="727"/>
      <c r="TSD213" s="403"/>
      <c r="TSE213" s="403"/>
      <c r="TSQ213" s="727"/>
      <c r="TST213" s="403"/>
      <c r="TSU213" s="403"/>
      <c r="TTG213" s="727"/>
      <c r="TTJ213" s="403"/>
      <c r="TTK213" s="403"/>
      <c r="TTW213" s="727"/>
      <c r="TTZ213" s="403"/>
      <c r="TUA213" s="403"/>
      <c r="TUM213" s="727"/>
      <c r="TUP213" s="403"/>
      <c r="TUQ213" s="403"/>
      <c r="TVC213" s="727"/>
      <c r="TVF213" s="403"/>
      <c r="TVG213" s="403"/>
      <c r="TVS213" s="727"/>
      <c r="TVV213" s="403"/>
      <c r="TVW213" s="403"/>
      <c r="TWI213" s="727"/>
      <c r="TWL213" s="403"/>
      <c r="TWM213" s="403"/>
      <c r="TWY213" s="727"/>
      <c r="TXB213" s="403"/>
      <c r="TXC213" s="403"/>
      <c r="TXO213" s="727"/>
      <c r="TXR213" s="403"/>
      <c r="TXS213" s="403"/>
      <c r="TYE213" s="727"/>
      <c r="TYH213" s="403"/>
      <c r="TYI213" s="403"/>
      <c r="TYU213" s="727"/>
      <c r="TYX213" s="403"/>
      <c r="TYY213" s="403"/>
      <c r="TZK213" s="727"/>
      <c r="TZN213" s="403"/>
      <c r="TZO213" s="403"/>
      <c r="UAA213" s="727"/>
      <c r="UAD213" s="403"/>
      <c r="UAE213" s="403"/>
      <c r="UAQ213" s="727"/>
      <c r="UAT213" s="403"/>
      <c r="UAU213" s="403"/>
      <c r="UBG213" s="727"/>
      <c r="UBJ213" s="403"/>
      <c r="UBK213" s="403"/>
      <c r="UBW213" s="727"/>
      <c r="UBZ213" s="403"/>
      <c r="UCA213" s="403"/>
      <c r="UCM213" s="727"/>
      <c r="UCP213" s="403"/>
      <c r="UCQ213" s="403"/>
      <c r="UDC213" s="727"/>
      <c r="UDF213" s="403"/>
      <c r="UDG213" s="403"/>
      <c r="UDS213" s="727"/>
      <c r="UDV213" s="403"/>
      <c r="UDW213" s="403"/>
      <c r="UEI213" s="727"/>
      <c r="UEL213" s="403"/>
      <c r="UEM213" s="403"/>
      <c r="UEY213" s="727"/>
      <c r="UFB213" s="403"/>
      <c r="UFC213" s="403"/>
      <c r="UFO213" s="727"/>
      <c r="UFR213" s="403"/>
      <c r="UFS213" s="403"/>
      <c r="UGE213" s="727"/>
      <c r="UGH213" s="403"/>
      <c r="UGI213" s="403"/>
      <c r="UGU213" s="727"/>
      <c r="UGX213" s="403"/>
      <c r="UGY213" s="403"/>
      <c r="UHK213" s="727"/>
      <c r="UHN213" s="403"/>
      <c r="UHO213" s="403"/>
      <c r="UIA213" s="727"/>
      <c r="UID213" s="403"/>
      <c r="UIE213" s="403"/>
      <c r="UIQ213" s="727"/>
      <c r="UIT213" s="403"/>
      <c r="UIU213" s="403"/>
      <c r="UJG213" s="727"/>
      <c r="UJJ213" s="403"/>
      <c r="UJK213" s="403"/>
      <c r="UJW213" s="727"/>
      <c r="UJZ213" s="403"/>
      <c r="UKA213" s="403"/>
      <c r="UKM213" s="727"/>
      <c r="UKP213" s="403"/>
      <c r="UKQ213" s="403"/>
      <c r="ULC213" s="727"/>
      <c r="ULF213" s="403"/>
      <c r="ULG213" s="403"/>
      <c r="ULS213" s="727"/>
      <c r="ULV213" s="403"/>
      <c r="ULW213" s="403"/>
      <c r="UMI213" s="727"/>
      <c r="UML213" s="403"/>
      <c r="UMM213" s="403"/>
      <c r="UMY213" s="727"/>
      <c r="UNB213" s="403"/>
      <c r="UNC213" s="403"/>
      <c r="UNO213" s="727"/>
      <c r="UNR213" s="403"/>
      <c r="UNS213" s="403"/>
      <c r="UOE213" s="727"/>
      <c r="UOH213" s="403"/>
      <c r="UOI213" s="403"/>
      <c r="UOU213" s="727"/>
      <c r="UOX213" s="403"/>
      <c r="UOY213" s="403"/>
      <c r="UPK213" s="727"/>
      <c r="UPN213" s="403"/>
      <c r="UPO213" s="403"/>
      <c r="UQA213" s="727"/>
      <c r="UQD213" s="403"/>
      <c r="UQE213" s="403"/>
      <c r="UQQ213" s="727"/>
      <c r="UQT213" s="403"/>
      <c r="UQU213" s="403"/>
      <c r="URG213" s="727"/>
      <c r="URJ213" s="403"/>
      <c r="URK213" s="403"/>
      <c r="URW213" s="727"/>
      <c r="URZ213" s="403"/>
      <c r="USA213" s="403"/>
      <c r="USM213" s="727"/>
      <c r="USP213" s="403"/>
      <c r="USQ213" s="403"/>
      <c r="UTC213" s="727"/>
      <c r="UTF213" s="403"/>
      <c r="UTG213" s="403"/>
      <c r="UTS213" s="727"/>
      <c r="UTV213" s="403"/>
      <c r="UTW213" s="403"/>
      <c r="UUI213" s="727"/>
      <c r="UUL213" s="403"/>
      <c r="UUM213" s="403"/>
      <c r="UUY213" s="727"/>
      <c r="UVB213" s="403"/>
      <c r="UVC213" s="403"/>
      <c r="UVO213" s="727"/>
      <c r="UVR213" s="403"/>
      <c r="UVS213" s="403"/>
      <c r="UWE213" s="727"/>
      <c r="UWH213" s="403"/>
      <c r="UWI213" s="403"/>
      <c r="UWU213" s="727"/>
      <c r="UWX213" s="403"/>
      <c r="UWY213" s="403"/>
      <c r="UXK213" s="727"/>
      <c r="UXN213" s="403"/>
      <c r="UXO213" s="403"/>
      <c r="UYA213" s="727"/>
      <c r="UYD213" s="403"/>
      <c r="UYE213" s="403"/>
      <c r="UYQ213" s="727"/>
      <c r="UYT213" s="403"/>
      <c r="UYU213" s="403"/>
      <c r="UZG213" s="727"/>
      <c r="UZJ213" s="403"/>
      <c r="UZK213" s="403"/>
      <c r="UZW213" s="727"/>
      <c r="UZZ213" s="403"/>
      <c r="VAA213" s="403"/>
      <c r="VAM213" s="727"/>
      <c r="VAP213" s="403"/>
      <c r="VAQ213" s="403"/>
      <c r="VBC213" s="727"/>
      <c r="VBF213" s="403"/>
      <c r="VBG213" s="403"/>
      <c r="VBS213" s="727"/>
      <c r="VBV213" s="403"/>
      <c r="VBW213" s="403"/>
      <c r="VCI213" s="727"/>
      <c r="VCL213" s="403"/>
      <c r="VCM213" s="403"/>
      <c r="VCY213" s="727"/>
      <c r="VDB213" s="403"/>
      <c r="VDC213" s="403"/>
      <c r="VDO213" s="727"/>
      <c r="VDR213" s="403"/>
      <c r="VDS213" s="403"/>
      <c r="VEE213" s="727"/>
      <c r="VEH213" s="403"/>
      <c r="VEI213" s="403"/>
      <c r="VEU213" s="727"/>
      <c r="VEX213" s="403"/>
      <c r="VEY213" s="403"/>
      <c r="VFK213" s="727"/>
      <c r="VFN213" s="403"/>
      <c r="VFO213" s="403"/>
      <c r="VGA213" s="727"/>
      <c r="VGD213" s="403"/>
      <c r="VGE213" s="403"/>
      <c r="VGQ213" s="727"/>
      <c r="VGT213" s="403"/>
      <c r="VGU213" s="403"/>
      <c r="VHG213" s="727"/>
      <c r="VHJ213" s="403"/>
      <c r="VHK213" s="403"/>
      <c r="VHW213" s="727"/>
      <c r="VHZ213" s="403"/>
      <c r="VIA213" s="403"/>
      <c r="VIM213" s="727"/>
      <c r="VIP213" s="403"/>
      <c r="VIQ213" s="403"/>
      <c r="VJC213" s="727"/>
      <c r="VJF213" s="403"/>
      <c r="VJG213" s="403"/>
      <c r="VJS213" s="727"/>
      <c r="VJV213" s="403"/>
      <c r="VJW213" s="403"/>
      <c r="VKI213" s="727"/>
      <c r="VKL213" s="403"/>
      <c r="VKM213" s="403"/>
      <c r="VKY213" s="727"/>
      <c r="VLB213" s="403"/>
      <c r="VLC213" s="403"/>
      <c r="VLO213" s="727"/>
      <c r="VLR213" s="403"/>
      <c r="VLS213" s="403"/>
      <c r="VME213" s="727"/>
      <c r="VMH213" s="403"/>
      <c r="VMI213" s="403"/>
      <c r="VMU213" s="727"/>
      <c r="VMX213" s="403"/>
      <c r="VMY213" s="403"/>
      <c r="VNK213" s="727"/>
      <c r="VNN213" s="403"/>
      <c r="VNO213" s="403"/>
      <c r="VOA213" s="727"/>
      <c r="VOD213" s="403"/>
      <c r="VOE213" s="403"/>
      <c r="VOQ213" s="727"/>
      <c r="VOT213" s="403"/>
      <c r="VOU213" s="403"/>
      <c r="VPG213" s="727"/>
      <c r="VPJ213" s="403"/>
      <c r="VPK213" s="403"/>
      <c r="VPW213" s="727"/>
      <c r="VPZ213" s="403"/>
      <c r="VQA213" s="403"/>
      <c r="VQM213" s="727"/>
      <c r="VQP213" s="403"/>
      <c r="VQQ213" s="403"/>
      <c r="VRC213" s="727"/>
      <c r="VRF213" s="403"/>
      <c r="VRG213" s="403"/>
      <c r="VRS213" s="727"/>
      <c r="VRV213" s="403"/>
      <c r="VRW213" s="403"/>
      <c r="VSI213" s="727"/>
      <c r="VSL213" s="403"/>
      <c r="VSM213" s="403"/>
      <c r="VSY213" s="727"/>
      <c r="VTB213" s="403"/>
      <c r="VTC213" s="403"/>
      <c r="VTO213" s="727"/>
      <c r="VTR213" s="403"/>
      <c r="VTS213" s="403"/>
      <c r="VUE213" s="727"/>
      <c r="VUH213" s="403"/>
      <c r="VUI213" s="403"/>
      <c r="VUU213" s="727"/>
      <c r="VUX213" s="403"/>
      <c r="VUY213" s="403"/>
      <c r="VVK213" s="727"/>
      <c r="VVN213" s="403"/>
      <c r="VVO213" s="403"/>
      <c r="VWA213" s="727"/>
      <c r="VWD213" s="403"/>
      <c r="VWE213" s="403"/>
      <c r="VWQ213" s="727"/>
      <c r="VWT213" s="403"/>
      <c r="VWU213" s="403"/>
      <c r="VXG213" s="727"/>
      <c r="VXJ213" s="403"/>
      <c r="VXK213" s="403"/>
      <c r="VXW213" s="727"/>
      <c r="VXZ213" s="403"/>
      <c r="VYA213" s="403"/>
      <c r="VYM213" s="727"/>
      <c r="VYP213" s="403"/>
      <c r="VYQ213" s="403"/>
      <c r="VZC213" s="727"/>
      <c r="VZF213" s="403"/>
      <c r="VZG213" s="403"/>
      <c r="VZS213" s="727"/>
      <c r="VZV213" s="403"/>
      <c r="VZW213" s="403"/>
      <c r="WAI213" s="727"/>
      <c r="WAL213" s="403"/>
      <c r="WAM213" s="403"/>
      <c r="WAY213" s="727"/>
      <c r="WBB213" s="403"/>
      <c r="WBC213" s="403"/>
      <c r="WBO213" s="727"/>
      <c r="WBR213" s="403"/>
      <c r="WBS213" s="403"/>
      <c r="WCE213" s="727"/>
      <c r="WCH213" s="403"/>
      <c r="WCI213" s="403"/>
      <c r="WCU213" s="727"/>
      <c r="WCX213" s="403"/>
      <c r="WCY213" s="403"/>
      <c r="WDK213" s="727"/>
      <c r="WDN213" s="403"/>
      <c r="WDO213" s="403"/>
      <c r="WEA213" s="727"/>
      <c r="WED213" s="403"/>
      <c r="WEE213" s="403"/>
      <c r="WEQ213" s="727"/>
      <c r="WET213" s="403"/>
      <c r="WEU213" s="403"/>
      <c r="WFG213" s="727"/>
      <c r="WFJ213" s="403"/>
      <c r="WFK213" s="403"/>
      <c r="WFW213" s="727"/>
      <c r="WFZ213" s="403"/>
      <c r="WGA213" s="403"/>
      <c r="WGM213" s="727"/>
      <c r="WGP213" s="403"/>
      <c r="WGQ213" s="403"/>
      <c r="WHC213" s="727"/>
      <c r="WHF213" s="403"/>
      <c r="WHG213" s="403"/>
      <c r="WHS213" s="727"/>
      <c r="WHV213" s="403"/>
      <c r="WHW213" s="403"/>
      <c r="WII213" s="727"/>
      <c r="WIL213" s="403"/>
      <c r="WIM213" s="403"/>
      <c r="WIY213" s="727"/>
      <c r="WJB213" s="403"/>
      <c r="WJC213" s="403"/>
      <c r="WJO213" s="727"/>
      <c r="WJR213" s="403"/>
      <c r="WJS213" s="403"/>
      <c r="WKE213" s="727"/>
      <c r="WKH213" s="403"/>
      <c r="WKI213" s="403"/>
      <c r="WKU213" s="727"/>
      <c r="WKX213" s="403"/>
      <c r="WKY213" s="403"/>
      <c r="WLK213" s="727"/>
      <c r="WLN213" s="403"/>
      <c r="WLO213" s="403"/>
      <c r="WMA213" s="727"/>
      <c r="WMD213" s="403"/>
      <c r="WME213" s="403"/>
      <c r="WMQ213" s="727"/>
      <c r="WMT213" s="403"/>
      <c r="WMU213" s="403"/>
      <c r="WNG213" s="727"/>
      <c r="WNJ213" s="403"/>
      <c r="WNK213" s="403"/>
      <c r="WNW213" s="727"/>
      <c r="WNZ213" s="403"/>
      <c r="WOA213" s="403"/>
      <c r="WOM213" s="727"/>
      <c r="WOP213" s="403"/>
      <c r="WOQ213" s="403"/>
      <c r="WPC213" s="727"/>
      <c r="WPF213" s="403"/>
      <c r="WPG213" s="403"/>
      <c r="WPS213" s="727"/>
      <c r="WPV213" s="403"/>
      <c r="WPW213" s="403"/>
      <c r="WQI213" s="727"/>
      <c r="WQL213" s="403"/>
      <c r="WQM213" s="403"/>
      <c r="WQY213" s="727"/>
      <c r="WRB213" s="403"/>
      <c r="WRC213" s="403"/>
      <c r="WRO213" s="727"/>
      <c r="WRR213" s="403"/>
      <c r="WRS213" s="403"/>
      <c r="WSE213" s="727"/>
      <c r="WSH213" s="403"/>
      <c r="WSI213" s="403"/>
      <c r="WSU213" s="727"/>
      <c r="WSX213" s="403"/>
      <c r="WSY213" s="403"/>
      <c r="WTK213" s="727"/>
      <c r="WTN213" s="403"/>
      <c r="WTO213" s="403"/>
      <c r="WUA213" s="727"/>
      <c r="WUD213" s="403"/>
      <c r="WUE213" s="403"/>
      <c r="WUQ213" s="727"/>
      <c r="WUT213" s="403"/>
      <c r="WUU213" s="403"/>
      <c r="WVG213" s="727"/>
      <c r="WVJ213" s="403"/>
      <c r="WVK213" s="403"/>
      <c r="WVW213" s="727"/>
      <c r="WVZ213" s="403"/>
      <c r="WWA213" s="403"/>
      <c r="WWM213" s="727"/>
      <c r="WWP213" s="403"/>
      <c r="WWQ213" s="403"/>
      <c r="WXC213" s="727"/>
      <c r="WXF213" s="403"/>
      <c r="WXG213" s="403"/>
      <c r="WXS213" s="727"/>
      <c r="WXV213" s="403"/>
      <c r="WXW213" s="403"/>
      <c r="WYI213" s="727"/>
      <c r="WYL213" s="403"/>
      <c r="WYM213" s="403"/>
      <c r="WYY213" s="727"/>
      <c r="WZB213" s="403"/>
      <c r="WZC213" s="403"/>
      <c r="WZO213" s="727"/>
      <c r="WZR213" s="403"/>
      <c r="WZS213" s="403"/>
      <c r="XAE213" s="727"/>
      <c r="XAH213" s="403"/>
      <c r="XAI213" s="403"/>
      <c r="XAU213" s="727"/>
      <c r="XAX213" s="403"/>
      <c r="XAY213" s="403"/>
      <c r="XBK213" s="727"/>
      <c r="XBN213" s="403"/>
      <c r="XBO213" s="403"/>
      <c r="XCA213" s="727"/>
      <c r="XCD213" s="403"/>
      <c r="XCE213" s="403"/>
      <c r="XCQ213" s="727"/>
      <c r="XCT213" s="403"/>
      <c r="XCU213" s="403"/>
      <c r="XDG213" s="727"/>
      <c r="XDJ213" s="403"/>
      <c r="XDK213" s="403"/>
      <c r="XDW213" s="727"/>
      <c r="XDZ213" s="403"/>
      <c r="XEA213" s="403"/>
      <c r="XEM213" s="727"/>
      <c r="XEP213" s="403"/>
      <c r="XEQ213" s="403"/>
      <c r="XFC213" s="727"/>
    </row>
    <row r="214" spans="1:1023 1026:2047 2050:3071 3074:4095 4098:5119 5122:6143 6146:7167 7170:8191 8194:9215 9218:10239 10242:11263 11266:12287 12290:13311 13314:14335 14338:15359 15362:16383" s="94" customFormat="1">
      <c r="A214" s="570" t="s">
        <v>23</v>
      </c>
      <c r="B214" s="571">
        <v>45944</v>
      </c>
      <c r="C214" s="571">
        <v>45950</v>
      </c>
      <c r="D214" s="570" t="s">
        <v>504</v>
      </c>
      <c r="E214" s="570" t="s">
        <v>486</v>
      </c>
      <c r="F214" s="570">
        <v>65</v>
      </c>
      <c r="G214" s="570" t="s">
        <v>499</v>
      </c>
      <c r="H214" s="570">
        <v>2400</v>
      </c>
      <c r="I214" s="570">
        <v>15</v>
      </c>
      <c r="J214" s="570">
        <v>0</v>
      </c>
      <c r="K214" s="570">
        <v>0</v>
      </c>
      <c r="L214" s="570">
        <v>0</v>
      </c>
      <c r="M214" s="570">
        <v>0</v>
      </c>
      <c r="N214" s="570">
        <f t="shared" ref="N214:N217" si="2197">SUM(H214:M214)</f>
        <v>2415</v>
      </c>
      <c r="O214" s="563">
        <f t="shared" ref="O214:O217" si="2198">N214/F214</f>
        <v>37.153846153846153</v>
      </c>
      <c r="P214" s="570" t="s">
        <v>1283</v>
      </c>
      <c r="R214" s="403"/>
      <c r="S214" s="403"/>
      <c r="AE214" s="727"/>
      <c r="AH214" s="403"/>
      <c r="AI214" s="403"/>
      <c r="AU214" s="727"/>
      <c r="AX214" s="403"/>
      <c r="AY214" s="403"/>
      <c r="BK214" s="727"/>
      <c r="BN214" s="403"/>
      <c r="BO214" s="403"/>
      <c r="CA214" s="727"/>
      <c r="CD214" s="403"/>
      <c r="CE214" s="403"/>
      <c r="CQ214" s="727"/>
      <c r="CT214" s="403"/>
      <c r="CU214" s="403"/>
      <c r="DG214" s="727"/>
      <c r="DJ214" s="403"/>
      <c r="DK214" s="403"/>
      <c r="DW214" s="727"/>
      <c r="DZ214" s="403"/>
      <c r="EA214" s="403"/>
      <c r="EM214" s="727"/>
      <c r="EP214" s="403"/>
      <c r="EQ214" s="403"/>
      <c r="FC214" s="727"/>
      <c r="FF214" s="403"/>
      <c r="FG214" s="403"/>
      <c r="FS214" s="727"/>
      <c r="FV214" s="403"/>
      <c r="FW214" s="403"/>
      <c r="GI214" s="727"/>
      <c r="GL214" s="403"/>
      <c r="GM214" s="403"/>
      <c r="GY214" s="727"/>
      <c r="HB214" s="403"/>
      <c r="HC214" s="403"/>
      <c r="HO214" s="727"/>
      <c r="HR214" s="403"/>
      <c r="HS214" s="403"/>
      <c r="IE214" s="727"/>
      <c r="IH214" s="403"/>
      <c r="II214" s="403"/>
      <c r="IU214" s="727"/>
      <c r="IX214" s="403"/>
      <c r="IY214" s="403"/>
      <c r="JK214" s="727"/>
      <c r="JN214" s="403"/>
      <c r="JO214" s="403"/>
      <c r="KA214" s="727"/>
      <c r="KD214" s="403"/>
      <c r="KE214" s="403"/>
      <c r="KQ214" s="727"/>
      <c r="KT214" s="403"/>
      <c r="KU214" s="403"/>
      <c r="LG214" s="727"/>
      <c r="LJ214" s="403"/>
      <c r="LK214" s="403"/>
      <c r="LW214" s="727"/>
      <c r="LZ214" s="403"/>
      <c r="MA214" s="403"/>
      <c r="MM214" s="727"/>
      <c r="MP214" s="403"/>
      <c r="MQ214" s="403"/>
      <c r="NC214" s="727"/>
      <c r="NF214" s="403"/>
      <c r="NG214" s="403"/>
      <c r="NS214" s="727"/>
      <c r="NV214" s="403"/>
      <c r="NW214" s="403"/>
      <c r="OI214" s="727"/>
      <c r="OL214" s="403"/>
      <c r="OM214" s="403"/>
      <c r="OY214" s="727"/>
      <c r="PB214" s="403"/>
      <c r="PC214" s="403"/>
      <c r="PO214" s="727"/>
      <c r="PR214" s="403"/>
      <c r="PS214" s="403"/>
      <c r="QE214" s="727"/>
      <c r="QH214" s="403"/>
      <c r="QI214" s="403"/>
      <c r="QU214" s="727"/>
      <c r="QX214" s="403"/>
      <c r="QY214" s="403"/>
      <c r="RK214" s="727"/>
      <c r="RN214" s="403"/>
      <c r="RO214" s="403"/>
      <c r="SA214" s="727"/>
      <c r="SD214" s="403"/>
      <c r="SE214" s="403"/>
      <c r="SQ214" s="727"/>
      <c r="ST214" s="403"/>
      <c r="SU214" s="403"/>
      <c r="TG214" s="727"/>
      <c r="TJ214" s="403"/>
      <c r="TK214" s="403"/>
      <c r="TW214" s="727"/>
      <c r="TZ214" s="403"/>
      <c r="UA214" s="403"/>
      <c r="UM214" s="727"/>
      <c r="UP214" s="403"/>
      <c r="UQ214" s="403"/>
      <c r="VC214" s="727"/>
      <c r="VF214" s="403"/>
      <c r="VG214" s="403"/>
      <c r="VS214" s="727"/>
      <c r="VV214" s="403"/>
      <c r="VW214" s="403"/>
      <c r="WI214" s="727"/>
      <c r="WL214" s="403"/>
      <c r="WM214" s="403"/>
      <c r="WY214" s="727"/>
      <c r="XB214" s="403"/>
      <c r="XC214" s="403"/>
      <c r="XO214" s="727"/>
      <c r="XR214" s="403"/>
      <c r="XS214" s="403"/>
      <c r="YE214" s="727"/>
      <c r="YH214" s="403"/>
      <c r="YI214" s="403"/>
      <c r="YU214" s="727"/>
      <c r="YX214" s="403"/>
      <c r="YY214" s="403"/>
      <c r="ZK214" s="727"/>
      <c r="ZN214" s="403"/>
      <c r="ZO214" s="403"/>
      <c r="AAA214" s="727"/>
      <c r="AAD214" s="403"/>
      <c r="AAE214" s="403"/>
      <c r="AAQ214" s="727"/>
      <c r="AAT214" s="403"/>
      <c r="AAU214" s="403"/>
      <c r="ABG214" s="727"/>
      <c r="ABJ214" s="403"/>
      <c r="ABK214" s="403"/>
      <c r="ABW214" s="727"/>
      <c r="ABZ214" s="403"/>
      <c r="ACA214" s="403"/>
      <c r="ACM214" s="727"/>
      <c r="ACP214" s="403"/>
      <c r="ACQ214" s="403"/>
      <c r="ADC214" s="727"/>
      <c r="ADF214" s="403"/>
      <c r="ADG214" s="403"/>
      <c r="ADS214" s="727"/>
      <c r="ADV214" s="403"/>
      <c r="ADW214" s="403"/>
      <c r="AEI214" s="727"/>
      <c r="AEL214" s="403"/>
      <c r="AEM214" s="403"/>
      <c r="AEY214" s="727"/>
      <c r="AFB214" s="403"/>
      <c r="AFC214" s="403"/>
      <c r="AFO214" s="727"/>
      <c r="AFR214" s="403"/>
      <c r="AFS214" s="403"/>
      <c r="AGE214" s="727"/>
      <c r="AGH214" s="403"/>
      <c r="AGI214" s="403"/>
      <c r="AGU214" s="727"/>
      <c r="AGX214" s="403"/>
      <c r="AGY214" s="403"/>
      <c r="AHK214" s="727"/>
      <c r="AHN214" s="403"/>
      <c r="AHO214" s="403"/>
      <c r="AIA214" s="727"/>
      <c r="AID214" s="403"/>
      <c r="AIE214" s="403"/>
      <c r="AIQ214" s="727"/>
      <c r="AIT214" s="403"/>
      <c r="AIU214" s="403"/>
      <c r="AJG214" s="727"/>
      <c r="AJJ214" s="403"/>
      <c r="AJK214" s="403"/>
      <c r="AJW214" s="727"/>
      <c r="AJZ214" s="403"/>
      <c r="AKA214" s="403"/>
      <c r="AKM214" s="727"/>
      <c r="AKP214" s="403"/>
      <c r="AKQ214" s="403"/>
      <c r="ALC214" s="727"/>
      <c r="ALF214" s="403"/>
      <c r="ALG214" s="403"/>
      <c r="ALS214" s="727"/>
      <c r="ALV214" s="403"/>
      <c r="ALW214" s="403"/>
      <c r="AMI214" s="727"/>
      <c r="AML214" s="403"/>
      <c r="AMM214" s="403"/>
      <c r="AMY214" s="727"/>
      <c r="ANB214" s="403"/>
      <c r="ANC214" s="403"/>
      <c r="ANO214" s="727"/>
      <c r="ANR214" s="403"/>
      <c r="ANS214" s="403"/>
      <c r="AOE214" s="727"/>
      <c r="AOH214" s="403"/>
      <c r="AOI214" s="403"/>
      <c r="AOU214" s="727"/>
      <c r="AOX214" s="403"/>
      <c r="AOY214" s="403"/>
      <c r="APK214" s="727"/>
      <c r="APN214" s="403"/>
      <c r="APO214" s="403"/>
      <c r="AQA214" s="727"/>
      <c r="AQD214" s="403"/>
      <c r="AQE214" s="403"/>
      <c r="AQQ214" s="727"/>
      <c r="AQT214" s="403"/>
      <c r="AQU214" s="403"/>
      <c r="ARG214" s="727"/>
      <c r="ARJ214" s="403"/>
      <c r="ARK214" s="403"/>
      <c r="ARW214" s="727"/>
      <c r="ARZ214" s="403"/>
      <c r="ASA214" s="403"/>
      <c r="ASM214" s="727"/>
      <c r="ASP214" s="403"/>
      <c r="ASQ214" s="403"/>
      <c r="ATC214" s="727"/>
      <c r="ATF214" s="403"/>
      <c r="ATG214" s="403"/>
      <c r="ATS214" s="727"/>
      <c r="ATV214" s="403"/>
      <c r="ATW214" s="403"/>
      <c r="AUI214" s="727"/>
      <c r="AUL214" s="403"/>
      <c r="AUM214" s="403"/>
      <c r="AUY214" s="727"/>
      <c r="AVB214" s="403"/>
      <c r="AVC214" s="403"/>
      <c r="AVO214" s="727"/>
      <c r="AVR214" s="403"/>
      <c r="AVS214" s="403"/>
      <c r="AWE214" s="727"/>
      <c r="AWH214" s="403"/>
      <c r="AWI214" s="403"/>
      <c r="AWU214" s="727"/>
      <c r="AWX214" s="403"/>
      <c r="AWY214" s="403"/>
      <c r="AXK214" s="727"/>
      <c r="AXN214" s="403"/>
      <c r="AXO214" s="403"/>
      <c r="AYA214" s="727"/>
      <c r="AYD214" s="403"/>
      <c r="AYE214" s="403"/>
      <c r="AYQ214" s="727"/>
      <c r="AYT214" s="403"/>
      <c r="AYU214" s="403"/>
      <c r="AZG214" s="727"/>
      <c r="AZJ214" s="403"/>
      <c r="AZK214" s="403"/>
      <c r="AZW214" s="727"/>
      <c r="AZZ214" s="403"/>
      <c r="BAA214" s="403"/>
      <c r="BAM214" s="727"/>
      <c r="BAP214" s="403"/>
      <c r="BAQ214" s="403"/>
      <c r="BBC214" s="727"/>
      <c r="BBF214" s="403"/>
      <c r="BBG214" s="403"/>
      <c r="BBS214" s="727"/>
      <c r="BBV214" s="403"/>
      <c r="BBW214" s="403"/>
      <c r="BCI214" s="727"/>
      <c r="BCL214" s="403"/>
      <c r="BCM214" s="403"/>
      <c r="BCY214" s="727"/>
      <c r="BDB214" s="403"/>
      <c r="BDC214" s="403"/>
      <c r="BDO214" s="727"/>
      <c r="BDR214" s="403"/>
      <c r="BDS214" s="403"/>
      <c r="BEE214" s="727"/>
      <c r="BEH214" s="403"/>
      <c r="BEI214" s="403"/>
      <c r="BEU214" s="727"/>
      <c r="BEX214" s="403"/>
      <c r="BEY214" s="403"/>
      <c r="BFK214" s="727"/>
      <c r="BFN214" s="403"/>
      <c r="BFO214" s="403"/>
      <c r="BGA214" s="727"/>
      <c r="BGD214" s="403"/>
      <c r="BGE214" s="403"/>
      <c r="BGQ214" s="727"/>
      <c r="BGT214" s="403"/>
      <c r="BGU214" s="403"/>
      <c r="BHG214" s="727"/>
      <c r="BHJ214" s="403"/>
      <c r="BHK214" s="403"/>
      <c r="BHW214" s="727"/>
      <c r="BHZ214" s="403"/>
      <c r="BIA214" s="403"/>
      <c r="BIM214" s="727"/>
      <c r="BIP214" s="403"/>
      <c r="BIQ214" s="403"/>
      <c r="BJC214" s="727"/>
      <c r="BJF214" s="403"/>
      <c r="BJG214" s="403"/>
      <c r="BJS214" s="727"/>
      <c r="BJV214" s="403"/>
      <c r="BJW214" s="403"/>
      <c r="BKI214" s="727"/>
      <c r="BKL214" s="403"/>
      <c r="BKM214" s="403"/>
      <c r="BKY214" s="727"/>
      <c r="BLB214" s="403"/>
      <c r="BLC214" s="403"/>
      <c r="BLO214" s="727"/>
      <c r="BLR214" s="403"/>
      <c r="BLS214" s="403"/>
      <c r="BME214" s="727"/>
      <c r="BMH214" s="403"/>
      <c r="BMI214" s="403"/>
      <c r="BMU214" s="727"/>
      <c r="BMX214" s="403"/>
      <c r="BMY214" s="403"/>
      <c r="BNK214" s="727"/>
      <c r="BNN214" s="403"/>
      <c r="BNO214" s="403"/>
      <c r="BOA214" s="727"/>
      <c r="BOD214" s="403"/>
      <c r="BOE214" s="403"/>
      <c r="BOQ214" s="727"/>
      <c r="BOT214" s="403"/>
      <c r="BOU214" s="403"/>
      <c r="BPG214" s="727"/>
      <c r="BPJ214" s="403"/>
      <c r="BPK214" s="403"/>
      <c r="BPW214" s="727"/>
      <c r="BPZ214" s="403"/>
      <c r="BQA214" s="403"/>
      <c r="BQM214" s="727"/>
      <c r="BQP214" s="403"/>
      <c r="BQQ214" s="403"/>
      <c r="BRC214" s="727"/>
      <c r="BRF214" s="403"/>
      <c r="BRG214" s="403"/>
      <c r="BRS214" s="727"/>
      <c r="BRV214" s="403"/>
      <c r="BRW214" s="403"/>
      <c r="BSI214" s="727"/>
      <c r="BSL214" s="403"/>
      <c r="BSM214" s="403"/>
      <c r="BSY214" s="727"/>
      <c r="BTB214" s="403"/>
      <c r="BTC214" s="403"/>
      <c r="BTO214" s="727"/>
      <c r="BTR214" s="403"/>
      <c r="BTS214" s="403"/>
      <c r="BUE214" s="727"/>
      <c r="BUH214" s="403"/>
      <c r="BUI214" s="403"/>
      <c r="BUU214" s="727"/>
      <c r="BUX214" s="403"/>
      <c r="BUY214" s="403"/>
      <c r="BVK214" s="727"/>
      <c r="BVN214" s="403"/>
      <c r="BVO214" s="403"/>
      <c r="BWA214" s="727"/>
      <c r="BWD214" s="403"/>
      <c r="BWE214" s="403"/>
      <c r="BWQ214" s="727"/>
      <c r="BWT214" s="403"/>
      <c r="BWU214" s="403"/>
      <c r="BXG214" s="727"/>
      <c r="BXJ214" s="403"/>
      <c r="BXK214" s="403"/>
      <c r="BXW214" s="727"/>
      <c r="BXZ214" s="403"/>
      <c r="BYA214" s="403"/>
      <c r="BYM214" s="727"/>
      <c r="BYP214" s="403"/>
      <c r="BYQ214" s="403"/>
      <c r="BZC214" s="727"/>
      <c r="BZF214" s="403"/>
      <c r="BZG214" s="403"/>
      <c r="BZS214" s="727"/>
      <c r="BZV214" s="403"/>
      <c r="BZW214" s="403"/>
      <c r="CAI214" s="727"/>
      <c r="CAL214" s="403"/>
      <c r="CAM214" s="403"/>
      <c r="CAY214" s="727"/>
      <c r="CBB214" s="403"/>
      <c r="CBC214" s="403"/>
      <c r="CBO214" s="727"/>
      <c r="CBR214" s="403"/>
      <c r="CBS214" s="403"/>
      <c r="CCE214" s="727"/>
      <c r="CCH214" s="403"/>
      <c r="CCI214" s="403"/>
      <c r="CCU214" s="727"/>
      <c r="CCX214" s="403"/>
      <c r="CCY214" s="403"/>
      <c r="CDK214" s="727"/>
      <c r="CDN214" s="403"/>
      <c r="CDO214" s="403"/>
      <c r="CEA214" s="727"/>
      <c r="CED214" s="403"/>
      <c r="CEE214" s="403"/>
      <c r="CEQ214" s="727"/>
      <c r="CET214" s="403"/>
      <c r="CEU214" s="403"/>
      <c r="CFG214" s="727"/>
      <c r="CFJ214" s="403"/>
      <c r="CFK214" s="403"/>
      <c r="CFW214" s="727"/>
      <c r="CFZ214" s="403"/>
      <c r="CGA214" s="403"/>
      <c r="CGM214" s="727"/>
      <c r="CGP214" s="403"/>
      <c r="CGQ214" s="403"/>
      <c r="CHC214" s="727"/>
      <c r="CHF214" s="403"/>
      <c r="CHG214" s="403"/>
      <c r="CHS214" s="727"/>
      <c r="CHV214" s="403"/>
      <c r="CHW214" s="403"/>
      <c r="CII214" s="727"/>
      <c r="CIL214" s="403"/>
      <c r="CIM214" s="403"/>
      <c r="CIY214" s="727"/>
      <c r="CJB214" s="403"/>
      <c r="CJC214" s="403"/>
      <c r="CJO214" s="727"/>
      <c r="CJR214" s="403"/>
      <c r="CJS214" s="403"/>
      <c r="CKE214" s="727"/>
      <c r="CKH214" s="403"/>
      <c r="CKI214" s="403"/>
      <c r="CKU214" s="727"/>
      <c r="CKX214" s="403"/>
      <c r="CKY214" s="403"/>
      <c r="CLK214" s="727"/>
      <c r="CLN214" s="403"/>
      <c r="CLO214" s="403"/>
      <c r="CMA214" s="727"/>
      <c r="CMD214" s="403"/>
      <c r="CME214" s="403"/>
      <c r="CMQ214" s="727"/>
      <c r="CMT214" s="403"/>
      <c r="CMU214" s="403"/>
      <c r="CNG214" s="727"/>
      <c r="CNJ214" s="403"/>
      <c r="CNK214" s="403"/>
      <c r="CNW214" s="727"/>
      <c r="CNZ214" s="403"/>
      <c r="COA214" s="403"/>
      <c r="COM214" s="727"/>
      <c r="COP214" s="403"/>
      <c r="COQ214" s="403"/>
      <c r="CPC214" s="727"/>
      <c r="CPF214" s="403"/>
      <c r="CPG214" s="403"/>
      <c r="CPS214" s="727"/>
      <c r="CPV214" s="403"/>
      <c r="CPW214" s="403"/>
      <c r="CQI214" s="727"/>
      <c r="CQL214" s="403"/>
      <c r="CQM214" s="403"/>
      <c r="CQY214" s="727"/>
      <c r="CRB214" s="403"/>
      <c r="CRC214" s="403"/>
      <c r="CRO214" s="727"/>
      <c r="CRR214" s="403"/>
      <c r="CRS214" s="403"/>
      <c r="CSE214" s="727"/>
      <c r="CSH214" s="403"/>
      <c r="CSI214" s="403"/>
      <c r="CSU214" s="727"/>
      <c r="CSX214" s="403"/>
      <c r="CSY214" s="403"/>
      <c r="CTK214" s="727"/>
      <c r="CTN214" s="403"/>
      <c r="CTO214" s="403"/>
      <c r="CUA214" s="727"/>
      <c r="CUD214" s="403"/>
      <c r="CUE214" s="403"/>
      <c r="CUQ214" s="727"/>
      <c r="CUT214" s="403"/>
      <c r="CUU214" s="403"/>
      <c r="CVG214" s="727"/>
      <c r="CVJ214" s="403"/>
      <c r="CVK214" s="403"/>
      <c r="CVW214" s="727"/>
      <c r="CVZ214" s="403"/>
      <c r="CWA214" s="403"/>
      <c r="CWM214" s="727"/>
      <c r="CWP214" s="403"/>
      <c r="CWQ214" s="403"/>
      <c r="CXC214" s="727"/>
      <c r="CXF214" s="403"/>
      <c r="CXG214" s="403"/>
      <c r="CXS214" s="727"/>
      <c r="CXV214" s="403"/>
      <c r="CXW214" s="403"/>
      <c r="CYI214" s="727"/>
      <c r="CYL214" s="403"/>
      <c r="CYM214" s="403"/>
      <c r="CYY214" s="727"/>
      <c r="CZB214" s="403"/>
      <c r="CZC214" s="403"/>
      <c r="CZO214" s="727"/>
      <c r="CZR214" s="403"/>
      <c r="CZS214" s="403"/>
      <c r="DAE214" s="727"/>
      <c r="DAH214" s="403"/>
      <c r="DAI214" s="403"/>
      <c r="DAU214" s="727"/>
      <c r="DAX214" s="403"/>
      <c r="DAY214" s="403"/>
      <c r="DBK214" s="727"/>
      <c r="DBN214" s="403"/>
      <c r="DBO214" s="403"/>
      <c r="DCA214" s="727"/>
      <c r="DCD214" s="403"/>
      <c r="DCE214" s="403"/>
      <c r="DCQ214" s="727"/>
      <c r="DCT214" s="403"/>
      <c r="DCU214" s="403"/>
      <c r="DDG214" s="727"/>
      <c r="DDJ214" s="403"/>
      <c r="DDK214" s="403"/>
      <c r="DDW214" s="727"/>
      <c r="DDZ214" s="403"/>
      <c r="DEA214" s="403"/>
      <c r="DEM214" s="727"/>
      <c r="DEP214" s="403"/>
      <c r="DEQ214" s="403"/>
      <c r="DFC214" s="727"/>
      <c r="DFF214" s="403"/>
      <c r="DFG214" s="403"/>
      <c r="DFS214" s="727"/>
      <c r="DFV214" s="403"/>
      <c r="DFW214" s="403"/>
      <c r="DGI214" s="727"/>
      <c r="DGL214" s="403"/>
      <c r="DGM214" s="403"/>
      <c r="DGY214" s="727"/>
      <c r="DHB214" s="403"/>
      <c r="DHC214" s="403"/>
      <c r="DHO214" s="727"/>
      <c r="DHR214" s="403"/>
      <c r="DHS214" s="403"/>
      <c r="DIE214" s="727"/>
      <c r="DIH214" s="403"/>
      <c r="DII214" s="403"/>
      <c r="DIU214" s="727"/>
      <c r="DIX214" s="403"/>
      <c r="DIY214" s="403"/>
      <c r="DJK214" s="727"/>
      <c r="DJN214" s="403"/>
      <c r="DJO214" s="403"/>
      <c r="DKA214" s="727"/>
      <c r="DKD214" s="403"/>
      <c r="DKE214" s="403"/>
      <c r="DKQ214" s="727"/>
      <c r="DKT214" s="403"/>
      <c r="DKU214" s="403"/>
      <c r="DLG214" s="727"/>
      <c r="DLJ214" s="403"/>
      <c r="DLK214" s="403"/>
      <c r="DLW214" s="727"/>
      <c r="DLZ214" s="403"/>
      <c r="DMA214" s="403"/>
      <c r="DMM214" s="727"/>
      <c r="DMP214" s="403"/>
      <c r="DMQ214" s="403"/>
      <c r="DNC214" s="727"/>
      <c r="DNF214" s="403"/>
      <c r="DNG214" s="403"/>
      <c r="DNS214" s="727"/>
      <c r="DNV214" s="403"/>
      <c r="DNW214" s="403"/>
      <c r="DOI214" s="727"/>
      <c r="DOL214" s="403"/>
      <c r="DOM214" s="403"/>
      <c r="DOY214" s="727"/>
      <c r="DPB214" s="403"/>
      <c r="DPC214" s="403"/>
      <c r="DPO214" s="727"/>
      <c r="DPR214" s="403"/>
      <c r="DPS214" s="403"/>
      <c r="DQE214" s="727"/>
      <c r="DQH214" s="403"/>
      <c r="DQI214" s="403"/>
      <c r="DQU214" s="727"/>
      <c r="DQX214" s="403"/>
      <c r="DQY214" s="403"/>
      <c r="DRK214" s="727"/>
      <c r="DRN214" s="403"/>
      <c r="DRO214" s="403"/>
      <c r="DSA214" s="727"/>
      <c r="DSD214" s="403"/>
      <c r="DSE214" s="403"/>
      <c r="DSQ214" s="727"/>
      <c r="DST214" s="403"/>
      <c r="DSU214" s="403"/>
      <c r="DTG214" s="727"/>
      <c r="DTJ214" s="403"/>
      <c r="DTK214" s="403"/>
      <c r="DTW214" s="727"/>
      <c r="DTZ214" s="403"/>
      <c r="DUA214" s="403"/>
      <c r="DUM214" s="727"/>
      <c r="DUP214" s="403"/>
      <c r="DUQ214" s="403"/>
      <c r="DVC214" s="727"/>
      <c r="DVF214" s="403"/>
      <c r="DVG214" s="403"/>
      <c r="DVS214" s="727"/>
      <c r="DVV214" s="403"/>
      <c r="DVW214" s="403"/>
      <c r="DWI214" s="727"/>
      <c r="DWL214" s="403"/>
      <c r="DWM214" s="403"/>
      <c r="DWY214" s="727"/>
      <c r="DXB214" s="403"/>
      <c r="DXC214" s="403"/>
      <c r="DXO214" s="727"/>
      <c r="DXR214" s="403"/>
      <c r="DXS214" s="403"/>
      <c r="DYE214" s="727"/>
      <c r="DYH214" s="403"/>
      <c r="DYI214" s="403"/>
      <c r="DYU214" s="727"/>
      <c r="DYX214" s="403"/>
      <c r="DYY214" s="403"/>
      <c r="DZK214" s="727"/>
      <c r="DZN214" s="403"/>
      <c r="DZO214" s="403"/>
      <c r="EAA214" s="727"/>
      <c r="EAD214" s="403"/>
      <c r="EAE214" s="403"/>
      <c r="EAQ214" s="727"/>
      <c r="EAT214" s="403"/>
      <c r="EAU214" s="403"/>
      <c r="EBG214" s="727"/>
      <c r="EBJ214" s="403"/>
      <c r="EBK214" s="403"/>
      <c r="EBW214" s="727"/>
      <c r="EBZ214" s="403"/>
      <c r="ECA214" s="403"/>
      <c r="ECM214" s="727"/>
      <c r="ECP214" s="403"/>
      <c r="ECQ214" s="403"/>
      <c r="EDC214" s="727"/>
      <c r="EDF214" s="403"/>
      <c r="EDG214" s="403"/>
      <c r="EDS214" s="727"/>
      <c r="EDV214" s="403"/>
      <c r="EDW214" s="403"/>
      <c r="EEI214" s="727"/>
      <c r="EEL214" s="403"/>
      <c r="EEM214" s="403"/>
      <c r="EEY214" s="727"/>
      <c r="EFB214" s="403"/>
      <c r="EFC214" s="403"/>
      <c r="EFO214" s="727"/>
      <c r="EFR214" s="403"/>
      <c r="EFS214" s="403"/>
      <c r="EGE214" s="727"/>
      <c r="EGH214" s="403"/>
      <c r="EGI214" s="403"/>
      <c r="EGU214" s="727"/>
      <c r="EGX214" s="403"/>
      <c r="EGY214" s="403"/>
      <c r="EHK214" s="727"/>
      <c r="EHN214" s="403"/>
      <c r="EHO214" s="403"/>
      <c r="EIA214" s="727"/>
      <c r="EID214" s="403"/>
      <c r="EIE214" s="403"/>
      <c r="EIQ214" s="727"/>
      <c r="EIT214" s="403"/>
      <c r="EIU214" s="403"/>
      <c r="EJG214" s="727"/>
      <c r="EJJ214" s="403"/>
      <c r="EJK214" s="403"/>
      <c r="EJW214" s="727"/>
      <c r="EJZ214" s="403"/>
      <c r="EKA214" s="403"/>
      <c r="EKM214" s="727"/>
      <c r="EKP214" s="403"/>
      <c r="EKQ214" s="403"/>
      <c r="ELC214" s="727"/>
      <c r="ELF214" s="403"/>
      <c r="ELG214" s="403"/>
      <c r="ELS214" s="727"/>
      <c r="ELV214" s="403"/>
      <c r="ELW214" s="403"/>
      <c r="EMI214" s="727"/>
      <c r="EML214" s="403"/>
      <c r="EMM214" s="403"/>
      <c r="EMY214" s="727"/>
      <c r="ENB214" s="403"/>
      <c r="ENC214" s="403"/>
      <c r="ENO214" s="727"/>
      <c r="ENR214" s="403"/>
      <c r="ENS214" s="403"/>
      <c r="EOE214" s="727"/>
      <c r="EOH214" s="403"/>
      <c r="EOI214" s="403"/>
      <c r="EOU214" s="727"/>
      <c r="EOX214" s="403"/>
      <c r="EOY214" s="403"/>
      <c r="EPK214" s="727"/>
      <c r="EPN214" s="403"/>
      <c r="EPO214" s="403"/>
      <c r="EQA214" s="727"/>
      <c r="EQD214" s="403"/>
      <c r="EQE214" s="403"/>
      <c r="EQQ214" s="727"/>
      <c r="EQT214" s="403"/>
      <c r="EQU214" s="403"/>
      <c r="ERG214" s="727"/>
      <c r="ERJ214" s="403"/>
      <c r="ERK214" s="403"/>
      <c r="ERW214" s="727"/>
      <c r="ERZ214" s="403"/>
      <c r="ESA214" s="403"/>
      <c r="ESM214" s="727"/>
      <c r="ESP214" s="403"/>
      <c r="ESQ214" s="403"/>
      <c r="ETC214" s="727"/>
      <c r="ETF214" s="403"/>
      <c r="ETG214" s="403"/>
      <c r="ETS214" s="727"/>
      <c r="ETV214" s="403"/>
      <c r="ETW214" s="403"/>
      <c r="EUI214" s="727"/>
      <c r="EUL214" s="403"/>
      <c r="EUM214" s="403"/>
      <c r="EUY214" s="727"/>
      <c r="EVB214" s="403"/>
      <c r="EVC214" s="403"/>
      <c r="EVO214" s="727"/>
      <c r="EVR214" s="403"/>
      <c r="EVS214" s="403"/>
      <c r="EWE214" s="727"/>
      <c r="EWH214" s="403"/>
      <c r="EWI214" s="403"/>
      <c r="EWU214" s="727"/>
      <c r="EWX214" s="403"/>
      <c r="EWY214" s="403"/>
      <c r="EXK214" s="727"/>
      <c r="EXN214" s="403"/>
      <c r="EXO214" s="403"/>
      <c r="EYA214" s="727"/>
      <c r="EYD214" s="403"/>
      <c r="EYE214" s="403"/>
      <c r="EYQ214" s="727"/>
      <c r="EYT214" s="403"/>
      <c r="EYU214" s="403"/>
      <c r="EZG214" s="727"/>
      <c r="EZJ214" s="403"/>
      <c r="EZK214" s="403"/>
      <c r="EZW214" s="727"/>
      <c r="EZZ214" s="403"/>
      <c r="FAA214" s="403"/>
      <c r="FAM214" s="727"/>
      <c r="FAP214" s="403"/>
      <c r="FAQ214" s="403"/>
      <c r="FBC214" s="727"/>
      <c r="FBF214" s="403"/>
      <c r="FBG214" s="403"/>
      <c r="FBS214" s="727"/>
      <c r="FBV214" s="403"/>
      <c r="FBW214" s="403"/>
      <c r="FCI214" s="727"/>
      <c r="FCL214" s="403"/>
      <c r="FCM214" s="403"/>
      <c r="FCY214" s="727"/>
      <c r="FDB214" s="403"/>
      <c r="FDC214" s="403"/>
      <c r="FDO214" s="727"/>
      <c r="FDR214" s="403"/>
      <c r="FDS214" s="403"/>
      <c r="FEE214" s="727"/>
      <c r="FEH214" s="403"/>
      <c r="FEI214" s="403"/>
      <c r="FEU214" s="727"/>
      <c r="FEX214" s="403"/>
      <c r="FEY214" s="403"/>
      <c r="FFK214" s="727"/>
      <c r="FFN214" s="403"/>
      <c r="FFO214" s="403"/>
      <c r="FGA214" s="727"/>
      <c r="FGD214" s="403"/>
      <c r="FGE214" s="403"/>
      <c r="FGQ214" s="727"/>
      <c r="FGT214" s="403"/>
      <c r="FGU214" s="403"/>
      <c r="FHG214" s="727"/>
      <c r="FHJ214" s="403"/>
      <c r="FHK214" s="403"/>
      <c r="FHW214" s="727"/>
      <c r="FHZ214" s="403"/>
      <c r="FIA214" s="403"/>
      <c r="FIM214" s="727"/>
      <c r="FIP214" s="403"/>
      <c r="FIQ214" s="403"/>
      <c r="FJC214" s="727"/>
      <c r="FJF214" s="403"/>
      <c r="FJG214" s="403"/>
      <c r="FJS214" s="727"/>
      <c r="FJV214" s="403"/>
      <c r="FJW214" s="403"/>
      <c r="FKI214" s="727"/>
      <c r="FKL214" s="403"/>
      <c r="FKM214" s="403"/>
      <c r="FKY214" s="727"/>
      <c r="FLB214" s="403"/>
      <c r="FLC214" s="403"/>
      <c r="FLO214" s="727"/>
      <c r="FLR214" s="403"/>
      <c r="FLS214" s="403"/>
      <c r="FME214" s="727"/>
      <c r="FMH214" s="403"/>
      <c r="FMI214" s="403"/>
      <c r="FMU214" s="727"/>
      <c r="FMX214" s="403"/>
      <c r="FMY214" s="403"/>
      <c r="FNK214" s="727"/>
      <c r="FNN214" s="403"/>
      <c r="FNO214" s="403"/>
      <c r="FOA214" s="727"/>
      <c r="FOD214" s="403"/>
      <c r="FOE214" s="403"/>
      <c r="FOQ214" s="727"/>
      <c r="FOT214" s="403"/>
      <c r="FOU214" s="403"/>
      <c r="FPG214" s="727"/>
      <c r="FPJ214" s="403"/>
      <c r="FPK214" s="403"/>
      <c r="FPW214" s="727"/>
      <c r="FPZ214" s="403"/>
      <c r="FQA214" s="403"/>
      <c r="FQM214" s="727"/>
      <c r="FQP214" s="403"/>
      <c r="FQQ214" s="403"/>
      <c r="FRC214" s="727"/>
      <c r="FRF214" s="403"/>
      <c r="FRG214" s="403"/>
      <c r="FRS214" s="727"/>
      <c r="FRV214" s="403"/>
      <c r="FRW214" s="403"/>
      <c r="FSI214" s="727"/>
      <c r="FSL214" s="403"/>
      <c r="FSM214" s="403"/>
      <c r="FSY214" s="727"/>
      <c r="FTB214" s="403"/>
      <c r="FTC214" s="403"/>
      <c r="FTO214" s="727"/>
      <c r="FTR214" s="403"/>
      <c r="FTS214" s="403"/>
      <c r="FUE214" s="727"/>
      <c r="FUH214" s="403"/>
      <c r="FUI214" s="403"/>
      <c r="FUU214" s="727"/>
      <c r="FUX214" s="403"/>
      <c r="FUY214" s="403"/>
      <c r="FVK214" s="727"/>
      <c r="FVN214" s="403"/>
      <c r="FVO214" s="403"/>
      <c r="FWA214" s="727"/>
      <c r="FWD214" s="403"/>
      <c r="FWE214" s="403"/>
      <c r="FWQ214" s="727"/>
      <c r="FWT214" s="403"/>
      <c r="FWU214" s="403"/>
      <c r="FXG214" s="727"/>
      <c r="FXJ214" s="403"/>
      <c r="FXK214" s="403"/>
      <c r="FXW214" s="727"/>
      <c r="FXZ214" s="403"/>
      <c r="FYA214" s="403"/>
      <c r="FYM214" s="727"/>
      <c r="FYP214" s="403"/>
      <c r="FYQ214" s="403"/>
      <c r="FZC214" s="727"/>
      <c r="FZF214" s="403"/>
      <c r="FZG214" s="403"/>
      <c r="FZS214" s="727"/>
      <c r="FZV214" s="403"/>
      <c r="FZW214" s="403"/>
      <c r="GAI214" s="727"/>
      <c r="GAL214" s="403"/>
      <c r="GAM214" s="403"/>
      <c r="GAY214" s="727"/>
      <c r="GBB214" s="403"/>
      <c r="GBC214" s="403"/>
      <c r="GBO214" s="727"/>
      <c r="GBR214" s="403"/>
      <c r="GBS214" s="403"/>
      <c r="GCE214" s="727"/>
      <c r="GCH214" s="403"/>
      <c r="GCI214" s="403"/>
      <c r="GCU214" s="727"/>
      <c r="GCX214" s="403"/>
      <c r="GCY214" s="403"/>
      <c r="GDK214" s="727"/>
      <c r="GDN214" s="403"/>
      <c r="GDO214" s="403"/>
      <c r="GEA214" s="727"/>
      <c r="GED214" s="403"/>
      <c r="GEE214" s="403"/>
      <c r="GEQ214" s="727"/>
      <c r="GET214" s="403"/>
      <c r="GEU214" s="403"/>
      <c r="GFG214" s="727"/>
      <c r="GFJ214" s="403"/>
      <c r="GFK214" s="403"/>
      <c r="GFW214" s="727"/>
      <c r="GFZ214" s="403"/>
      <c r="GGA214" s="403"/>
      <c r="GGM214" s="727"/>
      <c r="GGP214" s="403"/>
      <c r="GGQ214" s="403"/>
      <c r="GHC214" s="727"/>
      <c r="GHF214" s="403"/>
      <c r="GHG214" s="403"/>
      <c r="GHS214" s="727"/>
      <c r="GHV214" s="403"/>
      <c r="GHW214" s="403"/>
      <c r="GII214" s="727"/>
      <c r="GIL214" s="403"/>
      <c r="GIM214" s="403"/>
      <c r="GIY214" s="727"/>
      <c r="GJB214" s="403"/>
      <c r="GJC214" s="403"/>
      <c r="GJO214" s="727"/>
      <c r="GJR214" s="403"/>
      <c r="GJS214" s="403"/>
      <c r="GKE214" s="727"/>
      <c r="GKH214" s="403"/>
      <c r="GKI214" s="403"/>
      <c r="GKU214" s="727"/>
      <c r="GKX214" s="403"/>
      <c r="GKY214" s="403"/>
      <c r="GLK214" s="727"/>
      <c r="GLN214" s="403"/>
      <c r="GLO214" s="403"/>
      <c r="GMA214" s="727"/>
      <c r="GMD214" s="403"/>
      <c r="GME214" s="403"/>
      <c r="GMQ214" s="727"/>
      <c r="GMT214" s="403"/>
      <c r="GMU214" s="403"/>
      <c r="GNG214" s="727"/>
      <c r="GNJ214" s="403"/>
      <c r="GNK214" s="403"/>
      <c r="GNW214" s="727"/>
      <c r="GNZ214" s="403"/>
      <c r="GOA214" s="403"/>
      <c r="GOM214" s="727"/>
      <c r="GOP214" s="403"/>
      <c r="GOQ214" s="403"/>
      <c r="GPC214" s="727"/>
      <c r="GPF214" s="403"/>
      <c r="GPG214" s="403"/>
      <c r="GPS214" s="727"/>
      <c r="GPV214" s="403"/>
      <c r="GPW214" s="403"/>
      <c r="GQI214" s="727"/>
      <c r="GQL214" s="403"/>
      <c r="GQM214" s="403"/>
      <c r="GQY214" s="727"/>
      <c r="GRB214" s="403"/>
      <c r="GRC214" s="403"/>
      <c r="GRO214" s="727"/>
      <c r="GRR214" s="403"/>
      <c r="GRS214" s="403"/>
      <c r="GSE214" s="727"/>
      <c r="GSH214" s="403"/>
      <c r="GSI214" s="403"/>
      <c r="GSU214" s="727"/>
      <c r="GSX214" s="403"/>
      <c r="GSY214" s="403"/>
      <c r="GTK214" s="727"/>
      <c r="GTN214" s="403"/>
      <c r="GTO214" s="403"/>
      <c r="GUA214" s="727"/>
      <c r="GUD214" s="403"/>
      <c r="GUE214" s="403"/>
      <c r="GUQ214" s="727"/>
      <c r="GUT214" s="403"/>
      <c r="GUU214" s="403"/>
      <c r="GVG214" s="727"/>
      <c r="GVJ214" s="403"/>
      <c r="GVK214" s="403"/>
      <c r="GVW214" s="727"/>
      <c r="GVZ214" s="403"/>
      <c r="GWA214" s="403"/>
      <c r="GWM214" s="727"/>
      <c r="GWP214" s="403"/>
      <c r="GWQ214" s="403"/>
      <c r="GXC214" s="727"/>
      <c r="GXF214" s="403"/>
      <c r="GXG214" s="403"/>
      <c r="GXS214" s="727"/>
      <c r="GXV214" s="403"/>
      <c r="GXW214" s="403"/>
      <c r="GYI214" s="727"/>
      <c r="GYL214" s="403"/>
      <c r="GYM214" s="403"/>
      <c r="GYY214" s="727"/>
      <c r="GZB214" s="403"/>
      <c r="GZC214" s="403"/>
      <c r="GZO214" s="727"/>
      <c r="GZR214" s="403"/>
      <c r="GZS214" s="403"/>
      <c r="HAE214" s="727"/>
      <c r="HAH214" s="403"/>
      <c r="HAI214" s="403"/>
      <c r="HAU214" s="727"/>
      <c r="HAX214" s="403"/>
      <c r="HAY214" s="403"/>
      <c r="HBK214" s="727"/>
      <c r="HBN214" s="403"/>
      <c r="HBO214" s="403"/>
      <c r="HCA214" s="727"/>
      <c r="HCD214" s="403"/>
      <c r="HCE214" s="403"/>
      <c r="HCQ214" s="727"/>
      <c r="HCT214" s="403"/>
      <c r="HCU214" s="403"/>
      <c r="HDG214" s="727"/>
      <c r="HDJ214" s="403"/>
      <c r="HDK214" s="403"/>
      <c r="HDW214" s="727"/>
      <c r="HDZ214" s="403"/>
      <c r="HEA214" s="403"/>
      <c r="HEM214" s="727"/>
      <c r="HEP214" s="403"/>
      <c r="HEQ214" s="403"/>
      <c r="HFC214" s="727"/>
      <c r="HFF214" s="403"/>
      <c r="HFG214" s="403"/>
      <c r="HFS214" s="727"/>
      <c r="HFV214" s="403"/>
      <c r="HFW214" s="403"/>
      <c r="HGI214" s="727"/>
      <c r="HGL214" s="403"/>
      <c r="HGM214" s="403"/>
      <c r="HGY214" s="727"/>
      <c r="HHB214" s="403"/>
      <c r="HHC214" s="403"/>
      <c r="HHO214" s="727"/>
      <c r="HHR214" s="403"/>
      <c r="HHS214" s="403"/>
      <c r="HIE214" s="727"/>
      <c r="HIH214" s="403"/>
      <c r="HII214" s="403"/>
      <c r="HIU214" s="727"/>
      <c r="HIX214" s="403"/>
      <c r="HIY214" s="403"/>
      <c r="HJK214" s="727"/>
      <c r="HJN214" s="403"/>
      <c r="HJO214" s="403"/>
      <c r="HKA214" s="727"/>
      <c r="HKD214" s="403"/>
      <c r="HKE214" s="403"/>
      <c r="HKQ214" s="727"/>
      <c r="HKT214" s="403"/>
      <c r="HKU214" s="403"/>
      <c r="HLG214" s="727"/>
      <c r="HLJ214" s="403"/>
      <c r="HLK214" s="403"/>
      <c r="HLW214" s="727"/>
      <c r="HLZ214" s="403"/>
      <c r="HMA214" s="403"/>
      <c r="HMM214" s="727"/>
      <c r="HMP214" s="403"/>
      <c r="HMQ214" s="403"/>
      <c r="HNC214" s="727"/>
      <c r="HNF214" s="403"/>
      <c r="HNG214" s="403"/>
      <c r="HNS214" s="727"/>
      <c r="HNV214" s="403"/>
      <c r="HNW214" s="403"/>
      <c r="HOI214" s="727"/>
      <c r="HOL214" s="403"/>
      <c r="HOM214" s="403"/>
      <c r="HOY214" s="727"/>
      <c r="HPB214" s="403"/>
      <c r="HPC214" s="403"/>
      <c r="HPO214" s="727"/>
      <c r="HPR214" s="403"/>
      <c r="HPS214" s="403"/>
      <c r="HQE214" s="727"/>
      <c r="HQH214" s="403"/>
      <c r="HQI214" s="403"/>
      <c r="HQU214" s="727"/>
      <c r="HQX214" s="403"/>
      <c r="HQY214" s="403"/>
      <c r="HRK214" s="727"/>
      <c r="HRN214" s="403"/>
      <c r="HRO214" s="403"/>
      <c r="HSA214" s="727"/>
      <c r="HSD214" s="403"/>
      <c r="HSE214" s="403"/>
      <c r="HSQ214" s="727"/>
      <c r="HST214" s="403"/>
      <c r="HSU214" s="403"/>
      <c r="HTG214" s="727"/>
      <c r="HTJ214" s="403"/>
      <c r="HTK214" s="403"/>
      <c r="HTW214" s="727"/>
      <c r="HTZ214" s="403"/>
      <c r="HUA214" s="403"/>
      <c r="HUM214" s="727"/>
      <c r="HUP214" s="403"/>
      <c r="HUQ214" s="403"/>
      <c r="HVC214" s="727"/>
      <c r="HVF214" s="403"/>
      <c r="HVG214" s="403"/>
      <c r="HVS214" s="727"/>
      <c r="HVV214" s="403"/>
      <c r="HVW214" s="403"/>
      <c r="HWI214" s="727"/>
      <c r="HWL214" s="403"/>
      <c r="HWM214" s="403"/>
      <c r="HWY214" s="727"/>
      <c r="HXB214" s="403"/>
      <c r="HXC214" s="403"/>
      <c r="HXO214" s="727"/>
      <c r="HXR214" s="403"/>
      <c r="HXS214" s="403"/>
      <c r="HYE214" s="727"/>
      <c r="HYH214" s="403"/>
      <c r="HYI214" s="403"/>
      <c r="HYU214" s="727"/>
      <c r="HYX214" s="403"/>
      <c r="HYY214" s="403"/>
      <c r="HZK214" s="727"/>
      <c r="HZN214" s="403"/>
      <c r="HZO214" s="403"/>
      <c r="IAA214" s="727"/>
      <c r="IAD214" s="403"/>
      <c r="IAE214" s="403"/>
      <c r="IAQ214" s="727"/>
      <c r="IAT214" s="403"/>
      <c r="IAU214" s="403"/>
      <c r="IBG214" s="727"/>
      <c r="IBJ214" s="403"/>
      <c r="IBK214" s="403"/>
      <c r="IBW214" s="727"/>
      <c r="IBZ214" s="403"/>
      <c r="ICA214" s="403"/>
      <c r="ICM214" s="727"/>
      <c r="ICP214" s="403"/>
      <c r="ICQ214" s="403"/>
      <c r="IDC214" s="727"/>
      <c r="IDF214" s="403"/>
      <c r="IDG214" s="403"/>
      <c r="IDS214" s="727"/>
      <c r="IDV214" s="403"/>
      <c r="IDW214" s="403"/>
      <c r="IEI214" s="727"/>
      <c r="IEL214" s="403"/>
      <c r="IEM214" s="403"/>
      <c r="IEY214" s="727"/>
      <c r="IFB214" s="403"/>
      <c r="IFC214" s="403"/>
      <c r="IFO214" s="727"/>
      <c r="IFR214" s="403"/>
      <c r="IFS214" s="403"/>
      <c r="IGE214" s="727"/>
      <c r="IGH214" s="403"/>
      <c r="IGI214" s="403"/>
      <c r="IGU214" s="727"/>
      <c r="IGX214" s="403"/>
      <c r="IGY214" s="403"/>
      <c r="IHK214" s="727"/>
      <c r="IHN214" s="403"/>
      <c r="IHO214" s="403"/>
      <c r="IIA214" s="727"/>
      <c r="IID214" s="403"/>
      <c r="IIE214" s="403"/>
      <c r="IIQ214" s="727"/>
      <c r="IIT214" s="403"/>
      <c r="IIU214" s="403"/>
      <c r="IJG214" s="727"/>
      <c r="IJJ214" s="403"/>
      <c r="IJK214" s="403"/>
      <c r="IJW214" s="727"/>
      <c r="IJZ214" s="403"/>
      <c r="IKA214" s="403"/>
      <c r="IKM214" s="727"/>
      <c r="IKP214" s="403"/>
      <c r="IKQ214" s="403"/>
      <c r="ILC214" s="727"/>
      <c r="ILF214" s="403"/>
      <c r="ILG214" s="403"/>
      <c r="ILS214" s="727"/>
      <c r="ILV214" s="403"/>
      <c r="ILW214" s="403"/>
      <c r="IMI214" s="727"/>
      <c r="IML214" s="403"/>
      <c r="IMM214" s="403"/>
      <c r="IMY214" s="727"/>
      <c r="INB214" s="403"/>
      <c r="INC214" s="403"/>
      <c r="INO214" s="727"/>
      <c r="INR214" s="403"/>
      <c r="INS214" s="403"/>
      <c r="IOE214" s="727"/>
      <c r="IOH214" s="403"/>
      <c r="IOI214" s="403"/>
      <c r="IOU214" s="727"/>
      <c r="IOX214" s="403"/>
      <c r="IOY214" s="403"/>
      <c r="IPK214" s="727"/>
      <c r="IPN214" s="403"/>
      <c r="IPO214" s="403"/>
      <c r="IQA214" s="727"/>
      <c r="IQD214" s="403"/>
      <c r="IQE214" s="403"/>
      <c r="IQQ214" s="727"/>
      <c r="IQT214" s="403"/>
      <c r="IQU214" s="403"/>
      <c r="IRG214" s="727"/>
      <c r="IRJ214" s="403"/>
      <c r="IRK214" s="403"/>
      <c r="IRW214" s="727"/>
      <c r="IRZ214" s="403"/>
      <c r="ISA214" s="403"/>
      <c r="ISM214" s="727"/>
      <c r="ISP214" s="403"/>
      <c r="ISQ214" s="403"/>
      <c r="ITC214" s="727"/>
      <c r="ITF214" s="403"/>
      <c r="ITG214" s="403"/>
      <c r="ITS214" s="727"/>
      <c r="ITV214" s="403"/>
      <c r="ITW214" s="403"/>
      <c r="IUI214" s="727"/>
      <c r="IUL214" s="403"/>
      <c r="IUM214" s="403"/>
      <c r="IUY214" s="727"/>
      <c r="IVB214" s="403"/>
      <c r="IVC214" s="403"/>
      <c r="IVO214" s="727"/>
      <c r="IVR214" s="403"/>
      <c r="IVS214" s="403"/>
      <c r="IWE214" s="727"/>
      <c r="IWH214" s="403"/>
      <c r="IWI214" s="403"/>
      <c r="IWU214" s="727"/>
      <c r="IWX214" s="403"/>
      <c r="IWY214" s="403"/>
      <c r="IXK214" s="727"/>
      <c r="IXN214" s="403"/>
      <c r="IXO214" s="403"/>
      <c r="IYA214" s="727"/>
      <c r="IYD214" s="403"/>
      <c r="IYE214" s="403"/>
      <c r="IYQ214" s="727"/>
      <c r="IYT214" s="403"/>
      <c r="IYU214" s="403"/>
      <c r="IZG214" s="727"/>
      <c r="IZJ214" s="403"/>
      <c r="IZK214" s="403"/>
      <c r="IZW214" s="727"/>
      <c r="IZZ214" s="403"/>
      <c r="JAA214" s="403"/>
      <c r="JAM214" s="727"/>
      <c r="JAP214" s="403"/>
      <c r="JAQ214" s="403"/>
      <c r="JBC214" s="727"/>
      <c r="JBF214" s="403"/>
      <c r="JBG214" s="403"/>
      <c r="JBS214" s="727"/>
      <c r="JBV214" s="403"/>
      <c r="JBW214" s="403"/>
      <c r="JCI214" s="727"/>
      <c r="JCL214" s="403"/>
      <c r="JCM214" s="403"/>
      <c r="JCY214" s="727"/>
      <c r="JDB214" s="403"/>
      <c r="JDC214" s="403"/>
      <c r="JDO214" s="727"/>
      <c r="JDR214" s="403"/>
      <c r="JDS214" s="403"/>
      <c r="JEE214" s="727"/>
      <c r="JEH214" s="403"/>
      <c r="JEI214" s="403"/>
      <c r="JEU214" s="727"/>
      <c r="JEX214" s="403"/>
      <c r="JEY214" s="403"/>
      <c r="JFK214" s="727"/>
      <c r="JFN214" s="403"/>
      <c r="JFO214" s="403"/>
      <c r="JGA214" s="727"/>
      <c r="JGD214" s="403"/>
      <c r="JGE214" s="403"/>
      <c r="JGQ214" s="727"/>
      <c r="JGT214" s="403"/>
      <c r="JGU214" s="403"/>
      <c r="JHG214" s="727"/>
      <c r="JHJ214" s="403"/>
      <c r="JHK214" s="403"/>
      <c r="JHW214" s="727"/>
      <c r="JHZ214" s="403"/>
      <c r="JIA214" s="403"/>
      <c r="JIM214" s="727"/>
      <c r="JIP214" s="403"/>
      <c r="JIQ214" s="403"/>
      <c r="JJC214" s="727"/>
      <c r="JJF214" s="403"/>
      <c r="JJG214" s="403"/>
      <c r="JJS214" s="727"/>
      <c r="JJV214" s="403"/>
      <c r="JJW214" s="403"/>
      <c r="JKI214" s="727"/>
      <c r="JKL214" s="403"/>
      <c r="JKM214" s="403"/>
      <c r="JKY214" s="727"/>
      <c r="JLB214" s="403"/>
      <c r="JLC214" s="403"/>
      <c r="JLO214" s="727"/>
      <c r="JLR214" s="403"/>
      <c r="JLS214" s="403"/>
      <c r="JME214" s="727"/>
      <c r="JMH214" s="403"/>
      <c r="JMI214" s="403"/>
      <c r="JMU214" s="727"/>
      <c r="JMX214" s="403"/>
      <c r="JMY214" s="403"/>
      <c r="JNK214" s="727"/>
      <c r="JNN214" s="403"/>
      <c r="JNO214" s="403"/>
      <c r="JOA214" s="727"/>
      <c r="JOD214" s="403"/>
      <c r="JOE214" s="403"/>
      <c r="JOQ214" s="727"/>
      <c r="JOT214" s="403"/>
      <c r="JOU214" s="403"/>
      <c r="JPG214" s="727"/>
      <c r="JPJ214" s="403"/>
      <c r="JPK214" s="403"/>
      <c r="JPW214" s="727"/>
      <c r="JPZ214" s="403"/>
      <c r="JQA214" s="403"/>
      <c r="JQM214" s="727"/>
      <c r="JQP214" s="403"/>
      <c r="JQQ214" s="403"/>
      <c r="JRC214" s="727"/>
      <c r="JRF214" s="403"/>
      <c r="JRG214" s="403"/>
      <c r="JRS214" s="727"/>
      <c r="JRV214" s="403"/>
      <c r="JRW214" s="403"/>
      <c r="JSI214" s="727"/>
      <c r="JSL214" s="403"/>
      <c r="JSM214" s="403"/>
      <c r="JSY214" s="727"/>
      <c r="JTB214" s="403"/>
      <c r="JTC214" s="403"/>
      <c r="JTO214" s="727"/>
      <c r="JTR214" s="403"/>
      <c r="JTS214" s="403"/>
      <c r="JUE214" s="727"/>
      <c r="JUH214" s="403"/>
      <c r="JUI214" s="403"/>
      <c r="JUU214" s="727"/>
      <c r="JUX214" s="403"/>
      <c r="JUY214" s="403"/>
      <c r="JVK214" s="727"/>
      <c r="JVN214" s="403"/>
      <c r="JVO214" s="403"/>
      <c r="JWA214" s="727"/>
      <c r="JWD214" s="403"/>
      <c r="JWE214" s="403"/>
      <c r="JWQ214" s="727"/>
      <c r="JWT214" s="403"/>
      <c r="JWU214" s="403"/>
      <c r="JXG214" s="727"/>
      <c r="JXJ214" s="403"/>
      <c r="JXK214" s="403"/>
      <c r="JXW214" s="727"/>
      <c r="JXZ214" s="403"/>
      <c r="JYA214" s="403"/>
      <c r="JYM214" s="727"/>
      <c r="JYP214" s="403"/>
      <c r="JYQ214" s="403"/>
      <c r="JZC214" s="727"/>
      <c r="JZF214" s="403"/>
      <c r="JZG214" s="403"/>
      <c r="JZS214" s="727"/>
      <c r="JZV214" s="403"/>
      <c r="JZW214" s="403"/>
      <c r="KAI214" s="727"/>
      <c r="KAL214" s="403"/>
      <c r="KAM214" s="403"/>
      <c r="KAY214" s="727"/>
      <c r="KBB214" s="403"/>
      <c r="KBC214" s="403"/>
      <c r="KBO214" s="727"/>
      <c r="KBR214" s="403"/>
      <c r="KBS214" s="403"/>
      <c r="KCE214" s="727"/>
      <c r="KCH214" s="403"/>
      <c r="KCI214" s="403"/>
      <c r="KCU214" s="727"/>
      <c r="KCX214" s="403"/>
      <c r="KCY214" s="403"/>
      <c r="KDK214" s="727"/>
      <c r="KDN214" s="403"/>
      <c r="KDO214" s="403"/>
      <c r="KEA214" s="727"/>
      <c r="KED214" s="403"/>
      <c r="KEE214" s="403"/>
      <c r="KEQ214" s="727"/>
      <c r="KET214" s="403"/>
      <c r="KEU214" s="403"/>
      <c r="KFG214" s="727"/>
      <c r="KFJ214" s="403"/>
      <c r="KFK214" s="403"/>
      <c r="KFW214" s="727"/>
      <c r="KFZ214" s="403"/>
      <c r="KGA214" s="403"/>
      <c r="KGM214" s="727"/>
      <c r="KGP214" s="403"/>
      <c r="KGQ214" s="403"/>
      <c r="KHC214" s="727"/>
      <c r="KHF214" s="403"/>
      <c r="KHG214" s="403"/>
      <c r="KHS214" s="727"/>
      <c r="KHV214" s="403"/>
      <c r="KHW214" s="403"/>
      <c r="KII214" s="727"/>
      <c r="KIL214" s="403"/>
      <c r="KIM214" s="403"/>
      <c r="KIY214" s="727"/>
      <c r="KJB214" s="403"/>
      <c r="KJC214" s="403"/>
      <c r="KJO214" s="727"/>
      <c r="KJR214" s="403"/>
      <c r="KJS214" s="403"/>
      <c r="KKE214" s="727"/>
      <c r="KKH214" s="403"/>
      <c r="KKI214" s="403"/>
      <c r="KKU214" s="727"/>
      <c r="KKX214" s="403"/>
      <c r="KKY214" s="403"/>
      <c r="KLK214" s="727"/>
      <c r="KLN214" s="403"/>
      <c r="KLO214" s="403"/>
      <c r="KMA214" s="727"/>
      <c r="KMD214" s="403"/>
      <c r="KME214" s="403"/>
      <c r="KMQ214" s="727"/>
      <c r="KMT214" s="403"/>
      <c r="KMU214" s="403"/>
      <c r="KNG214" s="727"/>
      <c r="KNJ214" s="403"/>
      <c r="KNK214" s="403"/>
      <c r="KNW214" s="727"/>
      <c r="KNZ214" s="403"/>
      <c r="KOA214" s="403"/>
      <c r="KOM214" s="727"/>
      <c r="KOP214" s="403"/>
      <c r="KOQ214" s="403"/>
      <c r="KPC214" s="727"/>
      <c r="KPF214" s="403"/>
      <c r="KPG214" s="403"/>
      <c r="KPS214" s="727"/>
      <c r="KPV214" s="403"/>
      <c r="KPW214" s="403"/>
      <c r="KQI214" s="727"/>
      <c r="KQL214" s="403"/>
      <c r="KQM214" s="403"/>
      <c r="KQY214" s="727"/>
      <c r="KRB214" s="403"/>
      <c r="KRC214" s="403"/>
      <c r="KRO214" s="727"/>
      <c r="KRR214" s="403"/>
      <c r="KRS214" s="403"/>
      <c r="KSE214" s="727"/>
      <c r="KSH214" s="403"/>
      <c r="KSI214" s="403"/>
      <c r="KSU214" s="727"/>
      <c r="KSX214" s="403"/>
      <c r="KSY214" s="403"/>
      <c r="KTK214" s="727"/>
      <c r="KTN214" s="403"/>
      <c r="KTO214" s="403"/>
      <c r="KUA214" s="727"/>
      <c r="KUD214" s="403"/>
      <c r="KUE214" s="403"/>
      <c r="KUQ214" s="727"/>
      <c r="KUT214" s="403"/>
      <c r="KUU214" s="403"/>
      <c r="KVG214" s="727"/>
      <c r="KVJ214" s="403"/>
      <c r="KVK214" s="403"/>
      <c r="KVW214" s="727"/>
      <c r="KVZ214" s="403"/>
      <c r="KWA214" s="403"/>
      <c r="KWM214" s="727"/>
      <c r="KWP214" s="403"/>
      <c r="KWQ214" s="403"/>
      <c r="KXC214" s="727"/>
      <c r="KXF214" s="403"/>
      <c r="KXG214" s="403"/>
      <c r="KXS214" s="727"/>
      <c r="KXV214" s="403"/>
      <c r="KXW214" s="403"/>
      <c r="KYI214" s="727"/>
      <c r="KYL214" s="403"/>
      <c r="KYM214" s="403"/>
      <c r="KYY214" s="727"/>
      <c r="KZB214" s="403"/>
      <c r="KZC214" s="403"/>
      <c r="KZO214" s="727"/>
      <c r="KZR214" s="403"/>
      <c r="KZS214" s="403"/>
      <c r="LAE214" s="727"/>
      <c r="LAH214" s="403"/>
      <c r="LAI214" s="403"/>
      <c r="LAU214" s="727"/>
      <c r="LAX214" s="403"/>
      <c r="LAY214" s="403"/>
      <c r="LBK214" s="727"/>
      <c r="LBN214" s="403"/>
      <c r="LBO214" s="403"/>
      <c r="LCA214" s="727"/>
      <c r="LCD214" s="403"/>
      <c r="LCE214" s="403"/>
      <c r="LCQ214" s="727"/>
      <c r="LCT214" s="403"/>
      <c r="LCU214" s="403"/>
      <c r="LDG214" s="727"/>
      <c r="LDJ214" s="403"/>
      <c r="LDK214" s="403"/>
      <c r="LDW214" s="727"/>
      <c r="LDZ214" s="403"/>
      <c r="LEA214" s="403"/>
      <c r="LEM214" s="727"/>
      <c r="LEP214" s="403"/>
      <c r="LEQ214" s="403"/>
      <c r="LFC214" s="727"/>
      <c r="LFF214" s="403"/>
      <c r="LFG214" s="403"/>
      <c r="LFS214" s="727"/>
      <c r="LFV214" s="403"/>
      <c r="LFW214" s="403"/>
      <c r="LGI214" s="727"/>
      <c r="LGL214" s="403"/>
      <c r="LGM214" s="403"/>
      <c r="LGY214" s="727"/>
      <c r="LHB214" s="403"/>
      <c r="LHC214" s="403"/>
      <c r="LHO214" s="727"/>
      <c r="LHR214" s="403"/>
      <c r="LHS214" s="403"/>
      <c r="LIE214" s="727"/>
      <c r="LIH214" s="403"/>
      <c r="LII214" s="403"/>
      <c r="LIU214" s="727"/>
      <c r="LIX214" s="403"/>
      <c r="LIY214" s="403"/>
      <c r="LJK214" s="727"/>
      <c r="LJN214" s="403"/>
      <c r="LJO214" s="403"/>
      <c r="LKA214" s="727"/>
      <c r="LKD214" s="403"/>
      <c r="LKE214" s="403"/>
      <c r="LKQ214" s="727"/>
      <c r="LKT214" s="403"/>
      <c r="LKU214" s="403"/>
      <c r="LLG214" s="727"/>
      <c r="LLJ214" s="403"/>
      <c r="LLK214" s="403"/>
      <c r="LLW214" s="727"/>
      <c r="LLZ214" s="403"/>
      <c r="LMA214" s="403"/>
      <c r="LMM214" s="727"/>
      <c r="LMP214" s="403"/>
      <c r="LMQ214" s="403"/>
      <c r="LNC214" s="727"/>
      <c r="LNF214" s="403"/>
      <c r="LNG214" s="403"/>
      <c r="LNS214" s="727"/>
      <c r="LNV214" s="403"/>
      <c r="LNW214" s="403"/>
      <c r="LOI214" s="727"/>
      <c r="LOL214" s="403"/>
      <c r="LOM214" s="403"/>
      <c r="LOY214" s="727"/>
      <c r="LPB214" s="403"/>
      <c r="LPC214" s="403"/>
      <c r="LPO214" s="727"/>
      <c r="LPR214" s="403"/>
      <c r="LPS214" s="403"/>
      <c r="LQE214" s="727"/>
      <c r="LQH214" s="403"/>
      <c r="LQI214" s="403"/>
      <c r="LQU214" s="727"/>
      <c r="LQX214" s="403"/>
      <c r="LQY214" s="403"/>
      <c r="LRK214" s="727"/>
      <c r="LRN214" s="403"/>
      <c r="LRO214" s="403"/>
      <c r="LSA214" s="727"/>
      <c r="LSD214" s="403"/>
      <c r="LSE214" s="403"/>
      <c r="LSQ214" s="727"/>
      <c r="LST214" s="403"/>
      <c r="LSU214" s="403"/>
      <c r="LTG214" s="727"/>
      <c r="LTJ214" s="403"/>
      <c r="LTK214" s="403"/>
      <c r="LTW214" s="727"/>
      <c r="LTZ214" s="403"/>
      <c r="LUA214" s="403"/>
      <c r="LUM214" s="727"/>
      <c r="LUP214" s="403"/>
      <c r="LUQ214" s="403"/>
      <c r="LVC214" s="727"/>
      <c r="LVF214" s="403"/>
      <c r="LVG214" s="403"/>
      <c r="LVS214" s="727"/>
      <c r="LVV214" s="403"/>
      <c r="LVW214" s="403"/>
      <c r="LWI214" s="727"/>
      <c r="LWL214" s="403"/>
      <c r="LWM214" s="403"/>
      <c r="LWY214" s="727"/>
      <c r="LXB214" s="403"/>
      <c r="LXC214" s="403"/>
      <c r="LXO214" s="727"/>
      <c r="LXR214" s="403"/>
      <c r="LXS214" s="403"/>
      <c r="LYE214" s="727"/>
      <c r="LYH214" s="403"/>
      <c r="LYI214" s="403"/>
      <c r="LYU214" s="727"/>
      <c r="LYX214" s="403"/>
      <c r="LYY214" s="403"/>
      <c r="LZK214" s="727"/>
      <c r="LZN214" s="403"/>
      <c r="LZO214" s="403"/>
      <c r="MAA214" s="727"/>
      <c r="MAD214" s="403"/>
      <c r="MAE214" s="403"/>
      <c r="MAQ214" s="727"/>
      <c r="MAT214" s="403"/>
      <c r="MAU214" s="403"/>
      <c r="MBG214" s="727"/>
      <c r="MBJ214" s="403"/>
      <c r="MBK214" s="403"/>
      <c r="MBW214" s="727"/>
      <c r="MBZ214" s="403"/>
      <c r="MCA214" s="403"/>
      <c r="MCM214" s="727"/>
      <c r="MCP214" s="403"/>
      <c r="MCQ214" s="403"/>
      <c r="MDC214" s="727"/>
      <c r="MDF214" s="403"/>
      <c r="MDG214" s="403"/>
      <c r="MDS214" s="727"/>
      <c r="MDV214" s="403"/>
      <c r="MDW214" s="403"/>
      <c r="MEI214" s="727"/>
      <c r="MEL214" s="403"/>
      <c r="MEM214" s="403"/>
      <c r="MEY214" s="727"/>
      <c r="MFB214" s="403"/>
      <c r="MFC214" s="403"/>
      <c r="MFO214" s="727"/>
      <c r="MFR214" s="403"/>
      <c r="MFS214" s="403"/>
      <c r="MGE214" s="727"/>
      <c r="MGH214" s="403"/>
      <c r="MGI214" s="403"/>
      <c r="MGU214" s="727"/>
      <c r="MGX214" s="403"/>
      <c r="MGY214" s="403"/>
      <c r="MHK214" s="727"/>
      <c r="MHN214" s="403"/>
      <c r="MHO214" s="403"/>
      <c r="MIA214" s="727"/>
      <c r="MID214" s="403"/>
      <c r="MIE214" s="403"/>
      <c r="MIQ214" s="727"/>
      <c r="MIT214" s="403"/>
      <c r="MIU214" s="403"/>
      <c r="MJG214" s="727"/>
      <c r="MJJ214" s="403"/>
      <c r="MJK214" s="403"/>
      <c r="MJW214" s="727"/>
      <c r="MJZ214" s="403"/>
      <c r="MKA214" s="403"/>
      <c r="MKM214" s="727"/>
      <c r="MKP214" s="403"/>
      <c r="MKQ214" s="403"/>
      <c r="MLC214" s="727"/>
      <c r="MLF214" s="403"/>
      <c r="MLG214" s="403"/>
      <c r="MLS214" s="727"/>
      <c r="MLV214" s="403"/>
      <c r="MLW214" s="403"/>
      <c r="MMI214" s="727"/>
      <c r="MML214" s="403"/>
      <c r="MMM214" s="403"/>
      <c r="MMY214" s="727"/>
      <c r="MNB214" s="403"/>
      <c r="MNC214" s="403"/>
      <c r="MNO214" s="727"/>
      <c r="MNR214" s="403"/>
      <c r="MNS214" s="403"/>
      <c r="MOE214" s="727"/>
      <c r="MOH214" s="403"/>
      <c r="MOI214" s="403"/>
      <c r="MOU214" s="727"/>
      <c r="MOX214" s="403"/>
      <c r="MOY214" s="403"/>
      <c r="MPK214" s="727"/>
      <c r="MPN214" s="403"/>
      <c r="MPO214" s="403"/>
      <c r="MQA214" s="727"/>
      <c r="MQD214" s="403"/>
      <c r="MQE214" s="403"/>
      <c r="MQQ214" s="727"/>
      <c r="MQT214" s="403"/>
      <c r="MQU214" s="403"/>
      <c r="MRG214" s="727"/>
      <c r="MRJ214" s="403"/>
      <c r="MRK214" s="403"/>
      <c r="MRW214" s="727"/>
      <c r="MRZ214" s="403"/>
      <c r="MSA214" s="403"/>
      <c r="MSM214" s="727"/>
      <c r="MSP214" s="403"/>
      <c r="MSQ214" s="403"/>
      <c r="MTC214" s="727"/>
      <c r="MTF214" s="403"/>
      <c r="MTG214" s="403"/>
      <c r="MTS214" s="727"/>
      <c r="MTV214" s="403"/>
      <c r="MTW214" s="403"/>
      <c r="MUI214" s="727"/>
      <c r="MUL214" s="403"/>
      <c r="MUM214" s="403"/>
      <c r="MUY214" s="727"/>
      <c r="MVB214" s="403"/>
      <c r="MVC214" s="403"/>
      <c r="MVO214" s="727"/>
      <c r="MVR214" s="403"/>
      <c r="MVS214" s="403"/>
      <c r="MWE214" s="727"/>
      <c r="MWH214" s="403"/>
      <c r="MWI214" s="403"/>
      <c r="MWU214" s="727"/>
      <c r="MWX214" s="403"/>
      <c r="MWY214" s="403"/>
      <c r="MXK214" s="727"/>
      <c r="MXN214" s="403"/>
      <c r="MXO214" s="403"/>
      <c r="MYA214" s="727"/>
      <c r="MYD214" s="403"/>
      <c r="MYE214" s="403"/>
      <c r="MYQ214" s="727"/>
      <c r="MYT214" s="403"/>
      <c r="MYU214" s="403"/>
      <c r="MZG214" s="727"/>
      <c r="MZJ214" s="403"/>
      <c r="MZK214" s="403"/>
      <c r="MZW214" s="727"/>
      <c r="MZZ214" s="403"/>
      <c r="NAA214" s="403"/>
      <c r="NAM214" s="727"/>
      <c r="NAP214" s="403"/>
      <c r="NAQ214" s="403"/>
      <c r="NBC214" s="727"/>
      <c r="NBF214" s="403"/>
      <c r="NBG214" s="403"/>
      <c r="NBS214" s="727"/>
      <c r="NBV214" s="403"/>
      <c r="NBW214" s="403"/>
      <c r="NCI214" s="727"/>
      <c r="NCL214" s="403"/>
      <c r="NCM214" s="403"/>
      <c r="NCY214" s="727"/>
      <c r="NDB214" s="403"/>
      <c r="NDC214" s="403"/>
      <c r="NDO214" s="727"/>
      <c r="NDR214" s="403"/>
      <c r="NDS214" s="403"/>
      <c r="NEE214" s="727"/>
      <c r="NEH214" s="403"/>
      <c r="NEI214" s="403"/>
      <c r="NEU214" s="727"/>
      <c r="NEX214" s="403"/>
      <c r="NEY214" s="403"/>
      <c r="NFK214" s="727"/>
      <c r="NFN214" s="403"/>
      <c r="NFO214" s="403"/>
      <c r="NGA214" s="727"/>
      <c r="NGD214" s="403"/>
      <c r="NGE214" s="403"/>
      <c r="NGQ214" s="727"/>
      <c r="NGT214" s="403"/>
      <c r="NGU214" s="403"/>
      <c r="NHG214" s="727"/>
      <c r="NHJ214" s="403"/>
      <c r="NHK214" s="403"/>
      <c r="NHW214" s="727"/>
      <c r="NHZ214" s="403"/>
      <c r="NIA214" s="403"/>
      <c r="NIM214" s="727"/>
      <c r="NIP214" s="403"/>
      <c r="NIQ214" s="403"/>
      <c r="NJC214" s="727"/>
      <c r="NJF214" s="403"/>
      <c r="NJG214" s="403"/>
      <c r="NJS214" s="727"/>
      <c r="NJV214" s="403"/>
      <c r="NJW214" s="403"/>
      <c r="NKI214" s="727"/>
      <c r="NKL214" s="403"/>
      <c r="NKM214" s="403"/>
      <c r="NKY214" s="727"/>
      <c r="NLB214" s="403"/>
      <c r="NLC214" s="403"/>
      <c r="NLO214" s="727"/>
      <c r="NLR214" s="403"/>
      <c r="NLS214" s="403"/>
      <c r="NME214" s="727"/>
      <c r="NMH214" s="403"/>
      <c r="NMI214" s="403"/>
      <c r="NMU214" s="727"/>
      <c r="NMX214" s="403"/>
      <c r="NMY214" s="403"/>
      <c r="NNK214" s="727"/>
      <c r="NNN214" s="403"/>
      <c r="NNO214" s="403"/>
      <c r="NOA214" s="727"/>
      <c r="NOD214" s="403"/>
      <c r="NOE214" s="403"/>
      <c r="NOQ214" s="727"/>
      <c r="NOT214" s="403"/>
      <c r="NOU214" s="403"/>
      <c r="NPG214" s="727"/>
      <c r="NPJ214" s="403"/>
      <c r="NPK214" s="403"/>
      <c r="NPW214" s="727"/>
      <c r="NPZ214" s="403"/>
      <c r="NQA214" s="403"/>
      <c r="NQM214" s="727"/>
      <c r="NQP214" s="403"/>
      <c r="NQQ214" s="403"/>
      <c r="NRC214" s="727"/>
      <c r="NRF214" s="403"/>
      <c r="NRG214" s="403"/>
      <c r="NRS214" s="727"/>
      <c r="NRV214" s="403"/>
      <c r="NRW214" s="403"/>
      <c r="NSI214" s="727"/>
      <c r="NSL214" s="403"/>
      <c r="NSM214" s="403"/>
      <c r="NSY214" s="727"/>
      <c r="NTB214" s="403"/>
      <c r="NTC214" s="403"/>
      <c r="NTO214" s="727"/>
      <c r="NTR214" s="403"/>
      <c r="NTS214" s="403"/>
      <c r="NUE214" s="727"/>
      <c r="NUH214" s="403"/>
      <c r="NUI214" s="403"/>
      <c r="NUU214" s="727"/>
      <c r="NUX214" s="403"/>
      <c r="NUY214" s="403"/>
      <c r="NVK214" s="727"/>
      <c r="NVN214" s="403"/>
      <c r="NVO214" s="403"/>
      <c r="NWA214" s="727"/>
      <c r="NWD214" s="403"/>
      <c r="NWE214" s="403"/>
      <c r="NWQ214" s="727"/>
      <c r="NWT214" s="403"/>
      <c r="NWU214" s="403"/>
      <c r="NXG214" s="727"/>
      <c r="NXJ214" s="403"/>
      <c r="NXK214" s="403"/>
      <c r="NXW214" s="727"/>
      <c r="NXZ214" s="403"/>
      <c r="NYA214" s="403"/>
      <c r="NYM214" s="727"/>
      <c r="NYP214" s="403"/>
      <c r="NYQ214" s="403"/>
      <c r="NZC214" s="727"/>
      <c r="NZF214" s="403"/>
      <c r="NZG214" s="403"/>
      <c r="NZS214" s="727"/>
      <c r="NZV214" s="403"/>
      <c r="NZW214" s="403"/>
      <c r="OAI214" s="727"/>
      <c r="OAL214" s="403"/>
      <c r="OAM214" s="403"/>
      <c r="OAY214" s="727"/>
      <c r="OBB214" s="403"/>
      <c r="OBC214" s="403"/>
      <c r="OBO214" s="727"/>
      <c r="OBR214" s="403"/>
      <c r="OBS214" s="403"/>
      <c r="OCE214" s="727"/>
      <c r="OCH214" s="403"/>
      <c r="OCI214" s="403"/>
      <c r="OCU214" s="727"/>
      <c r="OCX214" s="403"/>
      <c r="OCY214" s="403"/>
      <c r="ODK214" s="727"/>
      <c r="ODN214" s="403"/>
      <c r="ODO214" s="403"/>
      <c r="OEA214" s="727"/>
      <c r="OED214" s="403"/>
      <c r="OEE214" s="403"/>
      <c r="OEQ214" s="727"/>
      <c r="OET214" s="403"/>
      <c r="OEU214" s="403"/>
      <c r="OFG214" s="727"/>
      <c r="OFJ214" s="403"/>
      <c r="OFK214" s="403"/>
      <c r="OFW214" s="727"/>
      <c r="OFZ214" s="403"/>
      <c r="OGA214" s="403"/>
      <c r="OGM214" s="727"/>
      <c r="OGP214" s="403"/>
      <c r="OGQ214" s="403"/>
      <c r="OHC214" s="727"/>
      <c r="OHF214" s="403"/>
      <c r="OHG214" s="403"/>
      <c r="OHS214" s="727"/>
      <c r="OHV214" s="403"/>
      <c r="OHW214" s="403"/>
      <c r="OII214" s="727"/>
      <c r="OIL214" s="403"/>
      <c r="OIM214" s="403"/>
      <c r="OIY214" s="727"/>
      <c r="OJB214" s="403"/>
      <c r="OJC214" s="403"/>
      <c r="OJO214" s="727"/>
      <c r="OJR214" s="403"/>
      <c r="OJS214" s="403"/>
      <c r="OKE214" s="727"/>
      <c r="OKH214" s="403"/>
      <c r="OKI214" s="403"/>
      <c r="OKU214" s="727"/>
      <c r="OKX214" s="403"/>
      <c r="OKY214" s="403"/>
      <c r="OLK214" s="727"/>
      <c r="OLN214" s="403"/>
      <c r="OLO214" s="403"/>
      <c r="OMA214" s="727"/>
      <c r="OMD214" s="403"/>
      <c r="OME214" s="403"/>
      <c r="OMQ214" s="727"/>
      <c r="OMT214" s="403"/>
      <c r="OMU214" s="403"/>
      <c r="ONG214" s="727"/>
      <c r="ONJ214" s="403"/>
      <c r="ONK214" s="403"/>
      <c r="ONW214" s="727"/>
      <c r="ONZ214" s="403"/>
      <c r="OOA214" s="403"/>
      <c r="OOM214" s="727"/>
      <c r="OOP214" s="403"/>
      <c r="OOQ214" s="403"/>
      <c r="OPC214" s="727"/>
      <c r="OPF214" s="403"/>
      <c r="OPG214" s="403"/>
      <c r="OPS214" s="727"/>
      <c r="OPV214" s="403"/>
      <c r="OPW214" s="403"/>
      <c r="OQI214" s="727"/>
      <c r="OQL214" s="403"/>
      <c r="OQM214" s="403"/>
      <c r="OQY214" s="727"/>
      <c r="ORB214" s="403"/>
      <c r="ORC214" s="403"/>
      <c r="ORO214" s="727"/>
      <c r="ORR214" s="403"/>
      <c r="ORS214" s="403"/>
      <c r="OSE214" s="727"/>
      <c r="OSH214" s="403"/>
      <c r="OSI214" s="403"/>
      <c r="OSU214" s="727"/>
      <c r="OSX214" s="403"/>
      <c r="OSY214" s="403"/>
      <c r="OTK214" s="727"/>
      <c r="OTN214" s="403"/>
      <c r="OTO214" s="403"/>
      <c r="OUA214" s="727"/>
      <c r="OUD214" s="403"/>
      <c r="OUE214" s="403"/>
      <c r="OUQ214" s="727"/>
      <c r="OUT214" s="403"/>
      <c r="OUU214" s="403"/>
      <c r="OVG214" s="727"/>
      <c r="OVJ214" s="403"/>
      <c r="OVK214" s="403"/>
      <c r="OVW214" s="727"/>
      <c r="OVZ214" s="403"/>
      <c r="OWA214" s="403"/>
      <c r="OWM214" s="727"/>
      <c r="OWP214" s="403"/>
      <c r="OWQ214" s="403"/>
      <c r="OXC214" s="727"/>
      <c r="OXF214" s="403"/>
      <c r="OXG214" s="403"/>
      <c r="OXS214" s="727"/>
      <c r="OXV214" s="403"/>
      <c r="OXW214" s="403"/>
      <c r="OYI214" s="727"/>
      <c r="OYL214" s="403"/>
      <c r="OYM214" s="403"/>
      <c r="OYY214" s="727"/>
      <c r="OZB214" s="403"/>
      <c r="OZC214" s="403"/>
      <c r="OZO214" s="727"/>
      <c r="OZR214" s="403"/>
      <c r="OZS214" s="403"/>
      <c r="PAE214" s="727"/>
      <c r="PAH214" s="403"/>
      <c r="PAI214" s="403"/>
      <c r="PAU214" s="727"/>
      <c r="PAX214" s="403"/>
      <c r="PAY214" s="403"/>
      <c r="PBK214" s="727"/>
      <c r="PBN214" s="403"/>
      <c r="PBO214" s="403"/>
      <c r="PCA214" s="727"/>
      <c r="PCD214" s="403"/>
      <c r="PCE214" s="403"/>
      <c r="PCQ214" s="727"/>
      <c r="PCT214" s="403"/>
      <c r="PCU214" s="403"/>
      <c r="PDG214" s="727"/>
      <c r="PDJ214" s="403"/>
      <c r="PDK214" s="403"/>
      <c r="PDW214" s="727"/>
      <c r="PDZ214" s="403"/>
      <c r="PEA214" s="403"/>
      <c r="PEM214" s="727"/>
      <c r="PEP214" s="403"/>
      <c r="PEQ214" s="403"/>
      <c r="PFC214" s="727"/>
      <c r="PFF214" s="403"/>
      <c r="PFG214" s="403"/>
      <c r="PFS214" s="727"/>
      <c r="PFV214" s="403"/>
      <c r="PFW214" s="403"/>
      <c r="PGI214" s="727"/>
      <c r="PGL214" s="403"/>
      <c r="PGM214" s="403"/>
      <c r="PGY214" s="727"/>
      <c r="PHB214" s="403"/>
      <c r="PHC214" s="403"/>
      <c r="PHO214" s="727"/>
      <c r="PHR214" s="403"/>
      <c r="PHS214" s="403"/>
      <c r="PIE214" s="727"/>
      <c r="PIH214" s="403"/>
      <c r="PII214" s="403"/>
      <c r="PIU214" s="727"/>
      <c r="PIX214" s="403"/>
      <c r="PIY214" s="403"/>
      <c r="PJK214" s="727"/>
      <c r="PJN214" s="403"/>
      <c r="PJO214" s="403"/>
      <c r="PKA214" s="727"/>
      <c r="PKD214" s="403"/>
      <c r="PKE214" s="403"/>
      <c r="PKQ214" s="727"/>
      <c r="PKT214" s="403"/>
      <c r="PKU214" s="403"/>
      <c r="PLG214" s="727"/>
      <c r="PLJ214" s="403"/>
      <c r="PLK214" s="403"/>
      <c r="PLW214" s="727"/>
      <c r="PLZ214" s="403"/>
      <c r="PMA214" s="403"/>
      <c r="PMM214" s="727"/>
      <c r="PMP214" s="403"/>
      <c r="PMQ214" s="403"/>
      <c r="PNC214" s="727"/>
      <c r="PNF214" s="403"/>
      <c r="PNG214" s="403"/>
      <c r="PNS214" s="727"/>
      <c r="PNV214" s="403"/>
      <c r="PNW214" s="403"/>
      <c r="POI214" s="727"/>
      <c r="POL214" s="403"/>
      <c r="POM214" s="403"/>
      <c r="POY214" s="727"/>
      <c r="PPB214" s="403"/>
      <c r="PPC214" s="403"/>
      <c r="PPO214" s="727"/>
      <c r="PPR214" s="403"/>
      <c r="PPS214" s="403"/>
      <c r="PQE214" s="727"/>
      <c r="PQH214" s="403"/>
      <c r="PQI214" s="403"/>
      <c r="PQU214" s="727"/>
      <c r="PQX214" s="403"/>
      <c r="PQY214" s="403"/>
      <c r="PRK214" s="727"/>
      <c r="PRN214" s="403"/>
      <c r="PRO214" s="403"/>
      <c r="PSA214" s="727"/>
      <c r="PSD214" s="403"/>
      <c r="PSE214" s="403"/>
      <c r="PSQ214" s="727"/>
      <c r="PST214" s="403"/>
      <c r="PSU214" s="403"/>
      <c r="PTG214" s="727"/>
      <c r="PTJ214" s="403"/>
      <c r="PTK214" s="403"/>
      <c r="PTW214" s="727"/>
      <c r="PTZ214" s="403"/>
      <c r="PUA214" s="403"/>
      <c r="PUM214" s="727"/>
      <c r="PUP214" s="403"/>
      <c r="PUQ214" s="403"/>
      <c r="PVC214" s="727"/>
      <c r="PVF214" s="403"/>
      <c r="PVG214" s="403"/>
      <c r="PVS214" s="727"/>
      <c r="PVV214" s="403"/>
      <c r="PVW214" s="403"/>
      <c r="PWI214" s="727"/>
      <c r="PWL214" s="403"/>
      <c r="PWM214" s="403"/>
      <c r="PWY214" s="727"/>
      <c r="PXB214" s="403"/>
      <c r="PXC214" s="403"/>
      <c r="PXO214" s="727"/>
      <c r="PXR214" s="403"/>
      <c r="PXS214" s="403"/>
      <c r="PYE214" s="727"/>
      <c r="PYH214" s="403"/>
      <c r="PYI214" s="403"/>
      <c r="PYU214" s="727"/>
      <c r="PYX214" s="403"/>
      <c r="PYY214" s="403"/>
      <c r="PZK214" s="727"/>
      <c r="PZN214" s="403"/>
      <c r="PZO214" s="403"/>
      <c r="QAA214" s="727"/>
      <c r="QAD214" s="403"/>
      <c r="QAE214" s="403"/>
      <c r="QAQ214" s="727"/>
      <c r="QAT214" s="403"/>
      <c r="QAU214" s="403"/>
      <c r="QBG214" s="727"/>
      <c r="QBJ214" s="403"/>
      <c r="QBK214" s="403"/>
      <c r="QBW214" s="727"/>
      <c r="QBZ214" s="403"/>
      <c r="QCA214" s="403"/>
      <c r="QCM214" s="727"/>
      <c r="QCP214" s="403"/>
      <c r="QCQ214" s="403"/>
      <c r="QDC214" s="727"/>
      <c r="QDF214" s="403"/>
      <c r="QDG214" s="403"/>
      <c r="QDS214" s="727"/>
      <c r="QDV214" s="403"/>
      <c r="QDW214" s="403"/>
      <c r="QEI214" s="727"/>
      <c r="QEL214" s="403"/>
      <c r="QEM214" s="403"/>
      <c r="QEY214" s="727"/>
      <c r="QFB214" s="403"/>
      <c r="QFC214" s="403"/>
      <c r="QFO214" s="727"/>
      <c r="QFR214" s="403"/>
      <c r="QFS214" s="403"/>
      <c r="QGE214" s="727"/>
      <c r="QGH214" s="403"/>
      <c r="QGI214" s="403"/>
      <c r="QGU214" s="727"/>
      <c r="QGX214" s="403"/>
      <c r="QGY214" s="403"/>
      <c r="QHK214" s="727"/>
      <c r="QHN214" s="403"/>
      <c r="QHO214" s="403"/>
      <c r="QIA214" s="727"/>
      <c r="QID214" s="403"/>
      <c r="QIE214" s="403"/>
      <c r="QIQ214" s="727"/>
      <c r="QIT214" s="403"/>
      <c r="QIU214" s="403"/>
      <c r="QJG214" s="727"/>
      <c r="QJJ214" s="403"/>
      <c r="QJK214" s="403"/>
      <c r="QJW214" s="727"/>
      <c r="QJZ214" s="403"/>
      <c r="QKA214" s="403"/>
      <c r="QKM214" s="727"/>
      <c r="QKP214" s="403"/>
      <c r="QKQ214" s="403"/>
      <c r="QLC214" s="727"/>
      <c r="QLF214" s="403"/>
      <c r="QLG214" s="403"/>
      <c r="QLS214" s="727"/>
      <c r="QLV214" s="403"/>
      <c r="QLW214" s="403"/>
      <c r="QMI214" s="727"/>
      <c r="QML214" s="403"/>
      <c r="QMM214" s="403"/>
      <c r="QMY214" s="727"/>
      <c r="QNB214" s="403"/>
      <c r="QNC214" s="403"/>
      <c r="QNO214" s="727"/>
      <c r="QNR214" s="403"/>
      <c r="QNS214" s="403"/>
      <c r="QOE214" s="727"/>
      <c r="QOH214" s="403"/>
      <c r="QOI214" s="403"/>
      <c r="QOU214" s="727"/>
      <c r="QOX214" s="403"/>
      <c r="QOY214" s="403"/>
      <c r="QPK214" s="727"/>
      <c r="QPN214" s="403"/>
      <c r="QPO214" s="403"/>
      <c r="QQA214" s="727"/>
      <c r="QQD214" s="403"/>
      <c r="QQE214" s="403"/>
      <c r="QQQ214" s="727"/>
      <c r="QQT214" s="403"/>
      <c r="QQU214" s="403"/>
      <c r="QRG214" s="727"/>
      <c r="QRJ214" s="403"/>
      <c r="QRK214" s="403"/>
      <c r="QRW214" s="727"/>
      <c r="QRZ214" s="403"/>
      <c r="QSA214" s="403"/>
      <c r="QSM214" s="727"/>
      <c r="QSP214" s="403"/>
      <c r="QSQ214" s="403"/>
      <c r="QTC214" s="727"/>
      <c r="QTF214" s="403"/>
      <c r="QTG214" s="403"/>
      <c r="QTS214" s="727"/>
      <c r="QTV214" s="403"/>
      <c r="QTW214" s="403"/>
      <c r="QUI214" s="727"/>
      <c r="QUL214" s="403"/>
      <c r="QUM214" s="403"/>
      <c r="QUY214" s="727"/>
      <c r="QVB214" s="403"/>
      <c r="QVC214" s="403"/>
      <c r="QVO214" s="727"/>
      <c r="QVR214" s="403"/>
      <c r="QVS214" s="403"/>
      <c r="QWE214" s="727"/>
      <c r="QWH214" s="403"/>
      <c r="QWI214" s="403"/>
      <c r="QWU214" s="727"/>
      <c r="QWX214" s="403"/>
      <c r="QWY214" s="403"/>
      <c r="QXK214" s="727"/>
      <c r="QXN214" s="403"/>
      <c r="QXO214" s="403"/>
      <c r="QYA214" s="727"/>
      <c r="QYD214" s="403"/>
      <c r="QYE214" s="403"/>
      <c r="QYQ214" s="727"/>
      <c r="QYT214" s="403"/>
      <c r="QYU214" s="403"/>
      <c r="QZG214" s="727"/>
      <c r="QZJ214" s="403"/>
      <c r="QZK214" s="403"/>
      <c r="QZW214" s="727"/>
      <c r="QZZ214" s="403"/>
      <c r="RAA214" s="403"/>
      <c r="RAM214" s="727"/>
      <c r="RAP214" s="403"/>
      <c r="RAQ214" s="403"/>
      <c r="RBC214" s="727"/>
      <c r="RBF214" s="403"/>
      <c r="RBG214" s="403"/>
      <c r="RBS214" s="727"/>
      <c r="RBV214" s="403"/>
      <c r="RBW214" s="403"/>
      <c r="RCI214" s="727"/>
      <c r="RCL214" s="403"/>
      <c r="RCM214" s="403"/>
      <c r="RCY214" s="727"/>
      <c r="RDB214" s="403"/>
      <c r="RDC214" s="403"/>
      <c r="RDO214" s="727"/>
      <c r="RDR214" s="403"/>
      <c r="RDS214" s="403"/>
      <c r="REE214" s="727"/>
      <c r="REH214" s="403"/>
      <c r="REI214" s="403"/>
      <c r="REU214" s="727"/>
      <c r="REX214" s="403"/>
      <c r="REY214" s="403"/>
      <c r="RFK214" s="727"/>
      <c r="RFN214" s="403"/>
      <c r="RFO214" s="403"/>
      <c r="RGA214" s="727"/>
      <c r="RGD214" s="403"/>
      <c r="RGE214" s="403"/>
      <c r="RGQ214" s="727"/>
      <c r="RGT214" s="403"/>
      <c r="RGU214" s="403"/>
      <c r="RHG214" s="727"/>
      <c r="RHJ214" s="403"/>
      <c r="RHK214" s="403"/>
      <c r="RHW214" s="727"/>
      <c r="RHZ214" s="403"/>
      <c r="RIA214" s="403"/>
      <c r="RIM214" s="727"/>
      <c r="RIP214" s="403"/>
      <c r="RIQ214" s="403"/>
      <c r="RJC214" s="727"/>
      <c r="RJF214" s="403"/>
      <c r="RJG214" s="403"/>
      <c r="RJS214" s="727"/>
      <c r="RJV214" s="403"/>
      <c r="RJW214" s="403"/>
      <c r="RKI214" s="727"/>
      <c r="RKL214" s="403"/>
      <c r="RKM214" s="403"/>
      <c r="RKY214" s="727"/>
      <c r="RLB214" s="403"/>
      <c r="RLC214" s="403"/>
      <c r="RLO214" s="727"/>
      <c r="RLR214" s="403"/>
      <c r="RLS214" s="403"/>
      <c r="RME214" s="727"/>
      <c r="RMH214" s="403"/>
      <c r="RMI214" s="403"/>
      <c r="RMU214" s="727"/>
      <c r="RMX214" s="403"/>
      <c r="RMY214" s="403"/>
      <c r="RNK214" s="727"/>
      <c r="RNN214" s="403"/>
      <c r="RNO214" s="403"/>
      <c r="ROA214" s="727"/>
      <c r="ROD214" s="403"/>
      <c r="ROE214" s="403"/>
      <c r="ROQ214" s="727"/>
      <c r="ROT214" s="403"/>
      <c r="ROU214" s="403"/>
      <c r="RPG214" s="727"/>
      <c r="RPJ214" s="403"/>
      <c r="RPK214" s="403"/>
      <c r="RPW214" s="727"/>
      <c r="RPZ214" s="403"/>
      <c r="RQA214" s="403"/>
      <c r="RQM214" s="727"/>
      <c r="RQP214" s="403"/>
      <c r="RQQ214" s="403"/>
      <c r="RRC214" s="727"/>
      <c r="RRF214" s="403"/>
      <c r="RRG214" s="403"/>
      <c r="RRS214" s="727"/>
      <c r="RRV214" s="403"/>
      <c r="RRW214" s="403"/>
      <c r="RSI214" s="727"/>
      <c r="RSL214" s="403"/>
      <c r="RSM214" s="403"/>
      <c r="RSY214" s="727"/>
      <c r="RTB214" s="403"/>
      <c r="RTC214" s="403"/>
      <c r="RTO214" s="727"/>
      <c r="RTR214" s="403"/>
      <c r="RTS214" s="403"/>
      <c r="RUE214" s="727"/>
      <c r="RUH214" s="403"/>
      <c r="RUI214" s="403"/>
      <c r="RUU214" s="727"/>
      <c r="RUX214" s="403"/>
      <c r="RUY214" s="403"/>
      <c r="RVK214" s="727"/>
      <c r="RVN214" s="403"/>
      <c r="RVO214" s="403"/>
      <c r="RWA214" s="727"/>
      <c r="RWD214" s="403"/>
      <c r="RWE214" s="403"/>
      <c r="RWQ214" s="727"/>
      <c r="RWT214" s="403"/>
      <c r="RWU214" s="403"/>
      <c r="RXG214" s="727"/>
      <c r="RXJ214" s="403"/>
      <c r="RXK214" s="403"/>
      <c r="RXW214" s="727"/>
      <c r="RXZ214" s="403"/>
      <c r="RYA214" s="403"/>
      <c r="RYM214" s="727"/>
      <c r="RYP214" s="403"/>
      <c r="RYQ214" s="403"/>
      <c r="RZC214" s="727"/>
      <c r="RZF214" s="403"/>
      <c r="RZG214" s="403"/>
      <c r="RZS214" s="727"/>
      <c r="RZV214" s="403"/>
      <c r="RZW214" s="403"/>
      <c r="SAI214" s="727"/>
      <c r="SAL214" s="403"/>
      <c r="SAM214" s="403"/>
      <c r="SAY214" s="727"/>
      <c r="SBB214" s="403"/>
      <c r="SBC214" s="403"/>
      <c r="SBO214" s="727"/>
      <c r="SBR214" s="403"/>
      <c r="SBS214" s="403"/>
      <c r="SCE214" s="727"/>
      <c r="SCH214" s="403"/>
      <c r="SCI214" s="403"/>
      <c r="SCU214" s="727"/>
      <c r="SCX214" s="403"/>
      <c r="SCY214" s="403"/>
      <c r="SDK214" s="727"/>
      <c r="SDN214" s="403"/>
      <c r="SDO214" s="403"/>
      <c r="SEA214" s="727"/>
      <c r="SED214" s="403"/>
      <c r="SEE214" s="403"/>
      <c r="SEQ214" s="727"/>
      <c r="SET214" s="403"/>
      <c r="SEU214" s="403"/>
      <c r="SFG214" s="727"/>
      <c r="SFJ214" s="403"/>
      <c r="SFK214" s="403"/>
      <c r="SFW214" s="727"/>
      <c r="SFZ214" s="403"/>
      <c r="SGA214" s="403"/>
      <c r="SGM214" s="727"/>
      <c r="SGP214" s="403"/>
      <c r="SGQ214" s="403"/>
      <c r="SHC214" s="727"/>
      <c r="SHF214" s="403"/>
      <c r="SHG214" s="403"/>
      <c r="SHS214" s="727"/>
      <c r="SHV214" s="403"/>
      <c r="SHW214" s="403"/>
      <c r="SII214" s="727"/>
      <c r="SIL214" s="403"/>
      <c r="SIM214" s="403"/>
      <c r="SIY214" s="727"/>
      <c r="SJB214" s="403"/>
      <c r="SJC214" s="403"/>
      <c r="SJO214" s="727"/>
      <c r="SJR214" s="403"/>
      <c r="SJS214" s="403"/>
      <c r="SKE214" s="727"/>
      <c r="SKH214" s="403"/>
      <c r="SKI214" s="403"/>
      <c r="SKU214" s="727"/>
      <c r="SKX214" s="403"/>
      <c r="SKY214" s="403"/>
      <c r="SLK214" s="727"/>
      <c r="SLN214" s="403"/>
      <c r="SLO214" s="403"/>
      <c r="SMA214" s="727"/>
      <c r="SMD214" s="403"/>
      <c r="SME214" s="403"/>
      <c r="SMQ214" s="727"/>
      <c r="SMT214" s="403"/>
      <c r="SMU214" s="403"/>
      <c r="SNG214" s="727"/>
      <c r="SNJ214" s="403"/>
      <c r="SNK214" s="403"/>
      <c r="SNW214" s="727"/>
      <c r="SNZ214" s="403"/>
      <c r="SOA214" s="403"/>
      <c r="SOM214" s="727"/>
      <c r="SOP214" s="403"/>
      <c r="SOQ214" s="403"/>
      <c r="SPC214" s="727"/>
      <c r="SPF214" s="403"/>
      <c r="SPG214" s="403"/>
      <c r="SPS214" s="727"/>
      <c r="SPV214" s="403"/>
      <c r="SPW214" s="403"/>
      <c r="SQI214" s="727"/>
      <c r="SQL214" s="403"/>
      <c r="SQM214" s="403"/>
      <c r="SQY214" s="727"/>
      <c r="SRB214" s="403"/>
      <c r="SRC214" s="403"/>
      <c r="SRO214" s="727"/>
      <c r="SRR214" s="403"/>
      <c r="SRS214" s="403"/>
      <c r="SSE214" s="727"/>
      <c r="SSH214" s="403"/>
      <c r="SSI214" s="403"/>
      <c r="SSU214" s="727"/>
      <c r="SSX214" s="403"/>
      <c r="SSY214" s="403"/>
      <c r="STK214" s="727"/>
      <c r="STN214" s="403"/>
      <c r="STO214" s="403"/>
      <c r="SUA214" s="727"/>
      <c r="SUD214" s="403"/>
      <c r="SUE214" s="403"/>
      <c r="SUQ214" s="727"/>
      <c r="SUT214" s="403"/>
      <c r="SUU214" s="403"/>
      <c r="SVG214" s="727"/>
      <c r="SVJ214" s="403"/>
      <c r="SVK214" s="403"/>
      <c r="SVW214" s="727"/>
      <c r="SVZ214" s="403"/>
      <c r="SWA214" s="403"/>
      <c r="SWM214" s="727"/>
      <c r="SWP214" s="403"/>
      <c r="SWQ214" s="403"/>
      <c r="SXC214" s="727"/>
      <c r="SXF214" s="403"/>
      <c r="SXG214" s="403"/>
      <c r="SXS214" s="727"/>
      <c r="SXV214" s="403"/>
      <c r="SXW214" s="403"/>
      <c r="SYI214" s="727"/>
      <c r="SYL214" s="403"/>
      <c r="SYM214" s="403"/>
      <c r="SYY214" s="727"/>
      <c r="SZB214" s="403"/>
      <c r="SZC214" s="403"/>
      <c r="SZO214" s="727"/>
      <c r="SZR214" s="403"/>
      <c r="SZS214" s="403"/>
      <c r="TAE214" s="727"/>
      <c r="TAH214" s="403"/>
      <c r="TAI214" s="403"/>
      <c r="TAU214" s="727"/>
      <c r="TAX214" s="403"/>
      <c r="TAY214" s="403"/>
      <c r="TBK214" s="727"/>
      <c r="TBN214" s="403"/>
      <c r="TBO214" s="403"/>
      <c r="TCA214" s="727"/>
      <c r="TCD214" s="403"/>
      <c r="TCE214" s="403"/>
      <c r="TCQ214" s="727"/>
      <c r="TCT214" s="403"/>
      <c r="TCU214" s="403"/>
      <c r="TDG214" s="727"/>
      <c r="TDJ214" s="403"/>
      <c r="TDK214" s="403"/>
      <c r="TDW214" s="727"/>
      <c r="TDZ214" s="403"/>
      <c r="TEA214" s="403"/>
      <c r="TEM214" s="727"/>
      <c r="TEP214" s="403"/>
      <c r="TEQ214" s="403"/>
      <c r="TFC214" s="727"/>
      <c r="TFF214" s="403"/>
      <c r="TFG214" s="403"/>
      <c r="TFS214" s="727"/>
      <c r="TFV214" s="403"/>
      <c r="TFW214" s="403"/>
      <c r="TGI214" s="727"/>
      <c r="TGL214" s="403"/>
      <c r="TGM214" s="403"/>
      <c r="TGY214" s="727"/>
      <c r="THB214" s="403"/>
      <c r="THC214" s="403"/>
      <c r="THO214" s="727"/>
      <c r="THR214" s="403"/>
      <c r="THS214" s="403"/>
      <c r="TIE214" s="727"/>
      <c r="TIH214" s="403"/>
      <c r="TII214" s="403"/>
      <c r="TIU214" s="727"/>
      <c r="TIX214" s="403"/>
      <c r="TIY214" s="403"/>
      <c r="TJK214" s="727"/>
      <c r="TJN214" s="403"/>
      <c r="TJO214" s="403"/>
      <c r="TKA214" s="727"/>
      <c r="TKD214" s="403"/>
      <c r="TKE214" s="403"/>
      <c r="TKQ214" s="727"/>
      <c r="TKT214" s="403"/>
      <c r="TKU214" s="403"/>
      <c r="TLG214" s="727"/>
      <c r="TLJ214" s="403"/>
      <c r="TLK214" s="403"/>
      <c r="TLW214" s="727"/>
      <c r="TLZ214" s="403"/>
      <c r="TMA214" s="403"/>
      <c r="TMM214" s="727"/>
      <c r="TMP214" s="403"/>
      <c r="TMQ214" s="403"/>
      <c r="TNC214" s="727"/>
      <c r="TNF214" s="403"/>
      <c r="TNG214" s="403"/>
      <c r="TNS214" s="727"/>
      <c r="TNV214" s="403"/>
      <c r="TNW214" s="403"/>
      <c r="TOI214" s="727"/>
      <c r="TOL214" s="403"/>
      <c r="TOM214" s="403"/>
      <c r="TOY214" s="727"/>
      <c r="TPB214" s="403"/>
      <c r="TPC214" s="403"/>
      <c r="TPO214" s="727"/>
      <c r="TPR214" s="403"/>
      <c r="TPS214" s="403"/>
      <c r="TQE214" s="727"/>
      <c r="TQH214" s="403"/>
      <c r="TQI214" s="403"/>
      <c r="TQU214" s="727"/>
      <c r="TQX214" s="403"/>
      <c r="TQY214" s="403"/>
      <c r="TRK214" s="727"/>
      <c r="TRN214" s="403"/>
      <c r="TRO214" s="403"/>
      <c r="TSA214" s="727"/>
      <c r="TSD214" s="403"/>
      <c r="TSE214" s="403"/>
      <c r="TSQ214" s="727"/>
      <c r="TST214" s="403"/>
      <c r="TSU214" s="403"/>
      <c r="TTG214" s="727"/>
      <c r="TTJ214" s="403"/>
      <c r="TTK214" s="403"/>
      <c r="TTW214" s="727"/>
      <c r="TTZ214" s="403"/>
      <c r="TUA214" s="403"/>
      <c r="TUM214" s="727"/>
      <c r="TUP214" s="403"/>
      <c r="TUQ214" s="403"/>
      <c r="TVC214" s="727"/>
      <c r="TVF214" s="403"/>
      <c r="TVG214" s="403"/>
      <c r="TVS214" s="727"/>
      <c r="TVV214" s="403"/>
      <c r="TVW214" s="403"/>
      <c r="TWI214" s="727"/>
      <c r="TWL214" s="403"/>
      <c r="TWM214" s="403"/>
      <c r="TWY214" s="727"/>
      <c r="TXB214" s="403"/>
      <c r="TXC214" s="403"/>
      <c r="TXO214" s="727"/>
      <c r="TXR214" s="403"/>
      <c r="TXS214" s="403"/>
      <c r="TYE214" s="727"/>
      <c r="TYH214" s="403"/>
      <c r="TYI214" s="403"/>
      <c r="TYU214" s="727"/>
      <c r="TYX214" s="403"/>
      <c r="TYY214" s="403"/>
      <c r="TZK214" s="727"/>
      <c r="TZN214" s="403"/>
      <c r="TZO214" s="403"/>
      <c r="UAA214" s="727"/>
      <c r="UAD214" s="403"/>
      <c r="UAE214" s="403"/>
      <c r="UAQ214" s="727"/>
      <c r="UAT214" s="403"/>
      <c r="UAU214" s="403"/>
      <c r="UBG214" s="727"/>
      <c r="UBJ214" s="403"/>
      <c r="UBK214" s="403"/>
      <c r="UBW214" s="727"/>
      <c r="UBZ214" s="403"/>
      <c r="UCA214" s="403"/>
      <c r="UCM214" s="727"/>
      <c r="UCP214" s="403"/>
      <c r="UCQ214" s="403"/>
      <c r="UDC214" s="727"/>
      <c r="UDF214" s="403"/>
      <c r="UDG214" s="403"/>
      <c r="UDS214" s="727"/>
      <c r="UDV214" s="403"/>
      <c r="UDW214" s="403"/>
      <c r="UEI214" s="727"/>
      <c r="UEL214" s="403"/>
      <c r="UEM214" s="403"/>
      <c r="UEY214" s="727"/>
      <c r="UFB214" s="403"/>
      <c r="UFC214" s="403"/>
      <c r="UFO214" s="727"/>
      <c r="UFR214" s="403"/>
      <c r="UFS214" s="403"/>
      <c r="UGE214" s="727"/>
      <c r="UGH214" s="403"/>
      <c r="UGI214" s="403"/>
      <c r="UGU214" s="727"/>
      <c r="UGX214" s="403"/>
      <c r="UGY214" s="403"/>
      <c r="UHK214" s="727"/>
      <c r="UHN214" s="403"/>
      <c r="UHO214" s="403"/>
      <c r="UIA214" s="727"/>
      <c r="UID214" s="403"/>
      <c r="UIE214" s="403"/>
      <c r="UIQ214" s="727"/>
      <c r="UIT214" s="403"/>
      <c r="UIU214" s="403"/>
      <c r="UJG214" s="727"/>
      <c r="UJJ214" s="403"/>
      <c r="UJK214" s="403"/>
      <c r="UJW214" s="727"/>
      <c r="UJZ214" s="403"/>
      <c r="UKA214" s="403"/>
      <c r="UKM214" s="727"/>
      <c r="UKP214" s="403"/>
      <c r="UKQ214" s="403"/>
      <c r="ULC214" s="727"/>
      <c r="ULF214" s="403"/>
      <c r="ULG214" s="403"/>
      <c r="ULS214" s="727"/>
      <c r="ULV214" s="403"/>
      <c r="ULW214" s="403"/>
      <c r="UMI214" s="727"/>
      <c r="UML214" s="403"/>
      <c r="UMM214" s="403"/>
      <c r="UMY214" s="727"/>
      <c r="UNB214" s="403"/>
      <c r="UNC214" s="403"/>
      <c r="UNO214" s="727"/>
      <c r="UNR214" s="403"/>
      <c r="UNS214" s="403"/>
      <c r="UOE214" s="727"/>
      <c r="UOH214" s="403"/>
      <c r="UOI214" s="403"/>
      <c r="UOU214" s="727"/>
      <c r="UOX214" s="403"/>
      <c r="UOY214" s="403"/>
      <c r="UPK214" s="727"/>
      <c r="UPN214" s="403"/>
      <c r="UPO214" s="403"/>
      <c r="UQA214" s="727"/>
      <c r="UQD214" s="403"/>
      <c r="UQE214" s="403"/>
      <c r="UQQ214" s="727"/>
      <c r="UQT214" s="403"/>
      <c r="UQU214" s="403"/>
      <c r="URG214" s="727"/>
      <c r="URJ214" s="403"/>
      <c r="URK214" s="403"/>
      <c r="URW214" s="727"/>
      <c r="URZ214" s="403"/>
      <c r="USA214" s="403"/>
      <c r="USM214" s="727"/>
      <c r="USP214" s="403"/>
      <c r="USQ214" s="403"/>
      <c r="UTC214" s="727"/>
      <c r="UTF214" s="403"/>
      <c r="UTG214" s="403"/>
      <c r="UTS214" s="727"/>
      <c r="UTV214" s="403"/>
      <c r="UTW214" s="403"/>
      <c r="UUI214" s="727"/>
      <c r="UUL214" s="403"/>
      <c r="UUM214" s="403"/>
      <c r="UUY214" s="727"/>
      <c r="UVB214" s="403"/>
      <c r="UVC214" s="403"/>
      <c r="UVO214" s="727"/>
      <c r="UVR214" s="403"/>
      <c r="UVS214" s="403"/>
      <c r="UWE214" s="727"/>
      <c r="UWH214" s="403"/>
      <c r="UWI214" s="403"/>
      <c r="UWU214" s="727"/>
      <c r="UWX214" s="403"/>
      <c r="UWY214" s="403"/>
      <c r="UXK214" s="727"/>
      <c r="UXN214" s="403"/>
      <c r="UXO214" s="403"/>
      <c r="UYA214" s="727"/>
      <c r="UYD214" s="403"/>
      <c r="UYE214" s="403"/>
      <c r="UYQ214" s="727"/>
      <c r="UYT214" s="403"/>
      <c r="UYU214" s="403"/>
      <c r="UZG214" s="727"/>
      <c r="UZJ214" s="403"/>
      <c r="UZK214" s="403"/>
      <c r="UZW214" s="727"/>
      <c r="UZZ214" s="403"/>
      <c r="VAA214" s="403"/>
      <c r="VAM214" s="727"/>
      <c r="VAP214" s="403"/>
      <c r="VAQ214" s="403"/>
      <c r="VBC214" s="727"/>
      <c r="VBF214" s="403"/>
      <c r="VBG214" s="403"/>
      <c r="VBS214" s="727"/>
      <c r="VBV214" s="403"/>
      <c r="VBW214" s="403"/>
      <c r="VCI214" s="727"/>
      <c r="VCL214" s="403"/>
      <c r="VCM214" s="403"/>
      <c r="VCY214" s="727"/>
      <c r="VDB214" s="403"/>
      <c r="VDC214" s="403"/>
      <c r="VDO214" s="727"/>
      <c r="VDR214" s="403"/>
      <c r="VDS214" s="403"/>
      <c r="VEE214" s="727"/>
      <c r="VEH214" s="403"/>
      <c r="VEI214" s="403"/>
      <c r="VEU214" s="727"/>
      <c r="VEX214" s="403"/>
      <c r="VEY214" s="403"/>
      <c r="VFK214" s="727"/>
      <c r="VFN214" s="403"/>
      <c r="VFO214" s="403"/>
      <c r="VGA214" s="727"/>
      <c r="VGD214" s="403"/>
      <c r="VGE214" s="403"/>
      <c r="VGQ214" s="727"/>
      <c r="VGT214" s="403"/>
      <c r="VGU214" s="403"/>
      <c r="VHG214" s="727"/>
      <c r="VHJ214" s="403"/>
      <c r="VHK214" s="403"/>
      <c r="VHW214" s="727"/>
      <c r="VHZ214" s="403"/>
      <c r="VIA214" s="403"/>
      <c r="VIM214" s="727"/>
      <c r="VIP214" s="403"/>
      <c r="VIQ214" s="403"/>
      <c r="VJC214" s="727"/>
      <c r="VJF214" s="403"/>
      <c r="VJG214" s="403"/>
      <c r="VJS214" s="727"/>
      <c r="VJV214" s="403"/>
      <c r="VJW214" s="403"/>
      <c r="VKI214" s="727"/>
      <c r="VKL214" s="403"/>
      <c r="VKM214" s="403"/>
      <c r="VKY214" s="727"/>
      <c r="VLB214" s="403"/>
      <c r="VLC214" s="403"/>
      <c r="VLO214" s="727"/>
      <c r="VLR214" s="403"/>
      <c r="VLS214" s="403"/>
      <c r="VME214" s="727"/>
      <c r="VMH214" s="403"/>
      <c r="VMI214" s="403"/>
      <c r="VMU214" s="727"/>
      <c r="VMX214" s="403"/>
      <c r="VMY214" s="403"/>
      <c r="VNK214" s="727"/>
      <c r="VNN214" s="403"/>
      <c r="VNO214" s="403"/>
      <c r="VOA214" s="727"/>
      <c r="VOD214" s="403"/>
      <c r="VOE214" s="403"/>
      <c r="VOQ214" s="727"/>
      <c r="VOT214" s="403"/>
      <c r="VOU214" s="403"/>
      <c r="VPG214" s="727"/>
      <c r="VPJ214" s="403"/>
      <c r="VPK214" s="403"/>
      <c r="VPW214" s="727"/>
      <c r="VPZ214" s="403"/>
      <c r="VQA214" s="403"/>
      <c r="VQM214" s="727"/>
      <c r="VQP214" s="403"/>
      <c r="VQQ214" s="403"/>
      <c r="VRC214" s="727"/>
      <c r="VRF214" s="403"/>
      <c r="VRG214" s="403"/>
      <c r="VRS214" s="727"/>
      <c r="VRV214" s="403"/>
      <c r="VRW214" s="403"/>
      <c r="VSI214" s="727"/>
      <c r="VSL214" s="403"/>
      <c r="VSM214" s="403"/>
      <c r="VSY214" s="727"/>
      <c r="VTB214" s="403"/>
      <c r="VTC214" s="403"/>
      <c r="VTO214" s="727"/>
      <c r="VTR214" s="403"/>
      <c r="VTS214" s="403"/>
      <c r="VUE214" s="727"/>
      <c r="VUH214" s="403"/>
      <c r="VUI214" s="403"/>
      <c r="VUU214" s="727"/>
      <c r="VUX214" s="403"/>
      <c r="VUY214" s="403"/>
      <c r="VVK214" s="727"/>
      <c r="VVN214" s="403"/>
      <c r="VVO214" s="403"/>
      <c r="VWA214" s="727"/>
      <c r="VWD214" s="403"/>
      <c r="VWE214" s="403"/>
      <c r="VWQ214" s="727"/>
      <c r="VWT214" s="403"/>
      <c r="VWU214" s="403"/>
      <c r="VXG214" s="727"/>
      <c r="VXJ214" s="403"/>
      <c r="VXK214" s="403"/>
      <c r="VXW214" s="727"/>
      <c r="VXZ214" s="403"/>
      <c r="VYA214" s="403"/>
      <c r="VYM214" s="727"/>
      <c r="VYP214" s="403"/>
      <c r="VYQ214" s="403"/>
      <c r="VZC214" s="727"/>
      <c r="VZF214" s="403"/>
      <c r="VZG214" s="403"/>
      <c r="VZS214" s="727"/>
      <c r="VZV214" s="403"/>
      <c r="VZW214" s="403"/>
      <c r="WAI214" s="727"/>
      <c r="WAL214" s="403"/>
      <c r="WAM214" s="403"/>
      <c r="WAY214" s="727"/>
      <c r="WBB214" s="403"/>
      <c r="WBC214" s="403"/>
      <c r="WBO214" s="727"/>
      <c r="WBR214" s="403"/>
      <c r="WBS214" s="403"/>
      <c r="WCE214" s="727"/>
      <c r="WCH214" s="403"/>
      <c r="WCI214" s="403"/>
      <c r="WCU214" s="727"/>
      <c r="WCX214" s="403"/>
      <c r="WCY214" s="403"/>
      <c r="WDK214" s="727"/>
      <c r="WDN214" s="403"/>
      <c r="WDO214" s="403"/>
      <c r="WEA214" s="727"/>
      <c r="WED214" s="403"/>
      <c r="WEE214" s="403"/>
      <c r="WEQ214" s="727"/>
      <c r="WET214" s="403"/>
      <c r="WEU214" s="403"/>
      <c r="WFG214" s="727"/>
      <c r="WFJ214" s="403"/>
      <c r="WFK214" s="403"/>
      <c r="WFW214" s="727"/>
      <c r="WFZ214" s="403"/>
      <c r="WGA214" s="403"/>
      <c r="WGM214" s="727"/>
      <c r="WGP214" s="403"/>
      <c r="WGQ214" s="403"/>
      <c r="WHC214" s="727"/>
      <c r="WHF214" s="403"/>
      <c r="WHG214" s="403"/>
      <c r="WHS214" s="727"/>
      <c r="WHV214" s="403"/>
      <c r="WHW214" s="403"/>
      <c r="WII214" s="727"/>
      <c r="WIL214" s="403"/>
      <c r="WIM214" s="403"/>
      <c r="WIY214" s="727"/>
      <c r="WJB214" s="403"/>
      <c r="WJC214" s="403"/>
      <c r="WJO214" s="727"/>
      <c r="WJR214" s="403"/>
      <c r="WJS214" s="403"/>
      <c r="WKE214" s="727"/>
      <c r="WKH214" s="403"/>
      <c r="WKI214" s="403"/>
      <c r="WKU214" s="727"/>
      <c r="WKX214" s="403"/>
      <c r="WKY214" s="403"/>
      <c r="WLK214" s="727"/>
      <c r="WLN214" s="403"/>
      <c r="WLO214" s="403"/>
      <c r="WMA214" s="727"/>
      <c r="WMD214" s="403"/>
      <c r="WME214" s="403"/>
      <c r="WMQ214" s="727"/>
      <c r="WMT214" s="403"/>
      <c r="WMU214" s="403"/>
      <c r="WNG214" s="727"/>
      <c r="WNJ214" s="403"/>
      <c r="WNK214" s="403"/>
      <c r="WNW214" s="727"/>
      <c r="WNZ214" s="403"/>
      <c r="WOA214" s="403"/>
      <c r="WOM214" s="727"/>
      <c r="WOP214" s="403"/>
      <c r="WOQ214" s="403"/>
      <c r="WPC214" s="727"/>
      <c r="WPF214" s="403"/>
      <c r="WPG214" s="403"/>
      <c r="WPS214" s="727"/>
      <c r="WPV214" s="403"/>
      <c r="WPW214" s="403"/>
      <c r="WQI214" s="727"/>
      <c r="WQL214" s="403"/>
      <c r="WQM214" s="403"/>
      <c r="WQY214" s="727"/>
      <c r="WRB214" s="403"/>
      <c r="WRC214" s="403"/>
      <c r="WRO214" s="727"/>
      <c r="WRR214" s="403"/>
      <c r="WRS214" s="403"/>
      <c r="WSE214" s="727"/>
      <c r="WSH214" s="403"/>
      <c r="WSI214" s="403"/>
      <c r="WSU214" s="727"/>
      <c r="WSX214" s="403"/>
      <c r="WSY214" s="403"/>
      <c r="WTK214" s="727"/>
      <c r="WTN214" s="403"/>
      <c r="WTO214" s="403"/>
      <c r="WUA214" s="727"/>
      <c r="WUD214" s="403"/>
      <c r="WUE214" s="403"/>
      <c r="WUQ214" s="727"/>
      <c r="WUT214" s="403"/>
      <c r="WUU214" s="403"/>
      <c r="WVG214" s="727"/>
      <c r="WVJ214" s="403"/>
      <c r="WVK214" s="403"/>
      <c r="WVW214" s="727"/>
      <c r="WVZ214" s="403"/>
      <c r="WWA214" s="403"/>
      <c r="WWM214" s="727"/>
      <c r="WWP214" s="403"/>
      <c r="WWQ214" s="403"/>
      <c r="WXC214" s="727"/>
      <c r="WXF214" s="403"/>
      <c r="WXG214" s="403"/>
      <c r="WXS214" s="727"/>
      <c r="WXV214" s="403"/>
      <c r="WXW214" s="403"/>
      <c r="WYI214" s="727"/>
      <c r="WYL214" s="403"/>
      <c r="WYM214" s="403"/>
      <c r="WYY214" s="727"/>
      <c r="WZB214" s="403"/>
      <c r="WZC214" s="403"/>
      <c r="WZO214" s="727"/>
      <c r="WZR214" s="403"/>
      <c r="WZS214" s="403"/>
      <c r="XAE214" s="727"/>
      <c r="XAH214" s="403"/>
      <c r="XAI214" s="403"/>
      <c r="XAU214" s="727"/>
      <c r="XAX214" s="403"/>
      <c r="XAY214" s="403"/>
      <c r="XBK214" s="727"/>
      <c r="XBN214" s="403"/>
      <c r="XBO214" s="403"/>
      <c r="XCA214" s="727"/>
      <c r="XCD214" s="403"/>
      <c r="XCE214" s="403"/>
      <c r="XCQ214" s="727"/>
      <c r="XCT214" s="403"/>
      <c r="XCU214" s="403"/>
      <c r="XDG214" s="727"/>
      <c r="XDJ214" s="403"/>
      <c r="XDK214" s="403"/>
      <c r="XDW214" s="727"/>
      <c r="XDZ214" s="403"/>
      <c r="XEA214" s="403"/>
      <c r="XEM214" s="727"/>
      <c r="XEP214" s="403"/>
      <c r="XEQ214" s="403"/>
      <c r="XFC214" s="727"/>
    </row>
    <row r="215" spans="1:1023 1026:2047 2050:3071 3074:4095 4098:5119 5122:6143 6146:7167 7170:8191 8194:9215 9218:10239 10242:11263 11266:12287 12290:13311 13314:14335 14338:15359 15362:16383" s="94" customFormat="1" ht="14.25" customHeight="1">
      <c r="A215" s="566" t="s">
        <v>15</v>
      </c>
      <c r="B215" s="579">
        <v>45945</v>
      </c>
      <c r="C215" s="579">
        <v>45951</v>
      </c>
      <c r="D215" s="566" t="s">
        <v>485</v>
      </c>
      <c r="E215" s="566" t="s">
        <v>486</v>
      </c>
      <c r="F215" s="566">
        <v>53</v>
      </c>
      <c r="G215" s="566" t="s">
        <v>500</v>
      </c>
      <c r="H215" s="566">
        <v>2400</v>
      </c>
      <c r="I215" s="566">
        <v>15</v>
      </c>
      <c r="J215" s="566">
        <v>0</v>
      </c>
      <c r="K215" s="566">
        <v>0</v>
      </c>
      <c r="L215" s="566">
        <v>0</v>
      </c>
      <c r="M215" s="566">
        <v>0</v>
      </c>
      <c r="N215" s="566">
        <f t="shared" si="2197"/>
        <v>2415</v>
      </c>
      <c r="O215" s="561">
        <f t="shared" si="2198"/>
        <v>45.566037735849058</v>
      </c>
      <c r="P215" s="566" t="s">
        <v>1283</v>
      </c>
      <c r="R215" s="403"/>
      <c r="S215" s="403"/>
      <c r="AE215" s="727"/>
      <c r="AH215" s="403"/>
      <c r="AI215" s="403"/>
      <c r="AU215" s="727"/>
      <c r="AX215" s="403"/>
      <c r="AY215" s="403"/>
      <c r="BK215" s="727"/>
      <c r="BN215" s="403"/>
      <c r="BO215" s="403"/>
      <c r="CA215" s="727"/>
      <c r="CD215" s="403"/>
      <c r="CE215" s="403"/>
      <c r="CQ215" s="727"/>
      <c r="CT215" s="403"/>
      <c r="CU215" s="403"/>
      <c r="DG215" s="727"/>
      <c r="DJ215" s="403"/>
      <c r="DK215" s="403"/>
      <c r="DW215" s="727"/>
      <c r="DZ215" s="403"/>
      <c r="EA215" s="403"/>
      <c r="EM215" s="727"/>
      <c r="EP215" s="403"/>
      <c r="EQ215" s="403"/>
      <c r="FC215" s="727"/>
      <c r="FF215" s="403"/>
      <c r="FG215" s="403"/>
      <c r="FS215" s="727"/>
      <c r="FV215" s="403"/>
      <c r="FW215" s="403"/>
      <c r="GI215" s="727"/>
      <c r="GL215" s="403"/>
      <c r="GM215" s="403"/>
      <c r="GY215" s="727"/>
      <c r="HB215" s="403"/>
      <c r="HC215" s="403"/>
      <c r="HO215" s="727"/>
      <c r="HR215" s="403"/>
      <c r="HS215" s="403"/>
      <c r="IE215" s="727"/>
      <c r="IH215" s="403"/>
      <c r="II215" s="403"/>
      <c r="IU215" s="727"/>
      <c r="IX215" s="403"/>
      <c r="IY215" s="403"/>
      <c r="JK215" s="727"/>
      <c r="JN215" s="403"/>
      <c r="JO215" s="403"/>
      <c r="KA215" s="727"/>
      <c r="KD215" s="403"/>
      <c r="KE215" s="403"/>
      <c r="KQ215" s="727"/>
      <c r="KT215" s="403"/>
      <c r="KU215" s="403"/>
      <c r="LG215" s="727"/>
      <c r="LJ215" s="403"/>
      <c r="LK215" s="403"/>
      <c r="LW215" s="727"/>
      <c r="LZ215" s="403"/>
      <c r="MA215" s="403"/>
      <c r="MM215" s="727"/>
      <c r="MP215" s="403"/>
      <c r="MQ215" s="403"/>
      <c r="NC215" s="727"/>
      <c r="NF215" s="403"/>
      <c r="NG215" s="403"/>
      <c r="NS215" s="727"/>
      <c r="NV215" s="403"/>
      <c r="NW215" s="403"/>
      <c r="OI215" s="727"/>
      <c r="OL215" s="403"/>
      <c r="OM215" s="403"/>
      <c r="OY215" s="727"/>
      <c r="PB215" s="403"/>
      <c r="PC215" s="403"/>
      <c r="PO215" s="727"/>
      <c r="PR215" s="403"/>
      <c r="PS215" s="403"/>
      <c r="QE215" s="727"/>
      <c r="QH215" s="403"/>
      <c r="QI215" s="403"/>
      <c r="QU215" s="727"/>
      <c r="QX215" s="403"/>
      <c r="QY215" s="403"/>
      <c r="RK215" s="727"/>
      <c r="RN215" s="403"/>
      <c r="RO215" s="403"/>
      <c r="SA215" s="727"/>
      <c r="SD215" s="403"/>
      <c r="SE215" s="403"/>
      <c r="SQ215" s="727"/>
      <c r="ST215" s="403"/>
      <c r="SU215" s="403"/>
      <c r="TG215" s="727"/>
      <c r="TJ215" s="403"/>
      <c r="TK215" s="403"/>
      <c r="TW215" s="727"/>
      <c r="TZ215" s="403"/>
      <c r="UA215" s="403"/>
      <c r="UM215" s="727"/>
      <c r="UP215" s="403"/>
      <c r="UQ215" s="403"/>
      <c r="VC215" s="727"/>
      <c r="VF215" s="403"/>
      <c r="VG215" s="403"/>
      <c r="VS215" s="727"/>
      <c r="VV215" s="403"/>
      <c r="VW215" s="403"/>
      <c r="WI215" s="727"/>
      <c r="WL215" s="403"/>
      <c r="WM215" s="403"/>
      <c r="WY215" s="727"/>
      <c r="XB215" s="403"/>
      <c r="XC215" s="403"/>
      <c r="XO215" s="727"/>
      <c r="XR215" s="403"/>
      <c r="XS215" s="403"/>
      <c r="YE215" s="727"/>
      <c r="YH215" s="403"/>
      <c r="YI215" s="403"/>
      <c r="YU215" s="727"/>
      <c r="YX215" s="403"/>
      <c r="YY215" s="403"/>
      <c r="ZK215" s="727"/>
      <c r="ZN215" s="403"/>
      <c r="ZO215" s="403"/>
      <c r="AAA215" s="727"/>
      <c r="AAD215" s="403"/>
      <c r="AAE215" s="403"/>
      <c r="AAQ215" s="727"/>
      <c r="AAT215" s="403"/>
      <c r="AAU215" s="403"/>
      <c r="ABG215" s="727"/>
      <c r="ABJ215" s="403"/>
      <c r="ABK215" s="403"/>
      <c r="ABW215" s="727"/>
      <c r="ABZ215" s="403"/>
      <c r="ACA215" s="403"/>
      <c r="ACM215" s="727"/>
      <c r="ACP215" s="403"/>
      <c r="ACQ215" s="403"/>
      <c r="ADC215" s="727"/>
      <c r="ADF215" s="403"/>
      <c r="ADG215" s="403"/>
      <c r="ADS215" s="727"/>
      <c r="ADV215" s="403"/>
      <c r="ADW215" s="403"/>
      <c r="AEI215" s="727"/>
      <c r="AEL215" s="403"/>
      <c r="AEM215" s="403"/>
      <c r="AEY215" s="727"/>
      <c r="AFB215" s="403"/>
      <c r="AFC215" s="403"/>
      <c r="AFO215" s="727"/>
      <c r="AFR215" s="403"/>
      <c r="AFS215" s="403"/>
      <c r="AGE215" s="727"/>
      <c r="AGH215" s="403"/>
      <c r="AGI215" s="403"/>
      <c r="AGU215" s="727"/>
      <c r="AGX215" s="403"/>
      <c r="AGY215" s="403"/>
      <c r="AHK215" s="727"/>
      <c r="AHN215" s="403"/>
      <c r="AHO215" s="403"/>
      <c r="AIA215" s="727"/>
      <c r="AID215" s="403"/>
      <c r="AIE215" s="403"/>
      <c r="AIQ215" s="727"/>
      <c r="AIT215" s="403"/>
      <c r="AIU215" s="403"/>
      <c r="AJG215" s="727"/>
      <c r="AJJ215" s="403"/>
      <c r="AJK215" s="403"/>
      <c r="AJW215" s="727"/>
      <c r="AJZ215" s="403"/>
      <c r="AKA215" s="403"/>
      <c r="AKM215" s="727"/>
      <c r="AKP215" s="403"/>
      <c r="AKQ215" s="403"/>
      <c r="ALC215" s="727"/>
      <c r="ALF215" s="403"/>
      <c r="ALG215" s="403"/>
      <c r="ALS215" s="727"/>
      <c r="ALV215" s="403"/>
      <c r="ALW215" s="403"/>
      <c r="AMI215" s="727"/>
      <c r="AML215" s="403"/>
      <c r="AMM215" s="403"/>
      <c r="AMY215" s="727"/>
      <c r="ANB215" s="403"/>
      <c r="ANC215" s="403"/>
      <c r="ANO215" s="727"/>
      <c r="ANR215" s="403"/>
      <c r="ANS215" s="403"/>
      <c r="AOE215" s="727"/>
      <c r="AOH215" s="403"/>
      <c r="AOI215" s="403"/>
      <c r="AOU215" s="727"/>
      <c r="AOX215" s="403"/>
      <c r="AOY215" s="403"/>
      <c r="APK215" s="727"/>
      <c r="APN215" s="403"/>
      <c r="APO215" s="403"/>
      <c r="AQA215" s="727"/>
      <c r="AQD215" s="403"/>
      <c r="AQE215" s="403"/>
      <c r="AQQ215" s="727"/>
      <c r="AQT215" s="403"/>
      <c r="AQU215" s="403"/>
      <c r="ARG215" s="727"/>
      <c r="ARJ215" s="403"/>
      <c r="ARK215" s="403"/>
      <c r="ARW215" s="727"/>
      <c r="ARZ215" s="403"/>
      <c r="ASA215" s="403"/>
      <c r="ASM215" s="727"/>
      <c r="ASP215" s="403"/>
      <c r="ASQ215" s="403"/>
      <c r="ATC215" s="727"/>
      <c r="ATF215" s="403"/>
      <c r="ATG215" s="403"/>
      <c r="ATS215" s="727"/>
      <c r="ATV215" s="403"/>
      <c r="ATW215" s="403"/>
      <c r="AUI215" s="727"/>
      <c r="AUL215" s="403"/>
      <c r="AUM215" s="403"/>
      <c r="AUY215" s="727"/>
      <c r="AVB215" s="403"/>
      <c r="AVC215" s="403"/>
      <c r="AVO215" s="727"/>
      <c r="AVR215" s="403"/>
      <c r="AVS215" s="403"/>
      <c r="AWE215" s="727"/>
      <c r="AWH215" s="403"/>
      <c r="AWI215" s="403"/>
      <c r="AWU215" s="727"/>
      <c r="AWX215" s="403"/>
      <c r="AWY215" s="403"/>
      <c r="AXK215" s="727"/>
      <c r="AXN215" s="403"/>
      <c r="AXO215" s="403"/>
      <c r="AYA215" s="727"/>
      <c r="AYD215" s="403"/>
      <c r="AYE215" s="403"/>
      <c r="AYQ215" s="727"/>
      <c r="AYT215" s="403"/>
      <c r="AYU215" s="403"/>
      <c r="AZG215" s="727"/>
      <c r="AZJ215" s="403"/>
      <c r="AZK215" s="403"/>
      <c r="AZW215" s="727"/>
      <c r="AZZ215" s="403"/>
      <c r="BAA215" s="403"/>
      <c r="BAM215" s="727"/>
      <c r="BAP215" s="403"/>
      <c r="BAQ215" s="403"/>
      <c r="BBC215" s="727"/>
      <c r="BBF215" s="403"/>
      <c r="BBG215" s="403"/>
      <c r="BBS215" s="727"/>
      <c r="BBV215" s="403"/>
      <c r="BBW215" s="403"/>
      <c r="BCI215" s="727"/>
      <c r="BCL215" s="403"/>
      <c r="BCM215" s="403"/>
      <c r="BCY215" s="727"/>
      <c r="BDB215" s="403"/>
      <c r="BDC215" s="403"/>
      <c r="BDO215" s="727"/>
      <c r="BDR215" s="403"/>
      <c r="BDS215" s="403"/>
      <c r="BEE215" s="727"/>
      <c r="BEH215" s="403"/>
      <c r="BEI215" s="403"/>
      <c r="BEU215" s="727"/>
      <c r="BEX215" s="403"/>
      <c r="BEY215" s="403"/>
      <c r="BFK215" s="727"/>
      <c r="BFN215" s="403"/>
      <c r="BFO215" s="403"/>
      <c r="BGA215" s="727"/>
      <c r="BGD215" s="403"/>
      <c r="BGE215" s="403"/>
      <c r="BGQ215" s="727"/>
      <c r="BGT215" s="403"/>
      <c r="BGU215" s="403"/>
      <c r="BHG215" s="727"/>
      <c r="BHJ215" s="403"/>
      <c r="BHK215" s="403"/>
      <c r="BHW215" s="727"/>
      <c r="BHZ215" s="403"/>
      <c r="BIA215" s="403"/>
      <c r="BIM215" s="727"/>
      <c r="BIP215" s="403"/>
      <c r="BIQ215" s="403"/>
      <c r="BJC215" s="727"/>
      <c r="BJF215" s="403"/>
      <c r="BJG215" s="403"/>
      <c r="BJS215" s="727"/>
      <c r="BJV215" s="403"/>
      <c r="BJW215" s="403"/>
      <c r="BKI215" s="727"/>
      <c r="BKL215" s="403"/>
      <c r="BKM215" s="403"/>
      <c r="BKY215" s="727"/>
      <c r="BLB215" s="403"/>
      <c r="BLC215" s="403"/>
      <c r="BLO215" s="727"/>
      <c r="BLR215" s="403"/>
      <c r="BLS215" s="403"/>
      <c r="BME215" s="727"/>
      <c r="BMH215" s="403"/>
      <c r="BMI215" s="403"/>
      <c r="BMU215" s="727"/>
      <c r="BMX215" s="403"/>
      <c r="BMY215" s="403"/>
      <c r="BNK215" s="727"/>
      <c r="BNN215" s="403"/>
      <c r="BNO215" s="403"/>
      <c r="BOA215" s="727"/>
      <c r="BOD215" s="403"/>
      <c r="BOE215" s="403"/>
      <c r="BOQ215" s="727"/>
      <c r="BOT215" s="403"/>
      <c r="BOU215" s="403"/>
      <c r="BPG215" s="727"/>
      <c r="BPJ215" s="403"/>
      <c r="BPK215" s="403"/>
      <c r="BPW215" s="727"/>
      <c r="BPZ215" s="403"/>
      <c r="BQA215" s="403"/>
      <c r="BQM215" s="727"/>
      <c r="BQP215" s="403"/>
      <c r="BQQ215" s="403"/>
      <c r="BRC215" s="727"/>
      <c r="BRF215" s="403"/>
      <c r="BRG215" s="403"/>
      <c r="BRS215" s="727"/>
      <c r="BRV215" s="403"/>
      <c r="BRW215" s="403"/>
      <c r="BSI215" s="727"/>
      <c r="BSL215" s="403"/>
      <c r="BSM215" s="403"/>
      <c r="BSY215" s="727"/>
      <c r="BTB215" s="403"/>
      <c r="BTC215" s="403"/>
      <c r="BTO215" s="727"/>
      <c r="BTR215" s="403"/>
      <c r="BTS215" s="403"/>
      <c r="BUE215" s="727"/>
      <c r="BUH215" s="403"/>
      <c r="BUI215" s="403"/>
      <c r="BUU215" s="727"/>
      <c r="BUX215" s="403"/>
      <c r="BUY215" s="403"/>
      <c r="BVK215" s="727"/>
      <c r="BVN215" s="403"/>
      <c r="BVO215" s="403"/>
      <c r="BWA215" s="727"/>
      <c r="BWD215" s="403"/>
      <c r="BWE215" s="403"/>
      <c r="BWQ215" s="727"/>
      <c r="BWT215" s="403"/>
      <c r="BWU215" s="403"/>
      <c r="BXG215" s="727"/>
      <c r="BXJ215" s="403"/>
      <c r="BXK215" s="403"/>
      <c r="BXW215" s="727"/>
      <c r="BXZ215" s="403"/>
      <c r="BYA215" s="403"/>
      <c r="BYM215" s="727"/>
      <c r="BYP215" s="403"/>
      <c r="BYQ215" s="403"/>
      <c r="BZC215" s="727"/>
      <c r="BZF215" s="403"/>
      <c r="BZG215" s="403"/>
      <c r="BZS215" s="727"/>
      <c r="BZV215" s="403"/>
      <c r="BZW215" s="403"/>
      <c r="CAI215" s="727"/>
      <c r="CAL215" s="403"/>
      <c r="CAM215" s="403"/>
      <c r="CAY215" s="727"/>
      <c r="CBB215" s="403"/>
      <c r="CBC215" s="403"/>
      <c r="CBO215" s="727"/>
      <c r="CBR215" s="403"/>
      <c r="CBS215" s="403"/>
      <c r="CCE215" s="727"/>
      <c r="CCH215" s="403"/>
      <c r="CCI215" s="403"/>
      <c r="CCU215" s="727"/>
      <c r="CCX215" s="403"/>
      <c r="CCY215" s="403"/>
      <c r="CDK215" s="727"/>
      <c r="CDN215" s="403"/>
      <c r="CDO215" s="403"/>
      <c r="CEA215" s="727"/>
      <c r="CED215" s="403"/>
      <c r="CEE215" s="403"/>
      <c r="CEQ215" s="727"/>
      <c r="CET215" s="403"/>
      <c r="CEU215" s="403"/>
      <c r="CFG215" s="727"/>
      <c r="CFJ215" s="403"/>
      <c r="CFK215" s="403"/>
      <c r="CFW215" s="727"/>
      <c r="CFZ215" s="403"/>
      <c r="CGA215" s="403"/>
      <c r="CGM215" s="727"/>
      <c r="CGP215" s="403"/>
      <c r="CGQ215" s="403"/>
      <c r="CHC215" s="727"/>
      <c r="CHF215" s="403"/>
      <c r="CHG215" s="403"/>
      <c r="CHS215" s="727"/>
      <c r="CHV215" s="403"/>
      <c r="CHW215" s="403"/>
      <c r="CII215" s="727"/>
      <c r="CIL215" s="403"/>
      <c r="CIM215" s="403"/>
      <c r="CIY215" s="727"/>
      <c r="CJB215" s="403"/>
      <c r="CJC215" s="403"/>
      <c r="CJO215" s="727"/>
      <c r="CJR215" s="403"/>
      <c r="CJS215" s="403"/>
      <c r="CKE215" s="727"/>
      <c r="CKH215" s="403"/>
      <c r="CKI215" s="403"/>
      <c r="CKU215" s="727"/>
      <c r="CKX215" s="403"/>
      <c r="CKY215" s="403"/>
      <c r="CLK215" s="727"/>
      <c r="CLN215" s="403"/>
      <c r="CLO215" s="403"/>
      <c r="CMA215" s="727"/>
      <c r="CMD215" s="403"/>
      <c r="CME215" s="403"/>
      <c r="CMQ215" s="727"/>
      <c r="CMT215" s="403"/>
      <c r="CMU215" s="403"/>
      <c r="CNG215" s="727"/>
      <c r="CNJ215" s="403"/>
      <c r="CNK215" s="403"/>
      <c r="CNW215" s="727"/>
      <c r="CNZ215" s="403"/>
      <c r="COA215" s="403"/>
      <c r="COM215" s="727"/>
      <c r="COP215" s="403"/>
      <c r="COQ215" s="403"/>
      <c r="CPC215" s="727"/>
      <c r="CPF215" s="403"/>
      <c r="CPG215" s="403"/>
      <c r="CPS215" s="727"/>
      <c r="CPV215" s="403"/>
      <c r="CPW215" s="403"/>
      <c r="CQI215" s="727"/>
      <c r="CQL215" s="403"/>
      <c r="CQM215" s="403"/>
      <c r="CQY215" s="727"/>
      <c r="CRB215" s="403"/>
      <c r="CRC215" s="403"/>
      <c r="CRO215" s="727"/>
      <c r="CRR215" s="403"/>
      <c r="CRS215" s="403"/>
      <c r="CSE215" s="727"/>
      <c r="CSH215" s="403"/>
      <c r="CSI215" s="403"/>
      <c r="CSU215" s="727"/>
      <c r="CSX215" s="403"/>
      <c r="CSY215" s="403"/>
      <c r="CTK215" s="727"/>
      <c r="CTN215" s="403"/>
      <c r="CTO215" s="403"/>
      <c r="CUA215" s="727"/>
      <c r="CUD215" s="403"/>
      <c r="CUE215" s="403"/>
      <c r="CUQ215" s="727"/>
      <c r="CUT215" s="403"/>
      <c r="CUU215" s="403"/>
      <c r="CVG215" s="727"/>
      <c r="CVJ215" s="403"/>
      <c r="CVK215" s="403"/>
      <c r="CVW215" s="727"/>
      <c r="CVZ215" s="403"/>
      <c r="CWA215" s="403"/>
      <c r="CWM215" s="727"/>
      <c r="CWP215" s="403"/>
      <c r="CWQ215" s="403"/>
      <c r="CXC215" s="727"/>
      <c r="CXF215" s="403"/>
      <c r="CXG215" s="403"/>
      <c r="CXS215" s="727"/>
      <c r="CXV215" s="403"/>
      <c r="CXW215" s="403"/>
      <c r="CYI215" s="727"/>
      <c r="CYL215" s="403"/>
      <c r="CYM215" s="403"/>
      <c r="CYY215" s="727"/>
      <c r="CZB215" s="403"/>
      <c r="CZC215" s="403"/>
      <c r="CZO215" s="727"/>
      <c r="CZR215" s="403"/>
      <c r="CZS215" s="403"/>
      <c r="DAE215" s="727"/>
      <c r="DAH215" s="403"/>
      <c r="DAI215" s="403"/>
      <c r="DAU215" s="727"/>
      <c r="DAX215" s="403"/>
      <c r="DAY215" s="403"/>
      <c r="DBK215" s="727"/>
      <c r="DBN215" s="403"/>
      <c r="DBO215" s="403"/>
      <c r="DCA215" s="727"/>
      <c r="DCD215" s="403"/>
      <c r="DCE215" s="403"/>
      <c r="DCQ215" s="727"/>
      <c r="DCT215" s="403"/>
      <c r="DCU215" s="403"/>
      <c r="DDG215" s="727"/>
      <c r="DDJ215" s="403"/>
      <c r="DDK215" s="403"/>
      <c r="DDW215" s="727"/>
      <c r="DDZ215" s="403"/>
      <c r="DEA215" s="403"/>
      <c r="DEM215" s="727"/>
      <c r="DEP215" s="403"/>
      <c r="DEQ215" s="403"/>
      <c r="DFC215" s="727"/>
      <c r="DFF215" s="403"/>
      <c r="DFG215" s="403"/>
      <c r="DFS215" s="727"/>
      <c r="DFV215" s="403"/>
      <c r="DFW215" s="403"/>
      <c r="DGI215" s="727"/>
      <c r="DGL215" s="403"/>
      <c r="DGM215" s="403"/>
      <c r="DGY215" s="727"/>
      <c r="DHB215" s="403"/>
      <c r="DHC215" s="403"/>
      <c r="DHO215" s="727"/>
      <c r="DHR215" s="403"/>
      <c r="DHS215" s="403"/>
      <c r="DIE215" s="727"/>
      <c r="DIH215" s="403"/>
      <c r="DII215" s="403"/>
      <c r="DIU215" s="727"/>
      <c r="DIX215" s="403"/>
      <c r="DIY215" s="403"/>
      <c r="DJK215" s="727"/>
      <c r="DJN215" s="403"/>
      <c r="DJO215" s="403"/>
      <c r="DKA215" s="727"/>
      <c r="DKD215" s="403"/>
      <c r="DKE215" s="403"/>
      <c r="DKQ215" s="727"/>
      <c r="DKT215" s="403"/>
      <c r="DKU215" s="403"/>
      <c r="DLG215" s="727"/>
      <c r="DLJ215" s="403"/>
      <c r="DLK215" s="403"/>
      <c r="DLW215" s="727"/>
      <c r="DLZ215" s="403"/>
      <c r="DMA215" s="403"/>
      <c r="DMM215" s="727"/>
      <c r="DMP215" s="403"/>
      <c r="DMQ215" s="403"/>
      <c r="DNC215" s="727"/>
      <c r="DNF215" s="403"/>
      <c r="DNG215" s="403"/>
      <c r="DNS215" s="727"/>
      <c r="DNV215" s="403"/>
      <c r="DNW215" s="403"/>
      <c r="DOI215" s="727"/>
      <c r="DOL215" s="403"/>
      <c r="DOM215" s="403"/>
      <c r="DOY215" s="727"/>
      <c r="DPB215" s="403"/>
      <c r="DPC215" s="403"/>
      <c r="DPO215" s="727"/>
      <c r="DPR215" s="403"/>
      <c r="DPS215" s="403"/>
      <c r="DQE215" s="727"/>
      <c r="DQH215" s="403"/>
      <c r="DQI215" s="403"/>
      <c r="DQU215" s="727"/>
      <c r="DQX215" s="403"/>
      <c r="DQY215" s="403"/>
      <c r="DRK215" s="727"/>
      <c r="DRN215" s="403"/>
      <c r="DRO215" s="403"/>
      <c r="DSA215" s="727"/>
      <c r="DSD215" s="403"/>
      <c r="DSE215" s="403"/>
      <c r="DSQ215" s="727"/>
      <c r="DST215" s="403"/>
      <c r="DSU215" s="403"/>
      <c r="DTG215" s="727"/>
      <c r="DTJ215" s="403"/>
      <c r="DTK215" s="403"/>
      <c r="DTW215" s="727"/>
      <c r="DTZ215" s="403"/>
      <c r="DUA215" s="403"/>
      <c r="DUM215" s="727"/>
      <c r="DUP215" s="403"/>
      <c r="DUQ215" s="403"/>
      <c r="DVC215" s="727"/>
      <c r="DVF215" s="403"/>
      <c r="DVG215" s="403"/>
      <c r="DVS215" s="727"/>
      <c r="DVV215" s="403"/>
      <c r="DVW215" s="403"/>
      <c r="DWI215" s="727"/>
      <c r="DWL215" s="403"/>
      <c r="DWM215" s="403"/>
      <c r="DWY215" s="727"/>
      <c r="DXB215" s="403"/>
      <c r="DXC215" s="403"/>
      <c r="DXO215" s="727"/>
      <c r="DXR215" s="403"/>
      <c r="DXS215" s="403"/>
      <c r="DYE215" s="727"/>
      <c r="DYH215" s="403"/>
      <c r="DYI215" s="403"/>
      <c r="DYU215" s="727"/>
      <c r="DYX215" s="403"/>
      <c r="DYY215" s="403"/>
      <c r="DZK215" s="727"/>
      <c r="DZN215" s="403"/>
      <c r="DZO215" s="403"/>
      <c r="EAA215" s="727"/>
      <c r="EAD215" s="403"/>
      <c r="EAE215" s="403"/>
      <c r="EAQ215" s="727"/>
      <c r="EAT215" s="403"/>
      <c r="EAU215" s="403"/>
      <c r="EBG215" s="727"/>
      <c r="EBJ215" s="403"/>
      <c r="EBK215" s="403"/>
      <c r="EBW215" s="727"/>
      <c r="EBZ215" s="403"/>
      <c r="ECA215" s="403"/>
      <c r="ECM215" s="727"/>
      <c r="ECP215" s="403"/>
      <c r="ECQ215" s="403"/>
      <c r="EDC215" s="727"/>
      <c r="EDF215" s="403"/>
      <c r="EDG215" s="403"/>
      <c r="EDS215" s="727"/>
      <c r="EDV215" s="403"/>
      <c r="EDW215" s="403"/>
      <c r="EEI215" s="727"/>
      <c r="EEL215" s="403"/>
      <c r="EEM215" s="403"/>
      <c r="EEY215" s="727"/>
      <c r="EFB215" s="403"/>
      <c r="EFC215" s="403"/>
      <c r="EFO215" s="727"/>
      <c r="EFR215" s="403"/>
      <c r="EFS215" s="403"/>
      <c r="EGE215" s="727"/>
      <c r="EGH215" s="403"/>
      <c r="EGI215" s="403"/>
      <c r="EGU215" s="727"/>
      <c r="EGX215" s="403"/>
      <c r="EGY215" s="403"/>
      <c r="EHK215" s="727"/>
      <c r="EHN215" s="403"/>
      <c r="EHO215" s="403"/>
      <c r="EIA215" s="727"/>
      <c r="EID215" s="403"/>
      <c r="EIE215" s="403"/>
      <c r="EIQ215" s="727"/>
      <c r="EIT215" s="403"/>
      <c r="EIU215" s="403"/>
      <c r="EJG215" s="727"/>
      <c r="EJJ215" s="403"/>
      <c r="EJK215" s="403"/>
      <c r="EJW215" s="727"/>
      <c r="EJZ215" s="403"/>
      <c r="EKA215" s="403"/>
      <c r="EKM215" s="727"/>
      <c r="EKP215" s="403"/>
      <c r="EKQ215" s="403"/>
      <c r="ELC215" s="727"/>
      <c r="ELF215" s="403"/>
      <c r="ELG215" s="403"/>
      <c r="ELS215" s="727"/>
      <c r="ELV215" s="403"/>
      <c r="ELW215" s="403"/>
      <c r="EMI215" s="727"/>
      <c r="EML215" s="403"/>
      <c r="EMM215" s="403"/>
      <c r="EMY215" s="727"/>
      <c r="ENB215" s="403"/>
      <c r="ENC215" s="403"/>
      <c r="ENO215" s="727"/>
      <c r="ENR215" s="403"/>
      <c r="ENS215" s="403"/>
      <c r="EOE215" s="727"/>
      <c r="EOH215" s="403"/>
      <c r="EOI215" s="403"/>
      <c r="EOU215" s="727"/>
      <c r="EOX215" s="403"/>
      <c r="EOY215" s="403"/>
      <c r="EPK215" s="727"/>
      <c r="EPN215" s="403"/>
      <c r="EPO215" s="403"/>
      <c r="EQA215" s="727"/>
      <c r="EQD215" s="403"/>
      <c r="EQE215" s="403"/>
      <c r="EQQ215" s="727"/>
      <c r="EQT215" s="403"/>
      <c r="EQU215" s="403"/>
      <c r="ERG215" s="727"/>
      <c r="ERJ215" s="403"/>
      <c r="ERK215" s="403"/>
      <c r="ERW215" s="727"/>
      <c r="ERZ215" s="403"/>
      <c r="ESA215" s="403"/>
      <c r="ESM215" s="727"/>
      <c r="ESP215" s="403"/>
      <c r="ESQ215" s="403"/>
      <c r="ETC215" s="727"/>
      <c r="ETF215" s="403"/>
      <c r="ETG215" s="403"/>
      <c r="ETS215" s="727"/>
      <c r="ETV215" s="403"/>
      <c r="ETW215" s="403"/>
      <c r="EUI215" s="727"/>
      <c r="EUL215" s="403"/>
      <c r="EUM215" s="403"/>
      <c r="EUY215" s="727"/>
      <c r="EVB215" s="403"/>
      <c r="EVC215" s="403"/>
      <c r="EVO215" s="727"/>
      <c r="EVR215" s="403"/>
      <c r="EVS215" s="403"/>
      <c r="EWE215" s="727"/>
      <c r="EWH215" s="403"/>
      <c r="EWI215" s="403"/>
      <c r="EWU215" s="727"/>
      <c r="EWX215" s="403"/>
      <c r="EWY215" s="403"/>
      <c r="EXK215" s="727"/>
      <c r="EXN215" s="403"/>
      <c r="EXO215" s="403"/>
      <c r="EYA215" s="727"/>
      <c r="EYD215" s="403"/>
      <c r="EYE215" s="403"/>
      <c r="EYQ215" s="727"/>
      <c r="EYT215" s="403"/>
      <c r="EYU215" s="403"/>
      <c r="EZG215" s="727"/>
      <c r="EZJ215" s="403"/>
      <c r="EZK215" s="403"/>
      <c r="EZW215" s="727"/>
      <c r="EZZ215" s="403"/>
      <c r="FAA215" s="403"/>
      <c r="FAM215" s="727"/>
      <c r="FAP215" s="403"/>
      <c r="FAQ215" s="403"/>
      <c r="FBC215" s="727"/>
      <c r="FBF215" s="403"/>
      <c r="FBG215" s="403"/>
      <c r="FBS215" s="727"/>
      <c r="FBV215" s="403"/>
      <c r="FBW215" s="403"/>
      <c r="FCI215" s="727"/>
      <c r="FCL215" s="403"/>
      <c r="FCM215" s="403"/>
      <c r="FCY215" s="727"/>
      <c r="FDB215" s="403"/>
      <c r="FDC215" s="403"/>
      <c r="FDO215" s="727"/>
      <c r="FDR215" s="403"/>
      <c r="FDS215" s="403"/>
      <c r="FEE215" s="727"/>
      <c r="FEH215" s="403"/>
      <c r="FEI215" s="403"/>
      <c r="FEU215" s="727"/>
      <c r="FEX215" s="403"/>
      <c r="FEY215" s="403"/>
      <c r="FFK215" s="727"/>
      <c r="FFN215" s="403"/>
      <c r="FFO215" s="403"/>
      <c r="FGA215" s="727"/>
      <c r="FGD215" s="403"/>
      <c r="FGE215" s="403"/>
      <c r="FGQ215" s="727"/>
      <c r="FGT215" s="403"/>
      <c r="FGU215" s="403"/>
      <c r="FHG215" s="727"/>
      <c r="FHJ215" s="403"/>
      <c r="FHK215" s="403"/>
      <c r="FHW215" s="727"/>
      <c r="FHZ215" s="403"/>
      <c r="FIA215" s="403"/>
      <c r="FIM215" s="727"/>
      <c r="FIP215" s="403"/>
      <c r="FIQ215" s="403"/>
      <c r="FJC215" s="727"/>
      <c r="FJF215" s="403"/>
      <c r="FJG215" s="403"/>
      <c r="FJS215" s="727"/>
      <c r="FJV215" s="403"/>
      <c r="FJW215" s="403"/>
      <c r="FKI215" s="727"/>
      <c r="FKL215" s="403"/>
      <c r="FKM215" s="403"/>
      <c r="FKY215" s="727"/>
      <c r="FLB215" s="403"/>
      <c r="FLC215" s="403"/>
      <c r="FLO215" s="727"/>
      <c r="FLR215" s="403"/>
      <c r="FLS215" s="403"/>
      <c r="FME215" s="727"/>
      <c r="FMH215" s="403"/>
      <c r="FMI215" s="403"/>
      <c r="FMU215" s="727"/>
      <c r="FMX215" s="403"/>
      <c r="FMY215" s="403"/>
      <c r="FNK215" s="727"/>
      <c r="FNN215" s="403"/>
      <c r="FNO215" s="403"/>
      <c r="FOA215" s="727"/>
      <c r="FOD215" s="403"/>
      <c r="FOE215" s="403"/>
      <c r="FOQ215" s="727"/>
      <c r="FOT215" s="403"/>
      <c r="FOU215" s="403"/>
      <c r="FPG215" s="727"/>
      <c r="FPJ215" s="403"/>
      <c r="FPK215" s="403"/>
      <c r="FPW215" s="727"/>
      <c r="FPZ215" s="403"/>
      <c r="FQA215" s="403"/>
      <c r="FQM215" s="727"/>
      <c r="FQP215" s="403"/>
      <c r="FQQ215" s="403"/>
      <c r="FRC215" s="727"/>
      <c r="FRF215" s="403"/>
      <c r="FRG215" s="403"/>
      <c r="FRS215" s="727"/>
      <c r="FRV215" s="403"/>
      <c r="FRW215" s="403"/>
      <c r="FSI215" s="727"/>
      <c r="FSL215" s="403"/>
      <c r="FSM215" s="403"/>
      <c r="FSY215" s="727"/>
      <c r="FTB215" s="403"/>
      <c r="FTC215" s="403"/>
      <c r="FTO215" s="727"/>
      <c r="FTR215" s="403"/>
      <c r="FTS215" s="403"/>
      <c r="FUE215" s="727"/>
      <c r="FUH215" s="403"/>
      <c r="FUI215" s="403"/>
      <c r="FUU215" s="727"/>
      <c r="FUX215" s="403"/>
      <c r="FUY215" s="403"/>
      <c r="FVK215" s="727"/>
      <c r="FVN215" s="403"/>
      <c r="FVO215" s="403"/>
      <c r="FWA215" s="727"/>
      <c r="FWD215" s="403"/>
      <c r="FWE215" s="403"/>
      <c r="FWQ215" s="727"/>
      <c r="FWT215" s="403"/>
      <c r="FWU215" s="403"/>
      <c r="FXG215" s="727"/>
      <c r="FXJ215" s="403"/>
      <c r="FXK215" s="403"/>
      <c r="FXW215" s="727"/>
      <c r="FXZ215" s="403"/>
      <c r="FYA215" s="403"/>
      <c r="FYM215" s="727"/>
      <c r="FYP215" s="403"/>
      <c r="FYQ215" s="403"/>
      <c r="FZC215" s="727"/>
      <c r="FZF215" s="403"/>
      <c r="FZG215" s="403"/>
      <c r="FZS215" s="727"/>
      <c r="FZV215" s="403"/>
      <c r="FZW215" s="403"/>
      <c r="GAI215" s="727"/>
      <c r="GAL215" s="403"/>
      <c r="GAM215" s="403"/>
      <c r="GAY215" s="727"/>
      <c r="GBB215" s="403"/>
      <c r="GBC215" s="403"/>
      <c r="GBO215" s="727"/>
      <c r="GBR215" s="403"/>
      <c r="GBS215" s="403"/>
      <c r="GCE215" s="727"/>
      <c r="GCH215" s="403"/>
      <c r="GCI215" s="403"/>
      <c r="GCU215" s="727"/>
      <c r="GCX215" s="403"/>
      <c r="GCY215" s="403"/>
      <c r="GDK215" s="727"/>
      <c r="GDN215" s="403"/>
      <c r="GDO215" s="403"/>
      <c r="GEA215" s="727"/>
      <c r="GED215" s="403"/>
      <c r="GEE215" s="403"/>
      <c r="GEQ215" s="727"/>
      <c r="GET215" s="403"/>
      <c r="GEU215" s="403"/>
      <c r="GFG215" s="727"/>
      <c r="GFJ215" s="403"/>
      <c r="GFK215" s="403"/>
      <c r="GFW215" s="727"/>
      <c r="GFZ215" s="403"/>
      <c r="GGA215" s="403"/>
      <c r="GGM215" s="727"/>
      <c r="GGP215" s="403"/>
      <c r="GGQ215" s="403"/>
      <c r="GHC215" s="727"/>
      <c r="GHF215" s="403"/>
      <c r="GHG215" s="403"/>
      <c r="GHS215" s="727"/>
      <c r="GHV215" s="403"/>
      <c r="GHW215" s="403"/>
      <c r="GII215" s="727"/>
      <c r="GIL215" s="403"/>
      <c r="GIM215" s="403"/>
      <c r="GIY215" s="727"/>
      <c r="GJB215" s="403"/>
      <c r="GJC215" s="403"/>
      <c r="GJO215" s="727"/>
      <c r="GJR215" s="403"/>
      <c r="GJS215" s="403"/>
      <c r="GKE215" s="727"/>
      <c r="GKH215" s="403"/>
      <c r="GKI215" s="403"/>
      <c r="GKU215" s="727"/>
      <c r="GKX215" s="403"/>
      <c r="GKY215" s="403"/>
      <c r="GLK215" s="727"/>
      <c r="GLN215" s="403"/>
      <c r="GLO215" s="403"/>
      <c r="GMA215" s="727"/>
      <c r="GMD215" s="403"/>
      <c r="GME215" s="403"/>
      <c r="GMQ215" s="727"/>
      <c r="GMT215" s="403"/>
      <c r="GMU215" s="403"/>
      <c r="GNG215" s="727"/>
      <c r="GNJ215" s="403"/>
      <c r="GNK215" s="403"/>
      <c r="GNW215" s="727"/>
      <c r="GNZ215" s="403"/>
      <c r="GOA215" s="403"/>
      <c r="GOM215" s="727"/>
      <c r="GOP215" s="403"/>
      <c r="GOQ215" s="403"/>
      <c r="GPC215" s="727"/>
      <c r="GPF215" s="403"/>
      <c r="GPG215" s="403"/>
      <c r="GPS215" s="727"/>
      <c r="GPV215" s="403"/>
      <c r="GPW215" s="403"/>
      <c r="GQI215" s="727"/>
      <c r="GQL215" s="403"/>
      <c r="GQM215" s="403"/>
      <c r="GQY215" s="727"/>
      <c r="GRB215" s="403"/>
      <c r="GRC215" s="403"/>
      <c r="GRO215" s="727"/>
      <c r="GRR215" s="403"/>
      <c r="GRS215" s="403"/>
      <c r="GSE215" s="727"/>
      <c r="GSH215" s="403"/>
      <c r="GSI215" s="403"/>
      <c r="GSU215" s="727"/>
      <c r="GSX215" s="403"/>
      <c r="GSY215" s="403"/>
      <c r="GTK215" s="727"/>
      <c r="GTN215" s="403"/>
      <c r="GTO215" s="403"/>
      <c r="GUA215" s="727"/>
      <c r="GUD215" s="403"/>
      <c r="GUE215" s="403"/>
      <c r="GUQ215" s="727"/>
      <c r="GUT215" s="403"/>
      <c r="GUU215" s="403"/>
      <c r="GVG215" s="727"/>
      <c r="GVJ215" s="403"/>
      <c r="GVK215" s="403"/>
      <c r="GVW215" s="727"/>
      <c r="GVZ215" s="403"/>
      <c r="GWA215" s="403"/>
      <c r="GWM215" s="727"/>
      <c r="GWP215" s="403"/>
      <c r="GWQ215" s="403"/>
      <c r="GXC215" s="727"/>
      <c r="GXF215" s="403"/>
      <c r="GXG215" s="403"/>
      <c r="GXS215" s="727"/>
      <c r="GXV215" s="403"/>
      <c r="GXW215" s="403"/>
      <c r="GYI215" s="727"/>
      <c r="GYL215" s="403"/>
      <c r="GYM215" s="403"/>
      <c r="GYY215" s="727"/>
      <c r="GZB215" s="403"/>
      <c r="GZC215" s="403"/>
      <c r="GZO215" s="727"/>
      <c r="GZR215" s="403"/>
      <c r="GZS215" s="403"/>
      <c r="HAE215" s="727"/>
      <c r="HAH215" s="403"/>
      <c r="HAI215" s="403"/>
      <c r="HAU215" s="727"/>
      <c r="HAX215" s="403"/>
      <c r="HAY215" s="403"/>
      <c r="HBK215" s="727"/>
      <c r="HBN215" s="403"/>
      <c r="HBO215" s="403"/>
      <c r="HCA215" s="727"/>
      <c r="HCD215" s="403"/>
      <c r="HCE215" s="403"/>
      <c r="HCQ215" s="727"/>
      <c r="HCT215" s="403"/>
      <c r="HCU215" s="403"/>
      <c r="HDG215" s="727"/>
      <c r="HDJ215" s="403"/>
      <c r="HDK215" s="403"/>
      <c r="HDW215" s="727"/>
      <c r="HDZ215" s="403"/>
      <c r="HEA215" s="403"/>
      <c r="HEM215" s="727"/>
      <c r="HEP215" s="403"/>
      <c r="HEQ215" s="403"/>
      <c r="HFC215" s="727"/>
      <c r="HFF215" s="403"/>
      <c r="HFG215" s="403"/>
      <c r="HFS215" s="727"/>
      <c r="HFV215" s="403"/>
      <c r="HFW215" s="403"/>
      <c r="HGI215" s="727"/>
      <c r="HGL215" s="403"/>
      <c r="HGM215" s="403"/>
      <c r="HGY215" s="727"/>
      <c r="HHB215" s="403"/>
      <c r="HHC215" s="403"/>
      <c r="HHO215" s="727"/>
      <c r="HHR215" s="403"/>
      <c r="HHS215" s="403"/>
      <c r="HIE215" s="727"/>
      <c r="HIH215" s="403"/>
      <c r="HII215" s="403"/>
      <c r="HIU215" s="727"/>
      <c r="HIX215" s="403"/>
      <c r="HIY215" s="403"/>
      <c r="HJK215" s="727"/>
      <c r="HJN215" s="403"/>
      <c r="HJO215" s="403"/>
      <c r="HKA215" s="727"/>
      <c r="HKD215" s="403"/>
      <c r="HKE215" s="403"/>
      <c r="HKQ215" s="727"/>
      <c r="HKT215" s="403"/>
      <c r="HKU215" s="403"/>
      <c r="HLG215" s="727"/>
      <c r="HLJ215" s="403"/>
      <c r="HLK215" s="403"/>
      <c r="HLW215" s="727"/>
      <c r="HLZ215" s="403"/>
      <c r="HMA215" s="403"/>
      <c r="HMM215" s="727"/>
      <c r="HMP215" s="403"/>
      <c r="HMQ215" s="403"/>
      <c r="HNC215" s="727"/>
      <c r="HNF215" s="403"/>
      <c r="HNG215" s="403"/>
      <c r="HNS215" s="727"/>
      <c r="HNV215" s="403"/>
      <c r="HNW215" s="403"/>
      <c r="HOI215" s="727"/>
      <c r="HOL215" s="403"/>
      <c r="HOM215" s="403"/>
      <c r="HOY215" s="727"/>
      <c r="HPB215" s="403"/>
      <c r="HPC215" s="403"/>
      <c r="HPO215" s="727"/>
      <c r="HPR215" s="403"/>
      <c r="HPS215" s="403"/>
      <c r="HQE215" s="727"/>
      <c r="HQH215" s="403"/>
      <c r="HQI215" s="403"/>
      <c r="HQU215" s="727"/>
      <c r="HQX215" s="403"/>
      <c r="HQY215" s="403"/>
      <c r="HRK215" s="727"/>
      <c r="HRN215" s="403"/>
      <c r="HRO215" s="403"/>
      <c r="HSA215" s="727"/>
      <c r="HSD215" s="403"/>
      <c r="HSE215" s="403"/>
      <c r="HSQ215" s="727"/>
      <c r="HST215" s="403"/>
      <c r="HSU215" s="403"/>
      <c r="HTG215" s="727"/>
      <c r="HTJ215" s="403"/>
      <c r="HTK215" s="403"/>
      <c r="HTW215" s="727"/>
      <c r="HTZ215" s="403"/>
      <c r="HUA215" s="403"/>
      <c r="HUM215" s="727"/>
      <c r="HUP215" s="403"/>
      <c r="HUQ215" s="403"/>
      <c r="HVC215" s="727"/>
      <c r="HVF215" s="403"/>
      <c r="HVG215" s="403"/>
      <c r="HVS215" s="727"/>
      <c r="HVV215" s="403"/>
      <c r="HVW215" s="403"/>
      <c r="HWI215" s="727"/>
      <c r="HWL215" s="403"/>
      <c r="HWM215" s="403"/>
      <c r="HWY215" s="727"/>
      <c r="HXB215" s="403"/>
      <c r="HXC215" s="403"/>
      <c r="HXO215" s="727"/>
      <c r="HXR215" s="403"/>
      <c r="HXS215" s="403"/>
      <c r="HYE215" s="727"/>
      <c r="HYH215" s="403"/>
      <c r="HYI215" s="403"/>
      <c r="HYU215" s="727"/>
      <c r="HYX215" s="403"/>
      <c r="HYY215" s="403"/>
      <c r="HZK215" s="727"/>
      <c r="HZN215" s="403"/>
      <c r="HZO215" s="403"/>
      <c r="IAA215" s="727"/>
      <c r="IAD215" s="403"/>
      <c r="IAE215" s="403"/>
      <c r="IAQ215" s="727"/>
      <c r="IAT215" s="403"/>
      <c r="IAU215" s="403"/>
      <c r="IBG215" s="727"/>
      <c r="IBJ215" s="403"/>
      <c r="IBK215" s="403"/>
      <c r="IBW215" s="727"/>
      <c r="IBZ215" s="403"/>
      <c r="ICA215" s="403"/>
      <c r="ICM215" s="727"/>
      <c r="ICP215" s="403"/>
      <c r="ICQ215" s="403"/>
      <c r="IDC215" s="727"/>
      <c r="IDF215" s="403"/>
      <c r="IDG215" s="403"/>
      <c r="IDS215" s="727"/>
      <c r="IDV215" s="403"/>
      <c r="IDW215" s="403"/>
      <c r="IEI215" s="727"/>
      <c r="IEL215" s="403"/>
      <c r="IEM215" s="403"/>
      <c r="IEY215" s="727"/>
      <c r="IFB215" s="403"/>
      <c r="IFC215" s="403"/>
      <c r="IFO215" s="727"/>
      <c r="IFR215" s="403"/>
      <c r="IFS215" s="403"/>
      <c r="IGE215" s="727"/>
      <c r="IGH215" s="403"/>
      <c r="IGI215" s="403"/>
      <c r="IGU215" s="727"/>
      <c r="IGX215" s="403"/>
      <c r="IGY215" s="403"/>
      <c r="IHK215" s="727"/>
      <c r="IHN215" s="403"/>
      <c r="IHO215" s="403"/>
      <c r="IIA215" s="727"/>
      <c r="IID215" s="403"/>
      <c r="IIE215" s="403"/>
      <c r="IIQ215" s="727"/>
      <c r="IIT215" s="403"/>
      <c r="IIU215" s="403"/>
      <c r="IJG215" s="727"/>
      <c r="IJJ215" s="403"/>
      <c r="IJK215" s="403"/>
      <c r="IJW215" s="727"/>
      <c r="IJZ215" s="403"/>
      <c r="IKA215" s="403"/>
      <c r="IKM215" s="727"/>
      <c r="IKP215" s="403"/>
      <c r="IKQ215" s="403"/>
      <c r="ILC215" s="727"/>
      <c r="ILF215" s="403"/>
      <c r="ILG215" s="403"/>
      <c r="ILS215" s="727"/>
      <c r="ILV215" s="403"/>
      <c r="ILW215" s="403"/>
      <c r="IMI215" s="727"/>
      <c r="IML215" s="403"/>
      <c r="IMM215" s="403"/>
      <c r="IMY215" s="727"/>
      <c r="INB215" s="403"/>
      <c r="INC215" s="403"/>
      <c r="INO215" s="727"/>
      <c r="INR215" s="403"/>
      <c r="INS215" s="403"/>
      <c r="IOE215" s="727"/>
      <c r="IOH215" s="403"/>
      <c r="IOI215" s="403"/>
      <c r="IOU215" s="727"/>
      <c r="IOX215" s="403"/>
      <c r="IOY215" s="403"/>
      <c r="IPK215" s="727"/>
      <c r="IPN215" s="403"/>
      <c r="IPO215" s="403"/>
      <c r="IQA215" s="727"/>
      <c r="IQD215" s="403"/>
      <c r="IQE215" s="403"/>
      <c r="IQQ215" s="727"/>
      <c r="IQT215" s="403"/>
      <c r="IQU215" s="403"/>
      <c r="IRG215" s="727"/>
      <c r="IRJ215" s="403"/>
      <c r="IRK215" s="403"/>
      <c r="IRW215" s="727"/>
      <c r="IRZ215" s="403"/>
      <c r="ISA215" s="403"/>
      <c r="ISM215" s="727"/>
      <c r="ISP215" s="403"/>
      <c r="ISQ215" s="403"/>
      <c r="ITC215" s="727"/>
      <c r="ITF215" s="403"/>
      <c r="ITG215" s="403"/>
      <c r="ITS215" s="727"/>
      <c r="ITV215" s="403"/>
      <c r="ITW215" s="403"/>
      <c r="IUI215" s="727"/>
      <c r="IUL215" s="403"/>
      <c r="IUM215" s="403"/>
      <c r="IUY215" s="727"/>
      <c r="IVB215" s="403"/>
      <c r="IVC215" s="403"/>
      <c r="IVO215" s="727"/>
      <c r="IVR215" s="403"/>
      <c r="IVS215" s="403"/>
      <c r="IWE215" s="727"/>
      <c r="IWH215" s="403"/>
      <c r="IWI215" s="403"/>
      <c r="IWU215" s="727"/>
      <c r="IWX215" s="403"/>
      <c r="IWY215" s="403"/>
      <c r="IXK215" s="727"/>
      <c r="IXN215" s="403"/>
      <c r="IXO215" s="403"/>
      <c r="IYA215" s="727"/>
      <c r="IYD215" s="403"/>
      <c r="IYE215" s="403"/>
      <c r="IYQ215" s="727"/>
      <c r="IYT215" s="403"/>
      <c r="IYU215" s="403"/>
      <c r="IZG215" s="727"/>
      <c r="IZJ215" s="403"/>
      <c r="IZK215" s="403"/>
      <c r="IZW215" s="727"/>
      <c r="IZZ215" s="403"/>
      <c r="JAA215" s="403"/>
      <c r="JAM215" s="727"/>
      <c r="JAP215" s="403"/>
      <c r="JAQ215" s="403"/>
      <c r="JBC215" s="727"/>
      <c r="JBF215" s="403"/>
      <c r="JBG215" s="403"/>
      <c r="JBS215" s="727"/>
      <c r="JBV215" s="403"/>
      <c r="JBW215" s="403"/>
      <c r="JCI215" s="727"/>
      <c r="JCL215" s="403"/>
      <c r="JCM215" s="403"/>
      <c r="JCY215" s="727"/>
      <c r="JDB215" s="403"/>
      <c r="JDC215" s="403"/>
      <c r="JDO215" s="727"/>
      <c r="JDR215" s="403"/>
      <c r="JDS215" s="403"/>
      <c r="JEE215" s="727"/>
      <c r="JEH215" s="403"/>
      <c r="JEI215" s="403"/>
      <c r="JEU215" s="727"/>
      <c r="JEX215" s="403"/>
      <c r="JEY215" s="403"/>
      <c r="JFK215" s="727"/>
      <c r="JFN215" s="403"/>
      <c r="JFO215" s="403"/>
      <c r="JGA215" s="727"/>
      <c r="JGD215" s="403"/>
      <c r="JGE215" s="403"/>
      <c r="JGQ215" s="727"/>
      <c r="JGT215" s="403"/>
      <c r="JGU215" s="403"/>
      <c r="JHG215" s="727"/>
      <c r="JHJ215" s="403"/>
      <c r="JHK215" s="403"/>
      <c r="JHW215" s="727"/>
      <c r="JHZ215" s="403"/>
      <c r="JIA215" s="403"/>
      <c r="JIM215" s="727"/>
      <c r="JIP215" s="403"/>
      <c r="JIQ215" s="403"/>
      <c r="JJC215" s="727"/>
      <c r="JJF215" s="403"/>
      <c r="JJG215" s="403"/>
      <c r="JJS215" s="727"/>
      <c r="JJV215" s="403"/>
      <c r="JJW215" s="403"/>
      <c r="JKI215" s="727"/>
      <c r="JKL215" s="403"/>
      <c r="JKM215" s="403"/>
      <c r="JKY215" s="727"/>
      <c r="JLB215" s="403"/>
      <c r="JLC215" s="403"/>
      <c r="JLO215" s="727"/>
      <c r="JLR215" s="403"/>
      <c r="JLS215" s="403"/>
      <c r="JME215" s="727"/>
      <c r="JMH215" s="403"/>
      <c r="JMI215" s="403"/>
      <c r="JMU215" s="727"/>
      <c r="JMX215" s="403"/>
      <c r="JMY215" s="403"/>
      <c r="JNK215" s="727"/>
      <c r="JNN215" s="403"/>
      <c r="JNO215" s="403"/>
      <c r="JOA215" s="727"/>
      <c r="JOD215" s="403"/>
      <c r="JOE215" s="403"/>
      <c r="JOQ215" s="727"/>
      <c r="JOT215" s="403"/>
      <c r="JOU215" s="403"/>
      <c r="JPG215" s="727"/>
      <c r="JPJ215" s="403"/>
      <c r="JPK215" s="403"/>
      <c r="JPW215" s="727"/>
      <c r="JPZ215" s="403"/>
      <c r="JQA215" s="403"/>
      <c r="JQM215" s="727"/>
      <c r="JQP215" s="403"/>
      <c r="JQQ215" s="403"/>
      <c r="JRC215" s="727"/>
      <c r="JRF215" s="403"/>
      <c r="JRG215" s="403"/>
      <c r="JRS215" s="727"/>
      <c r="JRV215" s="403"/>
      <c r="JRW215" s="403"/>
      <c r="JSI215" s="727"/>
      <c r="JSL215" s="403"/>
      <c r="JSM215" s="403"/>
      <c r="JSY215" s="727"/>
      <c r="JTB215" s="403"/>
      <c r="JTC215" s="403"/>
      <c r="JTO215" s="727"/>
      <c r="JTR215" s="403"/>
      <c r="JTS215" s="403"/>
      <c r="JUE215" s="727"/>
      <c r="JUH215" s="403"/>
      <c r="JUI215" s="403"/>
      <c r="JUU215" s="727"/>
      <c r="JUX215" s="403"/>
      <c r="JUY215" s="403"/>
      <c r="JVK215" s="727"/>
      <c r="JVN215" s="403"/>
      <c r="JVO215" s="403"/>
      <c r="JWA215" s="727"/>
      <c r="JWD215" s="403"/>
      <c r="JWE215" s="403"/>
      <c r="JWQ215" s="727"/>
      <c r="JWT215" s="403"/>
      <c r="JWU215" s="403"/>
      <c r="JXG215" s="727"/>
      <c r="JXJ215" s="403"/>
      <c r="JXK215" s="403"/>
      <c r="JXW215" s="727"/>
      <c r="JXZ215" s="403"/>
      <c r="JYA215" s="403"/>
      <c r="JYM215" s="727"/>
      <c r="JYP215" s="403"/>
      <c r="JYQ215" s="403"/>
      <c r="JZC215" s="727"/>
      <c r="JZF215" s="403"/>
      <c r="JZG215" s="403"/>
      <c r="JZS215" s="727"/>
      <c r="JZV215" s="403"/>
      <c r="JZW215" s="403"/>
      <c r="KAI215" s="727"/>
      <c r="KAL215" s="403"/>
      <c r="KAM215" s="403"/>
      <c r="KAY215" s="727"/>
      <c r="KBB215" s="403"/>
      <c r="KBC215" s="403"/>
      <c r="KBO215" s="727"/>
      <c r="KBR215" s="403"/>
      <c r="KBS215" s="403"/>
      <c r="KCE215" s="727"/>
      <c r="KCH215" s="403"/>
      <c r="KCI215" s="403"/>
      <c r="KCU215" s="727"/>
      <c r="KCX215" s="403"/>
      <c r="KCY215" s="403"/>
      <c r="KDK215" s="727"/>
      <c r="KDN215" s="403"/>
      <c r="KDO215" s="403"/>
      <c r="KEA215" s="727"/>
      <c r="KED215" s="403"/>
      <c r="KEE215" s="403"/>
      <c r="KEQ215" s="727"/>
      <c r="KET215" s="403"/>
      <c r="KEU215" s="403"/>
      <c r="KFG215" s="727"/>
      <c r="KFJ215" s="403"/>
      <c r="KFK215" s="403"/>
      <c r="KFW215" s="727"/>
      <c r="KFZ215" s="403"/>
      <c r="KGA215" s="403"/>
      <c r="KGM215" s="727"/>
      <c r="KGP215" s="403"/>
      <c r="KGQ215" s="403"/>
      <c r="KHC215" s="727"/>
      <c r="KHF215" s="403"/>
      <c r="KHG215" s="403"/>
      <c r="KHS215" s="727"/>
      <c r="KHV215" s="403"/>
      <c r="KHW215" s="403"/>
      <c r="KII215" s="727"/>
      <c r="KIL215" s="403"/>
      <c r="KIM215" s="403"/>
      <c r="KIY215" s="727"/>
      <c r="KJB215" s="403"/>
      <c r="KJC215" s="403"/>
      <c r="KJO215" s="727"/>
      <c r="KJR215" s="403"/>
      <c r="KJS215" s="403"/>
      <c r="KKE215" s="727"/>
      <c r="KKH215" s="403"/>
      <c r="KKI215" s="403"/>
      <c r="KKU215" s="727"/>
      <c r="KKX215" s="403"/>
      <c r="KKY215" s="403"/>
      <c r="KLK215" s="727"/>
      <c r="KLN215" s="403"/>
      <c r="KLO215" s="403"/>
      <c r="KMA215" s="727"/>
      <c r="KMD215" s="403"/>
      <c r="KME215" s="403"/>
      <c r="KMQ215" s="727"/>
      <c r="KMT215" s="403"/>
      <c r="KMU215" s="403"/>
      <c r="KNG215" s="727"/>
      <c r="KNJ215" s="403"/>
      <c r="KNK215" s="403"/>
      <c r="KNW215" s="727"/>
      <c r="KNZ215" s="403"/>
      <c r="KOA215" s="403"/>
      <c r="KOM215" s="727"/>
      <c r="KOP215" s="403"/>
      <c r="KOQ215" s="403"/>
      <c r="KPC215" s="727"/>
      <c r="KPF215" s="403"/>
      <c r="KPG215" s="403"/>
      <c r="KPS215" s="727"/>
      <c r="KPV215" s="403"/>
      <c r="KPW215" s="403"/>
      <c r="KQI215" s="727"/>
      <c r="KQL215" s="403"/>
      <c r="KQM215" s="403"/>
      <c r="KQY215" s="727"/>
      <c r="KRB215" s="403"/>
      <c r="KRC215" s="403"/>
      <c r="KRO215" s="727"/>
      <c r="KRR215" s="403"/>
      <c r="KRS215" s="403"/>
      <c r="KSE215" s="727"/>
      <c r="KSH215" s="403"/>
      <c r="KSI215" s="403"/>
      <c r="KSU215" s="727"/>
      <c r="KSX215" s="403"/>
      <c r="KSY215" s="403"/>
      <c r="KTK215" s="727"/>
      <c r="KTN215" s="403"/>
      <c r="KTO215" s="403"/>
      <c r="KUA215" s="727"/>
      <c r="KUD215" s="403"/>
      <c r="KUE215" s="403"/>
      <c r="KUQ215" s="727"/>
      <c r="KUT215" s="403"/>
      <c r="KUU215" s="403"/>
      <c r="KVG215" s="727"/>
      <c r="KVJ215" s="403"/>
      <c r="KVK215" s="403"/>
      <c r="KVW215" s="727"/>
      <c r="KVZ215" s="403"/>
      <c r="KWA215" s="403"/>
      <c r="KWM215" s="727"/>
      <c r="KWP215" s="403"/>
      <c r="KWQ215" s="403"/>
      <c r="KXC215" s="727"/>
      <c r="KXF215" s="403"/>
      <c r="KXG215" s="403"/>
      <c r="KXS215" s="727"/>
      <c r="KXV215" s="403"/>
      <c r="KXW215" s="403"/>
      <c r="KYI215" s="727"/>
      <c r="KYL215" s="403"/>
      <c r="KYM215" s="403"/>
      <c r="KYY215" s="727"/>
      <c r="KZB215" s="403"/>
      <c r="KZC215" s="403"/>
      <c r="KZO215" s="727"/>
      <c r="KZR215" s="403"/>
      <c r="KZS215" s="403"/>
      <c r="LAE215" s="727"/>
      <c r="LAH215" s="403"/>
      <c r="LAI215" s="403"/>
      <c r="LAU215" s="727"/>
      <c r="LAX215" s="403"/>
      <c r="LAY215" s="403"/>
      <c r="LBK215" s="727"/>
      <c r="LBN215" s="403"/>
      <c r="LBO215" s="403"/>
      <c r="LCA215" s="727"/>
      <c r="LCD215" s="403"/>
      <c r="LCE215" s="403"/>
      <c r="LCQ215" s="727"/>
      <c r="LCT215" s="403"/>
      <c r="LCU215" s="403"/>
      <c r="LDG215" s="727"/>
      <c r="LDJ215" s="403"/>
      <c r="LDK215" s="403"/>
      <c r="LDW215" s="727"/>
      <c r="LDZ215" s="403"/>
      <c r="LEA215" s="403"/>
      <c r="LEM215" s="727"/>
      <c r="LEP215" s="403"/>
      <c r="LEQ215" s="403"/>
      <c r="LFC215" s="727"/>
      <c r="LFF215" s="403"/>
      <c r="LFG215" s="403"/>
      <c r="LFS215" s="727"/>
      <c r="LFV215" s="403"/>
      <c r="LFW215" s="403"/>
      <c r="LGI215" s="727"/>
      <c r="LGL215" s="403"/>
      <c r="LGM215" s="403"/>
      <c r="LGY215" s="727"/>
      <c r="LHB215" s="403"/>
      <c r="LHC215" s="403"/>
      <c r="LHO215" s="727"/>
      <c r="LHR215" s="403"/>
      <c r="LHS215" s="403"/>
      <c r="LIE215" s="727"/>
      <c r="LIH215" s="403"/>
      <c r="LII215" s="403"/>
      <c r="LIU215" s="727"/>
      <c r="LIX215" s="403"/>
      <c r="LIY215" s="403"/>
      <c r="LJK215" s="727"/>
      <c r="LJN215" s="403"/>
      <c r="LJO215" s="403"/>
      <c r="LKA215" s="727"/>
      <c r="LKD215" s="403"/>
      <c r="LKE215" s="403"/>
      <c r="LKQ215" s="727"/>
      <c r="LKT215" s="403"/>
      <c r="LKU215" s="403"/>
      <c r="LLG215" s="727"/>
      <c r="LLJ215" s="403"/>
      <c r="LLK215" s="403"/>
      <c r="LLW215" s="727"/>
      <c r="LLZ215" s="403"/>
      <c r="LMA215" s="403"/>
      <c r="LMM215" s="727"/>
      <c r="LMP215" s="403"/>
      <c r="LMQ215" s="403"/>
      <c r="LNC215" s="727"/>
      <c r="LNF215" s="403"/>
      <c r="LNG215" s="403"/>
      <c r="LNS215" s="727"/>
      <c r="LNV215" s="403"/>
      <c r="LNW215" s="403"/>
      <c r="LOI215" s="727"/>
      <c r="LOL215" s="403"/>
      <c r="LOM215" s="403"/>
      <c r="LOY215" s="727"/>
      <c r="LPB215" s="403"/>
      <c r="LPC215" s="403"/>
      <c r="LPO215" s="727"/>
      <c r="LPR215" s="403"/>
      <c r="LPS215" s="403"/>
      <c r="LQE215" s="727"/>
      <c r="LQH215" s="403"/>
      <c r="LQI215" s="403"/>
      <c r="LQU215" s="727"/>
      <c r="LQX215" s="403"/>
      <c r="LQY215" s="403"/>
      <c r="LRK215" s="727"/>
      <c r="LRN215" s="403"/>
      <c r="LRO215" s="403"/>
      <c r="LSA215" s="727"/>
      <c r="LSD215" s="403"/>
      <c r="LSE215" s="403"/>
      <c r="LSQ215" s="727"/>
      <c r="LST215" s="403"/>
      <c r="LSU215" s="403"/>
      <c r="LTG215" s="727"/>
      <c r="LTJ215" s="403"/>
      <c r="LTK215" s="403"/>
      <c r="LTW215" s="727"/>
      <c r="LTZ215" s="403"/>
      <c r="LUA215" s="403"/>
      <c r="LUM215" s="727"/>
      <c r="LUP215" s="403"/>
      <c r="LUQ215" s="403"/>
      <c r="LVC215" s="727"/>
      <c r="LVF215" s="403"/>
      <c r="LVG215" s="403"/>
      <c r="LVS215" s="727"/>
      <c r="LVV215" s="403"/>
      <c r="LVW215" s="403"/>
      <c r="LWI215" s="727"/>
      <c r="LWL215" s="403"/>
      <c r="LWM215" s="403"/>
      <c r="LWY215" s="727"/>
      <c r="LXB215" s="403"/>
      <c r="LXC215" s="403"/>
      <c r="LXO215" s="727"/>
      <c r="LXR215" s="403"/>
      <c r="LXS215" s="403"/>
      <c r="LYE215" s="727"/>
      <c r="LYH215" s="403"/>
      <c r="LYI215" s="403"/>
      <c r="LYU215" s="727"/>
      <c r="LYX215" s="403"/>
      <c r="LYY215" s="403"/>
      <c r="LZK215" s="727"/>
      <c r="LZN215" s="403"/>
      <c r="LZO215" s="403"/>
      <c r="MAA215" s="727"/>
      <c r="MAD215" s="403"/>
      <c r="MAE215" s="403"/>
      <c r="MAQ215" s="727"/>
      <c r="MAT215" s="403"/>
      <c r="MAU215" s="403"/>
      <c r="MBG215" s="727"/>
      <c r="MBJ215" s="403"/>
      <c r="MBK215" s="403"/>
      <c r="MBW215" s="727"/>
      <c r="MBZ215" s="403"/>
      <c r="MCA215" s="403"/>
      <c r="MCM215" s="727"/>
      <c r="MCP215" s="403"/>
      <c r="MCQ215" s="403"/>
      <c r="MDC215" s="727"/>
      <c r="MDF215" s="403"/>
      <c r="MDG215" s="403"/>
      <c r="MDS215" s="727"/>
      <c r="MDV215" s="403"/>
      <c r="MDW215" s="403"/>
      <c r="MEI215" s="727"/>
      <c r="MEL215" s="403"/>
      <c r="MEM215" s="403"/>
      <c r="MEY215" s="727"/>
      <c r="MFB215" s="403"/>
      <c r="MFC215" s="403"/>
      <c r="MFO215" s="727"/>
      <c r="MFR215" s="403"/>
      <c r="MFS215" s="403"/>
      <c r="MGE215" s="727"/>
      <c r="MGH215" s="403"/>
      <c r="MGI215" s="403"/>
      <c r="MGU215" s="727"/>
      <c r="MGX215" s="403"/>
      <c r="MGY215" s="403"/>
      <c r="MHK215" s="727"/>
      <c r="MHN215" s="403"/>
      <c r="MHO215" s="403"/>
      <c r="MIA215" s="727"/>
      <c r="MID215" s="403"/>
      <c r="MIE215" s="403"/>
      <c r="MIQ215" s="727"/>
      <c r="MIT215" s="403"/>
      <c r="MIU215" s="403"/>
      <c r="MJG215" s="727"/>
      <c r="MJJ215" s="403"/>
      <c r="MJK215" s="403"/>
      <c r="MJW215" s="727"/>
      <c r="MJZ215" s="403"/>
      <c r="MKA215" s="403"/>
      <c r="MKM215" s="727"/>
      <c r="MKP215" s="403"/>
      <c r="MKQ215" s="403"/>
      <c r="MLC215" s="727"/>
      <c r="MLF215" s="403"/>
      <c r="MLG215" s="403"/>
      <c r="MLS215" s="727"/>
      <c r="MLV215" s="403"/>
      <c r="MLW215" s="403"/>
      <c r="MMI215" s="727"/>
      <c r="MML215" s="403"/>
      <c r="MMM215" s="403"/>
      <c r="MMY215" s="727"/>
      <c r="MNB215" s="403"/>
      <c r="MNC215" s="403"/>
      <c r="MNO215" s="727"/>
      <c r="MNR215" s="403"/>
      <c r="MNS215" s="403"/>
      <c r="MOE215" s="727"/>
      <c r="MOH215" s="403"/>
      <c r="MOI215" s="403"/>
      <c r="MOU215" s="727"/>
      <c r="MOX215" s="403"/>
      <c r="MOY215" s="403"/>
      <c r="MPK215" s="727"/>
      <c r="MPN215" s="403"/>
      <c r="MPO215" s="403"/>
      <c r="MQA215" s="727"/>
      <c r="MQD215" s="403"/>
      <c r="MQE215" s="403"/>
      <c r="MQQ215" s="727"/>
      <c r="MQT215" s="403"/>
      <c r="MQU215" s="403"/>
      <c r="MRG215" s="727"/>
      <c r="MRJ215" s="403"/>
      <c r="MRK215" s="403"/>
      <c r="MRW215" s="727"/>
      <c r="MRZ215" s="403"/>
      <c r="MSA215" s="403"/>
      <c r="MSM215" s="727"/>
      <c r="MSP215" s="403"/>
      <c r="MSQ215" s="403"/>
      <c r="MTC215" s="727"/>
      <c r="MTF215" s="403"/>
      <c r="MTG215" s="403"/>
      <c r="MTS215" s="727"/>
      <c r="MTV215" s="403"/>
      <c r="MTW215" s="403"/>
      <c r="MUI215" s="727"/>
      <c r="MUL215" s="403"/>
      <c r="MUM215" s="403"/>
      <c r="MUY215" s="727"/>
      <c r="MVB215" s="403"/>
      <c r="MVC215" s="403"/>
      <c r="MVO215" s="727"/>
      <c r="MVR215" s="403"/>
      <c r="MVS215" s="403"/>
      <c r="MWE215" s="727"/>
      <c r="MWH215" s="403"/>
      <c r="MWI215" s="403"/>
      <c r="MWU215" s="727"/>
      <c r="MWX215" s="403"/>
      <c r="MWY215" s="403"/>
      <c r="MXK215" s="727"/>
      <c r="MXN215" s="403"/>
      <c r="MXO215" s="403"/>
      <c r="MYA215" s="727"/>
      <c r="MYD215" s="403"/>
      <c r="MYE215" s="403"/>
      <c r="MYQ215" s="727"/>
      <c r="MYT215" s="403"/>
      <c r="MYU215" s="403"/>
      <c r="MZG215" s="727"/>
      <c r="MZJ215" s="403"/>
      <c r="MZK215" s="403"/>
      <c r="MZW215" s="727"/>
      <c r="MZZ215" s="403"/>
      <c r="NAA215" s="403"/>
      <c r="NAM215" s="727"/>
      <c r="NAP215" s="403"/>
      <c r="NAQ215" s="403"/>
      <c r="NBC215" s="727"/>
      <c r="NBF215" s="403"/>
      <c r="NBG215" s="403"/>
      <c r="NBS215" s="727"/>
      <c r="NBV215" s="403"/>
      <c r="NBW215" s="403"/>
      <c r="NCI215" s="727"/>
      <c r="NCL215" s="403"/>
      <c r="NCM215" s="403"/>
      <c r="NCY215" s="727"/>
      <c r="NDB215" s="403"/>
      <c r="NDC215" s="403"/>
      <c r="NDO215" s="727"/>
      <c r="NDR215" s="403"/>
      <c r="NDS215" s="403"/>
      <c r="NEE215" s="727"/>
      <c r="NEH215" s="403"/>
      <c r="NEI215" s="403"/>
      <c r="NEU215" s="727"/>
      <c r="NEX215" s="403"/>
      <c r="NEY215" s="403"/>
      <c r="NFK215" s="727"/>
      <c r="NFN215" s="403"/>
      <c r="NFO215" s="403"/>
      <c r="NGA215" s="727"/>
      <c r="NGD215" s="403"/>
      <c r="NGE215" s="403"/>
      <c r="NGQ215" s="727"/>
      <c r="NGT215" s="403"/>
      <c r="NGU215" s="403"/>
      <c r="NHG215" s="727"/>
      <c r="NHJ215" s="403"/>
      <c r="NHK215" s="403"/>
      <c r="NHW215" s="727"/>
      <c r="NHZ215" s="403"/>
      <c r="NIA215" s="403"/>
      <c r="NIM215" s="727"/>
      <c r="NIP215" s="403"/>
      <c r="NIQ215" s="403"/>
      <c r="NJC215" s="727"/>
      <c r="NJF215" s="403"/>
      <c r="NJG215" s="403"/>
      <c r="NJS215" s="727"/>
      <c r="NJV215" s="403"/>
      <c r="NJW215" s="403"/>
      <c r="NKI215" s="727"/>
      <c r="NKL215" s="403"/>
      <c r="NKM215" s="403"/>
      <c r="NKY215" s="727"/>
      <c r="NLB215" s="403"/>
      <c r="NLC215" s="403"/>
      <c r="NLO215" s="727"/>
      <c r="NLR215" s="403"/>
      <c r="NLS215" s="403"/>
      <c r="NME215" s="727"/>
      <c r="NMH215" s="403"/>
      <c r="NMI215" s="403"/>
      <c r="NMU215" s="727"/>
      <c r="NMX215" s="403"/>
      <c r="NMY215" s="403"/>
      <c r="NNK215" s="727"/>
      <c r="NNN215" s="403"/>
      <c r="NNO215" s="403"/>
      <c r="NOA215" s="727"/>
      <c r="NOD215" s="403"/>
      <c r="NOE215" s="403"/>
      <c r="NOQ215" s="727"/>
      <c r="NOT215" s="403"/>
      <c r="NOU215" s="403"/>
      <c r="NPG215" s="727"/>
      <c r="NPJ215" s="403"/>
      <c r="NPK215" s="403"/>
      <c r="NPW215" s="727"/>
      <c r="NPZ215" s="403"/>
      <c r="NQA215" s="403"/>
      <c r="NQM215" s="727"/>
      <c r="NQP215" s="403"/>
      <c r="NQQ215" s="403"/>
      <c r="NRC215" s="727"/>
      <c r="NRF215" s="403"/>
      <c r="NRG215" s="403"/>
      <c r="NRS215" s="727"/>
      <c r="NRV215" s="403"/>
      <c r="NRW215" s="403"/>
      <c r="NSI215" s="727"/>
      <c r="NSL215" s="403"/>
      <c r="NSM215" s="403"/>
      <c r="NSY215" s="727"/>
      <c r="NTB215" s="403"/>
      <c r="NTC215" s="403"/>
      <c r="NTO215" s="727"/>
      <c r="NTR215" s="403"/>
      <c r="NTS215" s="403"/>
      <c r="NUE215" s="727"/>
      <c r="NUH215" s="403"/>
      <c r="NUI215" s="403"/>
      <c r="NUU215" s="727"/>
      <c r="NUX215" s="403"/>
      <c r="NUY215" s="403"/>
      <c r="NVK215" s="727"/>
      <c r="NVN215" s="403"/>
      <c r="NVO215" s="403"/>
      <c r="NWA215" s="727"/>
      <c r="NWD215" s="403"/>
      <c r="NWE215" s="403"/>
      <c r="NWQ215" s="727"/>
      <c r="NWT215" s="403"/>
      <c r="NWU215" s="403"/>
      <c r="NXG215" s="727"/>
      <c r="NXJ215" s="403"/>
      <c r="NXK215" s="403"/>
      <c r="NXW215" s="727"/>
      <c r="NXZ215" s="403"/>
      <c r="NYA215" s="403"/>
      <c r="NYM215" s="727"/>
      <c r="NYP215" s="403"/>
      <c r="NYQ215" s="403"/>
      <c r="NZC215" s="727"/>
      <c r="NZF215" s="403"/>
      <c r="NZG215" s="403"/>
      <c r="NZS215" s="727"/>
      <c r="NZV215" s="403"/>
      <c r="NZW215" s="403"/>
      <c r="OAI215" s="727"/>
      <c r="OAL215" s="403"/>
      <c r="OAM215" s="403"/>
      <c r="OAY215" s="727"/>
      <c r="OBB215" s="403"/>
      <c r="OBC215" s="403"/>
      <c r="OBO215" s="727"/>
      <c r="OBR215" s="403"/>
      <c r="OBS215" s="403"/>
      <c r="OCE215" s="727"/>
      <c r="OCH215" s="403"/>
      <c r="OCI215" s="403"/>
      <c r="OCU215" s="727"/>
      <c r="OCX215" s="403"/>
      <c r="OCY215" s="403"/>
      <c r="ODK215" s="727"/>
      <c r="ODN215" s="403"/>
      <c r="ODO215" s="403"/>
      <c r="OEA215" s="727"/>
      <c r="OED215" s="403"/>
      <c r="OEE215" s="403"/>
      <c r="OEQ215" s="727"/>
      <c r="OET215" s="403"/>
      <c r="OEU215" s="403"/>
      <c r="OFG215" s="727"/>
      <c r="OFJ215" s="403"/>
      <c r="OFK215" s="403"/>
      <c r="OFW215" s="727"/>
      <c r="OFZ215" s="403"/>
      <c r="OGA215" s="403"/>
      <c r="OGM215" s="727"/>
      <c r="OGP215" s="403"/>
      <c r="OGQ215" s="403"/>
      <c r="OHC215" s="727"/>
      <c r="OHF215" s="403"/>
      <c r="OHG215" s="403"/>
      <c r="OHS215" s="727"/>
      <c r="OHV215" s="403"/>
      <c r="OHW215" s="403"/>
      <c r="OII215" s="727"/>
      <c r="OIL215" s="403"/>
      <c r="OIM215" s="403"/>
      <c r="OIY215" s="727"/>
      <c r="OJB215" s="403"/>
      <c r="OJC215" s="403"/>
      <c r="OJO215" s="727"/>
      <c r="OJR215" s="403"/>
      <c r="OJS215" s="403"/>
      <c r="OKE215" s="727"/>
      <c r="OKH215" s="403"/>
      <c r="OKI215" s="403"/>
      <c r="OKU215" s="727"/>
      <c r="OKX215" s="403"/>
      <c r="OKY215" s="403"/>
      <c r="OLK215" s="727"/>
      <c r="OLN215" s="403"/>
      <c r="OLO215" s="403"/>
      <c r="OMA215" s="727"/>
      <c r="OMD215" s="403"/>
      <c r="OME215" s="403"/>
      <c r="OMQ215" s="727"/>
      <c r="OMT215" s="403"/>
      <c r="OMU215" s="403"/>
      <c r="ONG215" s="727"/>
      <c r="ONJ215" s="403"/>
      <c r="ONK215" s="403"/>
      <c r="ONW215" s="727"/>
      <c r="ONZ215" s="403"/>
      <c r="OOA215" s="403"/>
      <c r="OOM215" s="727"/>
      <c r="OOP215" s="403"/>
      <c r="OOQ215" s="403"/>
      <c r="OPC215" s="727"/>
      <c r="OPF215" s="403"/>
      <c r="OPG215" s="403"/>
      <c r="OPS215" s="727"/>
      <c r="OPV215" s="403"/>
      <c r="OPW215" s="403"/>
      <c r="OQI215" s="727"/>
      <c r="OQL215" s="403"/>
      <c r="OQM215" s="403"/>
      <c r="OQY215" s="727"/>
      <c r="ORB215" s="403"/>
      <c r="ORC215" s="403"/>
      <c r="ORO215" s="727"/>
      <c r="ORR215" s="403"/>
      <c r="ORS215" s="403"/>
      <c r="OSE215" s="727"/>
      <c r="OSH215" s="403"/>
      <c r="OSI215" s="403"/>
      <c r="OSU215" s="727"/>
      <c r="OSX215" s="403"/>
      <c r="OSY215" s="403"/>
      <c r="OTK215" s="727"/>
      <c r="OTN215" s="403"/>
      <c r="OTO215" s="403"/>
      <c r="OUA215" s="727"/>
      <c r="OUD215" s="403"/>
      <c r="OUE215" s="403"/>
      <c r="OUQ215" s="727"/>
      <c r="OUT215" s="403"/>
      <c r="OUU215" s="403"/>
      <c r="OVG215" s="727"/>
      <c r="OVJ215" s="403"/>
      <c r="OVK215" s="403"/>
      <c r="OVW215" s="727"/>
      <c r="OVZ215" s="403"/>
      <c r="OWA215" s="403"/>
      <c r="OWM215" s="727"/>
      <c r="OWP215" s="403"/>
      <c r="OWQ215" s="403"/>
      <c r="OXC215" s="727"/>
      <c r="OXF215" s="403"/>
      <c r="OXG215" s="403"/>
      <c r="OXS215" s="727"/>
      <c r="OXV215" s="403"/>
      <c r="OXW215" s="403"/>
      <c r="OYI215" s="727"/>
      <c r="OYL215" s="403"/>
      <c r="OYM215" s="403"/>
      <c r="OYY215" s="727"/>
      <c r="OZB215" s="403"/>
      <c r="OZC215" s="403"/>
      <c r="OZO215" s="727"/>
      <c r="OZR215" s="403"/>
      <c r="OZS215" s="403"/>
      <c r="PAE215" s="727"/>
      <c r="PAH215" s="403"/>
      <c r="PAI215" s="403"/>
      <c r="PAU215" s="727"/>
      <c r="PAX215" s="403"/>
      <c r="PAY215" s="403"/>
      <c r="PBK215" s="727"/>
      <c r="PBN215" s="403"/>
      <c r="PBO215" s="403"/>
      <c r="PCA215" s="727"/>
      <c r="PCD215" s="403"/>
      <c r="PCE215" s="403"/>
      <c r="PCQ215" s="727"/>
      <c r="PCT215" s="403"/>
      <c r="PCU215" s="403"/>
      <c r="PDG215" s="727"/>
      <c r="PDJ215" s="403"/>
      <c r="PDK215" s="403"/>
      <c r="PDW215" s="727"/>
      <c r="PDZ215" s="403"/>
      <c r="PEA215" s="403"/>
      <c r="PEM215" s="727"/>
      <c r="PEP215" s="403"/>
      <c r="PEQ215" s="403"/>
      <c r="PFC215" s="727"/>
      <c r="PFF215" s="403"/>
      <c r="PFG215" s="403"/>
      <c r="PFS215" s="727"/>
      <c r="PFV215" s="403"/>
      <c r="PFW215" s="403"/>
      <c r="PGI215" s="727"/>
      <c r="PGL215" s="403"/>
      <c r="PGM215" s="403"/>
      <c r="PGY215" s="727"/>
      <c r="PHB215" s="403"/>
      <c r="PHC215" s="403"/>
      <c r="PHO215" s="727"/>
      <c r="PHR215" s="403"/>
      <c r="PHS215" s="403"/>
      <c r="PIE215" s="727"/>
      <c r="PIH215" s="403"/>
      <c r="PII215" s="403"/>
      <c r="PIU215" s="727"/>
      <c r="PIX215" s="403"/>
      <c r="PIY215" s="403"/>
      <c r="PJK215" s="727"/>
      <c r="PJN215" s="403"/>
      <c r="PJO215" s="403"/>
      <c r="PKA215" s="727"/>
      <c r="PKD215" s="403"/>
      <c r="PKE215" s="403"/>
      <c r="PKQ215" s="727"/>
      <c r="PKT215" s="403"/>
      <c r="PKU215" s="403"/>
      <c r="PLG215" s="727"/>
      <c r="PLJ215" s="403"/>
      <c r="PLK215" s="403"/>
      <c r="PLW215" s="727"/>
      <c r="PLZ215" s="403"/>
      <c r="PMA215" s="403"/>
      <c r="PMM215" s="727"/>
      <c r="PMP215" s="403"/>
      <c r="PMQ215" s="403"/>
      <c r="PNC215" s="727"/>
      <c r="PNF215" s="403"/>
      <c r="PNG215" s="403"/>
      <c r="PNS215" s="727"/>
      <c r="PNV215" s="403"/>
      <c r="PNW215" s="403"/>
      <c r="POI215" s="727"/>
      <c r="POL215" s="403"/>
      <c r="POM215" s="403"/>
      <c r="POY215" s="727"/>
      <c r="PPB215" s="403"/>
      <c r="PPC215" s="403"/>
      <c r="PPO215" s="727"/>
      <c r="PPR215" s="403"/>
      <c r="PPS215" s="403"/>
      <c r="PQE215" s="727"/>
      <c r="PQH215" s="403"/>
      <c r="PQI215" s="403"/>
      <c r="PQU215" s="727"/>
      <c r="PQX215" s="403"/>
      <c r="PQY215" s="403"/>
      <c r="PRK215" s="727"/>
      <c r="PRN215" s="403"/>
      <c r="PRO215" s="403"/>
      <c r="PSA215" s="727"/>
      <c r="PSD215" s="403"/>
      <c r="PSE215" s="403"/>
      <c r="PSQ215" s="727"/>
      <c r="PST215" s="403"/>
      <c r="PSU215" s="403"/>
      <c r="PTG215" s="727"/>
      <c r="PTJ215" s="403"/>
      <c r="PTK215" s="403"/>
      <c r="PTW215" s="727"/>
      <c r="PTZ215" s="403"/>
      <c r="PUA215" s="403"/>
      <c r="PUM215" s="727"/>
      <c r="PUP215" s="403"/>
      <c r="PUQ215" s="403"/>
      <c r="PVC215" s="727"/>
      <c r="PVF215" s="403"/>
      <c r="PVG215" s="403"/>
      <c r="PVS215" s="727"/>
      <c r="PVV215" s="403"/>
      <c r="PVW215" s="403"/>
      <c r="PWI215" s="727"/>
      <c r="PWL215" s="403"/>
      <c r="PWM215" s="403"/>
      <c r="PWY215" s="727"/>
      <c r="PXB215" s="403"/>
      <c r="PXC215" s="403"/>
      <c r="PXO215" s="727"/>
      <c r="PXR215" s="403"/>
      <c r="PXS215" s="403"/>
      <c r="PYE215" s="727"/>
      <c r="PYH215" s="403"/>
      <c r="PYI215" s="403"/>
      <c r="PYU215" s="727"/>
      <c r="PYX215" s="403"/>
      <c r="PYY215" s="403"/>
      <c r="PZK215" s="727"/>
      <c r="PZN215" s="403"/>
      <c r="PZO215" s="403"/>
      <c r="QAA215" s="727"/>
      <c r="QAD215" s="403"/>
      <c r="QAE215" s="403"/>
      <c r="QAQ215" s="727"/>
      <c r="QAT215" s="403"/>
      <c r="QAU215" s="403"/>
      <c r="QBG215" s="727"/>
      <c r="QBJ215" s="403"/>
      <c r="QBK215" s="403"/>
      <c r="QBW215" s="727"/>
      <c r="QBZ215" s="403"/>
      <c r="QCA215" s="403"/>
      <c r="QCM215" s="727"/>
      <c r="QCP215" s="403"/>
      <c r="QCQ215" s="403"/>
      <c r="QDC215" s="727"/>
      <c r="QDF215" s="403"/>
      <c r="QDG215" s="403"/>
      <c r="QDS215" s="727"/>
      <c r="QDV215" s="403"/>
      <c r="QDW215" s="403"/>
      <c r="QEI215" s="727"/>
      <c r="QEL215" s="403"/>
      <c r="QEM215" s="403"/>
      <c r="QEY215" s="727"/>
      <c r="QFB215" s="403"/>
      <c r="QFC215" s="403"/>
      <c r="QFO215" s="727"/>
      <c r="QFR215" s="403"/>
      <c r="QFS215" s="403"/>
      <c r="QGE215" s="727"/>
      <c r="QGH215" s="403"/>
      <c r="QGI215" s="403"/>
      <c r="QGU215" s="727"/>
      <c r="QGX215" s="403"/>
      <c r="QGY215" s="403"/>
      <c r="QHK215" s="727"/>
      <c r="QHN215" s="403"/>
      <c r="QHO215" s="403"/>
      <c r="QIA215" s="727"/>
      <c r="QID215" s="403"/>
      <c r="QIE215" s="403"/>
      <c r="QIQ215" s="727"/>
      <c r="QIT215" s="403"/>
      <c r="QIU215" s="403"/>
      <c r="QJG215" s="727"/>
      <c r="QJJ215" s="403"/>
      <c r="QJK215" s="403"/>
      <c r="QJW215" s="727"/>
      <c r="QJZ215" s="403"/>
      <c r="QKA215" s="403"/>
      <c r="QKM215" s="727"/>
      <c r="QKP215" s="403"/>
      <c r="QKQ215" s="403"/>
      <c r="QLC215" s="727"/>
      <c r="QLF215" s="403"/>
      <c r="QLG215" s="403"/>
      <c r="QLS215" s="727"/>
      <c r="QLV215" s="403"/>
      <c r="QLW215" s="403"/>
      <c r="QMI215" s="727"/>
      <c r="QML215" s="403"/>
      <c r="QMM215" s="403"/>
      <c r="QMY215" s="727"/>
      <c r="QNB215" s="403"/>
      <c r="QNC215" s="403"/>
      <c r="QNO215" s="727"/>
      <c r="QNR215" s="403"/>
      <c r="QNS215" s="403"/>
      <c r="QOE215" s="727"/>
      <c r="QOH215" s="403"/>
      <c r="QOI215" s="403"/>
      <c r="QOU215" s="727"/>
      <c r="QOX215" s="403"/>
      <c r="QOY215" s="403"/>
      <c r="QPK215" s="727"/>
      <c r="QPN215" s="403"/>
      <c r="QPO215" s="403"/>
      <c r="QQA215" s="727"/>
      <c r="QQD215" s="403"/>
      <c r="QQE215" s="403"/>
      <c r="QQQ215" s="727"/>
      <c r="QQT215" s="403"/>
      <c r="QQU215" s="403"/>
      <c r="QRG215" s="727"/>
      <c r="QRJ215" s="403"/>
      <c r="QRK215" s="403"/>
      <c r="QRW215" s="727"/>
      <c r="QRZ215" s="403"/>
      <c r="QSA215" s="403"/>
      <c r="QSM215" s="727"/>
      <c r="QSP215" s="403"/>
      <c r="QSQ215" s="403"/>
      <c r="QTC215" s="727"/>
      <c r="QTF215" s="403"/>
      <c r="QTG215" s="403"/>
      <c r="QTS215" s="727"/>
      <c r="QTV215" s="403"/>
      <c r="QTW215" s="403"/>
      <c r="QUI215" s="727"/>
      <c r="QUL215" s="403"/>
      <c r="QUM215" s="403"/>
      <c r="QUY215" s="727"/>
      <c r="QVB215" s="403"/>
      <c r="QVC215" s="403"/>
      <c r="QVO215" s="727"/>
      <c r="QVR215" s="403"/>
      <c r="QVS215" s="403"/>
      <c r="QWE215" s="727"/>
      <c r="QWH215" s="403"/>
      <c r="QWI215" s="403"/>
      <c r="QWU215" s="727"/>
      <c r="QWX215" s="403"/>
      <c r="QWY215" s="403"/>
      <c r="QXK215" s="727"/>
      <c r="QXN215" s="403"/>
      <c r="QXO215" s="403"/>
      <c r="QYA215" s="727"/>
      <c r="QYD215" s="403"/>
      <c r="QYE215" s="403"/>
      <c r="QYQ215" s="727"/>
      <c r="QYT215" s="403"/>
      <c r="QYU215" s="403"/>
      <c r="QZG215" s="727"/>
      <c r="QZJ215" s="403"/>
      <c r="QZK215" s="403"/>
      <c r="QZW215" s="727"/>
      <c r="QZZ215" s="403"/>
      <c r="RAA215" s="403"/>
      <c r="RAM215" s="727"/>
      <c r="RAP215" s="403"/>
      <c r="RAQ215" s="403"/>
      <c r="RBC215" s="727"/>
      <c r="RBF215" s="403"/>
      <c r="RBG215" s="403"/>
      <c r="RBS215" s="727"/>
      <c r="RBV215" s="403"/>
      <c r="RBW215" s="403"/>
      <c r="RCI215" s="727"/>
      <c r="RCL215" s="403"/>
      <c r="RCM215" s="403"/>
      <c r="RCY215" s="727"/>
      <c r="RDB215" s="403"/>
      <c r="RDC215" s="403"/>
      <c r="RDO215" s="727"/>
      <c r="RDR215" s="403"/>
      <c r="RDS215" s="403"/>
      <c r="REE215" s="727"/>
      <c r="REH215" s="403"/>
      <c r="REI215" s="403"/>
      <c r="REU215" s="727"/>
      <c r="REX215" s="403"/>
      <c r="REY215" s="403"/>
      <c r="RFK215" s="727"/>
      <c r="RFN215" s="403"/>
      <c r="RFO215" s="403"/>
      <c r="RGA215" s="727"/>
      <c r="RGD215" s="403"/>
      <c r="RGE215" s="403"/>
      <c r="RGQ215" s="727"/>
      <c r="RGT215" s="403"/>
      <c r="RGU215" s="403"/>
      <c r="RHG215" s="727"/>
      <c r="RHJ215" s="403"/>
      <c r="RHK215" s="403"/>
      <c r="RHW215" s="727"/>
      <c r="RHZ215" s="403"/>
      <c r="RIA215" s="403"/>
      <c r="RIM215" s="727"/>
      <c r="RIP215" s="403"/>
      <c r="RIQ215" s="403"/>
      <c r="RJC215" s="727"/>
      <c r="RJF215" s="403"/>
      <c r="RJG215" s="403"/>
      <c r="RJS215" s="727"/>
      <c r="RJV215" s="403"/>
      <c r="RJW215" s="403"/>
      <c r="RKI215" s="727"/>
      <c r="RKL215" s="403"/>
      <c r="RKM215" s="403"/>
      <c r="RKY215" s="727"/>
      <c r="RLB215" s="403"/>
      <c r="RLC215" s="403"/>
      <c r="RLO215" s="727"/>
      <c r="RLR215" s="403"/>
      <c r="RLS215" s="403"/>
      <c r="RME215" s="727"/>
      <c r="RMH215" s="403"/>
      <c r="RMI215" s="403"/>
      <c r="RMU215" s="727"/>
      <c r="RMX215" s="403"/>
      <c r="RMY215" s="403"/>
      <c r="RNK215" s="727"/>
      <c r="RNN215" s="403"/>
      <c r="RNO215" s="403"/>
      <c r="ROA215" s="727"/>
      <c r="ROD215" s="403"/>
      <c r="ROE215" s="403"/>
      <c r="ROQ215" s="727"/>
      <c r="ROT215" s="403"/>
      <c r="ROU215" s="403"/>
      <c r="RPG215" s="727"/>
      <c r="RPJ215" s="403"/>
      <c r="RPK215" s="403"/>
      <c r="RPW215" s="727"/>
      <c r="RPZ215" s="403"/>
      <c r="RQA215" s="403"/>
      <c r="RQM215" s="727"/>
      <c r="RQP215" s="403"/>
      <c r="RQQ215" s="403"/>
      <c r="RRC215" s="727"/>
      <c r="RRF215" s="403"/>
      <c r="RRG215" s="403"/>
      <c r="RRS215" s="727"/>
      <c r="RRV215" s="403"/>
      <c r="RRW215" s="403"/>
      <c r="RSI215" s="727"/>
      <c r="RSL215" s="403"/>
      <c r="RSM215" s="403"/>
      <c r="RSY215" s="727"/>
      <c r="RTB215" s="403"/>
      <c r="RTC215" s="403"/>
      <c r="RTO215" s="727"/>
      <c r="RTR215" s="403"/>
      <c r="RTS215" s="403"/>
      <c r="RUE215" s="727"/>
      <c r="RUH215" s="403"/>
      <c r="RUI215" s="403"/>
      <c r="RUU215" s="727"/>
      <c r="RUX215" s="403"/>
      <c r="RUY215" s="403"/>
      <c r="RVK215" s="727"/>
      <c r="RVN215" s="403"/>
      <c r="RVO215" s="403"/>
      <c r="RWA215" s="727"/>
      <c r="RWD215" s="403"/>
      <c r="RWE215" s="403"/>
      <c r="RWQ215" s="727"/>
      <c r="RWT215" s="403"/>
      <c r="RWU215" s="403"/>
      <c r="RXG215" s="727"/>
      <c r="RXJ215" s="403"/>
      <c r="RXK215" s="403"/>
      <c r="RXW215" s="727"/>
      <c r="RXZ215" s="403"/>
      <c r="RYA215" s="403"/>
      <c r="RYM215" s="727"/>
      <c r="RYP215" s="403"/>
      <c r="RYQ215" s="403"/>
      <c r="RZC215" s="727"/>
      <c r="RZF215" s="403"/>
      <c r="RZG215" s="403"/>
      <c r="RZS215" s="727"/>
      <c r="RZV215" s="403"/>
      <c r="RZW215" s="403"/>
      <c r="SAI215" s="727"/>
      <c r="SAL215" s="403"/>
      <c r="SAM215" s="403"/>
      <c r="SAY215" s="727"/>
      <c r="SBB215" s="403"/>
      <c r="SBC215" s="403"/>
      <c r="SBO215" s="727"/>
      <c r="SBR215" s="403"/>
      <c r="SBS215" s="403"/>
      <c r="SCE215" s="727"/>
      <c r="SCH215" s="403"/>
      <c r="SCI215" s="403"/>
      <c r="SCU215" s="727"/>
      <c r="SCX215" s="403"/>
      <c r="SCY215" s="403"/>
      <c r="SDK215" s="727"/>
      <c r="SDN215" s="403"/>
      <c r="SDO215" s="403"/>
      <c r="SEA215" s="727"/>
      <c r="SED215" s="403"/>
      <c r="SEE215" s="403"/>
      <c r="SEQ215" s="727"/>
      <c r="SET215" s="403"/>
      <c r="SEU215" s="403"/>
      <c r="SFG215" s="727"/>
      <c r="SFJ215" s="403"/>
      <c r="SFK215" s="403"/>
      <c r="SFW215" s="727"/>
      <c r="SFZ215" s="403"/>
      <c r="SGA215" s="403"/>
      <c r="SGM215" s="727"/>
      <c r="SGP215" s="403"/>
      <c r="SGQ215" s="403"/>
      <c r="SHC215" s="727"/>
      <c r="SHF215" s="403"/>
      <c r="SHG215" s="403"/>
      <c r="SHS215" s="727"/>
      <c r="SHV215" s="403"/>
      <c r="SHW215" s="403"/>
      <c r="SII215" s="727"/>
      <c r="SIL215" s="403"/>
      <c r="SIM215" s="403"/>
      <c r="SIY215" s="727"/>
      <c r="SJB215" s="403"/>
      <c r="SJC215" s="403"/>
      <c r="SJO215" s="727"/>
      <c r="SJR215" s="403"/>
      <c r="SJS215" s="403"/>
      <c r="SKE215" s="727"/>
      <c r="SKH215" s="403"/>
      <c r="SKI215" s="403"/>
      <c r="SKU215" s="727"/>
      <c r="SKX215" s="403"/>
      <c r="SKY215" s="403"/>
      <c r="SLK215" s="727"/>
      <c r="SLN215" s="403"/>
      <c r="SLO215" s="403"/>
      <c r="SMA215" s="727"/>
      <c r="SMD215" s="403"/>
      <c r="SME215" s="403"/>
      <c r="SMQ215" s="727"/>
      <c r="SMT215" s="403"/>
      <c r="SMU215" s="403"/>
      <c r="SNG215" s="727"/>
      <c r="SNJ215" s="403"/>
      <c r="SNK215" s="403"/>
      <c r="SNW215" s="727"/>
      <c r="SNZ215" s="403"/>
      <c r="SOA215" s="403"/>
      <c r="SOM215" s="727"/>
      <c r="SOP215" s="403"/>
      <c r="SOQ215" s="403"/>
      <c r="SPC215" s="727"/>
      <c r="SPF215" s="403"/>
      <c r="SPG215" s="403"/>
      <c r="SPS215" s="727"/>
      <c r="SPV215" s="403"/>
      <c r="SPW215" s="403"/>
      <c r="SQI215" s="727"/>
      <c r="SQL215" s="403"/>
      <c r="SQM215" s="403"/>
      <c r="SQY215" s="727"/>
      <c r="SRB215" s="403"/>
      <c r="SRC215" s="403"/>
      <c r="SRO215" s="727"/>
      <c r="SRR215" s="403"/>
      <c r="SRS215" s="403"/>
      <c r="SSE215" s="727"/>
      <c r="SSH215" s="403"/>
      <c r="SSI215" s="403"/>
      <c r="SSU215" s="727"/>
      <c r="SSX215" s="403"/>
      <c r="SSY215" s="403"/>
      <c r="STK215" s="727"/>
      <c r="STN215" s="403"/>
      <c r="STO215" s="403"/>
      <c r="SUA215" s="727"/>
      <c r="SUD215" s="403"/>
      <c r="SUE215" s="403"/>
      <c r="SUQ215" s="727"/>
      <c r="SUT215" s="403"/>
      <c r="SUU215" s="403"/>
      <c r="SVG215" s="727"/>
      <c r="SVJ215" s="403"/>
      <c r="SVK215" s="403"/>
      <c r="SVW215" s="727"/>
      <c r="SVZ215" s="403"/>
      <c r="SWA215" s="403"/>
      <c r="SWM215" s="727"/>
      <c r="SWP215" s="403"/>
      <c r="SWQ215" s="403"/>
      <c r="SXC215" s="727"/>
      <c r="SXF215" s="403"/>
      <c r="SXG215" s="403"/>
      <c r="SXS215" s="727"/>
      <c r="SXV215" s="403"/>
      <c r="SXW215" s="403"/>
      <c r="SYI215" s="727"/>
      <c r="SYL215" s="403"/>
      <c r="SYM215" s="403"/>
      <c r="SYY215" s="727"/>
      <c r="SZB215" s="403"/>
      <c r="SZC215" s="403"/>
      <c r="SZO215" s="727"/>
      <c r="SZR215" s="403"/>
      <c r="SZS215" s="403"/>
      <c r="TAE215" s="727"/>
      <c r="TAH215" s="403"/>
      <c r="TAI215" s="403"/>
      <c r="TAU215" s="727"/>
      <c r="TAX215" s="403"/>
      <c r="TAY215" s="403"/>
      <c r="TBK215" s="727"/>
      <c r="TBN215" s="403"/>
      <c r="TBO215" s="403"/>
      <c r="TCA215" s="727"/>
      <c r="TCD215" s="403"/>
      <c r="TCE215" s="403"/>
      <c r="TCQ215" s="727"/>
      <c r="TCT215" s="403"/>
      <c r="TCU215" s="403"/>
      <c r="TDG215" s="727"/>
      <c r="TDJ215" s="403"/>
      <c r="TDK215" s="403"/>
      <c r="TDW215" s="727"/>
      <c r="TDZ215" s="403"/>
      <c r="TEA215" s="403"/>
      <c r="TEM215" s="727"/>
      <c r="TEP215" s="403"/>
      <c r="TEQ215" s="403"/>
      <c r="TFC215" s="727"/>
      <c r="TFF215" s="403"/>
      <c r="TFG215" s="403"/>
      <c r="TFS215" s="727"/>
      <c r="TFV215" s="403"/>
      <c r="TFW215" s="403"/>
      <c r="TGI215" s="727"/>
      <c r="TGL215" s="403"/>
      <c r="TGM215" s="403"/>
      <c r="TGY215" s="727"/>
      <c r="THB215" s="403"/>
      <c r="THC215" s="403"/>
      <c r="THO215" s="727"/>
      <c r="THR215" s="403"/>
      <c r="THS215" s="403"/>
      <c r="TIE215" s="727"/>
      <c r="TIH215" s="403"/>
      <c r="TII215" s="403"/>
      <c r="TIU215" s="727"/>
      <c r="TIX215" s="403"/>
      <c r="TIY215" s="403"/>
      <c r="TJK215" s="727"/>
      <c r="TJN215" s="403"/>
      <c r="TJO215" s="403"/>
      <c r="TKA215" s="727"/>
      <c r="TKD215" s="403"/>
      <c r="TKE215" s="403"/>
      <c r="TKQ215" s="727"/>
      <c r="TKT215" s="403"/>
      <c r="TKU215" s="403"/>
      <c r="TLG215" s="727"/>
      <c r="TLJ215" s="403"/>
      <c r="TLK215" s="403"/>
      <c r="TLW215" s="727"/>
      <c r="TLZ215" s="403"/>
      <c r="TMA215" s="403"/>
      <c r="TMM215" s="727"/>
      <c r="TMP215" s="403"/>
      <c r="TMQ215" s="403"/>
      <c r="TNC215" s="727"/>
      <c r="TNF215" s="403"/>
      <c r="TNG215" s="403"/>
      <c r="TNS215" s="727"/>
      <c r="TNV215" s="403"/>
      <c r="TNW215" s="403"/>
      <c r="TOI215" s="727"/>
      <c r="TOL215" s="403"/>
      <c r="TOM215" s="403"/>
      <c r="TOY215" s="727"/>
      <c r="TPB215" s="403"/>
      <c r="TPC215" s="403"/>
      <c r="TPO215" s="727"/>
      <c r="TPR215" s="403"/>
      <c r="TPS215" s="403"/>
      <c r="TQE215" s="727"/>
      <c r="TQH215" s="403"/>
      <c r="TQI215" s="403"/>
      <c r="TQU215" s="727"/>
      <c r="TQX215" s="403"/>
      <c r="TQY215" s="403"/>
      <c r="TRK215" s="727"/>
      <c r="TRN215" s="403"/>
      <c r="TRO215" s="403"/>
      <c r="TSA215" s="727"/>
      <c r="TSD215" s="403"/>
      <c r="TSE215" s="403"/>
      <c r="TSQ215" s="727"/>
      <c r="TST215" s="403"/>
      <c r="TSU215" s="403"/>
      <c r="TTG215" s="727"/>
      <c r="TTJ215" s="403"/>
      <c r="TTK215" s="403"/>
      <c r="TTW215" s="727"/>
      <c r="TTZ215" s="403"/>
      <c r="TUA215" s="403"/>
      <c r="TUM215" s="727"/>
      <c r="TUP215" s="403"/>
      <c r="TUQ215" s="403"/>
      <c r="TVC215" s="727"/>
      <c r="TVF215" s="403"/>
      <c r="TVG215" s="403"/>
      <c r="TVS215" s="727"/>
      <c r="TVV215" s="403"/>
      <c r="TVW215" s="403"/>
      <c r="TWI215" s="727"/>
      <c r="TWL215" s="403"/>
      <c r="TWM215" s="403"/>
      <c r="TWY215" s="727"/>
      <c r="TXB215" s="403"/>
      <c r="TXC215" s="403"/>
      <c r="TXO215" s="727"/>
      <c r="TXR215" s="403"/>
      <c r="TXS215" s="403"/>
      <c r="TYE215" s="727"/>
      <c r="TYH215" s="403"/>
      <c r="TYI215" s="403"/>
      <c r="TYU215" s="727"/>
      <c r="TYX215" s="403"/>
      <c r="TYY215" s="403"/>
      <c r="TZK215" s="727"/>
      <c r="TZN215" s="403"/>
      <c r="TZO215" s="403"/>
      <c r="UAA215" s="727"/>
      <c r="UAD215" s="403"/>
      <c r="UAE215" s="403"/>
      <c r="UAQ215" s="727"/>
      <c r="UAT215" s="403"/>
      <c r="UAU215" s="403"/>
      <c r="UBG215" s="727"/>
      <c r="UBJ215" s="403"/>
      <c r="UBK215" s="403"/>
      <c r="UBW215" s="727"/>
      <c r="UBZ215" s="403"/>
      <c r="UCA215" s="403"/>
      <c r="UCM215" s="727"/>
      <c r="UCP215" s="403"/>
      <c r="UCQ215" s="403"/>
      <c r="UDC215" s="727"/>
      <c r="UDF215" s="403"/>
      <c r="UDG215" s="403"/>
      <c r="UDS215" s="727"/>
      <c r="UDV215" s="403"/>
      <c r="UDW215" s="403"/>
      <c r="UEI215" s="727"/>
      <c r="UEL215" s="403"/>
      <c r="UEM215" s="403"/>
      <c r="UEY215" s="727"/>
      <c r="UFB215" s="403"/>
      <c r="UFC215" s="403"/>
      <c r="UFO215" s="727"/>
      <c r="UFR215" s="403"/>
      <c r="UFS215" s="403"/>
      <c r="UGE215" s="727"/>
      <c r="UGH215" s="403"/>
      <c r="UGI215" s="403"/>
      <c r="UGU215" s="727"/>
      <c r="UGX215" s="403"/>
      <c r="UGY215" s="403"/>
      <c r="UHK215" s="727"/>
      <c r="UHN215" s="403"/>
      <c r="UHO215" s="403"/>
      <c r="UIA215" s="727"/>
      <c r="UID215" s="403"/>
      <c r="UIE215" s="403"/>
      <c r="UIQ215" s="727"/>
      <c r="UIT215" s="403"/>
      <c r="UIU215" s="403"/>
      <c r="UJG215" s="727"/>
      <c r="UJJ215" s="403"/>
      <c r="UJK215" s="403"/>
      <c r="UJW215" s="727"/>
      <c r="UJZ215" s="403"/>
      <c r="UKA215" s="403"/>
      <c r="UKM215" s="727"/>
      <c r="UKP215" s="403"/>
      <c r="UKQ215" s="403"/>
      <c r="ULC215" s="727"/>
      <c r="ULF215" s="403"/>
      <c r="ULG215" s="403"/>
      <c r="ULS215" s="727"/>
      <c r="ULV215" s="403"/>
      <c r="ULW215" s="403"/>
      <c r="UMI215" s="727"/>
      <c r="UML215" s="403"/>
      <c r="UMM215" s="403"/>
      <c r="UMY215" s="727"/>
      <c r="UNB215" s="403"/>
      <c r="UNC215" s="403"/>
      <c r="UNO215" s="727"/>
      <c r="UNR215" s="403"/>
      <c r="UNS215" s="403"/>
      <c r="UOE215" s="727"/>
      <c r="UOH215" s="403"/>
      <c r="UOI215" s="403"/>
      <c r="UOU215" s="727"/>
      <c r="UOX215" s="403"/>
      <c r="UOY215" s="403"/>
      <c r="UPK215" s="727"/>
      <c r="UPN215" s="403"/>
      <c r="UPO215" s="403"/>
      <c r="UQA215" s="727"/>
      <c r="UQD215" s="403"/>
      <c r="UQE215" s="403"/>
      <c r="UQQ215" s="727"/>
      <c r="UQT215" s="403"/>
      <c r="UQU215" s="403"/>
      <c r="URG215" s="727"/>
      <c r="URJ215" s="403"/>
      <c r="URK215" s="403"/>
      <c r="URW215" s="727"/>
      <c r="URZ215" s="403"/>
      <c r="USA215" s="403"/>
      <c r="USM215" s="727"/>
      <c r="USP215" s="403"/>
      <c r="USQ215" s="403"/>
      <c r="UTC215" s="727"/>
      <c r="UTF215" s="403"/>
      <c r="UTG215" s="403"/>
      <c r="UTS215" s="727"/>
      <c r="UTV215" s="403"/>
      <c r="UTW215" s="403"/>
      <c r="UUI215" s="727"/>
      <c r="UUL215" s="403"/>
      <c r="UUM215" s="403"/>
      <c r="UUY215" s="727"/>
      <c r="UVB215" s="403"/>
      <c r="UVC215" s="403"/>
      <c r="UVO215" s="727"/>
      <c r="UVR215" s="403"/>
      <c r="UVS215" s="403"/>
      <c r="UWE215" s="727"/>
      <c r="UWH215" s="403"/>
      <c r="UWI215" s="403"/>
      <c r="UWU215" s="727"/>
      <c r="UWX215" s="403"/>
      <c r="UWY215" s="403"/>
      <c r="UXK215" s="727"/>
      <c r="UXN215" s="403"/>
      <c r="UXO215" s="403"/>
      <c r="UYA215" s="727"/>
      <c r="UYD215" s="403"/>
      <c r="UYE215" s="403"/>
      <c r="UYQ215" s="727"/>
      <c r="UYT215" s="403"/>
      <c r="UYU215" s="403"/>
      <c r="UZG215" s="727"/>
      <c r="UZJ215" s="403"/>
      <c r="UZK215" s="403"/>
      <c r="UZW215" s="727"/>
      <c r="UZZ215" s="403"/>
      <c r="VAA215" s="403"/>
      <c r="VAM215" s="727"/>
      <c r="VAP215" s="403"/>
      <c r="VAQ215" s="403"/>
      <c r="VBC215" s="727"/>
      <c r="VBF215" s="403"/>
      <c r="VBG215" s="403"/>
      <c r="VBS215" s="727"/>
      <c r="VBV215" s="403"/>
      <c r="VBW215" s="403"/>
      <c r="VCI215" s="727"/>
      <c r="VCL215" s="403"/>
      <c r="VCM215" s="403"/>
      <c r="VCY215" s="727"/>
      <c r="VDB215" s="403"/>
      <c r="VDC215" s="403"/>
      <c r="VDO215" s="727"/>
      <c r="VDR215" s="403"/>
      <c r="VDS215" s="403"/>
      <c r="VEE215" s="727"/>
      <c r="VEH215" s="403"/>
      <c r="VEI215" s="403"/>
      <c r="VEU215" s="727"/>
      <c r="VEX215" s="403"/>
      <c r="VEY215" s="403"/>
      <c r="VFK215" s="727"/>
      <c r="VFN215" s="403"/>
      <c r="VFO215" s="403"/>
      <c r="VGA215" s="727"/>
      <c r="VGD215" s="403"/>
      <c r="VGE215" s="403"/>
      <c r="VGQ215" s="727"/>
      <c r="VGT215" s="403"/>
      <c r="VGU215" s="403"/>
      <c r="VHG215" s="727"/>
      <c r="VHJ215" s="403"/>
      <c r="VHK215" s="403"/>
      <c r="VHW215" s="727"/>
      <c r="VHZ215" s="403"/>
      <c r="VIA215" s="403"/>
      <c r="VIM215" s="727"/>
      <c r="VIP215" s="403"/>
      <c r="VIQ215" s="403"/>
      <c r="VJC215" s="727"/>
      <c r="VJF215" s="403"/>
      <c r="VJG215" s="403"/>
      <c r="VJS215" s="727"/>
      <c r="VJV215" s="403"/>
      <c r="VJW215" s="403"/>
      <c r="VKI215" s="727"/>
      <c r="VKL215" s="403"/>
      <c r="VKM215" s="403"/>
      <c r="VKY215" s="727"/>
      <c r="VLB215" s="403"/>
      <c r="VLC215" s="403"/>
      <c r="VLO215" s="727"/>
      <c r="VLR215" s="403"/>
      <c r="VLS215" s="403"/>
      <c r="VME215" s="727"/>
      <c r="VMH215" s="403"/>
      <c r="VMI215" s="403"/>
      <c r="VMU215" s="727"/>
      <c r="VMX215" s="403"/>
      <c r="VMY215" s="403"/>
      <c r="VNK215" s="727"/>
      <c r="VNN215" s="403"/>
      <c r="VNO215" s="403"/>
      <c r="VOA215" s="727"/>
      <c r="VOD215" s="403"/>
      <c r="VOE215" s="403"/>
      <c r="VOQ215" s="727"/>
      <c r="VOT215" s="403"/>
      <c r="VOU215" s="403"/>
      <c r="VPG215" s="727"/>
      <c r="VPJ215" s="403"/>
      <c r="VPK215" s="403"/>
      <c r="VPW215" s="727"/>
      <c r="VPZ215" s="403"/>
      <c r="VQA215" s="403"/>
      <c r="VQM215" s="727"/>
      <c r="VQP215" s="403"/>
      <c r="VQQ215" s="403"/>
      <c r="VRC215" s="727"/>
      <c r="VRF215" s="403"/>
      <c r="VRG215" s="403"/>
      <c r="VRS215" s="727"/>
      <c r="VRV215" s="403"/>
      <c r="VRW215" s="403"/>
      <c r="VSI215" s="727"/>
      <c r="VSL215" s="403"/>
      <c r="VSM215" s="403"/>
      <c r="VSY215" s="727"/>
      <c r="VTB215" s="403"/>
      <c r="VTC215" s="403"/>
      <c r="VTO215" s="727"/>
      <c r="VTR215" s="403"/>
      <c r="VTS215" s="403"/>
      <c r="VUE215" s="727"/>
      <c r="VUH215" s="403"/>
      <c r="VUI215" s="403"/>
      <c r="VUU215" s="727"/>
      <c r="VUX215" s="403"/>
      <c r="VUY215" s="403"/>
      <c r="VVK215" s="727"/>
      <c r="VVN215" s="403"/>
      <c r="VVO215" s="403"/>
      <c r="VWA215" s="727"/>
      <c r="VWD215" s="403"/>
      <c r="VWE215" s="403"/>
      <c r="VWQ215" s="727"/>
      <c r="VWT215" s="403"/>
      <c r="VWU215" s="403"/>
      <c r="VXG215" s="727"/>
      <c r="VXJ215" s="403"/>
      <c r="VXK215" s="403"/>
      <c r="VXW215" s="727"/>
      <c r="VXZ215" s="403"/>
      <c r="VYA215" s="403"/>
      <c r="VYM215" s="727"/>
      <c r="VYP215" s="403"/>
      <c r="VYQ215" s="403"/>
      <c r="VZC215" s="727"/>
      <c r="VZF215" s="403"/>
      <c r="VZG215" s="403"/>
      <c r="VZS215" s="727"/>
      <c r="VZV215" s="403"/>
      <c r="VZW215" s="403"/>
      <c r="WAI215" s="727"/>
      <c r="WAL215" s="403"/>
      <c r="WAM215" s="403"/>
      <c r="WAY215" s="727"/>
      <c r="WBB215" s="403"/>
      <c r="WBC215" s="403"/>
      <c r="WBO215" s="727"/>
      <c r="WBR215" s="403"/>
      <c r="WBS215" s="403"/>
      <c r="WCE215" s="727"/>
      <c r="WCH215" s="403"/>
      <c r="WCI215" s="403"/>
      <c r="WCU215" s="727"/>
      <c r="WCX215" s="403"/>
      <c r="WCY215" s="403"/>
      <c r="WDK215" s="727"/>
      <c r="WDN215" s="403"/>
      <c r="WDO215" s="403"/>
      <c r="WEA215" s="727"/>
      <c r="WED215" s="403"/>
      <c r="WEE215" s="403"/>
      <c r="WEQ215" s="727"/>
      <c r="WET215" s="403"/>
      <c r="WEU215" s="403"/>
      <c r="WFG215" s="727"/>
      <c r="WFJ215" s="403"/>
      <c r="WFK215" s="403"/>
      <c r="WFW215" s="727"/>
      <c r="WFZ215" s="403"/>
      <c r="WGA215" s="403"/>
      <c r="WGM215" s="727"/>
      <c r="WGP215" s="403"/>
      <c r="WGQ215" s="403"/>
      <c r="WHC215" s="727"/>
      <c r="WHF215" s="403"/>
      <c r="WHG215" s="403"/>
      <c r="WHS215" s="727"/>
      <c r="WHV215" s="403"/>
      <c r="WHW215" s="403"/>
      <c r="WII215" s="727"/>
      <c r="WIL215" s="403"/>
      <c r="WIM215" s="403"/>
      <c r="WIY215" s="727"/>
      <c r="WJB215" s="403"/>
      <c r="WJC215" s="403"/>
      <c r="WJO215" s="727"/>
      <c r="WJR215" s="403"/>
      <c r="WJS215" s="403"/>
      <c r="WKE215" s="727"/>
      <c r="WKH215" s="403"/>
      <c r="WKI215" s="403"/>
      <c r="WKU215" s="727"/>
      <c r="WKX215" s="403"/>
      <c r="WKY215" s="403"/>
      <c r="WLK215" s="727"/>
      <c r="WLN215" s="403"/>
      <c r="WLO215" s="403"/>
      <c r="WMA215" s="727"/>
      <c r="WMD215" s="403"/>
      <c r="WME215" s="403"/>
      <c r="WMQ215" s="727"/>
      <c r="WMT215" s="403"/>
      <c r="WMU215" s="403"/>
      <c r="WNG215" s="727"/>
      <c r="WNJ215" s="403"/>
      <c r="WNK215" s="403"/>
      <c r="WNW215" s="727"/>
      <c r="WNZ215" s="403"/>
      <c r="WOA215" s="403"/>
      <c r="WOM215" s="727"/>
      <c r="WOP215" s="403"/>
      <c r="WOQ215" s="403"/>
      <c r="WPC215" s="727"/>
      <c r="WPF215" s="403"/>
      <c r="WPG215" s="403"/>
      <c r="WPS215" s="727"/>
      <c r="WPV215" s="403"/>
      <c r="WPW215" s="403"/>
      <c r="WQI215" s="727"/>
      <c r="WQL215" s="403"/>
      <c r="WQM215" s="403"/>
      <c r="WQY215" s="727"/>
      <c r="WRB215" s="403"/>
      <c r="WRC215" s="403"/>
      <c r="WRO215" s="727"/>
      <c r="WRR215" s="403"/>
      <c r="WRS215" s="403"/>
      <c r="WSE215" s="727"/>
      <c r="WSH215" s="403"/>
      <c r="WSI215" s="403"/>
      <c r="WSU215" s="727"/>
      <c r="WSX215" s="403"/>
      <c r="WSY215" s="403"/>
      <c r="WTK215" s="727"/>
      <c r="WTN215" s="403"/>
      <c r="WTO215" s="403"/>
      <c r="WUA215" s="727"/>
      <c r="WUD215" s="403"/>
      <c r="WUE215" s="403"/>
      <c r="WUQ215" s="727"/>
      <c r="WUT215" s="403"/>
      <c r="WUU215" s="403"/>
      <c r="WVG215" s="727"/>
      <c r="WVJ215" s="403"/>
      <c r="WVK215" s="403"/>
      <c r="WVW215" s="727"/>
      <c r="WVZ215" s="403"/>
      <c r="WWA215" s="403"/>
      <c r="WWM215" s="727"/>
      <c r="WWP215" s="403"/>
      <c r="WWQ215" s="403"/>
      <c r="WXC215" s="727"/>
      <c r="WXF215" s="403"/>
      <c r="WXG215" s="403"/>
      <c r="WXS215" s="727"/>
      <c r="WXV215" s="403"/>
      <c r="WXW215" s="403"/>
      <c r="WYI215" s="727"/>
      <c r="WYL215" s="403"/>
      <c r="WYM215" s="403"/>
      <c r="WYY215" s="727"/>
      <c r="WZB215" s="403"/>
      <c r="WZC215" s="403"/>
      <c r="WZO215" s="727"/>
      <c r="WZR215" s="403"/>
      <c r="WZS215" s="403"/>
      <c r="XAE215" s="727"/>
      <c r="XAH215" s="403"/>
      <c r="XAI215" s="403"/>
      <c r="XAU215" s="727"/>
      <c r="XAX215" s="403"/>
      <c r="XAY215" s="403"/>
      <c r="XBK215" s="727"/>
      <c r="XBN215" s="403"/>
      <c r="XBO215" s="403"/>
      <c r="XCA215" s="727"/>
      <c r="XCD215" s="403"/>
      <c r="XCE215" s="403"/>
      <c r="XCQ215" s="727"/>
      <c r="XCT215" s="403"/>
      <c r="XCU215" s="403"/>
      <c r="XDG215" s="727"/>
      <c r="XDJ215" s="403"/>
      <c r="XDK215" s="403"/>
      <c r="XDW215" s="727"/>
      <c r="XDZ215" s="403"/>
      <c r="XEA215" s="403"/>
      <c r="XEM215" s="727"/>
      <c r="XEP215" s="403"/>
      <c r="XEQ215" s="403"/>
      <c r="XFC215" s="727"/>
    </row>
    <row r="216" spans="1:1023 1026:2047 2050:3071 3074:4095 4098:5119 5122:6143 6146:7167 7170:8191 8194:9215 9218:10239 10242:11263 11266:12287 12290:13311 13314:14335 14338:15359 15362:16383" s="94" customFormat="1" ht="14.25" customHeight="1">
      <c r="A216" s="570" t="s">
        <v>15</v>
      </c>
      <c r="B216" s="571">
        <v>45944</v>
      </c>
      <c r="C216" s="571">
        <v>45951</v>
      </c>
      <c r="D216" s="570" t="s">
        <v>485</v>
      </c>
      <c r="E216" s="570" t="s">
        <v>486</v>
      </c>
      <c r="F216" s="570">
        <v>53</v>
      </c>
      <c r="G216" s="570" t="s">
        <v>500</v>
      </c>
      <c r="H216" s="570">
        <v>2400</v>
      </c>
      <c r="I216" s="570">
        <v>15</v>
      </c>
      <c r="J216" s="570">
        <v>0</v>
      </c>
      <c r="K216" s="570">
        <v>0</v>
      </c>
      <c r="L216" s="570">
        <v>0</v>
      </c>
      <c r="M216" s="570">
        <v>0</v>
      </c>
      <c r="N216" s="570">
        <f t="shared" si="2197"/>
        <v>2415</v>
      </c>
      <c r="O216" s="563">
        <f t="shared" si="2198"/>
        <v>45.566037735849058</v>
      </c>
      <c r="P216" s="570" t="s">
        <v>1283</v>
      </c>
      <c r="R216" s="403"/>
      <c r="S216" s="403"/>
      <c r="AE216" s="727"/>
      <c r="AH216" s="403"/>
      <c r="AI216" s="403"/>
      <c r="AU216" s="727"/>
      <c r="AX216" s="403"/>
      <c r="AY216" s="403"/>
      <c r="BK216" s="727"/>
      <c r="BN216" s="403"/>
      <c r="BO216" s="403"/>
      <c r="CA216" s="727"/>
      <c r="CD216" s="403"/>
      <c r="CE216" s="403"/>
      <c r="CQ216" s="727"/>
      <c r="CT216" s="403"/>
      <c r="CU216" s="403"/>
      <c r="DG216" s="727"/>
      <c r="DJ216" s="403"/>
      <c r="DK216" s="403"/>
      <c r="DW216" s="727"/>
      <c r="DZ216" s="403"/>
      <c r="EA216" s="403"/>
      <c r="EM216" s="727"/>
      <c r="EP216" s="403"/>
      <c r="EQ216" s="403"/>
      <c r="FC216" s="727"/>
      <c r="FF216" s="403"/>
      <c r="FG216" s="403"/>
      <c r="FS216" s="727"/>
      <c r="FV216" s="403"/>
      <c r="FW216" s="403"/>
      <c r="GI216" s="727"/>
      <c r="GL216" s="403"/>
      <c r="GM216" s="403"/>
      <c r="GY216" s="727"/>
      <c r="HB216" s="403"/>
      <c r="HC216" s="403"/>
      <c r="HO216" s="727"/>
      <c r="HR216" s="403"/>
      <c r="HS216" s="403"/>
      <c r="IE216" s="727"/>
      <c r="IH216" s="403"/>
      <c r="II216" s="403"/>
      <c r="IU216" s="727"/>
      <c r="IX216" s="403"/>
      <c r="IY216" s="403"/>
      <c r="JK216" s="727"/>
      <c r="JN216" s="403"/>
      <c r="JO216" s="403"/>
      <c r="KA216" s="727"/>
      <c r="KD216" s="403"/>
      <c r="KE216" s="403"/>
      <c r="KQ216" s="727"/>
      <c r="KT216" s="403"/>
      <c r="KU216" s="403"/>
      <c r="LG216" s="727"/>
      <c r="LJ216" s="403"/>
      <c r="LK216" s="403"/>
      <c r="LW216" s="727"/>
      <c r="LZ216" s="403"/>
      <c r="MA216" s="403"/>
      <c r="MM216" s="727"/>
      <c r="MP216" s="403"/>
      <c r="MQ216" s="403"/>
      <c r="NC216" s="727"/>
      <c r="NF216" s="403"/>
      <c r="NG216" s="403"/>
      <c r="NS216" s="727"/>
      <c r="NV216" s="403"/>
      <c r="NW216" s="403"/>
      <c r="OI216" s="727"/>
      <c r="OL216" s="403"/>
      <c r="OM216" s="403"/>
      <c r="OY216" s="727"/>
      <c r="PB216" s="403"/>
      <c r="PC216" s="403"/>
      <c r="PO216" s="727"/>
      <c r="PR216" s="403"/>
      <c r="PS216" s="403"/>
      <c r="QE216" s="727"/>
      <c r="QH216" s="403"/>
      <c r="QI216" s="403"/>
      <c r="QU216" s="727"/>
      <c r="QX216" s="403"/>
      <c r="QY216" s="403"/>
      <c r="RK216" s="727"/>
      <c r="RN216" s="403"/>
      <c r="RO216" s="403"/>
      <c r="SA216" s="727"/>
      <c r="SD216" s="403"/>
      <c r="SE216" s="403"/>
      <c r="SQ216" s="727"/>
      <c r="ST216" s="403"/>
      <c r="SU216" s="403"/>
      <c r="TG216" s="727"/>
      <c r="TJ216" s="403"/>
      <c r="TK216" s="403"/>
      <c r="TW216" s="727"/>
      <c r="TZ216" s="403"/>
      <c r="UA216" s="403"/>
      <c r="UM216" s="727"/>
      <c r="UP216" s="403"/>
      <c r="UQ216" s="403"/>
      <c r="VC216" s="727"/>
      <c r="VF216" s="403"/>
      <c r="VG216" s="403"/>
      <c r="VS216" s="727"/>
      <c r="VV216" s="403"/>
      <c r="VW216" s="403"/>
      <c r="WI216" s="727"/>
      <c r="WL216" s="403"/>
      <c r="WM216" s="403"/>
      <c r="WY216" s="727"/>
      <c r="XB216" s="403"/>
      <c r="XC216" s="403"/>
      <c r="XO216" s="727"/>
      <c r="XR216" s="403"/>
      <c r="XS216" s="403"/>
      <c r="YE216" s="727"/>
      <c r="YH216" s="403"/>
      <c r="YI216" s="403"/>
      <c r="YU216" s="727"/>
      <c r="YX216" s="403"/>
      <c r="YY216" s="403"/>
      <c r="ZK216" s="727"/>
      <c r="ZN216" s="403"/>
      <c r="ZO216" s="403"/>
      <c r="AAA216" s="727"/>
      <c r="AAD216" s="403"/>
      <c r="AAE216" s="403"/>
      <c r="AAQ216" s="727"/>
      <c r="AAT216" s="403"/>
      <c r="AAU216" s="403"/>
      <c r="ABG216" s="727"/>
      <c r="ABJ216" s="403"/>
      <c r="ABK216" s="403"/>
      <c r="ABW216" s="727"/>
      <c r="ABZ216" s="403"/>
      <c r="ACA216" s="403"/>
      <c r="ACM216" s="727"/>
      <c r="ACP216" s="403"/>
      <c r="ACQ216" s="403"/>
      <c r="ADC216" s="727"/>
      <c r="ADF216" s="403"/>
      <c r="ADG216" s="403"/>
      <c r="ADS216" s="727"/>
      <c r="ADV216" s="403"/>
      <c r="ADW216" s="403"/>
      <c r="AEI216" s="727"/>
      <c r="AEL216" s="403"/>
      <c r="AEM216" s="403"/>
      <c r="AEY216" s="727"/>
      <c r="AFB216" s="403"/>
      <c r="AFC216" s="403"/>
      <c r="AFO216" s="727"/>
      <c r="AFR216" s="403"/>
      <c r="AFS216" s="403"/>
      <c r="AGE216" s="727"/>
      <c r="AGH216" s="403"/>
      <c r="AGI216" s="403"/>
      <c r="AGU216" s="727"/>
      <c r="AGX216" s="403"/>
      <c r="AGY216" s="403"/>
      <c r="AHK216" s="727"/>
      <c r="AHN216" s="403"/>
      <c r="AHO216" s="403"/>
      <c r="AIA216" s="727"/>
      <c r="AID216" s="403"/>
      <c r="AIE216" s="403"/>
      <c r="AIQ216" s="727"/>
      <c r="AIT216" s="403"/>
      <c r="AIU216" s="403"/>
      <c r="AJG216" s="727"/>
      <c r="AJJ216" s="403"/>
      <c r="AJK216" s="403"/>
      <c r="AJW216" s="727"/>
      <c r="AJZ216" s="403"/>
      <c r="AKA216" s="403"/>
      <c r="AKM216" s="727"/>
      <c r="AKP216" s="403"/>
      <c r="AKQ216" s="403"/>
      <c r="ALC216" s="727"/>
      <c r="ALF216" s="403"/>
      <c r="ALG216" s="403"/>
      <c r="ALS216" s="727"/>
      <c r="ALV216" s="403"/>
      <c r="ALW216" s="403"/>
      <c r="AMI216" s="727"/>
      <c r="AML216" s="403"/>
      <c r="AMM216" s="403"/>
      <c r="AMY216" s="727"/>
      <c r="ANB216" s="403"/>
      <c r="ANC216" s="403"/>
      <c r="ANO216" s="727"/>
      <c r="ANR216" s="403"/>
      <c r="ANS216" s="403"/>
      <c r="AOE216" s="727"/>
      <c r="AOH216" s="403"/>
      <c r="AOI216" s="403"/>
      <c r="AOU216" s="727"/>
      <c r="AOX216" s="403"/>
      <c r="AOY216" s="403"/>
      <c r="APK216" s="727"/>
      <c r="APN216" s="403"/>
      <c r="APO216" s="403"/>
      <c r="AQA216" s="727"/>
      <c r="AQD216" s="403"/>
      <c r="AQE216" s="403"/>
      <c r="AQQ216" s="727"/>
      <c r="AQT216" s="403"/>
      <c r="AQU216" s="403"/>
      <c r="ARG216" s="727"/>
      <c r="ARJ216" s="403"/>
      <c r="ARK216" s="403"/>
      <c r="ARW216" s="727"/>
      <c r="ARZ216" s="403"/>
      <c r="ASA216" s="403"/>
      <c r="ASM216" s="727"/>
      <c r="ASP216" s="403"/>
      <c r="ASQ216" s="403"/>
      <c r="ATC216" s="727"/>
      <c r="ATF216" s="403"/>
      <c r="ATG216" s="403"/>
      <c r="ATS216" s="727"/>
      <c r="ATV216" s="403"/>
      <c r="ATW216" s="403"/>
      <c r="AUI216" s="727"/>
      <c r="AUL216" s="403"/>
      <c r="AUM216" s="403"/>
      <c r="AUY216" s="727"/>
      <c r="AVB216" s="403"/>
      <c r="AVC216" s="403"/>
      <c r="AVO216" s="727"/>
      <c r="AVR216" s="403"/>
      <c r="AVS216" s="403"/>
      <c r="AWE216" s="727"/>
      <c r="AWH216" s="403"/>
      <c r="AWI216" s="403"/>
      <c r="AWU216" s="727"/>
      <c r="AWX216" s="403"/>
      <c r="AWY216" s="403"/>
      <c r="AXK216" s="727"/>
      <c r="AXN216" s="403"/>
      <c r="AXO216" s="403"/>
      <c r="AYA216" s="727"/>
      <c r="AYD216" s="403"/>
      <c r="AYE216" s="403"/>
      <c r="AYQ216" s="727"/>
      <c r="AYT216" s="403"/>
      <c r="AYU216" s="403"/>
      <c r="AZG216" s="727"/>
      <c r="AZJ216" s="403"/>
      <c r="AZK216" s="403"/>
      <c r="AZW216" s="727"/>
      <c r="AZZ216" s="403"/>
      <c r="BAA216" s="403"/>
      <c r="BAM216" s="727"/>
      <c r="BAP216" s="403"/>
      <c r="BAQ216" s="403"/>
      <c r="BBC216" s="727"/>
      <c r="BBF216" s="403"/>
      <c r="BBG216" s="403"/>
      <c r="BBS216" s="727"/>
      <c r="BBV216" s="403"/>
      <c r="BBW216" s="403"/>
      <c r="BCI216" s="727"/>
      <c r="BCL216" s="403"/>
      <c r="BCM216" s="403"/>
      <c r="BCY216" s="727"/>
      <c r="BDB216" s="403"/>
      <c r="BDC216" s="403"/>
      <c r="BDO216" s="727"/>
      <c r="BDR216" s="403"/>
      <c r="BDS216" s="403"/>
      <c r="BEE216" s="727"/>
      <c r="BEH216" s="403"/>
      <c r="BEI216" s="403"/>
      <c r="BEU216" s="727"/>
      <c r="BEX216" s="403"/>
      <c r="BEY216" s="403"/>
      <c r="BFK216" s="727"/>
      <c r="BFN216" s="403"/>
      <c r="BFO216" s="403"/>
      <c r="BGA216" s="727"/>
      <c r="BGD216" s="403"/>
      <c r="BGE216" s="403"/>
      <c r="BGQ216" s="727"/>
      <c r="BGT216" s="403"/>
      <c r="BGU216" s="403"/>
      <c r="BHG216" s="727"/>
      <c r="BHJ216" s="403"/>
      <c r="BHK216" s="403"/>
      <c r="BHW216" s="727"/>
      <c r="BHZ216" s="403"/>
      <c r="BIA216" s="403"/>
      <c r="BIM216" s="727"/>
      <c r="BIP216" s="403"/>
      <c r="BIQ216" s="403"/>
      <c r="BJC216" s="727"/>
      <c r="BJF216" s="403"/>
      <c r="BJG216" s="403"/>
      <c r="BJS216" s="727"/>
      <c r="BJV216" s="403"/>
      <c r="BJW216" s="403"/>
      <c r="BKI216" s="727"/>
      <c r="BKL216" s="403"/>
      <c r="BKM216" s="403"/>
      <c r="BKY216" s="727"/>
      <c r="BLB216" s="403"/>
      <c r="BLC216" s="403"/>
      <c r="BLO216" s="727"/>
      <c r="BLR216" s="403"/>
      <c r="BLS216" s="403"/>
      <c r="BME216" s="727"/>
      <c r="BMH216" s="403"/>
      <c r="BMI216" s="403"/>
      <c r="BMU216" s="727"/>
      <c r="BMX216" s="403"/>
      <c r="BMY216" s="403"/>
      <c r="BNK216" s="727"/>
      <c r="BNN216" s="403"/>
      <c r="BNO216" s="403"/>
      <c r="BOA216" s="727"/>
      <c r="BOD216" s="403"/>
      <c r="BOE216" s="403"/>
      <c r="BOQ216" s="727"/>
      <c r="BOT216" s="403"/>
      <c r="BOU216" s="403"/>
      <c r="BPG216" s="727"/>
      <c r="BPJ216" s="403"/>
      <c r="BPK216" s="403"/>
      <c r="BPW216" s="727"/>
      <c r="BPZ216" s="403"/>
      <c r="BQA216" s="403"/>
      <c r="BQM216" s="727"/>
      <c r="BQP216" s="403"/>
      <c r="BQQ216" s="403"/>
      <c r="BRC216" s="727"/>
      <c r="BRF216" s="403"/>
      <c r="BRG216" s="403"/>
      <c r="BRS216" s="727"/>
      <c r="BRV216" s="403"/>
      <c r="BRW216" s="403"/>
      <c r="BSI216" s="727"/>
      <c r="BSL216" s="403"/>
      <c r="BSM216" s="403"/>
      <c r="BSY216" s="727"/>
      <c r="BTB216" s="403"/>
      <c r="BTC216" s="403"/>
      <c r="BTO216" s="727"/>
      <c r="BTR216" s="403"/>
      <c r="BTS216" s="403"/>
      <c r="BUE216" s="727"/>
      <c r="BUH216" s="403"/>
      <c r="BUI216" s="403"/>
      <c r="BUU216" s="727"/>
      <c r="BUX216" s="403"/>
      <c r="BUY216" s="403"/>
      <c r="BVK216" s="727"/>
      <c r="BVN216" s="403"/>
      <c r="BVO216" s="403"/>
      <c r="BWA216" s="727"/>
      <c r="BWD216" s="403"/>
      <c r="BWE216" s="403"/>
      <c r="BWQ216" s="727"/>
      <c r="BWT216" s="403"/>
      <c r="BWU216" s="403"/>
      <c r="BXG216" s="727"/>
      <c r="BXJ216" s="403"/>
      <c r="BXK216" s="403"/>
      <c r="BXW216" s="727"/>
      <c r="BXZ216" s="403"/>
      <c r="BYA216" s="403"/>
      <c r="BYM216" s="727"/>
      <c r="BYP216" s="403"/>
      <c r="BYQ216" s="403"/>
      <c r="BZC216" s="727"/>
      <c r="BZF216" s="403"/>
      <c r="BZG216" s="403"/>
      <c r="BZS216" s="727"/>
      <c r="BZV216" s="403"/>
      <c r="BZW216" s="403"/>
      <c r="CAI216" s="727"/>
      <c r="CAL216" s="403"/>
      <c r="CAM216" s="403"/>
      <c r="CAY216" s="727"/>
      <c r="CBB216" s="403"/>
      <c r="CBC216" s="403"/>
      <c r="CBO216" s="727"/>
      <c r="CBR216" s="403"/>
      <c r="CBS216" s="403"/>
      <c r="CCE216" s="727"/>
      <c r="CCH216" s="403"/>
      <c r="CCI216" s="403"/>
      <c r="CCU216" s="727"/>
      <c r="CCX216" s="403"/>
      <c r="CCY216" s="403"/>
      <c r="CDK216" s="727"/>
      <c r="CDN216" s="403"/>
      <c r="CDO216" s="403"/>
      <c r="CEA216" s="727"/>
      <c r="CED216" s="403"/>
      <c r="CEE216" s="403"/>
      <c r="CEQ216" s="727"/>
      <c r="CET216" s="403"/>
      <c r="CEU216" s="403"/>
      <c r="CFG216" s="727"/>
      <c r="CFJ216" s="403"/>
      <c r="CFK216" s="403"/>
      <c r="CFW216" s="727"/>
      <c r="CFZ216" s="403"/>
      <c r="CGA216" s="403"/>
      <c r="CGM216" s="727"/>
      <c r="CGP216" s="403"/>
      <c r="CGQ216" s="403"/>
      <c r="CHC216" s="727"/>
      <c r="CHF216" s="403"/>
      <c r="CHG216" s="403"/>
      <c r="CHS216" s="727"/>
      <c r="CHV216" s="403"/>
      <c r="CHW216" s="403"/>
      <c r="CII216" s="727"/>
      <c r="CIL216" s="403"/>
      <c r="CIM216" s="403"/>
      <c r="CIY216" s="727"/>
      <c r="CJB216" s="403"/>
      <c r="CJC216" s="403"/>
      <c r="CJO216" s="727"/>
      <c r="CJR216" s="403"/>
      <c r="CJS216" s="403"/>
      <c r="CKE216" s="727"/>
      <c r="CKH216" s="403"/>
      <c r="CKI216" s="403"/>
      <c r="CKU216" s="727"/>
      <c r="CKX216" s="403"/>
      <c r="CKY216" s="403"/>
      <c r="CLK216" s="727"/>
      <c r="CLN216" s="403"/>
      <c r="CLO216" s="403"/>
      <c r="CMA216" s="727"/>
      <c r="CMD216" s="403"/>
      <c r="CME216" s="403"/>
      <c r="CMQ216" s="727"/>
      <c r="CMT216" s="403"/>
      <c r="CMU216" s="403"/>
      <c r="CNG216" s="727"/>
      <c r="CNJ216" s="403"/>
      <c r="CNK216" s="403"/>
      <c r="CNW216" s="727"/>
      <c r="CNZ216" s="403"/>
      <c r="COA216" s="403"/>
      <c r="COM216" s="727"/>
      <c r="COP216" s="403"/>
      <c r="COQ216" s="403"/>
      <c r="CPC216" s="727"/>
      <c r="CPF216" s="403"/>
      <c r="CPG216" s="403"/>
      <c r="CPS216" s="727"/>
      <c r="CPV216" s="403"/>
      <c r="CPW216" s="403"/>
      <c r="CQI216" s="727"/>
      <c r="CQL216" s="403"/>
      <c r="CQM216" s="403"/>
      <c r="CQY216" s="727"/>
      <c r="CRB216" s="403"/>
      <c r="CRC216" s="403"/>
      <c r="CRO216" s="727"/>
      <c r="CRR216" s="403"/>
      <c r="CRS216" s="403"/>
      <c r="CSE216" s="727"/>
      <c r="CSH216" s="403"/>
      <c r="CSI216" s="403"/>
      <c r="CSU216" s="727"/>
      <c r="CSX216" s="403"/>
      <c r="CSY216" s="403"/>
      <c r="CTK216" s="727"/>
      <c r="CTN216" s="403"/>
      <c r="CTO216" s="403"/>
      <c r="CUA216" s="727"/>
      <c r="CUD216" s="403"/>
      <c r="CUE216" s="403"/>
      <c r="CUQ216" s="727"/>
      <c r="CUT216" s="403"/>
      <c r="CUU216" s="403"/>
      <c r="CVG216" s="727"/>
      <c r="CVJ216" s="403"/>
      <c r="CVK216" s="403"/>
      <c r="CVW216" s="727"/>
      <c r="CVZ216" s="403"/>
      <c r="CWA216" s="403"/>
      <c r="CWM216" s="727"/>
      <c r="CWP216" s="403"/>
      <c r="CWQ216" s="403"/>
      <c r="CXC216" s="727"/>
      <c r="CXF216" s="403"/>
      <c r="CXG216" s="403"/>
      <c r="CXS216" s="727"/>
      <c r="CXV216" s="403"/>
      <c r="CXW216" s="403"/>
      <c r="CYI216" s="727"/>
      <c r="CYL216" s="403"/>
      <c r="CYM216" s="403"/>
      <c r="CYY216" s="727"/>
      <c r="CZB216" s="403"/>
      <c r="CZC216" s="403"/>
      <c r="CZO216" s="727"/>
      <c r="CZR216" s="403"/>
      <c r="CZS216" s="403"/>
      <c r="DAE216" s="727"/>
      <c r="DAH216" s="403"/>
      <c r="DAI216" s="403"/>
      <c r="DAU216" s="727"/>
      <c r="DAX216" s="403"/>
      <c r="DAY216" s="403"/>
      <c r="DBK216" s="727"/>
      <c r="DBN216" s="403"/>
      <c r="DBO216" s="403"/>
      <c r="DCA216" s="727"/>
      <c r="DCD216" s="403"/>
      <c r="DCE216" s="403"/>
      <c r="DCQ216" s="727"/>
      <c r="DCT216" s="403"/>
      <c r="DCU216" s="403"/>
      <c r="DDG216" s="727"/>
      <c r="DDJ216" s="403"/>
      <c r="DDK216" s="403"/>
      <c r="DDW216" s="727"/>
      <c r="DDZ216" s="403"/>
      <c r="DEA216" s="403"/>
      <c r="DEM216" s="727"/>
      <c r="DEP216" s="403"/>
      <c r="DEQ216" s="403"/>
      <c r="DFC216" s="727"/>
      <c r="DFF216" s="403"/>
      <c r="DFG216" s="403"/>
      <c r="DFS216" s="727"/>
      <c r="DFV216" s="403"/>
      <c r="DFW216" s="403"/>
      <c r="DGI216" s="727"/>
      <c r="DGL216" s="403"/>
      <c r="DGM216" s="403"/>
      <c r="DGY216" s="727"/>
      <c r="DHB216" s="403"/>
      <c r="DHC216" s="403"/>
      <c r="DHO216" s="727"/>
      <c r="DHR216" s="403"/>
      <c r="DHS216" s="403"/>
      <c r="DIE216" s="727"/>
      <c r="DIH216" s="403"/>
      <c r="DII216" s="403"/>
      <c r="DIU216" s="727"/>
      <c r="DIX216" s="403"/>
      <c r="DIY216" s="403"/>
      <c r="DJK216" s="727"/>
      <c r="DJN216" s="403"/>
      <c r="DJO216" s="403"/>
      <c r="DKA216" s="727"/>
      <c r="DKD216" s="403"/>
      <c r="DKE216" s="403"/>
      <c r="DKQ216" s="727"/>
      <c r="DKT216" s="403"/>
      <c r="DKU216" s="403"/>
      <c r="DLG216" s="727"/>
      <c r="DLJ216" s="403"/>
      <c r="DLK216" s="403"/>
      <c r="DLW216" s="727"/>
      <c r="DLZ216" s="403"/>
      <c r="DMA216" s="403"/>
      <c r="DMM216" s="727"/>
      <c r="DMP216" s="403"/>
      <c r="DMQ216" s="403"/>
      <c r="DNC216" s="727"/>
      <c r="DNF216" s="403"/>
      <c r="DNG216" s="403"/>
      <c r="DNS216" s="727"/>
      <c r="DNV216" s="403"/>
      <c r="DNW216" s="403"/>
      <c r="DOI216" s="727"/>
      <c r="DOL216" s="403"/>
      <c r="DOM216" s="403"/>
      <c r="DOY216" s="727"/>
      <c r="DPB216" s="403"/>
      <c r="DPC216" s="403"/>
      <c r="DPO216" s="727"/>
      <c r="DPR216" s="403"/>
      <c r="DPS216" s="403"/>
      <c r="DQE216" s="727"/>
      <c r="DQH216" s="403"/>
      <c r="DQI216" s="403"/>
      <c r="DQU216" s="727"/>
      <c r="DQX216" s="403"/>
      <c r="DQY216" s="403"/>
      <c r="DRK216" s="727"/>
      <c r="DRN216" s="403"/>
      <c r="DRO216" s="403"/>
      <c r="DSA216" s="727"/>
      <c r="DSD216" s="403"/>
      <c r="DSE216" s="403"/>
      <c r="DSQ216" s="727"/>
      <c r="DST216" s="403"/>
      <c r="DSU216" s="403"/>
      <c r="DTG216" s="727"/>
      <c r="DTJ216" s="403"/>
      <c r="DTK216" s="403"/>
      <c r="DTW216" s="727"/>
      <c r="DTZ216" s="403"/>
      <c r="DUA216" s="403"/>
      <c r="DUM216" s="727"/>
      <c r="DUP216" s="403"/>
      <c r="DUQ216" s="403"/>
      <c r="DVC216" s="727"/>
      <c r="DVF216" s="403"/>
      <c r="DVG216" s="403"/>
      <c r="DVS216" s="727"/>
      <c r="DVV216" s="403"/>
      <c r="DVW216" s="403"/>
      <c r="DWI216" s="727"/>
      <c r="DWL216" s="403"/>
      <c r="DWM216" s="403"/>
      <c r="DWY216" s="727"/>
      <c r="DXB216" s="403"/>
      <c r="DXC216" s="403"/>
      <c r="DXO216" s="727"/>
      <c r="DXR216" s="403"/>
      <c r="DXS216" s="403"/>
      <c r="DYE216" s="727"/>
      <c r="DYH216" s="403"/>
      <c r="DYI216" s="403"/>
      <c r="DYU216" s="727"/>
      <c r="DYX216" s="403"/>
      <c r="DYY216" s="403"/>
      <c r="DZK216" s="727"/>
      <c r="DZN216" s="403"/>
      <c r="DZO216" s="403"/>
      <c r="EAA216" s="727"/>
      <c r="EAD216" s="403"/>
      <c r="EAE216" s="403"/>
      <c r="EAQ216" s="727"/>
      <c r="EAT216" s="403"/>
      <c r="EAU216" s="403"/>
      <c r="EBG216" s="727"/>
      <c r="EBJ216" s="403"/>
      <c r="EBK216" s="403"/>
      <c r="EBW216" s="727"/>
      <c r="EBZ216" s="403"/>
      <c r="ECA216" s="403"/>
      <c r="ECM216" s="727"/>
      <c r="ECP216" s="403"/>
      <c r="ECQ216" s="403"/>
      <c r="EDC216" s="727"/>
      <c r="EDF216" s="403"/>
      <c r="EDG216" s="403"/>
      <c r="EDS216" s="727"/>
      <c r="EDV216" s="403"/>
      <c r="EDW216" s="403"/>
      <c r="EEI216" s="727"/>
      <c r="EEL216" s="403"/>
      <c r="EEM216" s="403"/>
      <c r="EEY216" s="727"/>
      <c r="EFB216" s="403"/>
      <c r="EFC216" s="403"/>
      <c r="EFO216" s="727"/>
      <c r="EFR216" s="403"/>
      <c r="EFS216" s="403"/>
      <c r="EGE216" s="727"/>
      <c r="EGH216" s="403"/>
      <c r="EGI216" s="403"/>
      <c r="EGU216" s="727"/>
      <c r="EGX216" s="403"/>
      <c r="EGY216" s="403"/>
      <c r="EHK216" s="727"/>
      <c r="EHN216" s="403"/>
      <c r="EHO216" s="403"/>
      <c r="EIA216" s="727"/>
      <c r="EID216" s="403"/>
      <c r="EIE216" s="403"/>
      <c r="EIQ216" s="727"/>
      <c r="EIT216" s="403"/>
      <c r="EIU216" s="403"/>
      <c r="EJG216" s="727"/>
      <c r="EJJ216" s="403"/>
      <c r="EJK216" s="403"/>
      <c r="EJW216" s="727"/>
      <c r="EJZ216" s="403"/>
      <c r="EKA216" s="403"/>
      <c r="EKM216" s="727"/>
      <c r="EKP216" s="403"/>
      <c r="EKQ216" s="403"/>
      <c r="ELC216" s="727"/>
      <c r="ELF216" s="403"/>
      <c r="ELG216" s="403"/>
      <c r="ELS216" s="727"/>
      <c r="ELV216" s="403"/>
      <c r="ELW216" s="403"/>
      <c r="EMI216" s="727"/>
      <c r="EML216" s="403"/>
      <c r="EMM216" s="403"/>
      <c r="EMY216" s="727"/>
      <c r="ENB216" s="403"/>
      <c r="ENC216" s="403"/>
      <c r="ENO216" s="727"/>
      <c r="ENR216" s="403"/>
      <c r="ENS216" s="403"/>
      <c r="EOE216" s="727"/>
      <c r="EOH216" s="403"/>
      <c r="EOI216" s="403"/>
      <c r="EOU216" s="727"/>
      <c r="EOX216" s="403"/>
      <c r="EOY216" s="403"/>
      <c r="EPK216" s="727"/>
      <c r="EPN216" s="403"/>
      <c r="EPO216" s="403"/>
      <c r="EQA216" s="727"/>
      <c r="EQD216" s="403"/>
      <c r="EQE216" s="403"/>
      <c r="EQQ216" s="727"/>
      <c r="EQT216" s="403"/>
      <c r="EQU216" s="403"/>
      <c r="ERG216" s="727"/>
      <c r="ERJ216" s="403"/>
      <c r="ERK216" s="403"/>
      <c r="ERW216" s="727"/>
      <c r="ERZ216" s="403"/>
      <c r="ESA216" s="403"/>
      <c r="ESM216" s="727"/>
      <c r="ESP216" s="403"/>
      <c r="ESQ216" s="403"/>
      <c r="ETC216" s="727"/>
      <c r="ETF216" s="403"/>
      <c r="ETG216" s="403"/>
      <c r="ETS216" s="727"/>
      <c r="ETV216" s="403"/>
      <c r="ETW216" s="403"/>
      <c r="EUI216" s="727"/>
      <c r="EUL216" s="403"/>
      <c r="EUM216" s="403"/>
      <c r="EUY216" s="727"/>
      <c r="EVB216" s="403"/>
      <c r="EVC216" s="403"/>
      <c r="EVO216" s="727"/>
      <c r="EVR216" s="403"/>
      <c r="EVS216" s="403"/>
      <c r="EWE216" s="727"/>
      <c r="EWH216" s="403"/>
      <c r="EWI216" s="403"/>
      <c r="EWU216" s="727"/>
      <c r="EWX216" s="403"/>
      <c r="EWY216" s="403"/>
      <c r="EXK216" s="727"/>
      <c r="EXN216" s="403"/>
      <c r="EXO216" s="403"/>
      <c r="EYA216" s="727"/>
      <c r="EYD216" s="403"/>
      <c r="EYE216" s="403"/>
      <c r="EYQ216" s="727"/>
      <c r="EYT216" s="403"/>
      <c r="EYU216" s="403"/>
      <c r="EZG216" s="727"/>
      <c r="EZJ216" s="403"/>
      <c r="EZK216" s="403"/>
      <c r="EZW216" s="727"/>
      <c r="EZZ216" s="403"/>
      <c r="FAA216" s="403"/>
      <c r="FAM216" s="727"/>
      <c r="FAP216" s="403"/>
      <c r="FAQ216" s="403"/>
      <c r="FBC216" s="727"/>
      <c r="FBF216" s="403"/>
      <c r="FBG216" s="403"/>
      <c r="FBS216" s="727"/>
      <c r="FBV216" s="403"/>
      <c r="FBW216" s="403"/>
      <c r="FCI216" s="727"/>
      <c r="FCL216" s="403"/>
      <c r="FCM216" s="403"/>
      <c r="FCY216" s="727"/>
      <c r="FDB216" s="403"/>
      <c r="FDC216" s="403"/>
      <c r="FDO216" s="727"/>
      <c r="FDR216" s="403"/>
      <c r="FDS216" s="403"/>
      <c r="FEE216" s="727"/>
      <c r="FEH216" s="403"/>
      <c r="FEI216" s="403"/>
      <c r="FEU216" s="727"/>
      <c r="FEX216" s="403"/>
      <c r="FEY216" s="403"/>
      <c r="FFK216" s="727"/>
      <c r="FFN216" s="403"/>
      <c r="FFO216" s="403"/>
      <c r="FGA216" s="727"/>
      <c r="FGD216" s="403"/>
      <c r="FGE216" s="403"/>
      <c r="FGQ216" s="727"/>
      <c r="FGT216" s="403"/>
      <c r="FGU216" s="403"/>
      <c r="FHG216" s="727"/>
      <c r="FHJ216" s="403"/>
      <c r="FHK216" s="403"/>
      <c r="FHW216" s="727"/>
      <c r="FHZ216" s="403"/>
      <c r="FIA216" s="403"/>
      <c r="FIM216" s="727"/>
      <c r="FIP216" s="403"/>
      <c r="FIQ216" s="403"/>
      <c r="FJC216" s="727"/>
      <c r="FJF216" s="403"/>
      <c r="FJG216" s="403"/>
      <c r="FJS216" s="727"/>
      <c r="FJV216" s="403"/>
      <c r="FJW216" s="403"/>
      <c r="FKI216" s="727"/>
      <c r="FKL216" s="403"/>
      <c r="FKM216" s="403"/>
      <c r="FKY216" s="727"/>
      <c r="FLB216" s="403"/>
      <c r="FLC216" s="403"/>
      <c r="FLO216" s="727"/>
      <c r="FLR216" s="403"/>
      <c r="FLS216" s="403"/>
      <c r="FME216" s="727"/>
      <c r="FMH216" s="403"/>
      <c r="FMI216" s="403"/>
      <c r="FMU216" s="727"/>
      <c r="FMX216" s="403"/>
      <c r="FMY216" s="403"/>
      <c r="FNK216" s="727"/>
      <c r="FNN216" s="403"/>
      <c r="FNO216" s="403"/>
      <c r="FOA216" s="727"/>
      <c r="FOD216" s="403"/>
      <c r="FOE216" s="403"/>
      <c r="FOQ216" s="727"/>
      <c r="FOT216" s="403"/>
      <c r="FOU216" s="403"/>
      <c r="FPG216" s="727"/>
      <c r="FPJ216" s="403"/>
      <c r="FPK216" s="403"/>
      <c r="FPW216" s="727"/>
      <c r="FPZ216" s="403"/>
      <c r="FQA216" s="403"/>
      <c r="FQM216" s="727"/>
      <c r="FQP216" s="403"/>
      <c r="FQQ216" s="403"/>
      <c r="FRC216" s="727"/>
      <c r="FRF216" s="403"/>
      <c r="FRG216" s="403"/>
      <c r="FRS216" s="727"/>
      <c r="FRV216" s="403"/>
      <c r="FRW216" s="403"/>
      <c r="FSI216" s="727"/>
      <c r="FSL216" s="403"/>
      <c r="FSM216" s="403"/>
      <c r="FSY216" s="727"/>
      <c r="FTB216" s="403"/>
      <c r="FTC216" s="403"/>
      <c r="FTO216" s="727"/>
      <c r="FTR216" s="403"/>
      <c r="FTS216" s="403"/>
      <c r="FUE216" s="727"/>
      <c r="FUH216" s="403"/>
      <c r="FUI216" s="403"/>
      <c r="FUU216" s="727"/>
      <c r="FUX216" s="403"/>
      <c r="FUY216" s="403"/>
      <c r="FVK216" s="727"/>
      <c r="FVN216" s="403"/>
      <c r="FVO216" s="403"/>
      <c r="FWA216" s="727"/>
      <c r="FWD216" s="403"/>
      <c r="FWE216" s="403"/>
      <c r="FWQ216" s="727"/>
      <c r="FWT216" s="403"/>
      <c r="FWU216" s="403"/>
      <c r="FXG216" s="727"/>
      <c r="FXJ216" s="403"/>
      <c r="FXK216" s="403"/>
      <c r="FXW216" s="727"/>
      <c r="FXZ216" s="403"/>
      <c r="FYA216" s="403"/>
      <c r="FYM216" s="727"/>
      <c r="FYP216" s="403"/>
      <c r="FYQ216" s="403"/>
      <c r="FZC216" s="727"/>
      <c r="FZF216" s="403"/>
      <c r="FZG216" s="403"/>
      <c r="FZS216" s="727"/>
      <c r="FZV216" s="403"/>
      <c r="FZW216" s="403"/>
      <c r="GAI216" s="727"/>
      <c r="GAL216" s="403"/>
      <c r="GAM216" s="403"/>
      <c r="GAY216" s="727"/>
      <c r="GBB216" s="403"/>
      <c r="GBC216" s="403"/>
      <c r="GBO216" s="727"/>
      <c r="GBR216" s="403"/>
      <c r="GBS216" s="403"/>
      <c r="GCE216" s="727"/>
      <c r="GCH216" s="403"/>
      <c r="GCI216" s="403"/>
      <c r="GCU216" s="727"/>
      <c r="GCX216" s="403"/>
      <c r="GCY216" s="403"/>
      <c r="GDK216" s="727"/>
      <c r="GDN216" s="403"/>
      <c r="GDO216" s="403"/>
      <c r="GEA216" s="727"/>
      <c r="GED216" s="403"/>
      <c r="GEE216" s="403"/>
      <c r="GEQ216" s="727"/>
      <c r="GET216" s="403"/>
      <c r="GEU216" s="403"/>
      <c r="GFG216" s="727"/>
      <c r="GFJ216" s="403"/>
      <c r="GFK216" s="403"/>
      <c r="GFW216" s="727"/>
      <c r="GFZ216" s="403"/>
      <c r="GGA216" s="403"/>
      <c r="GGM216" s="727"/>
      <c r="GGP216" s="403"/>
      <c r="GGQ216" s="403"/>
      <c r="GHC216" s="727"/>
      <c r="GHF216" s="403"/>
      <c r="GHG216" s="403"/>
      <c r="GHS216" s="727"/>
      <c r="GHV216" s="403"/>
      <c r="GHW216" s="403"/>
      <c r="GII216" s="727"/>
      <c r="GIL216" s="403"/>
      <c r="GIM216" s="403"/>
      <c r="GIY216" s="727"/>
      <c r="GJB216" s="403"/>
      <c r="GJC216" s="403"/>
      <c r="GJO216" s="727"/>
      <c r="GJR216" s="403"/>
      <c r="GJS216" s="403"/>
      <c r="GKE216" s="727"/>
      <c r="GKH216" s="403"/>
      <c r="GKI216" s="403"/>
      <c r="GKU216" s="727"/>
      <c r="GKX216" s="403"/>
      <c r="GKY216" s="403"/>
      <c r="GLK216" s="727"/>
      <c r="GLN216" s="403"/>
      <c r="GLO216" s="403"/>
      <c r="GMA216" s="727"/>
      <c r="GMD216" s="403"/>
      <c r="GME216" s="403"/>
      <c r="GMQ216" s="727"/>
      <c r="GMT216" s="403"/>
      <c r="GMU216" s="403"/>
      <c r="GNG216" s="727"/>
      <c r="GNJ216" s="403"/>
      <c r="GNK216" s="403"/>
      <c r="GNW216" s="727"/>
      <c r="GNZ216" s="403"/>
      <c r="GOA216" s="403"/>
      <c r="GOM216" s="727"/>
      <c r="GOP216" s="403"/>
      <c r="GOQ216" s="403"/>
      <c r="GPC216" s="727"/>
      <c r="GPF216" s="403"/>
      <c r="GPG216" s="403"/>
      <c r="GPS216" s="727"/>
      <c r="GPV216" s="403"/>
      <c r="GPW216" s="403"/>
      <c r="GQI216" s="727"/>
      <c r="GQL216" s="403"/>
      <c r="GQM216" s="403"/>
      <c r="GQY216" s="727"/>
      <c r="GRB216" s="403"/>
      <c r="GRC216" s="403"/>
      <c r="GRO216" s="727"/>
      <c r="GRR216" s="403"/>
      <c r="GRS216" s="403"/>
      <c r="GSE216" s="727"/>
      <c r="GSH216" s="403"/>
      <c r="GSI216" s="403"/>
      <c r="GSU216" s="727"/>
      <c r="GSX216" s="403"/>
      <c r="GSY216" s="403"/>
      <c r="GTK216" s="727"/>
      <c r="GTN216" s="403"/>
      <c r="GTO216" s="403"/>
      <c r="GUA216" s="727"/>
      <c r="GUD216" s="403"/>
      <c r="GUE216" s="403"/>
      <c r="GUQ216" s="727"/>
      <c r="GUT216" s="403"/>
      <c r="GUU216" s="403"/>
      <c r="GVG216" s="727"/>
      <c r="GVJ216" s="403"/>
      <c r="GVK216" s="403"/>
      <c r="GVW216" s="727"/>
      <c r="GVZ216" s="403"/>
      <c r="GWA216" s="403"/>
      <c r="GWM216" s="727"/>
      <c r="GWP216" s="403"/>
      <c r="GWQ216" s="403"/>
      <c r="GXC216" s="727"/>
      <c r="GXF216" s="403"/>
      <c r="GXG216" s="403"/>
      <c r="GXS216" s="727"/>
      <c r="GXV216" s="403"/>
      <c r="GXW216" s="403"/>
      <c r="GYI216" s="727"/>
      <c r="GYL216" s="403"/>
      <c r="GYM216" s="403"/>
      <c r="GYY216" s="727"/>
      <c r="GZB216" s="403"/>
      <c r="GZC216" s="403"/>
      <c r="GZO216" s="727"/>
      <c r="GZR216" s="403"/>
      <c r="GZS216" s="403"/>
      <c r="HAE216" s="727"/>
      <c r="HAH216" s="403"/>
      <c r="HAI216" s="403"/>
      <c r="HAU216" s="727"/>
      <c r="HAX216" s="403"/>
      <c r="HAY216" s="403"/>
      <c r="HBK216" s="727"/>
      <c r="HBN216" s="403"/>
      <c r="HBO216" s="403"/>
      <c r="HCA216" s="727"/>
      <c r="HCD216" s="403"/>
      <c r="HCE216" s="403"/>
      <c r="HCQ216" s="727"/>
      <c r="HCT216" s="403"/>
      <c r="HCU216" s="403"/>
      <c r="HDG216" s="727"/>
      <c r="HDJ216" s="403"/>
      <c r="HDK216" s="403"/>
      <c r="HDW216" s="727"/>
      <c r="HDZ216" s="403"/>
      <c r="HEA216" s="403"/>
      <c r="HEM216" s="727"/>
      <c r="HEP216" s="403"/>
      <c r="HEQ216" s="403"/>
      <c r="HFC216" s="727"/>
      <c r="HFF216" s="403"/>
      <c r="HFG216" s="403"/>
      <c r="HFS216" s="727"/>
      <c r="HFV216" s="403"/>
      <c r="HFW216" s="403"/>
      <c r="HGI216" s="727"/>
      <c r="HGL216" s="403"/>
      <c r="HGM216" s="403"/>
      <c r="HGY216" s="727"/>
      <c r="HHB216" s="403"/>
      <c r="HHC216" s="403"/>
      <c r="HHO216" s="727"/>
      <c r="HHR216" s="403"/>
      <c r="HHS216" s="403"/>
      <c r="HIE216" s="727"/>
      <c r="HIH216" s="403"/>
      <c r="HII216" s="403"/>
      <c r="HIU216" s="727"/>
      <c r="HIX216" s="403"/>
      <c r="HIY216" s="403"/>
      <c r="HJK216" s="727"/>
      <c r="HJN216" s="403"/>
      <c r="HJO216" s="403"/>
      <c r="HKA216" s="727"/>
      <c r="HKD216" s="403"/>
      <c r="HKE216" s="403"/>
      <c r="HKQ216" s="727"/>
      <c r="HKT216" s="403"/>
      <c r="HKU216" s="403"/>
      <c r="HLG216" s="727"/>
      <c r="HLJ216" s="403"/>
      <c r="HLK216" s="403"/>
      <c r="HLW216" s="727"/>
      <c r="HLZ216" s="403"/>
      <c r="HMA216" s="403"/>
      <c r="HMM216" s="727"/>
      <c r="HMP216" s="403"/>
      <c r="HMQ216" s="403"/>
      <c r="HNC216" s="727"/>
      <c r="HNF216" s="403"/>
      <c r="HNG216" s="403"/>
      <c r="HNS216" s="727"/>
      <c r="HNV216" s="403"/>
      <c r="HNW216" s="403"/>
      <c r="HOI216" s="727"/>
      <c r="HOL216" s="403"/>
      <c r="HOM216" s="403"/>
      <c r="HOY216" s="727"/>
      <c r="HPB216" s="403"/>
      <c r="HPC216" s="403"/>
      <c r="HPO216" s="727"/>
      <c r="HPR216" s="403"/>
      <c r="HPS216" s="403"/>
      <c r="HQE216" s="727"/>
      <c r="HQH216" s="403"/>
      <c r="HQI216" s="403"/>
      <c r="HQU216" s="727"/>
      <c r="HQX216" s="403"/>
      <c r="HQY216" s="403"/>
      <c r="HRK216" s="727"/>
      <c r="HRN216" s="403"/>
      <c r="HRO216" s="403"/>
      <c r="HSA216" s="727"/>
      <c r="HSD216" s="403"/>
      <c r="HSE216" s="403"/>
      <c r="HSQ216" s="727"/>
      <c r="HST216" s="403"/>
      <c r="HSU216" s="403"/>
      <c r="HTG216" s="727"/>
      <c r="HTJ216" s="403"/>
      <c r="HTK216" s="403"/>
      <c r="HTW216" s="727"/>
      <c r="HTZ216" s="403"/>
      <c r="HUA216" s="403"/>
      <c r="HUM216" s="727"/>
      <c r="HUP216" s="403"/>
      <c r="HUQ216" s="403"/>
      <c r="HVC216" s="727"/>
      <c r="HVF216" s="403"/>
      <c r="HVG216" s="403"/>
      <c r="HVS216" s="727"/>
      <c r="HVV216" s="403"/>
      <c r="HVW216" s="403"/>
      <c r="HWI216" s="727"/>
      <c r="HWL216" s="403"/>
      <c r="HWM216" s="403"/>
      <c r="HWY216" s="727"/>
      <c r="HXB216" s="403"/>
      <c r="HXC216" s="403"/>
      <c r="HXO216" s="727"/>
      <c r="HXR216" s="403"/>
      <c r="HXS216" s="403"/>
      <c r="HYE216" s="727"/>
      <c r="HYH216" s="403"/>
      <c r="HYI216" s="403"/>
      <c r="HYU216" s="727"/>
      <c r="HYX216" s="403"/>
      <c r="HYY216" s="403"/>
      <c r="HZK216" s="727"/>
      <c r="HZN216" s="403"/>
      <c r="HZO216" s="403"/>
      <c r="IAA216" s="727"/>
      <c r="IAD216" s="403"/>
      <c r="IAE216" s="403"/>
      <c r="IAQ216" s="727"/>
      <c r="IAT216" s="403"/>
      <c r="IAU216" s="403"/>
      <c r="IBG216" s="727"/>
      <c r="IBJ216" s="403"/>
      <c r="IBK216" s="403"/>
      <c r="IBW216" s="727"/>
      <c r="IBZ216" s="403"/>
      <c r="ICA216" s="403"/>
      <c r="ICM216" s="727"/>
      <c r="ICP216" s="403"/>
      <c r="ICQ216" s="403"/>
      <c r="IDC216" s="727"/>
      <c r="IDF216" s="403"/>
      <c r="IDG216" s="403"/>
      <c r="IDS216" s="727"/>
      <c r="IDV216" s="403"/>
      <c r="IDW216" s="403"/>
      <c r="IEI216" s="727"/>
      <c r="IEL216" s="403"/>
      <c r="IEM216" s="403"/>
      <c r="IEY216" s="727"/>
      <c r="IFB216" s="403"/>
      <c r="IFC216" s="403"/>
      <c r="IFO216" s="727"/>
      <c r="IFR216" s="403"/>
      <c r="IFS216" s="403"/>
      <c r="IGE216" s="727"/>
      <c r="IGH216" s="403"/>
      <c r="IGI216" s="403"/>
      <c r="IGU216" s="727"/>
      <c r="IGX216" s="403"/>
      <c r="IGY216" s="403"/>
      <c r="IHK216" s="727"/>
      <c r="IHN216" s="403"/>
      <c r="IHO216" s="403"/>
      <c r="IIA216" s="727"/>
      <c r="IID216" s="403"/>
      <c r="IIE216" s="403"/>
      <c r="IIQ216" s="727"/>
      <c r="IIT216" s="403"/>
      <c r="IIU216" s="403"/>
      <c r="IJG216" s="727"/>
      <c r="IJJ216" s="403"/>
      <c r="IJK216" s="403"/>
      <c r="IJW216" s="727"/>
      <c r="IJZ216" s="403"/>
      <c r="IKA216" s="403"/>
      <c r="IKM216" s="727"/>
      <c r="IKP216" s="403"/>
      <c r="IKQ216" s="403"/>
      <c r="ILC216" s="727"/>
      <c r="ILF216" s="403"/>
      <c r="ILG216" s="403"/>
      <c r="ILS216" s="727"/>
      <c r="ILV216" s="403"/>
      <c r="ILW216" s="403"/>
      <c r="IMI216" s="727"/>
      <c r="IML216" s="403"/>
      <c r="IMM216" s="403"/>
      <c r="IMY216" s="727"/>
      <c r="INB216" s="403"/>
      <c r="INC216" s="403"/>
      <c r="INO216" s="727"/>
      <c r="INR216" s="403"/>
      <c r="INS216" s="403"/>
      <c r="IOE216" s="727"/>
      <c r="IOH216" s="403"/>
      <c r="IOI216" s="403"/>
      <c r="IOU216" s="727"/>
      <c r="IOX216" s="403"/>
      <c r="IOY216" s="403"/>
      <c r="IPK216" s="727"/>
      <c r="IPN216" s="403"/>
      <c r="IPO216" s="403"/>
      <c r="IQA216" s="727"/>
      <c r="IQD216" s="403"/>
      <c r="IQE216" s="403"/>
      <c r="IQQ216" s="727"/>
      <c r="IQT216" s="403"/>
      <c r="IQU216" s="403"/>
      <c r="IRG216" s="727"/>
      <c r="IRJ216" s="403"/>
      <c r="IRK216" s="403"/>
      <c r="IRW216" s="727"/>
      <c r="IRZ216" s="403"/>
      <c r="ISA216" s="403"/>
      <c r="ISM216" s="727"/>
      <c r="ISP216" s="403"/>
      <c r="ISQ216" s="403"/>
      <c r="ITC216" s="727"/>
      <c r="ITF216" s="403"/>
      <c r="ITG216" s="403"/>
      <c r="ITS216" s="727"/>
      <c r="ITV216" s="403"/>
      <c r="ITW216" s="403"/>
      <c r="IUI216" s="727"/>
      <c r="IUL216" s="403"/>
      <c r="IUM216" s="403"/>
      <c r="IUY216" s="727"/>
      <c r="IVB216" s="403"/>
      <c r="IVC216" s="403"/>
      <c r="IVO216" s="727"/>
      <c r="IVR216" s="403"/>
      <c r="IVS216" s="403"/>
      <c r="IWE216" s="727"/>
      <c r="IWH216" s="403"/>
      <c r="IWI216" s="403"/>
      <c r="IWU216" s="727"/>
      <c r="IWX216" s="403"/>
      <c r="IWY216" s="403"/>
      <c r="IXK216" s="727"/>
      <c r="IXN216" s="403"/>
      <c r="IXO216" s="403"/>
      <c r="IYA216" s="727"/>
      <c r="IYD216" s="403"/>
      <c r="IYE216" s="403"/>
      <c r="IYQ216" s="727"/>
      <c r="IYT216" s="403"/>
      <c r="IYU216" s="403"/>
      <c r="IZG216" s="727"/>
      <c r="IZJ216" s="403"/>
      <c r="IZK216" s="403"/>
      <c r="IZW216" s="727"/>
      <c r="IZZ216" s="403"/>
      <c r="JAA216" s="403"/>
      <c r="JAM216" s="727"/>
      <c r="JAP216" s="403"/>
      <c r="JAQ216" s="403"/>
      <c r="JBC216" s="727"/>
      <c r="JBF216" s="403"/>
      <c r="JBG216" s="403"/>
      <c r="JBS216" s="727"/>
      <c r="JBV216" s="403"/>
      <c r="JBW216" s="403"/>
      <c r="JCI216" s="727"/>
      <c r="JCL216" s="403"/>
      <c r="JCM216" s="403"/>
      <c r="JCY216" s="727"/>
      <c r="JDB216" s="403"/>
      <c r="JDC216" s="403"/>
      <c r="JDO216" s="727"/>
      <c r="JDR216" s="403"/>
      <c r="JDS216" s="403"/>
      <c r="JEE216" s="727"/>
      <c r="JEH216" s="403"/>
      <c r="JEI216" s="403"/>
      <c r="JEU216" s="727"/>
      <c r="JEX216" s="403"/>
      <c r="JEY216" s="403"/>
      <c r="JFK216" s="727"/>
      <c r="JFN216" s="403"/>
      <c r="JFO216" s="403"/>
      <c r="JGA216" s="727"/>
      <c r="JGD216" s="403"/>
      <c r="JGE216" s="403"/>
      <c r="JGQ216" s="727"/>
      <c r="JGT216" s="403"/>
      <c r="JGU216" s="403"/>
      <c r="JHG216" s="727"/>
      <c r="JHJ216" s="403"/>
      <c r="JHK216" s="403"/>
      <c r="JHW216" s="727"/>
      <c r="JHZ216" s="403"/>
      <c r="JIA216" s="403"/>
      <c r="JIM216" s="727"/>
      <c r="JIP216" s="403"/>
      <c r="JIQ216" s="403"/>
      <c r="JJC216" s="727"/>
      <c r="JJF216" s="403"/>
      <c r="JJG216" s="403"/>
      <c r="JJS216" s="727"/>
      <c r="JJV216" s="403"/>
      <c r="JJW216" s="403"/>
      <c r="JKI216" s="727"/>
      <c r="JKL216" s="403"/>
      <c r="JKM216" s="403"/>
      <c r="JKY216" s="727"/>
      <c r="JLB216" s="403"/>
      <c r="JLC216" s="403"/>
      <c r="JLO216" s="727"/>
      <c r="JLR216" s="403"/>
      <c r="JLS216" s="403"/>
      <c r="JME216" s="727"/>
      <c r="JMH216" s="403"/>
      <c r="JMI216" s="403"/>
      <c r="JMU216" s="727"/>
      <c r="JMX216" s="403"/>
      <c r="JMY216" s="403"/>
      <c r="JNK216" s="727"/>
      <c r="JNN216" s="403"/>
      <c r="JNO216" s="403"/>
      <c r="JOA216" s="727"/>
      <c r="JOD216" s="403"/>
      <c r="JOE216" s="403"/>
      <c r="JOQ216" s="727"/>
      <c r="JOT216" s="403"/>
      <c r="JOU216" s="403"/>
      <c r="JPG216" s="727"/>
      <c r="JPJ216" s="403"/>
      <c r="JPK216" s="403"/>
      <c r="JPW216" s="727"/>
      <c r="JPZ216" s="403"/>
      <c r="JQA216" s="403"/>
      <c r="JQM216" s="727"/>
      <c r="JQP216" s="403"/>
      <c r="JQQ216" s="403"/>
      <c r="JRC216" s="727"/>
      <c r="JRF216" s="403"/>
      <c r="JRG216" s="403"/>
      <c r="JRS216" s="727"/>
      <c r="JRV216" s="403"/>
      <c r="JRW216" s="403"/>
      <c r="JSI216" s="727"/>
      <c r="JSL216" s="403"/>
      <c r="JSM216" s="403"/>
      <c r="JSY216" s="727"/>
      <c r="JTB216" s="403"/>
      <c r="JTC216" s="403"/>
      <c r="JTO216" s="727"/>
      <c r="JTR216" s="403"/>
      <c r="JTS216" s="403"/>
      <c r="JUE216" s="727"/>
      <c r="JUH216" s="403"/>
      <c r="JUI216" s="403"/>
      <c r="JUU216" s="727"/>
      <c r="JUX216" s="403"/>
      <c r="JUY216" s="403"/>
      <c r="JVK216" s="727"/>
      <c r="JVN216" s="403"/>
      <c r="JVO216" s="403"/>
      <c r="JWA216" s="727"/>
      <c r="JWD216" s="403"/>
      <c r="JWE216" s="403"/>
      <c r="JWQ216" s="727"/>
      <c r="JWT216" s="403"/>
      <c r="JWU216" s="403"/>
      <c r="JXG216" s="727"/>
      <c r="JXJ216" s="403"/>
      <c r="JXK216" s="403"/>
      <c r="JXW216" s="727"/>
      <c r="JXZ216" s="403"/>
      <c r="JYA216" s="403"/>
      <c r="JYM216" s="727"/>
      <c r="JYP216" s="403"/>
      <c r="JYQ216" s="403"/>
      <c r="JZC216" s="727"/>
      <c r="JZF216" s="403"/>
      <c r="JZG216" s="403"/>
      <c r="JZS216" s="727"/>
      <c r="JZV216" s="403"/>
      <c r="JZW216" s="403"/>
      <c r="KAI216" s="727"/>
      <c r="KAL216" s="403"/>
      <c r="KAM216" s="403"/>
      <c r="KAY216" s="727"/>
      <c r="KBB216" s="403"/>
      <c r="KBC216" s="403"/>
      <c r="KBO216" s="727"/>
      <c r="KBR216" s="403"/>
      <c r="KBS216" s="403"/>
      <c r="KCE216" s="727"/>
      <c r="KCH216" s="403"/>
      <c r="KCI216" s="403"/>
      <c r="KCU216" s="727"/>
      <c r="KCX216" s="403"/>
      <c r="KCY216" s="403"/>
      <c r="KDK216" s="727"/>
      <c r="KDN216" s="403"/>
      <c r="KDO216" s="403"/>
      <c r="KEA216" s="727"/>
      <c r="KED216" s="403"/>
      <c r="KEE216" s="403"/>
      <c r="KEQ216" s="727"/>
      <c r="KET216" s="403"/>
      <c r="KEU216" s="403"/>
      <c r="KFG216" s="727"/>
      <c r="KFJ216" s="403"/>
      <c r="KFK216" s="403"/>
      <c r="KFW216" s="727"/>
      <c r="KFZ216" s="403"/>
      <c r="KGA216" s="403"/>
      <c r="KGM216" s="727"/>
      <c r="KGP216" s="403"/>
      <c r="KGQ216" s="403"/>
      <c r="KHC216" s="727"/>
      <c r="KHF216" s="403"/>
      <c r="KHG216" s="403"/>
      <c r="KHS216" s="727"/>
      <c r="KHV216" s="403"/>
      <c r="KHW216" s="403"/>
      <c r="KII216" s="727"/>
      <c r="KIL216" s="403"/>
      <c r="KIM216" s="403"/>
      <c r="KIY216" s="727"/>
      <c r="KJB216" s="403"/>
      <c r="KJC216" s="403"/>
      <c r="KJO216" s="727"/>
      <c r="KJR216" s="403"/>
      <c r="KJS216" s="403"/>
      <c r="KKE216" s="727"/>
      <c r="KKH216" s="403"/>
      <c r="KKI216" s="403"/>
      <c r="KKU216" s="727"/>
      <c r="KKX216" s="403"/>
      <c r="KKY216" s="403"/>
      <c r="KLK216" s="727"/>
      <c r="KLN216" s="403"/>
      <c r="KLO216" s="403"/>
      <c r="KMA216" s="727"/>
      <c r="KMD216" s="403"/>
      <c r="KME216" s="403"/>
      <c r="KMQ216" s="727"/>
      <c r="KMT216" s="403"/>
      <c r="KMU216" s="403"/>
      <c r="KNG216" s="727"/>
      <c r="KNJ216" s="403"/>
      <c r="KNK216" s="403"/>
      <c r="KNW216" s="727"/>
      <c r="KNZ216" s="403"/>
      <c r="KOA216" s="403"/>
      <c r="KOM216" s="727"/>
      <c r="KOP216" s="403"/>
      <c r="KOQ216" s="403"/>
      <c r="KPC216" s="727"/>
      <c r="KPF216" s="403"/>
      <c r="KPG216" s="403"/>
      <c r="KPS216" s="727"/>
      <c r="KPV216" s="403"/>
      <c r="KPW216" s="403"/>
      <c r="KQI216" s="727"/>
      <c r="KQL216" s="403"/>
      <c r="KQM216" s="403"/>
      <c r="KQY216" s="727"/>
      <c r="KRB216" s="403"/>
      <c r="KRC216" s="403"/>
      <c r="KRO216" s="727"/>
      <c r="KRR216" s="403"/>
      <c r="KRS216" s="403"/>
      <c r="KSE216" s="727"/>
      <c r="KSH216" s="403"/>
      <c r="KSI216" s="403"/>
      <c r="KSU216" s="727"/>
      <c r="KSX216" s="403"/>
      <c r="KSY216" s="403"/>
      <c r="KTK216" s="727"/>
      <c r="KTN216" s="403"/>
      <c r="KTO216" s="403"/>
      <c r="KUA216" s="727"/>
      <c r="KUD216" s="403"/>
      <c r="KUE216" s="403"/>
      <c r="KUQ216" s="727"/>
      <c r="KUT216" s="403"/>
      <c r="KUU216" s="403"/>
      <c r="KVG216" s="727"/>
      <c r="KVJ216" s="403"/>
      <c r="KVK216" s="403"/>
      <c r="KVW216" s="727"/>
      <c r="KVZ216" s="403"/>
      <c r="KWA216" s="403"/>
      <c r="KWM216" s="727"/>
      <c r="KWP216" s="403"/>
      <c r="KWQ216" s="403"/>
      <c r="KXC216" s="727"/>
      <c r="KXF216" s="403"/>
      <c r="KXG216" s="403"/>
      <c r="KXS216" s="727"/>
      <c r="KXV216" s="403"/>
      <c r="KXW216" s="403"/>
      <c r="KYI216" s="727"/>
      <c r="KYL216" s="403"/>
      <c r="KYM216" s="403"/>
      <c r="KYY216" s="727"/>
      <c r="KZB216" s="403"/>
      <c r="KZC216" s="403"/>
      <c r="KZO216" s="727"/>
      <c r="KZR216" s="403"/>
      <c r="KZS216" s="403"/>
      <c r="LAE216" s="727"/>
      <c r="LAH216" s="403"/>
      <c r="LAI216" s="403"/>
      <c r="LAU216" s="727"/>
      <c r="LAX216" s="403"/>
      <c r="LAY216" s="403"/>
      <c r="LBK216" s="727"/>
      <c r="LBN216" s="403"/>
      <c r="LBO216" s="403"/>
      <c r="LCA216" s="727"/>
      <c r="LCD216" s="403"/>
      <c r="LCE216" s="403"/>
      <c r="LCQ216" s="727"/>
      <c r="LCT216" s="403"/>
      <c r="LCU216" s="403"/>
      <c r="LDG216" s="727"/>
      <c r="LDJ216" s="403"/>
      <c r="LDK216" s="403"/>
      <c r="LDW216" s="727"/>
      <c r="LDZ216" s="403"/>
      <c r="LEA216" s="403"/>
      <c r="LEM216" s="727"/>
      <c r="LEP216" s="403"/>
      <c r="LEQ216" s="403"/>
      <c r="LFC216" s="727"/>
      <c r="LFF216" s="403"/>
      <c r="LFG216" s="403"/>
      <c r="LFS216" s="727"/>
      <c r="LFV216" s="403"/>
      <c r="LFW216" s="403"/>
      <c r="LGI216" s="727"/>
      <c r="LGL216" s="403"/>
      <c r="LGM216" s="403"/>
      <c r="LGY216" s="727"/>
      <c r="LHB216" s="403"/>
      <c r="LHC216" s="403"/>
      <c r="LHO216" s="727"/>
      <c r="LHR216" s="403"/>
      <c r="LHS216" s="403"/>
      <c r="LIE216" s="727"/>
      <c r="LIH216" s="403"/>
      <c r="LII216" s="403"/>
      <c r="LIU216" s="727"/>
      <c r="LIX216" s="403"/>
      <c r="LIY216" s="403"/>
      <c r="LJK216" s="727"/>
      <c r="LJN216" s="403"/>
      <c r="LJO216" s="403"/>
      <c r="LKA216" s="727"/>
      <c r="LKD216" s="403"/>
      <c r="LKE216" s="403"/>
      <c r="LKQ216" s="727"/>
      <c r="LKT216" s="403"/>
      <c r="LKU216" s="403"/>
      <c r="LLG216" s="727"/>
      <c r="LLJ216" s="403"/>
      <c r="LLK216" s="403"/>
      <c r="LLW216" s="727"/>
      <c r="LLZ216" s="403"/>
      <c r="LMA216" s="403"/>
      <c r="LMM216" s="727"/>
      <c r="LMP216" s="403"/>
      <c r="LMQ216" s="403"/>
      <c r="LNC216" s="727"/>
      <c r="LNF216" s="403"/>
      <c r="LNG216" s="403"/>
      <c r="LNS216" s="727"/>
      <c r="LNV216" s="403"/>
      <c r="LNW216" s="403"/>
      <c r="LOI216" s="727"/>
      <c r="LOL216" s="403"/>
      <c r="LOM216" s="403"/>
      <c r="LOY216" s="727"/>
      <c r="LPB216" s="403"/>
      <c r="LPC216" s="403"/>
      <c r="LPO216" s="727"/>
      <c r="LPR216" s="403"/>
      <c r="LPS216" s="403"/>
      <c r="LQE216" s="727"/>
      <c r="LQH216" s="403"/>
      <c r="LQI216" s="403"/>
      <c r="LQU216" s="727"/>
      <c r="LQX216" s="403"/>
      <c r="LQY216" s="403"/>
      <c r="LRK216" s="727"/>
      <c r="LRN216" s="403"/>
      <c r="LRO216" s="403"/>
      <c r="LSA216" s="727"/>
      <c r="LSD216" s="403"/>
      <c r="LSE216" s="403"/>
      <c r="LSQ216" s="727"/>
      <c r="LST216" s="403"/>
      <c r="LSU216" s="403"/>
      <c r="LTG216" s="727"/>
      <c r="LTJ216" s="403"/>
      <c r="LTK216" s="403"/>
      <c r="LTW216" s="727"/>
      <c r="LTZ216" s="403"/>
      <c r="LUA216" s="403"/>
      <c r="LUM216" s="727"/>
      <c r="LUP216" s="403"/>
      <c r="LUQ216" s="403"/>
      <c r="LVC216" s="727"/>
      <c r="LVF216" s="403"/>
      <c r="LVG216" s="403"/>
      <c r="LVS216" s="727"/>
      <c r="LVV216" s="403"/>
      <c r="LVW216" s="403"/>
      <c r="LWI216" s="727"/>
      <c r="LWL216" s="403"/>
      <c r="LWM216" s="403"/>
      <c r="LWY216" s="727"/>
      <c r="LXB216" s="403"/>
      <c r="LXC216" s="403"/>
      <c r="LXO216" s="727"/>
      <c r="LXR216" s="403"/>
      <c r="LXS216" s="403"/>
      <c r="LYE216" s="727"/>
      <c r="LYH216" s="403"/>
      <c r="LYI216" s="403"/>
      <c r="LYU216" s="727"/>
      <c r="LYX216" s="403"/>
      <c r="LYY216" s="403"/>
      <c r="LZK216" s="727"/>
      <c r="LZN216" s="403"/>
      <c r="LZO216" s="403"/>
      <c r="MAA216" s="727"/>
      <c r="MAD216" s="403"/>
      <c r="MAE216" s="403"/>
      <c r="MAQ216" s="727"/>
      <c r="MAT216" s="403"/>
      <c r="MAU216" s="403"/>
      <c r="MBG216" s="727"/>
      <c r="MBJ216" s="403"/>
      <c r="MBK216" s="403"/>
      <c r="MBW216" s="727"/>
      <c r="MBZ216" s="403"/>
      <c r="MCA216" s="403"/>
      <c r="MCM216" s="727"/>
      <c r="MCP216" s="403"/>
      <c r="MCQ216" s="403"/>
      <c r="MDC216" s="727"/>
      <c r="MDF216" s="403"/>
      <c r="MDG216" s="403"/>
      <c r="MDS216" s="727"/>
      <c r="MDV216" s="403"/>
      <c r="MDW216" s="403"/>
      <c r="MEI216" s="727"/>
      <c r="MEL216" s="403"/>
      <c r="MEM216" s="403"/>
      <c r="MEY216" s="727"/>
      <c r="MFB216" s="403"/>
      <c r="MFC216" s="403"/>
      <c r="MFO216" s="727"/>
      <c r="MFR216" s="403"/>
      <c r="MFS216" s="403"/>
      <c r="MGE216" s="727"/>
      <c r="MGH216" s="403"/>
      <c r="MGI216" s="403"/>
      <c r="MGU216" s="727"/>
      <c r="MGX216" s="403"/>
      <c r="MGY216" s="403"/>
      <c r="MHK216" s="727"/>
      <c r="MHN216" s="403"/>
      <c r="MHO216" s="403"/>
      <c r="MIA216" s="727"/>
      <c r="MID216" s="403"/>
      <c r="MIE216" s="403"/>
      <c r="MIQ216" s="727"/>
      <c r="MIT216" s="403"/>
      <c r="MIU216" s="403"/>
      <c r="MJG216" s="727"/>
      <c r="MJJ216" s="403"/>
      <c r="MJK216" s="403"/>
      <c r="MJW216" s="727"/>
      <c r="MJZ216" s="403"/>
      <c r="MKA216" s="403"/>
      <c r="MKM216" s="727"/>
      <c r="MKP216" s="403"/>
      <c r="MKQ216" s="403"/>
      <c r="MLC216" s="727"/>
      <c r="MLF216" s="403"/>
      <c r="MLG216" s="403"/>
      <c r="MLS216" s="727"/>
      <c r="MLV216" s="403"/>
      <c r="MLW216" s="403"/>
      <c r="MMI216" s="727"/>
      <c r="MML216" s="403"/>
      <c r="MMM216" s="403"/>
      <c r="MMY216" s="727"/>
      <c r="MNB216" s="403"/>
      <c r="MNC216" s="403"/>
      <c r="MNO216" s="727"/>
      <c r="MNR216" s="403"/>
      <c r="MNS216" s="403"/>
      <c r="MOE216" s="727"/>
      <c r="MOH216" s="403"/>
      <c r="MOI216" s="403"/>
      <c r="MOU216" s="727"/>
      <c r="MOX216" s="403"/>
      <c r="MOY216" s="403"/>
      <c r="MPK216" s="727"/>
      <c r="MPN216" s="403"/>
      <c r="MPO216" s="403"/>
      <c r="MQA216" s="727"/>
      <c r="MQD216" s="403"/>
      <c r="MQE216" s="403"/>
      <c r="MQQ216" s="727"/>
      <c r="MQT216" s="403"/>
      <c r="MQU216" s="403"/>
      <c r="MRG216" s="727"/>
      <c r="MRJ216" s="403"/>
      <c r="MRK216" s="403"/>
      <c r="MRW216" s="727"/>
      <c r="MRZ216" s="403"/>
      <c r="MSA216" s="403"/>
      <c r="MSM216" s="727"/>
      <c r="MSP216" s="403"/>
      <c r="MSQ216" s="403"/>
      <c r="MTC216" s="727"/>
      <c r="MTF216" s="403"/>
      <c r="MTG216" s="403"/>
      <c r="MTS216" s="727"/>
      <c r="MTV216" s="403"/>
      <c r="MTW216" s="403"/>
      <c r="MUI216" s="727"/>
      <c r="MUL216" s="403"/>
      <c r="MUM216" s="403"/>
      <c r="MUY216" s="727"/>
      <c r="MVB216" s="403"/>
      <c r="MVC216" s="403"/>
      <c r="MVO216" s="727"/>
      <c r="MVR216" s="403"/>
      <c r="MVS216" s="403"/>
      <c r="MWE216" s="727"/>
      <c r="MWH216" s="403"/>
      <c r="MWI216" s="403"/>
      <c r="MWU216" s="727"/>
      <c r="MWX216" s="403"/>
      <c r="MWY216" s="403"/>
      <c r="MXK216" s="727"/>
      <c r="MXN216" s="403"/>
      <c r="MXO216" s="403"/>
      <c r="MYA216" s="727"/>
      <c r="MYD216" s="403"/>
      <c r="MYE216" s="403"/>
      <c r="MYQ216" s="727"/>
      <c r="MYT216" s="403"/>
      <c r="MYU216" s="403"/>
      <c r="MZG216" s="727"/>
      <c r="MZJ216" s="403"/>
      <c r="MZK216" s="403"/>
      <c r="MZW216" s="727"/>
      <c r="MZZ216" s="403"/>
      <c r="NAA216" s="403"/>
      <c r="NAM216" s="727"/>
      <c r="NAP216" s="403"/>
      <c r="NAQ216" s="403"/>
      <c r="NBC216" s="727"/>
      <c r="NBF216" s="403"/>
      <c r="NBG216" s="403"/>
      <c r="NBS216" s="727"/>
      <c r="NBV216" s="403"/>
      <c r="NBW216" s="403"/>
      <c r="NCI216" s="727"/>
      <c r="NCL216" s="403"/>
      <c r="NCM216" s="403"/>
      <c r="NCY216" s="727"/>
      <c r="NDB216" s="403"/>
      <c r="NDC216" s="403"/>
      <c r="NDO216" s="727"/>
      <c r="NDR216" s="403"/>
      <c r="NDS216" s="403"/>
      <c r="NEE216" s="727"/>
      <c r="NEH216" s="403"/>
      <c r="NEI216" s="403"/>
      <c r="NEU216" s="727"/>
      <c r="NEX216" s="403"/>
      <c r="NEY216" s="403"/>
      <c r="NFK216" s="727"/>
      <c r="NFN216" s="403"/>
      <c r="NFO216" s="403"/>
      <c r="NGA216" s="727"/>
      <c r="NGD216" s="403"/>
      <c r="NGE216" s="403"/>
      <c r="NGQ216" s="727"/>
      <c r="NGT216" s="403"/>
      <c r="NGU216" s="403"/>
      <c r="NHG216" s="727"/>
      <c r="NHJ216" s="403"/>
      <c r="NHK216" s="403"/>
      <c r="NHW216" s="727"/>
      <c r="NHZ216" s="403"/>
      <c r="NIA216" s="403"/>
      <c r="NIM216" s="727"/>
      <c r="NIP216" s="403"/>
      <c r="NIQ216" s="403"/>
      <c r="NJC216" s="727"/>
      <c r="NJF216" s="403"/>
      <c r="NJG216" s="403"/>
      <c r="NJS216" s="727"/>
      <c r="NJV216" s="403"/>
      <c r="NJW216" s="403"/>
      <c r="NKI216" s="727"/>
      <c r="NKL216" s="403"/>
      <c r="NKM216" s="403"/>
      <c r="NKY216" s="727"/>
      <c r="NLB216" s="403"/>
      <c r="NLC216" s="403"/>
      <c r="NLO216" s="727"/>
      <c r="NLR216" s="403"/>
      <c r="NLS216" s="403"/>
      <c r="NME216" s="727"/>
      <c r="NMH216" s="403"/>
      <c r="NMI216" s="403"/>
      <c r="NMU216" s="727"/>
      <c r="NMX216" s="403"/>
      <c r="NMY216" s="403"/>
      <c r="NNK216" s="727"/>
      <c r="NNN216" s="403"/>
      <c r="NNO216" s="403"/>
      <c r="NOA216" s="727"/>
      <c r="NOD216" s="403"/>
      <c r="NOE216" s="403"/>
      <c r="NOQ216" s="727"/>
      <c r="NOT216" s="403"/>
      <c r="NOU216" s="403"/>
      <c r="NPG216" s="727"/>
      <c r="NPJ216" s="403"/>
      <c r="NPK216" s="403"/>
      <c r="NPW216" s="727"/>
      <c r="NPZ216" s="403"/>
      <c r="NQA216" s="403"/>
      <c r="NQM216" s="727"/>
      <c r="NQP216" s="403"/>
      <c r="NQQ216" s="403"/>
      <c r="NRC216" s="727"/>
      <c r="NRF216" s="403"/>
      <c r="NRG216" s="403"/>
      <c r="NRS216" s="727"/>
      <c r="NRV216" s="403"/>
      <c r="NRW216" s="403"/>
      <c r="NSI216" s="727"/>
      <c r="NSL216" s="403"/>
      <c r="NSM216" s="403"/>
      <c r="NSY216" s="727"/>
      <c r="NTB216" s="403"/>
      <c r="NTC216" s="403"/>
      <c r="NTO216" s="727"/>
      <c r="NTR216" s="403"/>
      <c r="NTS216" s="403"/>
      <c r="NUE216" s="727"/>
      <c r="NUH216" s="403"/>
      <c r="NUI216" s="403"/>
      <c r="NUU216" s="727"/>
      <c r="NUX216" s="403"/>
      <c r="NUY216" s="403"/>
      <c r="NVK216" s="727"/>
      <c r="NVN216" s="403"/>
      <c r="NVO216" s="403"/>
      <c r="NWA216" s="727"/>
      <c r="NWD216" s="403"/>
      <c r="NWE216" s="403"/>
      <c r="NWQ216" s="727"/>
      <c r="NWT216" s="403"/>
      <c r="NWU216" s="403"/>
      <c r="NXG216" s="727"/>
      <c r="NXJ216" s="403"/>
      <c r="NXK216" s="403"/>
      <c r="NXW216" s="727"/>
      <c r="NXZ216" s="403"/>
      <c r="NYA216" s="403"/>
      <c r="NYM216" s="727"/>
      <c r="NYP216" s="403"/>
      <c r="NYQ216" s="403"/>
      <c r="NZC216" s="727"/>
      <c r="NZF216" s="403"/>
      <c r="NZG216" s="403"/>
      <c r="NZS216" s="727"/>
      <c r="NZV216" s="403"/>
      <c r="NZW216" s="403"/>
      <c r="OAI216" s="727"/>
      <c r="OAL216" s="403"/>
      <c r="OAM216" s="403"/>
      <c r="OAY216" s="727"/>
      <c r="OBB216" s="403"/>
      <c r="OBC216" s="403"/>
      <c r="OBO216" s="727"/>
      <c r="OBR216" s="403"/>
      <c r="OBS216" s="403"/>
      <c r="OCE216" s="727"/>
      <c r="OCH216" s="403"/>
      <c r="OCI216" s="403"/>
      <c r="OCU216" s="727"/>
      <c r="OCX216" s="403"/>
      <c r="OCY216" s="403"/>
      <c r="ODK216" s="727"/>
      <c r="ODN216" s="403"/>
      <c r="ODO216" s="403"/>
      <c r="OEA216" s="727"/>
      <c r="OED216" s="403"/>
      <c r="OEE216" s="403"/>
      <c r="OEQ216" s="727"/>
      <c r="OET216" s="403"/>
      <c r="OEU216" s="403"/>
      <c r="OFG216" s="727"/>
      <c r="OFJ216" s="403"/>
      <c r="OFK216" s="403"/>
      <c r="OFW216" s="727"/>
      <c r="OFZ216" s="403"/>
      <c r="OGA216" s="403"/>
      <c r="OGM216" s="727"/>
      <c r="OGP216" s="403"/>
      <c r="OGQ216" s="403"/>
      <c r="OHC216" s="727"/>
      <c r="OHF216" s="403"/>
      <c r="OHG216" s="403"/>
      <c r="OHS216" s="727"/>
      <c r="OHV216" s="403"/>
      <c r="OHW216" s="403"/>
      <c r="OII216" s="727"/>
      <c r="OIL216" s="403"/>
      <c r="OIM216" s="403"/>
      <c r="OIY216" s="727"/>
      <c r="OJB216" s="403"/>
      <c r="OJC216" s="403"/>
      <c r="OJO216" s="727"/>
      <c r="OJR216" s="403"/>
      <c r="OJS216" s="403"/>
      <c r="OKE216" s="727"/>
      <c r="OKH216" s="403"/>
      <c r="OKI216" s="403"/>
      <c r="OKU216" s="727"/>
      <c r="OKX216" s="403"/>
      <c r="OKY216" s="403"/>
      <c r="OLK216" s="727"/>
      <c r="OLN216" s="403"/>
      <c r="OLO216" s="403"/>
      <c r="OMA216" s="727"/>
      <c r="OMD216" s="403"/>
      <c r="OME216" s="403"/>
      <c r="OMQ216" s="727"/>
      <c r="OMT216" s="403"/>
      <c r="OMU216" s="403"/>
      <c r="ONG216" s="727"/>
      <c r="ONJ216" s="403"/>
      <c r="ONK216" s="403"/>
      <c r="ONW216" s="727"/>
      <c r="ONZ216" s="403"/>
      <c r="OOA216" s="403"/>
      <c r="OOM216" s="727"/>
      <c r="OOP216" s="403"/>
      <c r="OOQ216" s="403"/>
      <c r="OPC216" s="727"/>
      <c r="OPF216" s="403"/>
      <c r="OPG216" s="403"/>
      <c r="OPS216" s="727"/>
      <c r="OPV216" s="403"/>
      <c r="OPW216" s="403"/>
      <c r="OQI216" s="727"/>
      <c r="OQL216" s="403"/>
      <c r="OQM216" s="403"/>
      <c r="OQY216" s="727"/>
      <c r="ORB216" s="403"/>
      <c r="ORC216" s="403"/>
      <c r="ORO216" s="727"/>
      <c r="ORR216" s="403"/>
      <c r="ORS216" s="403"/>
      <c r="OSE216" s="727"/>
      <c r="OSH216" s="403"/>
      <c r="OSI216" s="403"/>
      <c r="OSU216" s="727"/>
      <c r="OSX216" s="403"/>
      <c r="OSY216" s="403"/>
      <c r="OTK216" s="727"/>
      <c r="OTN216" s="403"/>
      <c r="OTO216" s="403"/>
      <c r="OUA216" s="727"/>
      <c r="OUD216" s="403"/>
      <c r="OUE216" s="403"/>
      <c r="OUQ216" s="727"/>
      <c r="OUT216" s="403"/>
      <c r="OUU216" s="403"/>
      <c r="OVG216" s="727"/>
      <c r="OVJ216" s="403"/>
      <c r="OVK216" s="403"/>
      <c r="OVW216" s="727"/>
      <c r="OVZ216" s="403"/>
      <c r="OWA216" s="403"/>
      <c r="OWM216" s="727"/>
      <c r="OWP216" s="403"/>
      <c r="OWQ216" s="403"/>
      <c r="OXC216" s="727"/>
      <c r="OXF216" s="403"/>
      <c r="OXG216" s="403"/>
      <c r="OXS216" s="727"/>
      <c r="OXV216" s="403"/>
      <c r="OXW216" s="403"/>
      <c r="OYI216" s="727"/>
      <c r="OYL216" s="403"/>
      <c r="OYM216" s="403"/>
      <c r="OYY216" s="727"/>
      <c r="OZB216" s="403"/>
      <c r="OZC216" s="403"/>
      <c r="OZO216" s="727"/>
      <c r="OZR216" s="403"/>
      <c r="OZS216" s="403"/>
      <c r="PAE216" s="727"/>
      <c r="PAH216" s="403"/>
      <c r="PAI216" s="403"/>
      <c r="PAU216" s="727"/>
      <c r="PAX216" s="403"/>
      <c r="PAY216" s="403"/>
      <c r="PBK216" s="727"/>
      <c r="PBN216" s="403"/>
      <c r="PBO216" s="403"/>
      <c r="PCA216" s="727"/>
      <c r="PCD216" s="403"/>
      <c r="PCE216" s="403"/>
      <c r="PCQ216" s="727"/>
      <c r="PCT216" s="403"/>
      <c r="PCU216" s="403"/>
      <c r="PDG216" s="727"/>
      <c r="PDJ216" s="403"/>
      <c r="PDK216" s="403"/>
      <c r="PDW216" s="727"/>
      <c r="PDZ216" s="403"/>
      <c r="PEA216" s="403"/>
      <c r="PEM216" s="727"/>
      <c r="PEP216" s="403"/>
      <c r="PEQ216" s="403"/>
      <c r="PFC216" s="727"/>
      <c r="PFF216" s="403"/>
      <c r="PFG216" s="403"/>
      <c r="PFS216" s="727"/>
      <c r="PFV216" s="403"/>
      <c r="PFW216" s="403"/>
      <c r="PGI216" s="727"/>
      <c r="PGL216" s="403"/>
      <c r="PGM216" s="403"/>
      <c r="PGY216" s="727"/>
      <c r="PHB216" s="403"/>
      <c r="PHC216" s="403"/>
      <c r="PHO216" s="727"/>
      <c r="PHR216" s="403"/>
      <c r="PHS216" s="403"/>
      <c r="PIE216" s="727"/>
      <c r="PIH216" s="403"/>
      <c r="PII216" s="403"/>
      <c r="PIU216" s="727"/>
      <c r="PIX216" s="403"/>
      <c r="PIY216" s="403"/>
      <c r="PJK216" s="727"/>
      <c r="PJN216" s="403"/>
      <c r="PJO216" s="403"/>
      <c r="PKA216" s="727"/>
      <c r="PKD216" s="403"/>
      <c r="PKE216" s="403"/>
      <c r="PKQ216" s="727"/>
      <c r="PKT216" s="403"/>
      <c r="PKU216" s="403"/>
      <c r="PLG216" s="727"/>
      <c r="PLJ216" s="403"/>
      <c r="PLK216" s="403"/>
      <c r="PLW216" s="727"/>
      <c r="PLZ216" s="403"/>
      <c r="PMA216" s="403"/>
      <c r="PMM216" s="727"/>
      <c r="PMP216" s="403"/>
      <c r="PMQ216" s="403"/>
      <c r="PNC216" s="727"/>
      <c r="PNF216" s="403"/>
      <c r="PNG216" s="403"/>
      <c r="PNS216" s="727"/>
      <c r="PNV216" s="403"/>
      <c r="PNW216" s="403"/>
      <c r="POI216" s="727"/>
      <c r="POL216" s="403"/>
      <c r="POM216" s="403"/>
      <c r="POY216" s="727"/>
      <c r="PPB216" s="403"/>
      <c r="PPC216" s="403"/>
      <c r="PPO216" s="727"/>
      <c r="PPR216" s="403"/>
      <c r="PPS216" s="403"/>
      <c r="PQE216" s="727"/>
      <c r="PQH216" s="403"/>
      <c r="PQI216" s="403"/>
      <c r="PQU216" s="727"/>
      <c r="PQX216" s="403"/>
      <c r="PQY216" s="403"/>
      <c r="PRK216" s="727"/>
      <c r="PRN216" s="403"/>
      <c r="PRO216" s="403"/>
      <c r="PSA216" s="727"/>
      <c r="PSD216" s="403"/>
      <c r="PSE216" s="403"/>
      <c r="PSQ216" s="727"/>
      <c r="PST216" s="403"/>
      <c r="PSU216" s="403"/>
      <c r="PTG216" s="727"/>
      <c r="PTJ216" s="403"/>
      <c r="PTK216" s="403"/>
      <c r="PTW216" s="727"/>
      <c r="PTZ216" s="403"/>
      <c r="PUA216" s="403"/>
      <c r="PUM216" s="727"/>
      <c r="PUP216" s="403"/>
      <c r="PUQ216" s="403"/>
      <c r="PVC216" s="727"/>
      <c r="PVF216" s="403"/>
      <c r="PVG216" s="403"/>
      <c r="PVS216" s="727"/>
      <c r="PVV216" s="403"/>
      <c r="PVW216" s="403"/>
      <c r="PWI216" s="727"/>
      <c r="PWL216" s="403"/>
      <c r="PWM216" s="403"/>
      <c r="PWY216" s="727"/>
      <c r="PXB216" s="403"/>
      <c r="PXC216" s="403"/>
      <c r="PXO216" s="727"/>
      <c r="PXR216" s="403"/>
      <c r="PXS216" s="403"/>
      <c r="PYE216" s="727"/>
      <c r="PYH216" s="403"/>
      <c r="PYI216" s="403"/>
      <c r="PYU216" s="727"/>
      <c r="PYX216" s="403"/>
      <c r="PYY216" s="403"/>
      <c r="PZK216" s="727"/>
      <c r="PZN216" s="403"/>
      <c r="PZO216" s="403"/>
      <c r="QAA216" s="727"/>
      <c r="QAD216" s="403"/>
      <c r="QAE216" s="403"/>
      <c r="QAQ216" s="727"/>
      <c r="QAT216" s="403"/>
      <c r="QAU216" s="403"/>
      <c r="QBG216" s="727"/>
      <c r="QBJ216" s="403"/>
      <c r="QBK216" s="403"/>
      <c r="QBW216" s="727"/>
      <c r="QBZ216" s="403"/>
      <c r="QCA216" s="403"/>
      <c r="QCM216" s="727"/>
      <c r="QCP216" s="403"/>
      <c r="QCQ216" s="403"/>
      <c r="QDC216" s="727"/>
      <c r="QDF216" s="403"/>
      <c r="QDG216" s="403"/>
      <c r="QDS216" s="727"/>
      <c r="QDV216" s="403"/>
      <c r="QDW216" s="403"/>
      <c r="QEI216" s="727"/>
      <c r="QEL216" s="403"/>
      <c r="QEM216" s="403"/>
      <c r="QEY216" s="727"/>
      <c r="QFB216" s="403"/>
      <c r="QFC216" s="403"/>
      <c r="QFO216" s="727"/>
      <c r="QFR216" s="403"/>
      <c r="QFS216" s="403"/>
      <c r="QGE216" s="727"/>
      <c r="QGH216" s="403"/>
      <c r="QGI216" s="403"/>
      <c r="QGU216" s="727"/>
      <c r="QGX216" s="403"/>
      <c r="QGY216" s="403"/>
      <c r="QHK216" s="727"/>
      <c r="QHN216" s="403"/>
      <c r="QHO216" s="403"/>
      <c r="QIA216" s="727"/>
      <c r="QID216" s="403"/>
      <c r="QIE216" s="403"/>
      <c r="QIQ216" s="727"/>
      <c r="QIT216" s="403"/>
      <c r="QIU216" s="403"/>
      <c r="QJG216" s="727"/>
      <c r="QJJ216" s="403"/>
      <c r="QJK216" s="403"/>
      <c r="QJW216" s="727"/>
      <c r="QJZ216" s="403"/>
      <c r="QKA216" s="403"/>
      <c r="QKM216" s="727"/>
      <c r="QKP216" s="403"/>
      <c r="QKQ216" s="403"/>
      <c r="QLC216" s="727"/>
      <c r="QLF216" s="403"/>
      <c r="QLG216" s="403"/>
      <c r="QLS216" s="727"/>
      <c r="QLV216" s="403"/>
      <c r="QLW216" s="403"/>
      <c r="QMI216" s="727"/>
      <c r="QML216" s="403"/>
      <c r="QMM216" s="403"/>
      <c r="QMY216" s="727"/>
      <c r="QNB216" s="403"/>
      <c r="QNC216" s="403"/>
      <c r="QNO216" s="727"/>
      <c r="QNR216" s="403"/>
      <c r="QNS216" s="403"/>
      <c r="QOE216" s="727"/>
      <c r="QOH216" s="403"/>
      <c r="QOI216" s="403"/>
      <c r="QOU216" s="727"/>
      <c r="QOX216" s="403"/>
      <c r="QOY216" s="403"/>
      <c r="QPK216" s="727"/>
      <c r="QPN216" s="403"/>
      <c r="QPO216" s="403"/>
      <c r="QQA216" s="727"/>
      <c r="QQD216" s="403"/>
      <c r="QQE216" s="403"/>
      <c r="QQQ216" s="727"/>
      <c r="QQT216" s="403"/>
      <c r="QQU216" s="403"/>
      <c r="QRG216" s="727"/>
      <c r="QRJ216" s="403"/>
      <c r="QRK216" s="403"/>
      <c r="QRW216" s="727"/>
      <c r="QRZ216" s="403"/>
      <c r="QSA216" s="403"/>
      <c r="QSM216" s="727"/>
      <c r="QSP216" s="403"/>
      <c r="QSQ216" s="403"/>
      <c r="QTC216" s="727"/>
      <c r="QTF216" s="403"/>
      <c r="QTG216" s="403"/>
      <c r="QTS216" s="727"/>
      <c r="QTV216" s="403"/>
      <c r="QTW216" s="403"/>
      <c r="QUI216" s="727"/>
      <c r="QUL216" s="403"/>
      <c r="QUM216" s="403"/>
      <c r="QUY216" s="727"/>
      <c r="QVB216" s="403"/>
      <c r="QVC216" s="403"/>
      <c r="QVO216" s="727"/>
      <c r="QVR216" s="403"/>
      <c r="QVS216" s="403"/>
      <c r="QWE216" s="727"/>
      <c r="QWH216" s="403"/>
      <c r="QWI216" s="403"/>
      <c r="QWU216" s="727"/>
      <c r="QWX216" s="403"/>
      <c r="QWY216" s="403"/>
      <c r="QXK216" s="727"/>
      <c r="QXN216" s="403"/>
      <c r="QXO216" s="403"/>
      <c r="QYA216" s="727"/>
      <c r="QYD216" s="403"/>
      <c r="QYE216" s="403"/>
      <c r="QYQ216" s="727"/>
      <c r="QYT216" s="403"/>
      <c r="QYU216" s="403"/>
      <c r="QZG216" s="727"/>
      <c r="QZJ216" s="403"/>
      <c r="QZK216" s="403"/>
      <c r="QZW216" s="727"/>
      <c r="QZZ216" s="403"/>
      <c r="RAA216" s="403"/>
      <c r="RAM216" s="727"/>
      <c r="RAP216" s="403"/>
      <c r="RAQ216" s="403"/>
      <c r="RBC216" s="727"/>
      <c r="RBF216" s="403"/>
      <c r="RBG216" s="403"/>
      <c r="RBS216" s="727"/>
      <c r="RBV216" s="403"/>
      <c r="RBW216" s="403"/>
      <c r="RCI216" s="727"/>
      <c r="RCL216" s="403"/>
      <c r="RCM216" s="403"/>
      <c r="RCY216" s="727"/>
      <c r="RDB216" s="403"/>
      <c r="RDC216" s="403"/>
      <c r="RDO216" s="727"/>
      <c r="RDR216" s="403"/>
      <c r="RDS216" s="403"/>
      <c r="REE216" s="727"/>
      <c r="REH216" s="403"/>
      <c r="REI216" s="403"/>
      <c r="REU216" s="727"/>
      <c r="REX216" s="403"/>
      <c r="REY216" s="403"/>
      <c r="RFK216" s="727"/>
      <c r="RFN216" s="403"/>
      <c r="RFO216" s="403"/>
      <c r="RGA216" s="727"/>
      <c r="RGD216" s="403"/>
      <c r="RGE216" s="403"/>
      <c r="RGQ216" s="727"/>
      <c r="RGT216" s="403"/>
      <c r="RGU216" s="403"/>
      <c r="RHG216" s="727"/>
      <c r="RHJ216" s="403"/>
      <c r="RHK216" s="403"/>
      <c r="RHW216" s="727"/>
      <c r="RHZ216" s="403"/>
      <c r="RIA216" s="403"/>
      <c r="RIM216" s="727"/>
      <c r="RIP216" s="403"/>
      <c r="RIQ216" s="403"/>
      <c r="RJC216" s="727"/>
      <c r="RJF216" s="403"/>
      <c r="RJG216" s="403"/>
      <c r="RJS216" s="727"/>
      <c r="RJV216" s="403"/>
      <c r="RJW216" s="403"/>
      <c r="RKI216" s="727"/>
      <c r="RKL216" s="403"/>
      <c r="RKM216" s="403"/>
      <c r="RKY216" s="727"/>
      <c r="RLB216" s="403"/>
      <c r="RLC216" s="403"/>
      <c r="RLO216" s="727"/>
      <c r="RLR216" s="403"/>
      <c r="RLS216" s="403"/>
      <c r="RME216" s="727"/>
      <c r="RMH216" s="403"/>
      <c r="RMI216" s="403"/>
      <c r="RMU216" s="727"/>
      <c r="RMX216" s="403"/>
      <c r="RMY216" s="403"/>
      <c r="RNK216" s="727"/>
      <c r="RNN216" s="403"/>
      <c r="RNO216" s="403"/>
      <c r="ROA216" s="727"/>
      <c r="ROD216" s="403"/>
      <c r="ROE216" s="403"/>
      <c r="ROQ216" s="727"/>
      <c r="ROT216" s="403"/>
      <c r="ROU216" s="403"/>
      <c r="RPG216" s="727"/>
      <c r="RPJ216" s="403"/>
      <c r="RPK216" s="403"/>
      <c r="RPW216" s="727"/>
      <c r="RPZ216" s="403"/>
      <c r="RQA216" s="403"/>
      <c r="RQM216" s="727"/>
      <c r="RQP216" s="403"/>
      <c r="RQQ216" s="403"/>
      <c r="RRC216" s="727"/>
      <c r="RRF216" s="403"/>
      <c r="RRG216" s="403"/>
      <c r="RRS216" s="727"/>
      <c r="RRV216" s="403"/>
      <c r="RRW216" s="403"/>
      <c r="RSI216" s="727"/>
      <c r="RSL216" s="403"/>
      <c r="RSM216" s="403"/>
      <c r="RSY216" s="727"/>
      <c r="RTB216" s="403"/>
      <c r="RTC216" s="403"/>
      <c r="RTO216" s="727"/>
      <c r="RTR216" s="403"/>
      <c r="RTS216" s="403"/>
      <c r="RUE216" s="727"/>
      <c r="RUH216" s="403"/>
      <c r="RUI216" s="403"/>
      <c r="RUU216" s="727"/>
      <c r="RUX216" s="403"/>
      <c r="RUY216" s="403"/>
      <c r="RVK216" s="727"/>
      <c r="RVN216" s="403"/>
      <c r="RVO216" s="403"/>
      <c r="RWA216" s="727"/>
      <c r="RWD216" s="403"/>
      <c r="RWE216" s="403"/>
      <c r="RWQ216" s="727"/>
      <c r="RWT216" s="403"/>
      <c r="RWU216" s="403"/>
      <c r="RXG216" s="727"/>
      <c r="RXJ216" s="403"/>
      <c r="RXK216" s="403"/>
      <c r="RXW216" s="727"/>
      <c r="RXZ216" s="403"/>
      <c r="RYA216" s="403"/>
      <c r="RYM216" s="727"/>
      <c r="RYP216" s="403"/>
      <c r="RYQ216" s="403"/>
      <c r="RZC216" s="727"/>
      <c r="RZF216" s="403"/>
      <c r="RZG216" s="403"/>
      <c r="RZS216" s="727"/>
      <c r="RZV216" s="403"/>
      <c r="RZW216" s="403"/>
      <c r="SAI216" s="727"/>
      <c r="SAL216" s="403"/>
      <c r="SAM216" s="403"/>
      <c r="SAY216" s="727"/>
      <c r="SBB216" s="403"/>
      <c r="SBC216" s="403"/>
      <c r="SBO216" s="727"/>
      <c r="SBR216" s="403"/>
      <c r="SBS216" s="403"/>
      <c r="SCE216" s="727"/>
      <c r="SCH216" s="403"/>
      <c r="SCI216" s="403"/>
      <c r="SCU216" s="727"/>
      <c r="SCX216" s="403"/>
      <c r="SCY216" s="403"/>
      <c r="SDK216" s="727"/>
      <c r="SDN216" s="403"/>
      <c r="SDO216" s="403"/>
      <c r="SEA216" s="727"/>
      <c r="SED216" s="403"/>
      <c r="SEE216" s="403"/>
      <c r="SEQ216" s="727"/>
      <c r="SET216" s="403"/>
      <c r="SEU216" s="403"/>
      <c r="SFG216" s="727"/>
      <c r="SFJ216" s="403"/>
      <c r="SFK216" s="403"/>
      <c r="SFW216" s="727"/>
      <c r="SFZ216" s="403"/>
      <c r="SGA216" s="403"/>
      <c r="SGM216" s="727"/>
      <c r="SGP216" s="403"/>
      <c r="SGQ216" s="403"/>
      <c r="SHC216" s="727"/>
      <c r="SHF216" s="403"/>
      <c r="SHG216" s="403"/>
      <c r="SHS216" s="727"/>
      <c r="SHV216" s="403"/>
      <c r="SHW216" s="403"/>
      <c r="SII216" s="727"/>
      <c r="SIL216" s="403"/>
      <c r="SIM216" s="403"/>
      <c r="SIY216" s="727"/>
      <c r="SJB216" s="403"/>
      <c r="SJC216" s="403"/>
      <c r="SJO216" s="727"/>
      <c r="SJR216" s="403"/>
      <c r="SJS216" s="403"/>
      <c r="SKE216" s="727"/>
      <c r="SKH216" s="403"/>
      <c r="SKI216" s="403"/>
      <c r="SKU216" s="727"/>
      <c r="SKX216" s="403"/>
      <c r="SKY216" s="403"/>
      <c r="SLK216" s="727"/>
      <c r="SLN216" s="403"/>
      <c r="SLO216" s="403"/>
      <c r="SMA216" s="727"/>
      <c r="SMD216" s="403"/>
      <c r="SME216" s="403"/>
      <c r="SMQ216" s="727"/>
      <c r="SMT216" s="403"/>
      <c r="SMU216" s="403"/>
      <c r="SNG216" s="727"/>
      <c r="SNJ216" s="403"/>
      <c r="SNK216" s="403"/>
      <c r="SNW216" s="727"/>
      <c r="SNZ216" s="403"/>
      <c r="SOA216" s="403"/>
      <c r="SOM216" s="727"/>
      <c r="SOP216" s="403"/>
      <c r="SOQ216" s="403"/>
      <c r="SPC216" s="727"/>
      <c r="SPF216" s="403"/>
      <c r="SPG216" s="403"/>
      <c r="SPS216" s="727"/>
      <c r="SPV216" s="403"/>
      <c r="SPW216" s="403"/>
      <c r="SQI216" s="727"/>
      <c r="SQL216" s="403"/>
      <c r="SQM216" s="403"/>
      <c r="SQY216" s="727"/>
      <c r="SRB216" s="403"/>
      <c r="SRC216" s="403"/>
      <c r="SRO216" s="727"/>
      <c r="SRR216" s="403"/>
      <c r="SRS216" s="403"/>
      <c r="SSE216" s="727"/>
      <c r="SSH216" s="403"/>
      <c r="SSI216" s="403"/>
      <c r="SSU216" s="727"/>
      <c r="SSX216" s="403"/>
      <c r="SSY216" s="403"/>
      <c r="STK216" s="727"/>
      <c r="STN216" s="403"/>
      <c r="STO216" s="403"/>
      <c r="SUA216" s="727"/>
      <c r="SUD216" s="403"/>
      <c r="SUE216" s="403"/>
      <c r="SUQ216" s="727"/>
      <c r="SUT216" s="403"/>
      <c r="SUU216" s="403"/>
      <c r="SVG216" s="727"/>
      <c r="SVJ216" s="403"/>
      <c r="SVK216" s="403"/>
      <c r="SVW216" s="727"/>
      <c r="SVZ216" s="403"/>
      <c r="SWA216" s="403"/>
      <c r="SWM216" s="727"/>
      <c r="SWP216" s="403"/>
      <c r="SWQ216" s="403"/>
      <c r="SXC216" s="727"/>
      <c r="SXF216" s="403"/>
      <c r="SXG216" s="403"/>
      <c r="SXS216" s="727"/>
      <c r="SXV216" s="403"/>
      <c r="SXW216" s="403"/>
      <c r="SYI216" s="727"/>
      <c r="SYL216" s="403"/>
      <c r="SYM216" s="403"/>
      <c r="SYY216" s="727"/>
      <c r="SZB216" s="403"/>
      <c r="SZC216" s="403"/>
      <c r="SZO216" s="727"/>
      <c r="SZR216" s="403"/>
      <c r="SZS216" s="403"/>
      <c r="TAE216" s="727"/>
      <c r="TAH216" s="403"/>
      <c r="TAI216" s="403"/>
      <c r="TAU216" s="727"/>
      <c r="TAX216" s="403"/>
      <c r="TAY216" s="403"/>
      <c r="TBK216" s="727"/>
      <c r="TBN216" s="403"/>
      <c r="TBO216" s="403"/>
      <c r="TCA216" s="727"/>
      <c r="TCD216" s="403"/>
      <c r="TCE216" s="403"/>
      <c r="TCQ216" s="727"/>
      <c r="TCT216" s="403"/>
      <c r="TCU216" s="403"/>
      <c r="TDG216" s="727"/>
      <c r="TDJ216" s="403"/>
      <c r="TDK216" s="403"/>
      <c r="TDW216" s="727"/>
      <c r="TDZ216" s="403"/>
      <c r="TEA216" s="403"/>
      <c r="TEM216" s="727"/>
      <c r="TEP216" s="403"/>
      <c r="TEQ216" s="403"/>
      <c r="TFC216" s="727"/>
      <c r="TFF216" s="403"/>
      <c r="TFG216" s="403"/>
      <c r="TFS216" s="727"/>
      <c r="TFV216" s="403"/>
      <c r="TFW216" s="403"/>
      <c r="TGI216" s="727"/>
      <c r="TGL216" s="403"/>
      <c r="TGM216" s="403"/>
      <c r="TGY216" s="727"/>
      <c r="THB216" s="403"/>
      <c r="THC216" s="403"/>
      <c r="THO216" s="727"/>
      <c r="THR216" s="403"/>
      <c r="THS216" s="403"/>
      <c r="TIE216" s="727"/>
      <c r="TIH216" s="403"/>
      <c r="TII216" s="403"/>
      <c r="TIU216" s="727"/>
      <c r="TIX216" s="403"/>
      <c r="TIY216" s="403"/>
      <c r="TJK216" s="727"/>
      <c r="TJN216" s="403"/>
      <c r="TJO216" s="403"/>
      <c r="TKA216" s="727"/>
      <c r="TKD216" s="403"/>
      <c r="TKE216" s="403"/>
      <c r="TKQ216" s="727"/>
      <c r="TKT216" s="403"/>
      <c r="TKU216" s="403"/>
      <c r="TLG216" s="727"/>
      <c r="TLJ216" s="403"/>
      <c r="TLK216" s="403"/>
      <c r="TLW216" s="727"/>
      <c r="TLZ216" s="403"/>
      <c r="TMA216" s="403"/>
      <c r="TMM216" s="727"/>
      <c r="TMP216" s="403"/>
      <c r="TMQ216" s="403"/>
      <c r="TNC216" s="727"/>
      <c r="TNF216" s="403"/>
      <c r="TNG216" s="403"/>
      <c r="TNS216" s="727"/>
      <c r="TNV216" s="403"/>
      <c r="TNW216" s="403"/>
      <c r="TOI216" s="727"/>
      <c r="TOL216" s="403"/>
      <c r="TOM216" s="403"/>
      <c r="TOY216" s="727"/>
      <c r="TPB216" s="403"/>
      <c r="TPC216" s="403"/>
      <c r="TPO216" s="727"/>
      <c r="TPR216" s="403"/>
      <c r="TPS216" s="403"/>
      <c r="TQE216" s="727"/>
      <c r="TQH216" s="403"/>
      <c r="TQI216" s="403"/>
      <c r="TQU216" s="727"/>
      <c r="TQX216" s="403"/>
      <c r="TQY216" s="403"/>
      <c r="TRK216" s="727"/>
      <c r="TRN216" s="403"/>
      <c r="TRO216" s="403"/>
      <c r="TSA216" s="727"/>
      <c r="TSD216" s="403"/>
      <c r="TSE216" s="403"/>
      <c r="TSQ216" s="727"/>
      <c r="TST216" s="403"/>
      <c r="TSU216" s="403"/>
      <c r="TTG216" s="727"/>
      <c r="TTJ216" s="403"/>
      <c r="TTK216" s="403"/>
      <c r="TTW216" s="727"/>
      <c r="TTZ216" s="403"/>
      <c r="TUA216" s="403"/>
      <c r="TUM216" s="727"/>
      <c r="TUP216" s="403"/>
      <c r="TUQ216" s="403"/>
      <c r="TVC216" s="727"/>
      <c r="TVF216" s="403"/>
      <c r="TVG216" s="403"/>
      <c r="TVS216" s="727"/>
      <c r="TVV216" s="403"/>
      <c r="TVW216" s="403"/>
      <c r="TWI216" s="727"/>
      <c r="TWL216" s="403"/>
      <c r="TWM216" s="403"/>
      <c r="TWY216" s="727"/>
      <c r="TXB216" s="403"/>
      <c r="TXC216" s="403"/>
      <c r="TXO216" s="727"/>
      <c r="TXR216" s="403"/>
      <c r="TXS216" s="403"/>
      <c r="TYE216" s="727"/>
      <c r="TYH216" s="403"/>
      <c r="TYI216" s="403"/>
      <c r="TYU216" s="727"/>
      <c r="TYX216" s="403"/>
      <c r="TYY216" s="403"/>
      <c r="TZK216" s="727"/>
      <c r="TZN216" s="403"/>
      <c r="TZO216" s="403"/>
      <c r="UAA216" s="727"/>
      <c r="UAD216" s="403"/>
      <c r="UAE216" s="403"/>
      <c r="UAQ216" s="727"/>
      <c r="UAT216" s="403"/>
      <c r="UAU216" s="403"/>
      <c r="UBG216" s="727"/>
      <c r="UBJ216" s="403"/>
      <c r="UBK216" s="403"/>
      <c r="UBW216" s="727"/>
      <c r="UBZ216" s="403"/>
      <c r="UCA216" s="403"/>
      <c r="UCM216" s="727"/>
      <c r="UCP216" s="403"/>
      <c r="UCQ216" s="403"/>
      <c r="UDC216" s="727"/>
      <c r="UDF216" s="403"/>
      <c r="UDG216" s="403"/>
      <c r="UDS216" s="727"/>
      <c r="UDV216" s="403"/>
      <c r="UDW216" s="403"/>
      <c r="UEI216" s="727"/>
      <c r="UEL216" s="403"/>
      <c r="UEM216" s="403"/>
      <c r="UEY216" s="727"/>
      <c r="UFB216" s="403"/>
      <c r="UFC216" s="403"/>
      <c r="UFO216" s="727"/>
      <c r="UFR216" s="403"/>
      <c r="UFS216" s="403"/>
      <c r="UGE216" s="727"/>
      <c r="UGH216" s="403"/>
      <c r="UGI216" s="403"/>
      <c r="UGU216" s="727"/>
      <c r="UGX216" s="403"/>
      <c r="UGY216" s="403"/>
      <c r="UHK216" s="727"/>
      <c r="UHN216" s="403"/>
      <c r="UHO216" s="403"/>
      <c r="UIA216" s="727"/>
      <c r="UID216" s="403"/>
      <c r="UIE216" s="403"/>
      <c r="UIQ216" s="727"/>
      <c r="UIT216" s="403"/>
      <c r="UIU216" s="403"/>
      <c r="UJG216" s="727"/>
      <c r="UJJ216" s="403"/>
      <c r="UJK216" s="403"/>
      <c r="UJW216" s="727"/>
      <c r="UJZ216" s="403"/>
      <c r="UKA216" s="403"/>
      <c r="UKM216" s="727"/>
      <c r="UKP216" s="403"/>
      <c r="UKQ216" s="403"/>
      <c r="ULC216" s="727"/>
      <c r="ULF216" s="403"/>
      <c r="ULG216" s="403"/>
      <c r="ULS216" s="727"/>
      <c r="ULV216" s="403"/>
      <c r="ULW216" s="403"/>
      <c r="UMI216" s="727"/>
      <c r="UML216" s="403"/>
      <c r="UMM216" s="403"/>
      <c r="UMY216" s="727"/>
      <c r="UNB216" s="403"/>
      <c r="UNC216" s="403"/>
      <c r="UNO216" s="727"/>
      <c r="UNR216" s="403"/>
      <c r="UNS216" s="403"/>
      <c r="UOE216" s="727"/>
      <c r="UOH216" s="403"/>
      <c r="UOI216" s="403"/>
      <c r="UOU216" s="727"/>
      <c r="UOX216" s="403"/>
      <c r="UOY216" s="403"/>
      <c r="UPK216" s="727"/>
      <c r="UPN216" s="403"/>
      <c r="UPO216" s="403"/>
      <c r="UQA216" s="727"/>
      <c r="UQD216" s="403"/>
      <c r="UQE216" s="403"/>
      <c r="UQQ216" s="727"/>
      <c r="UQT216" s="403"/>
      <c r="UQU216" s="403"/>
      <c r="URG216" s="727"/>
      <c r="URJ216" s="403"/>
      <c r="URK216" s="403"/>
      <c r="URW216" s="727"/>
      <c r="URZ216" s="403"/>
      <c r="USA216" s="403"/>
      <c r="USM216" s="727"/>
      <c r="USP216" s="403"/>
      <c r="USQ216" s="403"/>
      <c r="UTC216" s="727"/>
      <c r="UTF216" s="403"/>
      <c r="UTG216" s="403"/>
      <c r="UTS216" s="727"/>
      <c r="UTV216" s="403"/>
      <c r="UTW216" s="403"/>
      <c r="UUI216" s="727"/>
      <c r="UUL216" s="403"/>
      <c r="UUM216" s="403"/>
      <c r="UUY216" s="727"/>
      <c r="UVB216" s="403"/>
      <c r="UVC216" s="403"/>
      <c r="UVO216" s="727"/>
      <c r="UVR216" s="403"/>
      <c r="UVS216" s="403"/>
      <c r="UWE216" s="727"/>
      <c r="UWH216" s="403"/>
      <c r="UWI216" s="403"/>
      <c r="UWU216" s="727"/>
      <c r="UWX216" s="403"/>
      <c r="UWY216" s="403"/>
      <c r="UXK216" s="727"/>
      <c r="UXN216" s="403"/>
      <c r="UXO216" s="403"/>
      <c r="UYA216" s="727"/>
      <c r="UYD216" s="403"/>
      <c r="UYE216" s="403"/>
      <c r="UYQ216" s="727"/>
      <c r="UYT216" s="403"/>
      <c r="UYU216" s="403"/>
      <c r="UZG216" s="727"/>
      <c r="UZJ216" s="403"/>
      <c r="UZK216" s="403"/>
      <c r="UZW216" s="727"/>
      <c r="UZZ216" s="403"/>
      <c r="VAA216" s="403"/>
      <c r="VAM216" s="727"/>
      <c r="VAP216" s="403"/>
      <c r="VAQ216" s="403"/>
      <c r="VBC216" s="727"/>
      <c r="VBF216" s="403"/>
      <c r="VBG216" s="403"/>
      <c r="VBS216" s="727"/>
      <c r="VBV216" s="403"/>
      <c r="VBW216" s="403"/>
      <c r="VCI216" s="727"/>
      <c r="VCL216" s="403"/>
      <c r="VCM216" s="403"/>
      <c r="VCY216" s="727"/>
      <c r="VDB216" s="403"/>
      <c r="VDC216" s="403"/>
      <c r="VDO216" s="727"/>
      <c r="VDR216" s="403"/>
      <c r="VDS216" s="403"/>
      <c r="VEE216" s="727"/>
      <c r="VEH216" s="403"/>
      <c r="VEI216" s="403"/>
      <c r="VEU216" s="727"/>
      <c r="VEX216" s="403"/>
      <c r="VEY216" s="403"/>
      <c r="VFK216" s="727"/>
      <c r="VFN216" s="403"/>
      <c r="VFO216" s="403"/>
      <c r="VGA216" s="727"/>
      <c r="VGD216" s="403"/>
      <c r="VGE216" s="403"/>
      <c r="VGQ216" s="727"/>
      <c r="VGT216" s="403"/>
      <c r="VGU216" s="403"/>
      <c r="VHG216" s="727"/>
      <c r="VHJ216" s="403"/>
      <c r="VHK216" s="403"/>
      <c r="VHW216" s="727"/>
      <c r="VHZ216" s="403"/>
      <c r="VIA216" s="403"/>
      <c r="VIM216" s="727"/>
      <c r="VIP216" s="403"/>
      <c r="VIQ216" s="403"/>
      <c r="VJC216" s="727"/>
      <c r="VJF216" s="403"/>
      <c r="VJG216" s="403"/>
      <c r="VJS216" s="727"/>
      <c r="VJV216" s="403"/>
      <c r="VJW216" s="403"/>
      <c r="VKI216" s="727"/>
      <c r="VKL216" s="403"/>
      <c r="VKM216" s="403"/>
      <c r="VKY216" s="727"/>
      <c r="VLB216" s="403"/>
      <c r="VLC216" s="403"/>
      <c r="VLO216" s="727"/>
      <c r="VLR216" s="403"/>
      <c r="VLS216" s="403"/>
      <c r="VME216" s="727"/>
      <c r="VMH216" s="403"/>
      <c r="VMI216" s="403"/>
      <c r="VMU216" s="727"/>
      <c r="VMX216" s="403"/>
      <c r="VMY216" s="403"/>
      <c r="VNK216" s="727"/>
      <c r="VNN216" s="403"/>
      <c r="VNO216" s="403"/>
      <c r="VOA216" s="727"/>
      <c r="VOD216" s="403"/>
      <c r="VOE216" s="403"/>
      <c r="VOQ216" s="727"/>
      <c r="VOT216" s="403"/>
      <c r="VOU216" s="403"/>
      <c r="VPG216" s="727"/>
      <c r="VPJ216" s="403"/>
      <c r="VPK216" s="403"/>
      <c r="VPW216" s="727"/>
      <c r="VPZ216" s="403"/>
      <c r="VQA216" s="403"/>
      <c r="VQM216" s="727"/>
      <c r="VQP216" s="403"/>
      <c r="VQQ216" s="403"/>
      <c r="VRC216" s="727"/>
      <c r="VRF216" s="403"/>
      <c r="VRG216" s="403"/>
      <c r="VRS216" s="727"/>
      <c r="VRV216" s="403"/>
      <c r="VRW216" s="403"/>
      <c r="VSI216" s="727"/>
      <c r="VSL216" s="403"/>
      <c r="VSM216" s="403"/>
      <c r="VSY216" s="727"/>
      <c r="VTB216" s="403"/>
      <c r="VTC216" s="403"/>
      <c r="VTO216" s="727"/>
      <c r="VTR216" s="403"/>
      <c r="VTS216" s="403"/>
      <c r="VUE216" s="727"/>
      <c r="VUH216" s="403"/>
      <c r="VUI216" s="403"/>
      <c r="VUU216" s="727"/>
      <c r="VUX216" s="403"/>
      <c r="VUY216" s="403"/>
      <c r="VVK216" s="727"/>
      <c r="VVN216" s="403"/>
      <c r="VVO216" s="403"/>
      <c r="VWA216" s="727"/>
      <c r="VWD216" s="403"/>
      <c r="VWE216" s="403"/>
      <c r="VWQ216" s="727"/>
      <c r="VWT216" s="403"/>
      <c r="VWU216" s="403"/>
      <c r="VXG216" s="727"/>
      <c r="VXJ216" s="403"/>
      <c r="VXK216" s="403"/>
      <c r="VXW216" s="727"/>
      <c r="VXZ216" s="403"/>
      <c r="VYA216" s="403"/>
      <c r="VYM216" s="727"/>
      <c r="VYP216" s="403"/>
      <c r="VYQ216" s="403"/>
      <c r="VZC216" s="727"/>
      <c r="VZF216" s="403"/>
      <c r="VZG216" s="403"/>
      <c r="VZS216" s="727"/>
      <c r="VZV216" s="403"/>
      <c r="VZW216" s="403"/>
      <c r="WAI216" s="727"/>
      <c r="WAL216" s="403"/>
      <c r="WAM216" s="403"/>
      <c r="WAY216" s="727"/>
      <c r="WBB216" s="403"/>
      <c r="WBC216" s="403"/>
      <c r="WBO216" s="727"/>
      <c r="WBR216" s="403"/>
      <c r="WBS216" s="403"/>
      <c r="WCE216" s="727"/>
      <c r="WCH216" s="403"/>
      <c r="WCI216" s="403"/>
      <c r="WCU216" s="727"/>
      <c r="WCX216" s="403"/>
      <c r="WCY216" s="403"/>
      <c r="WDK216" s="727"/>
      <c r="WDN216" s="403"/>
      <c r="WDO216" s="403"/>
      <c r="WEA216" s="727"/>
      <c r="WED216" s="403"/>
      <c r="WEE216" s="403"/>
      <c r="WEQ216" s="727"/>
      <c r="WET216" s="403"/>
      <c r="WEU216" s="403"/>
      <c r="WFG216" s="727"/>
      <c r="WFJ216" s="403"/>
      <c r="WFK216" s="403"/>
      <c r="WFW216" s="727"/>
      <c r="WFZ216" s="403"/>
      <c r="WGA216" s="403"/>
      <c r="WGM216" s="727"/>
      <c r="WGP216" s="403"/>
      <c r="WGQ216" s="403"/>
      <c r="WHC216" s="727"/>
      <c r="WHF216" s="403"/>
      <c r="WHG216" s="403"/>
      <c r="WHS216" s="727"/>
      <c r="WHV216" s="403"/>
      <c r="WHW216" s="403"/>
      <c r="WII216" s="727"/>
      <c r="WIL216" s="403"/>
      <c r="WIM216" s="403"/>
      <c r="WIY216" s="727"/>
      <c r="WJB216" s="403"/>
      <c r="WJC216" s="403"/>
      <c r="WJO216" s="727"/>
      <c r="WJR216" s="403"/>
      <c r="WJS216" s="403"/>
      <c r="WKE216" s="727"/>
      <c r="WKH216" s="403"/>
      <c r="WKI216" s="403"/>
      <c r="WKU216" s="727"/>
      <c r="WKX216" s="403"/>
      <c r="WKY216" s="403"/>
      <c r="WLK216" s="727"/>
      <c r="WLN216" s="403"/>
      <c r="WLO216" s="403"/>
      <c r="WMA216" s="727"/>
      <c r="WMD216" s="403"/>
      <c r="WME216" s="403"/>
      <c r="WMQ216" s="727"/>
      <c r="WMT216" s="403"/>
      <c r="WMU216" s="403"/>
      <c r="WNG216" s="727"/>
      <c r="WNJ216" s="403"/>
      <c r="WNK216" s="403"/>
      <c r="WNW216" s="727"/>
      <c r="WNZ216" s="403"/>
      <c r="WOA216" s="403"/>
      <c r="WOM216" s="727"/>
      <c r="WOP216" s="403"/>
      <c r="WOQ216" s="403"/>
      <c r="WPC216" s="727"/>
      <c r="WPF216" s="403"/>
      <c r="WPG216" s="403"/>
      <c r="WPS216" s="727"/>
      <c r="WPV216" s="403"/>
      <c r="WPW216" s="403"/>
      <c r="WQI216" s="727"/>
      <c r="WQL216" s="403"/>
      <c r="WQM216" s="403"/>
      <c r="WQY216" s="727"/>
      <c r="WRB216" s="403"/>
      <c r="WRC216" s="403"/>
      <c r="WRO216" s="727"/>
      <c r="WRR216" s="403"/>
      <c r="WRS216" s="403"/>
      <c r="WSE216" s="727"/>
      <c r="WSH216" s="403"/>
      <c r="WSI216" s="403"/>
      <c r="WSU216" s="727"/>
      <c r="WSX216" s="403"/>
      <c r="WSY216" s="403"/>
      <c r="WTK216" s="727"/>
      <c r="WTN216" s="403"/>
      <c r="WTO216" s="403"/>
      <c r="WUA216" s="727"/>
      <c r="WUD216" s="403"/>
      <c r="WUE216" s="403"/>
      <c r="WUQ216" s="727"/>
      <c r="WUT216" s="403"/>
      <c r="WUU216" s="403"/>
      <c r="WVG216" s="727"/>
      <c r="WVJ216" s="403"/>
      <c r="WVK216" s="403"/>
      <c r="WVW216" s="727"/>
      <c r="WVZ216" s="403"/>
      <c r="WWA216" s="403"/>
      <c r="WWM216" s="727"/>
      <c r="WWP216" s="403"/>
      <c r="WWQ216" s="403"/>
      <c r="WXC216" s="727"/>
      <c r="WXF216" s="403"/>
      <c r="WXG216" s="403"/>
      <c r="WXS216" s="727"/>
      <c r="WXV216" s="403"/>
      <c r="WXW216" s="403"/>
      <c r="WYI216" s="727"/>
      <c r="WYL216" s="403"/>
      <c r="WYM216" s="403"/>
      <c r="WYY216" s="727"/>
      <c r="WZB216" s="403"/>
      <c r="WZC216" s="403"/>
      <c r="WZO216" s="727"/>
      <c r="WZR216" s="403"/>
      <c r="WZS216" s="403"/>
      <c r="XAE216" s="727"/>
      <c r="XAH216" s="403"/>
      <c r="XAI216" s="403"/>
      <c r="XAU216" s="727"/>
      <c r="XAX216" s="403"/>
      <c r="XAY216" s="403"/>
      <c r="XBK216" s="727"/>
      <c r="XBN216" s="403"/>
      <c r="XBO216" s="403"/>
      <c r="XCA216" s="727"/>
      <c r="XCD216" s="403"/>
      <c r="XCE216" s="403"/>
      <c r="XCQ216" s="727"/>
      <c r="XCT216" s="403"/>
      <c r="XCU216" s="403"/>
      <c r="XDG216" s="727"/>
      <c r="XDJ216" s="403"/>
      <c r="XDK216" s="403"/>
      <c r="XDW216" s="727"/>
      <c r="XDZ216" s="403"/>
      <c r="XEA216" s="403"/>
      <c r="XEM216" s="727"/>
      <c r="XEP216" s="403"/>
      <c r="XEQ216" s="403"/>
      <c r="XFC216" s="727"/>
    </row>
    <row r="217" spans="1:1023 1026:2047 2050:3071 3074:4095 4098:5119 5122:6143 6146:7167 7170:8191 8194:9215 9218:10239 10242:11263 11266:12287 12290:13311 13314:14335 14338:15359 15362:16383" s="94" customFormat="1" ht="14.25" customHeight="1">
      <c r="A217" s="570" t="s">
        <v>15</v>
      </c>
      <c r="B217" s="571">
        <v>45944</v>
      </c>
      <c r="C217" s="571">
        <v>45951</v>
      </c>
      <c r="D217" s="570" t="s">
        <v>485</v>
      </c>
      <c r="E217" s="570" t="s">
        <v>486</v>
      </c>
      <c r="F217" s="570">
        <v>65</v>
      </c>
      <c r="G217" s="570" t="s">
        <v>499</v>
      </c>
      <c r="H217" s="570">
        <v>2400</v>
      </c>
      <c r="I217" s="570">
        <v>15</v>
      </c>
      <c r="J217" s="570">
        <v>0</v>
      </c>
      <c r="K217" s="570">
        <v>0</v>
      </c>
      <c r="L217" s="570">
        <v>0</v>
      </c>
      <c r="M217" s="570">
        <v>0</v>
      </c>
      <c r="N217" s="570">
        <f t="shared" si="2197"/>
        <v>2415</v>
      </c>
      <c r="O217" s="563">
        <f t="shared" si="2198"/>
        <v>37.153846153846153</v>
      </c>
      <c r="P217" s="570" t="s">
        <v>1283</v>
      </c>
      <c r="R217" s="403"/>
      <c r="S217" s="403"/>
      <c r="AE217" s="727"/>
      <c r="AH217" s="403"/>
      <c r="AI217" s="403"/>
      <c r="AU217" s="727"/>
      <c r="AX217" s="403"/>
      <c r="AY217" s="403"/>
      <c r="BK217" s="727"/>
      <c r="BN217" s="403"/>
      <c r="BO217" s="403"/>
      <c r="CA217" s="727"/>
      <c r="CD217" s="403"/>
      <c r="CE217" s="403"/>
      <c r="CQ217" s="727"/>
      <c r="CT217" s="403"/>
      <c r="CU217" s="403"/>
      <c r="DG217" s="727"/>
      <c r="DJ217" s="403"/>
      <c r="DK217" s="403"/>
      <c r="DW217" s="727"/>
      <c r="DZ217" s="403"/>
      <c r="EA217" s="403"/>
      <c r="EM217" s="727"/>
      <c r="EP217" s="403"/>
      <c r="EQ217" s="403"/>
      <c r="FC217" s="727"/>
      <c r="FF217" s="403"/>
      <c r="FG217" s="403"/>
      <c r="FS217" s="727"/>
      <c r="FV217" s="403"/>
      <c r="FW217" s="403"/>
      <c r="GI217" s="727"/>
      <c r="GL217" s="403"/>
      <c r="GM217" s="403"/>
      <c r="GY217" s="727"/>
      <c r="HB217" s="403"/>
      <c r="HC217" s="403"/>
      <c r="HO217" s="727"/>
      <c r="HR217" s="403"/>
      <c r="HS217" s="403"/>
      <c r="IE217" s="727"/>
      <c r="IH217" s="403"/>
      <c r="II217" s="403"/>
      <c r="IU217" s="727"/>
      <c r="IX217" s="403"/>
      <c r="IY217" s="403"/>
      <c r="JK217" s="727"/>
      <c r="JN217" s="403"/>
      <c r="JO217" s="403"/>
      <c r="KA217" s="727"/>
      <c r="KD217" s="403"/>
      <c r="KE217" s="403"/>
      <c r="KQ217" s="727"/>
      <c r="KT217" s="403"/>
      <c r="KU217" s="403"/>
      <c r="LG217" s="727"/>
      <c r="LJ217" s="403"/>
      <c r="LK217" s="403"/>
      <c r="LW217" s="727"/>
      <c r="LZ217" s="403"/>
      <c r="MA217" s="403"/>
      <c r="MM217" s="727"/>
      <c r="MP217" s="403"/>
      <c r="MQ217" s="403"/>
      <c r="NC217" s="727"/>
      <c r="NF217" s="403"/>
      <c r="NG217" s="403"/>
      <c r="NS217" s="727"/>
      <c r="NV217" s="403"/>
      <c r="NW217" s="403"/>
      <c r="OI217" s="727"/>
      <c r="OL217" s="403"/>
      <c r="OM217" s="403"/>
      <c r="OY217" s="727"/>
      <c r="PB217" s="403"/>
      <c r="PC217" s="403"/>
      <c r="PO217" s="727"/>
      <c r="PR217" s="403"/>
      <c r="PS217" s="403"/>
      <c r="QE217" s="727"/>
      <c r="QH217" s="403"/>
      <c r="QI217" s="403"/>
      <c r="QU217" s="727"/>
      <c r="QX217" s="403"/>
      <c r="QY217" s="403"/>
      <c r="RK217" s="727"/>
      <c r="RN217" s="403"/>
      <c r="RO217" s="403"/>
      <c r="SA217" s="727"/>
      <c r="SD217" s="403"/>
      <c r="SE217" s="403"/>
      <c r="SQ217" s="727"/>
      <c r="ST217" s="403"/>
      <c r="SU217" s="403"/>
      <c r="TG217" s="727"/>
      <c r="TJ217" s="403"/>
      <c r="TK217" s="403"/>
      <c r="TW217" s="727"/>
      <c r="TZ217" s="403"/>
      <c r="UA217" s="403"/>
      <c r="UM217" s="727"/>
      <c r="UP217" s="403"/>
      <c r="UQ217" s="403"/>
      <c r="VC217" s="727"/>
      <c r="VF217" s="403"/>
      <c r="VG217" s="403"/>
      <c r="VS217" s="727"/>
      <c r="VV217" s="403"/>
      <c r="VW217" s="403"/>
      <c r="WI217" s="727"/>
      <c r="WL217" s="403"/>
      <c r="WM217" s="403"/>
      <c r="WY217" s="727"/>
      <c r="XB217" s="403"/>
      <c r="XC217" s="403"/>
      <c r="XO217" s="727"/>
      <c r="XR217" s="403"/>
      <c r="XS217" s="403"/>
      <c r="YE217" s="727"/>
      <c r="YH217" s="403"/>
      <c r="YI217" s="403"/>
      <c r="YU217" s="727"/>
      <c r="YX217" s="403"/>
      <c r="YY217" s="403"/>
      <c r="ZK217" s="727"/>
      <c r="ZN217" s="403"/>
      <c r="ZO217" s="403"/>
      <c r="AAA217" s="727"/>
      <c r="AAD217" s="403"/>
      <c r="AAE217" s="403"/>
      <c r="AAQ217" s="727"/>
      <c r="AAT217" s="403"/>
      <c r="AAU217" s="403"/>
      <c r="ABG217" s="727"/>
      <c r="ABJ217" s="403"/>
      <c r="ABK217" s="403"/>
      <c r="ABW217" s="727"/>
      <c r="ABZ217" s="403"/>
      <c r="ACA217" s="403"/>
      <c r="ACM217" s="727"/>
      <c r="ACP217" s="403"/>
      <c r="ACQ217" s="403"/>
      <c r="ADC217" s="727"/>
      <c r="ADF217" s="403"/>
      <c r="ADG217" s="403"/>
      <c r="ADS217" s="727"/>
      <c r="ADV217" s="403"/>
      <c r="ADW217" s="403"/>
      <c r="AEI217" s="727"/>
      <c r="AEL217" s="403"/>
      <c r="AEM217" s="403"/>
      <c r="AEY217" s="727"/>
      <c r="AFB217" s="403"/>
      <c r="AFC217" s="403"/>
      <c r="AFO217" s="727"/>
      <c r="AFR217" s="403"/>
      <c r="AFS217" s="403"/>
      <c r="AGE217" s="727"/>
      <c r="AGH217" s="403"/>
      <c r="AGI217" s="403"/>
      <c r="AGU217" s="727"/>
      <c r="AGX217" s="403"/>
      <c r="AGY217" s="403"/>
      <c r="AHK217" s="727"/>
      <c r="AHN217" s="403"/>
      <c r="AHO217" s="403"/>
      <c r="AIA217" s="727"/>
      <c r="AID217" s="403"/>
      <c r="AIE217" s="403"/>
      <c r="AIQ217" s="727"/>
      <c r="AIT217" s="403"/>
      <c r="AIU217" s="403"/>
      <c r="AJG217" s="727"/>
      <c r="AJJ217" s="403"/>
      <c r="AJK217" s="403"/>
      <c r="AJW217" s="727"/>
      <c r="AJZ217" s="403"/>
      <c r="AKA217" s="403"/>
      <c r="AKM217" s="727"/>
      <c r="AKP217" s="403"/>
      <c r="AKQ217" s="403"/>
      <c r="ALC217" s="727"/>
      <c r="ALF217" s="403"/>
      <c r="ALG217" s="403"/>
      <c r="ALS217" s="727"/>
      <c r="ALV217" s="403"/>
      <c r="ALW217" s="403"/>
      <c r="AMI217" s="727"/>
      <c r="AML217" s="403"/>
      <c r="AMM217" s="403"/>
      <c r="AMY217" s="727"/>
      <c r="ANB217" s="403"/>
      <c r="ANC217" s="403"/>
      <c r="ANO217" s="727"/>
      <c r="ANR217" s="403"/>
      <c r="ANS217" s="403"/>
      <c r="AOE217" s="727"/>
      <c r="AOH217" s="403"/>
      <c r="AOI217" s="403"/>
      <c r="AOU217" s="727"/>
      <c r="AOX217" s="403"/>
      <c r="AOY217" s="403"/>
      <c r="APK217" s="727"/>
      <c r="APN217" s="403"/>
      <c r="APO217" s="403"/>
      <c r="AQA217" s="727"/>
      <c r="AQD217" s="403"/>
      <c r="AQE217" s="403"/>
      <c r="AQQ217" s="727"/>
      <c r="AQT217" s="403"/>
      <c r="AQU217" s="403"/>
      <c r="ARG217" s="727"/>
      <c r="ARJ217" s="403"/>
      <c r="ARK217" s="403"/>
      <c r="ARW217" s="727"/>
      <c r="ARZ217" s="403"/>
      <c r="ASA217" s="403"/>
      <c r="ASM217" s="727"/>
      <c r="ASP217" s="403"/>
      <c r="ASQ217" s="403"/>
      <c r="ATC217" s="727"/>
      <c r="ATF217" s="403"/>
      <c r="ATG217" s="403"/>
      <c r="ATS217" s="727"/>
      <c r="ATV217" s="403"/>
      <c r="ATW217" s="403"/>
      <c r="AUI217" s="727"/>
      <c r="AUL217" s="403"/>
      <c r="AUM217" s="403"/>
      <c r="AUY217" s="727"/>
      <c r="AVB217" s="403"/>
      <c r="AVC217" s="403"/>
      <c r="AVO217" s="727"/>
      <c r="AVR217" s="403"/>
      <c r="AVS217" s="403"/>
      <c r="AWE217" s="727"/>
      <c r="AWH217" s="403"/>
      <c r="AWI217" s="403"/>
      <c r="AWU217" s="727"/>
      <c r="AWX217" s="403"/>
      <c r="AWY217" s="403"/>
      <c r="AXK217" s="727"/>
      <c r="AXN217" s="403"/>
      <c r="AXO217" s="403"/>
      <c r="AYA217" s="727"/>
      <c r="AYD217" s="403"/>
      <c r="AYE217" s="403"/>
      <c r="AYQ217" s="727"/>
      <c r="AYT217" s="403"/>
      <c r="AYU217" s="403"/>
      <c r="AZG217" s="727"/>
      <c r="AZJ217" s="403"/>
      <c r="AZK217" s="403"/>
      <c r="AZW217" s="727"/>
      <c r="AZZ217" s="403"/>
      <c r="BAA217" s="403"/>
      <c r="BAM217" s="727"/>
      <c r="BAP217" s="403"/>
      <c r="BAQ217" s="403"/>
      <c r="BBC217" s="727"/>
      <c r="BBF217" s="403"/>
      <c r="BBG217" s="403"/>
      <c r="BBS217" s="727"/>
      <c r="BBV217" s="403"/>
      <c r="BBW217" s="403"/>
      <c r="BCI217" s="727"/>
      <c r="BCL217" s="403"/>
      <c r="BCM217" s="403"/>
      <c r="BCY217" s="727"/>
      <c r="BDB217" s="403"/>
      <c r="BDC217" s="403"/>
      <c r="BDO217" s="727"/>
      <c r="BDR217" s="403"/>
      <c r="BDS217" s="403"/>
      <c r="BEE217" s="727"/>
      <c r="BEH217" s="403"/>
      <c r="BEI217" s="403"/>
      <c r="BEU217" s="727"/>
      <c r="BEX217" s="403"/>
      <c r="BEY217" s="403"/>
      <c r="BFK217" s="727"/>
      <c r="BFN217" s="403"/>
      <c r="BFO217" s="403"/>
      <c r="BGA217" s="727"/>
      <c r="BGD217" s="403"/>
      <c r="BGE217" s="403"/>
      <c r="BGQ217" s="727"/>
      <c r="BGT217" s="403"/>
      <c r="BGU217" s="403"/>
      <c r="BHG217" s="727"/>
      <c r="BHJ217" s="403"/>
      <c r="BHK217" s="403"/>
      <c r="BHW217" s="727"/>
      <c r="BHZ217" s="403"/>
      <c r="BIA217" s="403"/>
      <c r="BIM217" s="727"/>
      <c r="BIP217" s="403"/>
      <c r="BIQ217" s="403"/>
      <c r="BJC217" s="727"/>
      <c r="BJF217" s="403"/>
      <c r="BJG217" s="403"/>
      <c r="BJS217" s="727"/>
      <c r="BJV217" s="403"/>
      <c r="BJW217" s="403"/>
      <c r="BKI217" s="727"/>
      <c r="BKL217" s="403"/>
      <c r="BKM217" s="403"/>
      <c r="BKY217" s="727"/>
      <c r="BLB217" s="403"/>
      <c r="BLC217" s="403"/>
      <c r="BLO217" s="727"/>
      <c r="BLR217" s="403"/>
      <c r="BLS217" s="403"/>
      <c r="BME217" s="727"/>
      <c r="BMH217" s="403"/>
      <c r="BMI217" s="403"/>
      <c r="BMU217" s="727"/>
      <c r="BMX217" s="403"/>
      <c r="BMY217" s="403"/>
      <c r="BNK217" s="727"/>
      <c r="BNN217" s="403"/>
      <c r="BNO217" s="403"/>
      <c r="BOA217" s="727"/>
      <c r="BOD217" s="403"/>
      <c r="BOE217" s="403"/>
      <c r="BOQ217" s="727"/>
      <c r="BOT217" s="403"/>
      <c r="BOU217" s="403"/>
      <c r="BPG217" s="727"/>
      <c r="BPJ217" s="403"/>
      <c r="BPK217" s="403"/>
      <c r="BPW217" s="727"/>
      <c r="BPZ217" s="403"/>
      <c r="BQA217" s="403"/>
      <c r="BQM217" s="727"/>
      <c r="BQP217" s="403"/>
      <c r="BQQ217" s="403"/>
      <c r="BRC217" s="727"/>
      <c r="BRF217" s="403"/>
      <c r="BRG217" s="403"/>
      <c r="BRS217" s="727"/>
      <c r="BRV217" s="403"/>
      <c r="BRW217" s="403"/>
      <c r="BSI217" s="727"/>
      <c r="BSL217" s="403"/>
      <c r="BSM217" s="403"/>
      <c r="BSY217" s="727"/>
      <c r="BTB217" s="403"/>
      <c r="BTC217" s="403"/>
      <c r="BTO217" s="727"/>
      <c r="BTR217" s="403"/>
      <c r="BTS217" s="403"/>
      <c r="BUE217" s="727"/>
      <c r="BUH217" s="403"/>
      <c r="BUI217" s="403"/>
      <c r="BUU217" s="727"/>
      <c r="BUX217" s="403"/>
      <c r="BUY217" s="403"/>
      <c r="BVK217" s="727"/>
      <c r="BVN217" s="403"/>
      <c r="BVO217" s="403"/>
      <c r="BWA217" s="727"/>
      <c r="BWD217" s="403"/>
      <c r="BWE217" s="403"/>
      <c r="BWQ217" s="727"/>
      <c r="BWT217" s="403"/>
      <c r="BWU217" s="403"/>
      <c r="BXG217" s="727"/>
      <c r="BXJ217" s="403"/>
      <c r="BXK217" s="403"/>
      <c r="BXW217" s="727"/>
      <c r="BXZ217" s="403"/>
      <c r="BYA217" s="403"/>
      <c r="BYM217" s="727"/>
      <c r="BYP217" s="403"/>
      <c r="BYQ217" s="403"/>
      <c r="BZC217" s="727"/>
      <c r="BZF217" s="403"/>
      <c r="BZG217" s="403"/>
      <c r="BZS217" s="727"/>
      <c r="BZV217" s="403"/>
      <c r="BZW217" s="403"/>
      <c r="CAI217" s="727"/>
      <c r="CAL217" s="403"/>
      <c r="CAM217" s="403"/>
      <c r="CAY217" s="727"/>
      <c r="CBB217" s="403"/>
      <c r="CBC217" s="403"/>
      <c r="CBO217" s="727"/>
      <c r="CBR217" s="403"/>
      <c r="CBS217" s="403"/>
      <c r="CCE217" s="727"/>
      <c r="CCH217" s="403"/>
      <c r="CCI217" s="403"/>
      <c r="CCU217" s="727"/>
      <c r="CCX217" s="403"/>
      <c r="CCY217" s="403"/>
      <c r="CDK217" s="727"/>
      <c r="CDN217" s="403"/>
      <c r="CDO217" s="403"/>
      <c r="CEA217" s="727"/>
      <c r="CED217" s="403"/>
      <c r="CEE217" s="403"/>
      <c r="CEQ217" s="727"/>
      <c r="CET217" s="403"/>
      <c r="CEU217" s="403"/>
      <c r="CFG217" s="727"/>
      <c r="CFJ217" s="403"/>
      <c r="CFK217" s="403"/>
      <c r="CFW217" s="727"/>
      <c r="CFZ217" s="403"/>
      <c r="CGA217" s="403"/>
      <c r="CGM217" s="727"/>
      <c r="CGP217" s="403"/>
      <c r="CGQ217" s="403"/>
      <c r="CHC217" s="727"/>
      <c r="CHF217" s="403"/>
      <c r="CHG217" s="403"/>
      <c r="CHS217" s="727"/>
      <c r="CHV217" s="403"/>
      <c r="CHW217" s="403"/>
      <c r="CII217" s="727"/>
      <c r="CIL217" s="403"/>
      <c r="CIM217" s="403"/>
      <c r="CIY217" s="727"/>
      <c r="CJB217" s="403"/>
      <c r="CJC217" s="403"/>
      <c r="CJO217" s="727"/>
      <c r="CJR217" s="403"/>
      <c r="CJS217" s="403"/>
      <c r="CKE217" s="727"/>
      <c r="CKH217" s="403"/>
      <c r="CKI217" s="403"/>
      <c r="CKU217" s="727"/>
      <c r="CKX217" s="403"/>
      <c r="CKY217" s="403"/>
      <c r="CLK217" s="727"/>
      <c r="CLN217" s="403"/>
      <c r="CLO217" s="403"/>
      <c r="CMA217" s="727"/>
      <c r="CMD217" s="403"/>
      <c r="CME217" s="403"/>
      <c r="CMQ217" s="727"/>
      <c r="CMT217" s="403"/>
      <c r="CMU217" s="403"/>
      <c r="CNG217" s="727"/>
      <c r="CNJ217" s="403"/>
      <c r="CNK217" s="403"/>
      <c r="CNW217" s="727"/>
      <c r="CNZ217" s="403"/>
      <c r="COA217" s="403"/>
      <c r="COM217" s="727"/>
      <c r="COP217" s="403"/>
      <c r="COQ217" s="403"/>
      <c r="CPC217" s="727"/>
      <c r="CPF217" s="403"/>
      <c r="CPG217" s="403"/>
      <c r="CPS217" s="727"/>
      <c r="CPV217" s="403"/>
      <c r="CPW217" s="403"/>
      <c r="CQI217" s="727"/>
      <c r="CQL217" s="403"/>
      <c r="CQM217" s="403"/>
      <c r="CQY217" s="727"/>
      <c r="CRB217" s="403"/>
      <c r="CRC217" s="403"/>
      <c r="CRO217" s="727"/>
      <c r="CRR217" s="403"/>
      <c r="CRS217" s="403"/>
      <c r="CSE217" s="727"/>
      <c r="CSH217" s="403"/>
      <c r="CSI217" s="403"/>
      <c r="CSU217" s="727"/>
      <c r="CSX217" s="403"/>
      <c r="CSY217" s="403"/>
      <c r="CTK217" s="727"/>
      <c r="CTN217" s="403"/>
      <c r="CTO217" s="403"/>
      <c r="CUA217" s="727"/>
      <c r="CUD217" s="403"/>
      <c r="CUE217" s="403"/>
      <c r="CUQ217" s="727"/>
      <c r="CUT217" s="403"/>
      <c r="CUU217" s="403"/>
      <c r="CVG217" s="727"/>
      <c r="CVJ217" s="403"/>
      <c r="CVK217" s="403"/>
      <c r="CVW217" s="727"/>
      <c r="CVZ217" s="403"/>
      <c r="CWA217" s="403"/>
      <c r="CWM217" s="727"/>
      <c r="CWP217" s="403"/>
      <c r="CWQ217" s="403"/>
      <c r="CXC217" s="727"/>
      <c r="CXF217" s="403"/>
      <c r="CXG217" s="403"/>
      <c r="CXS217" s="727"/>
      <c r="CXV217" s="403"/>
      <c r="CXW217" s="403"/>
      <c r="CYI217" s="727"/>
      <c r="CYL217" s="403"/>
      <c r="CYM217" s="403"/>
      <c r="CYY217" s="727"/>
      <c r="CZB217" s="403"/>
      <c r="CZC217" s="403"/>
      <c r="CZO217" s="727"/>
      <c r="CZR217" s="403"/>
      <c r="CZS217" s="403"/>
      <c r="DAE217" s="727"/>
      <c r="DAH217" s="403"/>
      <c r="DAI217" s="403"/>
      <c r="DAU217" s="727"/>
      <c r="DAX217" s="403"/>
      <c r="DAY217" s="403"/>
      <c r="DBK217" s="727"/>
      <c r="DBN217" s="403"/>
      <c r="DBO217" s="403"/>
      <c r="DCA217" s="727"/>
      <c r="DCD217" s="403"/>
      <c r="DCE217" s="403"/>
      <c r="DCQ217" s="727"/>
      <c r="DCT217" s="403"/>
      <c r="DCU217" s="403"/>
      <c r="DDG217" s="727"/>
      <c r="DDJ217" s="403"/>
      <c r="DDK217" s="403"/>
      <c r="DDW217" s="727"/>
      <c r="DDZ217" s="403"/>
      <c r="DEA217" s="403"/>
      <c r="DEM217" s="727"/>
      <c r="DEP217" s="403"/>
      <c r="DEQ217" s="403"/>
      <c r="DFC217" s="727"/>
      <c r="DFF217" s="403"/>
      <c r="DFG217" s="403"/>
      <c r="DFS217" s="727"/>
      <c r="DFV217" s="403"/>
      <c r="DFW217" s="403"/>
      <c r="DGI217" s="727"/>
      <c r="DGL217" s="403"/>
      <c r="DGM217" s="403"/>
      <c r="DGY217" s="727"/>
      <c r="DHB217" s="403"/>
      <c r="DHC217" s="403"/>
      <c r="DHO217" s="727"/>
      <c r="DHR217" s="403"/>
      <c r="DHS217" s="403"/>
      <c r="DIE217" s="727"/>
      <c r="DIH217" s="403"/>
      <c r="DII217" s="403"/>
      <c r="DIU217" s="727"/>
      <c r="DIX217" s="403"/>
      <c r="DIY217" s="403"/>
      <c r="DJK217" s="727"/>
      <c r="DJN217" s="403"/>
      <c r="DJO217" s="403"/>
      <c r="DKA217" s="727"/>
      <c r="DKD217" s="403"/>
      <c r="DKE217" s="403"/>
      <c r="DKQ217" s="727"/>
      <c r="DKT217" s="403"/>
      <c r="DKU217" s="403"/>
      <c r="DLG217" s="727"/>
      <c r="DLJ217" s="403"/>
      <c r="DLK217" s="403"/>
      <c r="DLW217" s="727"/>
      <c r="DLZ217" s="403"/>
      <c r="DMA217" s="403"/>
      <c r="DMM217" s="727"/>
      <c r="DMP217" s="403"/>
      <c r="DMQ217" s="403"/>
      <c r="DNC217" s="727"/>
      <c r="DNF217" s="403"/>
      <c r="DNG217" s="403"/>
      <c r="DNS217" s="727"/>
      <c r="DNV217" s="403"/>
      <c r="DNW217" s="403"/>
      <c r="DOI217" s="727"/>
      <c r="DOL217" s="403"/>
      <c r="DOM217" s="403"/>
      <c r="DOY217" s="727"/>
      <c r="DPB217" s="403"/>
      <c r="DPC217" s="403"/>
      <c r="DPO217" s="727"/>
      <c r="DPR217" s="403"/>
      <c r="DPS217" s="403"/>
      <c r="DQE217" s="727"/>
      <c r="DQH217" s="403"/>
      <c r="DQI217" s="403"/>
      <c r="DQU217" s="727"/>
      <c r="DQX217" s="403"/>
      <c r="DQY217" s="403"/>
      <c r="DRK217" s="727"/>
      <c r="DRN217" s="403"/>
      <c r="DRO217" s="403"/>
      <c r="DSA217" s="727"/>
      <c r="DSD217" s="403"/>
      <c r="DSE217" s="403"/>
      <c r="DSQ217" s="727"/>
      <c r="DST217" s="403"/>
      <c r="DSU217" s="403"/>
      <c r="DTG217" s="727"/>
      <c r="DTJ217" s="403"/>
      <c r="DTK217" s="403"/>
      <c r="DTW217" s="727"/>
      <c r="DTZ217" s="403"/>
      <c r="DUA217" s="403"/>
      <c r="DUM217" s="727"/>
      <c r="DUP217" s="403"/>
      <c r="DUQ217" s="403"/>
      <c r="DVC217" s="727"/>
      <c r="DVF217" s="403"/>
      <c r="DVG217" s="403"/>
      <c r="DVS217" s="727"/>
      <c r="DVV217" s="403"/>
      <c r="DVW217" s="403"/>
      <c r="DWI217" s="727"/>
      <c r="DWL217" s="403"/>
      <c r="DWM217" s="403"/>
      <c r="DWY217" s="727"/>
      <c r="DXB217" s="403"/>
      <c r="DXC217" s="403"/>
      <c r="DXO217" s="727"/>
      <c r="DXR217" s="403"/>
      <c r="DXS217" s="403"/>
      <c r="DYE217" s="727"/>
      <c r="DYH217" s="403"/>
      <c r="DYI217" s="403"/>
      <c r="DYU217" s="727"/>
      <c r="DYX217" s="403"/>
      <c r="DYY217" s="403"/>
      <c r="DZK217" s="727"/>
      <c r="DZN217" s="403"/>
      <c r="DZO217" s="403"/>
      <c r="EAA217" s="727"/>
      <c r="EAD217" s="403"/>
      <c r="EAE217" s="403"/>
      <c r="EAQ217" s="727"/>
      <c r="EAT217" s="403"/>
      <c r="EAU217" s="403"/>
      <c r="EBG217" s="727"/>
      <c r="EBJ217" s="403"/>
      <c r="EBK217" s="403"/>
      <c r="EBW217" s="727"/>
      <c r="EBZ217" s="403"/>
      <c r="ECA217" s="403"/>
      <c r="ECM217" s="727"/>
      <c r="ECP217" s="403"/>
      <c r="ECQ217" s="403"/>
      <c r="EDC217" s="727"/>
      <c r="EDF217" s="403"/>
      <c r="EDG217" s="403"/>
      <c r="EDS217" s="727"/>
      <c r="EDV217" s="403"/>
      <c r="EDW217" s="403"/>
      <c r="EEI217" s="727"/>
      <c r="EEL217" s="403"/>
      <c r="EEM217" s="403"/>
      <c r="EEY217" s="727"/>
      <c r="EFB217" s="403"/>
      <c r="EFC217" s="403"/>
      <c r="EFO217" s="727"/>
      <c r="EFR217" s="403"/>
      <c r="EFS217" s="403"/>
      <c r="EGE217" s="727"/>
      <c r="EGH217" s="403"/>
      <c r="EGI217" s="403"/>
      <c r="EGU217" s="727"/>
      <c r="EGX217" s="403"/>
      <c r="EGY217" s="403"/>
      <c r="EHK217" s="727"/>
      <c r="EHN217" s="403"/>
      <c r="EHO217" s="403"/>
      <c r="EIA217" s="727"/>
      <c r="EID217" s="403"/>
      <c r="EIE217" s="403"/>
      <c r="EIQ217" s="727"/>
      <c r="EIT217" s="403"/>
      <c r="EIU217" s="403"/>
      <c r="EJG217" s="727"/>
      <c r="EJJ217" s="403"/>
      <c r="EJK217" s="403"/>
      <c r="EJW217" s="727"/>
      <c r="EJZ217" s="403"/>
      <c r="EKA217" s="403"/>
      <c r="EKM217" s="727"/>
      <c r="EKP217" s="403"/>
      <c r="EKQ217" s="403"/>
      <c r="ELC217" s="727"/>
      <c r="ELF217" s="403"/>
      <c r="ELG217" s="403"/>
      <c r="ELS217" s="727"/>
      <c r="ELV217" s="403"/>
      <c r="ELW217" s="403"/>
      <c r="EMI217" s="727"/>
      <c r="EML217" s="403"/>
      <c r="EMM217" s="403"/>
      <c r="EMY217" s="727"/>
      <c r="ENB217" s="403"/>
      <c r="ENC217" s="403"/>
      <c r="ENO217" s="727"/>
      <c r="ENR217" s="403"/>
      <c r="ENS217" s="403"/>
      <c r="EOE217" s="727"/>
      <c r="EOH217" s="403"/>
      <c r="EOI217" s="403"/>
      <c r="EOU217" s="727"/>
      <c r="EOX217" s="403"/>
      <c r="EOY217" s="403"/>
      <c r="EPK217" s="727"/>
      <c r="EPN217" s="403"/>
      <c r="EPO217" s="403"/>
      <c r="EQA217" s="727"/>
      <c r="EQD217" s="403"/>
      <c r="EQE217" s="403"/>
      <c r="EQQ217" s="727"/>
      <c r="EQT217" s="403"/>
      <c r="EQU217" s="403"/>
      <c r="ERG217" s="727"/>
      <c r="ERJ217" s="403"/>
      <c r="ERK217" s="403"/>
      <c r="ERW217" s="727"/>
      <c r="ERZ217" s="403"/>
      <c r="ESA217" s="403"/>
      <c r="ESM217" s="727"/>
      <c r="ESP217" s="403"/>
      <c r="ESQ217" s="403"/>
      <c r="ETC217" s="727"/>
      <c r="ETF217" s="403"/>
      <c r="ETG217" s="403"/>
      <c r="ETS217" s="727"/>
      <c r="ETV217" s="403"/>
      <c r="ETW217" s="403"/>
      <c r="EUI217" s="727"/>
      <c r="EUL217" s="403"/>
      <c r="EUM217" s="403"/>
      <c r="EUY217" s="727"/>
      <c r="EVB217" s="403"/>
      <c r="EVC217" s="403"/>
      <c r="EVO217" s="727"/>
      <c r="EVR217" s="403"/>
      <c r="EVS217" s="403"/>
      <c r="EWE217" s="727"/>
      <c r="EWH217" s="403"/>
      <c r="EWI217" s="403"/>
      <c r="EWU217" s="727"/>
      <c r="EWX217" s="403"/>
      <c r="EWY217" s="403"/>
      <c r="EXK217" s="727"/>
      <c r="EXN217" s="403"/>
      <c r="EXO217" s="403"/>
      <c r="EYA217" s="727"/>
      <c r="EYD217" s="403"/>
      <c r="EYE217" s="403"/>
      <c r="EYQ217" s="727"/>
      <c r="EYT217" s="403"/>
      <c r="EYU217" s="403"/>
      <c r="EZG217" s="727"/>
      <c r="EZJ217" s="403"/>
      <c r="EZK217" s="403"/>
      <c r="EZW217" s="727"/>
      <c r="EZZ217" s="403"/>
      <c r="FAA217" s="403"/>
      <c r="FAM217" s="727"/>
      <c r="FAP217" s="403"/>
      <c r="FAQ217" s="403"/>
      <c r="FBC217" s="727"/>
      <c r="FBF217" s="403"/>
      <c r="FBG217" s="403"/>
      <c r="FBS217" s="727"/>
      <c r="FBV217" s="403"/>
      <c r="FBW217" s="403"/>
      <c r="FCI217" s="727"/>
      <c r="FCL217" s="403"/>
      <c r="FCM217" s="403"/>
      <c r="FCY217" s="727"/>
      <c r="FDB217" s="403"/>
      <c r="FDC217" s="403"/>
      <c r="FDO217" s="727"/>
      <c r="FDR217" s="403"/>
      <c r="FDS217" s="403"/>
      <c r="FEE217" s="727"/>
      <c r="FEH217" s="403"/>
      <c r="FEI217" s="403"/>
      <c r="FEU217" s="727"/>
      <c r="FEX217" s="403"/>
      <c r="FEY217" s="403"/>
      <c r="FFK217" s="727"/>
      <c r="FFN217" s="403"/>
      <c r="FFO217" s="403"/>
      <c r="FGA217" s="727"/>
      <c r="FGD217" s="403"/>
      <c r="FGE217" s="403"/>
      <c r="FGQ217" s="727"/>
      <c r="FGT217" s="403"/>
      <c r="FGU217" s="403"/>
      <c r="FHG217" s="727"/>
      <c r="FHJ217" s="403"/>
      <c r="FHK217" s="403"/>
      <c r="FHW217" s="727"/>
      <c r="FHZ217" s="403"/>
      <c r="FIA217" s="403"/>
      <c r="FIM217" s="727"/>
      <c r="FIP217" s="403"/>
      <c r="FIQ217" s="403"/>
      <c r="FJC217" s="727"/>
      <c r="FJF217" s="403"/>
      <c r="FJG217" s="403"/>
      <c r="FJS217" s="727"/>
      <c r="FJV217" s="403"/>
      <c r="FJW217" s="403"/>
      <c r="FKI217" s="727"/>
      <c r="FKL217" s="403"/>
      <c r="FKM217" s="403"/>
      <c r="FKY217" s="727"/>
      <c r="FLB217" s="403"/>
      <c r="FLC217" s="403"/>
      <c r="FLO217" s="727"/>
      <c r="FLR217" s="403"/>
      <c r="FLS217" s="403"/>
      <c r="FME217" s="727"/>
      <c r="FMH217" s="403"/>
      <c r="FMI217" s="403"/>
      <c r="FMU217" s="727"/>
      <c r="FMX217" s="403"/>
      <c r="FMY217" s="403"/>
      <c r="FNK217" s="727"/>
      <c r="FNN217" s="403"/>
      <c r="FNO217" s="403"/>
      <c r="FOA217" s="727"/>
      <c r="FOD217" s="403"/>
      <c r="FOE217" s="403"/>
      <c r="FOQ217" s="727"/>
      <c r="FOT217" s="403"/>
      <c r="FOU217" s="403"/>
      <c r="FPG217" s="727"/>
      <c r="FPJ217" s="403"/>
      <c r="FPK217" s="403"/>
      <c r="FPW217" s="727"/>
      <c r="FPZ217" s="403"/>
      <c r="FQA217" s="403"/>
      <c r="FQM217" s="727"/>
      <c r="FQP217" s="403"/>
      <c r="FQQ217" s="403"/>
      <c r="FRC217" s="727"/>
      <c r="FRF217" s="403"/>
      <c r="FRG217" s="403"/>
      <c r="FRS217" s="727"/>
      <c r="FRV217" s="403"/>
      <c r="FRW217" s="403"/>
      <c r="FSI217" s="727"/>
      <c r="FSL217" s="403"/>
      <c r="FSM217" s="403"/>
      <c r="FSY217" s="727"/>
      <c r="FTB217" s="403"/>
      <c r="FTC217" s="403"/>
      <c r="FTO217" s="727"/>
      <c r="FTR217" s="403"/>
      <c r="FTS217" s="403"/>
      <c r="FUE217" s="727"/>
      <c r="FUH217" s="403"/>
      <c r="FUI217" s="403"/>
      <c r="FUU217" s="727"/>
      <c r="FUX217" s="403"/>
      <c r="FUY217" s="403"/>
      <c r="FVK217" s="727"/>
      <c r="FVN217" s="403"/>
      <c r="FVO217" s="403"/>
      <c r="FWA217" s="727"/>
      <c r="FWD217" s="403"/>
      <c r="FWE217" s="403"/>
      <c r="FWQ217" s="727"/>
      <c r="FWT217" s="403"/>
      <c r="FWU217" s="403"/>
      <c r="FXG217" s="727"/>
      <c r="FXJ217" s="403"/>
      <c r="FXK217" s="403"/>
      <c r="FXW217" s="727"/>
      <c r="FXZ217" s="403"/>
      <c r="FYA217" s="403"/>
      <c r="FYM217" s="727"/>
      <c r="FYP217" s="403"/>
      <c r="FYQ217" s="403"/>
      <c r="FZC217" s="727"/>
      <c r="FZF217" s="403"/>
      <c r="FZG217" s="403"/>
      <c r="FZS217" s="727"/>
      <c r="FZV217" s="403"/>
      <c r="FZW217" s="403"/>
      <c r="GAI217" s="727"/>
      <c r="GAL217" s="403"/>
      <c r="GAM217" s="403"/>
      <c r="GAY217" s="727"/>
      <c r="GBB217" s="403"/>
      <c r="GBC217" s="403"/>
      <c r="GBO217" s="727"/>
      <c r="GBR217" s="403"/>
      <c r="GBS217" s="403"/>
      <c r="GCE217" s="727"/>
      <c r="GCH217" s="403"/>
      <c r="GCI217" s="403"/>
      <c r="GCU217" s="727"/>
      <c r="GCX217" s="403"/>
      <c r="GCY217" s="403"/>
      <c r="GDK217" s="727"/>
      <c r="GDN217" s="403"/>
      <c r="GDO217" s="403"/>
      <c r="GEA217" s="727"/>
      <c r="GED217" s="403"/>
      <c r="GEE217" s="403"/>
      <c r="GEQ217" s="727"/>
      <c r="GET217" s="403"/>
      <c r="GEU217" s="403"/>
      <c r="GFG217" s="727"/>
      <c r="GFJ217" s="403"/>
      <c r="GFK217" s="403"/>
      <c r="GFW217" s="727"/>
      <c r="GFZ217" s="403"/>
      <c r="GGA217" s="403"/>
      <c r="GGM217" s="727"/>
      <c r="GGP217" s="403"/>
      <c r="GGQ217" s="403"/>
      <c r="GHC217" s="727"/>
      <c r="GHF217" s="403"/>
      <c r="GHG217" s="403"/>
      <c r="GHS217" s="727"/>
      <c r="GHV217" s="403"/>
      <c r="GHW217" s="403"/>
      <c r="GII217" s="727"/>
      <c r="GIL217" s="403"/>
      <c r="GIM217" s="403"/>
      <c r="GIY217" s="727"/>
      <c r="GJB217" s="403"/>
      <c r="GJC217" s="403"/>
      <c r="GJO217" s="727"/>
      <c r="GJR217" s="403"/>
      <c r="GJS217" s="403"/>
      <c r="GKE217" s="727"/>
      <c r="GKH217" s="403"/>
      <c r="GKI217" s="403"/>
      <c r="GKU217" s="727"/>
      <c r="GKX217" s="403"/>
      <c r="GKY217" s="403"/>
      <c r="GLK217" s="727"/>
      <c r="GLN217" s="403"/>
      <c r="GLO217" s="403"/>
      <c r="GMA217" s="727"/>
      <c r="GMD217" s="403"/>
      <c r="GME217" s="403"/>
      <c r="GMQ217" s="727"/>
      <c r="GMT217" s="403"/>
      <c r="GMU217" s="403"/>
      <c r="GNG217" s="727"/>
      <c r="GNJ217" s="403"/>
      <c r="GNK217" s="403"/>
      <c r="GNW217" s="727"/>
      <c r="GNZ217" s="403"/>
      <c r="GOA217" s="403"/>
      <c r="GOM217" s="727"/>
      <c r="GOP217" s="403"/>
      <c r="GOQ217" s="403"/>
      <c r="GPC217" s="727"/>
      <c r="GPF217" s="403"/>
      <c r="GPG217" s="403"/>
      <c r="GPS217" s="727"/>
      <c r="GPV217" s="403"/>
      <c r="GPW217" s="403"/>
      <c r="GQI217" s="727"/>
      <c r="GQL217" s="403"/>
      <c r="GQM217" s="403"/>
      <c r="GQY217" s="727"/>
      <c r="GRB217" s="403"/>
      <c r="GRC217" s="403"/>
      <c r="GRO217" s="727"/>
      <c r="GRR217" s="403"/>
      <c r="GRS217" s="403"/>
      <c r="GSE217" s="727"/>
      <c r="GSH217" s="403"/>
      <c r="GSI217" s="403"/>
      <c r="GSU217" s="727"/>
      <c r="GSX217" s="403"/>
      <c r="GSY217" s="403"/>
      <c r="GTK217" s="727"/>
      <c r="GTN217" s="403"/>
      <c r="GTO217" s="403"/>
      <c r="GUA217" s="727"/>
      <c r="GUD217" s="403"/>
      <c r="GUE217" s="403"/>
      <c r="GUQ217" s="727"/>
      <c r="GUT217" s="403"/>
      <c r="GUU217" s="403"/>
      <c r="GVG217" s="727"/>
      <c r="GVJ217" s="403"/>
      <c r="GVK217" s="403"/>
      <c r="GVW217" s="727"/>
      <c r="GVZ217" s="403"/>
      <c r="GWA217" s="403"/>
      <c r="GWM217" s="727"/>
      <c r="GWP217" s="403"/>
      <c r="GWQ217" s="403"/>
      <c r="GXC217" s="727"/>
      <c r="GXF217" s="403"/>
      <c r="GXG217" s="403"/>
      <c r="GXS217" s="727"/>
      <c r="GXV217" s="403"/>
      <c r="GXW217" s="403"/>
      <c r="GYI217" s="727"/>
      <c r="GYL217" s="403"/>
      <c r="GYM217" s="403"/>
      <c r="GYY217" s="727"/>
      <c r="GZB217" s="403"/>
      <c r="GZC217" s="403"/>
      <c r="GZO217" s="727"/>
      <c r="GZR217" s="403"/>
      <c r="GZS217" s="403"/>
      <c r="HAE217" s="727"/>
      <c r="HAH217" s="403"/>
      <c r="HAI217" s="403"/>
      <c r="HAU217" s="727"/>
      <c r="HAX217" s="403"/>
      <c r="HAY217" s="403"/>
      <c r="HBK217" s="727"/>
      <c r="HBN217" s="403"/>
      <c r="HBO217" s="403"/>
      <c r="HCA217" s="727"/>
      <c r="HCD217" s="403"/>
      <c r="HCE217" s="403"/>
      <c r="HCQ217" s="727"/>
      <c r="HCT217" s="403"/>
      <c r="HCU217" s="403"/>
      <c r="HDG217" s="727"/>
      <c r="HDJ217" s="403"/>
      <c r="HDK217" s="403"/>
      <c r="HDW217" s="727"/>
      <c r="HDZ217" s="403"/>
      <c r="HEA217" s="403"/>
      <c r="HEM217" s="727"/>
      <c r="HEP217" s="403"/>
      <c r="HEQ217" s="403"/>
      <c r="HFC217" s="727"/>
      <c r="HFF217" s="403"/>
      <c r="HFG217" s="403"/>
      <c r="HFS217" s="727"/>
      <c r="HFV217" s="403"/>
      <c r="HFW217" s="403"/>
      <c r="HGI217" s="727"/>
      <c r="HGL217" s="403"/>
      <c r="HGM217" s="403"/>
      <c r="HGY217" s="727"/>
      <c r="HHB217" s="403"/>
      <c r="HHC217" s="403"/>
      <c r="HHO217" s="727"/>
      <c r="HHR217" s="403"/>
      <c r="HHS217" s="403"/>
      <c r="HIE217" s="727"/>
      <c r="HIH217" s="403"/>
      <c r="HII217" s="403"/>
      <c r="HIU217" s="727"/>
      <c r="HIX217" s="403"/>
      <c r="HIY217" s="403"/>
      <c r="HJK217" s="727"/>
      <c r="HJN217" s="403"/>
      <c r="HJO217" s="403"/>
      <c r="HKA217" s="727"/>
      <c r="HKD217" s="403"/>
      <c r="HKE217" s="403"/>
      <c r="HKQ217" s="727"/>
      <c r="HKT217" s="403"/>
      <c r="HKU217" s="403"/>
      <c r="HLG217" s="727"/>
      <c r="HLJ217" s="403"/>
      <c r="HLK217" s="403"/>
      <c r="HLW217" s="727"/>
      <c r="HLZ217" s="403"/>
      <c r="HMA217" s="403"/>
      <c r="HMM217" s="727"/>
      <c r="HMP217" s="403"/>
      <c r="HMQ217" s="403"/>
      <c r="HNC217" s="727"/>
      <c r="HNF217" s="403"/>
      <c r="HNG217" s="403"/>
      <c r="HNS217" s="727"/>
      <c r="HNV217" s="403"/>
      <c r="HNW217" s="403"/>
      <c r="HOI217" s="727"/>
      <c r="HOL217" s="403"/>
      <c r="HOM217" s="403"/>
      <c r="HOY217" s="727"/>
      <c r="HPB217" s="403"/>
      <c r="HPC217" s="403"/>
      <c r="HPO217" s="727"/>
      <c r="HPR217" s="403"/>
      <c r="HPS217" s="403"/>
      <c r="HQE217" s="727"/>
      <c r="HQH217" s="403"/>
      <c r="HQI217" s="403"/>
      <c r="HQU217" s="727"/>
      <c r="HQX217" s="403"/>
      <c r="HQY217" s="403"/>
      <c r="HRK217" s="727"/>
      <c r="HRN217" s="403"/>
      <c r="HRO217" s="403"/>
      <c r="HSA217" s="727"/>
      <c r="HSD217" s="403"/>
      <c r="HSE217" s="403"/>
      <c r="HSQ217" s="727"/>
      <c r="HST217" s="403"/>
      <c r="HSU217" s="403"/>
      <c r="HTG217" s="727"/>
      <c r="HTJ217" s="403"/>
      <c r="HTK217" s="403"/>
      <c r="HTW217" s="727"/>
      <c r="HTZ217" s="403"/>
      <c r="HUA217" s="403"/>
      <c r="HUM217" s="727"/>
      <c r="HUP217" s="403"/>
      <c r="HUQ217" s="403"/>
      <c r="HVC217" s="727"/>
      <c r="HVF217" s="403"/>
      <c r="HVG217" s="403"/>
      <c r="HVS217" s="727"/>
      <c r="HVV217" s="403"/>
      <c r="HVW217" s="403"/>
      <c r="HWI217" s="727"/>
      <c r="HWL217" s="403"/>
      <c r="HWM217" s="403"/>
      <c r="HWY217" s="727"/>
      <c r="HXB217" s="403"/>
      <c r="HXC217" s="403"/>
      <c r="HXO217" s="727"/>
      <c r="HXR217" s="403"/>
      <c r="HXS217" s="403"/>
      <c r="HYE217" s="727"/>
      <c r="HYH217" s="403"/>
      <c r="HYI217" s="403"/>
      <c r="HYU217" s="727"/>
      <c r="HYX217" s="403"/>
      <c r="HYY217" s="403"/>
      <c r="HZK217" s="727"/>
      <c r="HZN217" s="403"/>
      <c r="HZO217" s="403"/>
      <c r="IAA217" s="727"/>
      <c r="IAD217" s="403"/>
      <c r="IAE217" s="403"/>
      <c r="IAQ217" s="727"/>
      <c r="IAT217" s="403"/>
      <c r="IAU217" s="403"/>
      <c r="IBG217" s="727"/>
      <c r="IBJ217" s="403"/>
      <c r="IBK217" s="403"/>
      <c r="IBW217" s="727"/>
      <c r="IBZ217" s="403"/>
      <c r="ICA217" s="403"/>
      <c r="ICM217" s="727"/>
      <c r="ICP217" s="403"/>
      <c r="ICQ217" s="403"/>
      <c r="IDC217" s="727"/>
      <c r="IDF217" s="403"/>
      <c r="IDG217" s="403"/>
      <c r="IDS217" s="727"/>
      <c r="IDV217" s="403"/>
      <c r="IDW217" s="403"/>
      <c r="IEI217" s="727"/>
      <c r="IEL217" s="403"/>
      <c r="IEM217" s="403"/>
      <c r="IEY217" s="727"/>
      <c r="IFB217" s="403"/>
      <c r="IFC217" s="403"/>
      <c r="IFO217" s="727"/>
      <c r="IFR217" s="403"/>
      <c r="IFS217" s="403"/>
      <c r="IGE217" s="727"/>
      <c r="IGH217" s="403"/>
      <c r="IGI217" s="403"/>
      <c r="IGU217" s="727"/>
      <c r="IGX217" s="403"/>
      <c r="IGY217" s="403"/>
      <c r="IHK217" s="727"/>
      <c r="IHN217" s="403"/>
      <c r="IHO217" s="403"/>
      <c r="IIA217" s="727"/>
      <c r="IID217" s="403"/>
      <c r="IIE217" s="403"/>
      <c r="IIQ217" s="727"/>
      <c r="IIT217" s="403"/>
      <c r="IIU217" s="403"/>
      <c r="IJG217" s="727"/>
      <c r="IJJ217" s="403"/>
      <c r="IJK217" s="403"/>
      <c r="IJW217" s="727"/>
      <c r="IJZ217" s="403"/>
      <c r="IKA217" s="403"/>
      <c r="IKM217" s="727"/>
      <c r="IKP217" s="403"/>
      <c r="IKQ217" s="403"/>
      <c r="ILC217" s="727"/>
      <c r="ILF217" s="403"/>
      <c r="ILG217" s="403"/>
      <c r="ILS217" s="727"/>
      <c r="ILV217" s="403"/>
      <c r="ILW217" s="403"/>
      <c r="IMI217" s="727"/>
      <c r="IML217" s="403"/>
      <c r="IMM217" s="403"/>
      <c r="IMY217" s="727"/>
      <c r="INB217" s="403"/>
      <c r="INC217" s="403"/>
      <c r="INO217" s="727"/>
      <c r="INR217" s="403"/>
      <c r="INS217" s="403"/>
      <c r="IOE217" s="727"/>
      <c r="IOH217" s="403"/>
      <c r="IOI217" s="403"/>
      <c r="IOU217" s="727"/>
      <c r="IOX217" s="403"/>
      <c r="IOY217" s="403"/>
      <c r="IPK217" s="727"/>
      <c r="IPN217" s="403"/>
      <c r="IPO217" s="403"/>
      <c r="IQA217" s="727"/>
      <c r="IQD217" s="403"/>
      <c r="IQE217" s="403"/>
      <c r="IQQ217" s="727"/>
      <c r="IQT217" s="403"/>
      <c r="IQU217" s="403"/>
      <c r="IRG217" s="727"/>
      <c r="IRJ217" s="403"/>
      <c r="IRK217" s="403"/>
      <c r="IRW217" s="727"/>
      <c r="IRZ217" s="403"/>
      <c r="ISA217" s="403"/>
      <c r="ISM217" s="727"/>
      <c r="ISP217" s="403"/>
      <c r="ISQ217" s="403"/>
      <c r="ITC217" s="727"/>
      <c r="ITF217" s="403"/>
      <c r="ITG217" s="403"/>
      <c r="ITS217" s="727"/>
      <c r="ITV217" s="403"/>
      <c r="ITW217" s="403"/>
      <c r="IUI217" s="727"/>
      <c r="IUL217" s="403"/>
      <c r="IUM217" s="403"/>
      <c r="IUY217" s="727"/>
      <c r="IVB217" s="403"/>
      <c r="IVC217" s="403"/>
      <c r="IVO217" s="727"/>
      <c r="IVR217" s="403"/>
      <c r="IVS217" s="403"/>
      <c r="IWE217" s="727"/>
      <c r="IWH217" s="403"/>
      <c r="IWI217" s="403"/>
      <c r="IWU217" s="727"/>
      <c r="IWX217" s="403"/>
      <c r="IWY217" s="403"/>
      <c r="IXK217" s="727"/>
      <c r="IXN217" s="403"/>
      <c r="IXO217" s="403"/>
      <c r="IYA217" s="727"/>
      <c r="IYD217" s="403"/>
      <c r="IYE217" s="403"/>
      <c r="IYQ217" s="727"/>
      <c r="IYT217" s="403"/>
      <c r="IYU217" s="403"/>
      <c r="IZG217" s="727"/>
      <c r="IZJ217" s="403"/>
      <c r="IZK217" s="403"/>
      <c r="IZW217" s="727"/>
      <c r="IZZ217" s="403"/>
      <c r="JAA217" s="403"/>
      <c r="JAM217" s="727"/>
      <c r="JAP217" s="403"/>
      <c r="JAQ217" s="403"/>
      <c r="JBC217" s="727"/>
      <c r="JBF217" s="403"/>
      <c r="JBG217" s="403"/>
      <c r="JBS217" s="727"/>
      <c r="JBV217" s="403"/>
      <c r="JBW217" s="403"/>
      <c r="JCI217" s="727"/>
      <c r="JCL217" s="403"/>
      <c r="JCM217" s="403"/>
      <c r="JCY217" s="727"/>
      <c r="JDB217" s="403"/>
      <c r="JDC217" s="403"/>
      <c r="JDO217" s="727"/>
      <c r="JDR217" s="403"/>
      <c r="JDS217" s="403"/>
      <c r="JEE217" s="727"/>
      <c r="JEH217" s="403"/>
      <c r="JEI217" s="403"/>
      <c r="JEU217" s="727"/>
      <c r="JEX217" s="403"/>
      <c r="JEY217" s="403"/>
      <c r="JFK217" s="727"/>
      <c r="JFN217" s="403"/>
      <c r="JFO217" s="403"/>
      <c r="JGA217" s="727"/>
      <c r="JGD217" s="403"/>
      <c r="JGE217" s="403"/>
      <c r="JGQ217" s="727"/>
      <c r="JGT217" s="403"/>
      <c r="JGU217" s="403"/>
      <c r="JHG217" s="727"/>
      <c r="JHJ217" s="403"/>
      <c r="JHK217" s="403"/>
      <c r="JHW217" s="727"/>
      <c r="JHZ217" s="403"/>
      <c r="JIA217" s="403"/>
      <c r="JIM217" s="727"/>
      <c r="JIP217" s="403"/>
      <c r="JIQ217" s="403"/>
      <c r="JJC217" s="727"/>
      <c r="JJF217" s="403"/>
      <c r="JJG217" s="403"/>
      <c r="JJS217" s="727"/>
      <c r="JJV217" s="403"/>
      <c r="JJW217" s="403"/>
      <c r="JKI217" s="727"/>
      <c r="JKL217" s="403"/>
      <c r="JKM217" s="403"/>
      <c r="JKY217" s="727"/>
      <c r="JLB217" s="403"/>
      <c r="JLC217" s="403"/>
      <c r="JLO217" s="727"/>
      <c r="JLR217" s="403"/>
      <c r="JLS217" s="403"/>
      <c r="JME217" s="727"/>
      <c r="JMH217" s="403"/>
      <c r="JMI217" s="403"/>
      <c r="JMU217" s="727"/>
      <c r="JMX217" s="403"/>
      <c r="JMY217" s="403"/>
      <c r="JNK217" s="727"/>
      <c r="JNN217" s="403"/>
      <c r="JNO217" s="403"/>
      <c r="JOA217" s="727"/>
      <c r="JOD217" s="403"/>
      <c r="JOE217" s="403"/>
      <c r="JOQ217" s="727"/>
      <c r="JOT217" s="403"/>
      <c r="JOU217" s="403"/>
      <c r="JPG217" s="727"/>
      <c r="JPJ217" s="403"/>
      <c r="JPK217" s="403"/>
      <c r="JPW217" s="727"/>
      <c r="JPZ217" s="403"/>
      <c r="JQA217" s="403"/>
      <c r="JQM217" s="727"/>
      <c r="JQP217" s="403"/>
      <c r="JQQ217" s="403"/>
      <c r="JRC217" s="727"/>
      <c r="JRF217" s="403"/>
      <c r="JRG217" s="403"/>
      <c r="JRS217" s="727"/>
      <c r="JRV217" s="403"/>
      <c r="JRW217" s="403"/>
      <c r="JSI217" s="727"/>
      <c r="JSL217" s="403"/>
      <c r="JSM217" s="403"/>
      <c r="JSY217" s="727"/>
      <c r="JTB217" s="403"/>
      <c r="JTC217" s="403"/>
      <c r="JTO217" s="727"/>
      <c r="JTR217" s="403"/>
      <c r="JTS217" s="403"/>
      <c r="JUE217" s="727"/>
      <c r="JUH217" s="403"/>
      <c r="JUI217" s="403"/>
      <c r="JUU217" s="727"/>
      <c r="JUX217" s="403"/>
      <c r="JUY217" s="403"/>
      <c r="JVK217" s="727"/>
      <c r="JVN217" s="403"/>
      <c r="JVO217" s="403"/>
      <c r="JWA217" s="727"/>
      <c r="JWD217" s="403"/>
      <c r="JWE217" s="403"/>
      <c r="JWQ217" s="727"/>
      <c r="JWT217" s="403"/>
      <c r="JWU217" s="403"/>
      <c r="JXG217" s="727"/>
      <c r="JXJ217" s="403"/>
      <c r="JXK217" s="403"/>
      <c r="JXW217" s="727"/>
      <c r="JXZ217" s="403"/>
      <c r="JYA217" s="403"/>
      <c r="JYM217" s="727"/>
      <c r="JYP217" s="403"/>
      <c r="JYQ217" s="403"/>
      <c r="JZC217" s="727"/>
      <c r="JZF217" s="403"/>
      <c r="JZG217" s="403"/>
      <c r="JZS217" s="727"/>
      <c r="JZV217" s="403"/>
      <c r="JZW217" s="403"/>
      <c r="KAI217" s="727"/>
      <c r="KAL217" s="403"/>
      <c r="KAM217" s="403"/>
      <c r="KAY217" s="727"/>
      <c r="KBB217" s="403"/>
      <c r="KBC217" s="403"/>
      <c r="KBO217" s="727"/>
      <c r="KBR217" s="403"/>
      <c r="KBS217" s="403"/>
      <c r="KCE217" s="727"/>
      <c r="KCH217" s="403"/>
      <c r="KCI217" s="403"/>
      <c r="KCU217" s="727"/>
      <c r="KCX217" s="403"/>
      <c r="KCY217" s="403"/>
      <c r="KDK217" s="727"/>
      <c r="KDN217" s="403"/>
      <c r="KDO217" s="403"/>
      <c r="KEA217" s="727"/>
      <c r="KED217" s="403"/>
      <c r="KEE217" s="403"/>
      <c r="KEQ217" s="727"/>
      <c r="KET217" s="403"/>
      <c r="KEU217" s="403"/>
      <c r="KFG217" s="727"/>
      <c r="KFJ217" s="403"/>
      <c r="KFK217" s="403"/>
      <c r="KFW217" s="727"/>
      <c r="KFZ217" s="403"/>
      <c r="KGA217" s="403"/>
      <c r="KGM217" s="727"/>
      <c r="KGP217" s="403"/>
      <c r="KGQ217" s="403"/>
      <c r="KHC217" s="727"/>
      <c r="KHF217" s="403"/>
      <c r="KHG217" s="403"/>
      <c r="KHS217" s="727"/>
      <c r="KHV217" s="403"/>
      <c r="KHW217" s="403"/>
      <c r="KII217" s="727"/>
      <c r="KIL217" s="403"/>
      <c r="KIM217" s="403"/>
      <c r="KIY217" s="727"/>
      <c r="KJB217" s="403"/>
      <c r="KJC217" s="403"/>
      <c r="KJO217" s="727"/>
      <c r="KJR217" s="403"/>
      <c r="KJS217" s="403"/>
      <c r="KKE217" s="727"/>
      <c r="KKH217" s="403"/>
      <c r="KKI217" s="403"/>
      <c r="KKU217" s="727"/>
      <c r="KKX217" s="403"/>
      <c r="KKY217" s="403"/>
      <c r="KLK217" s="727"/>
      <c r="KLN217" s="403"/>
      <c r="KLO217" s="403"/>
      <c r="KMA217" s="727"/>
      <c r="KMD217" s="403"/>
      <c r="KME217" s="403"/>
      <c r="KMQ217" s="727"/>
      <c r="KMT217" s="403"/>
      <c r="KMU217" s="403"/>
      <c r="KNG217" s="727"/>
      <c r="KNJ217" s="403"/>
      <c r="KNK217" s="403"/>
      <c r="KNW217" s="727"/>
      <c r="KNZ217" s="403"/>
      <c r="KOA217" s="403"/>
      <c r="KOM217" s="727"/>
      <c r="KOP217" s="403"/>
      <c r="KOQ217" s="403"/>
      <c r="KPC217" s="727"/>
      <c r="KPF217" s="403"/>
      <c r="KPG217" s="403"/>
      <c r="KPS217" s="727"/>
      <c r="KPV217" s="403"/>
      <c r="KPW217" s="403"/>
      <c r="KQI217" s="727"/>
      <c r="KQL217" s="403"/>
      <c r="KQM217" s="403"/>
      <c r="KQY217" s="727"/>
      <c r="KRB217" s="403"/>
      <c r="KRC217" s="403"/>
      <c r="KRO217" s="727"/>
      <c r="KRR217" s="403"/>
      <c r="KRS217" s="403"/>
      <c r="KSE217" s="727"/>
      <c r="KSH217" s="403"/>
      <c r="KSI217" s="403"/>
      <c r="KSU217" s="727"/>
      <c r="KSX217" s="403"/>
      <c r="KSY217" s="403"/>
      <c r="KTK217" s="727"/>
      <c r="KTN217" s="403"/>
      <c r="KTO217" s="403"/>
      <c r="KUA217" s="727"/>
      <c r="KUD217" s="403"/>
      <c r="KUE217" s="403"/>
      <c r="KUQ217" s="727"/>
      <c r="KUT217" s="403"/>
      <c r="KUU217" s="403"/>
      <c r="KVG217" s="727"/>
      <c r="KVJ217" s="403"/>
      <c r="KVK217" s="403"/>
      <c r="KVW217" s="727"/>
      <c r="KVZ217" s="403"/>
      <c r="KWA217" s="403"/>
      <c r="KWM217" s="727"/>
      <c r="KWP217" s="403"/>
      <c r="KWQ217" s="403"/>
      <c r="KXC217" s="727"/>
      <c r="KXF217" s="403"/>
      <c r="KXG217" s="403"/>
      <c r="KXS217" s="727"/>
      <c r="KXV217" s="403"/>
      <c r="KXW217" s="403"/>
      <c r="KYI217" s="727"/>
      <c r="KYL217" s="403"/>
      <c r="KYM217" s="403"/>
      <c r="KYY217" s="727"/>
      <c r="KZB217" s="403"/>
      <c r="KZC217" s="403"/>
      <c r="KZO217" s="727"/>
      <c r="KZR217" s="403"/>
      <c r="KZS217" s="403"/>
      <c r="LAE217" s="727"/>
      <c r="LAH217" s="403"/>
      <c r="LAI217" s="403"/>
      <c r="LAU217" s="727"/>
      <c r="LAX217" s="403"/>
      <c r="LAY217" s="403"/>
      <c r="LBK217" s="727"/>
      <c r="LBN217" s="403"/>
      <c r="LBO217" s="403"/>
      <c r="LCA217" s="727"/>
      <c r="LCD217" s="403"/>
      <c r="LCE217" s="403"/>
      <c r="LCQ217" s="727"/>
      <c r="LCT217" s="403"/>
      <c r="LCU217" s="403"/>
      <c r="LDG217" s="727"/>
      <c r="LDJ217" s="403"/>
      <c r="LDK217" s="403"/>
      <c r="LDW217" s="727"/>
      <c r="LDZ217" s="403"/>
      <c r="LEA217" s="403"/>
      <c r="LEM217" s="727"/>
      <c r="LEP217" s="403"/>
      <c r="LEQ217" s="403"/>
      <c r="LFC217" s="727"/>
      <c r="LFF217" s="403"/>
      <c r="LFG217" s="403"/>
      <c r="LFS217" s="727"/>
      <c r="LFV217" s="403"/>
      <c r="LFW217" s="403"/>
      <c r="LGI217" s="727"/>
      <c r="LGL217" s="403"/>
      <c r="LGM217" s="403"/>
      <c r="LGY217" s="727"/>
      <c r="LHB217" s="403"/>
      <c r="LHC217" s="403"/>
      <c r="LHO217" s="727"/>
      <c r="LHR217" s="403"/>
      <c r="LHS217" s="403"/>
      <c r="LIE217" s="727"/>
      <c r="LIH217" s="403"/>
      <c r="LII217" s="403"/>
      <c r="LIU217" s="727"/>
      <c r="LIX217" s="403"/>
      <c r="LIY217" s="403"/>
      <c r="LJK217" s="727"/>
      <c r="LJN217" s="403"/>
      <c r="LJO217" s="403"/>
      <c r="LKA217" s="727"/>
      <c r="LKD217" s="403"/>
      <c r="LKE217" s="403"/>
      <c r="LKQ217" s="727"/>
      <c r="LKT217" s="403"/>
      <c r="LKU217" s="403"/>
      <c r="LLG217" s="727"/>
      <c r="LLJ217" s="403"/>
      <c r="LLK217" s="403"/>
      <c r="LLW217" s="727"/>
      <c r="LLZ217" s="403"/>
      <c r="LMA217" s="403"/>
      <c r="LMM217" s="727"/>
      <c r="LMP217" s="403"/>
      <c r="LMQ217" s="403"/>
      <c r="LNC217" s="727"/>
      <c r="LNF217" s="403"/>
      <c r="LNG217" s="403"/>
      <c r="LNS217" s="727"/>
      <c r="LNV217" s="403"/>
      <c r="LNW217" s="403"/>
      <c r="LOI217" s="727"/>
      <c r="LOL217" s="403"/>
      <c r="LOM217" s="403"/>
      <c r="LOY217" s="727"/>
      <c r="LPB217" s="403"/>
      <c r="LPC217" s="403"/>
      <c r="LPO217" s="727"/>
      <c r="LPR217" s="403"/>
      <c r="LPS217" s="403"/>
      <c r="LQE217" s="727"/>
      <c r="LQH217" s="403"/>
      <c r="LQI217" s="403"/>
      <c r="LQU217" s="727"/>
      <c r="LQX217" s="403"/>
      <c r="LQY217" s="403"/>
      <c r="LRK217" s="727"/>
      <c r="LRN217" s="403"/>
      <c r="LRO217" s="403"/>
      <c r="LSA217" s="727"/>
      <c r="LSD217" s="403"/>
      <c r="LSE217" s="403"/>
      <c r="LSQ217" s="727"/>
      <c r="LST217" s="403"/>
      <c r="LSU217" s="403"/>
      <c r="LTG217" s="727"/>
      <c r="LTJ217" s="403"/>
      <c r="LTK217" s="403"/>
      <c r="LTW217" s="727"/>
      <c r="LTZ217" s="403"/>
      <c r="LUA217" s="403"/>
      <c r="LUM217" s="727"/>
      <c r="LUP217" s="403"/>
      <c r="LUQ217" s="403"/>
      <c r="LVC217" s="727"/>
      <c r="LVF217" s="403"/>
      <c r="LVG217" s="403"/>
      <c r="LVS217" s="727"/>
      <c r="LVV217" s="403"/>
      <c r="LVW217" s="403"/>
      <c r="LWI217" s="727"/>
      <c r="LWL217" s="403"/>
      <c r="LWM217" s="403"/>
      <c r="LWY217" s="727"/>
      <c r="LXB217" s="403"/>
      <c r="LXC217" s="403"/>
      <c r="LXO217" s="727"/>
      <c r="LXR217" s="403"/>
      <c r="LXS217" s="403"/>
      <c r="LYE217" s="727"/>
      <c r="LYH217" s="403"/>
      <c r="LYI217" s="403"/>
      <c r="LYU217" s="727"/>
      <c r="LYX217" s="403"/>
      <c r="LYY217" s="403"/>
      <c r="LZK217" s="727"/>
      <c r="LZN217" s="403"/>
      <c r="LZO217" s="403"/>
      <c r="MAA217" s="727"/>
      <c r="MAD217" s="403"/>
      <c r="MAE217" s="403"/>
      <c r="MAQ217" s="727"/>
      <c r="MAT217" s="403"/>
      <c r="MAU217" s="403"/>
      <c r="MBG217" s="727"/>
      <c r="MBJ217" s="403"/>
      <c r="MBK217" s="403"/>
      <c r="MBW217" s="727"/>
      <c r="MBZ217" s="403"/>
      <c r="MCA217" s="403"/>
      <c r="MCM217" s="727"/>
      <c r="MCP217" s="403"/>
      <c r="MCQ217" s="403"/>
      <c r="MDC217" s="727"/>
      <c r="MDF217" s="403"/>
      <c r="MDG217" s="403"/>
      <c r="MDS217" s="727"/>
      <c r="MDV217" s="403"/>
      <c r="MDW217" s="403"/>
      <c r="MEI217" s="727"/>
      <c r="MEL217" s="403"/>
      <c r="MEM217" s="403"/>
      <c r="MEY217" s="727"/>
      <c r="MFB217" s="403"/>
      <c r="MFC217" s="403"/>
      <c r="MFO217" s="727"/>
      <c r="MFR217" s="403"/>
      <c r="MFS217" s="403"/>
      <c r="MGE217" s="727"/>
      <c r="MGH217" s="403"/>
      <c r="MGI217" s="403"/>
      <c r="MGU217" s="727"/>
      <c r="MGX217" s="403"/>
      <c r="MGY217" s="403"/>
      <c r="MHK217" s="727"/>
      <c r="MHN217" s="403"/>
      <c r="MHO217" s="403"/>
      <c r="MIA217" s="727"/>
      <c r="MID217" s="403"/>
      <c r="MIE217" s="403"/>
      <c r="MIQ217" s="727"/>
      <c r="MIT217" s="403"/>
      <c r="MIU217" s="403"/>
      <c r="MJG217" s="727"/>
      <c r="MJJ217" s="403"/>
      <c r="MJK217" s="403"/>
      <c r="MJW217" s="727"/>
      <c r="MJZ217" s="403"/>
      <c r="MKA217" s="403"/>
      <c r="MKM217" s="727"/>
      <c r="MKP217" s="403"/>
      <c r="MKQ217" s="403"/>
      <c r="MLC217" s="727"/>
      <c r="MLF217" s="403"/>
      <c r="MLG217" s="403"/>
      <c r="MLS217" s="727"/>
      <c r="MLV217" s="403"/>
      <c r="MLW217" s="403"/>
      <c r="MMI217" s="727"/>
      <c r="MML217" s="403"/>
      <c r="MMM217" s="403"/>
      <c r="MMY217" s="727"/>
      <c r="MNB217" s="403"/>
      <c r="MNC217" s="403"/>
      <c r="MNO217" s="727"/>
      <c r="MNR217" s="403"/>
      <c r="MNS217" s="403"/>
      <c r="MOE217" s="727"/>
      <c r="MOH217" s="403"/>
      <c r="MOI217" s="403"/>
      <c r="MOU217" s="727"/>
      <c r="MOX217" s="403"/>
      <c r="MOY217" s="403"/>
      <c r="MPK217" s="727"/>
      <c r="MPN217" s="403"/>
      <c r="MPO217" s="403"/>
      <c r="MQA217" s="727"/>
      <c r="MQD217" s="403"/>
      <c r="MQE217" s="403"/>
      <c r="MQQ217" s="727"/>
      <c r="MQT217" s="403"/>
      <c r="MQU217" s="403"/>
      <c r="MRG217" s="727"/>
      <c r="MRJ217" s="403"/>
      <c r="MRK217" s="403"/>
      <c r="MRW217" s="727"/>
      <c r="MRZ217" s="403"/>
      <c r="MSA217" s="403"/>
      <c r="MSM217" s="727"/>
      <c r="MSP217" s="403"/>
      <c r="MSQ217" s="403"/>
      <c r="MTC217" s="727"/>
      <c r="MTF217" s="403"/>
      <c r="MTG217" s="403"/>
      <c r="MTS217" s="727"/>
      <c r="MTV217" s="403"/>
      <c r="MTW217" s="403"/>
      <c r="MUI217" s="727"/>
      <c r="MUL217" s="403"/>
      <c r="MUM217" s="403"/>
      <c r="MUY217" s="727"/>
      <c r="MVB217" s="403"/>
      <c r="MVC217" s="403"/>
      <c r="MVO217" s="727"/>
      <c r="MVR217" s="403"/>
      <c r="MVS217" s="403"/>
      <c r="MWE217" s="727"/>
      <c r="MWH217" s="403"/>
      <c r="MWI217" s="403"/>
      <c r="MWU217" s="727"/>
      <c r="MWX217" s="403"/>
      <c r="MWY217" s="403"/>
      <c r="MXK217" s="727"/>
      <c r="MXN217" s="403"/>
      <c r="MXO217" s="403"/>
      <c r="MYA217" s="727"/>
      <c r="MYD217" s="403"/>
      <c r="MYE217" s="403"/>
      <c r="MYQ217" s="727"/>
      <c r="MYT217" s="403"/>
      <c r="MYU217" s="403"/>
      <c r="MZG217" s="727"/>
      <c r="MZJ217" s="403"/>
      <c r="MZK217" s="403"/>
      <c r="MZW217" s="727"/>
      <c r="MZZ217" s="403"/>
      <c r="NAA217" s="403"/>
      <c r="NAM217" s="727"/>
      <c r="NAP217" s="403"/>
      <c r="NAQ217" s="403"/>
      <c r="NBC217" s="727"/>
      <c r="NBF217" s="403"/>
      <c r="NBG217" s="403"/>
      <c r="NBS217" s="727"/>
      <c r="NBV217" s="403"/>
      <c r="NBW217" s="403"/>
      <c r="NCI217" s="727"/>
      <c r="NCL217" s="403"/>
      <c r="NCM217" s="403"/>
      <c r="NCY217" s="727"/>
      <c r="NDB217" s="403"/>
      <c r="NDC217" s="403"/>
      <c r="NDO217" s="727"/>
      <c r="NDR217" s="403"/>
      <c r="NDS217" s="403"/>
      <c r="NEE217" s="727"/>
      <c r="NEH217" s="403"/>
      <c r="NEI217" s="403"/>
      <c r="NEU217" s="727"/>
      <c r="NEX217" s="403"/>
      <c r="NEY217" s="403"/>
      <c r="NFK217" s="727"/>
      <c r="NFN217" s="403"/>
      <c r="NFO217" s="403"/>
      <c r="NGA217" s="727"/>
      <c r="NGD217" s="403"/>
      <c r="NGE217" s="403"/>
      <c r="NGQ217" s="727"/>
      <c r="NGT217" s="403"/>
      <c r="NGU217" s="403"/>
      <c r="NHG217" s="727"/>
      <c r="NHJ217" s="403"/>
      <c r="NHK217" s="403"/>
      <c r="NHW217" s="727"/>
      <c r="NHZ217" s="403"/>
      <c r="NIA217" s="403"/>
      <c r="NIM217" s="727"/>
      <c r="NIP217" s="403"/>
      <c r="NIQ217" s="403"/>
      <c r="NJC217" s="727"/>
      <c r="NJF217" s="403"/>
      <c r="NJG217" s="403"/>
      <c r="NJS217" s="727"/>
      <c r="NJV217" s="403"/>
      <c r="NJW217" s="403"/>
      <c r="NKI217" s="727"/>
      <c r="NKL217" s="403"/>
      <c r="NKM217" s="403"/>
      <c r="NKY217" s="727"/>
      <c r="NLB217" s="403"/>
      <c r="NLC217" s="403"/>
      <c r="NLO217" s="727"/>
      <c r="NLR217" s="403"/>
      <c r="NLS217" s="403"/>
      <c r="NME217" s="727"/>
      <c r="NMH217" s="403"/>
      <c r="NMI217" s="403"/>
      <c r="NMU217" s="727"/>
      <c r="NMX217" s="403"/>
      <c r="NMY217" s="403"/>
      <c r="NNK217" s="727"/>
      <c r="NNN217" s="403"/>
      <c r="NNO217" s="403"/>
      <c r="NOA217" s="727"/>
      <c r="NOD217" s="403"/>
      <c r="NOE217" s="403"/>
      <c r="NOQ217" s="727"/>
      <c r="NOT217" s="403"/>
      <c r="NOU217" s="403"/>
      <c r="NPG217" s="727"/>
      <c r="NPJ217" s="403"/>
      <c r="NPK217" s="403"/>
      <c r="NPW217" s="727"/>
      <c r="NPZ217" s="403"/>
      <c r="NQA217" s="403"/>
      <c r="NQM217" s="727"/>
      <c r="NQP217" s="403"/>
      <c r="NQQ217" s="403"/>
      <c r="NRC217" s="727"/>
      <c r="NRF217" s="403"/>
      <c r="NRG217" s="403"/>
      <c r="NRS217" s="727"/>
      <c r="NRV217" s="403"/>
      <c r="NRW217" s="403"/>
      <c r="NSI217" s="727"/>
      <c r="NSL217" s="403"/>
      <c r="NSM217" s="403"/>
      <c r="NSY217" s="727"/>
      <c r="NTB217" s="403"/>
      <c r="NTC217" s="403"/>
      <c r="NTO217" s="727"/>
      <c r="NTR217" s="403"/>
      <c r="NTS217" s="403"/>
      <c r="NUE217" s="727"/>
      <c r="NUH217" s="403"/>
      <c r="NUI217" s="403"/>
      <c r="NUU217" s="727"/>
      <c r="NUX217" s="403"/>
      <c r="NUY217" s="403"/>
      <c r="NVK217" s="727"/>
      <c r="NVN217" s="403"/>
      <c r="NVO217" s="403"/>
      <c r="NWA217" s="727"/>
      <c r="NWD217" s="403"/>
      <c r="NWE217" s="403"/>
      <c r="NWQ217" s="727"/>
      <c r="NWT217" s="403"/>
      <c r="NWU217" s="403"/>
      <c r="NXG217" s="727"/>
      <c r="NXJ217" s="403"/>
      <c r="NXK217" s="403"/>
      <c r="NXW217" s="727"/>
      <c r="NXZ217" s="403"/>
      <c r="NYA217" s="403"/>
      <c r="NYM217" s="727"/>
      <c r="NYP217" s="403"/>
      <c r="NYQ217" s="403"/>
      <c r="NZC217" s="727"/>
      <c r="NZF217" s="403"/>
      <c r="NZG217" s="403"/>
      <c r="NZS217" s="727"/>
      <c r="NZV217" s="403"/>
      <c r="NZW217" s="403"/>
      <c r="OAI217" s="727"/>
      <c r="OAL217" s="403"/>
      <c r="OAM217" s="403"/>
      <c r="OAY217" s="727"/>
      <c r="OBB217" s="403"/>
      <c r="OBC217" s="403"/>
      <c r="OBO217" s="727"/>
      <c r="OBR217" s="403"/>
      <c r="OBS217" s="403"/>
      <c r="OCE217" s="727"/>
      <c r="OCH217" s="403"/>
      <c r="OCI217" s="403"/>
      <c r="OCU217" s="727"/>
      <c r="OCX217" s="403"/>
      <c r="OCY217" s="403"/>
      <c r="ODK217" s="727"/>
      <c r="ODN217" s="403"/>
      <c r="ODO217" s="403"/>
      <c r="OEA217" s="727"/>
      <c r="OED217" s="403"/>
      <c r="OEE217" s="403"/>
      <c r="OEQ217" s="727"/>
      <c r="OET217" s="403"/>
      <c r="OEU217" s="403"/>
      <c r="OFG217" s="727"/>
      <c r="OFJ217" s="403"/>
      <c r="OFK217" s="403"/>
      <c r="OFW217" s="727"/>
      <c r="OFZ217" s="403"/>
      <c r="OGA217" s="403"/>
      <c r="OGM217" s="727"/>
      <c r="OGP217" s="403"/>
      <c r="OGQ217" s="403"/>
      <c r="OHC217" s="727"/>
      <c r="OHF217" s="403"/>
      <c r="OHG217" s="403"/>
      <c r="OHS217" s="727"/>
      <c r="OHV217" s="403"/>
      <c r="OHW217" s="403"/>
      <c r="OII217" s="727"/>
      <c r="OIL217" s="403"/>
      <c r="OIM217" s="403"/>
      <c r="OIY217" s="727"/>
      <c r="OJB217" s="403"/>
      <c r="OJC217" s="403"/>
      <c r="OJO217" s="727"/>
      <c r="OJR217" s="403"/>
      <c r="OJS217" s="403"/>
      <c r="OKE217" s="727"/>
      <c r="OKH217" s="403"/>
      <c r="OKI217" s="403"/>
      <c r="OKU217" s="727"/>
      <c r="OKX217" s="403"/>
      <c r="OKY217" s="403"/>
      <c r="OLK217" s="727"/>
      <c r="OLN217" s="403"/>
      <c r="OLO217" s="403"/>
      <c r="OMA217" s="727"/>
      <c r="OMD217" s="403"/>
      <c r="OME217" s="403"/>
      <c r="OMQ217" s="727"/>
      <c r="OMT217" s="403"/>
      <c r="OMU217" s="403"/>
      <c r="ONG217" s="727"/>
      <c r="ONJ217" s="403"/>
      <c r="ONK217" s="403"/>
      <c r="ONW217" s="727"/>
      <c r="ONZ217" s="403"/>
      <c r="OOA217" s="403"/>
      <c r="OOM217" s="727"/>
      <c r="OOP217" s="403"/>
      <c r="OOQ217" s="403"/>
      <c r="OPC217" s="727"/>
      <c r="OPF217" s="403"/>
      <c r="OPG217" s="403"/>
      <c r="OPS217" s="727"/>
      <c r="OPV217" s="403"/>
      <c r="OPW217" s="403"/>
      <c r="OQI217" s="727"/>
      <c r="OQL217" s="403"/>
      <c r="OQM217" s="403"/>
      <c r="OQY217" s="727"/>
      <c r="ORB217" s="403"/>
      <c r="ORC217" s="403"/>
      <c r="ORO217" s="727"/>
      <c r="ORR217" s="403"/>
      <c r="ORS217" s="403"/>
      <c r="OSE217" s="727"/>
      <c r="OSH217" s="403"/>
      <c r="OSI217" s="403"/>
      <c r="OSU217" s="727"/>
      <c r="OSX217" s="403"/>
      <c r="OSY217" s="403"/>
      <c r="OTK217" s="727"/>
      <c r="OTN217" s="403"/>
      <c r="OTO217" s="403"/>
      <c r="OUA217" s="727"/>
      <c r="OUD217" s="403"/>
      <c r="OUE217" s="403"/>
      <c r="OUQ217" s="727"/>
      <c r="OUT217" s="403"/>
      <c r="OUU217" s="403"/>
      <c r="OVG217" s="727"/>
      <c r="OVJ217" s="403"/>
      <c r="OVK217" s="403"/>
      <c r="OVW217" s="727"/>
      <c r="OVZ217" s="403"/>
      <c r="OWA217" s="403"/>
      <c r="OWM217" s="727"/>
      <c r="OWP217" s="403"/>
      <c r="OWQ217" s="403"/>
      <c r="OXC217" s="727"/>
      <c r="OXF217" s="403"/>
      <c r="OXG217" s="403"/>
      <c r="OXS217" s="727"/>
      <c r="OXV217" s="403"/>
      <c r="OXW217" s="403"/>
      <c r="OYI217" s="727"/>
      <c r="OYL217" s="403"/>
      <c r="OYM217" s="403"/>
      <c r="OYY217" s="727"/>
      <c r="OZB217" s="403"/>
      <c r="OZC217" s="403"/>
      <c r="OZO217" s="727"/>
      <c r="OZR217" s="403"/>
      <c r="OZS217" s="403"/>
      <c r="PAE217" s="727"/>
      <c r="PAH217" s="403"/>
      <c r="PAI217" s="403"/>
      <c r="PAU217" s="727"/>
      <c r="PAX217" s="403"/>
      <c r="PAY217" s="403"/>
      <c r="PBK217" s="727"/>
      <c r="PBN217" s="403"/>
      <c r="PBO217" s="403"/>
      <c r="PCA217" s="727"/>
      <c r="PCD217" s="403"/>
      <c r="PCE217" s="403"/>
      <c r="PCQ217" s="727"/>
      <c r="PCT217" s="403"/>
      <c r="PCU217" s="403"/>
      <c r="PDG217" s="727"/>
      <c r="PDJ217" s="403"/>
      <c r="PDK217" s="403"/>
      <c r="PDW217" s="727"/>
      <c r="PDZ217" s="403"/>
      <c r="PEA217" s="403"/>
      <c r="PEM217" s="727"/>
      <c r="PEP217" s="403"/>
      <c r="PEQ217" s="403"/>
      <c r="PFC217" s="727"/>
      <c r="PFF217" s="403"/>
      <c r="PFG217" s="403"/>
      <c r="PFS217" s="727"/>
      <c r="PFV217" s="403"/>
      <c r="PFW217" s="403"/>
      <c r="PGI217" s="727"/>
      <c r="PGL217" s="403"/>
      <c r="PGM217" s="403"/>
      <c r="PGY217" s="727"/>
      <c r="PHB217" s="403"/>
      <c r="PHC217" s="403"/>
      <c r="PHO217" s="727"/>
      <c r="PHR217" s="403"/>
      <c r="PHS217" s="403"/>
      <c r="PIE217" s="727"/>
      <c r="PIH217" s="403"/>
      <c r="PII217" s="403"/>
      <c r="PIU217" s="727"/>
      <c r="PIX217" s="403"/>
      <c r="PIY217" s="403"/>
      <c r="PJK217" s="727"/>
      <c r="PJN217" s="403"/>
      <c r="PJO217" s="403"/>
      <c r="PKA217" s="727"/>
      <c r="PKD217" s="403"/>
      <c r="PKE217" s="403"/>
      <c r="PKQ217" s="727"/>
      <c r="PKT217" s="403"/>
      <c r="PKU217" s="403"/>
      <c r="PLG217" s="727"/>
      <c r="PLJ217" s="403"/>
      <c r="PLK217" s="403"/>
      <c r="PLW217" s="727"/>
      <c r="PLZ217" s="403"/>
      <c r="PMA217" s="403"/>
      <c r="PMM217" s="727"/>
      <c r="PMP217" s="403"/>
      <c r="PMQ217" s="403"/>
      <c r="PNC217" s="727"/>
      <c r="PNF217" s="403"/>
      <c r="PNG217" s="403"/>
      <c r="PNS217" s="727"/>
      <c r="PNV217" s="403"/>
      <c r="PNW217" s="403"/>
      <c r="POI217" s="727"/>
      <c r="POL217" s="403"/>
      <c r="POM217" s="403"/>
      <c r="POY217" s="727"/>
      <c r="PPB217" s="403"/>
      <c r="PPC217" s="403"/>
      <c r="PPO217" s="727"/>
      <c r="PPR217" s="403"/>
      <c r="PPS217" s="403"/>
      <c r="PQE217" s="727"/>
      <c r="PQH217" s="403"/>
      <c r="PQI217" s="403"/>
      <c r="PQU217" s="727"/>
      <c r="PQX217" s="403"/>
      <c r="PQY217" s="403"/>
      <c r="PRK217" s="727"/>
      <c r="PRN217" s="403"/>
      <c r="PRO217" s="403"/>
      <c r="PSA217" s="727"/>
      <c r="PSD217" s="403"/>
      <c r="PSE217" s="403"/>
      <c r="PSQ217" s="727"/>
      <c r="PST217" s="403"/>
      <c r="PSU217" s="403"/>
      <c r="PTG217" s="727"/>
      <c r="PTJ217" s="403"/>
      <c r="PTK217" s="403"/>
      <c r="PTW217" s="727"/>
      <c r="PTZ217" s="403"/>
      <c r="PUA217" s="403"/>
      <c r="PUM217" s="727"/>
      <c r="PUP217" s="403"/>
      <c r="PUQ217" s="403"/>
      <c r="PVC217" s="727"/>
      <c r="PVF217" s="403"/>
      <c r="PVG217" s="403"/>
      <c r="PVS217" s="727"/>
      <c r="PVV217" s="403"/>
      <c r="PVW217" s="403"/>
      <c r="PWI217" s="727"/>
      <c r="PWL217" s="403"/>
      <c r="PWM217" s="403"/>
      <c r="PWY217" s="727"/>
      <c r="PXB217" s="403"/>
      <c r="PXC217" s="403"/>
      <c r="PXO217" s="727"/>
      <c r="PXR217" s="403"/>
      <c r="PXS217" s="403"/>
      <c r="PYE217" s="727"/>
      <c r="PYH217" s="403"/>
      <c r="PYI217" s="403"/>
      <c r="PYU217" s="727"/>
      <c r="PYX217" s="403"/>
      <c r="PYY217" s="403"/>
      <c r="PZK217" s="727"/>
      <c r="PZN217" s="403"/>
      <c r="PZO217" s="403"/>
      <c r="QAA217" s="727"/>
      <c r="QAD217" s="403"/>
      <c r="QAE217" s="403"/>
      <c r="QAQ217" s="727"/>
      <c r="QAT217" s="403"/>
      <c r="QAU217" s="403"/>
      <c r="QBG217" s="727"/>
      <c r="QBJ217" s="403"/>
      <c r="QBK217" s="403"/>
      <c r="QBW217" s="727"/>
      <c r="QBZ217" s="403"/>
      <c r="QCA217" s="403"/>
      <c r="QCM217" s="727"/>
      <c r="QCP217" s="403"/>
      <c r="QCQ217" s="403"/>
      <c r="QDC217" s="727"/>
      <c r="QDF217" s="403"/>
      <c r="QDG217" s="403"/>
      <c r="QDS217" s="727"/>
      <c r="QDV217" s="403"/>
      <c r="QDW217" s="403"/>
      <c r="QEI217" s="727"/>
      <c r="QEL217" s="403"/>
      <c r="QEM217" s="403"/>
      <c r="QEY217" s="727"/>
      <c r="QFB217" s="403"/>
      <c r="QFC217" s="403"/>
      <c r="QFO217" s="727"/>
      <c r="QFR217" s="403"/>
      <c r="QFS217" s="403"/>
      <c r="QGE217" s="727"/>
      <c r="QGH217" s="403"/>
      <c r="QGI217" s="403"/>
      <c r="QGU217" s="727"/>
      <c r="QGX217" s="403"/>
      <c r="QGY217" s="403"/>
      <c r="QHK217" s="727"/>
      <c r="QHN217" s="403"/>
      <c r="QHO217" s="403"/>
      <c r="QIA217" s="727"/>
      <c r="QID217" s="403"/>
      <c r="QIE217" s="403"/>
      <c r="QIQ217" s="727"/>
      <c r="QIT217" s="403"/>
      <c r="QIU217" s="403"/>
      <c r="QJG217" s="727"/>
      <c r="QJJ217" s="403"/>
      <c r="QJK217" s="403"/>
      <c r="QJW217" s="727"/>
      <c r="QJZ217" s="403"/>
      <c r="QKA217" s="403"/>
      <c r="QKM217" s="727"/>
      <c r="QKP217" s="403"/>
      <c r="QKQ217" s="403"/>
      <c r="QLC217" s="727"/>
      <c r="QLF217" s="403"/>
      <c r="QLG217" s="403"/>
      <c r="QLS217" s="727"/>
      <c r="QLV217" s="403"/>
      <c r="QLW217" s="403"/>
      <c r="QMI217" s="727"/>
      <c r="QML217" s="403"/>
      <c r="QMM217" s="403"/>
      <c r="QMY217" s="727"/>
      <c r="QNB217" s="403"/>
      <c r="QNC217" s="403"/>
      <c r="QNO217" s="727"/>
      <c r="QNR217" s="403"/>
      <c r="QNS217" s="403"/>
      <c r="QOE217" s="727"/>
      <c r="QOH217" s="403"/>
      <c r="QOI217" s="403"/>
      <c r="QOU217" s="727"/>
      <c r="QOX217" s="403"/>
      <c r="QOY217" s="403"/>
      <c r="QPK217" s="727"/>
      <c r="QPN217" s="403"/>
      <c r="QPO217" s="403"/>
      <c r="QQA217" s="727"/>
      <c r="QQD217" s="403"/>
      <c r="QQE217" s="403"/>
      <c r="QQQ217" s="727"/>
      <c r="QQT217" s="403"/>
      <c r="QQU217" s="403"/>
      <c r="QRG217" s="727"/>
      <c r="QRJ217" s="403"/>
      <c r="QRK217" s="403"/>
      <c r="QRW217" s="727"/>
      <c r="QRZ217" s="403"/>
      <c r="QSA217" s="403"/>
      <c r="QSM217" s="727"/>
      <c r="QSP217" s="403"/>
      <c r="QSQ217" s="403"/>
      <c r="QTC217" s="727"/>
      <c r="QTF217" s="403"/>
      <c r="QTG217" s="403"/>
      <c r="QTS217" s="727"/>
      <c r="QTV217" s="403"/>
      <c r="QTW217" s="403"/>
      <c r="QUI217" s="727"/>
      <c r="QUL217" s="403"/>
      <c r="QUM217" s="403"/>
      <c r="QUY217" s="727"/>
      <c r="QVB217" s="403"/>
      <c r="QVC217" s="403"/>
      <c r="QVO217" s="727"/>
      <c r="QVR217" s="403"/>
      <c r="QVS217" s="403"/>
      <c r="QWE217" s="727"/>
      <c r="QWH217" s="403"/>
      <c r="QWI217" s="403"/>
      <c r="QWU217" s="727"/>
      <c r="QWX217" s="403"/>
      <c r="QWY217" s="403"/>
      <c r="QXK217" s="727"/>
      <c r="QXN217" s="403"/>
      <c r="QXO217" s="403"/>
      <c r="QYA217" s="727"/>
      <c r="QYD217" s="403"/>
      <c r="QYE217" s="403"/>
      <c r="QYQ217" s="727"/>
      <c r="QYT217" s="403"/>
      <c r="QYU217" s="403"/>
      <c r="QZG217" s="727"/>
      <c r="QZJ217" s="403"/>
      <c r="QZK217" s="403"/>
      <c r="QZW217" s="727"/>
      <c r="QZZ217" s="403"/>
      <c r="RAA217" s="403"/>
      <c r="RAM217" s="727"/>
      <c r="RAP217" s="403"/>
      <c r="RAQ217" s="403"/>
      <c r="RBC217" s="727"/>
      <c r="RBF217" s="403"/>
      <c r="RBG217" s="403"/>
      <c r="RBS217" s="727"/>
      <c r="RBV217" s="403"/>
      <c r="RBW217" s="403"/>
      <c r="RCI217" s="727"/>
      <c r="RCL217" s="403"/>
      <c r="RCM217" s="403"/>
      <c r="RCY217" s="727"/>
      <c r="RDB217" s="403"/>
      <c r="RDC217" s="403"/>
      <c r="RDO217" s="727"/>
      <c r="RDR217" s="403"/>
      <c r="RDS217" s="403"/>
      <c r="REE217" s="727"/>
      <c r="REH217" s="403"/>
      <c r="REI217" s="403"/>
      <c r="REU217" s="727"/>
      <c r="REX217" s="403"/>
      <c r="REY217" s="403"/>
      <c r="RFK217" s="727"/>
      <c r="RFN217" s="403"/>
      <c r="RFO217" s="403"/>
      <c r="RGA217" s="727"/>
      <c r="RGD217" s="403"/>
      <c r="RGE217" s="403"/>
      <c r="RGQ217" s="727"/>
      <c r="RGT217" s="403"/>
      <c r="RGU217" s="403"/>
      <c r="RHG217" s="727"/>
      <c r="RHJ217" s="403"/>
      <c r="RHK217" s="403"/>
      <c r="RHW217" s="727"/>
      <c r="RHZ217" s="403"/>
      <c r="RIA217" s="403"/>
      <c r="RIM217" s="727"/>
      <c r="RIP217" s="403"/>
      <c r="RIQ217" s="403"/>
      <c r="RJC217" s="727"/>
      <c r="RJF217" s="403"/>
      <c r="RJG217" s="403"/>
      <c r="RJS217" s="727"/>
      <c r="RJV217" s="403"/>
      <c r="RJW217" s="403"/>
      <c r="RKI217" s="727"/>
      <c r="RKL217" s="403"/>
      <c r="RKM217" s="403"/>
      <c r="RKY217" s="727"/>
      <c r="RLB217" s="403"/>
      <c r="RLC217" s="403"/>
      <c r="RLO217" s="727"/>
      <c r="RLR217" s="403"/>
      <c r="RLS217" s="403"/>
      <c r="RME217" s="727"/>
      <c r="RMH217" s="403"/>
      <c r="RMI217" s="403"/>
      <c r="RMU217" s="727"/>
      <c r="RMX217" s="403"/>
      <c r="RMY217" s="403"/>
      <c r="RNK217" s="727"/>
      <c r="RNN217" s="403"/>
      <c r="RNO217" s="403"/>
      <c r="ROA217" s="727"/>
      <c r="ROD217" s="403"/>
      <c r="ROE217" s="403"/>
      <c r="ROQ217" s="727"/>
      <c r="ROT217" s="403"/>
      <c r="ROU217" s="403"/>
      <c r="RPG217" s="727"/>
      <c r="RPJ217" s="403"/>
      <c r="RPK217" s="403"/>
      <c r="RPW217" s="727"/>
      <c r="RPZ217" s="403"/>
      <c r="RQA217" s="403"/>
      <c r="RQM217" s="727"/>
      <c r="RQP217" s="403"/>
      <c r="RQQ217" s="403"/>
      <c r="RRC217" s="727"/>
      <c r="RRF217" s="403"/>
      <c r="RRG217" s="403"/>
      <c r="RRS217" s="727"/>
      <c r="RRV217" s="403"/>
      <c r="RRW217" s="403"/>
      <c r="RSI217" s="727"/>
      <c r="RSL217" s="403"/>
      <c r="RSM217" s="403"/>
      <c r="RSY217" s="727"/>
      <c r="RTB217" s="403"/>
      <c r="RTC217" s="403"/>
      <c r="RTO217" s="727"/>
      <c r="RTR217" s="403"/>
      <c r="RTS217" s="403"/>
      <c r="RUE217" s="727"/>
      <c r="RUH217" s="403"/>
      <c r="RUI217" s="403"/>
      <c r="RUU217" s="727"/>
      <c r="RUX217" s="403"/>
      <c r="RUY217" s="403"/>
      <c r="RVK217" s="727"/>
      <c r="RVN217" s="403"/>
      <c r="RVO217" s="403"/>
      <c r="RWA217" s="727"/>
      <c r="RWD217" s="403"/>
      <c r="RWE217" s="403"/>
      <c r="RWQ217" s="727"/>
      <c r="RWT217" s="403"/>
      <c r="RWU217" s="403"/>
      <c r="RXG217" s="727"/>
      <c r="RXJ217" s="403"/>
      <c r="RXK217" s="403"/>
      <c r="RXW217" s="727"/>
      <c r="RXZ217" s="403"/>
      <c r="RYA217" s="403"/>
      <c r="RYM217" s="727"/>
      <c r="RYP217" s="403"/>
      <c r="RYQ217" s="403"/>
      <c r="RZC217" s="727"/>
      <c r="RZF217" s="403"/>
      <c r="RZG217" s="403"/>
      <c r="RZS217" s="727"/>
      <c r="RZV217" s="403"/>
      <c r="RZW217" s="403"/>
      <c r="SAI217" s="727"/>
      <c r="SAL217" s="403"/>
      <c r="SAM217" s="403"/>
      <c r="SAY217" s="727"/>
      <c r="SBB217" s="403"/>
      <c r="SBC217" s="403"/>
      <c r="SBO217" s="727"/>
      <c r="SBR217" s="403"/>
      <c r="SBS217" s="403"/>
      <c r="SCE217" s="727"/>
      <c r="SCH217" s="403"/>
      <c r="SCI217" s="403"/>
      <c r="SCU217" s="727"/>
      <c r="SCX217" s="403"/>
      <c r="SCY217" s="403"/>
      <c r="SDK217" s="727"/>
      <c r="SDN217" s="403"/>
      <c r="SDO217" s="403"/>
      <c r="SEA217" s="727"/>
      <c r="SED217" s="403"/>
      <c r="SEE217" s="403"/>
      <c r="SEQ217" s="727"/>
      <c r="SET217" s="403"/>
      <c r="SEU217" s="403"/>
      <c r="SFG217" s="727"/>
      <c r="SFJ217" s="403"/>
      <c r="SFK217" s="403"/>
      <c r="SFW217" s="727"/>
      <c r="SFZ217" s="403"/>
      <c r="SGA217" s="403"/>
      <c r="SGM217" s="727"/>
      <c r="SGP217" s="403"/>
      <c r="SGQ217" s="403"/>
      <c r="SHC217" s="727"/>
      <c r="SHF217" s="403"/>
      <c r="SHG217" s="403"/>
      <c r="SHS217" s="727"/>
      <c r="SHV217" s="403"/>
      <c r="SHW217" s="403"/>
      <c r="SII217" s="727"/>
      <c r="SIL217" s="403"/>
      <c r="SIM217" s="403"/>
      <c r="SIY217" s="727"/>
      <c r="SJB217" s="403"/>
      <c r="SJC217" s="403"/>
      <c r="SJO217" s="727"/>
      <c r="SJR217" s="403"/>
      <c r="SJS217" s="403"/>
      <c r="SKE217" s="727"/>
      <c r="SKH217" s="403"/>
      <c r="SKI217" s="403"/>
      <c r="SKU217" s="727"/>
      <c r="SKX217" s="403"/>
      <c r="SKY217" s="403"/>
      <c r="SLK217" s="727"/>
      <c r="SLN217" s="403"/>
      <c r="SLO217" s="403"/>
      <c r="SMA217" s="727"/>
      <c r="SMD217" s="403"/>
      <c r="SME217" s="403"/>
      <c r="SMQ217" s="727"/>
      <c r="SMT217" s="403"/>
      <c r="SMU217" s="403"/>
      <c r="SNG217" s="727"/>
      <c r="SNJ217" s="403"/>
      <c r="SNK217" s="403"/>
      <c r="SNW217" s="727"/>
      <c r="SNZ217" s="403"/>
      <c r="SOA217" s="403"/>
      <c r="SOM217" s="727"/>
      <c r="SOP217" s="403"/>
      <c r="SOQ217" s="403"/>
      <c r="SPC217" s="727"/>
      <c r="SPF217" s="403"/>
      <c r="SPG217" s="403"/>
      <c r="SPS217" s="727"/>
      <c r="SPV217" s="403"/>
      <c r="SPW217" s="403"/>
      <c r="SQI217" s="727"/>
      <c r="SQL217" s="403"/>
      <c r="SQM217" s="403"/>
      <c r="SQY217" s="727"/>
      <c r="SRB217" s="403"/>
      <c r="SRC217" s="403"/>
      <c r="SRO217" s="727"/>
      <c r="SRR217" s="403"/>
      <c r="SRS217" s="403"/>
      <c r="SSE217" s="727"/>
      <c r="SSH217" s="403"/>
      <c r="SSI217" s="403"/>
      <c r="SSU217" s="727"/>
      <c r="SSX217" s="403"/>
      <c r="SSY217" s="403"/>
      <c r="STK217" s="727"/>
      <c r="STN217" s="403"/>
      <c r="STO217" s="403"/>
      <c r="SUA217" s="727"/>
      <c r="SUD217" s="403"/>
      <c r="SUE217" s="403"/>
      <c r="SUQ217" s="727"/>
      <c r="SUT217" s="403"/>
      <c r="SUU217" s="403"/>
      <c r="SVG217" s="727"/>
      <c r="SVJ217" s="403"/>
      <c r="SVK217" s="403"/>
      <c r="SVW217" s="727"/>
      <c r="SVZ217" s="403"/>
      <c r="SWA217" s="403"/>
      <c r="SWM217" s="727"/>
      <c r="SWP217" s="403"/>
      <c r="SWQ217" s="403"/>
      <c r="SXC217" s="727"/>
      <c r="SXF217" s="403"/>
      <c r="SXG217" s="403"/>
      <c r="SXS217" s="727"/>
      <c r="SXV217" s="403"/>
      <c r="SXW217" s="403"/>
      <c r="SYI217" s="727"/>
      <c r="SYL217" s="403"/>
      <c r="SYM217" s="403"/>
      <c r="SYY217" s="727"/>
      <c r="SZB217" s="403"/>
      <c r="SZC217" s="403"/>
      <c r="SZO217" s="727"/>
      <c r="SZR217" s="403"/>
      <c r="SZS217" s="403"/>
      <c r="TAE217" s="727"/>
      <c r="TAH217" s="403"/>
      <c r="TAI217" s="403"/>
      <c r="TAU217" s="727"/>
      <c r="TAX217" s="403"/>
      <c r="TAY217" s="403"/>
      <c r="TBK217" s="727"/>
      <c r="TBN217" s="403"/>
      <c r="TBO217" s="403"/>
      <c r="TCA217" s="727"/>
      <c r="TCD217" s="403"/>
      <c r="TCE217" s="403"/>
      <c r="TCQ217" s="727"/>
      <c r="TCT217" s="403"/>
      <c r="TCU217" s="403"/>
      <c r="TDG217" s="727"/>
      <c r="TDJ217" s="403"/>
      <c r="TDK217" s="403"/>
      <c r="TDW217" s="727"/>
      <c r="TDZ217" s="403"/>
      <c r="TEA217" s="403"/>
      <c r="TEM217" s="727"/>
      <c r="TEP217" s="403"/>
      <c r="TEQ217" s="403"/>
      <c r="TFC217" s="727"/>
      <c r="TFF217" s="403"/>
      <c r="TFG217" s="403"/>
      <c r="TFS217" s="727"/>
      <c r="TFV217" s="403"/>
      <c r="TFW217" s="403"/>
      <c r="TGI217" s="727"/>
      <c r="TGL217" s="403"/>
      <c r="TGM217" s="403"/>
      <c r="TGY217" s="727"/>
      <c r="THB217" s="403"/>
      <c r="THC217" s="403"/>
      <c r="THO217" s="727"/>
      <c r="THR217" s="403"/>
      <c r="THS217" s="403"/>
      <c r="TIE217" s="727"/>
      <c r="TIH217" s="403"/>
      <c r="TII217" s="403"/>
      <c r="TIU217" s="727"/>
      <c r="TIX217" s="403"/>
      <c r="TIY217" s="403"/>
      <c r="TJK217" s="727"/>
      <c r="TJN217" s="403"/>
      <c r="TJO217" s="403"/>
      <c r="TKA217" s="727"/>
      <c r="TKD217" s="403"/>
      <c r="TKE217" s="403"/>
      <c r="TKQ217" s="727"/>
      <c r="TKT217" s="403"/>
      <c r="TKU217" s="403"/>
      <c r="TLG217" s="727"/>
      <c r="TLJ217" s="403"/>
      <c r="TLK217" s="403"/>
      <c r="TLW217" s="727"/>
      <c r="TLZ217" s="403"/>
      <c r="TMA217" s="403"/>
      <c r="TMM217" s="727"/>
      <c r="TMP217" s="403"/>
      <c r="TMQ217" s="403"/>
      <c r="TNC217" s="727"/>
      <c r="TNF217" s="403"/>
      <c r="TNG217" s="403"/>
      <c r="TNS217" s="727"/>
      <c r="TNV217" s="403"/>
      <c r="TNW217" s="403"/>
      <c r="TOI217" s="727"/>
      <c r="TOL217" s="403"/>
      <c r="TOM217" s="403"/>
      <c r="TOY217" s="727"/>
      <c r="TPB217" s="403"/>
      <c r="TPC217" s="403"/>
      <c r="TPO217" s="727"/>
      <c r="TPR217" s="403"/>
      <c r="TPS217" s="403"/>
      <c r="TQE217" s="727"/>
      <c r="TQH217" s="403"/>
      <c r="TQI217" s="403"/>
      <c r="TQU217" s="727"/>
      <c r="TQX217" s="403"/>
      <c r="TQY217" s="403"/>
      <c r="TRK217" s="727"/>
      <c r="TRN217" s="403"/>
      <c r="TRO217" s="403"/>
      <c r="TSA217" s="727"/>
      <c r="TSD217" s="403"/>
      <c r="TSE217" s="403"/>
      <c r="TSQ217" s="727"/>
      <c r="TST217" s="403"/>
      <c r="TSU217" s="403"/>
      <c r="TTG217" s="727"/>
      <c r="TTJ217" s="403"/>
      <c r="TTK217" s="403"/>
      <c r="TTW217" s="727"/>
      <c r="TTZ217" s="403"/>
      <c r="TUA217" s="403"/>
      <c r="TUM217" s="727"/>
      <c r="TUP217" s="403"/>
      <c r="TUQ217" s="403"/>
      <c r="TVC217" s="727"/>
      <c r="TVF217" s="403"/>
      <c r="TVG217" s="403"/>
      <c r="TVS217" s="727"/>
      <c r="TVV217" s="403"/>
      <c r="TVW217" s="403"/>
      <c r="TWI217" s="727"/>
      <c r="TWL217" s="403"/>
      <c r="TWM217" s="403"/>
      <c r="TWY217" s="727"/>
      <c r="TXB217" s="403"/>
      <c r="TXC217" s="403"/>
      <c r="TXO217" s="727"/>
      <c r="TXR217" s="403"/>
      <c r="TXS217" s="403"/>
      <c r="TYE217" s="727"/>
      <c r="TYH217" s="403"/>
      <c r="TYI217" s="403"/>
      <c r="TYU217" s="727"/>
      <c r="TYX217" s="403"/>
      <c r="TYY217" s="403"/>
      <c r="TZK217" s="727"/>
      <c r="TZN217" s="403"/>
      <c r="TZO217" s="403"/>
      <c r="UAA217" s="727"/>
      <c r="UAD217" s="403"/>
      <c r="UAE217" s="403"/>
      <c r="UAQ217" s="727"/>
      <c r="UAT217" s="403"/>
      <c r="UAU217" s="403"/>
      <c r="UBG217" s="727"/>
      <c r="UBJ217" s="403"/>
      <c r="UBK217" s="403"/>
      <c r="UBW217" s="727"/>
      <c r="UBZ217" s="403"/>
      <c r="UCA217" s="403"/>
      <c r="UCM217" s="727"/>
      <c r="UCP217" s="403"/>
      <c r="UCQ217" s="403"/>
      <c r="UDC217" s="727"/>
      <c r="UDF217" s="403"/>
      <c r="UDG217" s="403"/>
      <c r="UDS217" s="727"/>
      <c r="UDV217" s="403"/>
      <c r="UDW217" s="403"/>
      <c r="UEI217" s="727"/>
      <c r="UEL217" s="403"/>
      <c r="UEM217" s="403"/>
      <c r="UEY217" s="727"/>
      <c r="UFB217" s="403"/>
      <c r="UFC217" s="403"/>
      <c r="UFO217" s="727"/>
      <c r="UFR217" s="403"/>
      <c r="UFS217" s="403"/>
      <c r="UGE217" s="727"/>
      <c r="UGH217" s="403"/>
      <c r="UGI217" s="403"/>
      <c r="UGU217" s="727"/>
      <c r="UGX217" s="403"/>
      <c r="UGY217" s="403"/>
      <c r="UHK217" s="727"/>
      <c r="UHN217" s="403"/>
      <c r="UHO217" s="403"/>
      <c r="UIA217" s="727"/>
      <c r="UID217" s="403"/>
      <c r="UIE217" s="403"/>
      <c r="UIQ217" s="727"/>
      <c r="UIT217" s="403"/>
      <c r="UIU217" s="403"/>
      <c r="UJG217" s="727"/>
      <c r="UJJ217" s="403"/>
      <c r="UJK217" s="403"/>
      <c r="UJW217" s="727"/>
      <c r="UJZ217" s="403"/>
      <c r="UKA217" s="403"/>
      <c r="UKM217" s="727"/>
      <c r="UKP217" s="403"/>
      <c r="UKQ217" s="403"/>
      <c r="ULC217" s="727"/>
      <c r="ULF217" s="403"/>
      <c r="ULG217" s="403"/>
      <c r="ULS217" s="727"/>
      <c r="ULV217" s="403"/>
      <c r="ULW217" s="403"/>
      <c r="UMI217" s="727"/>
      <c r="UML217" s="403"/>
      <c r="UMM217" s="403"/>
      <c r="UMY217" s="727"/>
      <c r="UNB217" s="403"/>
      <c r="UNC217" s="403"/>
      <c r="UNO217" s="727"/>
      <c r="UNR217" s="403"/>
      <c r="UNS217" s="403"/>
      <c r="UOE217" s="727"/>
      <c r="UOH217" s="403"/>
      <c r="UOI217" s="403"/>
      <c r="UOU217" s="727"/>
      <c r="UOX217" s="403"/>
      <c r="UOY217" s="403"/>
      <c r="UPK217" s="727"/>
      <c r="UPN217" s="403"/>
      <c r="UPO217" s="403"/>
      <c r="UQA217" s="727"/>
      <c r="UQD217" s="403"/>
      <c r="UQE217" s="403"/>
      <c r="UQQ217" s="727"/>
      <c r="UQT217" s="403"/>
      <c r="UQU217" s="403"/>
      <c r="URG217" s="727"/>
      <c r="URJ217" s="403"/>
      <c r="URK217" s="403"/>
      <c r="URW217" s="727"/>
      <c r="URZ217" s="403"/>
      <c r="USA217" s="403"/>
      <c r="USM217" s="727"/>
      <c r="USP217" s="403"/>
      <c r="USQ217" s="403"/>
      <c r="UTC217" s="727"/>
      <c r="UTF217" s="403"/>
      <c r="UTG217" s="403"/>
      <c r="UTS217" s="727"/>
      <c r="UTV217" s="403"/>
      <c r="UTW217" s="403"/>
      <c r="UUI217" s="727"/>
      <c r="UUL217" s="403"/>
      <c r="UUM217" s="403"/>
      <c r="UUY217" s="727"/>
      <c r="UVB217" s="403"/>
      <c r="UVC217" s="403"/>
      <c r="UVO217" s="727"/>
      <c r="UVR217" s="403"/>
      <c r="UVS217" s="403"/>
      <c r="UWE217" s="727"/>
      <c r="UWH217" s="403"/>
      <c r="UWI217" s="403"/>
      <c r="UWU217" s="727"/>
      <c r="UWX217" s="403"/>
      <c r="UWY217" s="403"/>
      <c r="UXK217" s="727"/>
      <c r="UXN217" s="403"/>
      <c r="UXO217" s="403"/>
      <c r="UYA217" s="727"/>
      <c r="UYD217" s="403"/>
      <c r="UYE217" s="403"/>
      <c r="UYQ217" s="727"/>
      <c r="UYT217" s="403"/>
      <c r="UYU217" s="403"/>
      <c r="UZG217" s="727"/>
      <c r="UZJ217" s="403"/>
      <c r="UZK217" s="403"/>
      <c r="UZW217" s="727"/>
      <c r="UZZ217" s="403"/>
      <c r="VAA217" s="403"/>
      <c r="VAM217" s="727"/>
      <c r="VAP217" s="403"/>
      <c r="VAQ217" s="403"/>
      <c r="VBC217" s="727"/>
      <c r="VBF217" s="403"/>
      <c r="VBG217" s="403"/>
      <c r="VBS217" s="727"/>
      <c r="VBV217" s="403"/>
      <c r="VBW217" s="403"/>
      <c r="VCI217" s="727"/>
      <c r="VCL217" s="403"/>
      <c r="VCM217" s="403"/>
      <c r="VCY217" s="727"/>
      <c r="VDB217" s="403"/>
      <c r="VDC217" s="403"/>
      <c r="VDO217" s="727"/>
      <c r="VDR217" s="403"/>
      <c r="VDS217" s="403"/>
      <c r="VEE217" s="727"/>
      <c r="VEH217" s="403"/>
      <c r="VEI217" s="403"/>
      <c r="VEU217" s="727"/>
      <c r="VEX217" s="403"/>
      <c r="VEY217" s="403"/>
      <c r="VFK217" s="727"/>
      <c r="VFN217" s="403"/>
      <c r="VFO217" s="403"/>
      <c r="VGA217" s="727"/>
      <c r="VGD217" s="403"/>
      <c r="VGE217" s="403"/>
      <c r="VGQ217" s="727"/>
      <c r="VGT217" s="403"/>
      <c r="VGU217" s="403"/>
      <c r="VHG217" s="727"/>
      <c r="VHJ217" s="403"/>
      <c r="VHK217" s="403"/>
      <c r="VHW217" s="727"/>
      <c r="VHZ217" s="403"/>
      <c r="VIA217" s="403"/>
      <c r="VIM217" s="727"/>
      <c r="VIP217" s="403"/>
      <c r="VIQ217" s="403"/>
      <c r="VJC217" s="727"/>
      <c r="VJF217" s="403"/>
      <c r="VJG217" s="403"/>
      <c r="VJS217" s="727"/>
      <c r="VJV217" s="403"/>
      <c r="VJW217" s="403"/>
      <c r="VKI217" s="727"/>
      <c r="VKL217" s="403"/>
      <c r="VKM217" s="403"/>
      <c r="VKY217" s="727"/>
      <c r="VLB217" s="403"/>
      <c r="VLC217" s="403"/>
      <c r="VLO217" s="727"/>
      <c r="VLR217" s="403"/>
      <c r="VLS217" s="403"/>
      <c r="VME217" s="727"/>
      <c r="VMH217" s="403"/>
      <c r="VMI217" s="403"/>
      <c r="VMU217" s="727"/>
      <c r="VMX217" s="403"/>
      <c r="VMY217" s="403"/>
      <c r="VNK217" s="727"/>
      <c r="VNN217" s="403"/>
      <c r="VNO217" s="403"/>
      <c r="VOA217" s="727"/>
      <c r="VOD217" s="403"/>
      <c r="VOE217" s="403"/>
      <c r="VOQ217" s="727"/>
      <c r="VOT217" s="403"/>
      <c r="VOU217" s="403"/>
      <c r="VPG217" s="727"/>
      <c r="VPJ217" s="403"/>
      <c r="VPK217" s="403"/>
      <c r="VPW217" s="727"/>
      <c r="VPZ217" s="403"/>
      <c r="VQA217" s="403"/>
      <c r="VQM217" s="727"/>
      <c r="VQP217" s="403"/>
      <c r="VQQ217" s="403"/>
      <c r="VRC217" s="727"/>
      <c r="VRF217" s="403"/>
      <c r="VRG217" s="403"/>
      <c r="VRS217" s="727"/>
      <c r="VRV217" s="403"/>
      <c r="VRW217" s="403"/>
      <c r="VSI217" s="727"/>
      <c r="VSL217" s="403"/>
      <c r="VSM217" s="403"/>
      <c r="VSY217" s="727"/>
      <c r="VTB217" s="403"/>
      <c r="VTC217" s="403"/>
      <c r="VTO217" s="727"/>
      <c r="VTR217" s="403"/>
      <c r="VTS217" s="403"/>
      <c r="VUE217" s="727"/>
      <c r="VUH217" s="403"/>
      <c r="VUI217" s="403"/>
      <c r="VUU217" s="727"/>
      <c r="VUX217" s="403"/>
      <c r="VUY217" s="403"/>
      <c r="VVK217" s="727"/>
      <c r="VVN217" s="403"/>
      <c r="VVO217" s="403"/>
      <c r="VWA217" s="727"/>
      <c r="VWD217" s="403"/>
      <c r="VWE217" s="403"/>
      <c r="VWQ217" s="727"/>
      <c r="VWT217" s="403"/>
      <c r="VWU217" s="403"/>
      <c r="VXG217" s="727"/>
      <c r="VXJ217" s="403"/>
      <c r="VXK217" s="403"/>
      <c r="VXW217" s="727"/>
      <c r="VXZ217" s="403"/>
      <c r="VYA217" s="403"/>
      <c r="VYM217" s="727"/>
      <c r="VYP217" s="403"/>
      <c r="VYQ217" s="403"/>
      <c r="VZC217" s="727"/>
      <c r="VZF217" s="403"/>
      <c r="VZG217" s="403"/>
      <c r="VZS217" s="727"/>
      <c r="VZV217" s="403"/>
      <c r="VZW217" s="403"/>
      <c r="WAI217" s="727"/>
      <c r="WAL217" s="403"/>
      <c r="WAM217" s="403"/>
      <c r="WAY217" s="727"/>
      <c r="WBB217" s="403"/>
      <c r="WBC217" s="403"/>
      <c r="WBO217" s="727"/>
      <c r="WBR217" s="403"/>
      <c r="WBS217" s="403"/>
      <c r="WCE217" s="727"/>
      <c r="WCH217" s="403"/>
      <c r="WCI217" s="403"/>
      <c r="WCU217" s="727"/>
      <c r="WCX217" s="403"/>
      <c r="WCY217" s="403"/>
      <c r="WDK217" s="727"/>
      <c r="WDN217" s="403"/>
      <c r="WDO217" s="403"/>
      <c r="WEA217" s="727"/>
      <c r="WED217" s="403"/>
      <c r="WEE217" s="403"/>
      <c r="WEQ217" s="727"/>
      <c r="WET217" s="403"/>
      <c r="WEU217" s="403"/>
      <c r="WFG217" s="727"/>
      <c r="WFJ217" s="403"/>
      <c r="WFK217" s="403"/>
      <c r="WFW217" s="727"/>
      <c r="WFZ217" s="403"/>
      <c r="WGA217" s="403"/>
      <c r="WGM217" s="727"/>
      <c r="WGP217" s="403"/>
      <c r="WGQ217" s="403"/>
      <c r="WHC217" s="727"/>
      <c r="WHF217" s="403"/>
      <c r="WHG217" s="403"/>
      <c r="WHS217" s="727"/>
      <c r="WHV217" s="403"/>
      <c r="WHW217" s="403"/>
      <c r="WII217" s="727"/>
      <c r="WIL217" s="403"/>
      <c r="WIM217" s="403"/>
      <c r="WIY217" s="727"/>
      <c r="WJB217" s="403"/>
      <c r="WJC217" s="403"/>
      <c r="WJO217" s="727"/>
      <c r="WJR217" s="403"/>
      <c r="WJS217" s="403"/>
      <c r="WKE217" s="727"/>
      <c r="WKH217" s="403"/>
      <c r="WKI217" s="403"/>
      <c r="WKU217" s="727"/>
      <c r="WKX217" s="403"/>
      <c r="WKY217" s="403"/>
      <c r="WLK217" s="727"/>
      <c r="WLN217" s="403"/>
      <c r="WLO217" s="403"/>
      <c r="WMA217" s="727"/>
      <c r="WMD217" s="403"/>
      <c r="WME217" s="403"/>
      <c r="WMQ217" s="727"/>
      <c r="WMT217" s="403"/>
      <c r="WMU217" s="403"/>
      <c r="WNG217" s="727"/>
      <c r="WNJ217" s="403"/>
      <c r="WNK217" s="403"/>
      <c r="WNW217" s="727"/>
      <c r="WNZ217" s="403"/>
      <c r="WOA217" s="403"/>
      <c r="WOM217" s="727"/>
      <c r="WOP217" s="403"/>
      <c r="WOQ217" s="403"/>
      <c r="WPC217" s="727"/>
      <c r="WPF217" s="403"/>
      <c r="WPG217" s="403"/>
      <c r="WPS217" s="727"/>
      <c r="WPV217" s="403"/>
      <c r="WPW217" s="403"/>
      <c r="WQI217" s="727"/>
      <c r="WQL217" s="403"/>
      <c r="WQM217" s="403"/>
      <c r="WQY217" s="727"/>
      <c r="WRB217" s="403"/>
      <c r="WRC217" s="403"/>
      <c r="WRO217" s="727"/>
      <c r="WRR217" s="403"/>
      <c r="WRS217" s="403"/>
      <c r="WSE217" s="727"/>
      <c r="WSH217" s="403"/>
      <c r="WSI217" s="403"/>
      <c r="WSU217" s="727"/>
      <c r="WSX217" s="403"/>
      <c r="WSY217" s="403"/>
      <c r="WTK217" s="727"/>
      <c r="WTN217" s="403"/>
      <c r="WTO217" s="403"/>
      <c r="WUA217" s="727"/>
      <c r="WUD217" s="403"/>
      <c r="WUE217" s="403"/>
      <c r="WUQ217" s="727"/>
      <c r="WUT217" s="403"/>
      <c r="WUU217" s="403"/>
      <c r="WVG217" s="727"/>
      <c r="WVJ217" s="403"/>
      <c r="WVK217" s="403"/>
      <c r="WVW217" s="727"/>
      <c r="WVZ217" s="403"/>
      <c r="WWA217" s="403"/>
      <c r="WWM217" s="727"/>
      <c r="WWP217" s="403"/>
      <c r="WWQ217" s="403"/>
      <c r="WXC217" s="727"/>
      <c r="WXF217" s="403"/>
      <c r="WXG217" s="403"/>
      <c r="WXS217" s="727"/>
      <c r="WXV217" s="403"/>
      <c r="WXW217" s="403"/>
      <c r="WYI217" s="727"/>
      <c r="WYL217" s="403"/>
      <c r="WYM217" s="403"/>
      <c r="WYY217" s="727"/>
      <c r="WZB217" s="403"/>
      <c r="WZC217" s="403"/>
      <c r="WZO217" s="727"/>
      <c r="WZR217" s="403"/>
      <c r="WZS217" s="403"/>
      <c r="XAE217" s="727"/>
      <c r="XAH217" s="403"/>
      <c r="XAI217" s="403"/>
      <c r="XAU217" s="727"/>
      <c r="XAX217" s="403"/>
      <c r="XAY217" s="403"/>
      <c r="XBK217" s="727"/>
      <c r="XBN217" s="403"/>
      <c r="XBO217" s="403"/>
      <c r="XCA217" s="727"/>
      <c r="XCD217" s="403"/>
      <c r="XCE217" s="403"/>
      <c r="XCQ217" s="727"/>
      <c r="XCT217" s="403"/>
      <c r="XCU217" s="403"/>
      <c r="XDG217" s="727"/>
      <c r="XDJ217" s="403"/>
      <c r="XDK217" s="403"/>
      <c r="XDW217" s="727"/>
      <c r="XDZ217" s="403"/>
      <c r="XEA217" s="403"/>
      <c r="XEM217" s="727"/>
      <c r="XEP217" s="403"/>
      <c r="XEQ217" s="403"/>
      <c r="XFC217" s="727"/>
    </row>
    <row r="218" spans="1:1023 1026:2047 2050:3071 3074:4095 4098:5119 5122:6143 6146:7167 7170:8191 8194:9215 9218:10239 10242:11263 11266:12287 12290:13311 13314:14335 14338:15359 15362:16383" s="94" customFormat="1">
      <c r="A218" s="570" t="s">
        <v>23</v>
      </c>
      <c r="B218" s="571">
        <v>45951</v>
      </c>
      <c r="C218" s="571">
        <v>45958</v>
      </c>
      <c r="D218" s="570" t="s">
        <v>504</v>
      </c>
      <c r="E218" s="570" t="s">
        <v>486</v>
      </c>
      <c r="F218" s="570">
        <v>65</v>
      </c>
      <c r="G218" s="570" t="s">
        <v>499</v>
      </c>
      <c r="H218" s="570">
        <v>1900</v>
      </c>
      <c r="I218" s="570">
        <v>15</v>
      </c>
      <c r="J218" s="570">
        <v>0</v>
      </c>
      <c r="K218" s="570">
        <v>0</v>
      </c>
      <c r="L218" s="570">
        <v>0</v>
      </c>
      <c r="M218" s="570">
        <v>0</v>
      </c>
      <c r="N218" s="570">
        <f t="shared" ref="N218:N223" si="2199">SUM(H218:M218)</f>
        <v>1915</v>
      </c>
      <c r="O218" s="563">
        <f t="shared" ref="O218:O223" si="2200">N218/F218</f>
        <v>29.46153846153846</v>
      </c>
      <c r="P218" s="570" t="s">
        <v>1283</v>
      </c>
      <c r="R218" s="403"/>
      <c r="S218" s="403"/>
      <c r="AE218" s="727"/>
      <c r="AH218" s="403"/>
      <c r="AI218" s="403"/>
      <c r="AU218" s="727"/>
      <c r="AX218" s="403"/>
      <c r="AY218" s="403"/>
      <c r="BK218" s="727"/>
      <c r="BN218" s="403"/>
      <c r="BO218" s="403"/>
      <c r="CA218" s="727"/>
      <c r="CD218" s="403"/>
      <c r="CE218" s="403"/>
      <c r="CQ218" s="727"/>
      <c r="CT218" s="403"/>
      <c r="CU218" s="403"/>
      <c r="DG218" s="727"/>
      <c r="DJ218" s="403"/>
      <c r="DK218" s="403"/>
      <c r="DW218" s="727"/>
      <c r="DZ218" s="403"/>
      <c r="EA218" s="403"/>
      <c r="EM218" s="727"/>
      <c r="EP218" s="403"/>
      <c r="EQ218" s="403"/>
      <c r="FC218" s="727"/>
      <c r="FF218" s="403"/>
      <c r="FG218" s="403"/>
      <c r="FS218" s="727"/>
      <c r="FV218" s="403"/>
      <c r="FW218" s="403"/>
      <c r="GI218" s="727"/>
      <c r="GL218" s="403"/>
      <c r="GM218" s="403"/>
      <c r="GY218" s="727"/>
      <c r="HB218" s="403"/>
      <c r="HC218" s="403"/>
      <c r="HO218" s="727"/>
      <c r="HR218" s="403"/>
      <c r="HS218" s="403"/>
      <c r="IE218" s="727"/>
      <c r="IH218" s="403"/>
      <c r="II218" s="403"/>
      <c r="IU218" s="727"/>
      <c r="IX218" s="403"/>
      <c r="IY218" s="403"/>
      <c r="JK218" s="727"/>
      <c r="JN218" s="403"/>
      <c r="JO218" s="403"/>
      <c r="KA218" s="727"/>
      <c r="KD218" s="403"/>
      <c r="KE218" s="403"/>
      <c r="KQ218" s="727"/>
      <c r="KT218" s="403"/>
      <c r="KU218" s="403"/>
      <c r="LG218" s="727"/>
      <c r="LJ218" s="403"/>
      <c r="LK218" s="403"/>
      <c r="LW218" s="727"/>
      <c r="LZ218" s="403"/>
      <c r="MA218" s="403"/>
      <c r="MM218" s="727"/>
      <c r="MP218" s="403"/>
      <c r="MQ218" s="403"/>
      <c r="NC218" s="727"/>
      <c r="NF218" s="403"/>
      <c r="NG218" s="403"/>
      <c r="NS218" s="727"/>
      <c r="NV218" s="403"/>
      <c r="NW218" s="403"/>
      <c r="OI218" s="727"/>
      <c r="OL218" s="403"/>
      <c r="OM218" s="403"/>
      <c r="OY218" s="727"/>
      <c r="PB218" s="403"/>
      <c r="PC218" s="403"/>
      <c r="PO218" s="727"/>
      <c r="PR218" s="403"/>
      <c r="PS218" s="403"/>
      <c r="QE218" s="727"/>
      <c r="QH218" s="403"/>
      <c r="QI218" s="403"/>
      <c r="QU218" s="727"/>
      <c r="QX218" s="403"/>
      <c r="QY218" s="403"/>
      <c r="RK218" s="727"/>
      <c r="RN218" s="403"/>
      <c r="RO218" s="403"/>
      <c r="SA218" s="727"/>
      <c r="SD218" s="403"/>
      <c r="SE218" s="403"/>
      <c r="SQ218" s="727"/>
      <c r="ST218" s="403"/>
      <c r="SU218" s="403"/>
      <c r="TG218" s="727"/>
      <c r="TJ218" s="403"/>
      <c r="TK218" s="403"/>
      <c r="TW218" s="727"/>
      <c r="TZ218" s="403"/>
      <c r="UA218" s="403"/>
      <c r="UM218" s="727"/>
      <c r="UP218" s="403"/>
      <c r="UQ218" s="403"/>
      <c r="VC218" s="727"/>
      <c r="VF218" s="403"/>
      <c r="VG218" s="403"/>
      <c r="VS218" s="727"/>
      <c r="VV218" s="403"/>
      <c r="VW218" s="403"/>
      <c r="WI218" s="727"/>
      <c r="WL218" s="403"/>
      <c r="WM218" s="403"/>
      <c r="WY218" s="727"/>
      <c r="XB218" s="403"/>
      <c r="XC218" s="403"/>
      <c r="XO218" s="727"/>
      <c r="XR218" s="403"/>
      <c r="XS218" s="403"/>
      <c r="YE218" s="727"/>
      <c r="YH218" s="403"/>
      <c r="YI218" s="403"/>
      <c r="YU218" s="727"/>
      <c r="YX218" s="403"/>
      <c r="YY218" s="403"/>
      <c r="ZK218" s="727"/>
      <c r="ZN218" s="403"/>
      <c r="ZO218" s="403"/>
      <c r="AAA218" s="727"/>
      <c r="AAD218" s="403"/>
      <c r="AAE218" s="403"/>
      <c r="AAQ218" s="727"/>
      <c r="AAT218" s="403"/>
      <c r="AAU218" s="403"/>
      <c r="ABG218" s="727"/>
      <c r="ABJ218" s="403"/>
      <c r="ABK218" s="403"/>
      <c r="ABW218" s="727"/>
      <c r="ABZ218" s="403"/>
      <c r="ACA218" s="403"/>
      <c r="ACM218" s="727"/>
      <c r="ACP218" s="403"/>
      <c r="ACQ218" s="403"/>
      <c r="ADC218" s="727"/>
      <c r="ADF218" s="403"/>
      <c r="ADG218" s="403"/>
      <c r="ADS218" s="727"/>
      <c r="ADV218" s="403"/>
      <c r="ADW218" s="403"/>
      <c r="AEI218" s="727"/>
      <c r="AEL218" s="403"/>
      <c r="AEM218" s="403"/>
      <c r="AEY218" s="727"/>
      <c r="AFB218" s="403"/>
      <c r="AFC218" s="403"/>
      <c r="AFO218" s="727"/>
      <c r="AFR218" s="403"/>
      <c r="AFS218" s="403"/>
      <c r="AGE218" s="727"/>
      <c r="AGH218" s="403"/>
      <c r="AGI218" s="403"/>
      <c r="AGU218" s="727"/>
      <c r="AGX218" s="403"/>
      <c r="AGY218" s="403"/>
      <c r="AHK218" s="727"/>
      <c r="AHN218" s="403"/>
      <c r="AHO218" s="403"/>
      <c r="AIA218" s="727"/>
      <c r="AID218" s="403"/>
      <c r="AIE218" s="403"/>
      <c r="AIQ218" s="727"/>
      <c r="AIT218" s="403"/>
      <c r="AIU218" s="403"/>
      <c r="AJG218" s="727"/>
      <c r="AJJ218" s="403"/>
      <c r="AJK218" s="403"/>
      <c r="AJW218" s="727"/>
      <c r="AJZ218" s="403"/>
      <c r="AKA218" s="403"/>
      <c r="AKM218" s="727"/>
      <c r="AKP218" s="403"/>
      <c r="AKQ218" s="403"/>
      <c r="ALC218" s="727"/>
      <c r="ALF218" s="403"/>
      <c r="ALG218" s="403"/>
      <c r="ALS218" s="727"/>
      <c r="ALV218" s="403"/>
      <c r="ALW218" s="403"/>
      <c r="AMI218" s="727"/>
      <c r="AML218" s="403"/>
      <c r="AMM218" s="403"/>
      <c r="AMY218" s="727"/>
      <c r="ANB218" s="403"/>
      <c r="ANC218" s="403"/>
      <c r="ANO218" s="727"/>
      <c r="ANR218" s="403"/>
      <c r="ANS218" s="403"/>
      <c r="AOE218" s="727"/>
      <c r="AOH218" s="403"/>
      <c r="AOI218" s="403"/>
      <c r="AOU218" s="727"/>
      <c r="AOX218" s="403"/>
      <c r="AOY218" s="403"/>
      <c r="APK218" s="727"/>
      <c r="APN218" s="403"/>
      <c r="APO218" s="403"/>
      <c r="AQA218" s="727"/>
      <c r="AQD218" s="403"/>
      <c r="AQE218" s="403"/>
      <c r="AQQ218" s="727"/>
      <c r="AQT218" s="403"/>
      <c r="AQU218" s="403"/>
      <c r="ARG218" s="727"/>
      <c r="ARJ218" s="403"/>
      <c r="ARK218" s="403"/>
      <c r="ARW218" s="727"/>
      <c r="ARZ218" s="403"/>
      <c r="ASA218" s="403"/>
      <c r="ASM218" s="727"/>
      <c r="ASP218" s="403"/>
      <c r="ASQ218" s="403"/>
      <c r="ATC218" s="727"/>
      <c r="ATF218" s="403"/>
      <c r="ATG218" s="403"/>
      <c r="ATS218" s="727"/>
      <c r="ATV218" s="403"/>
      <c r="ATW218" s="403"/>
      <c r="AUI218" s="727"/>
      <c r="AUL218" s="403"/>
      <c r="AUM218" s="403"/>
      <c r="AUY218" s="727"/>
      <c r="AVB218" s="403"/>
      <c r="AVC218" s="403"/>
      <c r="AVO218" s="727"/>
      <c r="AVR218" s="403"/>
      <c r="AVS218" s="403"/>
      <c r="AWE218" s="727"/>
      <c r="AWH218" s="403"/>
      <c r="AWI218" s="403"/>
      <c r="AWU218" s="727"/>
      <c r="AWX218" s="403"/>
      <c r="AWY218" s="403"/>
      <c r="AXK218" s="727"/>
      <c r="AXN218" s="403"/>
      <c r="AXO218" s="403"/>
      <c r="AYA218" s="727"/>
      <c r="AYD218" s="403"/>
      <c r="AYE218" s="403"/>
      <c r="AYQ218" s="727"/>
      <c r="AYT218" s="403"/>
      <c r="AYU218" s="403"/>
      <c r="AZG218" s="727"/>
      <c r="AZJ218" s="403"/>
      <c r="AZK218" s="403"/>
      <c r="AZW218" s="727"/>
      <c r="AZZ218" s="403"/>
      <c r="BAA218" s="403"/>
      <c r="BAM218" s="727"/>
      <c r="BAP218" s="403"/>
      <c r="BAQ218" s="403"/>
      <c r="BBC218" s="727"/>
      <c r="BBF218" s="403"/>
      <c r="BBG218" s="403"/>
      <c r="BBS218" s="727"/>
      <c r="BBV218" s="403"/>
      <c r="BBW218" s="403"/>
      <c r="BCI218" s="727"/>
      <c r="BCL218" s="403"/>
      <c r="BCM218" s="403"/>
      <c r="BCY218" s="727"/>
      <c r="BDB218" s="403"/>
      <c r="BDC218" s="403"/>
      <c r="BDO218" s="727"/>
      <c r="BDR218" s="403"/>
      <c r="BDS218" s="403"/>
      <c r="BEE218" s="727"/>
      <c r="BEH218" s="403"/>
      <c r="BEI218" s="403"/>
      <c r="BEU218" s="727"/>
      <c r="BEX218" s="403"/>
      <c r="BEY218" s="403"/>
      <c r="BFK218" s="727"/>
      <c r="BFN218" s="403"/>
      <c r="BFO218" s="403"/>
      <c r="BGA218" s="727"/>
      <c r="BGD218" s="403"/>
      <c r="BGE218" s="403"/>
      <c r="BGQ218" s="727"/>
      <c r="BGT218" s="403"/>
      <c r="BGU218" s="403"/>
      <c r="BHG218" s="727"/>
      <c r="BHJ218" s="403"/>
      <c r="BHK218" s="403"/>
      <c r="BHW218" s="727"/>
      <c r="BHZ218" s="403"/>
      <c r="BIA218" s="403"/>
      <c r="BIM218" s="727"/>
      <c r="BIP218" s="403"/>
      <c r="BIQ218" s="403"/>
      <c r="BJC218" s="727"/>
      <c r="BJF218" s="403"/>
      <c r="BJG218" s="403"/>
      <c r="BJS218" s="727"/>
      <c r="BJV218" s="403"/>
      <c r="BJW218" s="403"/>
      <c r="BKI218" s="727"/>
      <c r="BKL218" s="403"/>
      <c r="BKM218" s="403"/>
      <c r="BKY218" s="727"/>
      <c r="BLB218" s="403"/>
      <c r="BLC218" s="403"/>
      <c r="BLO218" s="727"/>
      <c r="BLR218" s="403"/>
      <c r="BLS218" s="403"/>
      <c r="BME218" s="727"/>
      <c r="BMH218" s="403"/>
      <c r="BMI218" s="403"/>
      <c r="BMU218" s="727"/>
      <c r="BMX218" s="403"/>
      <c r="BMY218" s="403"/>
      <c r="BNK218" s="727"/>
      <c r="BNN218" s="403"/>
      <c r="BNO218" s="403"/>
      <c r="BOA218" s="727"/>
      <c r="BOD218" s="403"/>
      <c r="BOE218" s="403"/>
      <c r="BOQ218" s="727"/>
      <c r="BOT218" s="403"/>
      <c r="BOU218" s="403"/>
      <c r="BPG218" s="727"/>
      <c r="BPJ218" s="403"/>
      <c r="BPK218" s="403"/>
      <c r="BPW218" s="727"/>
      <c r="BPZ218" s="403"/>
      <c r="BQA218" s="403"/>
      <c r="BQM218" s="727"/>
      <c r="BQP218" s="403"/>
      <c r="BQQ218" s="403"/>
      <c r="BRC218" s="727"/>
      <c r="BRF218" s="403"/>
      <c r="BRG218" s="403"/>
      <c r="BRS218" s="727"/>
      <c r="BRV218" s="403"/>
      <c r="BRW218" s="403"/>
      <c r="BSI218" s="727"/>
      <c r="BSL218" s="403"/>
      <c r="BSM218" s="403"/>
      <c r="BSY218" s="727"/>
      <c r="BTB218" s="403"/>
      <c r="BTC218" s="403"/>
      <c r="BTO218" s="727"/>
      <c r="BTR218" s="403"/>
      <c r="BTS218" s="403"/>
      <c r="BUE218" s="727"/>
      <c r="BUH218" s="403"/>
      <c r="BUI218" s="403"/>
      <c r="BUU218" s="727"/>
      <c r="BUX218" s="403"/>
      <c r="BUY218" s="403"/>
      <c r="BVK218" s="727"/>
      <c r="BVN218" s="403"/>
      <c r="BVO218" s="403"/>
      <c r="BWA218" s="727"/>
      <c r="BWD218" s="403"/>
      <c r="BWE218" s="403"/>
      <c r="BWQ218" s="727"/>
      <c r="BWT218" s="403"/>
      <c r="BWU218" s="403"/>
      <c r="BXG218" s="727"/>
      <c r="BXJ218" s="403"/>
      <c r="BXK218" s="403"/>
      <c r="BXW218" s="727"/>
      <c r="BXZ218" s="403"/>
      <c r="BYA218" s="403"/>
      <c r="BYM218" s="727"/>
      <c r="BYP218" s="403"/>
      <c r="BYQ218" s="403"/>
      <c r="BZC218" s="727"/>
      <c r="BZF218" s="403"/>
      <c r="BZG218" s="403"/>
      <c r="BZS218" s="727"/>
      <c r="BZV218" s="403"/>
      <c r="BZW218" s="403"/>
      <c r="CAI218" s="727"/>
      <c r="CAL218" s="403"/>
      <c r="CAM218" s="403"/>
      <c r="CAY218" s="727"/>
      <c r="CBB218" s="403"/>
      <c r="CBC218" s="403"/>
      <c r="CBO218" s="727"/>
      <c r="CBR218" s="403"/>
      <c r="CBS218" s="403"/>
      <c r="CCE218" s="727"/>
      <c r="CCH218" s="403"/>
      <c r="CCI218" s="403"/>
      <c r="CCU218" s="727"/>
      <c r="CCX218" s="403"/>
      <c r="CCY218" s="403"/>
      <c r="CDK218" s="727"/>
      <c r="CDN218" s="403"/>
      <c r="CDO218" s="403"/>
      <c r="CEA218" s="727"/>
      <c r="CED218" s="403"/>
      <c r="CEE218" s="403"/>
      <c r="CEQ218" s="727"/>
      <c r="CET218" s="403"/>
      <c r="CEU218" s="403"/>
      <c r="CFG218" s="727"/>
      <c r="CFJ218" s="403"/>
      <c r="CFK218" s="403"/>
      <c r="CFW218" s="727"/>
      <c r="CFZ218" s="403"/>
      <c r="CGA218" s="403"/>
      <c r="CGM218" s="727"/>
      <c r="CGP218" s="403"/>
      <c r="CGQ218" s="403"/>
      <c r="CHC218" s="727"/>
      <c r="CHF218" s="403"/>
      <c r="CHG218" s="403"/>
      <c r="CHS218" s="727"/>
      <c r="CHV218" s="403"/>
      <c r="CHW218" s="403"/>
      <c r="CII218" s="727"/>
      <c r="CIL218" s="403"/>
      <c r="CIM218" s="403"/>
      <c r="CIY218" s="727"/>
      <c r="CJB218" s="403"/>
      <c r="CJC218" s="403"/>
      <c r="CJO218" s="727"/>
      <c r="CJR218" s="403"/>
      <c r="CJS218" s="403"/>
      <c r="CKE218" s="727"/>
      <c r="CKH218" s="403"/>
      <c r="CKI218" s="403"/>
      <c r="CKU218" s="727"/>
      <c r="CKX218" s="403"/>
      <c r="CKY218" s="403"/>
      <c r="CLK218" s="727"/>
      <c r="CLN218" s="403"/>
      <c r="CLO218" s="403"/>
      <c r="CMA218" s="727"/>
      <c r="CMD218" s="403"/>
      <c r="CME218" s="403"/>
      <c r="CMQ218" s="727"/>
      <c r="CMT218" s="403"/>
      <c r="CMU218" s="403"/>
      <c r="CNG218" s="727"/>
      <c r="CNJ218" s="403"/>
      <c r="CNK218" s="403"/>
      <c r="CNW218" s="727"/>
      <c r="CNZ218" s="403"/>
      <c r="COA218" s="403"/>
      <c r="COM218" s="727"/>
      <c r="COP218" s="403"/>
      <c r="COQ218" s="403"/>
      <c r="CPC218" s="727"/>
      <c r="CPF218" s="403"/>
      <c r="CPG218" s="403"/>
      <c r="CPS218" s="727"/>
      <c r="CPV218" s="403"/>
      <c r="CPW218" s="403"/>
      <c r="CQI218" s="727"/>
      <c r="CQL218" s="403"/>
      <c r="CQM218" s="403"/>
      <c r="CQY218" s="727"/>
      <c r="CRB218" s="403"/>
      <c r="CRC218" s="403"/>
      <c r="CRO218" s="727"/>
      <c r="CRR218" s="403"/>
      <c r="CRS218" s="403"/>
      <c r="CSE218" s="727"/>
      <c r="CSH218" s="403"/>
      <c r="CSI218" s="403"/>
      <c r="CSU218" s="727"/>
      <c r="CSX218" s="403"/>
      <c r="CSY218" s="403"/>
      <c r="CTK218" s="727"/>
      <c r="CTN218" s="403"/>
      <c r="CTO218" s="403"/>
      <c r="CUA218" s="727"/>
      <c r="CUD218" s="403"/>
      <c r="CUE218" s="403"/>
      <c r="CUQ218" s="727"/>
      <c r="CUT218" s="403"/>
      <c r="CUU218" s="403"/>
      <c r="CVG218" s="727"/>
      <c r="CVJ218" s="403"/>
      <c r="CVK218" s="403"/>
      <c r="CVW218" s="727"/>
      <c r="CVZ218" s="403"/>
      <c r="CWA218" s="403"/>
      <c r="CWM218" s="727"/>
      <c r="CWP218" s="403"/>
      <c r="CWQ218" s="403"/>
      <c r="CXC218" s="727"/>
      <c r="CXF218" s="403"/>
      <c r="CXG218" s="403"/>
      <c r="CXS218" s="727"/>
      <c r="CXV218" s="403"/>
      <c r="CXW218" s="403"/>
      <c r="CYI218" s="727"/>
      <c r="CYL218" s="403"/>
      <c r="CYM218" s="403"/>
      <c r="CYY218" s="727"/>
      <c r="CZB218" s="403"/>
      <c r="CZC218" s="403"/>
      <c r="CZO218" s="727"/>
      <c r="CZR218" s="403"/>
      <c r="CZS218" s="403"/>
      <c r="DAE218" s="727"/>
      <c r="DAH218" s="403"/>
      <c r="DAI218" s="403"/>
      <c r="DAU218" s="727"/>
      <c r="DAX218" s="403"/>
      <c r="DAY218" s="403"/>
      <c r="DBK218" s="727"/>
      <c r="DBN218" s="403"/>
      <c r="DBO218" s="403"/>
      <c r="DCA218" s="727"/>
      <c r="DCD218" s="403"/>
      <c r="DCE218" s="403"/>
      <c r="DCQ218" s="727"/>
      <c r="DCT218" s="403"/>
      <c r="DCU218" s="403"/>
      <c r="DDG218" s="727"/>
      <c r="DDJ218" s="403"/>
      <c r="DDK218" s="403"/>
      <c r="DDW218" s="727"/>
      <c r="DDZ218" s="403"/>
      <c r="DEA218" s="403"/>
      <c r="DEM218" s="727"/>
      <c r="DEP218" s="403"/>
      <c r="DEQ218" s="403"/>
      <c r="DFC218" s="727"/>
      <c r="DFF218" s="403"/>
      <c r="DFG218" s="403"/>
      <c r="DFS218" s="727"/>
      <c r="DFV218" s="403"/>
      <c r="DFW218" s="403"/>
      <c r="DGI218" s="727"/>
      <c r="DGL218" s="403"/>
      <c r="DGM218" s="403"/>
      <c r="DGY218" s="727"/>
      <c r="DHB218" s="403"/>
      <c r="DHC218" s="403"/>
      <c r="DHO218" s="727"/>
      <c r="DHR218" s="403"/>
      <c r="DHS218" s="403"/>
      <c r="DIE218" s="727"/>
      <c r="DIH218" s="403"/>
      <c r="DII218" s="403"/>
      <c r="DIU218" s="727"/>
      <c r="DIX218" s="403"/>
      <c r="DIY218" s="403"/>
      <c r="DJK218" s="727"/>
      <c r="DJN218" s="403"/>
      <c r="DJO218" s="403"/>
      <c r="DKA218" s="727"/>
      <c r="DKD218" s="403"/>
      <c r="DKE218" s="403"/>
      <c r="DKQ218" s="727"/>
      <c r="DKT218" s="403"/>
      <c r="DKU218" s="403"/>
      <c r="DLG218" s="727"/>
      <c r="DLJ218" s="403"/>
      <c r="DLK218" s="403"/>
      <c r="DLW218" s="727"/>
      <c r="DLZ218" s="403"/>
      <c r="DMA218" s="403"/>
      <c r="DMM218" s="727"/>
      <c r="DMP218" s="403"/>
      <c r="DMQ218" s="403"/>
      <c r="DNC218" s="727"/>
      <c r="DNF218" s="403"/>
      <c r="DNG218" s="403"/>
      <c r="DNS218" s="727"/>
      <c r="DNV218" s="403"/>
      <c r="DNW218" s="403"/>
      <c r="DOI218" s="727"/>
      <c r="DOL218" s="403"/>
      <c r="DOM218" s="403"/>
      <c r="DOY218" s="727"/>
      <c r="DPB218" s="403"/>
      <c r="DPC218" s="403"/>
      <c r="DPO218" s="727"/>
      <c r="DPR218" s="403"/>
      <c r="DPS218" s="403"/>
      <c r="DQE218" s="727"/>
      <c r="DQH218" s="403"/>
      <c r="DQI218" s="403"/>
      <c r="DQU218" s="727"/>
      <c r="DQX218" s="403"/>
      <c r="DQY218" s="403"/>
      <c r="DRK218" s="727"/>
      <c r="DRN218" s="403"/>
      <c r="DRO218" s="403"/>
      <c r="DSA218" s="727"/>
      <c r="DSD218" s="403"/>
      <c r="DSE218" s="403"/>
      <c r="DSQ218" s="727"/>
      <c r="DST218" s="403"/>
      <c r="DSU218" s="403"/>
      <c r="DTG218" s="727"/>
      <c r="DTJ218" s="403"/>
      <c r="DTK218" s="403"/>
      <c r="DTW218" s="727"/>
      <c r="DTZ218" s="403"/>
      <c r="DUA218" s="403"/>
      <c r="DUM218" s="727"/>
      <c r="DUP218" s="403"/>
      <c r="DUQ218" s="403"/>
      <c r="DVC218" s="727"/>
      <c r="DVF218" s="403"/>
      <c r="DVG218" s="403"/>
      <c r="DVS218" s="727"/>
      <c r="DVV218" s="403"/>
      <c r="DVW218" s="403"/>
      <c r="DWI218" s="727"/>
      <c r="DWL218" s="403"/>
      <c r="DWM218" s="403"/>
      <c r="DWY218" s="727"/>
      <c r="DXB218" s="403"/>
      <c r="DXC218" s="403"/>
      <c r="DXO218" s="727"/>
      <c r="DXR218" s="403"/>
      <c r="DXS218" s="403"/>
      <c r="DYE218" s="727"/>
      <c r="DYH218" s="403"/>
      <c r="DYI218" s="403"/>
      <c r="DYU218" s="727"/>
      <c r="DYX218" s="403"/>
      <c r="DYY218" s="403"/>
      <c r="DZK218" s="727"/>
      <c r="DZN218" s="403"/>
      <c r="DZO218" s="403"/>
      <c r="EAA218" s="727"/>
      <c r="EAD218" s="403"/>
      <c r="EAE218" s="403"/>
      <c r="EAQ218" s="727"/>
      <c r="EAT218" s="403"/>
      <c r="EAU218" s="403"/>
      <c r="EBG218" s="727"/>
      <c r="EBJ218" s="403"/>
      <c r="EBK218" s="403"/>
      <c r="EBW218" s="727"/>
      <c r="EBZ218" s="403"/>
      <c r="ECA218" s="403"/>
      <c r="ECM218" s="727"/>
      <c r="ECP218" s="403"/>
      <c r="ECQ218" s="403"/>
      <c r="EDC218" s="727"/>
      <c r="EDF218" s="403"/>
      <c r="EDG218" s="403"/>
      <c r="EDS218" s="727"/>
      <c r="EDV218" s="403"/>
      <c r="EDW218" s="403"/>
      <c r="EEI218" s="727"/>
      <c r="EEL218" s="403"/>
      <c r="EEM218" s="403"/>
      <c r="EEY218" s="727"/>
      <c r="EFB218" s="403"/>
      <c r="EFC218" s="403"/>
      <c r="EFO218" s="727"/>
      <c r="EFR218" s="403"/>
      <c r="EFS218" s="403"/>
      <c r="EGE218" s="727"/>
      <c r="EGH218" s="403"/>
      <c r="EGI218" s="403"/>
      <c r="EGU218" s="727"/>
      <c r="EGX218" s="403"/>
      <c r="EGY218" s="403"/>
      <c r="EHK218" s="727"/>
      <c r="EHN218" s="403"/>
      <c r="EHO218" s="403"/>
      <c r="EIA218" s="727"/>
      <c r="EID218" s="403"/>
      <c r="EIE218" s="403"/>
      <c r="EIQ218" s="727"/>
      <c r="EIT218" s="403"/>
      <c r="EIU218" s="403"/>
      <c r="EJG218" s="727"/>
      <c r="EJJ218" s="403"/>
      <c r="EJK218" s="403"/>
      <c r="EJW218" s="727"/>
      <c r="EJZ218" s="403"/>
      <c r="EKA218" s="403"/>
      <c r="EKM218" s="727"/>
      <c r="EKP218" s="403"/>
      <c r="EKQ218" s="403"/>
      <c r="ELC218" s="727"/>
      <c r="ELF218" s="403"/>
      <c r="ELG218" s="403"/>
      <c r="ELS218" s="727"/>
      <c r="ELV218" s="403"/>
      <c r="ELW218" s="403"/>
      <c r="EMI218" s="727"/>
      <c r="EML218" s="403"/>
      <c r="EMM218" s="403"/>
      <c r="EMY218" s="727"/>
      <c r="ENB218" s="403"/>
      <c r="ENC218" s="403"/>
      <c r="ENO218" s="727"/>
      <c r="ENR218" s="403"/>
      <c r="ENS218" s="403"/>
      <c r="EOE218" s="727"/>
      <c r="EOH218" s="403"/>
      <c r="EOI218" s="403"/>
      <c r="EOU218" s="727"/>
      <c r="EOX218" s="403"/>
      <c r="EOY218" s="403"/>
      <c r="EPK218" s="727"/>
      <c r="EPN218" s="403"/>
      <c r="EPO218" s="403"/>
      <c r="EQA218" s="727"/>
      <c r="EQD218" s="403"/>
      <c r="EQE218" s="403"/>
      <c r="EQQ218" s="727"/>
      <c r="EQT218" s="403"/>
      <c r="EQU218" s="403"/>
      <c r="ERG218" s="727"/>
      <c r="ERJ218" s="403"/>
      <c r="ERK218" s="403"/>
      <c r="ERW218" s="727"/>
      <c r="ERZ218" s="403"/>
      <c r="ESA218" s="403"/>
      <c r="ESM218" s="727"/>
      <c r="ESP218" s="403"/>
      <c r="ESQ218" s="403"/>
      <c r="ETC218" s="727"/>
      <c r="ETF218" s="403"/>
      <c r="ETG218" s="403"/>
      <c r="ETS218" s="727"/>
      <c r="ETV218" s="403"/>
      <c r="ETW218" s="403"/>
      <c r="EUI218" s="727"/>
      <c r="EUL218" s="403"/>
      <c r="EUM218" s="403"/>
      <c r="EUY218" s="727"/>
      <c r="EVB218" s="403"/>
      <c r="EVC218" s="403"/>
      <c r="EVO218" s="727"/>
      <c r="EVR218" s="403"/>
      <c r="EVS218" s="403"/>
      <c r="EWE218" s="727"/>
      <c r="EWH218" s="403"/>
      <c r="EWI218" s="403"/>
      <c r="EWU218" s="727"/>
      <c r="EWX218" s="403"/>
      <c r="EWY218" s="403"/>
      <c r="EXK218" s="727"/>
      <c r="EXN218" s="403"/>
      <c r="EXO218" s="403"/>
      <c r="EYA218" s="727"/>
      <c r="EYD218" s="403"/>
      <c r="EYE218" s="403"/>
      <c r="EYQ218" s="727"/>
      <c r="EYT218" s="403"/>
      <c r="EYU218" s="403"/>
      <c r="EZG218" s="727"/>
      <c r="EZJ218" s="403"/>
      <c r="EZK218" s="403"/>
      <c r="EZW218" s="727"/>
      <c r="EZZ218" s="403"/>
      <c r="FAA218" s="403"/>
      <c r="FAM218" s="727"/>
      <c r="FAP218" s="403"/>
      <c r="FAQ218" s="403"/>
      <c r="FBC218" s="727"/>
      <c r="FBF218" s="403"/>
      <c r="FBG218" s="403"/>
      <c r="FBS218" s="727"/>
      <c r="FBV218" s="403"/>
      <c r="FBW218" s="403"/>
      <c r="FCI218" s="727"/>
      <c r="FCL218" s="403"/>
      <c r="FCM218" s="403"/>
      <c r="FCY218" s="727"/>
      <c r="FDB218" s="403"/>
      <c r="FDC218" s="403"/>
      <c r="FDO218" s="727"/>
      <c r="FDR218" s="403"/>
      <c r="FDS218" s="403"/>
      <c r="FEE218" s="727"/>
      <c r="FEH218" s="403"/>
      <c r="FEI218" s="403"/>
      <c r="FEU218" s="727"/>
      <c r="FEX218" s="403"/>
      <c r="FEY218" s="403"/>
      <c r="FFK218" s="727"/>
      <c r="FFN218" s="403"/>
      <c r="FFO218" s="403"/>
      <c r="FGA218" s="727"/>
      <c r="FGD218" s="403"/>
      <c r="FGE218" s="403"/>
      <c r="FGQ218" s="727"/>
      <c r="FGT218" s="403"/>
      <c r="FGU218" s="403"/>
      <c r="FHG218" s="727"/>
      <c r="FHJ218" s="403"/>
      <c r="FHK218" s="403"/>
      <c r="FHW218" s="727"/>
      <c r="FHZ218" s="403"/>
      <c r="FIA218" s="403"/>
      <c r="FIM218" s="727"/>
      <c r="FIP218" s="403"/>
      <c r="FIQ218" s="403"/>
      <c r="FJC218" s="727"/>
      <c r="FJF218" s="403"/>
      <c r="FJG218" s="403"/>
      <c r="FJS218" s="727"/>
      <c r="FJV218" s="403"/>
      <c r="FJW218" s="403"/>
      <c r="FKI218" s="727"/>
      <c r="FKL218" s="403"/>
      <c r="FKM218" s="403"/>
      <c r="FKY218" s="727"/>
      <c r="FLB218" s="403"/>
      <c r="FLC218" s="403"/>
      <c r="FLO218" s="727"/>
      <c r="FLR218" s="403"/>
      <c r="FLS218" s="403"/>
      <c r="FME218" s="727"/>
      <c r="FMH218" s="403"/>
      <c r="FMI218" s="403"/>
      <c r="FMU218" s="727"/>
      <c r="FMX218" s="403"/>
      <c r="FMY218" s="403"/>
      <c r="FNK218" s="727"/>
      <c r="FNN218" s="403"/>
      <c r="FNO218" s="403"/>
      <c r="FOA218" s="727"/>
      <c r="FOD218" s="403"/>
      <c r="FOE218" s="403"/>
      <c r="FOQ218" s="727"/>
      <c r="FOT218" s="403"/>
      <c r="FOU218" s="403"/>
      <c r="FPG218" s="727"/>
      <c r="FPJ218" s="403"/>
      <c r="FPK218" s="403"/>
      <c r="FPW218" s="727"/>
      <c r="FPZ218" s="403"/>
      <c r="FQA218" s="403"/>
      <c r="FQM218" s="727"/>
      <c r="FQP218" s="403"/>
      <c r="FQQ218" s="403"/>
      <c r="FRC218" s="727"/>
      <c r="FRF218" s="403"/>
      <c r="FRG218" s="403"/>
      <c r="FRS218" s="727"/>
      <c r="FRV218" s="403"/>
      <c r="FRW218" s="403"/>
      <c r="FSI218" s="727"/>
      <c r="FSL218" s="403"/>
      <c r="FSM218" s="403"/>
      <c r="FSY218" s="727"/>
      <c r="FTB218" s="403"/>
      <c r="FTC218" s="403"/>
      <c r="FTO218" s="727"/>
      <c r="FTR218" s="403"/>
      <c r="FTS218" s="403"/>
      <c r="FUE218" s="727"/>
      <c r="FUH218" s="403"/>
      <c r="FUI218" s="403"/>
      <c r="FUU218" s="727"/>
      <c r="FUX218" s="403"/>
      <c r="FUY218" s="403"/>
      <c r="FVK218" s="727"/>
      <c r="FVN218" s="403"/>
      <c r="FVO218" s="403"/>
      <c r="FWA218" s="727"/>
      <c r="FWD218" s="403"/>
      <c r="FWE218" s="403"/>
      <c r="FWQ218" s="727"/>
      <c r="FWT218" s="403"/>
      <c r="FWU218" s="403"/>
      <c r="FXG218" s="727"/>
      <c r="FXJ218" s="403"/>
      <c r="FXK218" s="403"/>
      <c r="FXW218" s="727"/>
      <c r="FXZ218" s="403"/>
      <c r="FYA218" s="403"/>
      <c r="FYM218" s="727"/>
      <c r="FYP218" s="403"/>
      <c r="FYQ218" s="403"/>
      <c r="FZC218" s="727"/>
      <c r="FZF218" s="403"/>
      <c r="FZG218" s="403"/>
      <c r="FZS218" s="727"/>
      <c r="FZV218" s="403"/>
      <c r="FZW218" s="403"/>
      <c r="GAI218" s="727"/>
      <c r="GAL218" s="403"/>
      <c r="GAM218" s="403"/>
      <c r="GAY218" s="727"/>
      <c r="GBB218" s="403"/>
      <c r="GBC218" s="403"/>
      <c r="GBO218" s="727"/>
      <c r="GBR218" s="403"/>
      <c r="GBS218" s="403"/>
      <c r="GCE218" s="727"/>
      <c r="GCH218" s="403"/>
      <c r="GCI218" s="403"/>
      <c r="GCU218" s="727"/>
      <c r="GCX218" s="403"/>
      <c r="GCY218" s="403"/>
      <c r="GDK218" s="727"/>
      <c r="GDN218" s="403"/>
      <c r="GDO218" s="403"/>
      <c r="GEA218" s="727"/>
      <c r="GED218" s="403"/>
      <c r="GEE218" s="403"/>
      <c r="GEQ218" s="727"/>
      <c r="GET218" s="403"/>
      <c r="GEU218" s="403"/>
      <c r="GFG218" s="727"/>
      <c r="GFJ218" s="403"/>
      <c r="GFK218" s="403"/>
      <c r="GFW218" s="727"/>
      <c r="GFZ218" s="403"/>
      <c r="GGA218" s="403"/>
      <c r="GGM218" s="727"/>
      <c r="GGP218" s="403"/>
      <c r="GGQ218" s="403"/>
      <c r="GHC218" s="727"/>
      <c r="GHF218" s="403"/>
      <c r="GHG218" s="403"/>
      <c r="GHS218" s="727"/>
      <c r="GHV218" s="403"/>
      <c r="GHW218" s="403"/>
      <c r="GII218" s="727"/>
      <c r="GIL218" s="403"/>
      <c r="GIM218" s="403"/>
      <c r="GIY218" s="727"/>
      <c r="GJB218" s="403"/>
      <c r="GJC218" s="403"/>
      <c r="GJO218" s="727"/>
      <c r="GJR218" s="403"/>
      <c r="GJS218" s="403"/>
      <c r="GKE218" s="727"/>
      <c r="GKH218" s="403"/>
      <c r="GKI218" s="403"/>
      <c r="GKU218" s="727"/>
      <c r="GKX218" s="403"/>
      <c r="GKY218" s="403"/>
      <c r="GLK218" s="727"/>
      <c r="GLN218" s="403"/>
      <c r="GLO218" s="403"/>
      <c r="GMA218" s="727"/>
      <c r="GMD218" s="403"/>
      <c r="GME218" s="403"/>
      <c r="GMQ218" s="727"/>
      <c r="GMT218" s="403"/>
      <c r="GMU218" s="403"/>
      <c r="GNG218" s="727"/>
      <c r="GNJ218" s="403"/>
      <c r="GNK218" s="403"/>
      <c r="GNW218" s="727"/>
      <c r="GNZ218" s="403"/>
      <c r="GOA218" s="403"/>
      <c r="GOM218" s="727"/>
      <c r="GOP218" s="403"/>
      <c r="GOQ218" s="403"/>
      <c r="GPC218" s="727"/>
      <c r="GPF218" s="403"/>
      <c r="GPG218" s="403"/>
      <c r="GPS218" s="727"/>
      <c r="GPV218" s="403"/>
      <c r="GPW218" s="403"/>
      <c r="GQI218" s="727"/>
      <c r="GQL218" s="403"/>
      <c r="GQM218" s="403"/>
      <c r="GQY218" s="727"/>
      <c r="GRB218" s="403"/>
      <c r="GRC218" s="403"/>
      <c r="GRO218" s="727"/>
      <c r="GRR218" s="403"/>
      <c r="GRS218" s="403"/>
      <c r="GSE218" s="727"/>
      <c r="GSH218" s="403"/>
      <c r="GSI218" s="403"/>
      <c r="GSU218" s="727"/>
      <c r="GSX218" s="403"/>
      <c r="GSY218" s="403"/>
      <c r="GTK218" s="727"/>
      <c r="GTN218" s="403"/>
      <c r="GTO218" s="403"/>
      <c r="GUA218" s="727"/>
      <c r="GUD218" s="403"/>
      <c r="GUE218" s="403"/>
      <c r="GUQ218" s="727"/>
      <c r="GUT218" s="403"/>
      <c r="GUU218" s="403"/>
      <c r="GVG218" s="727"/>
      <c r="GVJ218" s="403"/>
      <c r="GVK218" s="403"/>
      <c r="GVW218" s="727"/>
      <c r="GVZ218" s="403"/>
      <c r="GWA218" s="403"/>
      <c r="GWM218" s="727"/>
      <c r="GWP218" s="403"/>
      <c r="GWQ218" s="403"/>
      <c r="GXC218" s="727"/>
      <c r="GXF218" s="403"/>
      <c r="GXG218" s="403"/>
      <c r="GXS218" s="727"/>
      <c r="GXV218" s="403"/>
      <c r="GXW218" s="403"/>
      <c r="GYI218" s="727"/>
      <c r="GYL218" s="403"/>
      <c r="GYM218" s="403"/>
      <c r="GYY218" s="727"/>
      <c r="GZB218" s="403"/>
      <c r="GZC218" s="403"/>
      <c r="GZO218" s="727"/>
      <c r="GZR218" s="403"/>
      <c r="GZS218" s="403"/>
      <c r="HAE218" s="727"/>
      <c r="HAH218" s="403"/>
      <c r="HAI218" s="403"/>
      <c r="HAU218" s="727"/>
      <c r="HAX218" s="403"/>
      <c r="HAY218" s="403"/>
      <c r="HBK218" s="727"/>
      <c r="HBN218" s="403"/>
      <c r="HBO218" s="403"/>
      <c r="HCA218" s="727"/>
      <c r="HCD218" s="403"/>
      <c r="HCE218" s="403"/>
      <c r="HCQ218" s="727"/>
      <c r="HCT218" s="403"/>
      <c r="HCU218" s="403"/>
      <c r="HDG218" s="727"/>
      <c r="HDJ218" s="403"/>
      <c r="HDK218" s="403"/>
      <c r="HDW218" s="727"/>
      <c r="HDZ218" s="403"/>
      <c r="HEA218" s="403"/>
      <c r="HEM218" s="727"/>
      <c r="HEP218" s="403"/>
      <c r="HEQ218" s="403"/>
      <c r="HFC218" s="727"/>
      <c r="HFF218" s="403"/>
      <c r="HFG218" s="403"/>
      <c r="HFS218" s="727"/>
      <c r="HFV218" s="403"/>
      <c r="HFW218" s="403"/>
      <c r="HGI218" s="727"/>
      <c r="HGL218" s="403"/>
      <c r="HGM218" s="403"/>
      <c r="HGY218" s="727"/>
      <c r="HHB218" s="403"/>
      <c r="HHC218" s="403"/>
      <c r="HHO218" s="727"/>
      <c r="HHR218" s="403"/>
      <c r="HHS218" s="403"/>
      <c r="HIE218" s="727"/>
      <c r="HIH218" s="403"/>
      <c r="HII218" s="403"/>
      <c r="HIU218" s="727"/>
      <c r="HIX218" s="403"/>
      <c r="HIY218" s="403"/>
      <c r="HJK218" s="727"/>
      <c r="HJN218" s="403"/>
      <c r="HJO218" s="403"/>
      <c r="HKA218" s="727"/>
      <c r="HKD218" s="403"/>
      <c r="HKE218" s="403"/>
      <c r="HKQ218" s="727"/>
      <c r="HKT218" s="403"/>
      <c r="HKU218" s="403"/>
      <c r="HLG218" s="727"/>
      <c r="HLJ218" s="403"/>
      <c r="HLK218" s="403"/>
      <c r="HLW218" s="727"/>
      <c r="HLZ218" s="403"/>
      <c r="HMA218" s="403"/>
      <c r="HMM218" s="727"/>
      <c r="HMP218" s="403"/>
      <c r="HMQ218" s="403"/>
      <c r="HNC218" s="727"/>
      <c r="HNF218" s="403"/>
      <c r="HNG218" s="403"/>
      <c r="HNS218" s="727"/>
      <c r="HNV218" s="403"/>
      <c r="HNW218" s="403"/>
      <c r="HOI218" s="727"/>
      <c r="HOL218" s="403"/>
      <c r="HOM218" s="403"/>
      <c r="HOY218" s="727"/>
      <c r="HPB218" s="403"/>
      <c r="HPC218" s="403"/>
      <c r="HPO218" s="727"/>
      <c r="HPR218" s="403"/>
      <c r="HPS218" s="403"/>
      <c r="HQE218" s="727"/>
      <c r="HQH218" s="403"/>
      <c r="HQI218" s="403"/>
      <c r="HQU218" s="727"/>
      <c r="HQX218" s="403"/>
      <c r="HQY218" s="403"/>
      <c r="HRK218" s="727"/>
      <c r="HRN218" s="403"/>
      <c r="HRO218" s="403"/>
      <c r="HSA218" s="727"/>
      <c r="HSD218" s="403"/>
      <c r="HSE218" s="403"/>
      <c r="HSQ218" s="727"/>
      <c r="HST218" s="403"/>
      <c r="HSU218" s="403"/>
      <c r="HTG218" s="727"/>
      <c r="HTJ218" s="403"/>
      <c r="HTK218" s="403"/>
      <c r="HTW218" s="727"/>
      <c r="HTZ218" s="403"/>
      <c r="HUA218" s="403"/>
      <c r="HUM218" s="727"/>
      <c r="HUP218" s="403"/>
      <c r="HUQ218" s="403"/>
      <c r="HVC218" s="727"/>
      <c r="HVF218" s="403"/>
      <c r="HVG218" s="403"/>
      <c r="HVS218" s="727"/>
      <c r="HVV218" s="403"/>
      <c r="HVW218" s="403"/>
      <c r="HWI218" s="727"/>
      <c r="HWL218" s="403"/>
      <c r="HWM218" s="403"/>
      <c r="HWY218" s="727"/>
      <c r="HXB218" s="403"/>
      <c r="HXC218" s="403"/>
      <c r="HXO218" s="727"/>
      <c r="HXR218" s="403"/>
      <c r="HXS218" s="403"/>
      <c r="HYE218" s="727"/>
      <c r="HYH218" s="403"/>
      <c r="HYI218" s="403"/>
      <c r="HYU218" s="727"/>
      <c r="HYX218" s="403"/>
      <c r="HYY218" s="403"/>
      <c r="HZK218" s="727"/>
      <c r="HZN218" s="403"/>
      <c r="HZO218" s="403"/>
      <c r="IAA218" s="727"/>
      <c r="IAD218" s="403"/>
      <c r="IAE218" s="403"/>
      <c r="IAQ218" s="727"/>
      <c r="IAT218" s="403"/>
      <c r="IAU218" s="403"/>
      <c r="IBG218" s="727"/>
      <c r="IBJ218" s="403"/>
      <c r="IBK218" s="403"/>
      <c r="IBW218" s="727"/>
      <c r="IBZ218" s="403"/>
      <c r="ICA218" s="403"/>
      <c r="ICM218" s="727"/>
      <c r="ICP218" s="403"/>
      <c r="ICQ218" s="403"/>
      <c r="IDC218" s="727"/>
      <c r="IDF218" s="403"/>
      <c r="IDG218" s="403"/>
      <c r="IDS218" s="727"/>
      <c r="IDV218" s="403"/>
      <c r="IDW218" s="403"/>
      <c r="IEI218" s="727"/>
      <c r="IEL218" s="403"/>
      <c r="IEM218" s="403"/>
      <c r="IEY218" s="727"/>
      <c r="IFB218" s="403"/>
      <c r="IFC218" s="403"/>
      <c r="IFO218" s="727"/>
      <c r="IFR218" s="403"/>
      <c r="IFS218" s="403"/>
      <c r="IGE218" s="727"/>
      <c r="IGH218" s="403"/>
      <c r="IGI218" s="403"/>
      <c r="IGU218" s="727"/>
      <c r="IGX218" s="403"/>
      <c r="IGY218" s="403"/>
      <c r="IHK218" s="727"/>
      <c r="IHN218" s="403"/>
      <c r="IHO218" s="403"/>
      <c r="IIA218" s="727"/>
      <c r="IID218" s="403"/>
      <c r="IIE218" s="403"/>
      <c r="IIQ218" s="727"/>
      <c r="IIT218" s="403"/>
      <c r="IIU218" s="403"/>
      <c r="IJG218" s="727"/>
      <c r="IJJ218" s="403"/>
      <c r="IJK218" s="403"/>
      <c r="IJW218" s="727"/>
      <c r="IJZ218" s="403"/>
      <c r="IKA218" s="403"/>
      <c r="IKM218" s="727"/>
      <c r="IKP218" s="403"/>
      <c r="IKQ218" s="403"/>
      <c r="ILC218" s="727"/>
      <c r="ILF218" s="403"/>
      <c r="ILG218" s="403"/>
      <c r="ILS218" s="727"/>
      <c r="ILV218" s="403"/>
      <c r="ILW218" s="403"/>
      <c r="IMI218" s="727"/>
      <c r="IML218" s="403"/>
      <c r="IMM218" s="403"/>
      <c r="IMY218" s="727"/>
      <c r="INB218" s="403"/>
      <c r="INC218" s="403"/>
      <c r="INO218" s="727"/>
      <c r="INR218" s="403"/>
      <c r="INS218" s="403"/>
      <c r="IOE218" s="727"/>
      <c r="IOH218" s="403"/>
      <c r="IOI218" s="403"/>
      <c r="IOU218" s="727"/>
      <c r="IOX218" s="403"/>
      <c r="IOY218" s="403"/>
      <c r="IPK218" s="727"/>
      <c r="IPN218" s="403"/>
      <c r="IPO218" s="403"/>
      <c r="IQA218" s="727"/>
      <c r="IQD218" s="403"/>
      <c r="IQE218" s="403"/>
      <c r="IQQ218" s="727"/>
      <c r="IQT218" s="403"/>
      <c r="IQU218" s="403"/>
      <c r="IRG218" s="727"/>
      <c r="IRJ218" s="403"/>
      <c r="IRK218" s="403"/>
      <c r="IRW218" s="727"/>
      <c r="IRZ218" s="403"/>
      <c r="ISA218" s="403"/>
      <c r="ISM218" s="727"/>
      <c r="ISP218" s="403"/>
      <c r="ISQ218" s="403"/>
      <c r="ITC218" s="727"/>
      <c r="ITF218" s="403"/>
      <c r="ITG218" s="403"/>
      <c r="ITS218" s="727"/>
      <c r="ITV218" s="403"/>
      <c r="ITW218" s="403"/>
      <c r="IUI218" s="727"/>
      <c r="IUL218" s="403"/>
      <c r="IUM218" s="403"/>
      <c r="IUY218" s="727"/>
      <c r="IVB218" s="403"/>
      <c r="IVC218" s="403"/>
      <c r="IVO218" s="727"/>
      <c r="IVR218" s="403"/>
      <c r="IVS218" s="403"/>
      <c r="IWE218" s="727"/>
      <c r="IWH218" s="403"/>
      <c r="IWI218" s="403"/>
      <c r="IWU218" s="727"/>
      <c r="IWX218" s="403"/>
      <c r="IWY218" s="403"/>
      <c r="IXK218" s="727"/>
      <c r="IXN218" s="403"/>
      <c r="IXO218" s="403"/>
      <c r="IYA218" s="727"/>
      <c r="IYD218" s="403"/>
      <c r="IYE218" s="403"/>
      <c r="IYQ218" s="727"/>
      <c r="IYT218" s="403"/>
      <c r="IYU218" s="403"/>
      <c r="IZG218" s="727"/>
      <c r="IZJ218" s="403"/>
      <c r="IZK218" s="403"/>
      <c r="IZW218" s="727"/>
      <c r="IZZ218" s="403"/>
      <c r="JAA218" s="403"/>
      <c r="JAM218" s="727"/>
      <c r="JAP218" s="403"/>
      <c r="JAQ218" s="403"/>
      <c r="JBC218" s="727"/>
      <c r="JBF218" s="403"/>
      <c r="JBG218" s="403"/>
      <c r="JBS218" s="727"/>
      <c r="JBV218" s="403"/>
      <c r="JBW218" s="403"/>
      <c r="JCI218" s="727"/>
      <c r="JCL218" s="403"/>
      <c r="JCM218" s="403"/>
      <c r="JCY218" s="727"/>
      <c r="JDB218" s="403"/>
      <c r="JDC218" s="403"/>
      <c r="JDO218" s="727"/>
      <c r="JDR218" s="403"/>
      <c r="JDS218" s="403"/>
      <c r="JEE218" s="727"/>
      <c r="JEH218" s="403"/>
      <c r="JEI218" s="403"/>
      <c r="JEU218" s="727"/>
      <c r="JEX218" s="403"/>
      <c r="JEY218" s="403"/>
      <c r="JFK218" s="727"/>
      <c r="JFN218" s="403"/>
      <c r="JFO218" s="403"/>
      <c r="JGA218" s="727"/>
      <c r="JGD218" s="403"/>
      <c r="JGE218" s="403"/>
      <c r="JGQ218" s="727"/>
      <c r="JGT218" s="403"/>
      <c r="JGU218" s="403"/>
      <c r="JHG218" s="727"/>
      <c r="JHJ218" s="403"/>
      <c r="JHK218" s="403"/>
      <c r="JHW218" s="727"/>
      <c r="JHZ218" s="403"/>
      <c r="JIA218" s="403"/>
      <c r="JIM218" s="727"/>
      <c r="JIP218" s="403"/>
      <c r="JIQ218" s="403"/>
      <c r="JJC218" s="727"/>
      <c r="JJF218" s="403"/>
      <c r="JJG218" s="403"/>
      <c r="JJS218" s="727"/>
      <c r="JJV218" s="403"/>
      <c r="JJW218" s="403"/>
      <c r="JKI218" s="727"/>
      <c r="JKL218" s="403"/>
      <c r="JKM218" s="403"/>
      <c r="JKY218" s="727"/>
      <c r="JLB218" s="403"/>
      <c r="JLC218" s="403"/>
      <c r="JLO218" s="727"/>
      <c r="JLR218" s="403"/>
      <c r="JLS218" s="403"/>
      <c r="JME218" s="727"/>
      <c r="JMH218" s="403"/>
      <c r="JMI218" s="403"/>
      <c r="JMU218" s="727"/>
      <c r="JMX218" s="403"/>
      <c r="JMY218" s="403"/>
      <c r="JNK218" s="727"/>
      <c r="JNN218" s="403"/>
      <c r="JNO218" s="403"/>
      <c r="JOA218" s="727"/>
      <c r="JOD218" s="403"/>
      <c r="JOE218" s="403"/>
      <c r="JOQ218" s="727"/>
      <c r="JOT218" s="403"/>
      <c r="JOU218" s="403"/>
      <c r="JPG218" s="727"/>
      <c r="JPJ218" s="403"/>
      <c r="JPK218" s="403"/>
      <c r="JPW218" s="727"/>
      <c r="JPZ218" s="403"/>
      <c r="JQA218" s="403"/>
      <c r="JQM218" s="727"/>
      <c r="JQP218" s="403"/>
      <c r="JQQ218" s="403"/>
      <c r="JRC218" s="727"/>
      <c r="JRF218" s="403"/>
      <c r="JRG218" s="403"/>
      <c r="JRS218" s="727"/>
      <c r="JRV218" s="403"/>
      <c r="JRW218" s="403"/>
      <c r="JSI218" s="727"/>
      <c r="JSL218" s="403"/>
      <c r="JSM218" s="403"/>
      <c r="JSY218" s="727"/>
      <c r="JTB218" s="403"/>
      <c r="JTC218" s="403"/>
      <c r="JTO218" s="727"/>
      <c r="JTR218" s="403"/>
      <c r="JTS218" s="403"/>
      <c r="JUE218" s="727"/>
      <c r="JUH218" s="403"/>
      <c r="JUI218" s="403"/>
      <c r="JUU218" s="727"/>
      <c r="JUX218" s="403"/>
      <c r="JUY218" s="403"/>
      <c r="JVK218" s="727"/>
      <c r="JVN218" s="403"/>
      <c r="JVO218" s="403"/>
      <c r="JWA218" s="727"/>
      <c r="JWD218" s="403"/>
      <c r="JWE218" s="403"/>
      <c r="JWQ218" s="727"/>
      <c r="JWT218" s="403"/>
      <c r="JWU218" s="403"/>
      <c r="JXG218" s="727"/>
      <c r="JXJ218" s="403"/>
      <c r="JXK218" s="403"/>
      <c r="JXW218" s="727"/>
      <c r="JXZ218" s="403"/>
      <c r="JYA218" s="403"/>
      <c r="JYM218" s="727"/>
      <c r="JYP218" s="403"/>
      <c r="JYQ218" s="403"/>
      <c r="JZC218" s="727"/>
      <c r="JZF218" s="403"/>
      <c r="JZG218" s="403"/>
      <c r="JZS218" s="727"/>
      <c r="JZV218" s="403"/>
      <c r="JZW218" s="403"/>
      <c r="KAI218" s="727"/>
      <c r="KAL218" s="403"/>
      <c r="KAM218" s="403"/>
      <c r="KAY218" s="727"/>
      <c r="KBB218" s="403"/>
      <c r="KBC218" s="403"/>
      <c r="KBO218" s="727"/>
      <c r="KBR218" s="403"/>
      <c r="KBS218" s="403"/>
      <c r="KCE218" s="727"/>
      <c r="KCH218" s="403"/>
      <c r="KCI218" s="403"/>
      <c r="KCU218" s="727"/>
      <c r="KCX218" s="403"/>
      <c r="KCY218" s="403"/>
      <c r="KDK218" s="727"/>
      <c r="KDN218" s="403"/>
      <c r="KDO218" s="403"/>
      <c r="KEA218" s="727"/>
      <c r="KED218" s="403"/>
      <c r="KEE218" s="403"/>
      <c r="KEQ218" s="727"/>
      <c r="KET218" s="403"/>
      <c r="KEU218" s="403"/>
      <c r="KFG218" s="727"/>
      <c r="KFJ218" s="403"/>
      <c r="KFK218" s="403"/>
      <c r="KFW218" s="727"/>
      <c r="KFZ218" s="403"/>
      <c r="KGA218" s="403"/>
      <c r="KGM218" s="727"/>
      <c r="KGP218" s="403"/>
      <c r="KGQ218" s="403"/>
      <c r="KHC218" s="727"/>
      <c r="KHF218" s="403"/>
      <c r="KHG218" s="403"/>
      <c r="KHS218" s="727"/>
      <c r="KHV218" s="403"/>
      <c r="KHW218" s="403"/>
      <c r="KII218" s="727"/>
      <c r="KIL218" s="403"/>
      <c r="KIM218" s="403"/>
      <c r="KIY218" s="727"/>
      <c r="KJB218" s="403"/>
      <c r="KJC218" s="403"/>
      <c r="KJO218" s="727"/>
      <c r="KJR218" s="403"/>
      <c r="KJS218" s="403"/>
      <c r="KKE218" s="727"/>
      <c r="KKH218" s="403"/>
      <c r="KKI218" s="403"/>
      <c r="KKU218" s="727"/>
      <c r="KKX218" s="403"/>
      <c r="KKY218" s="403"/>
      <c r="KLK218" s="727"/>
      <c r="KLN218" s="403"/>
      <c r="KLO218" s="403"/>
      <c r="KMA218" s="727"/>
      <c r="KMD218" s="403"/>
      <c r="KME218" s="403"/>
      <c r="KMQ218" s="727"/>
      <c r="KMT218" s="403"/>
      <c r="KMU218" s="403"/>
      <c r="KNG218" s="727"/>
      <c r="KNJ218" s="403"/>
      <c r="KNK218" s="403"/>
      <c r="KNW218" s="727"/>
      <c r="KNZ218" s="403"/>
      <c r="KOA218" s="403"/>
      <c r="KOM218" s="727"/>
      <c r="KOP218" s="403"/>
      <c r="KOQ218" s="403"/>
      <c r="KPC218" s="727"/>
      <c r="KPF218" s="403"/>
      <c r="KPG218" s="403"/>
      <c r="KPS218" s="727"/>
      <c r="KPV218" s="403"/>
      <c r="KPW218" s="403"/>
      <c r="KQI218" s="727"/>
      <c r="KQL218" s="403"/>
      <c r="KQM218" s="403"/>
      <c r="KQY218" s="727"/>
      <c r="KRB218" s="403"/>
      <c r="KRC218" s="403"/>
      <c r="KRO218" s="727"/>
      <c r="KRR218" s="403"/>
      <c r="KRS218" s="403"/>
      <c r="KSE218" s="727"/>
      <c r="KSH218" s="403"/>
      <c r="KSI218" s="403"/>
      <c r="KSU218" s="727"/>
      <c r="KSX218" s="403"/>
      <c r="KSY218" s="403"/>
      <c r="KTK218" s="727"/>
      <c r="KTN218" s="403"/>
      <c r="KTO218" s="403"/>
      <c r="KUA218" s="727"/>
      <c r="KUD218" s="403"/>
      <c r="KUE218" s="403"/>
      <c r="KUQ218" s="727"/>
      <c r="KUT218" s="403"/>
      <c r="KUU218" s="403"/>
      <c r="KVG218" s="727"/>
      <c r="KVJ218" s="403"/>
      <c r="KVK218" s="403"/>
      <c r="KVW218" s="727"/>
      <c r="KVZ218" s="403"/>
      <c r="KWA218" s="403"/>
      <c r="KWM218" s="727"/>
      <c r="KWP218" s="403"/>
      <c r="KWQ218" s="403"/>
      <c r="KXC218" s="727"/>
      <c r="KXF218" s="403"/>
      <c r="KXG218" s="403"/>
      <c r="KXS218" s="727"/>
      <c r="KXV218" s="403"/>
      <c r="KXW218" s="403"/>
      <c r="KYI218" s="727"/>
      <c r="KYL218" s="403"/>
      <c r="KYM218" s="403"/>
      <c r="KYY218" s="727"/>
      <c r="KZB218" s="403"/>
      <c r="KZC218" s="403"/>
      <c r="KZO218" s="727"/>
      <c r="KZR218" s="403"/>
      <c r="KZS218" s="403"/>
      <c r="LAE218" s="727"/>
      <c r="LAH218" s="403"/>
      <c r="LAI218" s="403"/>
      <c r="LAU218" s="727"/>
      <c r="LAX218" s="403"/>
      <c r="LAY218" s="403"/>
      <c r="LBK218" s="727"/>
      <c r="LBN218" s="403"/>
      <c r="LBO218" s="403"/>
      <c r="LCA218" s="727"/>
      <c r="LCD218" s="403"/>
      <c r="LCE218" s="403"/>
      <c r="LCQ218" s="727"/>
      <c r="LCT218" s="403"/>
      <c r="LCU218" s="403"/>
      <c r="LDG218" s="727"/>
      <c r="LDJ218" s="403"/>
      <c r="LDK218" s="403"/>
      <c r="LDW218" s="727"/>
      <c r="LDZ218" s="403"/>
      <c r="LEA218" s="403"/>
      <c r="LEM218" s="727"/>
      <c r="LEP218" s="403"/>
      <c r="LEQ218" s="403"/>
      <c r="LFC218" s="727"/>
      <c r="LFF218" s="403"/>
      <c r="LFG218" s="403"/>
      <c r="LFS218" s="727"/>
      <c r="LFV218" s="403"/>
      <c r="LFW218" s="403"/>
      <c r="LGI218" s="727"/>
      <c r="LGL218" s="403"/>
      <c r="LGM218" s="403"/>
      <c r="LGY218" s="727"/>
      <c r="LHB218" s="403"/>
      <c r="LHC218" s="403"/>
      <c r="LHO218" s="727"/>
      <c r="LHR218" s="403"/>
      <c r="LHS218" s="403"/>
      <c r="LIE218" s="727"/>
      <c r="LIH218" s="403"/>
      <c r="LII218" s="403"/>
      <c r="LIU218" s="727"/>
      <c r="LIX218" s="403"/>
      <c r="LIY218" s="403"/>
      <c r="LJK218" s="727"/>
      <c r="LJN218" s="403"/>
      <c r="LJO218" s="403"/>
      <c r="LKA218" s="727"/>
      <c r="LKD218" s="403"/>
      <c r="LKE218" s="403"/>
      <c r="LKQ218" s="727"/>
      <c r="LKT218" s="403"/>
      <c r="LKU218" s="403"/>
      <c r="LLG218" s="727"/>
      <c r="LLJ218" s="403"/>
      <c r="LLK218" s="403"/>
      <c r="LLW218" s="727"/>
      <c r="LLZ218" s="403"/>
      <c r="LMA218" s="403"/>
      <c r="LMM218" s="727"/>
      <c r="LMP218" s="403"/>
      <c r="LMQ218" s="403"/>
      <c r="LNC218" s="727"/>
      <c r="LNF218" s="403"/>
      <c r="LNG218" s="403"/>
      <c r="LNS218" s="727"/>
      <c r="LNV218" s="403"/>
      <c r="LNW218" s="403"/>
      <c r="LOI218" s="727"/>
      <c r="LOL218" s="403"/>
      <c r="LOM218" s="403"/>
      <c r="LOY218" s="727"/>
      <c r="LPB218" s="403"/>
      <c r="LPC218" s="403"/>
      <c r="LPO218" s="727"/>
      <c r="LPR218" s="403"/>
      <c r="LPS218" s="403"/>
      <c r="LQE218" s="727"/>
      <c r="LQH218" s="403"/>
      <c r="LQI218" s="403"/>
      <c r="LQU218" s="727"/>
      <c r="LQX218" s="403"/>
      <c r="LQY218" s="403"/>
      <c r="LRK218" s="727"/>
      <c r="LRN218" s="403"/>
      <c r="LRO218" s="403"/>
      <c r="LSA218" s="727"/>
      <c r="LSD218" s="403"/>
      <c r="LSE218" s="403"/>
      <c r="LSQ218" s="727"/>
      <c r="LST218" s="403"/>
      <c r="LSU218" s="403"/>
      <c r="LTG218" s="727"/>
      <c r="LTJ218" s="403"/>
      <c r="LTK218" s="403"/>
      <c r="LTW218" s="727"/>
      <c r="LTZ218" s="403"/>
      <c r="LUA218" s="403"/>
      <c r="LUM218" s="727"/>
      <c r="LUP218" s="403"/>
      <c r="LUQ218" s="403"/>
      <c r="LVC218" s="727"/>
      <c r="LVF218" s="403"/>
      <c r="LVG218" s="403"/>
      <c r="LVS218" s="727"/>
      <c r="LVV218" s="403"/>
      <c r="LVW218" s="403"/>
      <c r="LWI218" s="727"/>
      <c r="LWL218" s="403"/>
      <c r="LWM218" s="403"/>
      <c r="LWY218" s="727"/>
      <c r="LXB218" s="403"/>
      <c r="LXC218" s="403"/>
      <c r="LXO218" s="727"/>
      <c r="LXR218" s="403"/>
      <c r="LXS218" s="403"/>
      <c r="LYE218" s="727"/>
      <c r="LYH218" s="403"/>
      <c r="LYI218" s="403"/>
      <c r="LYU218" s="727"/>
      <c r="LYX218" s="403"/>
      <c r="LYY218" s="403"/>
      <c r="LZK218" s="727"/>
      <c r="LZN218" s="403"/>
      <c r="LZO218" s="403"/>
      <c r="MAA218" s="727"/>
      <c r="MAD218" s="403"/>
      <c r="MAE218" s="403"/>
      <c r="MAQ218" s="727"/>
      <c r="MAT218" s="403"/>
      <c r="MAU218" s="403"/>
      <c r="MBG218" s="727"/>
      <c r="MBJ218" s="403"/>
      <c r="MBK218" s="403"/>
      <c r="MBW218" s="727"/>
      <c r="MBZ218" s="403"/>
      <c r="MCA218" s="403"/>
      <c r="MCM218" s="727"/>
      <c r="MCP218" s="403"/>
      <c r="MCQ218" s="403"/>
      <c r="MDC218" s="727"/>
      <c r="MDF218" s="403"/>
      <c r="MDG218" s="403"/>
      <c r="MDS218" s="727"/>
      <c r="MDV218" s="403"/>
      <c r="MDW218" s="403"/>
      <c r="MEI218" s="727"/>
      <c r="MEL218" s="403"/>
      <c r="MEM218" s="403"/>
      <c r="MEY218" s="727"/>
      <c r="MFB218" s="403"/>
      <c r="MFC218" s="403"/>
      <c r="MFO218" s="727"/>
      <c r="MFR218" s="403"/>
      <c r="MFS218" s="403"/>
      <c r="MGE218" s="727"/>
      <c r="MGH218" s="403"/>
      <c r="MGI218" s="403"/>
      <c r="MGU218" s="727"/>
      <c r="MGX218" s="403"/>
      <c r="MGY218" s="403"/>
      <c r="MHK218" s="727"/>
      <c r="MHN218" s="403"/>
      <c r="MHO218" s="403"/>
      <c r="MIA218" s="727"/>
      <c r="MID218" s="403"/>
      <c r="MIE218" s="403"/>
      <c r="MIQ218" s="727"/>
      <c r="MIT218" s="403"/>
      <c r="MIU218" s="403"/>
      <c r="MJG218" s="727"/>
      <c r="MJJ218" s="403"/>
      <c r="MJK218" s="403"/>
      <c r="MJW218" s="727"/>
      <c r="MJZ218" s="403"/>
      <c r="MKA218" s="403"/>
      <c r="MKM218" s="727"/>
      <c r="MKP218" s="403"/>
      <c r="MKQ218" s="403"/>
      <c r="MLC218" s="727"/>
      <c r="MLF218" s="403"/>
      <c r="MLG218" s="403"/>
      <c r="MLS218" s="727"/>
      <c r="MLV218" s="403"/>
      <c r="MLW218" s="403"/>
      <c r="MMI218" s="727"/>
      <c r="MML218" s="403"/>
      <c r="MMM218" s="403"/>
      <c r="MMY218" s="727"/>
      <c r="MNB218" s="403"/>
      <c r="MNC218" s="403"/>
      <c r="MNO218" s="727"/>
      <c r="MNR218" s="403"/>
      <c r="MNS218" s="403"/>
      <c r="MOE218" s="727"/>
      <c r="MOH218" s="403"/>
      <c r="MOI218" s="403"/>
      <c r="MOU218" s="727"/>
      <c r="MOX218" s="403"/>
      <c r="MOY218" s="403"/>
      <c r="MPK218" s="727"/>
      <c r="MPN218" s="403"/>
      <c r="MPO218" s="403"/>
      <c r="MQA218" s="727"/>
      <c r="MQD218" s="403"/>
      <c r="MQE218" s="403"/>
      <c r="MQQ218" s="727"/>
      <c r="MQT218" s="403"/>
      <c r="MQU218" s="403"/>
      <c r="MRG218" s="727"/>
      <c r="MRJ218" s="403"/>
      <c r="MRK218" s="403"/>
      <c r="MRW218" s="727"/>
      <c r="MRZ218" s="403"/>
      <c r="MSA218" s="403"/>
      <c r="MSM218" s="727"/>
      <c r="MSP218" s="403"/>
      <c r="MSQ218" s="403"/>
      <c r="MTC218" s="727"/>
      <c r="MTF218" s="403"/>
      <c r="MTG218" s="403"/>
      <c r="MTS218" s="727"/>
      <c r="MTV218" s="403"/>
      <c r="MTW218" s="403"/>
      <c r="MUI218" s="727"/>
      <c r="MUL218" s="403"/>
      <c r="MUM218" s="403"/>
      <c r="MUY218" s="727"/>
      <c r="MVB218" s="403"/>
      <c r="MVC218" s="403"/>
      <c r="MVO218" s="727"/>
      <c r="MVR218" s="403"/>
      <c r="MVS218" s="403"/>
      <c r="MWE218" s="727"/>
      <c r="MWH218" s="403"/>
      <c r="MWI218" s="403"/>
      <c r="MWU218" s="727"/>
      <c r="MWX218" s="403"/>
      <c r="MWY218" s="403"/>
      <c r="MXK218" s="727"/>
      <c r="MXN218" s="403"/>
      <c r="MXO218" s="403"/>
      <c r="MYA218" s="727"/>
      <c r="MYD218" s="403"/>
      <c r="MYE218" s="403"/>
      <c r="MYQ218" s="727"/>
      <c r="MYT218" s="403"/>
      <c r="MYU218" s="403"/>
      <c r="MZG218" s="727"/>
      <c r="MZJ218" s="403"/>
      <c r="MZK218" s="403"/>
      <c r="MZW218" s="727"/>
      <c r="MZZ218" s="403"/>
      <c r="NAA218" s="403"/>
      <c r="NAM218" s="727"/>
      <c r="NAP218" s="403"/>
      <c r="NAQ218" s="403"/>
      <c r="NBC218" s="727"/>
      <c r="NBF218" s="403"/>
      <c r="NBG218" s="403"/>
      <c r="NBS218" s="727"/>
      <c r="NBV218" s="403"/>
      <c r="NBW218" s="403"/>
      <c r="NCI218" s="727"/>
      <c r="NCL218" s="403"/>
      <c r="NCM218" s="403"/>
      <c r="NCY218" s="727"/>
      <c r="NDB218" s="403"/>
      <c r="NDC218" s="403"/>
      <c r="NDO218" s="727"/>
      <c r="NDR218" s="403"/>
      <c r="NDS218" s="403"/>
      <c r="NEE218" s="727"/>
      <c r="NEH218" s="403"/>
      <c r="NEI218" s="403"/>
      <c r="NEU218" s="727"/>
      <c r="NEX218" s="403"/>
      <c r="NEY218" s="403"/>
      <c r="NFK218" s="727"/>
      <c r="NFN218" s="403"/>
      <c r="NFO218" s="403"/>
      <c r="NGA218" s="727"/>
      <c r="NGD218" s="403"/>
      <c r="NGE218" s="403"/>
      <c r="NGQ218" s="727"/>
      <c r="NGT218" s="403"/>
      <c r="NGU218" s="403"/>
      <c r="NHG218" s="727"/>
      <c r="NHJ218" s="403"/>
      <c r="NHK218" s="403"/>
      <c r="NHW218" s="727"/>
      <c r="NHZ218" s="403"/>
      <c r="NIA218" s="403"/>
      <c r="NIM218" s="727"/>
      <c r="NIP218" s="403"/>
      <c r="NIQ218" s="403"/>
      <c r="NJC218" s="727"/>
      <c r="NJF218" s="403"/>
      <c r="NJG218" s="403"/>
      <c r="NJS218" s="727"/>
      <c r="NJV218" s="403"/>
      <c r="NJW218" s="403"/>
      <c r="NKI218" s="727"/>
      <c r="NKL218" s="403"/>
      <c r="NKM218" s="403"/>
      <c r="NKY218" s="727"/>
      <c r="NLB218" s="403"/>
      <c r="NLC218" s="403"/>
      <c r="NLO218" s="727"/>
      <c r="NLR218" s="403"/>
      <c r="NLS218" s="403"/>
      <c r="NME218" s="727"/>
      <c r="NMH218" s="403"/>
      <c r="NMI218" s="403"/>
      <c r="NMU218" s="727"/>
      <c r="NMX218" s="403"/>
      <c r="NMY218" s="403"/>
      <c r="NNK218" s="727"/>
      <c r="NNN218" s="403"/>
      <c r="NNO218" s="403"/>
      <c r="NOA218" s="727"/>
      <c r="NOD218" s="403"/>
      <c r="NOE218" s="403"/>
      <c r="NOQ218" s="727"/>
      <c r="NOT218" s="403"/>
      <c r="NOU218" s="403"/>
      <c r="NPG218" s="727"/>
      <c r="NPJ218" s="403"/>
      <c r="NPK218" s="403"/>
      <c r="NPW218" s="727"/>
      <c r="NPZ218" s="403"/>
      <c r="NQA218" s="403"/>
      <c r="NQM218" s="727"/>
      <c r="NQP218" s="403"/>
      <c r="NQQ218" s="403"/>
      <c r="NRC218" s="727"/>
      <c r="NRF218" s="403"/>
      <c r="NRG218" s="403"/>
      <c r="NRS218" s="727"/>
      <c r="NRV218" s="403"/>
      <c r="NRW218" s="403"/>
      <c r="NSI218" s="727"/>
      <c r="NSL218" s="403"/>
      <c r="NSM218" s="403"/>
      <c r="NSY218" s="727"/>
      <c r="NTB218" s="403"/>
      <c r="NTC218" s="403"/>
      <c r="NTO218" s="727"/>
      <c r="NTR218" s="403"/>
      <c r="NTS218" s="403"/>
      <c r="NUE218" s="727"/>
      <c r="NUH218" s="403"/>
      <c r="NUI218" s="403"/>
      <c r="NUU218" s="727"/>
      <c r="NUX218" s="403"/>
      <c r="NUY218" s="403"/>
      <c r="NVK218" s="727"/>
      <c r="NVN218" s="403"/>
      <c r="NVO218" s="403"/>
      <c r="NWA218" s="727"/>
      <c r="NWD218" s="403"/>
      <c r="NWE218" s="403"/>
      <c r="NWQ218" s="727"/>
      <c r="NWT218" s="403"/>
      <c r="NWU218" s="403"/>
      <c r="NXG218" s="727"/>
      <c r="NXJ218" s="403"/>
      <c r="NXK218" s="403"/>
      <c r="NXW218" s="727"/>
      <c r="NXZ218" s="403"/>
      <c r="NYA218" s="403"/>
      <c r="NYM218" s="727"/>
      <c r="NYP218" s="403"/>
      <c r="NYQ218" s="403"/>
      <c r="NZC218" s="727"/>
      <c r="NZF218" s="403"/>
      <c r="NZG218" s="403"/>
      <c r="NZS218" s="727"/>
      <c r="NZV218" s="403"/>
      <c r="NZW218" s="403"/>
      <c r="OAI218" s="727"/>
      <c r="OAL218" s="403"/>
      <c r="OAM218" s="403"/>
      <c r="OAY218" s="727"/>
      <c r="OBB218" s="403"/>
      <c r="OBC218" s="403"/>
      <c r="OBO218" s="727"/>
      <c r="OBR218" s="403"/>
      <c r="OBS218" s="403"/>
      <c r="OCE218" s="727"/>
      <c r="OCH218" s="403"/>
      <c r="OCI218" s="403"/>
      <c r="OCU218" s="727"/>
      <c r="OCX218" s="403"/>
      <c r="OCY218" s="403"/>
      <c r="ODK218" s="727"/>
      <c r="ODN218" s="403"/>
      <c r="ODO218" s="403"/>
      <c r="OEA218" s="727"/>
      <c r="OED218" s="403"/>
      <c r="OEE218" s="403"/>
      <c r="OEQ218" s="727"/>
      <c r="OET218" s="403"/>
      <c r="OEU218" s="403"/>
      <c r="OFG218" s="727"/>
      <c r="OFJ218" s="403"/>
      <c r="OFK218" s="403"/>
      <c r="OFW218" s="727"/>
      <c r="OFZ218" s="403"/>
      <c r="OGA218" s="403"/>
      <c r="OGM218" s="727"/>
      <c r="OGP218" s="403"/>
      <c r="OGQ218" s="403"/>
      <c r="OHC218" s="727"/>
      <c r="OHF218" s="403"/>
      <c r="OHG218" s="403"/>
      <c r="OHS218" s="727"/>
      <c r="OHV218" s="403"/>
      <c r="OHW218" s="403"/>
      <c r="OII218" s="727"/>
      <c r="OIL218" s="403"/>
      <c r="OIM218" s="403"/>
      <c r="OIY218" s="727"/>
      <c r="OJB218" s="403"/>
      <c r="OJC218" s="403"/>
      <c r="OJO218" s="727"/>
      <c r="OJR218" s="403"/>
      <c r="OJS218" s="403"/>
      <c r="OKE218" s="727"/>
      <c r="OKH218" s="403"/>
      <c r="OKI218" s="403"/>
      <c r="OKU218" s="727"/>
      <c r="OKX218" s="403"/>
      <c r="OKY218" s="403"/>
      <c r="OLK218" s="727"/>
      <c r="OLN218" s="403"/>
      <c r="OLO218" s="403"/>
      <c r="OMA218" s="727"/>
      <c r="OMD218" s="403"/>
      <c r="OME218" s="403"/>
      <c r="OMQ218" s="727"/>
      <c r="OMT218" s="403"/>
      <c r="OMU218" s="403"/>
      <c r="ONG218" s="727"/>
      <c r="ONJ218" s="403"/>
      <c r="ONK218" s="403"/>
      <c r="ONW218" s="727"/>
      <c r="ONZ218" s="403"/>
      <c r="OOA218" s="403"/>
      <c r="OOM218" s="727"/>
      <c r="OOP218" s="403"/>
      <c r="OOQ218" s="403"/>
      <c r="OPC218" s="727"/>
      <c r="OPF218" s="403"/>
      <c r="OPG218" s="403"/>
      <c r="OPS218" s="727"/>
      <c r="OPV218" s="403"/>
      <c r="OPW218" s="403"/>
      <c r="OQI218" s="727"/>
      <c r="OQL218" s="403"/>
      <c r="OQM218" s="403"/>
      <c r="OQY218" s="727"/>
      <c r="ORB218" s="403"/>
      <c r="ORC218" s="403"/>
      <c r="ORO218" s="727"/>
      <c r="ORR218" s="403"/>
      <c r="ORS218" s="403"/>
      <c r="OSE218" s="727"/>
      <c r="OSH218" s="403"/>
      <c r="OSI218" s="403"/>
      <c r="OSU218" s="727"/>
      <c r="OSX218" s="403"/>
      <c r="OSY218" s="403"/>
      <c r="OTK218" s="727"/>
      <c r="OTN218" s="403"/>
      <c r="OTO218" s="403"/>
      <c r="OUA218" s="727"/>
      <c r="OUD218" s="403"/>
      <c r="OUE218" s="403"/>
      <c r="OUQ218" s="727"/>
      <c r="OUT218" s="403"/>
      <c r="OUU218" s="403"/>
      <c r="OVG218" s="727"/>
      <c r="OVJ218" s="403"/>
      <c r="OVK218" s="403"/>
      <c r="OVW218" s="727"/>
      <c r="OVZ218" s="403"/>
      <c r="OWA218" s="403"/>
      <c r="OWM218" s="727"/>
      <c r="OWP218" s="403"/>
      <c r="OWQ218" s="403"/>
      <c r="OXC218" s="727"/>
      <c r="OXF218" s="403"/>
      <c r="OXG218" s="403"/>
      <c r="OXS218" s="727"/>
      <c r="OXV218" s="403"/>
      <c r="OXW218" s="403"/>
      <c r="OYI218" s="727"/>
      <c r="OYL218" s="403"/>
      <c r="OYM218" s="403"/>
      <c r="OYY218" s="727"/>
      <c r="OZB218" s="403"/>
      <c r="OZC218" s="403"/>
      <c r="OZO218" s="727"/>
      <c r="OZR218" s="403"/>
      <c r="OZS218" s="403"/>
      <c r="PAE218" s="727"/>
      <c r="PAH218" s="403"/>
      <c r="PAI218" s="403"/>
      <c r="PAU218" s="727"/>
      <c r="PAX218" s="403"/>
      <c r="PAY218" s="403"/>
      <c r="PBK218" s="727"/>
      <c r="PBN218" s="403"/>
      <c r="PBO218" s="403"/>
      <c r="PCA218" s="727"/>
      <c r="PCD218" s="403"/>
      <c r="PCE218" s="403"/>
      <c r="PCQ218" s="727"/>
      <c r="PCT218" s="403"/>
      <c r="PCU218" s="403"/>
      <c r="PDG218" s="727"/>
      <c r="PDJ218" s="403"/>
      <c r="PDK218" s="403"/>
      <c r="PDW218" s="727"/>
      <c r="PDZ218" s="403"/>
      <c r="PEA218" s="403"/>
      <c r="PEM218" s="727"/>
      <c r="PEP218" s="403"/>
      <c r="PEQ218" s="403"/>
      <c r="PFC218" s="727"/>
      <c r="PFF218" s="403"/>
      <c r="PFG218" s="403"/>
      <c r="PFS218" s="727"/>
      <c r="PFV218" s="403"/>
      <c r="PFW218" s="403"/>
      <c r="PGI218" s="727"/>
      <c r="PGL218" s="403"/>
      <c r="PGM218" s="403"/>
      <c r="PGY218" s="727"/>
      <c r="PHB218" s="403"/>
      <c r="PHC218" s="403"/>
      <c r="PHO218" s="727"/>
      <c r="PHR218" s="403"/>
      <c r="PHS218" s="403"/>
      <c r="PIE218" s="727"/>
      <c r="PIH218" s="403"/>
      <c r="PII218" s="403"/>
      <c r="PIU218" s="727"/>
      <c r="PIX218" s="403"/>
      <c r="PIY218" s="403"/>
      <c r="PJK218" s="727"/>
      <c r="PJN218" s="403"/>
      <c r="PJO218" s="403"/>
      <c r="PKA218" s="727"/>
      <c r="PKD218" s="403"/>
      <c r="PKE218" s="403"/>
      <c r="PKQ218" s="727"/>
      <c r="PKT218" s="403"/>
      <c r="PKU218" s="403"/>
      <c r="PLG218" s="727"/>
      <c r="PLJ218" s="403"/>
      <c r="PLK218" s="403"/>
      <c r="PLW218" s="727"/>
      <c r="PLZ218" s="403"/>
      <c r="PMA218" s="403"/>
      <c r="PMM218" s="727"/>
      <c r="PMP218" s="403"/>
      <c r="PMQ218" s="403"/>
      <c r="PNC218" s="727"/>
      <c r="PNF218" s="403"/>
      <c r="PNG218" s="403"/>
      <c r="PNS218" s="727"/>
      <c r="PNV218" s="403"/>
      <c r="PNW218" s="403"/>
      <c r="POI218" s="727"/>
      <c r="POL218" s="403"/>
      <c r="POM218" s="403"/>
      <c r="POY218" s="727"/>
      <c r="PPB218" s="403"/>
      <c r="PPC218" s="403"/>
      <c r="PPO218" s="727"/>
      <c r="PPR218" s="403"/>
      <c r="PPS218" s="403"/>
      <c r="PQE218" s="727"/>
      <c r="PQH218" s="403"/>
      <c r="PQI218" s="403"/>
      <c r="PQU218" s="727"/>
      <c r="PQX218" s="403"/>
      <c r="PQY218" s="403"/>
      <c r="PRK218" s="727"/>
      <c r="PRN218" s="403"/>
      <c r="PRO218" s="403"/>
      <c r="PSA218" s="727"/>
      <c r="PSD218" s="403"/>
      <c r="PSE218" s="403"/>
      <c r="PSQ218" s="727"/>
      <c r="PST218" s="403"/>
      <c r="PSU218" s="403"/>
      <c r="PTG218" s="727"/>
      <c r="PTJ218" s="403"/>
      <c r="PTK218" s="403"/>
      <c r="PTW218" s="727"/>
      <c r="PTZ218" s="403"/>
      <c r="PUA218" s="403"/>
      <c r="PUM218" s="727"/>
      <c r="PUP218" s="403"/>
      <c r="PUQ218" s="403"/>
      <c r="PVC218" s="727"/>
      <c r="PVF218" s="403"/>
      <c r="PVG218" s="403"/>
      <c r="PVS218" s="727"/>
      <c r="PVV218" s="403"/>
      <c r="PVW218" s="403"/>
      <c r="PWI218" s="727"/>
      <c r="PWL218" s="403"/>
      <c r="PWM218" s="403"/>
      <c r="PWY218" s="727"/>
      <c r="PXB218" s="403"/>
      <c r="PXC218" s="403"/>
      <c r="PXO218" s="727"/>
      <c r="PXR218" s="403"/>
      <c r="PXS218" s="403"/>
      <c r="PYE218" s="727"/>
      <c r="PYH218" s="403"/>
      <c r="PYI218" s="403"/>
      <c r="PYU218" s="727"/>
      <c r="PYX218" s="403"/>
      <c r="PYY218" s="403"/>
      <c r="PZK218" s="727"/>
      <c r="PZN218" s="403"/>
      <c r="PZO218" s="403"/>
      <c r="QAA218" s="727"/>
      <c r="QAD218" s="403"/>
      <c r="QAE218" s="403"/>
      <c r="QAQ218" s="727"/>
      <c r="QAT218" s="403"/>
      <c r="QAU218" s="403"/>
      <c r="QBG218" s="727"/>
      <c r="QBJ218" s="403"/>
      <c r="QBK218" s="403"/>
      <c r="QBW218" s="727"/>
      <c r="QBZ218" s="403"/>
      <c r="QCA218" s="403"/>
      <c r="QCM218" s="727"/>
      <c r="QCP218" s="403"/>
      <c r="QCQ218" s="403"/>
      <c r="QDC218" s="727"/>
      <c r="QDF218" s="403"/>
      <c r="QDG218" s="403"/>
      <c r="QDS218" s="727"/>
      <c r="QDV218" s="403"/>
      <c r="QDW218" s="403"/>
      <c r="QEI218" s="727"/>
      <c r="QEL218" s="403"/>
      <c r="QEM218" s="403"/>
      <c r="QEY218" s="727"/>
      <c r="QFB218" s="403"/>
      <c r="QFC218" s="403"/>
      <c r="QFO218" s="727"/>
      <c r="QFR218" s="403"/>
      <c r="QFS218" s="403"/>
      <c r="QGE218" s="727"/>
      <c r="QGH218" s="403"/>
      <c r="QGI218" s="403"/>
      <c r="QGU218" s="727"/>
      <c r="QGX218" s="403"/>
      <c r="QGY218" s="403"/>
      <c r="QHK218" s="727"/>
      <c r="QHN218" s="403"/>
      <c r="QHO218" s="403"/>
      <c r="QIA218" s="727"/>
      <c r="QID218" s="403"/>
      <c r="QIE218" s="403"/>
      <c r="QIQ218" s="727"/>
      <c r="QIT218" s="403"/>
      <c r="QIU218" s="403"/>
      <c r="QJG218" s="727"/>
      <c r="QJJ218" s="403"/>
      <c r="QJK218" s="403"/>
      <c r="QJW218" s="727"/>
      <c r="QJZ218" s="403"/>
      <c r="QKA218" s="403"/>
      <c r="QKM218" s="727"/>
      <c r="QKP218" s="403"/>
      <c r="QKQ218" s="403"/>
      <c r="QLC218" s="727"/>
      <c r="QLF218" s="403"/>
      <c r="QLG218" s="403"/>
      <c r="QLS218" s="727"/>
      <c r="QLV218" s="403"/>
      <c r="QLW218" s="403"/>
      <c r="QMI218" s="727"/>
      <c r="QML218" s="403"/>
      <c r="QMM218" s="403"/>
      <c r="QMY218" s="727"/>
      <c r="QNB218" s="403"/>
      <c r="QNC218" s="403"/>
      <c r="QNO218" s="727"/>
      <c r="QNR218" s="403"/>
      <c r="QNS218" s="403"/>
      <c r="QOE218" s="727"/>
      <c r="QOH218" s="403"/>
      <c r="QOI218" s="403"/>
      <c r="QOU218" s="727"/>
      <c r="QOX218" s="403"/>
      <c r="QOY218" s="403"/>
      <c r="QPK218" s="727"/>
      <c r="QPN218" s="403"/>
      <c r="QPO218" s="403"/>
      <c r="QQA218" s="727"/>
      <c r="QQD218" s="403"/>
      <c r="QQE218" s="403"/>
      <c r="QQQ218" s="727"/>
      <c r="QQT218" s="403"/>
      <c r="QQU218" s="403"/>
      <c r="QRG218" s="727"/>
      <c r="QRJ218" s="403"/>
      <c r="QRK218" s="403"/>
      <c r="QRW218" s="727"/>
      <c r="QRZ218" s="403"/>
      <c r="QSA218" s="403"/>
      <c r="QSM218" s="727"/>
      <c r="QSP218" s="403"/>
      <c r="QSQ218" s="403"/>
      <c r="QTC218" s="727"/>
      <c r="QTF218" s="403"/>
      <c r="QTG218" s="403"/>
      <c r="QTS218" s="727"/>
      <c r="QTV218" s="403"/>
      <c r="QTW218" s="403"/>
      <c r="QUI218" s="727"/>
      <c r="QUL218" s="403"/>
      <c r="QUM218" s="403"/>
      <c r="QUY218" s="727"/>
      <c r="QVB218" s="403"/>
      <c r="QVC218" s="403"/>
      <c r="QVO218" s="727"/>
      <c r="QVR218" s="403"/>
      <c r="QVS218" s="403"/>
      <c r="QWE218" s="727"/>
      <c r="QWH218" s="403"/>
      <c r="QWI218" s="403"/>
      <c r="QWU218" s="727"/>
      <c r="QWX218" s="403"/>
      <c r="QWY218" s="403"/>
      <c r="QXK218" s="727"/>
      <c r="QXN218" s="403"/>
      <c r="QXO218" s="403"/>
      <c r="QYA218" s="727"/>
      <c r="QYD218" s="403"/>
      <c r="QYE218" s="403"/>
      <c r="QYQ218" s="727"/>
      <c r="QYT218" s="403"/>
      <c r="QYU218" s="403"/>
      <c r="QZG218" s="727"/>
      <c r="QZJ218" s="403"/>
      <c r="QZK218" s="403"/>
      <c r="QZW218" s="727"/>
      <c r="QZZ218" s="403"/>
      <c r="RAA218" s="403"/>
      <c r="RAM218" s="727"/>
      <c r="RAP218" s="403"/>
      <c r="RAQ218" s="403"/>
      <c r="RBC218" s="727"/>
      <c r="RBF218" s="403"/>
      <c r="RBG218" s="403"/>
      <c r="RBS218" s="727"/>
      <c r="RBV218" s="403"/>
      <c r="RBW218" s="403"/>
      <c r="RCI218" s="727"/>
      <c r="RCL218" s="403"/>
      <c r="RCM218" s="403"/>
      <c r="RCY218" s="727"/>
      <c r="RDB218" s="403"/>
      <c r="RDC218" s="403"/>
      <c r="RDO218" s="727"/>
      <c r="RDR218" s="403"/>
      <c r="RDS218" s="403"/>
      <c r="REE218" s="727"/>
      <c r="REH218" s="403"/>
      <c r="REI218" s="403"/>
      <c r="REU218" s="727"/>
      <c r="REX218" s="403"/>
      <c r="REY218" s="403"/>
      <c r="RFK218" s="727"/>
      <c r="RFN218" s="403"/>
      <c r="RFO218" s="403"/>
      <c r="RGA218" s="727"/>
      <c r="RGD218" s="403"/>
      <c r="RGE218" s="403"/>
      <c r="RGQ218" s="727"/>
      <c r="RGT218" s="403"/>
      <c r="RGU218" s="403"/>
      <c r="RHG218" s="727"/>
      <c r="RHJ218" s="403"/>
      <c r="RHK218" s="403"/>
      <c r="RHW218" s="727"/>
      <c r="RHZ218" s="403"/>
      <c r="RIA218" s="403"/>
      <c r="RIM218" s="727"/>
      <c r="RIP218" s="403"/>
      <c r="RIQ218" s="403"/>
      <c r="RJC218" s="727"/>
      <c r="RJF218" s="403"/>
      <c r="RJG218" s="403"/>
      <c r="RJS218" s="727"/>
      <c r="RJV218" s="403"/>
      <c r="RJW218" s="403"/>
      <c r="RKI218" s="727"/>
      <c r="RKL218" s="403"/>
      <c r="RKM218" s="403"/>
      <c r="RKY218" s="727"/>
      <c r="RLB218" s="403"/>
      <c r="RLC218" s="403"/>
      <c r="RLO218" s="727"/>
      <c r="RLR218" s="403"/>
      <c r="RLS218" s="403"/>
      <c r="RME218" s="727"/>
      <c r="RMH218" s="403"/>
      <c r="RMI218" s="403"/>
      <c r="RMU218" s="727"/>
      <c r="RMX218" s="403"/>
      <c r="RMY218" s="403"/>
      <c r="RNK218" s="727"/>
      <c r="RNN218" s="403"/>
      <c r="RNO218" s="403"/>
      <c r="ROA218" s="727"/>
      <c r="ROD218" s="403"/>
      <c r="ROE218" s="403"/>
      <c r="ROQ218" s="727"/>
      <c r="ROT218" s="403"/>
      <c r="ROU218" s="403"/>
      <c r="RPG218" s="727"/>
      <c r="RPJ218" s="403"/>
      <c r="RPK218" s="403"/>
      <c r="RPW218" s="727"/>
      <c r="RPZ218" s="403"/>
      <c r="RQA218" s="403"/>
      <c r="RQM218" s="727"/>
      <c r="RQP218" s="403"/>
      <c r="RQQ218" s="403"/>
      <c r="RRC218" s="727"/>
      <c r="RRF218" s="403"/>
      <c r="RRG218" s="403"/>
      <c r="RRS218" s="727"/>
      <c r="RRV218" s="403"/>
      <c r="RRW218" s="403"/>
      <c r="RSI218" s="727"/>
      <c r="RSL218" s="403"/>
      <c r="RSM218" s="403"/>
      <c r="RSY218" s="727"/>
      <c r="RTB218" s="403"/>
      <c r="RTC218" s="403"/>
      <c r="RTO218" s="727"/>
      <c r="RTR218" s="403"/>
      <c r="RTS218" s="403"/>
      <c r="RUE218" s="727"/>
      <c r="RUH218" s="403"/>
      <c r="RUI218" s="403"/>
      <c r="RUU218" s="727"/>
      <c r="RUX218" s="403"/>
      <c r="RUY218" s="403"/>
      <c r="RVK218" s="727"/>
      <c r="RVN218" s="403"/>
      <c r="RVO218" s="403"/>
      <c r="RWA218" s="727"/>
      <c r="RWD218" s="403"/>
      <c r="RWE218" s="403"/>
      <c r="RWQ218" s="727"/>
      <c r="RWT218" s="403"/>
      <c r="RWU218" s="403"/>
      <c r="RXG218" s="727"/>
      <c r="RXJ218" s="403"/>
      <c r="RXK218" s="403"/>
      <c r="RXW218" s="727"/>
      <c r="RXZ218" s="403"/>
      <c r="RYA218" s="403"/>
      <c r="RYM218" s="727"/>
      <c r="RYP218" s="403"/>
      <c r="RYQ218" s="403"/>
      <c r="RZC218" s="727"/>
      <c r="RZF218" s="403"/>
      <c r="RZG218" s="403"/>
      <c r="RZS218" s="727"/>
      <c r="RZV218" s="403"/>
      <c r="RZW218" s="403"/>
      <c r="SAI218" s="727"/>
      <c r="SAL218" s="403"/>
      <c r="SAM218" s="403"/>
      <c r="SAY218" s="727"/>
      <c r="SBB218" s="403"/>
      <c r="SBC218" s="403"/>
      <c r="SBO218" s="727"/>
      <c r="SBR218" s="403"/>
      <c r="SBS218" s="403"/>
      <c r="SCE218" s="727"/>
      <c r="SCH218" s="403"/>
      <c r="SCI218" s="403"/>
      <c r="SCU218" s="727"/>
      <c r="SCX218" s="403"/>
      <c r="SCY218" s="403"/>
      <c r="SDK218" s="727"/>
      <c r="SDN218" s="403"/>
      <c r="SDO218" s="403"/>
      <c r="SEA218" s="727"/>
      <c r="SED218" s="403"/>
      <c r="SEE218" s="403"/>
      <c r="SEQ218" s="727"/>
      <c r="SET218" s="403"/>
      <c r="SEU218" s="403"/>
      <c r="SFG218" s="727"/>
      <c r="SFJ218" s="403"/>
      <c r="SFK218" s="403"/>
      <c r="SFW218" s="727"/>
      <c r="SFZ218" s="403"/>
      <c r="SGA218" s="403"/>
      <c r="SGM218" s="727"/>
      <c r="SGP218" s="403"/>
      <c r="SGQ218" s="403"/>
      <c r="SHC218" s="727"/>
      <c r="SHF218" s="403"/>
      <c r="SHG218" s="403"/>
      <c r="SHS218" s="727"/>
      <c r="SHV218" s="403"/>
      <c r="SHW218" s="403"/>
      <c r="SII218" s="727"/>
      <c r="SIL218" s="403"/>
      <c r="SIM218" s="403"/>
      <c r="SIY218" s="727"/>
      <c r="SJB218" s="403"/>
      <c r="SJC218" s="403"/>
      <c r="SJO218" s="727"/>
      <c r="SJR218" s="403"/>
      <c r="SJS218" s="403"/>
      <c r="SKE218" s="727"/>
      <c r="SKH218" s="403"/>
      <c r="SKI218" s="403"/>
      <c r="SKU218" s="727"/>
      <c r="SKX218" s="403"/>
      <c r="SKY218" s="403"/>
      <c r="SLK218" s="727"/>
      <c r="SLN218" s="403"/>
      <c r="SLO218" s="403"/>
      <c r="SMA218" s="727"/>
      <c r="SMD218" s="403"/>
      <c r="SME218" s="403"/>
      <c r="SMQ218" s="727"/>
      <c r="SMT218" s="403"/>
      <c r="SMU218" s="403"/>
      <c r="SNG218" s="727"/>
      <c r="SNJ218" s="403"/>
      <c r="SNK218" s="403"/>
      <c r="SNW218" s="727"/>
      <c r="SNZ218" s="403"/>
      <c r="SOA218" s="403"/>
      <c r="SOM218" s="727"/>
      <c r="SOP218" s="403"/>
      <c r="SOQ218" s="403"/>
      <c r="SPC218" s="727"/>
      <c r="SPF218" s="403"/>
      <c r="SPG218" s="403"/>
      <c r="SPS218" s="727"/>
      <c r="SPV218" s="403"/>
      <c r="SPW218" s="403"/>
      <c r="SQI218" s="727"/>
      <c r="SQL218" s="403"/>
      <c r="SQM218" s="403"/>
      <c r="SQY218" s="727"/>
      <c r="SRB218" s="403"/>
      <c r="SRC218" s="403"/>
      <c r="SRO218" s="727"/>
      <c r="SRR218" s="403"/>
      <c r="SRS218" s="403"/>
      <c r="SSE218" s="727"/>
      <c r="SSH218" s="403"/>
      <c r="SSI218" s="403"/>
      <c r="SSU218" s="727"/>
      <c r="SSX218" s="403"/>
      <c r="SSY218" s="403"/>
      <c r="STK218" s="727"/>
      <c r="STN218" s="403"/>
      <c r="STO218" s="403"/>
      <c r="SUA218" s="727"/>
      <c r="SUD218" s="403"/>
      <c r="SUE218" s="403"/>
      <c r="SUQ218" s="727"/>
      <c r="SUT218" s="403"/>
      <c r="SUU218" s="403"/>
      <c r="SVG218" s="727"/>
      <c r="SVJ218" s="403"/>
      <c r="SVK218" s="403"/>
      <c r="SVW218" s="727"/>
      <c r="SVZ218" s="403"/>
      <c r="SWA218" s="403"/>
      <c r="SWM218" s="727"/>
      <c r="SWP218" s="403"/>
      <c r="SWQ218" s="403"/>
      <c r="SXC218" s="727"/>
      <c r="SXF218" s="403"/>
      <c r="SXG218" s="403"/>
      <c r="SXS218" s="727"/>
      <c r="SXV218" s="403"/>
      <c r="SXW218" s="403"/>
      <c r="SYI218" s="727"/>
      <c r="SYL218" s="403"/>
      <c r="SYM218" s="403"/>
      <c r="SYY218" s="727"/>
      <c r="SZB218" s="403"/>
      <c r="SZC218" s="403"/>
      <c r="SZO218" s="727"/>
      <c r="SZR218" s="403"/>
      <c r="SZS218" s="403"/>
      <c r="TAE218" s="727"/>
      <c r="TAH218" s="403"/>
      <c r="TAI218" s="403"/>
      <c r="TAU218" s="727"/>
      <c r="TAX218" s="403"/>
      <c r="TAY218" s="403"/>
      <c r="TBK218" s="727"/>
      <c r="TBN218" s="403"/>
      <c r="TBO218" s="403"/>
      <c r="TCA218" s="727"/>
      <c r="TCD218" s="403"/>
      <c r="TCE218" s="403"/>
      <c r="TCQ218" s="727"/>
      <c r="TCT218" s="403"/>
      <c r="TCU218" s="403"/>
      <c r="TDG218" s="727"/>
      <c r="TDJ218" s="403"/>
      <c r="TDK218" s="403"/>
      <c r="TDW218" s="727"/>
      <c r="TDZ218" s="403"/>
      <c r="TEA218" s="403"/>
      <c r="TEM218" s="727"/>
      <c r="TEP218" s="403"/>
      <c r="TEQ218" s="403"/>
      <c r="TFC218" s="727"/>
      <c r="TFF218" s="403"/>
      <c r="TFG218" s="403"/>
      <c r="TFS218" s="727"/>
      <c r="TFV218" s="403"/>
      <c r="TFW218" s="403"/>
      <c r="TGI218" s="727"/>
      <c r="TGL218" s="403"/>
      <c r="TGM218" s="403"/>
      <c r="TGY218" s="727"/>
      <c r="THB218" s="403"/>
      <c r="THC218" s="403"/>
      <c r="THO218" s="727"/>
      <c r="THR218" s="403"/>
      <c r="THS218" s="403"/>
      <c r="TIE218" s="727"/>
      <c r="TIH218" s="403"/>
      <c r="TII218" s="403"/>
      <c r="TIU218" s="727"/>
      <c r="TIX218" s="403"/>
      <c r="TIY218" s="403"/>
      <c r="TJK218" s="727"/>
      <c r="TJN218" s="403"/>
      <c r="TJO218" s="403"/>
      <c r="TKA218" s="727"/>
      <c r="TKD218" s="403"/>
      <c r="TKE218" s="403"/>
      <c r="TKQ218" s="727"/>
      <c r="TKT218" s="403"/>
      <c r="TKU218" s="403"/>
      <c r="TLG218" s="727"/>
      <c r="TLJ218" s="403"/>
      <c r="TLK218" s="403"/>
      <c r="TLW218" s="727"/>
      <c r="TLZ218" s="403"/>
      <c r="TMA218" s="403"/>
      <c r="TMM218" s="727"/>
      <c r="TMP218" s="403"/>
      <c r="TMQ218" s="403"/>
      <c r="TNC218" s="727"/>
      <c r="TNF218" s="403"/>
      <c r="TNG218" s="403"/>
      <c r="TNS218" s="727"/>
      <c r="TNV218" s="403"/>
      <c r="TNW218" s="403"/>
      <c r="TOI218" s="727"/>
      <c r="TOL218" s="403"/>
      <c r="TOM218" s="403"/>
      <c r="TOY218" s="727"/>
      <c r="TPB218" s="403"/>
      <c r="TPC218" s="403"/>
      <c r="TPO218" s="727"/>
      <c r="TPR218" s="403"/>
      <c r="TPS218" s="403"/>
      <c r="TQE218" s="727"/>
      <c r="TQH218" s="403"/>
      <c r="TQI218" s="403"/>
      <c r="TQU218" s="727"/>
      <c r="TQX218" s="403"/>
      <c r="TQY218" s="403"/>
      <c r="TRK218" s="727"/>
      <c r="TRN218" s="403"/>
      <c r="TRO218" s="403"/>
      <c r="TSA218" s="727"/>
      <c r="TSD218" s="403"/>
      <c r="TSE218" s="403"/>
      <c r="TSQ218" s="727"/>
      <c r="TST218" s="403"/>
      <c r="TSU218" s="403"/>
      <c r="TTG218" s="727"/>
      <c r="TTJ218" s="403"/>
      <c r="TTK218" s="403"/>
      <c r="TTW218" s="727"/>
      <c r="TTZ218" s="403"/>
      <c r="TUA218" s="403"/>
      <c r="TUM218" s="727"/>
      <c r="TUP218" s="403"/>
      <c r="TUQ218" s="403"/>
      <c r="TVC218" s="727"/>
      <c r="TVF218" s="403"/>
      <c r="TVG218" s="403"/>
      <c r="TVS218" s="727"/>
      <c r="TVV218" s="403"/>
      <c r="TVW218" s="403"/>
      <c r="TWI218" s="727"/>
      <c r="TWL218" s="403"/>
      <c r="TWM218" s="403"/>
      <c r="TWY218" s="727"/>
      <c r="TXB218" s="403"/>
      <c r="TXC218" s="403"/>
      <c r="TXO218" s="727"/>
      <c r="TXR218" s="403"/>
      <c r="TXS218" s="403"/>
      <c r="TYE218" s="727"/>
      <c r="TYH218" s="403"/>
      <c r="TYI218" s="403"/>
      <c r="TYU218" s="727"/>
      <c r="TYX218" s="403"/>
      <c r="TYY218" s="403"/>
      <c r="TZK218" s="727"/>
      <c r="TZN218" s="403"/>
      <c r="TZO218" s="403"/>
      <c r="UAA218" s="727"/>
      <c r="UAD218" s="403"/>
      <c r="UAE218" s="403"/>
      <c r="UAQ218" s="727"/>
      <c r="UAT218" s="403"/>
      <c r="UAU218" s="403"/>
      <c r="UBG218" s="727"/>
      <c r="UBJ218" s="403"/>
      <c r="UBK218" s="403"/>
      <c r="UBW218" s="727"/>
      <c r="UBZ218" s="403"/>
      <c r="UCA218" s="403"/>
      <c r="UCM218" s="727"/>
      <c r="UCP218" s="403"/>
      <c r="UCQ218" s="403"/>
      <c r="UDC218" s="727"/>
      <c r="UDF218" s="403"/>
      <c r="UDG218" s="403"/>
      <c r="UDS218" s="727"/>
      <c r="UDV218" s="403"/>
      <c r="UDW218" s="403"/>
      <c r="UEI218" s="727"/>
      <c r="UEL218" s="403"/>
      <c r="UEM218" s="403"/>
      <c r="UEY218" s="727"/>
      <c r="UFB218" s="403"/>
      <c r="UFC218" s="403"/>
      <c r="UFO218" s="727"/>
      <c r="UFR218" s="403"/>
      <c r="UFS218" s="403"/>
      <c r="UGE218" s="727"/>
      <c r="UGH218" s="403"/>
      <c r="UGI218" s="403"/>
      <c r="UGU218" s="727"/>
      <c r="UGX218" s="403"/>
      <c r="UGY218" s="403"/>
      <c r="UHK218" s="727"/>
      <c r="UHN218" s="403"/>
      <c r="UHO218" s="403"/>
      <c r="UIA218" s="727"/>
      <c r="UID218" s="403"/>
      <c r="UIE218" s="403"/>
      <c r="UIQ218" s="727"/>
      <c r="UIT218" s="403"/>
      <c r="UIU218" s="403"/>
      <c r="UJG218" s="727"/>
      <c r="UJJ218" s="403"/>
      <c r="UJK218" s="403"/>
      <c r="UJW218" s="727"/>
      <c r="UJZ218" s="403"/>
      <c r="UKA218" s="403"/>
      <c r="UKM218" s="727"/>
      <c r="UKP218" s="403"/>
      <c r="UKQ218" s="403"/>
      <c r="ULC218" s="727"/>
      <c r="ULF218" s="403"/>
      <c r="ULG218" s="403"/>
      <c r="ULS218" s="727"/>
      <c r="ULV218" s="403"/>
      <c r="ULW218" s="403"/>
      <c r="UMI218" s="727"/>
      <c r="UML218" s="403"/>
      <c r="UMM218" s="403"/>
      <c r="UMY218" s="727"/>
      <c r="UNB218" s="403"/>
      <c r="UNC218" s="403"/>
      <c r="UNO218" s="727"/>
      <c r="UNR218" s="403"/>
      <c r="UNS218" s="403"/>
      <c r="UOE218" s="727"/>
      <c r="UOH218" s="403"/>
      <c r="UOI218" s="403"/>
      <c r="UOU218" s="727"/>
      <c r="UOX218" s="403"/>
      <c r="UOY218" s="403"/>
      <c r="UPK218" s="727"/>
      <c r="UPN218" s="403"/>
      <c r="UPO218" s="403"/>
      <c r="UQA218" s="727"/>
      <c r="UQD218" s="403"/>
      <c r="UQE218" s="403"/>
      <c r="UQQ218" s="727"/>
      <c r="UQT218" s="403"/>
      <c r="UQU218" s="403"/>
      <c r="URG218" s="727"/>
      <c r="URJ218" s="403"/>
      <c r="URK218" s="403"/>
      <c r="URW218" s="727"/>
      <c r="URZ218" s="403"/>
      <c r="USA218" s="403"/>
      <c r="USM218" s="727"/>
      <c r="USP218" s="403"/>
      <c r="USQ218" s="403"/>
      <c r="UTC218" s="727"/>
      <c r="UTF218" s="403"/>
      <c r="UTG218" s="403"/>
      <c r="UTS218" s="727"/>
      <c r="UTV218" s="403"/>
      <c r="UTW218" s="403"/>
      <c r="UUI218" s="727"/>
      <c r="UUL218" s="403"/>
      <c r="UUM218" s="403"/>
      <c r="UUY218" s="727"/>
      <c r="UVB218" s="403"/>
      <c r="UVC218" s="403"/>
      <c r="UVO218" s="727"/>
      <c r="UVR218" s="403"/>
      <c r="UVS218" s="403"/>
      <c r="UWE218" s="727"/>
      <c r="UWH218" s="403"/>
      <c r="UWI218" s="403"/>
      <c r="UWU218" s="727"/>
      <c r="UWX218" s="403"/>
      <c r="UWY218" s="403"/>
      <c r="UXK218" s="727"/>
      <c r="UXN218" s="403"/>
      <c r="UXO218" s="403"/>
      <c r="UYA218" s="727"/>
      <c r="UYD218" s="403"/>
      <c r="UYE218" s="403"/>
      <c r="UYQ218" s="727"/>
      <c r="UYT218" s="403"/>
      <c r="UYU218" s="403"/>
      <c r="UZG218" s="727"/>
      <c r="UZJ218" s="403"/>
      <c r="UZK218" s="403"/>
      <c r="UZW218" s="727"/>
      <c r="UZZ218" s="403"/>
      <c r="VAA218" s="403"/>
      <c r="VAM218" s="727"/>
      <c r="VAP218" s="403"/>
      <c r="VAQ218" s="403"/>
      <c r="VBC218" s="727"/>
      <c r="VBF218" s="403"/>
      <c r="VBG218" s="403"/>
      <c r="VBS218" s="727"/>
      <c r="VBV218" s="403"/>
      <c r="VBW218" s="403"/>
      <c r="VCI218" s="727"/>
      <c r="VCL218" s="403"/>
      <c r="VCM218" s="403"/>
      <c r="VCY218" s="727"/>
      <c r="VDB218" s="403"/>
      <c r="VDC218" s="403"/>
      <c r="VDO218" s="727"/>
      <c r="VDR218" s="403"/>
      <c r="VDS218" s="403"/>
      <c r="VEE218" s="727"/>
      <c r="VEH218" s="403"/>
      <c r="VEI218" s="403"/>
      <c r="VEU218" s="727"/>
      <c r="VEX218" s="403"/>
      <c r="VEY218" s="403"/>
      <c r="VFK218" s="727"/>
      <c r="VFN218" s="403"/>
      <c r="VFO218" s="403"/>
      <c r="VGA218" s="727"/>
      <c r="VGD218" s="403"/>
      <c r="VGE218" s="403"/>
      <c r="VGQ218" s="727"/>
      <c r="VGT218" s="403"/>
      <c r="VGU218" s="403"/>
      <c r="VHG218" s="727"/>
      <c r="VHJ218" s="403"/>
      <c r="VHK218" s="403"/>
      <c r="VHW218" s="727"/>
      <c r="VHZ218" s="403"/>
      <c r="VIA218" s="403"/>
      <c r="VIM218" s="727"/>
      <c r="VIP218" s="403"/>
      <c r="VIQ218" s="403"/>
      <c r="VJC218" s="727"/>
      <c r="VJF218" s="403"/>
      <c r="VJG218" s="403"/>
      <c r="VJS218" s="727"/>
      <c r="VJV218" s="403"/>
      <c r="VJW218" s="403"/>
      <c r="VKI218" s="727"/>
      <c r="VKL218" s="403"/>
      <c r="VKM218" s="403"/>
      <c r="VKY218" s="727"/>
      <c r="VLB218" s="403"/>
      <c r="VLC218" s="403"/>
      <c r="VLO218" s="727"/>
      <c r="VLR218" s="403"/>
      <c r="VLS218" s="403"/>
      <c r="VME218" s="727"/>
      <c r="VMH218" s="403"/>
      <c r="VMI218" s="403"/>
      <c r="VMU218" s="727"/>
      <c r="VMX218" s="403"/>
      <c r="VMY218" s="403"/>
      <c r="VNK218" s="727"/>
      <c r="VNN218" s="403"/>
      <c r="VNO218" s="403"/>
      <c r="VOA218" s="727"/>
      <c r="VOD218" s="403"/>
      <c r="VOE218" s="403"/>
      <c r="VOQ218" s="727"/>
      <c r="VOT218" s="403"/>
      <c r="VOU218" s="403"/>
      <c r="VPG218" s="727"/>
      <c r="VPJ218" s="403"/>
      <c r="VPK218" s="403"/>
      <c r="VPW218" s="727"/>
      <c r="VPZ218" s="403"/>
      <c r="VQA218" s="403"/>
      <c r="VQM218" s="727"/>
      <c r="VQP218" s="403"/>
      <c r="VQQ218" s="403"/>
      <c r="VRC218" s="727"/>
      <c r="VRF218" s="403"/>
      <c r="VRG218" s="403"/>
      <c r="VRS218" s="727"/>
      <c r="VRV218" s="403"/>
      <c r="VRW218" s="403"/>
      <c r="VSI218" s="727"/>
      <c r="VSL218" s="403"/>
      <c r="VSM218" s="403"/>
      <c r="VSY218" s="727"/>
      <c r="VTB218" s="403"/>
      <c r="VTC218" s="403"/>
      <c r="VTO218" s="727"/>
      <c r="VTR218" s="403"/>
      <c r="VTS218" s="403"/>
      <c r="VUE218" s="727"/>
      <c r="VUH218" s="403"/>
      <c r="VUI218" s="403"/>
      <c r="VUU218" s="727"/>
      <c r="VUX218" s="403"/>
      <c r="VUY218" s="403"/>
      <c r="VVK218" s="727"/>
      <c r="VVN218" s="403"/>
      <c r="VVO218" s="403"/>
      <c r="VWA218" s="727"/>
      <c r="VWD218" s="403"/>
      <c r="VWE218" s="403"/>
      <c r="VWQ218" s="727"/>
      <c r="VWT218" s="403"/>
      <c r="VWU218" s="403"/>
      <c r="VXG218" s="727"/>
      <c r="VXJ218" s="403"/>
      <c r="VXK218" s="403"/>
      <c r="VXW218" s="727"/>
      <c r="VXZ218" s="403"/>
      <c r="VYA218" s="403"/>
      <c r="VYM218" s="727"/>
      <c r="VYP218" s="403"/>
      <c r="VYQ218" s="403"/>
      <c r="VZC218" s="727"/>
      <c r="VZF218" s="403"/>
      <c r="VZG218" s="403"/>
      <c r="VZS218" s="727"/>
      <c r="VZV218" s="403"/>
      <c r="VZW218" s="403"/>
      <c r="WAI218" s="727"/>
      <c r="WAL218" s="403"/>
      <c r="WAM218" s="403"/>
      <c r="WAY218" s="727"/>
      <c r="WBB218" s="403"/>
      <c r="WBC218" s="403"/>
      <c r="WBO218" s="727"/>
      <c r="WBR218" s="403"/>
      <c r="WBS218" s="403"/>
      <c r="WCE218" s="727"/>
      <c r="WCH218" s="403"/>
      <c r="WCI218" s="403"/>
      <c r="WCU218" s="727"/>
      <c r="WCX218" s="403"/>
      <c r="WCY218" s="403"/>
      <c r="WDK218" s="727"/>
      <c r="WDN218" s="403"/>
      <c r="WDO218" s="403"/>
      <c r="WEA218" s="727"/>
      <c r="WED218" s="403"/>
      <c r="WEE218" s="403"/>
      <c r="WEQ218" s="727"/>
      <c r="WET218" s="403"/>
      <c r="WEU218" s="403"/>
      <c r="WFG218" s="727"/>
      <c r="WFJ218" s="403"/>
      <c r="WFK218" s="403"/>
      <c r="WFW218" s="727"/>
      <c r="WFZ218" s="403"/>
      <c r="WGA218" s="403"/>
      <c r="WGM218" s="727"/>
      <c r="WGP218" s="403"/>
      <c r="WGQ218" s="403"/>
      <c r="WHC218" s="727"/>
      <c r="WHF218" s="403"/>
      <c r="WHG218" s="403"/>
      <c r="WHS218" s="727"/>
      <c r="WHV218" s="403"/>
      <c r="WHW218" s="403"/>
      <c r="WII218" s="727"/>
      <c r="WIL218" s="403"/>
      <c r="WIM218" s="403"/>
      <c r="WIY218" s="727"/>
      <c r="WJB218" s="403"/>
      <c r="WJC218" s="403"/>
      <c r="WJO218" s="727"/>
      <c r="WJR218" s="403"/>
      <c r="WJS218" s="403"/>
      <c r="WKE218" s="727"/>
      <c r="WKH218" s="403"/>
      <c r="WKI218" s="403"/>
      <c r="WKU218" s="727"/>
      <c r="WKX218" s="403"/>
      <c r="WKY218" s="403"/>
      <c r="WLK218" s="727"/>
      <c r="WLN218" s="403"/>
      <c r="WLO218" s="403"/>
      <c r="WMA218" s="727"/>
      <c r="WMD218" s="403"/>
      <c r="WME218" s="403"/>
      <c r="WMQ218" s="727"/>
      <c r="WMT218" s="403"/>
      <c r="WMU218" s="403"/>
      <c r="WNG218" s="727"/>
      <c r="WNJ218" s="403"/>
      <c r="WNK218" s="403"/>
      <c r="WNW218" s="727"/>
      <c r="WNZ218" s="403"/>
      <c r="WOA218" s="403"/>
      <c r="WOM218" s="727"/>
      <c r="WOP218" s="403"/>
      <c r="WOQ218" s="403"/>
      <c r="WPC218" s="727"/>
      <c r="WPF218" s="403"/>
      <c r="WPG218" s="403"/>
      <c r="WPS218" s="727"/>
      <c r="WPV218" s="403"/>
      <c r="WPW218" s="403"/>
      <c r="WQI218" s="727"/>
      <c r="WQL218" s="403"/>
      <c r="WQM218" s="403"/>
      <c r="WQY218" s="727"/>
      <c r="WRB218" s="403"/>
      <c r="WRC218" s="403"/>
      <c r="WRO218" s="727"/>
      <c r="WRR218" s="403"/>
      <c r="WRS218" s="403"/>
      <c r="WSE218" s="727"/>
      <c r="WSH218" s="403"/>
      <c r="WSI218" s="403"/>
      <c r="WSU218" s="727"/>
      <c r="WSX218" s="403"/>
      <c r="WSY218" s="403"/>
      <c r="WTK218" s="727"/>
      <c r="WTN218" s="403"/>
      <c r="WTO218" s="403"/>
      <c r="WUA218" s="727"/>
      <c r="WUD218" s="403"/>
      <c r="WUE218" s="403"/>
      <c r="WUQ218" s="727"/>
      <c r="WUT218" s="403"/>
      <c r="WUU218" s="403"/>
      <c r="WVG218" s="727"/>
      <c r="WVJ218" s="403"/>
      <c r="WVK218" s="403"/>
      <c r="WVW218" s="727"/>
      <c r="WVZ218" s="403"/>
      <c r="WWA218" s="403"/>
      <c r="WWM218" s="727"/>
      <c r="WWP218" s="403"/>
      <c r="WWQ218" s="403"/>
      <c r="WXC218" s="727"/>
      <c r="WXF218" s="403"/>
      <c r="WXG218" s="403"/>
      <c r="WXS218" s="727"/>
      <c r="WXV218" s="403"/>
      <c r="WXW218" s="403"/>
      <c r="WYI218" s="727"/>
      <c r="WYL218" s="403"/>
      <c r="WYM218" s="403"/>
      <c r="WYY218" s="727"/>
      <c r="WZB218" s="403"/>
      <c r="WZC218" s="403"/>
      <c r="WZO218" s="727"/>
      <c r="WZR218" s="403"/>
      <c r="WZS218" s="403"/>
      <c r="XAE218" s="727"/>
      <c r="XAH218" s="403"/>
      <c r="XAI218" s="403"/>
      <c r="XAU218" s="727"/>
      <c r="XAX218" s="403"/>
      <c r="XAY218" s="403"/>
      <c r="XBK218" s="727"/>
      <c r="XBN218" s="403"/>
      <c r="XBO218" s="403"/>
      <c r="XCA218" s="727"/>
      <c r="XCD218" s="403"/>
      <c r="XCE218" s="403"/>
      <c r="XCQ218" s="727"/>
      <c r="XCT218" s="403"/>
      <c r="XCU218" s="403"/>
      <c r="XDG218" s="727"/>
      <c r="XDJ218" s="403"/>
      <c r="XDK218" s="403"/>
      <c r="XDW218" s="727"/>
      <c r="XDZ218" s="403"/>
      <c r="XEA218" s="403"/>
      <c r="XEM218" s="727"/>
      <c r="XEP218" s="403"/>
      <c r="XEQ218" s="403"/>
      <c r="XFC218" s="727"/>
    </row>
    <row r="219" spans="1:1023 1026:2047 2050:3071 3074:4095 4098:5119 5122:6143 6146:7167 7170:8191 8194:9215 9218:10239 10242:11263 11266:12287 12290:13311 13314:14335 14338:15359 15362:16383" s="94" customFormat="1">
      <c r="A219" s="566" t="s">
        <v>15</v>
      </c>
      <c r="B219" s="579">
        <v>45952</v>
      </c>
      <c r="C219" s="579">
        <v>45961</v>
      </c>
      <c r="D219" s="566" t="s">
        <v>485</v>
      </c>
      <c r="E219" s="566" t="s">
        <v>486</v>
      </c>
      <c r="F219" s="566">
        <v>53</v>
      </c>
      <c r="G219" s="566" t="s">
        <v>500</v>
      </c>
      <c r="H219" s="566">
        <v>2300</v>
      </c>
      <c r="I219" s="566">
        <v>15</v>
      </c>
      <c r="J219" s="566">
        <v>0</v>
      </c>
      <c r="K219" s="566">
        <v>0</v>
      </c>
      <c r="L219" s="566">
        <v>0</v>
      </c>
      <c r="M219" s="566">
        <v>0</v>
      </c>
      <c r="N219" s="566">
        <f t="shared" si="2199"/>
        <v>2315</v>
      </c>
      <c r="O219" s="561">
        <f t="shared" si="2200"/>
        <v>43.679245283018865</v>
      </c>
      <c r="P219" s="566" t="s">
        <v>1283</v>
      </c>
      <c r="R219" s="403"/>
      <c r="S219" s="403"/>
      <c r="AE219" s="727"/>
      <c r="AH219" s="403"/>
      <c r="AI219" s="403"/>
      <c r="AU219" s="727"/>
      <c r="AX219" s="403"/>
      <c r="AY219" s="403"/>
      <c r="BK219" s="727"/>
      <c r="BN219" s="403"/>
      <c r="BO219" s="403"/>
      <c r="CA219" s="727"/>
      <c r="CD219" s="403"/>
      <c r="CE219" s="403"/>
      <c r="CQ219" s="727"/>
      <c r="CT219" s="403"/>
      <c r="CU219" s="403"/>
      <c r="DG219" s="727"/>
      <c r="DJ219" s="403"/>
      <c r="DK219" s="403"/>
      <c r="DW219" s="727"/>
      <c r="DZ219" s="403"/>
      <c r="EA219" s="403"/>
      <c r="EM219" s="727"/>
      <c r="EP219" s="403"/>
      <c r="EQ219" s="403"/>
      <c r="FC219" s="727"/>
      <c r="FF219" s="403"/>
      <c r="FG219" s="403"/>
      <c r="FS219" s="727"/>
      <c r="FV219" s="403"/>
      <c r="FW219" s="403"/>
      <c r="GI219" s="727"/>
      <c r="GL219" s="403"/>
      <c r="GM219" s="403"/>
      <c r="GY219" s="727"/>
      <c r="HB219" s="403"/>
      <c r="HC219" s="403"/>
      <c r="HO219" s="727"/>
      <c r="HR219" s="403"/>
      <c r="HS219" s="403"/>
      <c r="IE219" s="727"/>
      <c r="IH219" s="403"/>
      <c r="II219" s="403"/>
      <c r="IU219" s="727"/>
      <c r="IX219" s="403"/>
      <c r="IY219" s="403"/>
      <c r="JK219" s="727"/>
      <c r="JN219" s="403"/>
      <c r="JO219" s="403"/>
      <c r="KA219" s="727"/>
      <c r="KD219" s="403"/>
      <c r="KE219" s="403"/>
      <c r="KQ219" s="727"/>
      <c r="KT219" s="403"/>
      <c r="KU219" s="403"/>
      <c r="LG219" s="727"/>
      <c r="LJ219" s="403"/>
      <c r="LK219" s="403"/>
      <c r="LW219" s="727"/>
      <c r="LZ219" s="403"/>
      <c r="MA219" s="403"/>
      <c r="MM219" s="727"/>
      <c r="MP219" s="403"/>
      <c r="MQ219" s="403"/>
      <c r="NC219" s="727"/>
      <c r="NF219" s="403"/>
      <c r="NG219" s="403"/>
      <c r="NS219" s="727"/>
      <c r="NV219" s="403"/>
      <c r="NW219" s="403"/>
      <c r="OI219" s="727"/>
      <c r="OL219" s="403"/>
      <c r="OM219" s="403"/>
      <c r="OY219" s="727"/>
      <c r="PB219" s="403"/>
      <c r="PC219" s="403"/>
      <c r="PO219" s="727"/>
      <c r="PR219" s="403"/>
      <c r="PS219" s="403"/>
      <c r="QE219" s="727"/>
      <c r="QH219" s="403"/>
      <c r="QI219" s="403"/>
      <c r="QU219" s="727"/>
      <c r="QX219" s="403"/>
      <c r="QY219" s="403"/>
      <c r="RK219" s="727"/>
      <c r="RN219" s="403"/>
      <c r="RO219" s="403"/>
      <c r="SA219" s="727"/>
      <c r="SD219" s="403"/>
      <c r="SE219" s="403"/>
      <c r="SQ219" s="727"/>
      <c r="ST219" s="403"/>
      <c r="SU219" s="403"/>
      <c r="TG219" s="727"/>
      <c r="TJ219" s="403"/>
      <c r="TK219" s="403"/>
      <c r="TW219" s="727"/>
      <c r="TZ219" s="403"/>
      <c r="UA219" s="403"/>
      <c r="UM219" s="727"/>
      <c r="UP219" s="403"/>
      <c r="UQ219" s="403"/>
      <c r="VC219" s="727"/>
      <c r="VF219" s="403"/>
      <c r="VG219" s="403"/>
      <c r="VS219" s="727"/>
      <c r="VV219" s="403"/>
      <c r="VW219" s="403"/>
      <c r="WI219" s="727"/>
      <c r="WL219" s="403"/>
      <c r="WM219" s="403"/>
      <c r="WY219" s="727"/>
      <c r="XB219" s="403"/>
      <c r="XC219" s="403"/>
      <c r="XO219" s="727"/>
      <c r="XR219" s="403"/>
      <c r="XS219" s="403"/>
      <c r="YE219" s="727"/>
      <c r="YH219" s="403"/>
      <c r="YI219" s="403"/>
      <c r="YU219" s="727"/>
      <c r="YX219" s="403"/>
      <c r="YY219" s="403"/>
      <c r="ZK219" s="727"/>
      <c r="ZN219" s="403"/>
      <c r="ZO219" s="403"/>
      <c r="AAA219" s="727"/>
      <c r="AAD219" s="403"/>
      <c r="AAE219" s="403"/>
      <c r="AAQ219" s="727"/>
      <c r="AAT219" s="403"/>
      <c r="AAU219" s="403"/>
      <c r="ABG219" s="727"/>
      <c r="ABJ219" s="403"/>
      <c r="ABK219" s="403"/>
      <c r="ABW219" s="727"/>
      <c r="ABZ219" s="403"/>
      <c r="ACA219" s="403"/>
      <c r="ACM219" s="727"/>
      <c r="ACP219" s="403"/>
      <c r="ACQ219" s="403"/>
      <c r="ADC219" s="727"/>
      <c r="ADF219" s="403"/>
      <c r="ADG219" s="403"/>
      <c r="ADS219" s="727"/>
      <c r="ADV219" s="403"/>
      <c r="ADW219" s="403"/>
      <c r="AEI219" s="727"/>
      <c r="AEL219" s="403"/>
      <c r="AEM219" s="403"/>
      <c r="AEY219" s="727"/>
      <c r="AFB219" s="403"/>
      <c r="AFC219" s="403"/>
      <c r="AFO219" s="727"/>
      <c r="AFR219" s="403"/>
      <c r="AFS219" s="403"/>
      <c r="AGE219" s="727"/>
      <c r="AGH219" s="403"/>
      <c r="AGI219" s="403"/>
      <c r="AGU219" s="727"/>
      <c r="AGX219" s="403"/>
      <c r="AGY219" s="403"/>
      <c r="AHK219" s="727"/>
      <c r="AHN219" s="403"/>
      <c r="AHO219" s="403"/>
      <c r="AIA219" s="727"/>
      <c r="AID219" s="403"/>
      <c r="AIE219" s="403"/>
      <c r="AIQ219" s="727"/>
      <c r="AIT219" s="403"/>
      <c r="AIU219" s="403"/>
      <c r="AJG219" s="727"/>
      <c r="AJJ219" s="403"/>
      <c r="AJK219" s="403"/>
      <c r="AJW219" s="727"/>
      <c r="AJZ219" s="403"/>
      <c r="AKA219" s="403"/>
      <c r="AKM219" s="727"/>
      <c r="AKP219" s="403"/>
      <c r="AKQ219" s="403"/>
      <c r="ALC219" s="727"/>
      <c r="ALF219" s="403"/>
      <c r="ALG219" s="403"/>
      <c r="ALS219" s="727"/>
      <c r="ALV219" s="403"/>
      <c r="ALW219" s="403"/>
      <c r="AMI219" s="727"/>
      <c r="AML219" s="403"/>
      <c r="AMM219" s="403"/>
      <c r="AMY219" s="727"/>
      <c r="ANB219" s="403"/>
      <c r="ANC219" s="403"/>
      <c r="ANO219" s="727"/>
      <c r="ANR219" s="403"/>
      <c r="ANS219" s="403"/>
      <c r="AOE219" s="727"/>
      <c r="AOH219" s="403"/>
      <c r="AOI219" s="403"/>
      <c r="AOU219" s="727"/>
      <c r="AOX219" s="403"/>
      <c r="AOY219" s="403"/>
      <c r="APK219" s="727"/>
      <c r="APN219" s="403"/>
      <c r="APO219" s="403"/>
      <c r="AQA219" s="727"/>
      <c r="AQD219" s="403"/>
      <c r="AQE219" s="403"/>
      <c r="AQQ219" s="727"/>
      <c r="AQT219" s="403"/>
      <c r="AQU219" s="403"/>
      <c r="ARG219" s="727"/>
      <c r="ARJ219" s="403"/>
      <c r="ARK219" s="403"/>
      <c r="ARW219" s="727"/>
      <c r="ARZ219" s="403"/>
      <c r="ASA219" s="403"/>
      <c r="ASM219" s="727"/>
      <c r="ASP219" s="403"/>
      <c r="ASQ219" s="403"/>
      <c r="ATC219" s="727"/>
      <c r="ATF219" s="403"/>
      <c r="ATG219" s="403"/>
      <c r="ATS219" s="727"/>
      <c r="ATV219" s="403"/>
      <c r="ATW219" s="403"/>
      <c r="AUI219" s="727"/>
      <c r="AUL219" s="403"/>
      <c r="AUM219" s="403"/>
      <c r="AUY219" s="727"/>
      <c r="AVB219" s="403"/>
      <c r="AVC219" s="403"/>
      <c r="AVO219" s="727"/>
      <c r="AVR219" s="403"/>
      <c r="AVS219" s="403"/>
      <c r="AWE219" s="727"/>
      <c r="AWH219" s="403"/>
      <c r="AWI219" s="403"/>
      <c r="AWU219" s="727"/>
      <c r="AWX219" s="403"/>
      <c r="AWY219" s="403"/>
      <c r="AXK219" s="727"/>
      <c r="AXN219" s="403"/>
      <c r="AXO219" s="403"/>
      <c r="AYA219" s="727"/>
      <c r="AYD219" s="403"/>
      <c r="AYE219" s="403"/>
      <c r="AYQ219" s="727"/>
      <c r="AYT219" s="403"/>
      <c r="AYU219" s="403"/>
      <c r="AZG219" s="727"/>
      <c r="AZJ219" s="403"/>
      <c r="AZK219" s="403"/>
      <c r="AZW219" s="727"/>
      <c r="AZZ219" s="403"/>
      <c r="BAA219" s="403"/>
      <c r="BAM219" s="727"/>
      <c r="BAP219" s="403"/>
      <c r="BAQ219" s="403"/>
      <c r="BBC219" s="727"/>
      <c r="BBF219" s="403"/>
      <c r="BBG219" s="403"/>
      <c r="BBS219" s="727"/>
      <c r="BBV219" s="403"/>
      <c r="BBW219" s="403"/>
      <c r="BCI219" s="727"/>
      <c r="BCL219" s="403"/>
      <c r="BCM219" s="403"/>
      <c r="BCY219" s="727"/>
      <c r="BDB219" s="403"/>
      <c r="BDC219" s="403"/>
      <c r="BDO219" s="727"/>
      <c r="BDR219" s="403"/>
      <c r="BDS219" s="403"/>
      <c r="BEE219" s="727"/>
      <c r="BEH219" s="403"/>
      <c r="BEI219" s="403"/>
      <c r="BEU219" s="727"/>
      <c r="BEX219" s="403"/>
      <c r="BEY219" s="403"/>
      <c r="BFK219" s="727"/>
      <c r="BFN219" s="403"/>
      <c r="BFO219" s="403"/>
      <c r="BGA219" s="727"/>
      <c r="BGD219" s="403"/>
      <c r="BGE219" s="403"/>
      <c r="BGQ219" s="727"/>
      <c r="BGT219" s="403"/>
      <c r="BGU219" s="403"/>
      <c r="BHG219" s="727"/>
      <c r="BHJ219" s="403"/>
      <c r="BHK219" s="403"/>
      <c r="BHW219" s="727"/>
      <c r="BHZ219" s="403"/>
      <c r="BIA219" s="403"/>
      <c r="BIM219" s="727"/>
      <c r="BIP219" s="403"/>
      <c r="BIQ219" s="403"/>
      <c r="BJC219" s="727"/>
      <c r="BJF219" s="403"/>
      <c r="BJG219" s="403"/>
      <c r="BJS219" s="727"/>
      <c r="BJV219" s="403"/>
      <c r="BJW219" s="403"/>
      <c r="BKI219" s="727"/>
      <c r="BKL219" s="403"/>
      <c r="BKM219" s="403"/>
      <c r="BKY219" s="727"/>
      <c r="BLB219" s="403"/>
      <c r="BLC219" s="403"/>
      <c r="BLO219" s="727"/>
      <c r="BLR219" s="403"/>
      <c r="BLS219" s="403"/>
      <c r="BME219" s="727"/>
      <c r="BMH219" s="403"/>
      <c r="BMI219" s="403"/>
      <c r="BMU219" s="727"/>
      <c r="BMX219" s="403"/>
      <c r="BMY219" s="403"/>
      <c r="BNK219" s="727"/>
      <c r="BNN219" s="403"/>
      <c r="BNO219" s="403"/>
      <c r="BOA219" s="727"/>
      <c r="BOD219" s="403"/>
      <c r="BOE219" s="403"/>
      <c r="BOQ219" s="727"/>
      <c r="BOT219" s="403"/>
      <c r="BOU219" s="403"/>
      <c r="BPG219" s="727"/>
      <c r="BPJ219" s="403"/>
      <c r="BPK219" s="403"/>
      <c r="BPW219" s="727"/>
      <c r="BPZ219" s="403"/>
      <c r="BQA219" s="403"/>
      <c r="BQM219" s="727"/>
      <c r="BQP219" s="403"/>
      <c r="BQQ219" s="403"/>
      <c r="BRC219" s="727"/>
      <c r="BRF219" s="403"/>
      <c r="BRG219" s="403"/>
      <c r="BRS219" s="727"/>
      <c r="BRV219" s="403"/>
      <c r="BRW219" s="403"/>
      <c r="BSI219" s="727"/>
      <c r="BSL219" s="403"/>
      <c r="BSM219" s="403"/>
      <c r="BSY219" s="727"/>
      <c r="BTB219" s="403"/>
      <c r="BTC219" s="403"/>
      <c r="BTO219" s="727"/>
      <c r="BTR219" s="403"/>
      <c r="BTS219" s="403"/>
      <c r="BUE219" s="727"/>
      <c r="BUH219" s="403"/>
      <c r="BUI219" s="403"/>
      <c r="BUU219" s="727"/>
      <c r="BUX219" s="403"/>
      <c r="BUY219" s="403"/>
      <c r="BVK219" s="727"/>
      <c r="BVN219" s="403"/>
      <c r="BVO219" s="403"/>
      <c r="BWA219" s="727"/>
      <c r="BWD219" s="403"/>
      <c r="BWE219" s="403"/>
      <c r="BWQ219" s="727"/>
      <c r="BWT219" s="403"/>
      <c r="BWU219" s="403"/>
      <c r="BXG219" s="727"/>
      <c r="BXJ219" s="403"/>
      <c r="BXK219" s="403"/>
      <c r="BXW219" s="727"/>
      <c r="BXZ219" s="403"/>
      <c r="BYA219" s="403"/>
      <c r="BYM219" s="727"/>
      <c r="BYP219" s="403"/>
      <c r="BYQ219" s="403"/>
      <c r="BZC219" s="727"/>
      <c r="BZF219" s="403"/>
      <c r="BZG219" s="403"/>
      <c r="BZS219" s="727"/>
      <c r="BZV219" s="403"/>
      <c r="BZW219" s="403"/>
      <c r="CAI219" s="727"/>
      <c r="CAL219" s="403"/>
      <c r="CAM219" s="403"/>
      <c r="CAY219" s="727"/>
      <c r="CBB219" s="403"/>
      <c r="CBC219" s="403"/>
      <c r="CBO219" s="727"/>
      <c r="CBR219" s="403"/>
      <c r="CBS219" s="403"/>
      <c r="CCE219" s="727"/>
      <c r="CCH219" s="403"/>
      <c r="CCI219" s="403"/>
      <c r="CCU219" s="727"/>
      <c r="CCX219" s="403"/>
      <c r="CCY219" s="403"/>
      <c r="CDK219" s="727"/>
      <c r="CDN219" s="403"/>
      <c r="CDO219" s="403"/>
      <c r="CEA219" s="727"/>
      <c r="CED219" s="403"/>
      <c r="CEE219" s="403"/>
      <c r="CEQ219" s="727"/>
      <c r="CET219" s="403"/>
      <c r="CEU219" s="403"/>
      <c r="CFG219" s="727"/>
      <c r="CFJ219" s="403"/>
      <c r="CFK219" s="403"/>
      <c r="CFW219" s="727"/>
      <c r="CFZ219" s="403"/>
      <c r="CGA219" s="403"/>
      <c r="CGM219" s="727"/>
      <c r="CGP219" s="403"/>
      <c r="CGQ219" s="403"/>
      <c r="CHC219" s="727"/>
      <c r="CHF219" s="403"/>
      <c r="CHG219" s="403"/>
      <c r="CHS219" s="727"/>
      <c r="CHV219" s="403"/>
      <c r="CHW219" s="403"/>
      <c r="CII219" s="727"/>
      <c r="CIL219" s="403"/>
      <c r="CIM219" s="403"/>
      <c r="CIY219" s="727"/>
      <c r="CJB219" s="403"/>
      <c r="CJC219" s="403"/>
      <c r="CJO219" s="727"/>
      <c r="CJR219" s="403"/>
      <c r="CJS219" s="403"/>
      <c r="CKE219" s="727"/>
      <c r="CKH219" s="403"/>
      <c r="CKI219" s="403"/>
      <c r="CKU219" s="727"/>
      <c r="CKX219" s="403"/>
      <c r="CKY219" s="403"/>
      <c r="CLK219" s="727"/>
      <c r="CLN219" s="403"/>
      <c r="CLO219" s="403"/>
      <c r="CMA219" s="727"/>
      <c r="CMD219" s="403"/>
      <c r="CME219" s="403"/>
      <c r="CMQ219" s="727"/>
      <c r="CMT219" s="403"/>
      <c r="CMU219" s="403"/>
      <c r="CNG219" s="727"/>
      <c r="CNJ219" s="403"/>
      <c r="CNK219" s="403"/>
      <c r="CNW219" s="727"/>
      <c r="CNZ219" s="403"/>
      <c r="COA219" s="403"/>
      <c r="COM219" s="727"/>
      <c r="COP219" s="403"/>
      <c r="COQ219" s="403"/>
      <c r="CPC219" s="727"/>
      <c r="CPF219" s="403"/>
      <c r="CPG219" s="403"/>
      <c r="CPS219" s="727"/>
      <c r="CPV219" s="403"/>
      <c r="CPW219" s="403"/>
      <c r="CQI219" s="727"/>
      <c r="CQL219" s="403"/>
      <c r="CQM219" s="403"/>
      <c r="CQY219" s="727"/>
      <c r="CRB219" s="403"/>
      <c r="CRC219" s="403"/>
      <c r="CRO219" s="727"/>
      <c r="CRR219" s="403"/>
      <c r="CRS219" s="403"/>
      <c r="CSE219" s="727"/>
      <c r="CSH219" s="403"/>
      <c r="CSI219" s="403"/>
      <c r="CSU219" s="727"/>
      <c r="CSX219" s="403"/>
      <c r="CSY219" s="403"/>
      <c r="CTK219" s="727"/>
      <c r="CTN219" s="403"/>
      <c r="CTO219" s="403"/>
      <c r="CUA219" s="727"/>
      <c r="CUD219" s="403"/>
      <c r="CUE219" s="403"/>
      <c r="CUQ219" s="727"/>
      <c r="CUT219" s="403"/>
      <c r="CUU219" s="403"/>
      <c r="CVG219" s="727"/>
      <c r="CVJ219" s="403"/>
      <c r="CVK219" s="403"/>
      <c r="CVW219" s="727"/>
      <c r="CVZ219" s="403"/>
      <c r="CWA219" s="403"/>
      <c r="CWM219" s="727"/>
      <c r="CWP219" s="403"/>
      <c r="CWQ219" s="403"/>
      <c r="CXC219" s="727"/>
      <c r="CXF219" s="403"/>
      <c r="CXG219" s="403"/>
      <c r="CXS219" s="727"/>
      <c r="CXV219" s="403"/>
      <c r="CXW219" s="403"/>
      <c r="CYI219" s="727"/>
      <c r="CYL219" s="403"/>
      <c r="CYM219" s="403"/>
      <c r="CYY219" s="727"/>
      <c r="CZB219" s="403"/>
      <c r="CZC219" s="403"/>
      <c r="CZO219" s="727"/>
      <c r="CZR219" s="403"/>
      <c r="CZS219" s="403"/>
      <c r="DAE219" s="727"/>
      <c r="DAH219" s="403"/>
      <c r="DAI219" s="403"/>
      <c r="DAU219" s="727"/>
      <c r="DAX219" s="403"/>
      <c r="DAY219" s="403"/>
      <c r="DBK219" s="727"/>
      <c r="DBN219" s="403"/>
      <c r="DBO219" s="403"/>
      <c r="DCA219" s="727"/>
      <c r="DCD219" s="403"/>
      <c r="DCE219" s="403"/>
      <c r="DCQ219" s="727"/>
      <c r="DCT219" s="403"/>
      <c r="DCU219" s="403"/>
      <c r="DDG219" s="727"/>
      <c r="DDJ219" s="403"/>
      <c r="DDK219" s="403"/>
      <c r="DDW219" s="727"/>
      <c r="DDZ219" s="403"/>
      <c r="DEA219" s="403"/>
      <c r="DEM219" s="727"/>
      <c r="DEP219" s="403"/>
      <c r="DEQ219" s="403"/>
      <c r="DFC219" s="727"/>
      <c r="DFF219" s="403"/>
      <c r="DFG219" s="403"/>
      <c r="DFS219" s="727"/>
      <c r="DFV219" s="403"/>
      <c r="DFW219" s="403"/>
      <c r="DGI219" s="727"/>
      <c r="DGL219" s="403"/>
      <c r="DGM219" s="403"/>
      <c r="DGY219" s="727"/>
      <c r="DHB219" s="403"/>
      <c r="DHC219" s="403"/>
      <c r="DHO219" s="727"/>
      <c r="DHR219" s="403"/>
      <c r="DHS219" s="403"/>
      <c r="DIE219" s="727"/>
      <c r="DIH219" s="403"/>
      <c r="DII219" s="403"/>
      <c r="DIU219" s="727"/>
      <c r="DIX219" s="403"/>
      <c r="DIY219" s="403"/>
      <c r="DJK219" s="727"/>
      <c r="DJN219" s="403"/>
      <c r="DJO219" s="403"/>
      <c r="DKA219" s="727"/>
      <c r="DKD219" s="403"/>
      <c r="DKE219" s="403"/>
      <c r="DKQ219" s="727"/>
      <c r="DKT219" s="403"/>
      <c r="DKU219" s="403"/>
      <c r="DLG219" s="727"/>
      <c r="DLJ219" s="403"/>
      <c r="DLK219" s="403"/>
      <c r="DLW219" s="727"/>
      <c r="DLZ219" s="403"/>
      <c r="DMA219" s="403"/>
      <c r="DMM219" s="727"/>
      <c r="DMP219" s="403"/>
      <c r="DMQ219" s="403"/>
      <c r="DNC219" s="727"/>
      <c r="DNF219" s="403"/>
      <c r="DNG219" s="403"/>
      <c r="DNS219" s="727"/>
      <c r="DNV219" s="403"/>
      <c r="DNW219" s="403"/>
      <c r="DOI219" s="727"/>
      <c r="DOL219" s="403"/>
      <c r="DOM219" s="403"/>
      <c r="DOY219" s="727"/>
      <c r="DPB219" s="403"/>
      <c r="DPC219" s="403"/>
      <c r="DPO219" s="727"/>
      <c r="DPR219" s="403"/>
      <c r="DPS219" s="403"/>
      <c r="DQE219" s="727"/>
      <c r="DQH219" s="403"/>
      <c r="DQI219" s="403"/>
      <c r="DQU219" s="727"/>
      <c r="DQX219" s="403"/>
      <c r="DQY219" s="403"/>
      <c r="DRK219" s="727"/>
      <c r="DRN219" s="403"/>
      <c r="DRO219" s="403"/>
      <c r="DSA219" s="727"/>
      <c r="DSD219" s="403"/>
      <c r="DSE219" s="403"/>
      <c r="DSQ219" s="727"/>
      <c r="DST219" s="403"/>
      <c r="DSU219" s="403"/>
      <c r="DTG219" s="727"/>
      <c r="DTJ219" s="403"/>
      <c r="DTK219" s="403"/>
      <c r="DTW219" s="727"/>
      <c r="DTZ219" s="403"/>
      <c r="DUA219" s="403"/>
      <c r="DUM219" s="727"/>
      <c r="DUP219" s="403"/>
      <c r="DUQ219" s="403"/>
      <c r="DVC219" s="727"/>
      <c r="DVF219" s="403"/>
      <c r="DVG219" s="403"/>
      <c r="DVS219" s="727"/>
      <c r="DVV219" s="403"/>
      <c r="DVW219" s="403"/>
      <c r="DWI219" s="727"/>
      <c r="DWL219" s="403"/>
      <c r="DWM219" s="403"/>
      <c r="DWY219" s="727"/>
      <c r="DXB219" s="403"/>
      <c r="DXC219" s="403"/>
      <c r="DXO219" s="727"/>
      <c r="DXR219" s="403"/>
      <c r="DXS219" s="403"/>
      <c r="DYE219" s="727"/>
      <c r="DYH219" s="403"/>
      <c r="DYI219" s="403"/>
      <c r="DYU219" s="727"/>
      <c r="DYX219" s="403"/>
      <c r="DYY219" s="403"/>
      <c r="DZK219" s="727"/>
      <c r="DZN219" s="403"/>
      <c r="DZO219" s="403"/>
      <c r="EAA219" s="727"/>
      <c r="EAD219" s="403"/>
      <c r="EAE219" s="403"/>
      <c r="EAQ219" s="727"/>
      <c r="EAT219" s="403"/>
      <c r="EAU219" s="403"/>
      <c r="EBG219" s="727"/>
      <c r="EBJ219" s="403"/>
      <c r="EBK219" s="403"/>
      <c r="EBW219" s="727"/>
      <c r="EBZ219" s="403"/>
      <c r="ECA219" s="403"/>
      <c r="ECM219" s="727"/>
      <c r="ECP219" s="403"/>
      <c r="ECQ219" s="403"/>
      <c r="EDC219" s="727"/>
      <c r="EDF219" s="403"/>
      <c r="EDG219" s="403"/>
      <c r="EDS219" s="727"/>
      <c r="EDV219" s="403"/>
      <c r="EDW219" s="403"/>
      <c r="EEI219" s="727"/>
      <c r="EEL219" s="403"/>
      <c r="EEM219" s="403"/>
      <c r="EEY219" s="727"/>
      <c r="EFB219" s="403"/>
      <c r="EFC219" s="403"/>
      <c r="EFO219" s="727"/>
      <c r="EFR219" s="403"/>
      <c r="EFS219" s="403"/>
      <c r="EGE219" s="727"/>
      <c r="EGH219" s="403"/>
      <c r="EGI219" s="403"/>
      <c r="EGU219" s="727"/>
      <c r="EGX219" s="403"/>
      <c r="EGY219" s="403"/>
      <c r="EHK219" s="727"/>
      <c r="EHN219" s="403"/>
      <c r="EHO219" s="403"/>
      <c r="EIA219" s="727"/>
      <c r="EID219" s="403"/>
      <c r="EIE219" s="403"/>
      <c r="EIQ219" s="727"/>
      <c r="EIT219" s="403"/>
      <c r="EIU219" s="403"/>
      <c r="EJG219" s="727"/>
      <c r="EJJ219" s="403"/>
      <c r="EJK219" s="403"/>
      <c r="EJW219" s="727"/>
      <c r="EJZ219" s="403"/>
      <c r="EKA219" s="403"/>
      <c r="EKM219" s="727"/>
      <c r="EKP219" s="403"/>
      <c r="EKQ219" s="403"/>
      <c r="ELC219" s="727"/>
      <c r="ELF219" s="403"/>
      <c r="ELG219" s="403"/>
      <c r="ELS219" s="727"/>
      <c r="ELV219" s="403"/>
      <c r="ELW219" s="403"/>
      <c r="EMI219" s="727"/>
      <c r="EML219" s="403"/>
      <c r="EMM219" s="403"/>
      <c r="EMY219" s="727"/>
      <c r="ENB219" s="403"/>
      <c r="ENC219" s="403"/>
      <c r="ENO219" s="727"/>
      <c r="ENR219" s="403"/>
      <c r="ENS219" s="403"/>
      <c r="EOE219" s="727"/>
      <c r="EOH219" s="403"/>
      <c r="EOI219" s="403"/>
      <c r="EOU219" s="727"/>
      <c r="EOX219" s="403"/>
      <c r="EOY219" s="403"/>
      <c r="EPK219" s="727"/>
      <c r="EPN219" s="403"/>
      <c r="EPO219" s="403"/>
      <c r="EQA219" s="727"/>
      <c r="EQD219" s="403"/>
      <c r="EQE219" s="403"/>
      <c r="EQQ219" s="727"/>
      <c r="EQT219" s="403"/>
      <c r="EQU219" s="403"/>
      <c r="ERG219" s="727"/>
      <c r="ERJ219" s="403"/>
      <c r="ERK219" s="403"/>
      <c r="ERW219" s="727"/>
      <c r="ERZ219" s="403"/>
      <c r="ESA219" s="403"/>
      <c r="ESM219" s="727"/>
      <c r="ESP219" s="403"/>
      <c r="ESQ219" s="403"/>
      <c r="ETC219" s="727"/>
      <c r="ETF219" s="403"/>
      <c r="ETG219" s="403"/>
      <c r="ETS219" s="727"/>
      <c r="ETV219" s="403"/>
      <c r="ETW219" s="403"/>
      <c r="EUI219" s="727"/>
      <c r="EUL219" s="403"/>
      <c r="EUM219" s="403"/>
      <c r="EUY219" s="727"/>
      <c r="EVB219" s="403"/>
      <c r="EVC219" s="403"/>
      <c r="EVO219" s="727"/>
      <c r="EVR219" s="403"/>
      <c r="EVS219" s="403"/>
      <c r="EWE219" s="727"/>
      <c r="EWH219" s="403"/>
      <c r="EWI219" s="403"/>
      <c r="EWU219" s="727"/>
      <c r="EWX219" s="403"/>
      <c r="EWY219" s="403"/>
      <c r="EXK219" s="727"/>
      <c r="EXN219" s="403"/>
      <c r="EXO219" s="403"/>
      <c r="EYA219" s="727"/>
      <c r="EYD219" s="403"/>
      <c r="EYE219" s="403"/>
      <c r="EYQ219" s="727"/>
      <c r="EYT219" s="403"/>
      <c r="EYU219" s="403"/>
      <c r="EZG219" s="727"/>
      <c r="EZJ219" s="403"/>
      <c r="EZK219" s="403"/>
      <c r="EZW219" s="727"/>
      <c r="EZZ219" s="403"/>
      <c r="FAA219" s="403"/>
      <c r="FAM219" s="727"/>
      <c r="FAP219" s="403"/>
      <c r="FAQ219" s="403"/>
      <c r="FBC219" s="727"/>
      <c r="FBF219" s="403"/>
      <c r="FBG219" s="403"/>
      <c r="FBS219" s="727"/>
      <c r="FBV219" s="403"/>
      <c r="FBW219" s="403"/>
      <c r="FCI219" s="727"/>
      <c r="FCL219" s="403"/>
      <c r="FCM219" s="403"/>
      <c r="FCY219" s="727"/>
      <c r="FDB219" s="403"/>
      <c r="FDC219" s="403"/>
      <c r="FDO219" s="727"/>
      <c r="FDR219" s="403"/>
      <c r="FDS219" s="403"/>
      <c r="FEE219" s="727"/>
      <c r="FEH219" s="403"/>
      <c r="FEI219" s="403"/>
      <c r="FEU219" s="727"/>
      <c r="FEX219" s="403"/>
      <c r="FEY219" s="403"/>
      <c r="FFK219" s="727"/>
      <c r="FFN219" s="403"/>
      <c r="FFO219" s="403"/>
      <c r="FGA219" s="727"/>
      <c r="FGD219" s="403"/>
      <c r="FGE219" s="403"/>
      <c r="FGQ219" s="727"/>
      <c r="FGT219" s="403"/>
      <c r="FGU219" s="403"/>
      <c r="FHG219" s="727"/>
      <c r="FHJ219" s="403"/>
      <c r="FHK219" s="403"/>
      <c r="FHW219" s="727"/>
      <c r="FHZ219" s="403"/>
      <c r="FIA219" s="403"/>
      <c r="FIM219" s="727"/>
      <c r="FIP219" s="403"/>
      <c r="FIQ219" s="403"/>
      <c r="FJC219" s="727"/>
      <c r="FJF219" s="403"/>
      <c r="FJG219" s="403"/>
      <c r="FJS219" s="727"/>
      <c r="FJV219" s="403"/>
      <c r="FJW219" s="403"/>
      <c r="FKI219" s="727"/>
      <c r="FKL219" s="403"/>
      <c r="FKM219" s="403"/>
      <c r="FKY219" s="727"/>
      <c r="FLB219" s="403"/>
      <c r="FLC219" s="403"/>
      <c r="FLO219" s="727"/>
      <c r="FLR219" s="403"/>
      <c r="FLS219" s="403"/>
      <c r="FME219" s="727"/>
      <c r="FMH219" s="403"/>
      <c r="FMI219" s="403"/>
      <c r="FMU219" s="727"/>
      <c r="FMX219" s="403"/>
      <c r="FMY219" s="403"/>
      <c r="FNK219" s="727"/>
      <c r="FNN219" s="403"/>
      <c r="FNO219" s="403"/>
      <c r="FOA219" s="727"/>
      <c r="FOD219" s="403"/>
      <c r="FOE219" s="403"/>
      <c r="FOQ219" s="727"/>
      <c r="FOT219" s="403"/>
      <c r="FOU219" s="403"/>
      <c r="FPG219" s="727"/>
      <c r="FPJ219" s="403"/>
      <c r="FPK219" s="403"/>
      <c r="FPW219" s="727"/>
      <c r="FPZ219" s="403"/>
      <c r="FQA219" s="403"/>
      <c r="FQM219" s="727"/>
      <c r="FQP219" s="403"/>
      <c r="FQQ219" s="403"/>
      <c r="FRC219" s="727"/>
      <c r="FRF219" s="403"/>
      <c r="FRG219" s="403"/>
      <c r="FRS219" s="727"/>
      <c r="FRV219" s="403"/>
      <c r="FRW219" s="403"/>
      <c r="FSI219" s="727"/>
      <c r="FSL219" s="403"/>
      <c r="FSM219" s="403"/>
      <c r="FSY219" s="727"/>
      <c r="FTB219" s="403"/>
      <c r="FTC219" s="403"/>
      <c r="FTO219" s="727"/>
      <c r="FTR219" s="403"/>
      <c r="FTS219" s="403"/>
      <c r="FUE219" s="727"/>
      <c r="FUH219" s="403"/>
      <c r="FUI219" s="403"/>
      <c r="FUU219" s="727"/>
      <c r="FUX219" s="403"/>
      <c r="FUY219" s="403"/>
      <c r="FVK219" s="727"/>
      <c r="FVN219" s="403"/>
      <c r="FVO219" s="403"/>
      <c r="FWA219" s="727"/>
      <c r="FWD219" s="403"/>
      <c r="FWE219" s="403"/>
      <c r="FWQ219" s="727"/>
      <c r="FWT219" s="403"/>
      <c r="FWU219" s="403"/>
      <c r="FXG219" s="727"/>
      <c r="FXJ219" s="403"/>
      <c r="FXK219" s="403"/>
      <c r="FXW219" s="727"/>
      <c r="FXZ219" s="403"/>
      <c r="FYA219" s="403"/>
      <c r="FYM219" s="727"/>
      <c r="FYP219" s="403"/>
      <c r="FYQ219" s="403"/>
      <c r="FZC219" s="727"/>
      <c r="FZF219" s="403"/>
      <c r="FZG219" s="403"/>
      <c r="FZS219" s="727"/>
      <c r="FZV219" s="403"/>
      <c r="FZW219" s="403"/>
      <c r="GAI219" s="727"/>
      <c r="GAL219" s="403"/>
      <c r="GAM219" s="403"/>
      <c r="GAY219" s="727"/>
      <c r="GBB219" s="403"/>
      <c r="GBC219" s="403"/>
      <c r="GBO219" s="727"/>
      <c r="GBR219" s="403"/>
      <c r="GBS219" s="403"/>
      <c r="GCE219" s="727"/>
      <c r="GCH219" s="403"/>
      <c r="GCI219" s="403"/>
      <c r="GCU219" s="727"/>
      <c r="GCX219" s="403"/>
      <c r="GCY219" s="403"/>
      <c r="GDK219" s="727"/>
      <c r="GDN219" s="403"/>
      <c r="GDO219" s="403"/>
      <c r="GEA219" s="727"/>
      <c r="GED219" s="403"/>
      <c r="GEE219" s="403"/>
      <c r="GEQ219" s="727"/>
      <c r="GET219" s="403"/>
      <c r="GEU219" s="403"/>
      <c r="GFG219" s="727"/>
      <c r="GFJ219" s="403"/>
      <c r="GFK219" s="403"/>
      <c r="GFW219" s="727"/>
      <c r="GFZ219" s="403"/>
      <c r="GGA219" s="403"/>
      <c r="GGM219" s="727"/>
      <c r="GGP219" s="403"/>
      <c r="GGQ219" s="403"/>
      <c r="GHC219" s="727"/>
      <c r="GHF219" s="403"/>
      <c r="GHG219" s="403"/>
      <c r="GHS219" s="727"/>
      <c r="GHV219" s="403"/>
      <c r="GHW219" s="403"/>
      <c r="GII219" s="727"/>
      <c r="GIL219" s="403"/>
      <c r="GIM219" s="403"/>
      <c r="GIY219" s="727"/>
      <c r="GJB219" s="403"/>
      <c r="GJC219" s="403"/>
      <c r="GJO219" s="727"/>
      <c r="GJR219" s="403"/>
      <c r="GJS219" s="403"/>
      <c r="GKE219" s="727"/>
      <c r="GKH219" s="403"/>
      <c r="GKI219" s="403"/>
      <c r="GKU219" s="727"/>
      <c r="GKX219" s="403"/>
      <c r="GKY219" s="403"/>
      <c r="GLK219" s="727"/>
      <c r="GLN219" s="403"/>
      <c r="GLO219" s="403"/>
      <c r="GMA219" s="727"/>
      <c r="GMD219" s="403"/>
      <c r="GME219" s="403"/>
      <c r="GMQ219" s="727"/>
      <c r="GMT219" s="403"/>
      <c r="GMU219" s="403"/>
      <c r="GNG219" s="727"/>
      <c r="GNJ219" s="403"/>
      <c r="GNK219" s="403"/>
      <c r="GNW219" s="727"/>
      <c r="GNZ219" s="403"/>
      <c r="GOA219" s="403"/>
      <c r="GOM219" s="727"/>
      <c r="GOP219" s="403"/>
      <c r="GOQ219" s="403"/>
      <c r="GPC219" s="727"/>
      <c r="GPF219" s="403"/>
      <c r="GPG219" s="403"/>
      <c r="GPS219" s="727"/>
      <c r="GPV219" s="403"/>
      <c r="GPW219" s="403"/>
      <c r="GQI219" s="727"/>
      <c r="GQL219" s="403"/>
      <c r="GQM219" s="403"/>
      <c r="GQY219" s="727"/>
      <c r="GRB219" s="403"/>
      <c r="GRC219" s="403"/>
      <c r="GRO219" s="727"/>
      <c r="GRR219" s="403"/>
      <c r="GRS219" s="403"/>
      <c r="GSE219" s="727"/>
      <c r="GSH219" s="403"/>
      <c r="GSI219" s="403"/>
      <c r="GSU219" s="727"/>
      <c r="GSX219" s="403"/>
      <c r="GSY219" s="403"/>
      <c r="GTK219" s="727"/>
      <c r="GTN219" s="403"/>
      <c r="GTO219" s="403"/>
      <c r="GUA219" s="727"/>
      <c r="GUD219" s="403"/>
      <c r="GUE219" s="403"/>
      <c r="GUQ219" s="727"/>
      <c r="GUT219" s="403"/>
      <c r="GUU219" s="403"/>
      <c r="GVG219" s="727"/>
      <c r="GVJ219" s="403"/>
      <c r="GVK219" s="403"/>
      <c r="GVW219" s="727"/>
      <c r="GVZ219" s="403"/>
      <c r="GWA219" s="403"/>
      <c r="GWM219" s="727"/>
      <c r="GWP219" s="403"/>
      <c r="GWQ219" s="403"/>
      <c r="GXC219" s="727"/>
      <c r="GXF219" s="403"/>
      <c r="GXG219" s="403"/>
      <c r="GXS219" s="727"/>
      <c r="GXV219" s="403"/>
      <c r="GXW219" s="403"/>
      <c r="GYI219" s="727"/>
      <c r="GYL219" s="403"/>
      <c r="GYM219" s="403"/>
      <c r="GYY219" s="727"/>
      <c r="GZB219" s="403"/>
      <c r="GZC219" s="403"/>
      <c r="GZO219" s="727"/>
      <c r="GZR219" s="403"/>
      <c r="GZS219" s="403"/>
      <c r="HAE219" s="727"/>
      <c r="HAH219" s="403"/>
      <c r="HAI219" s="403"/>
      <c r="HAU219" s="727"/>
      <c r="HAX219" s="403"/>
      <c r="HAY219" s="403"/>
      <c r="HBK219" s="727"/>
      <c r="HBN219" s="403"/>
      <c r="HBO219" s="403"/>
      <c r="HCA219" s="727"/>
      <c r="HCD219" s="403"/>
      <c r="HCE219" s="403"/>
      <c r="HCQ219" s="727"/>
      <c r="HCT219" s="403"/>
      <c r="HCU219" s="403"/>
      <c r="HDG219" s="727"/>
      <c r="HDJ219" s="403"/>
      <c r="HDK219" s="403"/>
      <c r="HDW219" s="727"/>
      <c r="HDZ219" s="403"/>
      <c r="HEA219" s="403"/>
      <c r="HEM219" s="727"/>
      <c r="HEP219" s="403"/>
      <c r="HEQ219" s="403"/>
      <c r="HFC219" s="727"/>
      <c r="HFF219" s="403"/>
      <c r="HFG219" s="403"/>
      <c r="HFS219" s="727"/>
      <c r="HFV219" s="403"/>
      <c r="HFW219" s="403"/>
      <c r="HGI219" s="727"/>
      <c r="HGL219" s="403"/>
      <c r="HGM219" s="403"/>
      <c r="HGY219" s="727"/>
      <c r="HHB219" s="403"/>
      <c r="HHC219" s="403"/>
      <c r="HHO219" s="727"/>
      <c r="HHR219" s="403"/>
      <c r="HHS219" s="403"/>
      <c r="HIE219" s="727"/>
      <c r="HIH219" s="403"/>
      <c r="HII219" s="403"/>
      <c r="HIU219" s="727"/>
      <c r="HIX219" s="403"/>
      <c r="HIY219" s="403"/>
      <c r="HJK219" s="727"/>
      <c r="HJN219" s="403"/>
      <c r="HJO219" s="403"/>
      <c r="HKA219" s="727"/>
      <c r="HKD219" s="403"/>
      <c r="HKE219" s="403"/>
      <c r="HKQ219" s="727"/>
      <c r="HKT219" s="403"/>
      <c r="HKU219" s="403"/>
      <c r="HLG219" s="727"/>
      <c r="HLJ219" s="403"/>
      <c r="HLK219" s="403"/>
      <c r="HLW219" s="727"/>
      <c r="HLZ219" s="403"/>
      <c r="HMA219" s="403"/>
      <c r="HMM219" s="727"/>
      <c r="HMP219" s="403"/>
      <c r="HMQ219" s="403"/>
      <c r="HNC219" s="727"/>
      <c r="HNF219" s="403"/>
      <c r="HNG219" s="403"/>
      <c r="HNS219" s="727"/>
      <c r="HNV219" s="403"/>
      <c r="HNW219" s="403"/>
      <c r="HOI219" s="727"/>
      <c r="HOL219" s="403"/>
      <c r="HOM219" s="403"/>
      <c r="HOY219" s="727"/>
      <c r="HPB219" s="403"/>
      <c r="HPC219" s="403"/>
      <c r="HPO219" s="727"/>
      <c r="HPR219" s="403"/>
      <c r="HPS219" s="403"/>
      <c r="HQE219" s="727"/>
      <c r="HQH219" s="403"/>
      <c r="HQI219" s="403"/>
      <c r="HQU219" s="727"/>
      <c r="HQX219" s="403"/>
      <c r="HQY219" s="403"/>
      <c r="HRK219" s="727"/>
      <c r="HRN219" s="403"/>
      <c r="HRO219" s="403"/>
      <c r="HSA219" s="727"/>
      <c r="HSD219" s="403"/>
      <c r="HSE219" s="403"/>
      <c r="HSQ219" s="727"/>
      <c r="HST219" s="403"/>
      <c r="HSU219" s="403"/>
      <c r="HTG219" s="727"/>
      <c r="HTJ219" s="403"/>
      <c r="HTK219" s="403"/>
      <c r="HTW219" s="727"/>
      <c r="HTZ219" s="403"/>
      <c r="HUA219" s="403"/>
      <c r="HUM219" s="727"/>
      <c r="HUP219" s="403"/>
      <c r="HUQ219" s="403"/>
      <c r="HVC219" s="727"/>
      <c r="HVF219" s="403"/>
      <c r="HVG219" s="403"/>
      <c r="HVS219" s="727"/>
      <c r="HVV219" s="403"/>
      <c r="HVW219" s="403"/>
      <c r="HWI219" s="727"/>
      <c r="HWL219" s="403"/>
      <c r="HWM219" s="403"/>
      <c r="HWY219" s="727"/>
      <c r="HXB219" s="403"/>
      <c r="HXC219" s="403"/>
      <c r="HXO219" s="727"/>
      <c r="HXR219" s="403"/>
      <c r="HXS219" s="403"/>
      <c r="HYE219" s="727"/>
      <c r="HYH219" s="403"/>
      <c r="HYI219" s="403"/>
      <c r="HYU219" s="727"/>
      <c r="HYX219" s="403"/>
      <c r="HYY219" s="403"/>
      <c r="HZK219" s="727"/>
      <c r="HZN219" s="403"/>
      <c r="HZO219" s="403"/>
      <c r="IAA219" s="727"/>
      <c r="IAD219" s="403"/>
      <c r="IAE219" s="403"/>
      <c r="IAQ219" s="727"/>
      <c r="IAT219" s="403"/>
      <c r="IAU219" s="403"/>
      <c r="IBG219" s="727"/>
      <c r="IBJ219" s="403"/>
      <c r="IBK219" s="403"/>
      <c r="IBW219" s="727"/>
      <c r="IBZ219" s="403"/>
      <c r="ICA219" s="403"/>
      <c r="ICM219" s="727"/>
      <c r="ICP219" s="403"/>
      <c r="ICQ219" s="403"/>
      <c r="IDC219" s="727"/>
      <c r="IDF219" s="403"/>
      <c r="IDG219" s="403"/>
      <c r="IDS219" s="727"/>
      <c r="IDV219" s="403"/>
      <c r="IDW219" s="403"/>
      <c r="IEI219" s="727"/>
      <c r="IEL219" s="403"/>
      <c r="IEM219" s="403"/>
      <c r="IEY219" s="727"/>
      <c r="IFB219" s="403"/>
      <c r="IFC219" s="403"/>
      <c r="IFO219" s="727"/>
      <c r="IFR219" s="403"/>
      <c r="IFS219" s="403"/>
      <c r="IGE219" s="727"/>
      <c r="IGH219" s="403"/>
      <c r="IGI219" s="403"/>
      <c r="IGU219" s="727"/>
      <c r="IGX219" s="403"/>
      <c r="IGY219" s="403"/>
      <c r="IHK219" s="727"/>
      <c r="IHN219" s="403"/>
      <c r="IHO219" s="403"/>
      <c r="IIA219" s="727"/>
      <c r="IID219" s="403"/>
      <c r="IIE219" s="403"/>
      <c r="IIQ219" s="727"/>
      <c r="IIT219" s="403"/>
      <c r="IIU219" s="403"/>
      <c r="IJG219" s="727"/>
      <c r="IJJ219" s="403"/>
      <c r="IJK219" s="403"/>
      <c r="IJW219" s="727"/>
      <c r="IJZ219" s="403"/>
      <c r="IKA219" s="403"/>
      <c r="IKM219" s="727"/>
      <c r="IKP219" s="403"/>
      <c r="IKQ219" s="403"/>
      <c r="ILC219" s="727"/>
      <c r="ILF219" s="403"/>
      <c r="ILG219" s="403"/>
      <c r="ILS219" s="727"/>
      <c r="ILV219" s="403"/>
      <c r="ILW219" s="403"/>
      <c r="IMI219" s="727"/>
      <c r="IML219" s="403"/>
      <c r="IMM219" s="403"/>
      <c r="IMY219" s="727"/>
      <c r="INB219" s="403"/>
      <c r="INC219" s="403"/>
      <c r="INO219" s="727"/>
      <c r="INR219" s="403"/>
      <c r="INS219" s="403"/>
      <c r="IOE219" s="727"/>
      <c r="IOH219" s="403"/>
      <c r="IOI219" s="403"/>
      <c r="IOU219" s="727"/>
      <c r="IOX219" s="403"/>
      <c r="IOY219" s="403"/>
      <c r="IPK219" s="727"/>
      <c r="IPN219" s="403"/>
      <c r="IPO219" s="403"/>
      <c r="IQA219" s="727"/>
      <c r="IQD219" s="403"/>
      <c r="IQE219" s="403"/>
      <c r="IQQ219" s="727"/>
      <c r="IQT219" s="403"/>
      <c r="IQU219" s="403"/>
      <c r="IRG219" s="727"/>
      <c r="IRJ219" s="403"/>
      <c r="IRK219" s="403"/>
      <c r="IRW219" s="727"/>
      <c r="IRZ219" s="403"/>
      <c r="ISA219" s="403"/>
      <c r="ISM219" s="727"/>
      <c r="ISP219" s="403"/>
      <c r="ISQ219" s="403"/>
      <c r="ITC219" s="727"/>
      <c r="ITF219" s="403"/>
      <c r="ITG219" s="403"/>
      <c r="ITS219" s="727"/>
      <c r="ITV219" s="403"/>
      <c r="ITW219" s="403"/>
      <c r="IUI219" s="727"/>
      <c r="IUL219" s="403"/>
      <c r="IUM219" s="403"/>
      <c r="IUY219" s="727"/>
      <c r="IVB219" s="403"/>
      <c r="IVC219" s="403"/>
      <c r="IVO219" s="727"/>
      <c r="IVR219" s="403"/>
      <c r="IVS219" s="403"/>
      <c r="IWE219" s="727"/>
      <c r="IWH219" s="403"/>
      <c r="IWI219" s="403"/>
      <c r="IWU219" s="727"/>
      <c r="IWX219" s="403"/>
      <c r="IWY219" s="403"/>
      <c r="IXK219" s="727"/>
      <c r="IXN219" s="403"/>
      <c r="IXO219" s="403"/>
      <c r="IYA219" s="727"/>
      <c r="IYD219" s="403"/>
      <c r="IYE219" s="403"/>
      <c r="IYQ219" s="727"/>
      <c r="IYT219" s="403"/>
      <c r="IYU219" s="403"/>
      <c r="IZG219" s="727"/>
      <c r="IZJ219" s="403"/>
      <c r="IZK219" s="403"/>
      <c r="IZW219" s="727"/>
      <c r="IZZ219" s="403"/>
      <c r="JAA219" s="403"/>
      <c r="JAM219" s="727"/>
      <c r="JAP219" s="403"/>
      <c r="JAQ219" s="403"/>
      <c r="JBC219" s="727"/>
      <c r="JBF219" s="403"/>
      <c r="JBG219" s="403"/>
      <c r="JBS219" s="727"/>
      <c r="JBV219" s="403"/>
      <c r="JBW219" s="403"/>
      <c r="JCI219" s="727"/>
      <c r="JCL219" s="403"/>
      <c r="JCM219" s="403"/>
      <c r="JCY219" s="727"/>
      <c r="JDB219" s="403"/>
      <c r="JDC219" s="403"/>
      <c r="JDO219" s="727"/>
      <c r="JDR219" s="403"/>
      <c r="JDS219" s="403"/>
      <c r="JEE219" s="727"/>
      <c r="JEH219" s="403"/>
      <c r="JEI219" s="403"/>
      <c r="JEU219" s="727"/>
      <c r="JEX219" s="403"/>
      <c r="JEY219" s="403"/>
      <c r="JFK219" s="727"/>
      <c r="JFN219" s="403"/>
      <c r="JFO219" s="403"/>
      <c r="JGA219" s="727"/>
      <c r="JGD219" s="403"/>
      <c r="JGE219" s="403"/>
      <c r="JGQ219" s="727"/>
      <c r="JGT219" s="403"/>
      <c r="JGU219" s="403"/>
      <c r="JHG219" s="727"/>
      <c r="JHJ219" s="403"/>
      <c r="JHK219" s="403"/>
      <c r="JHW219" s="727"/>
      <c r="JHZ219" s="403"/>
      <c r="JIA219" s="403"/>
      <c r="JIM219" s="727"/>
      <c r="JIP219" s="403"/>
      <c r="JIQ219" s="403"/>
      <c r="JJC219" s="727"/>
      <c r="JJF219" s="403"/>
      <c r="JJG219" s="403"/>
      <c r="JJS219" s="727"/>
      <c r="JJV219" s="403"/>
      <c r="JJW219" s="403"/>
      <c r="JKI219" s="727"/>
      <c r="JKL219" s="403"/>
      <c r="JKM219" s="403"/>
      <c r="JKY219" s="727"/>
      <c r="JLB219" s="403"/>
      <c r="JLC219" s="403"/>
      <c r="JLO219" s="727"/>
      <c r="JLR219" s="403"/>
      <c r="JLS219" s="403"/>
      <c r="JME219" s="727"/>
      <c r="JMH219" s="403"/>
      <c r="JMI219" s="403"/>
      <c r="JMU219" s="727"/>
      <c r="JMX219" s="403"/>
      <c r="JMY219" s="403"/>
      <c r="JNK219" s="727"/>
      <c r="JNN219" s="403"/>
      <c r="JNO219" s="403"/>
      <c r="JOA219" s="727"/>
      <c r="JOD219" s="403"/>
      <c r="JOE219" s="403"/>
      <c r="JOQ219" s="727"/>
      <c r="JOT219" s="403"/>
      <c r="JOU219" s="403"/>
      <c r="JPG219" s="727"/>
      <c r="JPJ219" s="403"/>
      <c r="JPK219" s="403"/>
      <c r="JPW219" s="727"/>
      <c r="JPZ219" s="403"/>
      <c r="JQA219" s="403"/>
      <c r="JQM219" s="727"/>
      <c r="JQP219" s="403"/>
      <c r="JQQ219" s="403"/>
      <c r="JRC219" s="727"/>
      <c r="JRF219" s="403"/>
      <c r="JRG219" s="403"/>
      <c r="JRS219" s="727"/>
      <c r="JRV219" s="403"/>
      <c r="JRW219" s="403"/>
      <c r="JSI219" s="727"/>
      <c r="JSL219" s="403"/>
      <c r="JSM219" s="403"/>
      <c r="JSY219" s="727"/>
      <c r="JTB219" s="403"/>
      <c r="JTC219" s="403"/>
      <c r="JTO219" s="727"/>
      <c r="JTR219" s="403"/>
      <c r="JTS219" s="403"/>
      <c r="JUE219" s="727"/>
      <c r="JUH219" s="403"/>
      <c r="JUI219" s="403"/>
      <c r="JUU219" s="727"/>
      <c r="JUX219" s="403"/>
      <c r="JUY219" s="403"/>
      <c r="JVK219" s="727"/>
      <c r="JVN219" s="403"/>
      <c r="JVO219" s="403"/>
      <c r="JWA219" s="727"/>
      <c r="JWD219" s="403"/>
      <c r="JWE219" s="403"/>
      <c r="JWQ219" s="727"/>
      <c r="JWT219" s="403"/>
      <c r="JWU219" s="403"/>
      <c r="JXG219" s="727"/>
      <c r="JXJ219" s="403"/>
      <c r="JXK219" s="403"/>
      <c r="JXW219" s="727"/>
      <c r="JXZ219" s="403"/>
      <c r="JYA219" s="403"/>
      <c r="JYM219" s="727"/>
      <c r="JYP219" s="403"/>
      <c r="JYQ219" s="403"/>
      <c r="JZC219" s="727"/>
      <c r="JZF219" s="403"/>
      <c r="JZG219" s="403"/>
      <c r="JZS219" s="727"/>
      <c r="JZV219" s="403"/>
      <c r="JZW219" s="403"/>
      <c r="KAI219" s="727"/>
      <c r="KAL219" s="403"/>
      <c r="KAM219" s="403"/>
      <c r="KAY219" s="727"/>
      <c r="KBB219" s="403"/>
      <c r="KBC219" s="403"/>
      <c r="KBO219" s="727"/>
      <c r="KBR219" s="403"/>
      <c r="KBS219" s="403"/>
      <c r="KCE219" s="727"/>
      <c r="KCH219" s="403"/>
      <c r="KCI219" s="403"/>
      <c r="KCU219" s="727"/>
      <c r="KCX219" s="403"/>
      <c r="KCY219" s="403"/>
      <c r="KDK219" s="727"/>
      <c r="KDN219" s="403"/>
      <c r="KDO219" s="403"/>
      <c r="KEA219" s="727"/>
      <c r="KED219" s="403"/>
      <c r="KEE219" s="403"/>
      <c r="KEQ219" s="727"/>
      <c r="KET219" s="403"/>
      <c r="KEU219" s="403"/>
      <c r="KFG219" s="727"/>
      <c r="KFJ219" s="403"/>
      <c r="KFK219" s="403"/>
      <c r="KFW219" s="727"/>
      <c r="KFZ219" s="403"/>
      <c r="KGA219" s="403"/>
      <c r="KGM219" s="727"/>
      <c r="KGP219" s="403"/>
      <c r="KGQ219" s="403"/>
      <c r="KHC219" s="727"/>
      <c r="KHF219" s="403"/>
      <c r="KHG219" s="403"/>
      <c r="KHS219" s="727"/>
      <c r="KHV219" s="403"/>
      <c r="KHW219" s="403"/>
      <c r="KII219" s="727"/>
      <c r="KIL219" s="403"/>
      <c r="KIM219" s="403"/>
      <c r="KIY219" s="727"/>
      <c r="KJB219" s="403"/>
      <c r="KJC219" s="403"/>
      <c r="KJO219" s="727"/>
      <c r="KJR219" s="403"/>
      <c r="KJS219" s="403"/>
      <c r="KKE219" s="727"/>
      <c r="KKH219" s="403"/>
      <c r="KKI219" s="403"/>
      <c r="KKU219" s="727"/>
      <c r="KKX219" s="403"/>
      <c r="KKY219" s="403"/>
      <c r="KLK219" s="727"/>
      <c r="KLN219" s="403"/>
      <c r="KLO219" s="403"/>
      <c r="KMA219" s="727"/>
      <c r="KMD219" s="403"/>
      <c r="KME219" s="403"/>
      <c r="KMQ219" s="727"/>
      <c r="KMT219" s="403"/>
      <c r="KMU219" s="403"/>
      <c r="KNG219" s="727"/>
      <c r="KNJ219" s="403"/>
      <c r="KNK219" s="403"/>
      <c r="KNW219" s="727"/>
      <c r="KNZ219" s="403"/>
      <c r="KOA219" s="403"/>
      <c r="KOM219" s="727"/>
      <c r="KOP219" s="403"/>
      <c r="KOQ219" s="403"/>
      <c r="KPC219" s="727"/>
      <c r="KPF219" s="403"/>
      <c r="KPG219" s="403"/>
      <c r="KPS219" s="727"/>
      <c r="KPV219" s="403"/>
      <c r="KPW219" s="403"/>
      <c r="KQI219" s="727"/>
      <c r="KQL219" s="403"/>
      <c r="KQM219" s="403"/>
      <c r="KQY219" s="727"/>
      <c r="KRB219" s="403"/>
      <c r="KRC219" s="403"/>
      <c r="KRO219" s="727"/>
      <c r="KRR219" s="403"/>
      <c r="KRS219" s="403"/>
      <c r="KSE219" s="727"/>
      <c r="KSH219" s="403"/>
      <c r="KSI219" s="403"/>
      <c r="KSU219" s="727"/>
      <c r="KSX219" s="403"/>
      <c r="KSY219" s="403"/>
      <c r="KTK219" s="727"/>
      <c r="KTN219" s="403"/>
      <c r="KTO219" s="403"/>
      <c r="KUA219" s="727"/>
      <c r="KUD219" s="403"/>
      <c r="KUE219" s="403"/>
      <c r="KUQ219" s="727"/>
      <c r="KUT219" s="403"/>
      <c r="KUU219" s="403"/>
      <c r="KVG219" s="727"/>
      <c r="KVJ219" s="403"/>
      <c r="KVK219" s="403"/>
      <c r="KVW219" s="727"/>
      <c r="KVZ219" s="403"/>
      <c r="KWA219" s="403"/>
      <c r="KWM219" s="727"/>
      <c r="KWP219" s="403"/>
      <c r="KWQ219" s="403"/>
      <c r="KXC219" s="727"/>
      <c r="KXF219" s="403"/>
      <c r="KXG219" s="403"/>
      <c r="KXS219" s="727"/>
      <c r="KXV219" s="403"/>
      <c r="KXW219" s="403"/>
      <c r="KYI219" s="727"/>
      <c r="KYL219" s="403"/>
      <c r="KYM219" s="403"/>
      <c r="KYY219" s="727"/>
      <c r="KZB219" s="403"/>
      <c r="KZC219" s="403"/>
      <c r="KZO219" s="727"/>
      <c r="KZR219" s="403"/>
      <c r="KZS219" s="403"/>
      <c r="LAE219" s="727"/>
      <c r="LAH219" s="403"/>
      <c r="LAI219" s="403"/>
      <c r="LAU219" s="727"/>
      <c r="LAX219" s="403"/>
      <c r="LAY219" s="403"/>
      <c r="LBK219" s="727"/>
      <c r="LBN219" s="403"/>
      <c r="LBO219" s="403"/>
      <c r="LCA219" s="727"/>
      <c r="LCD219" s="403"/>
      <c r="LCE219" s="403"/>
      <c r="LCQ219" s="727"/>
      <c r="LCT219" s="403"/>
      <c r="LCU219" s="403"/>
      <c r="LDG219" s="727"/>
      <c r="LDJ219" s="403"/>
      <c r="LDK219" s="403"/>
      <c r="LDW219" s="727"/>
      <c r="LDZ219" s="403"/>
      <c r="LEA219" s="403"/>
      <c r="LEM219" s="727"/>
      <c r="LEP219" s="403"/>
      <c r="LEQ219" s="403"/>
      <c r="LFC219" s="727"/>
      <c r="LFF219" s="403"/>
      <c r="LFG219" s="403"/>
      <c r="LFS219" s="727"/>
      <c r="LFV219" s="403"/>
      <c r="LFW219" s="403"/>
      <c r="LGI219" s="727"/>
      <c r="LGL219" s="403"/>
      <c r="LGM219" s="403"/>
      <c r="LGY219" s="727"/>
      <c r="LHB219" s="403"/>
      <c r="LHC219" s="403"/>
      <c r="LHO219" s="727"/>
      <c r="LHR219" s="403"/>
      <c r="LHS219" s="403"/>
      <c r="LIE219" s="727"/>
      <c r="LIH219" s="403"/>
      <c r="LII219" s="403"/>
      <c r="LIU219" s="727"/>
      <c r="LIX219" s="403"/>
      <c r="LIY219" s="403"/>
      <c r="LJK219" s="727"/>
      <c r="LJN219" s="403"/>
      <c r="LJO219" s="403"/>
      <c r="LKA219" s="727"/>
      <c r="LKD219" s="403"/>
      <c r="LKE219" s="403"/>
      <c r="LKQ219" s="727"/>
      <c r="LKT219" s="403"/>
      <c r="LKU219" s="403"/>
      <c r="LLG219" s="727"/>
      <c r="LLJ219" s="403"/>
      <c r="LLK219" s="403"/>
      <c r="LLW219" s="727"/>
      <c r="LLZ219" s="403"/>
      <c r="LMA219" s="403"/>
      <c r="LMM219" s="727"/>
      <c r="LMP219" s="403"/>
      <c r="LMQ219" s="403"/>
      <c r="LNC219" s="727"/>
      <c r="LNF219" s="403"/>
      <c r="LNG219" s="403"/>
      <c r="LNS219" s="727"/>
      <c r="LNV219" s="403"/>
      <c r="LNW219" s="403"/>
      <c r="LOI219" s="727"/>
      <c r="LOL219" s="403"/>
      <c r="LOM219" s="403"/>
      <c r="LOY219" s="727"/>
      <c r="LPB219" s="403"/>
      <c r="LPC219" s="403"/>
      <c r="LPO219" s="727"/>
      <c r="LPR219" s="403"/>
      <c r="LPS219" s="403"/>
      <c r="LQE219" s="727"/>
      <c r="LQH219" s="403"/>
      <c r="LQI219" s="403"/>
      <c r="LQU219" s="727"/>
      <c r="LQX219" s="403"/>
      <c r="LQY219" s="403"/>
      <c r="LRK219" s="727"/>
      <c r="LRN219" s="403"/>
      <c r="LRO219" s="403"/>
      <c r="LSA219" s="727"/>
      <c r="LSD219" s="403"/>
      <c r="LSE219" s="403"/>
      <c r="LSQ219" s="727"/>
      <c r="LST219" s="403"/>
      <c r="LSU219" s="403"/>
      <c r="LTG219" s="727"/>
      <c r="LTJ219" s="403"/>
      <c r="LTK219" s="403"/>
      <c r="LTW219" s="727"/>
      <c r="LTZ219" s="403"/>
      <c r="LUA219" s="403"/>
      <c r="LUM219" s="727"/>
      <c r="LUP219" s="403"/>
      <c r="LUQ219" s="403"/>
      <c r="LVC219" s="727"/>
      <c r="LVF219" s="403"/>
      <c r="LVG219" s="403"/>
      <c r="LVS219" s="727"/>
      <c r="LVV219" s="403"/>
      <c r="LVW219" s="403"/>
      <c r="LWI219" s="727"/>
      <c r="LWL219" s="403"/>
      <c r="LWM219" s="403"/>
      <c r="LWY219" s="727"/>
      <c r="LXB219" s="403"/>
      <c r="LXC219" s="403"/>
      <c r="LXO219" s="727"/>
      <c r="LXR219" s="403"/>
      <c r="LXS219" s="403"/>
      <c r="LYE219" s="727"/>
      <c r="LYH219" s="403"/>
      <c r="LYI219" s="403"/>
      <c r="LYU219" s="727"/>
      <c r="LYX219" s="403"/>
      <c r="LYY219" s="403"/>
      <c r="LZK219" s="727"/>
      <c r="LZN219" s="403"/>
      <c r="LZO219" s="403"/>
      <c r="MAA219" s="727"/>
      <c r="MAD219" s="403"/>
      <c r="MAE219" s="403"/>
      <c r="MAQ219" s="727"/>
      <c r="MAT219" s="403"/>
      <c r="MAU219" s="403"/>
      <c r="MBG219" s="727"/>
      <c r="MBJ219" s="403"/>
      <c r="MBK219" s="403"/>
      <c r="MBW219" s="727"/>
      <c r="MBZ219" s="403"/>
      <c r="MCA219" s="403"/>
      <c r="MCM219" s="727"/>
      <c r="MCP219" s="403"/>
      <c r="MCQ219" s="403"/>
      <c r="MDC219" s="727"/>
      <c r="MDF219" s="403"/>
      <c r="MDG219" s="403"/>
      <c r="MDS219" s="727"/>
      <c r="MDV219" s="403"/>
      <c r="MDW219" s="403"/>
      <c r="MEI219" s="727"/>
      <c r="MEL219" s="403"/>
      <c r="MEM219" s="403"/>
      <c r="MEY219" s="727"/>
      <c r="MFB219" s="403"/>
      <c r="MFC219" s="403"/>
      <c r="MFO219" s="727"/>
      <c r="MFR219" s="403"/>
      <c r="MFS219" s="403"/>
      <c r="MGE219" s="727"/>
      <c r="MGH219" s="403"/>
      <c r="MGI219" s="403"/>
      <c r="MGU219" s="727"/>
      <c r="MGX219" s="403"/>
      <c r="MGY219" s="403"/>
      <c r="MHK219" s="727"/>
      <c r="MHN219" s="403"/>
      <c r="MHO219" s="403"/>
      <c r="MIA219" s="727"/>
      <c r="MID219" s="403"/>
      <c r="MIE219" s="403"/>
      <c r="MIQ219" s="727"/>
      <c r="MIT219" s="403"/>
      <c r="MIU219" s="403"/>
      <c r="MJG219" s="727"/>
      <c r="MJJ219" s="403"/>
      <c r="MJK219" s="403"/>
      <c r="MJW219" s="727"/>
      <c r="MJZ219" s="403"/>
      <c r="MKA219" s="403"/>
      <c r="MKM219" s="727"/>
      <c r="MKP219" s="403"/>
      <c r="MKQ219" s="403"/>
      <c r="MLC219" s="727"/>
      <c r="MLF219" s="403"/>
      <c r="MLG219" s="403"/>
      <c r="MLS219" s="727"/>
      <c r="MLV219" s="403"/>
      <c r="MLW219" s="403"/>
      <c r="MMI219" s="727"/>
      <c r="MML219" s="403"/>
      <c r="MMM219" s="403"/>
      <c r="MMY219" s="727"/>
      <c r="MNB219" s="403"/>
      <c r="MNC219" s="403"/>
      <c r="MNO219" s="727"/>
      <c r="MNR219" s="403"/>
      <c r="MNS219" s="403"/>
      <c r="MOE219" s="727"/>
      <c r="MOH219" s="403"/>
      <c r="MOI219" s="403"/>
      <c r="MOU219" s="727"/>
      <c r="MOX219" s="403"/>
      <c r="MOY219" s="403"/>
      <c r="MPK219" s="727"/>
      <c r="MPN219" s="403"/>
      <c r="MPO219" s="403"/>
      <c r="MQA219" s="727"/>
      <c r="MQD219" s="403"/>
      <c r="MQE219" s="403"/>
      <c r="MQQ219" s="727"/>
      <c r="MQT219" s="403"/>
      <c r="MQU219" s="403"/>
      <c r="MRG219" s="727"/>
      <c r="MRJ219" s="403"/>
      <c r="MRK219" s="403"/>
      <c r="MRW219" s="727"/>
      <c r="MRZ219" s="403"/>
      <c r="MSA219" s="403"/>
      <c r="MSM219" s="727"/>
      <c r="MSP219" s="403"/>
      <c r="MSQ219" s="403"/>
      <c r="MTC219" s="727"/>
      <c r="MTF219" s="403"/>
      <c r="MTG219" s="403"/>
      <c r="MTS219" s="727"/>
      <c r="MTV219" s="403"/>
      <c r="MTW219" s="403"/>
      <c r="MUI219" s="727"/>
      <c r="MUL219" s="403"/>
      <c r="MUM219" s="403"/>
      <c r="MUY219" s="727"/>
      <c r="MVB219" s="403"/>
      <c r="MVC219" s="403"/>
      <c r="MVO219" s="727"/>
      <c r="MVR219" s="403"/>
      <c r="MVS219" s="403"/>
      <c r="MWE219" s="727"/>
      <c r="MWH219" s="403"/>
      <c r="MWI219" s="403"/>
      <c r="MWU219" s="727"/>
      <c r="MWX219" s="403"/>
      <c r="MWY219" s="403"/>
      <c r="MXK219" s="727"/>
      <c r="MXN219" s="403"/>
      <c r="MXO219" s="403"/>
      <c r="MYA219" s="727"/>
      <c r="MYD219" s="403"/>
      <c r="MYE219" s="403"/>
      <c r="MYQ219" s="727"/>
      <c r="MYT219" s="403"/>
      <c r="MYU219" s="403"/>
      <c r="MZG219" s="727"/>
      <c r="MZJ219" s="403"/>
      <c r="MZK219" s="403"/>
      <c r="MZW219" s="727"/>
      <c r="MZZ219" s="403"/>
      <c r="NAA219" s="403"/>
      <c r="NAM219" s="727"/>
      <c r="NAP219" s="403"/>
      <c r="NAQ219" s="403"/>
      <c r="NBC219" s="727"/>
      <c r="NBF219" s="403"/>
      <c r="NBG219" s="403"/>
      <c r="NBS219" s="727"/>
      <c r="NBV219" s="403"/>
      <c r="NBW219" s="403"/>
      <c r="NCI219" s="727"/>
      <c r="NCL219" s="403"/>
      <c r="NCM219" s="403"/>
      <c r="NCY219" s="727"/>
      <c r="NDB219" s="403"/>
      <c r="NDC219" s="403"/>
      <c r="NDO219" s="727"/>
      <c r="NDR219" s="403"/>
      <c r="NDS219" s="403"/>
      <c r="NEE219" s="727"/>
      <c r="NEH219" s="403"/>
      <c r="NEI219" s="403"/>
      <c r="NEU219" s="727"/>
      <c r="NEX219" s="403"/>
      <c r="NEY219" s="403"/>
      <c r="NFK219" s="727"/>
      <c r="NFN219" s="403"/>
      <c r="NFO219" s="403"/>
      <c r="NGA219" s="727"/>
      <c r="NGD219" s="403"/>
      <c r="NGE219" s="403"/>
      <c r="NGQ219" s="727"/>
      <c r="NGT219" s="403"/>
      <c r="NGU219" s="403"/>
      <c r="NHG219" s="727"/>
      <c r="NHJ219" s="403"/>
      <c r="NHK219" s="403"/>
      <c r="NHW219" s="727"/>
      <c r="NHZ219" s="403"/>
      <c r="NIA219" s="403"/>
      <c r="NIM219" s="727"/>
      <c r="NIP219" s="403"/>
      <c r="NIQ219" s="403"/>
      <c r="NJC219" s="727"/>
      <c r="NJF219" s="403"/>
      <c r="NJG219" s="403"/>
      <c r="NJS219" s="727"/>
      <c r="NJV219" s="403"/>
      <c r="NJW219" s="403"/>
      <c r="NKI219" s="727"/>
      <c r="NKL219" s="403"/>
      <c r="NKM219" s="403"/>
      <c r="NKY219" s="727"/>
      <c r="NLB219" s="403"/>
      <c r="NLC219" s="403"/>
      <c r="NLO219" s="727"/>
      <c r="NLR219" s="403"/>
      <c r="NLS219" s="403"/>
      <c r="NME219" s="727"/>
      <c r="NMH219" s="403"/>
      <c r="NMI219" s="403"/>
      <c r="NMU219" s="727"/>
      <c r="NMX219" s="403"/>
      <c r="NMY219" s="403"/>
      <c r="NNK219" s="727"/>
      <c r="NNN219" s="403"/>
      <c r="NNO219" s="403"/>
      <c r="NOA219" s="727"/>
      <c r="NOD219" s="403"/>
      <c r="NOE219" s="403"/>
      <c r="NOQ219" s="727"/>
      <c r="NOT219" s="403"/>
      <c r="NOU219" s="403"/>
      <c r="NPG219" s="727"/>
      <c r="NPJ219" s="403"/>
      <c r="NPK219" s="403"/>
      <c r="NPW219" s="727"/>
      <c r="NPZ219" s="403"/>
      <c r="NQA219" s="403"/>
      <c r="NQM219" s="727"/>
      <c r="NQP219" s="403"/>
      <c r="NQQ219" s="403"/>
      <c r="NRC219" s="727"/>
      <c r="NRF219" s="403"/>
      <c r="NRG219" s="403"/>
      <c r="NRS219" s="727"/>
      <c r="NRV219" s="403"/>
      <c r="NRW219" s="403"/>
      <c r="NSI219" s="727"/>
      <c r="NSL219" s="403"/>
      <c r="NSM219" s="403"/>
      <c r="NSY219" s="727"/>
      <c r="NTB219" s="403"/>
      <c r="NTC219" s="403"/>
      <c r="NTO219" s="727"/>
      <c r="NTR219" s="403"/>
      <c r="NTS219" s="403"/>
      <c r="NUE219" s="727"/>
      <c r="NUH219" s="403"/>
      <c r="NUI219" s="403"/>
      <c r="NUU219" s="727"/>
      <c r="NUX219" s="403"/>
      <c r="NUY219" s="403"/>
      <c r="NVK219" s="727"/>
      <c r="NVN219" s="403"/>
      <c r="NVO219" s="403"/>
      <c r="NWA219" s="727"/>
      <c r="NWD219" s="403"/>
      <c r="NWE219" s="403"/>
      <c r="NWQ219" s="727"/>
      <c r="NWT219" s="403"/>
      <c r="NWU219" s="403"/>
      <c r="NXG219" s="727"/>
      <c r="NXJ219" s="403"/>
      <c r="NXK219" s="403"/>
      <c r="NXW219" s="727"/>
      <c r="NXZ219" s="403"/>
      <c r="NYA219" s="403"/>
      <c r="NYM219" s="727"/>
      <c r="NYP219" s="403"/>
      <c r="NYQ219" s="403"/>
      <c r="NZC219" s="727"/>
      <c r="NZF219" s="403"/>
      <c r="NZG219" s="403"/>
      <c r="NZS219" s="727"/>
      <c r="NZV219" s="403"/>
      <c r="NZW219" s="403"/>
      <c r="OAI219" s="727"/>
      <c r="OAL219" s="403"/>
      <c r="OAM219" s="403"/>
      <c r="OAY219" s="727"/>
      <c r="OBB219" s="403"/>
      <c r="OBC219" s="403"/>
      <c r="OBO219" s="727"/>
      <c r="OBR219" s="403"/>
      <c r="OBS219" s="403"/>
      <c r="OCE219" s="727"/>
      <c r="OCH219" s="403"/>
      <c r="OCI219" s="403"/>
      <c r="OCU219" s="727"/>
      <c r="OCX219" s="403"/>
      <c r="OCY219" s="403"/>
      <c r="ODK219" s="727"/>
      <c r="ODN219" s="403"/>
      <c r="ODO219" s="403"/>
      <c r="OEA219" s="727"/>
      <c r="OED219" s="403"/>
      <c r="OEE219" s="403"/>
      <c r="OEQ219" s="727"/>
      <c r="OET219" s="403"/>
      <c r="OEU219" s="403"/>
      <c r="OFG219" s="727"/>
      <c r="OFJ219" s="403"/>
      <c r="OFK219" s="403"/>
      <c r="OFW219" s="727"/>
      <c r="OFZ219" s="403"/>
      <c r="OGA219" s="403"/>
      <c r="OGM219" s="727"/>
      <c r="OGP219" s="403"/>
      <c r="OGQ219" s="403"/>
      <c r="OHC219" s="727"/>
      <c r="OHF219" s="403"/>
      <c r="OHG219" s="403"/>
      <c r="OHS219" s="727"/>
      <c r="OHV219" s="403"/>
      <c r="OHW219" s="403"/>
      <c r="OII219" s="727"/>
      <c r="OIL219" s="403"/>
      <c r="OIM219" s="403"/>
      <c r="OIY219" s="727"/>
      <c r="OJB219" s="403"/>
      <c r="OJC219" s="403"/>
      <c r="OJO219" s="727"/>
      <c r="OJR219" s="403"/>
      <c r="OJS219" s="403"/>
      <c r="OKE219" s="727"/>
      <c r="OKH219" s="403"/>
      <c r="OKI219" s="403"/>
      <c r="OKU219" s="727"/>
      <c r="OKX219" s="403"/>
      <c r="OKY219" s="403"/>
      <c r="OLK219" s="727"/>
      <c r="OLN219" s="403"/>
      <c r="OLO219" s="403"/>
      <c r="OMA219" s="727"/>
      <c r="OMD219" s="403"/>
      <c r="OME219" s="403"/>
      <c r="OMQ219" s="727"/>
      <c r="OMT219" s="403"/>
      <c r="OMU219" s="403"/>
      <c r="ONG219" s="727"/>
      <c r="ONJ219" s="403"/>
      <c r="ONK219" s="403"/>
      <c r="ONW219" s="727"/>
      <c r="ONZ219" s="403"/>
      <c r="OOA219" s="403"/>
      <c r="OOM219" s="727"/>
      <c r="OOP219" s="403"/>
      <c r="OOQ219" s="403"/>
      <c r="OPC219" s="727"/>
      <c r="OPF219" s="403"/>
      <c r="OPG219" s="403"/>
      <c r="OPS219" s="727"/>
      <c r="OPV219" s="403"/>
      <c r="OPW219" s="403"/>
      <c r="OQI219" s="727"/>
      <c r="OQL219" s="403"/>
      <c r="OQM219" s="403"/>
      <c r="OQY219" s="727"/>
      <c r="ORB219" s="403"/>
      <c r="ORC219" s="403"/>
      <c r="ORO219" s="727"/>
      <c r="ORR219" s="403"/>
      <c r="ORS219" s="403"/>
      <c r="OSE219" s="727"/>
      <c r="OSH219" s="403"/>
      <c r="OSI219" s="403"/>
      <c r="OSU219" s="727"/>
      <c r="OSX219" s="403"/>
      <c r="OSY219" s="403"/>
      <c r="OTK219" s="727"/>
      <c r="OTN219" s="403"/>
      <c r="OTO219" s="403"/>
      <c r="OUA219" s="727"/>
      <c r="OUD219" s="403"/>
      <c r="OUE219" s="403"/>
      <c r="OUQ219" s="727"/>
      <c r="OUT219" s="403"/>
      <c r="OUU219" s="403"/>
      <c r="OVG219" s="727"/>
      <c r="OVJ219" s="403"/>
      <c r="OVK219" s="403"/>
      <c r="OVW219" s="727"/>
      <c r="OVZ219" s="403"/>
      <c r="OWA219" s="403"/>
      <c r="OWM219" s="727"/>
      <c r="OWP219" s="403"/>
      <c r="OWQ219" s="403"/>
      <c r="OXC219" s="727"/>
      <c r="OXF219" s="403"/>
      <c r="OXG219" s="403"/>
      <c r="OXS219" s="727"/>
      <c r="OXV219" s="403"/>
      <c r="OXW219" s="403"/>
      <c r="OYI219" s="727"/>
      <c r="OYL219" s="403"/>
      <c r="OYM219" s="403"/>
      <c r="OYY219" s="727"/>
      <c r="OZB219" s="403"/>
      <c r="OZC219" s="403"/>
      <c r="OZO219" s="727"/>
      <c r="OZR219" s="403"/>
      <c r="OZS219" s="403"/>
      <c r="PAE219" s="727"/>
      <c r="PAH219" s="403"/>
      <c r="PAI219" s="403"/>
      <c r="PAU219" s="727"/>
      <c r="PAX219" s="403"/>
      <c r="PAY219" s="403"/>
      <c r="PBK219" s="727"/>
      <c r="PBN219" s="403"/>
      <c r="PBO219" s="403"/>
      <c r="PCA219" s="727"/>
      <c r="PCD219" s="403"/>
      <c r="PCE219" s="403"/>
      <c r="PCQ219" s="727"/>
      <c r="PCT219" s="403"/>
      <c r="PCU219" s="403"/>
      <c r="PDG219" s="727"/>
      <c r="PDJ219" s="403"/>
      <c r="PDK219" s="403"/>
      <c r="PDW219" s="727"/>
      <c r="PDZ219" s="403"/>
      <c r="PEA219" s="403"/>
      <c r="PEM219" s="727"/>
      <c r="PEP219" s="403"/>
      <c r="PEQ219" s="403"/>
      <c r="PFC219" s="727"/>
      <c r="PFF219" s="403"/>
      <c r="PFG219" s="403"/>
      <c r="PFS219" s="727"/>
      <c r="PFV219" s="403"/>
      <c r="PFW219" s="403"/>
      <c r="PGI219" s="727"/>
      <c r="PGL219" s="403"/>
      <c r="PGM219" s="403"/>
      <c r="PGY219" s="727"/>
      <c r="PHB219" s="403"/>
      <c r="PHC219" s="403"/>
      <c r="PHO219" s="727"/>
      <c r="PHR219" s="403"/>
      <c r="PHS219" s="403"/>
      <c r="PIE219" s="727"/>
      <c r="PIH219" s="403"/>
      <c r="PII219" s="403"/>
      <c r="PIU219" s="727"/>
      <c r="PIX219" s="403"/>
      <c r="PIY219" s="403"/>
      <c r="PJK219" s="727"/>
      <c r="PJN219" s="403"/>
      <c r="PJO219" s="403"/>
      <c r="PKA219" s="727"/>
      <c r="PKD219" s="403"/>
      <c r="PKE219" s="403"/>
      <c r="PKQ219" s="727"/>
      <c r="PKT219" s="403"/>
      <c r="PKU219" s="403"/>
      <c r="PLG219" s="727"/>
      <c r="PLJ219" s="403"/>
      <c r="PLK219" s="403"/>
      <c r="PLW219" s="727"/>
      <c r="PLZ219" s="403"/>
      <c r="PMA219" s="403"/>
      <c r="PMM219" s="727"/>
      <c r="PMP219" s="403"/>
      <c r="PMQ219" s="403"/>
      <c r="PNC219" s="727"/>
      <c r="PNF219" s="403"/>
      <c r="PNG219" s="403"/>
      <c r="PNS219" s="727"/>
      <c r="PNV219" s="403"/>
      <c r="PNW219" s="403"/>
      <c r="POI219" s="727"/>
      <c r="POL219" s="403"/>
      <c r="POM219" s="403"/>
      <c r="POY219" s="727"/>
      <c r="PPB219" s="403"/>
      <c r="PPC219" s="403"/>
      <c r="PPO219" s="727"/>
      <c r="PPR219" s="403"/>
      <c r="PPS219" s="403"/>
      <c r="PQE219" s="727"/>
      <c r="PQH219" s="403"/>
      <c r="PQI219" s="403"/>
      <c r="PQU219" s="727"/>
      <c r="PQX219" s="403"/>
      <c r="PQY219" s="403"/>
      <c r="PRK219" s="727"/>
      <c r="PRN219" s="403"/>
      <c r="PRO219" s="403"/>
      <c r="PSA219" s="727"/>
      <c r="PSD219" s="403"/>
      <c r="PSE219" s="403"/>
      <c r="PSQ219" s="727"/>
      <c r="PST219" s="403"/>
      <c r="PSU219" s="403"/>
      <c r="PTG219" s="727"/>
      <c r="PTJ219" s="403"/>
      <c r="PTK219" s="403"/>
      <c r="PTW219" s="727"/>
      <c r="PTZ219" s="403"/>
      <c r="PUA219" s="403"/>
      <c r="PUM219" s="727"/>
      <c r="PUP219" s="403"/>
      <c r="PUQ219" s="403"/>
      <c r="PVC219" s="727"/>
      <c r="PVF219" s="403"/>
      <c r="PVG219" s="403"/>
      <c r="PVS219" s="727"/>
      <c r="PVV219" s="403"/>
      <c r="PVW219" s="403"/>
      <c r="PWI219" s="727"/>
      <c r="PWL219" s="403"/>
      <c r="PWM219" s="403"/>
      <c r="PWY219" s="727"/>
      <c r="PXB219" s="403"/>
      <c r="PXC219" s="403"/>
      <c r="PXO219" s="727"/>
      <c r="PXR219" s="403"/>
      <c r="PXS219" s="403"/>
      <c r="PYE219" s="727"/>
      <c r="PYH219" s="403"/>
      <c r="PYI219" s="403"/>
      <c r="PYU219" s="727"/>
      <c r="PYX219" s="403"/>
      <c r="PYY219" s="403"/>
      <c r="PZK219" s="727"/>
      <c r="PZN219" s="403"/>
      <c r="PZO219" s="403"/>
      <c r="QAA219" s="727"/>
      <c r="QAD219" s="403"/>
      <c r="QAE219" s="403"/>
      <c r="QAQ219" s="727"/>
      <c r="QAT219" s="403"/>
      <c r="QAU219" s="403"/>
      <c r="QBG219" s="727"/>
      <c r="QBJ219" s="403"/>
      <c r="QBK219" s="403"/>
      <c r="QBW219" s="727"/>
      <c r="QBZ219" s="403"/>
      <c r="QCA219" s="403"/>
      <c r="QCM219" s="727"/>
      <c r="QCP219" s="403"/>
      <c r="QCQ219" s="403"/>
      <c r="QDC219" s="727"/>
      <c r="QDF219" s="403"/>
      <c r="QDG219" s="403"/>
      <c r="QDS219" s="727"/>
      <c r="QDV219" s="403"/>
      <c r="QDW219" s="403"/>
      <c r="QEI219" s="727"/>
      <c r="QEL219" s="403"/>
      <c r="QEM219" s="403"/>
      <c r="QEY219" s="727"/>
      <c r="QFB219" s="403"/>
      <c r="QFC219" s="403"/>
      <c r="QFO219" s="727"/>
      <c r="QFR219" s="403"/>
      <c r="QFS219" s="403"/>
      <c r="QGE219" s="727"/>
      <c r="QGH219" s="403"/>
      <c r="QGI219" s="403"/>
      <c r="QGU219" s="727"/>
      <c r="QGX219" s="403"/>
      <c r="QGY219" s="403"/>
      <c r="QHK219" s="727"/>
      <c r="QHN219" s="403"/>
      <c r="QHO219" s="403"/>
      <c r="QIA219" s="727"/>
      <c r="QID219" s="403"/>
      <c r="QIE219" s="403"/>
      <c r="QIQ219" s="727"/>
      <c r="QIT219" s="403"/>
      <c r="QIU219" s="403"/>
      <c r="QJG219" s="727"/>
      <c r="QJJ219" s="403"/>
      <c r="QJK219" s="403"/>
      <c r="QJW219" s="727"/>
      <c r="QJZ219" s="403"/>
      <c r="QKA219" s="403"/>
      <c r="QKM219" s="727"/>
      <c r="QKP219" s="403"/>
      <c r="QKQ219" s="403"/>
      <c r="QLC219" s="727"/>
      <c r="QLF219" s="403"/>
      <c r="QLG219" s="403"/>
      <c r="QLS219" s="727"/>
      <c r="QLV219" s="403"/>
      <c r="QLW219" s="403"/>
      <c r="QMI219" s="727"/>
      <c r="QML219" s="403"/>
      <c r="QMM219" s="403"/>
      <c r="QMY219" s="727"/>
      <c r="QNB219" s="403"/>
      <c r="QNC219" s="403"/>
      <c r="QNO219" s="727"/>
      <c r="QNR219" s="403"/>
      <c r="QNS219" s="403"/>
      <c r="QOE219" s="727"/>
      <c r="QOH219" s="403"/>
      <c r="QOI219" s="403"/>
      <c r="QOU219" s="727"/>
      <c r="QOX219" s="403"/>
      <c r="QOY219" s="403"/>
      <c r="QPK219" s="727"/>
      <c r="QPN219" s="403"/>
      <c r="QPO219" s="403"/>
      <c r="QQA219" s="727"/>
      <c r="QQD219" s="403"/>
      <c r="QQE219" s="403"/>
      <c r="QQQ219" s="727"/>
      <c r="QQT219" s="403"/>
      <c r="QQU219" s="403"/>
      <c r="QRG219" s="727"/>
      <c r="QRJ219" s="403"/>
      <c r="QRK219" s="403"/>
      <c r="QRW219" s="727"/>
      <c r="QRZ219" s="403"/>
      <c r="QSA219" s="403"/>
      <c r="QSM219" s="727"/>
      <c r="QSP219" s="403"/>
      <c r="QSQ219" s="403"/>
      <c r="QTC219" s="727"/>
      <c r="QTF219" s="403"/>
      <c r="QTG219" s="403"/>
      <c r="QTS219" s="727"/>
      <c r="QTV219" s="403"/>
      <c r="QTW219" s="403"/>
      <c r="QUI219" s="727"/>
      <c r="QUL219" s="403"/>
      <c r="QUM219" s="403"/>
      <c r="QUY219" s="727"/>
      <c r="QVB219" s="403"/>
      <c r="QVC219" s="403"/>
      <c r="QVO219" s="727"/>
      <c r="QVR219" s="403"/>
      <c r="QVS219" s="403"/>
      <c r="QWE219" s="727"/>
      <c r="QWH219" s="403"/>
      <c r="QWI219" s="403"/>
      <c r="QWU219" s="727"/>
      <c r="QWX219" s="403"/>
      <c r="QWY219" s="403"/>
      <c r="QXK219" s="727"/>
      <c r="QXN219" s="403"/>
      <c r="QXO219" s="403"/>
      <c r="QYA219" s="727"/>
      <c r="QYD219" s="403"/>
      <c r="QYE219" s="403"/>
      <c r="QYQ219" s="727"/>
      <c r="QYT219" s="403"/>
      <c r="QYU219" s="403"/>
      <c r="QZG219" s="727"/>
      <c r="QZJ219" s="403"/>
      <c r="QZK219" s="403"/>
      <c r="QZW219" s="727"/>
      <c r="QZZ219" s="403"/>
      <c r="RAA219" s="403"/>
      <c r="RAM219" s="727"/>
      <c r="RAP219" s="403"/>
      <c r="RAQ219" s="403"/>
      <c r="RBC219" s="727"/>
      <c r="RBF219" s="403"/>
      <c r="RBG219" s="403"/>
      <c r="RBS219" s="727"/>
      <c r="RBV219" s="403"/>
      <c r="RBW219" s="403"/>
      <c r="RCI219" s="727"/>
      <c r="RCL219" s="403"/>
      <c r="RCM219" s="403"/>
      <c r="RCY219" s="727"/>
      <c r="RDB219" s="403"/>
      <c r="RDC219" s="403"/>
      <c r="RDO219" s="727"/>
      <c r="RDR219" s="403"/>
      <c r="RDS219" s="403"/>
      <c r="REE219" s="727"/>
      <c r="REH219" s="403"/>
      <c r="REI219" s="403"/>
      <c r="REU219" s="727"/>
      <c r="REX219" s="403"/>
      <c r="REY219" s="403"/>
      <c r="RFK219" s="727"/>
      <c r="RFN219" s="403"/>
      <c r="RFO219" s="403"/>
      <c r="RGA219" s="727"/>
      <c r="RGD219" s="403"/>
      <c r="RGE219" s="403"/>
      <c r="RGQ219" s="727"/>
      <c r="RGT219" s="403"/>
      <c r="RGU219" s="403"/>
      <c r="RHG219" s="727"/>
      <c r="RHJ219" s="403"/>
      <c r="RHK219" s="403"/>
      <c r="RHW219" s="727"/>
      <c r="RHZ219" s="403"/>
      <c r="RIA219" s="403"/>
      <c r="RIM219" s="727"/>
      <c r="RIP219" s="403"/>
      <c r="RIQ219" s="403"/>
      <c r="RJC219" s="727"/>
      <c r="RJF219" s="403"/>
      <c r="RJG219" s="403"/>
      <c r="RJS219" s="727"/>
      <c r="RJV219" s="403"/>
      <c r="RJW219" s="403"/>
      <c r="RKI219" s="727"/>
      <c r="RKL219" s="403"/>
      <c r="RKM219" s="403"/>
      <c r="RKY219" s="727"/>
      <c r="RLB219" s="403"/>
      <c r="RLC219" s="403"/>
      <c r="RLO219" s="727"/>
      <c r="RLR219" s="403"/>
      <c r="RLS219" s="403"/>
      <c r="RME219" s="727"/>
      <c r="RMH219" s="403"/>
      <c r="RMI219" s="403"/>
      <c r="RMU219" s="727"/>
      <c r="RMX219" s="403"/>
      <c r="RMY219" s="403"/>
      <c r="RNK219" s="727"/>
      <c r="RNN219" s="403"/>
      <c r="RNO219" s="403"/>
      <c r="ROA219" s="727"/>
      <c r="ROD219" s="403"/>
      <c r="ROE219" s="403"/>
      <c r="ROQ219" s="727"/>
      <c r="ROT219" s="403"/>
      <c r="ROU219" s="403"/>
      <c r="RPG219" s="727"/>
      <c r="RPJ219" s="403"/>
      <c r="RPK219" s="403"/>
      <c r="RPW219" s="727"/>
      <c r="RPZ219" s="403"/>
      <c r="RQA219" s="403"/>
      <c r="RQM219" s="727"/>
      <c r="RQP219" s="403"/>
      <c r="RQQ219" s="403"/>
      <c r="RRC219" s="727"/>
      <c r="RRF219" s="403"/>
      <c r="RRG219" s="403"/>
      <c r="RRS219" s="727"/>
      <c r="RRV219" s="403"/>
      <c r="RRW219" s="403"/>
      <c r="RSI219" s="727"/>
      <c r="RSL219" s="403"/>
      <c r="RSM219" s="403"/>
      <c r="RSY219" s="727"/>
      <c r="RTB219" s="403"/>
      <c r="RTC219" s="403"/>
      <c r="RTO219" s="727"/>
      <c r="RTR219" s="403"/>
      <c r="RTS219" s="403"/>
      <c r="RUE219" s="727"/>
      <c r="RUH219" s="403"/>
      <c r="RUI219" s="403"/>
      <c r="RUU219" s="727"/>
      <c r="RUX219" s="403"/>
      <c r="RUY219" s="403"/>
      <c r="RVK219" s="727"/>
      <c r="RVN219" s="403"/>
      <c r="RVO219" s="403"/>
      <c r="RWA219" s="727"/>
      <c r="RWD219" s="403"/>
      <c r="RWE219" s="403"/>
      <c r="RWQ219" s="727"/>
      <c r="RWT219" s="403"/>
      <c r="RWU219" s="403"/>
      <c r="RXG219" s="727"/>
      <c r="RXJ219" s="403"/>
      <c r="RXK219" s="403"/>
      <c r="RXW219" s="727"/>
      <c r="RXZ219" s="403"/>
      <c r="RYA219" s="403"/>
      <c r="RYM219" s="727"/>
      <c r="RYP219" s="403"/>
      <c r="RYQ219" s="403"/>
      <c r="RZC219" s="727"/>
      <c r="RZF219" s="403"/>
      <c r="RZG219" s="403"/>
      <c r="RZS219" s="727"/>
      <c r="RZV219" s="403"/>
      <c r="RZW219" s="403"/>
      <c r="SAI219" s="727"/>
      <c r="SAL219" s="403"/>
      <c r="SAM219" s="403"/>
      <c r="SAY219" s="727"/>
      <c r="SBB219" s="403"/>
      <c r="SBC219" s="403"/>
      <c r="SBO219" s="727"/>
      <c r="SBR219" s="403"/>
      <c r="SBS219" s="403"/>
      <c r="SCE219" s="727"/>
      <c r="SCH219" s="403"/>
      <c r="SCI219" s="403"/>
      <c r="SCU219" s="727"/>
      <c r="SCX219" s="403"/>
      <c r="SCY219" s="403"/>
      <c r="SDK219" s="727"/>
      <c r="SDN219" s="403"/>
      <c r="SDO219" s="403"/>
      <c r="SEA219" s="727"/>
      <c r="SED219" s="403"/>
      <c r="SEE219" s="403"/>
      <c r="SEQ219" s="727"/>
      <c r="SET219" s="403"/>
      <c r="SEU219" s="403"/>
      <c r="SFG219" s="727"/>
      <c r="SFJ219" s="403"/>
      <c r="SFK219" s="403"/>
      <c r="SFW219" s="727"/>
      <c r="SFZ219" s="403"/>
      <c r="SGA219" s="403"/>
      <c r="SGM219" s="727"/>
      <c r="SGP219" s="403"/>
      <c r="SGQ219" s="403"/>
      <c r="SHC219" s="727"/>
      <c r="SHF219" s="403"/>
      <c r="SHG219" s="403"/>
      <c r="SHS219" s="727"/>
      <c r="SHV219" s="403"/>
      <c r="SHW219" s="403"/>
      <c r="SII219" s="727"/>
      <c r="SIL219" s="403"/>
      <c r="SIM219" s="403"/>
      <c r="SIY219" s="727"/>
      <c r="SJB219" s="403"/>
      <c r="SJC219" s="403"/>
      <c r="SJO219" s="727"/>
      <c r="SJR219" s="403"/>
      <c r="SJS219" s="403"/>
      <c r="SKE219" s="727"/>
      <c r="SKH219" s="403"/>
      <c r="SKI219" s="403"/>
      <c r="SKU219" s="727"/>
      <c r="SKX219" s="403"/>
      <c r="SKY219" s="403"/>
      <c r="SLK219" s="727"/>
      <c r="SLN219" s="403"/>
      <c r="SLO219" s="403"/>
      <c r="SMA219" s="727"/>
      <c r="SMD219" s="403"/>
      <c r="SME219" s="403"/>
      <c r="SMQ219" s="727"/>
      <c r="SMT219" s="403"/>
      <c r="SMU219" s="403"/>
      <c r="SNG219" s="727"/>
      <c r="SNJ219" s="403"/>
      <c r="SNK219" s="403"/>
      <c r="SNW219" s="727"/>
      <c r="SNZ219" s="403"/>
      <c r="SOA219" s="403"/>
      <c r="SOM219" s="727"/>
      <c r="SOP219" s="403"/>
      <c r="SOQ219" s="403"/>
      <c r="SPC219" s="727"/>
      <c r="SPF219" s="403"/>
      <c r="SPG219" s="403"/>
      <c r="SPS219" s="727"/>
      <c r="SPV219" s="403"/>
      <c r="SPW219" s="403"/>
      <c r="SQI219" s="727"/>
      <c r="SQL219" s="403"/>
      <c r="SQM219" s="403"/>
      <c r="SQY219" s="727"/>
      <c r="SRB219" s="403"/>
      <c r="SRC219" s="403"/>
      <c r="SRO219" s="727"/>
      <c r="SRR219" s="403"/>
      <c r="SRS219" s="403"/>
      <c r="SSE219" s="727"/>
      <c r="SSH219" s="403"/>
      <c r="SSI219" s="403"/>
      <c r="SSU219" s="727"/>
      <c r="SSX219" s="403"/>
      <c r="SSY219" s="403"/>
      <c r="STK219" s="727"/>
      <c r="STN219" s="403"/>
      <c r="STO219" s="403"/>
      <c r="SUA219" s="727"/>
      <c r="SUD219" s="403"/>
      <c r="SUE219" s="403"/>
      <c r="SUQ219" s="727"/>
      <c r="SUT219" s="403"/>
      <c r="SUU219" s="403"/>
      <c r="SVG219" s="727"/>
      <c r="SVJ219" s="403"/>
      <c r="SVK219" s="403"/>
      <c r="SVW219" s="727"/>
      <c r="SVZ219" s="403"/>
      <c r="SWA219" s="403"/>
      <c r="SWM219" s="727"/>
      <c r="SWP219" s="403"/>
      <c r="SWQ219" s="403"/>
      <c r="SXC219" s="727"/>
      <c r="SXF219" s="403"/>
      <c r="SXG219" s="403"/>
      <c r="SXS219" s="727"/>
      <c r="SXV219" s="403"/>
      <c r="SXW219" s="403"/>
      <c r="SYI219" s="727"/>
      <c r="SYL219" s="403"/>
      <c r="SYM219" s="403"/>
      <c r="SYY219" s="727"/>
      <c r="SZB219" s="403"/>
      <c r="SZC219" s="403"/>
      <c r="SZO219" s="727"/>
      <c r="SZR219" s="403"/>
      <c r="SZS219" s="403"/>
      <c r="TAE219" s="727"/>
      <c r="TAH219" s="403"/>
      <c r="TAI219" s="403"/>
      <c r="TAU219" s="727"/>
      <c r="TAX219" s="403"/>
      <c r="TAY219" s="403"/>
      <c r="TBK219" s="727"/>
      <c r="TBN219" s="403"/>
      <c r="TBO219" s="403"/>
      <c r="TCA219" s="727"/>
      <c r="TCD219" s="403"/>
      <c r="TCE219" s="403"/>
      <c r="TCQ219" s="727"/>
      <c r="TCT219" s="403"/>
      <c r="TCU219" s="403"/>
      <c r="TDG219" s="727"/>
      <c r="TDJ219" s="403"/>
      <c r="TDK219" s="403"/>
      <c r="TDW219" s="727"/>
      <c r="TDZ219" s="403"/>
      <c r="TEA219" s="403"/>
      <c r="TEM219" s="727"/>
      <c r="TEP219" s="403"/>
      <c r="TEQ219" s="403"/>
      <c r="TFC219" s="727"/>
      <c r="TFF219" s="403"/>
      <c r="TFG219" s="403"/>
      <c r="TFS219" s="727"/>
      <c r="TFV219" s="403"/>
      <c r="TFW219" s="403"/>
      <c r="TGI219" s="727"/>
      <c r="TGL219" s="403"/>
      <c r="TGM219" s="403"/>
      <c r="TGY219" s="727"/>
      <c r="THB219" s="403"/>
      <c r="THC219" s="403"/>
      <c r="THO219" s="727"/>
      <c r="THR219" s="403"/>
      <c r="THS219" s="403"/>
      <c r="TIE219" s="727"/>
      <c r="TIH219" s="403"/>
      <c r="TII219" s="403"/>
      <c r="TIU219" s="727"/>
      <c r="TIX219" s="403"/>
      <c r="TIY219" s="403"/>
      <c r="TJK219" s="727"/>
      <c r="TJN219" s="403"/>
      <c r="TJO219" s="403"/>
      <c r="TKA219" s="727"/>
      <c r="TKD219" s="403"/>
      <c r="TKE219" s="403"/>
      <c r="TKQ219" s="727"/>
      <c r="TKT219" s="403"/>
      <c r="TKU219" s="403"/>
      <c r="TLG219" s="727"/>
      <c r="TLJ219" s="403"/>
      <c r="TLK219" s="403"/>
      <c r="TLW219" s="727"/>
      <c r="TLZ219" s="403"/>
      <c r="TMA219" s="403"/>
      <c r="TMM219" s="727"/>
      <c r="TMP219" s="403"/>
      <c r="TMQ219" s="403"/>
      <c r="TNC219" s="727"/>
      <c r="TNF219" s="403"/>
      <c r="TNG219" s="403"/>
      <c r="TNS219" s="727"/>
      <c r="TNV219" s="403"/>
      <c r="TNW219" s="403"/>
      <c r="TOI219" s="727"/>
      <c r="TOL219" s="403"/>
      <c r="TOM219" s="403"/>
      <c r="TOY219" s="727"/>
      <c r="TPB219" s="403"/>
      <c r="TPC219" s="403"/>
      <c r="TPO219" s="727"/>
      <c r="TPR219" s="403"/>
      <c r="TPS219" s="403"/>
      <c r="TQE219" s="727"/>
      <c r="TQH219" s="403"/>
      <c r="TQI219" s="403"/>
      <c r="TQU219" s="727"/>
      <c r="TQX219" s="403"/>
      <c r="TQY219" s="403"/>
      <c r="TRK219" s="727"/>
      <c r="TRN219" s="403"/>
      <c r="TRO219" s="403"/>
      <c r="TSA219" s="727"/>
      <c r="TSD219" s="403"/>
      <c r="TSE219" s="403"/>
      <c r="TSQ219" s="727"/>
      <c r="TST219" s="403"/>
      <c r="TSU219" s="403"/>
      <c r="TTG219" s="727"/>
      <c r="TTJ219" s="403"/>
      <c r="TTK219" s="403"/>
      <c r="TTW219" s="727"/>
      <c r="TTZ219" s="403"/>
      <c r="TUA219" s="403"/>
      <c r="TUM219" s="727"/>
      <c r="TUP219" s="403"/>
      <c r="TUQ219" s="403"/>
      <c r="TVC219" s="727"/>
      <c r="TVF219" s="403"/>
      <c r="TVG219" s="403"/>
      <c r="TVS219" s="727"/>
      <c r="TVV219" s="403"/>
      <c r="TVW219" s="403"/>
      <c r="TWI219" s="727"/>
      <c r="TWL219" s="403"/>
      <c r="TWM219" s="403"/>
      <c r="TWY219" s="727"/>
      <c r="TXB219" s="403"/>
      <c r="TXC219" s="403"/>
      <c r="TXO219" s="727"/>
      <c r="TXR219" s="403"/>
      <c r="TXS219" s="403"/>
      <c r="TYE219" s="727"/>
      <c r="TYH219" s="403"/>
      <c r="TYI219" s="403"/>
      <c r="TYU219" s="727"/>
      <c r="TYX219" s="403"/>
      <c r="TYY219" s="403"/>
      <c r="TZK219" s="727"/>
      <c r="TZN219" s="403"/>
      <c r="TZO219" s="403"/>
      <c r="UAA219" s="727"/>
      <c r="UAD219" s="403"/>
      <c r="UAE219" s="403"/>
      <c r="UAQ219" s="727"/>
      <c r="UAT219" s="403"/>
      <c r="UAU219" s="403"/>
      <c r="UBG219" s="727"/>
      <c r="UBJ219" s="403"/>
      <c r="UBK219" s="403"/>
      <c r="UBW219" s="727"/>
      <c r="UBZ219" s="403"/>
      <c r="UCA219" s="403"/>
      <c r="UCM219" s="727"/>
      <c r="UCP219" s="403"/>
      <c r="UCQ219" s="403"/>
      <c r="UDC219" s="727"/>
      <c r="UDF219" s="403"/>
      <c r="UDG219" s="403"/>
      <c r="UDS219" s="727"/>
      <c r="UDV219" s="403"/>
      <c r="UDW219" s="403"/>
      <c r="UEI219" s="727"/>
      <c r="UEL219" s="403"/>
      <c r="UEM219" s="403"/>
      <c r="UEY219" s="727"/>
      <c r="UFB219" s="403"/>
      <c r="UFC219" s="403"/>
      <c r="UFO219" s="727"/>
      <c r="UFR219" s="403"/>
      <c r="UFS219" s="403"/>
      <c r="UGE219" s="727"/>
      <c r="UGH219" s="403"/>
      <c r="UGI219" s="403"/>
      <c r="UGU219" s="727"/>
      <c r="UGX219" s="403"/>
      <c r="UGY219" s="403"/>
      <c r="UHK219" s="727"/>
      <c r="UHN219" s="403"/>
      <c r="UHO219" s="403"/>
      <c r="UIA219" s="727"/>
      <c r="UID219" s="403"/>
      <c r="UIE219" s="403"/>
      <c r="UIQ219" s="727"/>
      <c r="UIT219" s="403"/>
      <c r="UIU219" s="403"/>
      <c r="UJG219" s="727"/>
      <c r="UJJ219" s="403"/>
      <c r="UJK219" s="403"/>
      <c r="UJW219" s="727"/>
      <c r="UJZ219" s="403"/>
      <c r="UKA219" s="403"/>
      <c r="UKM219" s="727"/>
      <c r="UKP219" s="403"/>
      <c r="UKQ219" s="403"/>
      <c r="ULC219" s="727"/>
      <c r="ULF219" s="403"/>
      <c r="ULG219" s="403"/>
      <c r="ULS219" s="727"/>
      <c r="ULV219" s="403"/>
      <c r="ULW219" s="403"/>
      <c r="UMI219" s="727"/>
      <c r="UML219" s="403"/>
      <c r="UMM219" s="403"/>
      <c r="UMY219" s="727"/>
      <c r="UNB219" s="403"/>
      <c r="UNC219" s="403"/>
      <c r="UNO219" s="727"/>
      <c r="UNR219" s="403"/>
      <c r="UNS219" s="403"/>
      <c r="UOE219" s="727"/>
      <c r="UOH219" s="403"/>
      <c r="UOI219" s="403"/>
      <c r="UOU219" s="727"/>
      <c r="UOX219" s="403"/>
      <c r="UOY219" s="403"/>
      <c r="UPK219" s="727"/>
      <c r="UPN219" s="403"/>
      <c r="UPO219" s="403"/>
      <c r="UQA219" s="727"/>
      <c r="UQD219" s="403"/>
      <c r="UQE219" s="403"/>
      <c r="UQQ219" s="727"/>
      <c r="UQT219" s="403"/>
      <c r="UQU219" s="403"/>
      <c r="URG219" s="727"/>
      <c r="URJ219" s="403"/>
      <c r="URK219" s="403"/>
      <c r="URW219" s="727"/>
      <c r="URZ219" s="403"/>
      <c r="USA219" s="403"/>
      <c r="USM219" s="727"/>
      <c r="USP219" s="403"/>
      <c r="USQ219" s="403"/>
      <c r="UTC219" s="727"/>
      <c r="UTF219" s="403"/>
      <c r="UTG219" s="403"/>
      <c r="UTS219" s="727"/>
      <c r="UTV219" s="403"/>
      <c r="UTW219" s="403"/>
      <c r="UUI219" s="727"/>
      <c r="UUL219" s="403"/>
      <c r="UUM219" s="403"/>
      <c r="UUY219" s="727"/>
      <c r="UVB219" s="403"/>
      <c r="UVC219" s="403"/>
      <c r="UVO219" s="727"/>
      <c r="UVR219" s="403"/>
      <c r="UVS219" s="403"/>
      <c r="UWE219" s="727"/>
      <c r="UWH219" s="403"/>
      <c r="UWI219" s="403"/>
      <c r="UWU219" s="727"/>
      <c r="UWX219" s="403"/>
      <c r="UWY219" s="403"/>
      <c r="UXK219" s="727"/>
      <c r="UXN219" s="403"/>
      <c r="UXO219" s="403"/>
      <c r="UYA219" s="727"/>
      <c r="UYD219" s="403"/>
      <c r="UYE219" s="403"/>
      <c r="UYQ219" s="727"/>
      <c r="UYT219" s="403"/>
      <c r="UYU219" s="403"/>
      <c r="UZG219" s="727"/>
      <c r="UZJ219" s="403"/>
      <c r="UZK219" s="403"/>
      <c r="UZW219" s="727"/>
      <c r="UZZ219" s="403"/>
      <c r="VAA219" s="403"/>
      <c r="VAM219" s="727"/>
      <c r="VAP219" s="403"/>
      <c r="VAQ219" s="403"/>
      <c r="VBC219" s="727"/>
      <c r="VBF219" s="403"/>
      <c r="VBG219" s="403"/>
      <c r="VBS219" s="727"/>
      <c r="VBV219" s="403"/>
      <c r="VBW219" s="403"/>
      <c r="VCI219" s="727"/>
      <c r="VCL219" s="403"/>
      <c r="VCM219" s="403"/>
      <c r="VCY219" s="727"/>
      <c r="VDB219" s="403"/>
      <c r="VDC219" s="403"/>
      <c r="VDO219" s="727"/>
      <c r="VDR219" s="403"/>
      <c r="VDS219" s="403"/>
      <c r="VEE219" s="727"/>
      <c r="VEH219" s="403"/>
      <c r="VEI219" s="403"/>
      <c r="VEU219" s="727"/>
      <c r="VEX219" s="403"/>
      <c r="VEY219" s="403"/>
      <c r="VFK219" s="727"/>
      <c r="VFN219" s="403"/>
      <c r="VFO219" s="403"/>
      <c r="VGA219" s="727"/>
      <c r="VGD219" s="403"/>
      <c r="VGE219" s="403"/>
      <c r="VGQ219" s="727"/>
      <c r="VGT219" s="403"/>
      <c r="VGU219" s="403"/>
      <c r="VHG219" s="727"/>
      <c r="VHJ219" s="403"/>
      <c r="VHK219" s="403"/>
      <c r="VHW219" s="727"/>
      <c r="VHZ219" s="403"/>
      <c r="VIA219" s="403"/>
      <c r="VIM219" s="727"/>
      <c r="VIP219" s="403"/>
      <c r="VIQ219" s="403"/>
      <c r="VJC219" s="727"/>
      <c r="VJF219" s="403"/>
      <c r="VJG219" s="403"/>
      <c r="VJS219" s="727"/>
      <c r="VJV219" s="403"/>
      <c r="VJW219" s="403"/>
      <c r="VKI219" s="727"/>
      <c r="VKL219" s="403"/>
      <c r="VKM219" s="403"/>
      <c r="VKY219" s="727"/>
      <c r="VLB219" s="403"/>
      <c r="VLC219" s="403"/>
      <c r="VLO219" s="727"/>
      <c r="VLR219" s="403"/>
      <c r="VLS219" s="403"/>
      <c r="VME219" s="727"/>
      <c r="VMH219" s="403"/>
      <c r="VMI219" s="403"/>
      <c r="VMU219" s="727"/>
      <c r="VMX219" s="403"/>
      <c r="VMY219" s="403"/>
      <c r="VNK219" s="727"/>
      <c r="VNN219" s="403"/>
      <c r="VNO219" s="403"/>
      <c r="VOA219" s="727"/>
      <c r="VOD219" s="403"/>
      <c r="VOE219" s="403"/>
      <c r="VOQ219" s="727"/>
      <c r="VOT219" s="403"/>
      <c r="VOU219" s="403"/>
      <c r="VPG219" s="727"/>
      <c r="VPJ219" s="403"/>
      <c r="VPK219" s="403"/>
      <c r="VPW219" s="727"/>
      <c r="VPZ219" s="403"/>
      <c r="VQA219" s="403"/>
      <c r="VQM219" s="727"/>
      <c r="VQP219" s="403"/>
      <c r="VQQ219" s="403"/>
      <c r="VRC219" s="727"/>
      <c r="VRF219" s="403"/>
      <c r="VRG219" s="403"/>
      <c r="VRS219" s="727"/>
      <c r="VRV219" s="403"/>
      <c r="VRW219" s="403"/>
      <c r="VSI219" s="727"/>
      <c r="VSL219" s="403"/>
      <c r="VSM219" s="403"/>
      <c r="VSY219" s="727"/>
      <c r="VTB219" s="403"/>
      <c r="VTC219" s="403"/>
      <c r="VTO219" s="727"/>
      <c r="VTR219" s="403"/>
      <c r="VTS219" s="403"/>
      <c r="VUE219" s="727"/>
      <c r="VUH219" s="403"/>
      <c r="VUI219" s="403"/>
      <c r="VUU219" s="727"/>
      <c r="VUX219" s="403"/>
      <c r="VUY219" s="403"/>
      <c r="VVK219" s="727"/>
      <c r="VVN219" s="403"/>
      <c r="VVO219" s="403"/>
      <c r="VWA219" s="727"/>
      <c r="VWD219" s="403"/>
      <c r="VWE219" s="403"/>
      <c r="VWQ219" s="727"/>
      <c r="VWT219" s="403"/>
      <c r="VWU219" s="403"/>
      <c r="VXG219" s="727"/>
      <c r="VXJ219" s="403"/>
      <c r="VXK219" s="403"/>
      <c r="VXW219" s="727"/>
      <c r="VXZ219" s="403"/>
      <c r="VYA219" s="403"/>
      <c r="VYM219" s="727"/>
      <c r="VYP219" s="403"/>
      <c r="VYQ219" s="403"/>
      <c r="VZC219" s="727"/>
      <c r="VZF219" s="403"/>
      <c r="VZG219" s="403"/>
      <c r="VZS219" s="727"/>
      <c r="VZV219" s="403"/>
      <c r="VZW219" s="403"/>
      <c r="WAI219" s="727"/>
      <c r="WAL219" s="403"/>
      <c r="WAM219" s="403"/>
      <c r="WAY219" s="727"/>
      <c r="WBB219" s="403"/>
      <c r="WBC219" s="403"/>
      <c r="WBO219" s="727"/>
      <c r="WBR219" s="403"/>
      <c r="WBS219" s="403"/>
      <c r="WCE219" s="727"/>
      <c r="WCH219" s="403"/>
      <c r="WCI219" s="403"/>
      <c r="WCU219" s="727"/>
      <c r="WCX219" s="403"/>
      <c r="WCY219" s="403"/>
      <c r="WDK219" s="727"/>
      <c r="WDN219" s="403"/>
      <c r="WDO219" s="403"/>
      <c r="WEA219" s="727"/>
      <c r="WED219" s="403"/>
      <c r="WEE219" s="403"/>
      <c r="WEQ219" s="727"/>
      <c r="WET219" s="403"/>
      <c r="WEU219" s="403"/>
      <c r="WFG219" s="727"/>
      <c r="WFJ219" s="403"/>
      <c r="WFK219" s="403"/>
      <c r="WFW219" s="727"/>
      <c r="WFZ219" s="403"/>
      <c r="WGA219" s="403"/>
      <c r="WGM219" s="727"/>
      <c r="WGP219" s="403"/>
      <c r="WGQ219" s="403"/>
      <c r="WHC219" s="727"/>
      <c r="WHF219" s="403"/>
      <c r="WHG219" s="403"/>
      <c r="WHS219" s="727"/>
      <c r="WHV219" s="403"/>
      <c r="WHW219" s="403"/>
      <c r="WII219" s="727"/>
      <c r="WIL219" s="403"/>
      <c r="WIM219" s="403"/>
      <c r="WIY219" s="727"/>
      <c r="WJB219" s="403"/>
      <c r="WJC219" s="403"/>
      <c r="WJO219" s="727"/>
      <c r="WJR219" s="403"/>
      <c r="WJS219" s="403"/>
      <c r="WKE219" s="727"/>
      <c r="WKH219" s="403"/>
      <c r="WKI219" s="403"/>
      <c r="WKU219" s="727"/>
      <c r="WKX219" s="403"/>
      <c r="WKY219" s="403"/>
      <c r="WLK219" s="727"/>
      <c r="WLN219" s="403"/>
      <c r="WLO219" s="403"/>
      <c r="WMA219" s="727"/>
      <c r="WMD219" s="403"/>
      <c r="WME219" s="403"/>
      <c r="WMQ219" s="727"/>
      <c r="WMT219" s="403"/>
      <c r="WMU219" s="403"/>
      <c r="WNG219" s="727"/>
      <c r="WNJ219" s="403"/>
      <c r="WNK219" s="403"/>
      <c r="WNW219" s="727"/>
      <c r="WNZ219" s="403"/>
      <c r="WOA219" s="403"/>
      <c r="WOM219" s="727"/>
      <c r="WOP219" s="403"/>
      <c r="WOQ219" s="403"/>
      <c r="WPC219" s="727"/>
      <c r="WPF219" s="403"/>
      <c r="WPG219" s="403"/>
      <c r="WPS219" s="727"/>
      <c r="WPV219" s="403"/>
      <c r="WPW219" s="403"/>
      <c r="WQI219" s="727"/>
      <c r="WQL219" s="403"/>
      <c r="WQM219" s="403"/>
      <c r="WQY219" s="727"/>
      <c r="WRB219" s="403"/>
      <c r="WRC219" s="403"/>
      <c r="WRO219" s="727"/>
      <c r="WRR219" s="403"/>
      <c r="WRS219" s="403"/>
      <c r="WSE219" s="727"/>
      <c r="WSH219" s="403"/>
      <c r="WSI219" s="403"/>
      <c r="WSU219" s="727"/>
      <c r="WSX219" s="403"/>
      <c r="WSY219" s="403"/>
      <c r="WTK219" s="727"/>
      <c r="WTN219" s="403"/>
      <c r="WTO219" s="403"/>
      <c r="WUA219" s="727"/>
      <c r="WUD219" s="403"/>
      <c r="WUE219" s="403"/>
      <c r="WUQ219" s="727"/>
      <c r="WUT219" s="403"/>
      <c r="WUU219" s="403"/>
      <c r="WVG219" s="727"/>
      <c r="WVJ219" s="403"/>
      <c r="WVK219" s="403"/>
      <c r="WVW219" s="727"/>
      <c r="WVZ219" s="403"/>
      <c r="WWA219" s="403"/>
      <c r="WWM219" s="727"/>
      <c r="WWP219" s="403"/>
      <c r="WWQ219" s="403"/>
      <c r="WXC219" s="727"/>
      <c r="WXF219" s="403"/>
      <c r="WXG219" s="403"/>
      <c r="WXS219" s="727"/>
      <c r="WXV219" s="403"/>
      <c r="WXW219" s="403"/>
      <c r="WYI219" s="727"/>
      <c r="WYL219" s="403"/>
      <c r="WYM219" s="403"/>
      <c r="WYY219" s="727"/>
      <c r="WZB219" s="403"/>
      <c r="WZC219" s="403"/>
      <c r="WZO219" s="727"/>
      <c r="WZR219" s="403"/>
      <c r="WZS219" s="403"/>
      <c r="XAE219" s="727"/>
      <c r="XAH219" s="403"/>
      <c r="XAI219" s="403"/>
      <c r="XAU219" s="727"/>
      <c r="XAX219" s="403"/>
      <c r="XAY219" s="403"/>
      <c r="XBK219" s="727"/>
      <c r="XBN219" s="403"/>
      <c r="XBO219" s="403"/>
      <c r="XCA219" s="727"/>
      <c r="XCD219" s="403"/>
      <c r="XCE219" s="403"/>
      <c r="XCQ219" s="727"/>
      <c r="XCT219" s="403"/>
      <c r="XCU219" s="403"/>
      <c r="XDG219" s="727"/>
      <c r="XDJ219" s="403"/>
      <c r="XDK219" s="403"/>
      <c r="XDW219" s="727"/>
      <c r="XDZ219" s="403"/>
      <c r="XEA219" s="403"/>
      <c r="XEM219" s="727"/>
      <c r="XEP219" s="403"/>
      <c r="XEQ219" s="403"/>
      <c r="XFC219" s="727"/>
    </row>
    <row r="220" spans="1:1023 1026:2047 2050:3071 3074:4095 4098:5119 5122:6143 6146:7167 7170:8191 8194:9215 9218:10239 10242:11263 11266:12287 12290:13311 13314:14335 14338:15359 15362:16383" s="94" customFormat="1">
      <c r="A220" s="570" t="s">
        <v>15</v>
      </c>
      <c r="B220" s="571">
        <v>45952</v>
      </c>
      <c r="C220" s="571">
        <v>45961</v>
      </c>
      <c r="D220" s="570" t="s">
        <v>485</v>
      </c>
      <c r="E220" s="570" t="s">
        <v>486</v>
      </c>
      <c r="F220" s="570">
        <v>53</v>
      </c>
      <c r="G220" s="570" t="s">
        <v>500</v>
      </c>
      <c r="H220" s="570">
        <v>2300</v>
      </c>
      <c r="I220" s="570">
        <v>15</v>
      </c>
      <c r="J220" s="570">
        <v>0</v>
      </c>
      <c r="K220" s="570">
        <v>0</v>
      </c>
      <c r="L220" s="570">
        <v>0</v>
      </c>
      <c r="M220" s="570">
        <v>0</v>
      </c>
      <c r="N220" s="570">
        <f t="shared" si="2199"/>
        <v>2315</v>
      </c>
      <c r="O220" s="563">
        <f t="shared" si="2200"/>
        <v>43.679245283018865</v>
      </c>
      <c r="P220" s="570" t="s">
        <v>1283</v>
      </c>
      <c r="R220" s="403"/>
      <c r="S220" s="403"/>
      <c r="AE220" s="727"/>
      <c r="AH220" s="403"/>
      <c r="AI220" s="403"/>
      <c r="AU220" s="727"/>
      <c r="AX220" s="403"/>
      <c r="AY220" s="403"/>
      <c r="BK220" s="727"/>
      <c r="BN220" s="403"/>
      <c r="BO220" s="403"/>
      <c r="CA220" s="727"/>
      <c r="CD220" s="403"/>
      <c r="CE220" s="403"/>
      <c r="CQ220" s="727"/>
      <c r="CT220" s="403"/>
      <c r="CU220" s="403"/>
      <c r="DG220" s="727"/>
      <c r="DJ220" s="403"/>
      <c r="DK220" s="403"/>
      <c r="DW220" s="727"/>
      <c r="DZ220" s="403"/>
      <c r="EA220" s="403"/>
      <c r="EM220" s="727"/>
      <c r="EP220" s="403"/>
      <c r="EQ220" s="403"/>
      <c r="FC220" s="727"/>
      <c r="FF220" s="403"/>
      <c r="FG220" s="403"/>
      <c r="FS220" s="727"/>
      <c r="FV220" s="403"/>
      <c r="FW220" s="403"/>
      <c r="GI220" s="727"/>
      <c r="GL220" s="403"/>
      <c r="GM220" s="403"/>
      <c r="GY220" s="727"/>
      <c r="HB220" s="403"/>
      <c r="HC220" s="403"/>
      <c r="HO220" s="727"/>
      <c r="HR220" s="403"/>
      <c r="HS220" s="403"/>
      <c r="IE220" s="727"/>
      <c r="IH220" s="403"/>
      <c r="II220" s="403"/>
      <c r="IU220" s="727"/>
      <c r="IX220" s="403"/>
      <c r="IY220" s="403"/>
      <c r="JK220" s="727"/>
      <c r="JN220" s="403"/>
      <c r="JO220" s="403"/>
      <c r="KA220" s="727"/>
      <c r="KD220" s="403"/>
      <c r="KE220" s="403"/>
      <c r="KQ220" s="727"/>
      <c r="KT220" s="403"/>
      <c r="KU220" s="403"/>
      <c r="LG220" s="727"/>
      <c r="LJ220" s="403"/>
      <c r="LK220" s="403"/>
      <c r="LW220" s="727"/>
      <c r="LZ220" s="403"/>
      <c r="MA220" s="403"/>
      <c r="MM220" s="727"/>
      <c r="MP220" s="403"/>
      <c r="MQ220" s="403"/>
      <c r="NC220" s="727"/>
      <c r="NF220" s="403"/>
      <c r="NG220" s="403"/>
      <c r="NS220" s="727"/>
      <c r="NV220" s="403"/>
      <c r="NW220" s="403"/>
      <c r="OI220" s="727"/>
      <c r="OL220" s="403"/>
      <c r="OM220" s="403"/>
      <c r="OY220" s="727"/>
      <c r="PB220" s="403"/>
      <c r="PC220" s="403"/>
      <c r="PO220" s="727"/>
      <c r="PR220" s="403"/>
      <c r="PS220" s="403"/>
      <c r="QE220" s="727"/>
      <c r="QH220" s="403"/>
      <c r="QI220" s="403"/>
      <c r="QU220" s="727"/>
      <c r="QX220" s="403"/>
      <c r="QY220" s="403"/>
      <c r="RK220" s="727"/>
      <c r="RN220" s="403"/>
      <c r="RO220" s="403"/>
      <c r="SA220" s="727"/>
      <c r="SD220" s="403"/>
      <c r="SE220" s="403"/>
      <c r="SQ220" s="727"/>
      <c r="ST220" s="403"/>
      <c r="SU220" s="403"/>
      <c r="TG220" s="727"/>
      <c r="TJ220" s="403"/>
      <c r="TK220" s="403"/>
      <c r="TW220" s="727"/>
      <c r="TZ220" s="403"/>
      <c r="UA220" s="403"/>
      <c r="UM220" s="727"/>
      <c r="UP220" s="403"/>
      <c r="UQ220" s="403"/>
      <c r="VC220" s="727"/>
      <c r="VF220" s="403"/>
      <c r="VG220" s="403"/>
      <c r="VS220" s="727"/>
      <c r="VV220" s="403"/>
      <c r="VW220" s="403"/>
      <c r="WI220" s="727"/>
      <c r="WL220" s="403"/>
      <c r="WM220" s="403"/>
      <c r="WY220" s="727"/>
      <c r="XB220" s="403"/>
      <c r="XC220" s="403"/>
      <c r="XO220" s="727"/>
      <c r="XR220" s="403"/>
      <c r="XS220" s="403"/>
      <c r="YE220" s="727"/>
      <c r="YH220" s="403"/>
      <c r="YI220" s="403"/>
      <c r="YU220" s="727"/>
      <c r="YX220" s="403"/>
      <c r="YY220" s="403"/>
      <c r="ZK220" s="727"/>
      <c r="ZN220" s="403"/>
      <c r="ZO220" s="403"/>
      <c r="AAA220" s="727"/>
      <c r="AAD220" s="403"/>
      <c r="AAE220" s="403"/>
      <c r="AAQ220" s="727"/>
      <c r="AAT220" s="403"/>
      <c r="AAU220" s="403"/>
      <c r="ABG220" s="727"/>
      <c r="ABJ220" s="403"/>
      <c r="ABK220" s="403"/>
      <c r="ABW220" s="727"/>
      <c r="ABZ220" s="403"/>
      <c r="ACA220" s="403"/>
      <c r="ACM220" s="727"/>
      <c r="ACP220" s="403"/>
      <c r="ACQ220" s="403"/>
      <c r="ADC220" s="727"/>
      <c r="ADF220" s="403"/>
      <c r="ADG220" s="403"/>
      <c r="ADS220" s="727"/>
      <c r="ADV220" s="403"/>
      <c r="ADW220" s="403"/>
      <c r="AEI220" s="727"/>
      <c r="AEL220" s="403"/>
      <c r="AEM220" s="403"/>
      <c r="AEY220" s="727"/>
      <c r="AFB220" s="403"/>
      <c r="AFC220" s="403"/>
      <c r="AFO220" s="727"/>
      <c r="AFR220" s="403"/>
      <c r="AFS220" s="403"/>
      <c r="AGE220" s="727"/>
      <c r="AGH220" s="403"/>
      <c r="AGI220" s="403"/>
      <c r="AGU220" s="727"/>
      <c r="AGX220" s="403"/>
      <c r="AGY220" s="403"/>
      <c r="AHK220" s="727"/>
      <c r="AHN220" s="403"/>
      <c r="AHO220" s="403"/>
      <c r="AIA220" s="727"/>
      <c r="AID220" s="403"/>
      <c r="AIE220" s="403"/>
      <c r="AIQ220" s="727"/>
      <c r="AIT220" s="403"/>
      <c r="AIU220" s="403"/>
      <c r="AJG220" s="727"/>
      <c r="AJJ220" s="403"/>
      <c r="AJK220" s="403"/>
      <c r="AJW220" s="727"/>
      <c r="AJZ220" s="403"/>
      <c r="AKA220" s="403"/>
      <c r="AKM220" s="727"/>
      <c r="AKP220" s="403"/>
      <c r="AKQ220" s="403"/>
      <c r="ALC220" s="727"/>
      <c r="ALF220" s="403"/>
      <c r="ALG220" s="403"/>
      <c r="ALS220" s="727"/>
      <c r="ALV220" s="403"/>
      <c r="ALW220" s="403"/>
      <c r="AMI220" s="727"/>
      <c r="AML220" s="403"/>
      <c r="AMM220" s="403"/>
      <c r="AMY220" s="727"/>
      <c r="ANB220" s="403"/>
      <c r="ANC220" s="403"/>
      <c r="ANO220" s="727"/>
      <c r="ANR220" s="403"/>
      <c r="ANS220" s="403"/>
      <c r="AOE220" s="727"/>
      <c r="AOH220" s="403"/>
      <c r="AOI220" s="403"/>
      <c r="AOU220" s="727"/>
      <c r="AOX220" s="403"/>
      <c r="AOY220" s="403"/>
      <c r="APK220" s="727"/>
      <c r="APN220" s="403"/>
      <c r="APO220" s="403"/>
      <c r="AQA220" s="727"/>
      <c r="AQD220" s="403"/>
      <c r="AQE220" s="403"/>
      <c r="AQQ220" s="727"/>
      <c r="AQT220" s="403"/>
      <c r="AQU220" s="403"/>
      <c r="ARG220" s="727"/>
      <c r="ARJ220" s="403"/>
      <c r="ARK220" s="403"/>
      <c r="ARW220" s="727"/>
      <c r="ARZ220" s="403"/>
      <c r="ASA220" s="403"/>
      <c r="ASM220" s="727"/>
      <c r="ASP220" s="403"/>
      <c r="ASQ220" s="403"/>
      <c r="ATC220" s="727"/>
      <c r="ATF220" s="403"/>
      <c r="ATG220" s="403"/>
      <c r="ATS220" s="727"/>
      <c r="ATV220" s="403"/>
      <c r="ATW220" s="403"/>
      <c r="AUI220" s="727"/>
      <c r="AUL220" s="403"/>
      <c r="AUM220" s="403"/>
      <c r="AUY220" s="727"/>
      <c r="AVB220" s="403"/>
      <c r="AVC220" s="403"/>
      <c r="AVO220" s="727"/>
      <c r="AVR220" s="403"/>
      <c r="AVS220" s="403"/>
      <c r="AWE220" s="727"/>
      <c r="AWH220" s="403"/>
      <c r="AWI220" s="403"/>
      <c r="AWU220" s="727"/>
      <c r="AWX220" s="403"/>
      <c r="AWY220" s="403"/>
      <c r="AXK220" s="727"/>
      <c r="AXN220" s="403"/>
      <c r="AXO220" s="403"/>
      <c r="AYA220" s="727"/>
      <c r="AYD220" s="403"/>
      <c r="AYE220" s="403"/>
      <c r="AYQ220" s="727"/>
      <c r="AYT220" s="403"/>
      <c r="AYU220" s="403"/>
      <c r="AZG220" s="727"/>
      <c r="AZJ220" s="403"/>
      <c r="AZK220" s="403"/>
      <c r="AZW220" s="727"/>
      <c r="AZZ220" s="403"/>
      <c r="BAA220" s="403"/>
      <c r="BAM220" s="727"/>
      <c r="BAP220" s="403"/>
      <c r="BAQ220" s="403"/>
      <c r="BBC220" s="727"/>
      <c r="BBF220" s="403"/>
      <c r="BBG220" s="403"/>
      <c r="BBS220" s="727"/>
      <c r="BBV220" s="403"/>
      <c r="BBW220" s="403"/>
      <c r="BCI220" s="727"/>
      <c r="BCL220" s="403"/>
      <c r="BCM220" s="403"/>
      <c r="BCY220" s="727"/>
      <c r="BDB220" s="403"/>
      <c r="BDC220" s="403"/>
      <c r="BDO220" s="727"/>
      <c r="BDR220" s="403"/>
      <c r="BDS220" s="403"/>
      <c r="BEE220" s="727"/>
      <c r="BEH220" s="403"/>
      <c r="BEI220" s="403"/>
      <c r="BEU220" s="727"/>
      <c r="BEX220" s="403"/>
      <c r="BEY220" s="403"/>
      <c r="BFK220" s="727"/>
      <c r="BFN220" s="403"/>
      <c r="BFO220" s="403"/>
      <c r="BGA220" s="727"/>
      <c r="BGD220" s="403"/>
      <c r="BGE220" s="403"/>
      <c r="BGQ220" s="727"/>
      <c r="BGT220" s="403"/>
      <c r="BGU220" s="403"/>
      <c r="BHG220" s="727"/>
      <c r="BHJ220" s="403"/>
      <c r="BHK220" s="403"/>
      <c r="BHW220" s="727"/>
      <c r="BHZ220" s="403"/>
      <c r="BIA220" s="403"/>
      <c r="BIM220" s="727"/>
      <c r="BIP220" s="403"/>
      <c r="BIQ220" s="403"/>
      <c r="BJC220" s="727"/>
      <c r="BJF220" s="403"/>
      <c r="BJG220" s="403"/>
      <c r="BJS220" s="727"/>
      <c r="BJV220" s="403"/>
      <c r="BJW220" s="403"/>
      <c r="BKI220" s="727"/>
      <c r="BKL220" s="403"/>
      <c r="BKM220" s="403"/>
      <c r="BKY220" s="727"/>
      <c r="BLB220" s="403"/>
      <c r="BLC220" s="403"/>
      <c r="BLO220" s="727"/>
      <c r="BLR220" s="403"/>
      <c r="BLS220" s="403"/>
      <c r="BME220" s="727"/>
      <c r="BMH220" s="403"/>
      <c r="BMI220" s="403"/>
      <c r="BMU220" s="727"/>
      <c r="BMX220" s="403"/>
      <c r="BMY220" s="403"/>
      <c r="BNK220" s="727"/>
      <c r="BNN220" s="403"/>
      <c r="BNO220" s="403"/>
      <c r="BOA220" s="727"/>
      <c r="BOD220" s="403"/>
      <c r="BOE220" s="403"/>
      <c r="BOQ220" s="727"/>
      <c r="BOT220" s="403"/>
      <c r="BOU220" s="403"/>
      <c r="BPG220" s="727"/>
      <c r="BPJ220" s="403"/>
      <c r="BPK220" s="403"/>
      <c r="BPW220" s="727"/>
      <c r="BPZ220" s="403"/>
      <c r="BQA220" s="403"/>
      <c r="BQM220" s="727"/>
      <c r="BQP220" s="403"/>
      <c r="BQQ220" s="403"/>
      <c r="BRC220" s="727"/>
      <c r="BRF220" s="403"/>
      <c r="BRG220" s="403"/>
      <c r="BRS220" s="727"/>
      <c r="BRV220" s="403"/>
      <c r="BRW220" s="403"/>
      <c r="BSI220" s="727"/>
      <c r="BSL220" s="403"/>
      <c r="BSM220" s="403"/>
      <c r="BSY220" s="727"/>
      <c r="BTB220" s="403"/>
      <c r="BTC220" s="403"/>
      <c r="BTO220" s="727"/>
      <c r="BTR220" s="403"/>
      <c r="BTS220" s="403"/>
      <c r="BUE220" s="727"/>
      <c r="BUH220" s="403"/>
      <c r="BUI220" s="403"/>
      <c r="BUU220" s="727"/>
      <c r="BUX220" s="403"/>
      <c r="BUY220" s="403"/>
      <c r="BVK220" s="727"/>
      <c r="BVN220" s="403"/>
      <c r="BVO220" s="403"/>
      <c r="BWA220" s="727"/>
      <c r="BWD220" s="403"/>
      <c r="BWE220" s="403"/>
      <c r="BWQ220" s="727"/>
      <c r="BWT220" s="403"/>
      <c r="BWU220" s="403"/>
      <c r="BXG220" s="727"/>
      <c r="BXJ220" s="403"/>
      <c r="BXK220" s="403"/>
      <c r="BXW220" s="727"/>
      <c r="BXZ220" s="403"/>
      <c r="BYA220" s="403"/>
      <c r="BYM220" s="727"/>
      <c r="BYP220" s="403"/>
      <c r="BYQ220" s="403"/>
      <c r="BZC220" s="727"/>
      <c r="BZF220" s="403"/>
      <c r="BZG220" s="403"/>
      <c r="BZS220" s="727"/>
      <c r="BZV220" s="403"/>
      <c r="BZW220" s="403"/>
      <c r="CAI220" s="727"/>
      <c r="CAL220" s="403"/>
      <c r="CAM220" s="403"/>
      <c r="CAY220" s="727"/>
      <c r="CBB220" s="403"/>
      <c r="CBC220" s="403"/>
      <c r="CBO220" s="727"/>
      <c r="CBR220" s="403"/>
      <c r="CBS220" s="403"/>
      <c r="CCE220" s="727"/>
      <c r="CCH220" s="403"/>
      <c r="CCI220" s="403"/>
      <c r="CCU220" s="727"/>
      <c r="CCX220" s="403"/>
      <c r="CCY220" s="403"/>
      <c r="CDK220" s="727"/>
      <c r="CDN220" s="403"/>
      <c r="CDO220" s="403"/>
      <c r="CEA220" s="727"/>
      <c r="CED220" s="403"/>
      <c r="CEE220" s="403"/>
      <c r="CEQ220" s="727"/>
      <c r="CET220" s="403"/>
      <c r="CEU220" s="403"/>
      <c r="CFG220" s="727"/>
      <c r="CFJ220" s="403"/>
      <c r="CFK220" s="403"/>
      <c r="CFW220" s="727"/>
      <c r="CFZ220" s="403"/>
      <c r="CGA220" s="403"/>
      <c r="CGM220" s="727"/>
      <c r="CGP220" s="403"/>
      <c r="CGQ220" s="403"/>
      <c r="CHC220" s="727"/>
      <c r="CHF220" s="403"/>
      <c r="CHG220" s="403"/>
      <c r="CHS220" s="727"/>
      <c r="CHV220" s="403"/>
      <c r="CHW220" s="403"/>
      <c r="CII220" s="727"/>
      <c r="CIL220" s="403"/>
      <c r="CIM220" s="403"/>
      <c r="CIY220" s="727"/>
      <c r="CJB220" s="403"/>
      <c r="CJC220" s="403"/>
      <c r="CJO220" s="727"/>
      <c r="CJR220" s="403"/>
      <c r="CJS220" s="403"/>
      <c r="CKE220" s="727"/>
      <c r="CKH220" s="403"/>
      <c r="CKI220" s="403"/>
      <c r="CKU220" s="727"/>
      <c r="CKX220" s="403"/>
      <c r="CKY220" s="403"/>
      <c r="CLK220" s="727"/>
      <c r="CLN220" s="403"/>
      <c r="CLO220" s="403"/>
      <c r="CMA220" s="727"/>
      <c r="CMD220" s="403"/>
      <c r="CME220" s="403"/>
      <c r="CMQ220" s="727"/>
      <c r="CMT220" s="403"/>
      <c r="CMU220" s="403"/>
      <c r="CNG220" s="727"/>
      <c r="CNJ220" s="403"/>
      <c r="CNK220" s="403"/>
      <c r="CNW220" s="727"/>
      <c r="CNZ220" s="403"/>
      <c r="COA220" s="403"/>
      <c r="COM220" s="727"/>
      <c r="COP220" s="403"/>
      <c r="COQ220" s="403"/>
      <c r="CPC220" s="727"/>
      <c r="CPF220" s="403"/>
      <c r="CPG220" s="403"/>
      <c r="CPS220" s="727"/>
      <c r="CPV220" s="403"/>
      <c r="CPW220" s="403"/>
      <c r="CQI220" s="727"/>
      <c r="CQL220" s="403"/>
      <c r="CQM220" s="403"/>
      <c r="CQY220" s="727"/>
      <c r="CRB220" s="403"/>
      <c r="CRC220" s="403"/>
      <c r="CRO220" s="727"/>
      <c r="CRR220" s="403"/>
      <c r="CRS220" s="403"/>
      <c r="CSE220" s="727"/>
      <c r="CSH220" s="403"/>
      <c r="CSI220" s="403"/>
      <c r="CSU220" s="727"/>
      <c r="CSX220" s="403"/>
      <c r="CSY220" s="403"/>
      <c r="CTK220" s="727"/>
      <c r="CTN220" s="403"/>
      <c r="CTO220" s="403"/>
      <c r="CUA220" s="727"/>
      <c r="CUD220" s="403"/>
      <c r="CUE220" s="403"/>
      <c r="CUQ220" s="727"/>
      <c r="CUT220" s="403"/>
      <c r="CUU220" s="403"/>
      <c r="CVG220" s="727"/>
      <c r="CVJ220" s="403"/>
      <c r="CVK220" s="403"/>
      <c r="CVW220" s="727"/>
      <c r="CVZ220" s="403"/>
      <c r="CWA220" s="403"/>
      <c r="CWM220" s="727"/>
      <c r="CWP220" s="403"/>
      <c r="CWQ220" s="403"/>
      <c r="CXC220" s="727"/>
      <c r="CXF220" s="403"/>
      <c r="CXG220" s="403"/>
      <c r="CXS220" s="727"/>
      <c r="CXV220" s="403"/>
      <c r="CXW220" s="403"/>
      <c r="CYI220" s="727"/>
      <c r="CYL220" s="403"/>
      <c r="CYM220" s="403"/>
      <c r="CYY220" s="727"/>
      <c r="CZB220" s="403"/>
      <c r="CZC220" s="403"/>
      <c r="CZO220" s="727"/>
      <c r="CZR220" s="403"/>
      <c r="CZS220" s="403"/>
      <c r="DAE220" s="727"/>
      <c r="DAH220" s="403"/>
      <c r="DAI220" s="403"/>
      <c r="DAU220" s="727"/>
      <c r="DAX220" s="403"/>
      <c r="DAY220" s="403"/>
      <c r="DBK220" s="727"/>
      <c r="DBN220" s="403"/>
      <c r="DBO220" s="403"/>
      <c r="DCA220" s="727"/>
      <c r="DCD220" s="403"/>
      <c r="DCE220" s="403"/>
      <c r="DCQ220" s="727"/>
      <c r="DCT220" s="403"/>
      <c r="DCU220" s="403"/>
      <c r="DDG220" s="727"/>
      <c r="DDJ220" s="403"/>
      <c r="DDK220" s="403"/>
      <c r="DDW220" s="727"/>
      <c r="DDZ220" s="403"/>
      <c r="DEA220" s="403"/>
      <c r="DEM220" s="727"/>
      <c r="DEP220" s="403"/>
      <c r="DEQ220" s="403"/>
      <c r="DFC220" s="727"/>
      <c r="DFF220" s="403"/>
      <c r="DFG220" s="403"/>
      <c r="DFS220" s="727"/>
      <c r="DFV220" s="403"/>
      <c r="DFW220" s="403"/>
      <c r="DGI220" s="727"/>
      <c r="DGL220" s="403"/>
      <c r="DGM220" s="403"/>
      <c r="DGY220" s="727"/>
      <c r="DHB220" s="403"/>
      <c r="DHC220" s="403"/>
      <c r="DHO220" s="727"/>
      <c r="DHR220" s="403"/>
      <c r="DHS220" s="403"/>
      <c r="DIE220" s="727"/>
      <c r="DIH220" s="403"/>
      <c r="DII220" s="403"/>
      <c r="DIU220" s="727"/>
      <c r="DIX220" s="403"/>
      <c r="DIY220" s="403"/>
      <c r="DJK220" s="727"/>
      <c r="DJN220" s="403"/>
      <c r="DJO220" s="403"/>
      <c r="DKA220" s="727"/>
      <c r="DKD220" s="403"/>
      <c r="DKE220" s="403"/>
      <c r="DKQ220" s="727"/>
      <c r="DKT220" s="403"/>
      <c r="DKU220" s="403"/>
      <c r="DLG220" s="727"/>
      <c r="DLJ220" s="403"/>
      <c r="DLK220" s="403"/>
      <c r="DLW220" s="727"/>
      <c r="DLZ220" s="403"/>
      <c r="DMA220" s="403"/>
      <c r="DMM220" s="727"/>
      <c r="DMP220" s="403"/>
      <c r="DMQ220" s="403"/>
      <c r="DNC220" s="727"/>
      <c r="DNF220" s="403"/>
      <c r="DNG220" s="403"/>
      <c r="DNS220" s="727"/>
      <c r="DNV220" s="403"/>
      <c r="DNW220" s="403"/>
      <c r="DOI220" s="727"/>
      <c r="DOL220" s="403"/>
      <c r="DOM220" s="403"/>
      <c r="DOY220" s="727"/>
      <c r="DPB220" s="403"/>
      <c r="DPC220" s="403"/>
      <c r="DPO220" s="727"/>
      <c r="DPR220" s="403"/>
      <c r="DPS220" s="403"/>
      <c r="DQE220" s="727"/>
      <c r="DQH220" s="403"/>
      <c r="DQI220" s="403"/>
      <c r="DQU220" s="727"/>
      <c r="DQX220" s="403"/>
      <c r="DQY220" s="403"/>
      <c r="DRK220" s="727"/>
      <c r="DRN220" s="403"/>
      <c r="DRO220" s="403"/>
      <c r="DSA220" s="727"/>
      <c r="DSD220" s="403"/>
      <c r="DSE220" s="403"/>
      <c r="DSQ220" s="727"/>
      <c r="DST220" s="403"/>
      <c r="DSU220" s="403"/>
      <c r="DTG220" s="727"/>
      <c r="DTJ220" s="403"/>
      <c r="DTK220" s="403"/>
      <c r="DTW220" s="727"/>
      <c r="DTZ220" s="403"/>
      <c r="DUA220" s="403"/>
      <c r="DUM220" s="727"/>
      <c r="DUP220" s="403"/>
      <c r="DUQ220" s="403"/>
      <c r="DVC220" s="727"/>
      <c r="DVF220" s="403"/>
      <c r="DVG220" s="403"/>
      <c r="DVS220" s="727"/>
      <c r="DVV220" s="403"/>
      <c r="DVW220" s="403"/>
      <c r="DWI220" s="727"/>
      <c r="DWL220" s="403"/>
      <c r="DWM220" s="403"/>
      <c r="DWY220" s="727"/>
      <c r="DXB220" s="403"/>
      <c r="DXC220" s="403"/>
      <c r="DXO220" s="727"/>
      <c r="DXR220" s="403"/>
      <c r="DXS220" s="403"/>
      <c r="DYE220" s="727"/>
      <c r="DYH220" s="403"/>
      <c r="DYI220" s="403"/>
      <c r="DYU220" s="727"/>
      <c r="DYX220" s="403"/>
      <c r="DYY220" s="403"/>
      <c r="DZK220" s="727"/>
      <c r="DZN220" s="403"/>
      <c r="DZO220" s="403"/>
      <c r="EAA220" s="727"/>
      <c r="EAD220" s="403"/>
      <c r="EAE220" s="403"/>
      <c r="EAQ220" s="727"/>
      <c r="EAT220" s="403"/>
      <c r="EAU220" s="403"/>
      <c r="EBG220" s="727"/>
      <c r="EBJ220" s="403"/>
      <c r="EBK220" s="403"/>
      <c r="EBW220" s="727"/>
      <c r="EBZ220" s="403"/>
      <c r="ECA220" s="403"/>
      <c r="ECM220" s="727"/>
      <c r="ECP220" s="403"/>
      <c r="ECQ220" s="403"/>
      <c r="EDC220" s="727"/>
      <c r="EDF220" s="403"/>
      <c r="EDG220" s="403"/>
      <c r="EDS220" s="727"/>
      <c r="EDV220" s="403"/>
      <c r="EDW220" s="403"/>
      <c r="EEI220" s="727"/>
      <c r="EEL220" s="403"/>
      <c r="EEM220" s="403"/>
      <c r="EEY220" s="727"/>
      <c r="EFB220" s="403"/>
      <c r="EFC220" s="403"/>
      <c r="EFO220" s="727"/>
      <c r="EFR220" s="403"/>
      <c r="EFS220" s="403"/>
      <c r="EGE220" s="727"/>
      <c r="EGH220" s="403"/>
      <c r="EGI220" s="403"/>
      <c r="EGU220" s="727"/>
      <c r="EGX220" s="403"/>
      <c r="EGY220" s="403"/>
      <c r="EHK220" s="727"/>
      <c r="EHN220" s="403"/>
      <c r="EHO220" s="403"/>
      <c r="EIA220" s="727"/>
      <c r="EID220" s="403"/>
      <c r="EIE220" s="403"/>
      <c r="EIQ220" s="727"/>
      <c r="EIT220" s="403"/>
      <c r="EIU220" s="403"/>
      <c r="EJG220" s="727"/>
      <c r="EJJ220" s="403"/>
      <c r="EJK220" s="403"/>
      <c r="EJW220" s="727"/>
      <c r="EJZ220" s="403"/>
      <c r="EKA220" s="403"/>
      <c r="EKM220" s="727"/>
      <c r="EKP220" s="403"/>
      <c r="EKQ220" s="403"/>
      <c r="ELC220" s="727"/>
      <c r="ELF220" s="403"/>
      <c r="ELG220" s="403"/>
      <c r="ELS220" s="727"/>
      <c r="ELV220" s="403"/>
      <c r="ELW220" s="403"/>
      <c r="EMI220" s="727"/>
      <c r="EML220" s="403"/>
      <c r="EMM220" s="403"/>
      <c r="EMY220" s="727"/>
      <c r="ENB220" s="403"/>
      <c r="ENC220" s="403"/>
      <c r="ENO220" s="727"/>
      <c r="ENR220" s="403"/>
      <c r="ENS220" s="403"/>
      <c r="EOE220" s="727"/>
      <c r="EOH220" s="403"/>
      <c r="EOI220" s="403"/>
      <c r="EOU220" s="727"/>
      <c r="EOX220" s="403"/>
      <c r="EOY220" s="403"/>
      <c r="EPK220" s="727"/>
      <c r="EPN220" s="403"/>
      <c r="EPO220" s="403"/>
      <c r="EQA220" s="727"/>
      <c r="EQD220" s="403"/>
      <c r="EQE220" s="403"/>
      <c r="EQQ220" s="727"/>
      <c r="EQT220" s="403"/>
      <c r="EQU220" s="403"/>
      <c r="ERG220" s="727"/>
      <c r="ERJ220" s="403"/>
      <c r="ERK220" s="403"/>
      <c r="ERW220" s="727"/>
      <c r="ERZ220" s="403"/>
      <c r="ESA220" s="403"/>
      <c r="ESM220" s="727"/>
      <c r="ESP220" s="403"/>
      <c r="ESQ220" s="403"/>
      <c r="ETC220" s="727"/>
      <c r="ETF220" s="403"/>
      <c r="ETG220" s="403"/>
      <c r="ETS220" s="727"/>
      <c r="ETV220" s="403"/>
      <c r="ETW220" s="403"/>
      <c r="EUI220" s="727"/>
      <c r="EUL220" s="403"/>
      <c r="EUM220" s="403"/>
      <c r="EUY220" s="727"/>
      <c r="EVB220" s="403"/>
      <c r="EVC220" s="403"/>
      <c r="EVO220" s="727"/>
      <c r="EVR220" s="403"/>
      <c r="EVS220" s="403"/>
      <c r="EWE220" s="727"/>
      <c r="EWH220" s="403"/>
      <c r="EWI220" s="403"/>
      <c r="EWU220" s="727"/>
      <c r="EWX220" s="403"/>
      <c r="EWY220" s="403"/>
      <c r="EXK220" s="727"/>
      <c r="EXN220" s="403"/>
      <c r="EXO220" s="403"/>
      <c r="EYA220" s="727"/>
      <c r="EYD220" s="403"/>
      <c r="EYE220" s="403"/>
      <c r="EYQ220" s="727"/>
      <c r="EYT220" s="403"/>
      <c r="EYU220" s="403"/>
      <c r="EZG220" s="727"/>
      <c r="EZJ220" s="403"/>
      <c r="EZK220" s="403"/>
      <c r="EZW220" s="727"/>
      <c r="EZZ220" s="403"/>
      <c r="FAA220" s="403"/>
      <c r="FAM220" s="727"/>
      <c r="FAP220" s="403"/>
      <c r="FAQ220" s="403"/>
      <c r="FBC220" s="727"/>
      <c r="FBF220" s="403"/>
      <c r="FBG220" s="403"/>
      <c r="FBS220" s="727"/>
      <c r="FBV220" s="403"/>
      <c r="FBW220" s="403"/>
      <c r="FCI220" s="727"/>
      <c r="FCL220" s="403"/>
      <c r="FCM220" s="403"/>
      <c r="FCY220" s="727"/>
      <c r="FDB220" s="403"/>
      <c r="FDC220" s="403"/>
      <c r="FDO220" s="727"/>
      <c r="FDR220" s="403"/>
      <c r="FDS220" s="403"/>
      <c r="FEE220" s="727"/>
      <c r="FEH220" s="403"/>
      <c r="FEI220" s="403"/>
      <c r="FEU220" s="727"/>
      <c r="FEX220" s="403"/>
      <c r="FEY220" s="403"/>
      <c r="FFK220" s="727"/>
      <c r="FFN220" s="403"/>
      <c r="FFO220" s="403"/>
      <c r="FGA220" s="727"/>
      <c r="FGD220" s="403"/>
      <c r="FGE220" s="403"/>
      <c r="FGQ220" s="727"/>
      <c r="FGT220" s="403"/>
      <c r="FGU220" s="403"/>
      <c r="FHG220" s="727"/>
      <c r="FHJ220" s="403"/>
      <c r="FHK220" s="403"/>
      <c r="FHW220" s="727"/>
      <c r="FHZ220" s="403"/>
      <c r="FIA220" s="403"/>
      <c r="FIM220" s="727"/>
      <c r="FIP220" s="403"/>
      <c r="FIQ220" s="403"/>
      <c r="FJC220" s="727"/>
      <c r="FJF220" s="403"/>
      <c r="FJG220" s="403"/>
      <c r="FJS220" s="727"/>
      <c r="FJV220" s="403"/>
      <c r="FJW220" s="403"/>
      <c r="FKI220" s="727"/>
      <c r="FKL220" s="403"/>
      <c r="FKM220" s="403"/>
      <c r="FKY220" s="727"/>
      <c r="FLB220" s="403"/>
      <c r="FLC220" s="403"/>
      <c r="FLO220" s="727"/>
      <c r="FLR220" s="403"/>
      <c r="FLS220" s="403"/>
      <c r="FME220" s="727"/>
      <c r="FMH220" s="403"/>
      <c r="FMI220" s="403"/>
      <c r="FMU220" s="727"/>
      <c r="FMX220" s="403"/>
      <c r="FMY220" s="403"/>
      <c r="FNK220" s="727"/>
      <c r="FNN220" s="403"/>
      <c r="FNO220" s="403"/>
      <c r="FOA220" s="727"/>
      <c r="FOD220" s="403"/>
      <c r="FOE220" s="403"/>
      <c r="FOQ220" s="727"/>
      <c r="FOT220" s="403"/>
      <c r="FOU220" s="403"/>
      <c r="FPG220" s="727"/>
      <c r="FPJ220" s="403"/>
      <c r="FPK220" s="403"/>
      <c r="FPW220" s="727"/>
      <c r="FPZ220" s="403"/>
      <c r="FQA220" s="403"/>
      <c r="FQM220" s="727"/>
      <c r="FQP220" s="403"/>
      <c r="FQQ220" s="403"/>
      <c r="FRC220" s="727"/>
      <c r="FRF220" s="403"/>
      <c r="FRG220" s="403"/>
      <c r="FRS220" s="727"/>
      <c r="FRV220" s="403"/>
      <c r="FRW220" s="403"/>
      <c r="FSI220" s="727"/>
      <c r="FSL220" s="403"/>
      <c r="FSM220" s="403"/>
      <c r="FSY220" s="727"/>
      <c r="FTB220" s="403"/>
      <c r="FTC220" s="403"/>
      <c r="FTO220" s="727"/>
      <c r="FTR220" s="403"/>
      <c r="FTS220" s="403"/>
      <c r="FUE220" s="727"/>
      <c r="FUH220" s="403"/>
      <c r="FUI220" s="403"/>
      <c r="FUU220" s="727"/>
      <c r="FUX220" s="403"/>
      <c r="FUY220" s="403"/>
      <c r="FVK220" s="727"/>
      <c r="FVN220" s="403"/>
      <c r="FVO220" s="403"/>
      <c r="FWA220" s="727"/>
      <c r="FWD220" s="403"/>
      <c r="FWE220" s="403"/>
      <c r="FWQ220" s="727"/>
      <c r="FWT220" s="403"/>
      <c r="FWU220" s="403"/>
      <c r="FXG220" s="727"/>
      <c r="FXJ220" s="403"/>
      <c r="FXK220" s="403"/>
      <c r="FXW220" s="727"/>
      <c r="FXZ220" s="403"/>
      <c r="FYA220" s="403"/>
      <c r="FYM220" s="727"/>
      <c r="FYP220" s="403"/>
      <c r="FYQ220" s="403"/>
      <c r="FZC220" s="727"/>
      <c r="FZF220" s="403"/>
      <c r="FZG220" s="403"/>
      <c r="FZS220" s="727"/>
      <c r="FZV220" s="403"/>
      <c r="FZW220" s="403"/>
      <c r="GAI220" s="727"/>
      <c r="GAL220" s="403"/>
      <c r="GAM220" s="403"/>
      <c r="GAY220" s="727"/>
      <c r="GBB220" s="403"/>
      <c r="GBC220" s="403"/>
      <c r="GBO220" s="727"/>
      <c r="GBR220" s="403"/>
      <c r="GBS220" s="403"/>
      <c r="GCE220" s="727"/>
      <c r="GCH220" s="403"/>
      <c r="GCI220" s="403"/>
      <c r="GCU220" s="727"/>
      <c r="GCX220" s="403"/>
      <c r="GCY220" s="403"/>
      <c r="GDK220" s="727"/>
      <c r="GDN220" s="403"/>
      <c r="GDO220" s="403"/>
      <c r="GEA220" s="727"/>
      <c r="GED220" s="403"/>
      <c r="GEE220" s="403"/>
      <c r="GEQ220" s="727"/>
      <c r="GET220" s="403"/>
      <c r="GEU220" s="403"/>
      <c r="GFG220" s="727"/>
      <c r="GFJ220" s="403"/>
      <c r="GFK220" s="403"/>
      <c r="GFW220" s="727"/>
      <c r="GFZ220" s="403"/>
      <c r="GGA220" s="403"/>
      <c r="GGM220" s="727"/>
      <c r="GGP220" s="403"/>
      <c r="GGQ220" s="403"/>
      <c r="GHC220" s="727"/>
      <c r="GHF220" s="403"/>
      <c r="GHG220" s="403"/>
      <c r="GHS220" s="727"/>
      <c r="GHV220" s="403"/>
      <c r="GHW220" s="403"/>
      <c r="GII220" s="727"/>
      <c r="GIL220" s="403"/>
      <c r="GIM220" s="403"/>
      <c r="GIY220" s="727"/>
      <c r="GJB220" s="403"/>
      <c r="GJC220" s="403"/>
      <c r="GJO220" s="727"/>
      <c r="GJR220" s="403"/>
      <c r="GJS220" s="403"/>
      <c r="GKE220" s="727"/>
      <c r="GKH220" s="403"/>
      <c r="GKI220" s="403"/>
      <c r="GKU220" s="727"/>
      <c r="GKX220" s="403"/>
      <c r="GKY220" s="403"/>
      <c r="GLK220" s="727"/>
      <c r="GLN220" s="403"/>
      <c r="GLO220" s="403"/>
      <c r="GMA220" s="727"/>
      <c r="GMD220" s="403"/>
      <c r="GME220" s="403"/>
      <c r="GMQ220" s="727"/>
      <c r="GMT220" s="403"/>
      <c r="GMU220" s="403"/>
      <c r="GNG220" s="727"/>
      <c r="GNJ220" s="403"/>
      <c r="GNK220" s="403"/>
      <c r="GNW220" s="727"/>
      <c r="GNZ220" s="403"/>
      <c r="GOA220" s="403"/>
      <c r="GOM220" s="727"/>
      <c r="GOP220" s="403"/>
      <c r="GOQ220" s="403"/>
      <c r="GPC220" s="727"/>
      <c r="GPF220" s="403"/>
      <c r="GPG220" s="403"/>
      <c r="GPS220" s="727"/>
      <c r="GPV220" s="403"/>
      <c r="GPW220" s="403"/>
      <c r="GQI220" s="727"/>
      <c r="GQL220" s="403"/>
      <c r="GQM220" s="403"/>
      <c r="GQY220" s="727"/>
      <c r="GRB220" s="403"/>
      <c r="GRC220" s="403"/>
      <c r="GRO220" s="727"/>
      <c r="GRR220" s="403"/>
      <c r="GRS220" s="403"/>
      <c r="GSE220" s="727"/>
      <c r="GSH220" s="403"/>
      <c r="GSI220" s="403"/>
      <c r="GSU220" s="727"/>
      <c r="GSX220" s="403"/>
      <c r="GSY220" s="403"/>
      <c r="GTK220" s="727"/>
      <c r="GTN220" s="403"/>
      <c r="GTO220" s="403"/>
      <c r="GUA220" s="727"/>
      <c r="GUD220" s="403"/>
      <c r="GUE220" s="403"/>
      <c r="GUQ220" s="727"/>
      <c r="GUT220" s="403"/>
      <c r="GUU220" s="403"/>
      <c r="GVG220" s="727"/>
      <c r="GVJ220" s="403"/>
      <c r="GVK220" s="403"/>
      <c r="GVW220" s="727"/>
      <c r="GVZ220" s="403"/>
      <c r="GWA220" s="403"/>
      <c r="GWM220" s="727"/>
      <c r="GWP220" s="403"/>
      <c r="GWQ220" s="403"/>
      <c r="GXC220" s="727"/>
      <c r="GXF220" s="403"/>
      <c r="GXG220" s="403"/>
      <c r="GXS220" s="727"/>
      <c r="GXV220" s="403"/>
      <c r="GXW220" s="403"/>
      <c r="GYI220" s="727"/>
      <c r="GYL220" s="403"/>
      <c r="GYM220" s="403"/>
      <c r="GYY220" s="727"/>
      <c r="GZB220" s="403"/>
      <c r="GZC220" s="403"/>
      <c r="GZO220" s="727"/>
      <c r="GZR220" s="403"/>
      <c r="GZS220" s="403"/>
      <c r="HAE220" s="727"/>
      <c r="HAH220" s="403"/>
      <c r="HAI220" s="403"/>
      <c r="HAU220" s="727"/>
      <c r="HAX220" s="403"/>
      <c r="HAY220" s="403"/>
      <c r="HBK220" s="727"/>
      <c r="HBN220" s="403"/>
      <c r="HBO220" s="403"/>
      <c r="HCA220" s="727"/>
      <c r="HCD220" s="403"/>
      <c r="HCE220" s="403"/>
      <c r="HCQ220" s="727"/>
      <c r="HCT220" s="403"/>
      <c r="HCU220" s="403"/>
      <c r="HDG220" s="727"/>
      <c r="HDJ220" s="403"/>
      <c r="HDK220" s="403"/>
      <c r="HDW220" s="727"/>
      <c r="HDZ220" s="403"/>
      <c r="HEA220" s="403"/>
      <c r="HEM220" s="727"/>
      <c r="HEP220" s="403"/>
      <c r="HEQ220" s="403"/>
      <c r="HFC220" s="727"/>
      <c r="HFF220" s="403"/>
      <c r="HFG220" s="403"/>
      <c r="HFS220" s="727"/>
      <c r="HFV220" s="403"/>
      <c r="HFW220" s="403"/>
      <c r="HGI220" s="727"/>
      <c r="HGL220" s="403"/>
      <c r="HGM220" s="403"/>
      <c r="HGY220" s="727"/>
      <c r="HHB220" s="403"/>
      <c r="HHC220" s="403"/>
      <c r="HHO220" s="727"/>
      <c r="HHR220" s="403"/>
      <c r="HHS220" s="403"/>
      <c r="HIE220" s="727"/>
      <c r="HIH220" s="403"/>
      <c r="HII220" s="403"/>
      <c r="HIU220" s="727"/>
      <c r="HIX220" s="403"/>
      <c r="HIY220" s="403"/>
      <c r="HJK220" s="727"/>
      <c r="HJN220" s="403"/>
      <c r="HJO220" s="403"/>
      <c r="HKA220" s="727"/>
      <c r="HKD220" s="403"/>
      <c r="HKE220" s="403"/>
      <c r="HKQ220" s="727"/>
      <c r="HKT220" s="403"/>
      <c r="HKU220" s="403"/>
      <c r="HLG220" s="727"/>
      <c r="HLJ220" s="403"/>
      <c r="HLK220" s="403"/>
      <c r="HLW220" s="727"/>
      <c r="HLZ220" s="403"/>
      <c r="HMA220" s="403"/>
      <c r="HMM220" s="727"/>
      <c r="HMP220" s="403"/>
      <c r="HMQ220" s="403"/>
      <c r="HNC220" s="727"/>
      <c r="HNF220" s="403"/>
      <c r="HNG220" s="403"/>
      <c r="HNS220" s="727"/>
      <c r="HNV220" s="403"/>
      <c r="HNW220" s="403"/>
      <c r="HOI220" s="727"/>
      <c r="HOL220" s="403"/>
      <c r="HOM220" s="403"/>
      <c r="HOY220" s="727"/>
      <c r="HPB220" s="403"/>
      <c r="HPC220" s="403"/>
      <c r="HPO220" s="727"/>
      <c r="HPR220" s="403"/>
      <c r="HPS220" s="403"/>
      <c r="HQE220" s="727"/>
      <c r="HQH220" s="403"/>
      <c r="HQI220" s="403"/>
      <c r="HQU220" s="727"/>
      <c r="HQX220" s="403"/>
      <c r="HQY220" s="403"/>
      <c r="HRK220" s="727"/>
      <c r="HRN220" s="403"/>
      <c r="HRO220" s="403"/>
      <c r="HSA220" s="727"/>
      <c r="HSD220" s="403"/>
      <c r="HSE220" s="403"/>
      <c r="HSQ220" s="727"/>
      <c r="HST220" s="403"/>
      <c r="HSU220" s="403"/>
      <c r="HTG220" s="727"/>
      <c r="HTJ220" s="403"/>
      <c r="HTK220" s="403"/>
      <c r="HTW220" s="727"/>
      <c r="HTZ220" s="403"/>
      <c r="HUA220" s="403"/>
      <c r="HUM220" s="727"/>
      <c r="HUP220" s="403"/>
      <c r="HUQ220" s="403"/>
      <c r="HVC220" s="727"/>
      <c r="HVF220" s="403"/>
      <c r="HVG220" s="403"/>
      <c r="HVS220" s="727"/>
      <c r="HVV220" s="403"/>
      <c r="HVW220" s="403"/>
      <c r="HWI220" s="727"/>
      <c r="HWL220" s="403"/>
      <c r="HWM220" s="403"/>
      <c r="HWY220" s="727"/>
      <c r="HXB220" s="403"/>
      <c r="HXC220" s="403"/>
      <c r="HXO220" s="727"/>
      <c r="HXR220" s="403"/>
      <c r="HXS220" s="403"/>
      <c r="HYE220" s="727"/>
      <c r="HYH220" s="403"/>
      <c r="HYI220" s="403"/>
      <c r="HYU220" s="727"/>
      <c r="HYX220" s="403"/>
      <c r="HYY220" s="403"/>
      <c r="HZK220" s="727"/>
      <c r="HZN220" s="403"/>
      <c r="HZO220" s="403"/>
      <c r="IAA220" s="727"/>
      <c r="IAD220" s="403"/>
      <c r="IAE220" s="403"/>
      <c r="IAQ220" s="727"/>
      <c r="IAT220" s="403"/>
      <c r="IAU220" s="403"/>
      <c r="IBG220" s="727"/>
      <c r="IBJ220" s="403"/>
      <c r="IBK220" s="403"/>
      <c r="IBW220" s="727"/>
      <c r="IBZ220" s="403"/>
      <c r="ICA220" s="403"/>
      <c r="ICM220" s="727"/>
      <c r="ICP220" s="403"/>
      <c r="ICQ220" s="403"/>
      <c r="IDC220" s="727"/>
      <c r="IDF220" s="403"/>
      <c r="IDG220" s="403"/>
      <c r="IDS220" s="727"/>
      <c r="IDV220" s="403"/>
      <c r="IDW220" s="403"/>
      <c r="IEI220" s="727"/>
      <c r="IEL220" s="403"/>
      <c r="IEM220" s="403"/>
      <c r="IEY220" s="727"/>
      <c r="IFB220" s="403"/>
      <c r="IFC220" s="403"/>
      <c r="IFO220" s="727"/>
      <c r="IFR220" s="403"/>
      <c r="IFS220" s="403"/>
      <c r="IGE220" s="727"/>
      <c r="IGH220" s="403"/>
      <c r="IGI220" s="403"/>
      <c r="IGU220" s="727"/>
      <c r="IGX220" s="403"/>
      <c r="IGY220" s="403"/>
      <c r="IHK220" s="727"/>
      <c r="IHN220" s="403"/>
      <c r="IHO220" s="403"/>
      <c r="IIA220" s="727"/>
      <c r="IID220" s="403"/>
      <c r="IIE220" s="403"/>
      <c r="IIQ220" s="727"/>
      <c r="IIT220" s="403"/>
      <c r="IIU220" s="403"/>
      <c r="IJG220" s="727"/>
      <c r="IJJ220" s="403"/>
      <c r="IJK220" s="403"/>
      <c r="IJW220" s="727"/>
      <c r="IJZ220" s="403"/>
      <c r="IKA220" s="403"/>
      <c r="IKM220" s="727"/>
      <c r="IKP220" s="403"/>
      <c r="IKQ220" s="403"/>
      <c r="ILC220" s="727"/>
      <c r="ILF220" s="403"/>
      <c r="ILG220" s="403"/>
      <c r="ILS220" s="727"/>
      <c r="ILV220" s="403"/>
      <c r="ILW220" s="403"/>
      <c r="IMI220" s="727"/>
      <c r="IML220" s="403"/>
      <c r="IMM220" s="403"/>
      <c r="IMY220" s="727"/>
      <c r="INB220" s="403"/>
      <c r="INC220" s="403"/>
      <c r="INO220" s="727"/>
      <c r="INR220" s="403"/>
      <c r="INS220" s="403"/>
      <c r="IOE220" s="727"/>
      <c r="IOH220" s="403"/>
      <c r="IOI220" s="403"/>
      <c r="IOU220" s="727"/>
      <c r="IOX220" s="403"/>
      <c r="IOY220" s="403"/>
      <c r="IPK220" s="727"/>
      <c r="IPN220" s="403"/>
      <c r="IPO220" s="403"/>
      <c r="IQA220" s="727"/>
      <c r="IQD220" s="403"/>
      <c r="IQE220" s="403"/>
      <c r="IQQ220" s="727"/>
      <c r="IQT220" s="403"/>
      <c r="IQU220" s="403"/>
      <c r="IRG220" s="727"/>
      <c r="IRJ220" s="403"/>
      <c r="IRK220" s="403"/>
      <c r="IRW220" s="727"/>
      <c r="IRZ220" s="403"/>
      <c r="ISA220" s="403"/>
      <c r="ISM220" s="727"/>
      <c r="ISP220" s="403"/>
      <c r="ISQ220" s="403"/>
      <c r="ITC220" s="727"/>
      <c r="ITF220" s="403"/>
      <c r="ITG220" s="403"/>
      <c r="ITS220" s="727"/>
      <c r="ITV220" s="403"/>
      <c r="ITW220" s="403"/>
      <c r="IUI220" s="727"/>
      <c r="IUL220" s="403"/>
      <c r="IUM220" s="403"/>
      <c r="IUY220" s="727"/>
      <c r="IVB220" s="403"/>
      <c r="IVC220" s="403"/>
      <c r="IVO220" s="727"/>
      <c r="IVR220" s="403"/>
      <c r="IVS220" s="403"/>
      <c r="IWE220" s="727"/>
      <c r="IWH220" s="403"/>
      <c r="IWI220" s="403"/>
      <c r="IWU220" s="727"/>
      <c r="IWX220" s="403"/>
      <c r="IWY220" s="403"/>
      <c r="IXK220" s="727"/>
      <c r="IXN220" s="403"/>
      <c r="IXO220" s="403"/>
      <c r="IYA220" s="727"/>
      <c r="IYD220" s="403"/>
      <c r="IYE220" s="403"/>
      <c r="IYQ220" s="727"/>
      <c r="IYT220" s="403"/>
      <c r="IYU220" s="403"/>
      <c r="IZG220" s="727"/>
      <c r="IZJ220" s="403"/>
      <c r="IZK220" s="403"/>
      <c r="IZW220" s="727"/>
      <c r="IZZ220" s="403"/>
      <c r="JAA220" s="403"/>
      <c r="JAM220" s="727"/>
      <c r="JAP220" s="403"/>
      <c r="JAQ220" s="403"/>
      <c r="JBC220" s="727"/>
      <c r="JBF220" s="403"/>
      <c r="JBG220" s="403"/>
      <c r="JBS220" s="727"/>
      <c r="JBV220" s="403"/>
      <c r="JBW220" s="403"/>
      <c r="JCI220" s="727"/>
      <c r="JCL220" s="403"/>
      <c r="JCM220" s="403"/>
      <c r="JCY220" s="727"/>
      <c r="JDB220" s="403"/>
      <c r="JDC220" s="403"/>
      <c r="JDO220" s="727"/>
      <c r="JDR220" s="403"/>
      <c r="JDS220" s="403"/>
      <c r="JEE220" s="727"/>
      <c r="JEH220" s="403"/>
      <c r="JEI220" s="403"/>
      <c r="JEU220" s="727"/>
      <c r="JEX220" s="403"/>
      <c r="JEY220" s="403"/>
      <c r="JFK220" s="727"/>
      <c r="JFN220" s="403"/>
      <c r="JFO220" s="403"/>
      <c r="JGA220" s="727"/>
      <c r="JGD220" s="403"/>
      <c r="JGE220" s="403"/>
      <c r="JGQ220" s="727"/>
      <c r="JGT220" s="403"/>
      <c r="JGU220" s="403"/>
      <c r="JHG220" s="727"/>
      <c r="JHJ220" s="403"/>
      <c r="JHK220" s="403"/>
      <c r="JHW220" s="727"/>
      <c r="JHZ220" s="403"/>
      <c r="JIA220" s="403"/>
      <c r="JIM220" s="727"/>
      <c r="JIP220" s="403"/>
      <c r="JIQ220" s="403"/>
      <c r="JJC220" s="727"/>
      <c r="JJF220" s="403"/>
      <c r="JJG220" s="403"/>
      <c r="JJS220" s="727"/>
      <c r="JJV220" s="403"/>
      <c r="JJW220" s="403"/>
      <c r="JKI220" s="727"/>
      <c r="JKL220" s="403"/>
      <c r="JKM220" s="403"/>
      <c r="JKY220" s="727"/>
      <c r="JLB220" s="403"/>
      <c r="JLC220" s="403"/>
      <c r="JLO220" s="727"/>
      <c r="JLR220" s="403"/>
      <c r="JLS220" s="403"/>
      <c r="JME220" s="727"/>
      <c r="JMH220" s="403"/>
      <c r="JMI220" s="403"/>
      <c r="JMU220" s="727"/>
      <c r="JMX220" s="403"/>
      <c r="JMY220" s="403"/>
      <c r="JNK220" s="727"/>
      <c r="JNN220" s="403"/>
      <c r="JNO220" s="403"/>
      <c r="JOA220" s="727"/>
      <c r="JOD220" s="403"/>
      <c r="JOE220" s="403"/>
      <c r="JOQ220" s="727"/>
      <c r="JOT220" s="403"/>
      <c r="JOU220" s="403"/>
      <c r="JPG220" s="727"/>
      <c r="JPJ220" s="403"/>
      <c r="JPK220" s="403"/>
      <c r="JPW220" s="727"/>
      <c r="JPZ220" s="403"/>
      <c r="JQA220" s="403"/>
      <c r="JQM220" s="727"/>
      <c r="JQP220" s="403"/>
      <c r="JQQ220" s="403"/>
      <c r="JRC220" s="727"/>
      <c r="JRF220" s="403"/>
      <c r="JRG220" s="403"/>
      <c r="JRS220" s="727"/>
      <c r="JRV220" s="403"/>
      <c r="JRW220" s="403"/>
      <c r="JSI220" s="727"/>
      <c r="JSL220" s="403"/>
      <c r="JSM220" s="403"/>
      <c r="JSY220" s="727"/>
      <c r="JTB220" s="403"/>
      <c r="JTC220" s="403"/>
      <c r="JTO220" s="727"/>
      <c r="JTR220" s="403"/>
      <c r="JTS220" s="403"/>
      <c r="JUE220" s="727"/>
      <c r="JUH220" s="403"/>
      <c r="JUI220" s="403"/>
      <c r="JUU220" s="727"/>
      <c r="JUX220" s="403"/>
      <c r="JUY220" s="403"/>
      <c r="JVK220" s="727"/>
      <c r="JVN220" s="403"/>
      <c r="JVO220" s="403"/>
      <c r="JWA220" s="727"/>
      <c r="JWD220" s="403"/>
      <c r="JWE220" s="403"/>
      <c r="JWQ220" s="727"/>
      <c r="JWT220" s="403"/>
      <c r="JWU220" s="403"/>
      <c r="JXG220" s="727"/>
      <c r="JXJ220" s="403"/>
      <c r="JXK220" s="403"/>
      <c r="JXW220" s="727"/>
      <c r="JXZ220" s="403"/>
      <c r="JYA220" s="403"/>
      <c r="JYM220" s="727"/>
      <c r="JYP220" s="403"/>
      <c r="JYQ220" s="403"/>
      <c r="JZC220" s="727"/>
      <c r="JZF220" s="403"/>
      <c r="JZG220" s="403"/>
      <c r="JZS220" s="727"/>
      <c r="JZV220" s="403"/>
      <c r="JZW220" s="403"/>
      <c r="KAI220" s="727"/>
      <c r="KAL220" s="403"/>
      <c r="KAM220" s="403"/>
      <c r="KAY220" s="727"/>
      <c r="KBB220" s="403"/>
      <c r="KBC220" s="403"/>
      <c r="KBO220" s="727"/>
      <c r="KBR220" s="403"/>
      <c r="KBS220" s="403"/>
      <c r="KCE220" s="727"/>
      <c r="KCH220" s="403"/>
      <c r="KCI220" s="403"/>
      <c r="KCU220" s="727"/>
      <c r="KCX220" s="403"/>
      <c r="KCY220" s="403"/>
      <c r="KDK220" s="727"/>
      <c r="KDN220" s="403"/>
      <c r="KDO220" s="403"/>
      <c r="KEA220" s="727"/>
      <c r="KED220" s="403"/>
      <c r="KEE220" s="403"/>
      <c r="KEQ220" s="727"/>
      <c r="KET220" s="403"/>
      <c r="KEU220" s="403"/>
      <c r="KFG220" s="727"/>
      <c r="KFJ220" s="403"/>
      <c r="KFK220" s="403"/>
      <c r="KFW220" s="727"/>
      <c r="KFZ220" s="403"/>
      <c r="KGA220" s="403"/>
      <c r="KGM220" s="727"/>
      <c r="KGP220" s="403"/>
      <c r="KGQ220" s="403"/>
      <c r="KHC220" s="727"/>
      <c r="KHF220" s="403"/>
      <c r="KHG220" s="403"/>
      <c r="KHS220" s="727"/>
      <c r="KHV220" s="403"/>
      <c r="KHW220" s="403"/>
      <c r="KII220" s="727"/>
      <c r="KIL220" s="403"/>
      <c r="KIM220" s="403"/>
      <c r="KIY220" s="727"/>
      <c r="KJB220" s="403"/>
      <c r="KJC220" s="403"/>
      <c r="KJO220" s="727"/>
      <c r="KJR220" s="403"/>
      <c r="KJS220" s="403"/>
      <c r="KKE220" s="727"/>
      <c r="KKH220" s="403"/>
      <c r="KKI220" s="403"/>
      <c r="KKU220" s="727"/>
      <c r="KKX220" s="403"/>
      <c r="KKY220" s="403"/>
      <c r="KLK220" s="727"/>
      <c r="KLN220" s="403"/>
      <c r="KLO220" s="403"/>
      <c r="KMA220" s="727"/>
      <c r="KMD220" s="403"/>
      <c r="KME220" s="403"/>
      <c r="KMQ220" s="727"/>
      <c r="KMT220" s="403"/>
      <c r="KMU220" s="403"/>
      <c r="KNG220" s="727"/>
      <c r="KNJ220" s="403"/>
      <c r="KNK220" s="403"/>
      <c r="KNW220" s="727"/>
      <c r="KNZ220" s="403"/>
      <c r="KOA220" s="403"/>
      <c r="KOM220" s="727"/>
      <c r="KOP220" s="403"/>
      <c r="KOQ220" s="403"/>
      <c r="KPC220" s="727"/>
      <c r="KPF220" s="403"/>
      <c r="KPG220" s="403"/>
      <c r="KPS220" s="727"/>
      <c r="KPV220" s="403"/>
      <c r="KPW220" s="403"/>
      <c r="KQI220" s="727"/>
      <c r="KQL220" s="403"/>
      <c r="KQM220" s="403"/>
      <c r="KQY220" s="727"/>
      <c r="KRB220" s="403"/>
      <c r="KRC220" s="403"/>
      <c r="KRO220" s="727"/>
      <c r="KRR220" s="403"/>
      <c r="KRS220" s="403"/>
      <c r="KSE220" s="727"/>
      <c r="KSH220" s="403"/>
      <c r="KSI220" s="403"/>
      <c r="KSU220" s="727"/>
      <c r="KSX220" s="403"/>
      <c r="KSY220" s="403"/>
      <c r="KTK220" s="727"/>
      <c r="KTN220" s="403"/>
      <c r="KTO220" s="403"/>
      <c r="KUA220" s="727"/>
      <c r="KUD220" s="403"/>
      <c r="KUE220" s="403"/>
      <c r="KUQ220" s="727"/>
      <c r="KUT220" s="403"/>
      <c r="KUU220" s="403"/>
      <c r="KVG220" s="727"/>
      <c r="KVJ220" s="403"/>
      <c r="KVK220" s="403"/>
      <c r="KVW220" s="727"/>
      <c r="KVZ220" s="403"/>
      <c r="KWA220" s="403"/>
      <c r="KWM220" s="727"/>
      <c r="KWP220" s="403"/>
      <c r="KWQ220" s="403"/>
      <c r="KXC220" s="727"/>
      <c r="KXF220" s="403"/>
      <c r="KXG220" s="403"/>
      <c r="KXS220" s="727"/>
      <c r="KXV220" s="403"/>
      <c r="KXW220" s="403"/>
      <c r="KYI220" s="727"/>
      <c r="KYL220" s="403"/>
      <c r="KYM220" s="403"/>
      <c r="KYY220" s="727"/>
      <c r="KZB220" s="403"/>
      <c r="KZC220" s="403"/>
      <c r="KZO220" s="727"/>
      <c r="KZR220" s="403"/>
      <c r="KZS220" s="403"/>
      <c r="LAE220" s="727"/>
      <c r="LAH220" s="403"/>
      <c r="LAI220" s="403"/>
      <c r="LAU220" s="727"/>
      <c r="LAX220" s="403"/>
      <c r="LAY220" s="403"/>
      <c r="LBK220" s="727"/>
      <c r="LBN220" s="403"/>
      <c r="LBO220" s="403"/>
      <c r="LCA220" s="727"/>
      <c r="LCD220" s="403"/>
      <c r="LCE220" s="403"/>
      <c r="LCQ220" s="727"/>
      <c r="LCT220" s="403"/>
      <c r="LCU220" s="403"/>
      <c r="LDG220" s="727"/>
      <c r="LDJ220" s="403"/>
      <c r="LDK220" s="403"/>
      <c r="LDW220" s="727"/>
      <c r="LDZ220" s="403"/>
      <c r="LEA220" s="403"/>
      <c r="LEM220" s="727"/>
      <c r="LEP220" s="403"/>
      <c r="LEQ220" s="403"/>
      <c r="LFC220" s="727"/>
      <c r="LFF220" s="403"/>
      <c r="LFG220" s="403"/>
      <c r="LFS220" s="727"/>
      <c r="LFV220" s="403"/>
      <c r="LFW220" s="403"/>
      <c r="LGI220" s="727"/>
      <c r="LGL220" s="403"/>
      <c r="LGM220" s="403"/>
      <c r="LGY220" s="727"/>
      <c r="LHB220" s="403"/>
      <c r="LHC220" s="403"/>
      <c r="LHO220" s="727"/>
      <c r="LHR220" s="403"/>
      <c r="LHS220" s="403"/>
      <c r="LIE220" s="727"/>
      <c r="LIH220" s="403"/>
      <c r="LII220" s="403"/>
      <c r="LIU220" s="727"/>
      <c r="LIX220" s="403"/>
      <c r="LIY220" s="403"/>
      <c r="LJK220" s="727"/>
      <c r="LJN220" s="403"/>
      <c r="LJO220" s="403"/>
      <c r="LKA220" s="727"/>
      <c r="LKD220" s="403"/>
      <c r="LKE220" s="403"/>
      <c r="LKQ220" s="727"/>
      <c r="LKT220" s="403"/>
      <c r="LKU220" s="403"/>
      <c r="LLG220" s="727"/>
      <c r="LLJ220" s="403"/>
      <c r="LLK220" s="403"/>
      <c r="LLW220" s="727"/>
      <c r="LLZ220" s="403"/>
      <c r="LMA220" s="403"/>
      <c r="LMM220" s="727"/>
      <c r="LMP220" s="403"/>
      <c r="LMQ220" s="403"/>
      <c r="LNC220" s="727"/>
      <c r="LNF220" s="403"/>
      <c r="LNG220" s="403"/>
      <c r="LNS220" s="727"/>
      <c r="LNV220" s="403"/>
      <c r="LNW220" s="403"/>
      <c r="LOI220" s="727"/>
      <c r="LOL220" s="403"/>
      <c r="LOM220" s="403"/>
      <c r="LOY220" s="727"/>
      <c r="LPB220" s="403"/>
      <c r="LPC220" s="403"/>
      <c r="LPO220" s="727"/>
      <c r="LPR220" s="403"/>
      <c r="LPS220" s="403"/>
      <c r="LQE220" s="727"/>
      <c r="LQH220" s="403"/>
      <c r="LQI220" s="403"/>
      <c r="LQU220" s="727"/>
      <c r="LQX220" s="403"/>
      <c r="LQY220" s="403"/>
      <c r="LRK220" s="727"/>
      <c r="LRN220" s="403"/>
      <c r="LRO220" s="403"/>
      <c r="LSA220" s="727"/>
      <c r="LSD220" s="403"/>
      <c r="LSE220" s="403"/>
      <c r="LSQ220" s="727"/>
      <c r="LST220" s="403"/>
      <c r="LSU220" s="403"/>
      <c r="LTG220" s="727"/>
      <c r="LTJ220" s="403"/>
      <c r="LTK220" s="403"/>
      <c r="LTW220" s="727"/>
      <c r="LTZ220" s="403"/>
      <c r="LUA220" s="403"/>
      <c r="LUM220" s="727"/>
      <c r="LUP220" s="403"/>
      <c r="LUQ220" s="403"/>
      <c r="LVC220" s="727"/>
      <c r="LVF220" s="403"/>
      <c r="LVG220" s="403"/>
      <c r="LVS220" s="727"/>
      <c r="LVV220" s="403"/>
      <c r="LVW220" s="403"/>
      <c r="LWI220" s="727"/>
      <c r="LWL220" s="403"/>
      <c r="LWM220" s="403"/>
      <c r="LWY220" s="727"/>
      <c r="LXB220" s="403"/>
      <c r="LXC220" s="403"/>
      <c r="LXO220" s="727"/>
      <c r="LXR220" s="403"/>
      <c r="LXS220" s="403"/>
      <c r="LYE220" s="727"/>
      <c r="LYH220" s="403"/>
      <c r="LYI220" s="403"/>
      <c r="LYU220" s="727"/>
      <c r="LYX220" s="403"/>
      <c r="LYY220" s="403"/>
      <c r="LZK220" s="727"/>
      <c r="LZN220" s="403"/>
      <c r="LZO220" s="403"/>
      <c r="MAA220" s="727"/>
      <c r="MAD220" s="403"/>
      <c r="MAE220" s="403"/>
      <c r="MAQ220" s="727"/>
      <c r="MAT220" s="403"/>
      <c r="MAU220" s="403"/>
      <c r="MBG220" s="727"/>
      <c r="MBJ220" s="403"/>
      <c r="MBK220" s="403"/>
      <c r="MBW220" s="727"/>
      <c r="MBZ220" s="403"/>
      <c r="MCA220" s="403"/>
      <c r="MCM220" s="727"/>
      <c r="MCP220" s="403"/>
      <c r="MCQ220" s="403"/>
      <c r="MDC220" s="727"/>
      <c r="MDF220" s="403"/>
      <c r="MDG220" s="403"/>
      <c r="MDS220" s="727"/>
      <c r="MDV220" s="403"/>
      <c r="MDW220" s="403"/>
      <c r="MEI220" s="727"/>
      <c r="MEL220" s="403"/>
      <c r="MEM220" s="403"/>
      <c r="MEY220" s="727"/>
      <c r="MFB220" s="403"/>
      <c r="MFC220" s="403"/>
      <c r="MFO220" s="727"/>
      <c r="MFR220" s="403"/>
      <c r="MFS220" s="403"/>
      <c r="MGE220" s="727"/>
      <c r="MGH220" s="403"/>
      <c r="MGI220" s="403"/>
      <c r="MGU220" s="727"/>
      <c r="MGX220" s="403"/>
      <c r="MGY220" s="403"/>
      <c r="MHK220" s="727"/>
      <c r="MHN220" s="403"/>
      <c r="MHO220" s="403"/>
      <c r="MIA220" s="727"/>
      <c r="MID220" s="403"/>
      <c r="MIE220" s="403"/>
      <c r="MIQ220" s="727"/>
      <c r="MIT220" s="403"/>
      <c r="MIU220" s="403"/>
      <c r="MJG220" s="727"/>
      <c r="MJJ220" s="403"/>
      <c r="MJK220" s="403"/>
      <c r="MJW220" s="727"/>
      <c r="MJZ220" s="403"/>
      <c r="MKA220" s="403"/>
      <c r="MKM220" s="727"/>
      <c r="MKP220" s="403"/>
      <c r="MKQ220" s="403"/>
      <c r="MLC220" s="727"/>
      <c r="MLF220" s="403"/>
      <c r="MLG220" s="403"/>
      <c r="MLS220" s="727"/>
      <c r="MLV220" s="403"/>
      <c r="MLW220" s="403"/>
      <c r="MMI220" s="727"/>
      <c r="MML220" s="403"/>
      <c r="MMM220" s="403"/>
      <c r="MMY220" s="727"/>
      <c r="MNB220" s="403"/>
      <c r="MNC220" s="403"/>
      <c r="MNO220" s="727"/>
      <c r="MNR220" s="403"/>
      <c r="MNS220" s="403"/>
      <c r="MOE220" s="727"/>
      <c r="MOH220" s="403"/>
      <c r="MOI220" s="403"/>
      <c r="MOU220" s="727"/>
      <c r="MOX220" s="403"/>
      <c r="MOY220" s="403"/>
      <c r="MPK220" s="727"/>
      <c r="MPN220" s="403"/>
      <c r="MPO220" s="403"/>
      <c r="MQA220" s="727"/>
      <c r="MQD220" s="403"/>
      <c r="MQE220" s="403"/>
      <c r="MQQ220" s="727"/>
      <c r="MQT220" s="403"/>
      <c r="MQU220" s="403"/>
      <c r="MRG220" s="727"/>
      <c r="MRJ220" s="403"/>
      <c r="MRK220" s="403"/>
      <c r="MRW220" s="727"/>
      <c r="MRZ220" s="403"/>
      <c r="MSA220" s="403"/>
      <c r="MSM220" s="727"/>
      <c r="MSP220" s="403"/>
      <c r="MSQ220" s="403"/>
      <c r="MTC220" s="727"/>
      <c r="MTF220" s="403"/>
      <c r="MTG220" s="403"/>
      <c r="MTS220" s="727"/>
      <c r="MTV220" s="403"/>
      <c r="MTW220" s="403"/>
      <c r="MUI220" s="727"/>
      <c r="MUL220" s="403"/>
      <c r="MUM220" s="403"/>
      <c r="MUY220" s="727"/>
      <c r="MVB220" s="403"/>
      <c r="MVC220" s="403"/>
      <c r="MVO220" s="727"/>
      <c r="MVR220" s="403"/>
      <c r="MVS220" s="403"/>
      <c r="MWE220" s="727"/>
      <c r="MWH220" s="403"/>
      <c r="MWI220" s="403"/>
      <c r="MWU220" s="727"/>
      <c r="MWX220" s="403"/>
      <c r="MWY220" s="403"/>
      <c r="MXK220" s="727"/>
      <c r="MXN220" s="403"/>
      <c r="MXO220" s="403"/>
      <c r="MYA220" s="727"/>
      <c r="MYD220" s="403"/>
      <c r="MYE220" s="403"/>
      <c r="MYQ220" s="727"/>
      <c r="MYT220" s="403"/>
      <c r="MYU220" s="403"/>
      <c r="MZG220" s="727"/>
      <c r="MZJ220" s="403"/>
      <c r="MZK220" s="403"/>
      <c r="MZW220" s="727"/>
      <c r="MZZ220" s="403"/>
      <c r="NAA220" s="403"/>
      <c r="NAM220" s="727"/>
      <c r="NAP220" s="403"/>
      <c r="NAQ220" s="403"/>
      <c r="NBC220" s="727"/>
      <c r="NBF220" s="403"/>
      <c r="NBG220" s="403"/>
      <c r="NBS220" s="727"/>
      <c r="NBV220" s="403"/>
      <c r="NBW220" s="403"/>
      <c r="NCI220" s="727"/>
      <c r="NCL220" s="403"/>
      <c r="NCM220" s="403"/>
      <c r="NCY220" s="727"/>
      <c r="NDB220" s="403"/>
      <c r="NDC220" s="403"/>
      <c r="NDO220" s="727"/>
      <c r="NDR220" s="403"/>
      <c r="NDS220" s="403"/>
      <c r="NEE220" s="727"/>
      <c r="NEH220" s="403"/>
      <c r="NEI220" s="403"/>
      <c r="NEU220" s="727"/>
      <c r="NEX220" s="403"/>
      <c r="NEY220" s="403"/>
      <c r="NFK220" s="727"/>
      <c r="NFN220" s="403"/>
      <c r="NFO220" s="403"/>
      <c r="NGA220" s="727"/>
      <c r="NGD220" s="403"/>
      <c r="NGE220" s="403"/>
      <c r="NGQ220" s="727"/>
      <c r="NGT220" s="403"/>
      <c r="NGU220" s="403"/>
      <c r="NHG220" s="727"/>
      <c r="NHJ220" s="403"/>
      <c r="NHK220" s="403"/>
      <c r="NHW220" s="727"/>
      <c r="NHZ220" s="403"/>
      <c r="NIA220" s="403"/>
      <c r="NIM220" s="727"/>
      <c r="NIP220" s="403"/>
      <c r="NIQ220" s="403"/>
      <c r="NJC220" s="727"/>
      <c r="NJF220" s="403"/>
      <c r="NJG220" s="403"/>
      <c r="NJS220" s="727"/>
      <c r="NJV220" s="403"/>
      <c r="NJW220" s="403"/>
      <c r="NKI220" s="727"/>
      <c r="NKL220" s="403"/>
      <c r="NKM220" s="403"/>
      <c r="NKY220" s="727"/>
      <c r="NLB220" s="403"/>
      <c r="NLC220" s="403"/>
      <c r="NLO220" s="727"/>
      <c r="NLR220" s="403"/>
      <c r="NLS220" s="403"/>
      <c r="NME220" s="727"/>
      <c r="NMH220" s="403"/>
      <c r="NMI220" s="403"/>
      <c r="NMU220" s="727"/>
      <c r="NMX220" s="403"/>
      <c r="NMY220" s="403"/>
      <c r="NNK220" s="727"/>
      <c r="NNN220" s="403"/>
      <c r="NNO220" s="403"/>
      <c r="NOA220" s="727"/>
      <c r="NOD220" s="403"/>
      <c r="NOE220" s="403"/>
      <c r="NOQ220" s="727"/>
      <c r="NOT220" s="403"/>
      <c r="NOU220" s="403"/>
      <c r="NPG220" s="727"/>
      <c r="NPJ220" s="403"/>
      <c r="NPK220" s="403"/>
      <c r="NPW220" s="727"/>
      <c r="NPZ220" s="403"/>
      <c r="NQA220" s="403"/>
      <c r="NQM220" s="727"/>
      <c r="NQP220" s="403"/>
      <c r="NQQ220" s="403"/>
      <c r="NRC220" s="727"/>
      <c r="NRF220" s="403"/>
      <c r="NRG220" s="403"/>
      <c r="NRS220" s="727"/>
      <c r="NRV220" s="403"/>
      <c r="NRW220" s="403"/>
      <c r="NSI220" s="727"/>
      <c r="NSL220" s="403"/>
      <c r="NSM220" s="403"/>
      <c r="NSY220" s="727"/>
      <c r="NTB220" s="403"/>
      <c r="NTC220" s="403"/>
      <c r="NTO220" s="727"/>
      <c r="NTR220" s="403"/>
      <c r="NTS220" s="403"/>
      <c r="NUE220" s="727"/>
      <c r="NUH220" s="403"/>
      <c r="NUI220" s="403"/>
      <c r="NUU220" s="727"/>
      <c r="NUX220" s="403"/>
      <c r="NUY220" s="403"/>
      <c r="NVK220" s="727"/>
      <c r="NVN220" s="403"/>
      <c r="NVO220" s="403"/>
      <c r="NWA220" s="727"/>
      <c r="NWD220" s="403"/>
      <c r="NWE220" s="403"/>
      <c r="NWQ220" s="727"/>
      <c r="NWT220" s="403"/>
      <c r="NWU220" s="403"/>
      <c r="NXG220" s="727"/>
      <c r="NXJ220" s="403"/>
      <c r="NXK220" s="403"/>
      <c r="NXW220" s="727"/>
      <c r="NXZ220" s="403"/>
      <c r="NYA220" s="403"/>
      <c r="NYM220" s="727"/>
      <c r="NYP220" s="403"/>
      <c r="NYQ220" s="403"/>
      <c r="NZC220" s="727"/>
      <c r="NZF220" s="403"/>
      <c r="NZG220" s="403"/>
      <c r="NZS220" s="727"/>
      <c r="NZV220" s="403"/>
      <c r="NZW220" s="403"/>
      <c r="OAI220" s="727"/>
      <c r="OAL220" s="403"/>
      <c r="OAM220" s="403"/>
      <c r="OAY220" s="727"/>
      <c r="OBB220" s="403"/>
      <c r="OBC220" s="403"/>
      <c r="OBO220" s="727"/>
      <c r="OBR220" s="403"/>
      <c r="OBS220" s="403"/>
      <c r="OCE220" s="727"/>
      <c r="OCH220" s="403"/>
      <c r="OCI220" s="403"/>
      <c r="OCU220" s="727"/>
      <c r="OCX220" s="403"/>
      <c r="OCY220" s="403"/>
      <c r="ODK220" s="727"/>
      <c r="ODN220" s="403"/>
      <c r="ODO220" s="403"/>
      <c r="OEA220" s="727"/>
      <c r="OED220" s="403"/>
      <c r="OEE220" s="403"/>
      <c r="OEQ220" s="727"/>
      <c r="OET220" s="403"/>
      <c r="OEU220" s="403"/>
      <c r="OFG220" s="727"/>
      <c r="OFJ220" s="403"/>
      <c r="OFK220" s="403"/>
      <c r="OFW220" s="727"/>
      <c r="OFZ220" s="403"/>
      <c r="OGA220" s="403"/>
      <c r="OGM220" s="727"/>
      <c r="OGP220" s="403"/>
      <c r="OGQ220" s="403"/>
      <c r="OHC220" s="727"/>
      <c r="OHF220" s="403"/>
      <c r="OHG220" s="403"/>
      <c r="OHS220" s="727"/>
      <c r="OHV220" s="403"/>
      <c r="OHW220" s="403"/>
      <c r="OII220" s="727"/>
      <c r="OIL220" s="403"/>
      <c r="OIM220" s="403"/>
      <c r="OIY220" s="727"/>
      <c r="OJB220" s="403"/>
      <c r="OJC220" s="403"/>
      <c r="OJO220" s="727"/>
      <c r="OJR220" s="403"/>
      <c r="OJS220" s="403"/>
      <c r="OKE220" s="727"/>
      <c r="OKH220" s="403"/>
      <c r="OKI220" s="403"/>
      <c r="OKU220" s="727"/>
      <c r="OKX220" s="403"/>
      <c r="OKY220" s="403"/>
      <c r="OLK220" s="727"/>
      <c r="OLN220" s="403"/>
      <c r="OLO220" s="403"/>
      <c r="OMA220" s="727"/>
      <c r="OMD220" s="403"/>
      <c r="OME220" s="403"/>
      <c r="OMQ220" s="727"/>
      <c r="OMT220" s="403"/>
      <c r="OMU220" s="403"/>
      <c r="ONG220" s="727"/>
      <c r="ONJ220" s="403"/>
      <c r="ONK220" s="403"/>
      <c r="ONW220" s="727"/>
      <c r="ONZ220" s="403"/>
      <c r="OOA220" s="403"/>
      <c r="OOM220" s="727"/>
      <c r="OOP220" s="403"/>
      <c r="OOQ220" s="403"/>
      <c r="OPC220" s="727"/>
      <c r="OPF220" s="403"/>
      <c r="OPG220" s="403"/>
      <c r="OPS220" s="727"/>
      <c r="OPV220" s="403"/>
      <c r="OPW220" s="403"/>
      <c r="OQI220" s="727"/>
      <c r="OQL220" s="403"/>
      <c r="OQM220" s="403"/>
      <c r="OQY220" s="727"/>
      <c r="ORB220" s="403"/>
      <c r="ORC220" s="403"/>
      <c r="ORO220" s="727"/>
      <c r="ORR220" s="403"/>
      <c r="ORS220" s="403"/>
      <c r="OSE220" s="727"/>
      <c r="OSH220" s="403"/>
      <c r="OSI220" s="403"/>
      <c r="OSU220" s="727"/>
      <c r="OSX220" s="403"/>
      <c r="OSY220" s="403"/>
      <c r="OTK220" s="727"/>
      <c r="OTN220" s="403"/>
      <c r="OTO220" s="403"/>
      <c r="OUA220" s="727"/>
      <c r="OUD220" s="403"/>
      <c r="OUE220" s="403"/>
      <c r="OUQ220" s="727"/>
      <c r="OUT220" s="403"/>
      <c r="OUU220" s="403"/>
      <c r="OVG220" s="727"/>
      <c r="OVJ220" s="403"/>
      <c r="OVK220" s="403"/>
      <c r="OVW220" s="727"/>
      <c r="OVZ220" s="403"/>
      <c r="OWA220" s="403"/>
      <c r="OWM220" s="727"/>
      <c r="OWP220" s="403"/>
      <c r="OWQ220" s="403"/>
      <c r="OXC220" s="727"/>
      <c r="OXF220" s="403"/>
      <c r="OXG220" s="403"/>
      <c r="OXS220" s="727"/>
      <c r="OXV220" s="403"/>
      <c r="OXW220" s="403"/>
      <c r="OYI220" s="727"/>
      <c r="OYL220" s="403"/>
      <c r="OYM220" s="403"/>
      <c r="OYY220" s="727"/>
      <c r="OZB220" s="403"/>
      <c r="OZC220" s="403"/>
      <c r="OZO220" s="727"/>
      <c r="OZR220" s="403"/>
      <c r="OZS220" s="403"/>
      <c r="PAE220" s="727"/>
      <c r="PAH220" s="403"/>
      <c r="PAI220" s="403"/>
      <c r="PAU220" s="727"/>
      <c r="PAX220" s="403"/>
      <c r="PAY220" s="403"/>
      <c r="PBK220" s="727"/>
      <c r="PBN220" s="403"/>
      <c r="PBO220" s="403"/>
      <c r="PCA220" s="727"/>
      <c r="PCD220" s="403"/>
      <c r="PCE220" s="403"/>
      <c r="PCQ220" s="727"/>
      <c r="PCT220" s="403"/>
      <c r="PCU220" s="403"/>
      <c r="PDG220" s="727"/>
      <c r="PDJ220" s="403"/>
      <c r="PDK220" s="403"/>
      <c r="PDW220" s="727"/>
      <c r="PDZ220" s="403"/>
      <c r="PEA220" s="403"/>
      <c r="PEM220" s="727"/>
      <c r="PEP220" s="403"/>
      <c r="PEQ220" s="403"/>
      <c r="PFC220" s="727"/>
      <c r="PFF220" s="403"/>
      <c r="PFG220" s="403"/>
      <c r="PFS220" s="727"/>
      <c r="PFV220" s="403"/>
      <c r="PFW220" s="403"/>
      <c r="PGI220" s="727"/>
      <c r="PGL220" s="403"/>
      <c r="PGM220" s="403"/>
      <c r="PGY220" s="727"/>
      <c r="PHB220" s="403"/>
      <c r="PHC220" s="403"/>
      <c r="PHO220" s="727"/>
      <c r="PHR220" s="403"/>
      <c r="PHS220" s="403"/>
      <c r="PIE220" s="727"/>
      <c r="PIH220" s="403"/>
      <c r="PII220" s="403"/>
      <c r="PIU220" s="727"/>
      <c r="PIX220" s="403"/>
      <c r="PIY220" s="403"/>
      <c r="PJK220" s="727"/>
      <c r="PJN220" s="403"/>
      <c r="PJO220" s="403"/>
      <c r="PKA220" s="727"/>
      <c r="PKD220" s="403"/>
      <c r="PKE220" s="403"/>
      <c r="PKQ220" s="727"/>
      <c r="PKT220" s="403"/>
      <c r="PKU220" s="403"/>
      <c r="PLG220" s="727"/>
      <c r="PLJ220" s="403"/>
      <c r="PLK220" s="403"/>
      <c r="PLW220" s="727"/>
      <c r="PLZ220" s="403"/>
      <c r="PMA220" s="403"/>
      <c r="PMM220" s="727"/>
      <c r="PMP220" s="403"/>
      <c r="PMQ220" s="403"/>
      <c r="PNC220" s="727"/>
      <c r="PNF220" s="403"/>
      <c r="PNG220" s="403"/>
      <c r="PNS220" s="727"/>
      <c r="PNV220" s="403"/>
      <c r="PNW220" s="403"/>
      <c r="POI220" s="727"/>
      <c r="POL220" s="403"/>
      <c r="POM220" s="403"/>
      <c r="POY220" s="727"/>
      <c r="PPB220" s="403"/>
      <c r="PPC220" s="403"/>
      <c r="PPO220" s="727"/>
      <c r="PPR220" s="403"/>
      <c r="PPS220" s="403"/>
      <c r="PQE220" s="727"/>
      <c r="PQH220" s="403"/>
      <c r="PQI220" s="403"/>
      <c r="PQU220" s="727"/>
      <c r="PQX220" s="403"/>
      <c r="PQY220" s="403"/>
      <c r="PRK220" s="727"/>
      <c r="PRN220" s="403"/>
      <c r="PRO220" s="403"/>
      <c r="PSA220" s="727"/>
      <c r="PSD220" s="403"/>
      <c r="PSE220" s="403"/>
      <c r="PSQ220" s="727"/>
      <c r="PST220" s="403"/>
      <c r="PSU220" s="403"/>
      <c r="PTG220" s="727"/>
      <c r="PTJ220" s="403"/>
      <c r="PTK220" s="403"/>
      <c r="PTW220" s="727"/>
      <c r="PTZ220" s="403"/>
      <c r="PUA220" s="403"/>
      <c r="PUM220" s="727"/>
      <c r="PUP220" s="403"/>
      <c r="PUQ220" s="403"/>
      <c r="PVC220" s="727"/>
      <c r="PVF220" s="403"/>
      <c r="PVG220" s="403"/>
      <c r="PVS220" s="727"/>
      <c r="PVV220" s="403"/>
      <c r="PVW220" s="403"/>
      <c r="PWI220" s="727"/>
      <c r="PWL220" s="403"/>
      <c r="PWM220" s="403"/>
      <c r="PWY220" s="727"/>
      <c r="PXB220" s="403"/>
      <c r="PXC220" s="403"/>
      <c r="PXO220" s="727"/>
      <c r="PXR220" s="403"/>
      <c r="PXS220" s="403"/>
      <c r="PYE220" s="727"/>
      <c r="PYH220" s="403"/>
      <c r="PYI220" s="403"/>
      <c r="PYU220" s="727"/>
      <c r="PYX220" s="403"/>
      <c r="PYY220" s="403"/>
      <c r="PZK220" s="727"/>
      <c r="PZN220" s="403"/>
      <c r="PZO220" s="403"/>
      <c r="QAA220" s="727"/>
      <c r="QAD220" s="403"/>
      <c r="QAE220" s="403"/>
      <c r="QAQ220" s="727"/>
      <c r="QAT220" s="403"/>
      <c r="QAU220" s="403"/>
      <c r="QBG220" s="727"/>
      <c r="QBJ220" s="403"/>
      <c r="QBK220" s="403"/>
      <c r="QBW220" s="727"/>
      <c r="QBZ220" s="403"/>
      <c r="QCA220" s="403"/>
      <c r="QCM220" s="727"/>
      <c r="QCP220" s="403"/>
      <c r="QCQ220" s="403"/>
      <c r="QDC220" s="727"/>
      <c r="QDF220" s="403"/>
      <c r="QDG220" s="403"/>
      <c r="QDS220" s="727"/>
      <c r="QDV220" s="403"/>
      <c r="QDW220" s="403"/>
      <c r="QEI220" s="727"/>
      <c r="QEL220" s="403"/>
      <c r="QEM220" s="403"/>
      <c r="QEY220" s="727"/>
      <c r="QFB220" s="403"/>
      <c r="QFC220" s="403"/>
      <c r="QFO220" s="727"/>
      <c r="QFR220" s="403"/>
      <c r="QFS220" s="403"/>
      <c r="QGE220" s="727"/>
      <c r="QGH220" s="403"/>
      <c r="QGI220" s="403"/>
      <c r="QGU220" s="727"/>
      <c r="QGX220" s="403"/>
      <c r="QGY220" s="403"/>
      <c r="QHK220" s="727"/>
      <c r="QHN220" s="403"/>
      <c r="QHO220" s="403"/>
      <c r="QIA220" s="727"/>
      <c r="QID220" s="403"/>
      <c r="QIE220" s="403"/>
      <c r="QIQ220" s="727"/>
      <c r="QIT220" s="403"/>
      <c r="QIU220" s="403"/>
      <c r="QJG220" s="727"/>
      <c r="QJJ220" s="403"/>
      <c r="QJK220" s="403"/>
      <c r="QJW220" s="727"/>
      <c r="QJZ220" s="403"/>
      <c r="QKA220" s="403"/>
      <c r="QKM220" s="727"/>
      <c r="QKP220" s="403"/>
      <c r="QKQ220" s="403"/>
      <c r="QLC220" s="727"/>
      <c r="QLF220" s="403"/>
      <c r="QLG220" s="403"/>
      <c r="QLS220" s="727"/>
      <c r="QLV220" s="403"/>
      <c r="QLW220" s="403"/>
      <c r="QMI220" s="727"/>
      <c r="QML220" s="403"/>
      <c r="QMM220" s="403"/>
      <c r="QMY220" s="727"/>
      <c r="QNB220" s="403"/>
      <c r="QNC220" s="403"/>
      <c r="QNO220" s="727"/>
      <c r="QNR220" s="403"/>
      <c r="QNS220" s="403"/>
      <c r="QOE220" s="727"/>
      <c r="QOH220" s="403"/>
      <c r="QOI220" s="403"/>
      <c r="QOU220" s="727"/>
      <c r="QOX220" s="403"/>
      <c r="QOY220" s="403"/>
      <c r="QPK220" s="727"/>
      <c r="QPN220" s="403"/>
      <c r="QPO220" s="403"/>
      <c r="QQA220" s="727"/>
      <c r="QQD220" s="403"/>
      <c r="QQE220" s="403"/>
      <c r="QQQ220" s="727"/>
      <c r="QQT220" s="403"/>
      <c r="QQU220" s="403"/>
      <c r="QRG220" s="727"/>
      <c r="QRJ220" s="403"/>
      <c r="QRK220" s="403"/>
      <c r="QRW220" s="727"/>
      <c r="QRZ220" s="403"/>
      <c r="QSA220" s="403"/>
      <c r="QSM220" s="727"/>
      <c r="QSP220" s="403"/>
      <c r="QSQ220" s="403"/>
      <c r="QTC220" s="727"/>
      <c r="QTF220" s="403"/>
      <c r="QTG220" s="403"/>
      <c r="QTS220" s="727"/>
      <c r="QTV220" s="403"/>
      <c r="QTW220" s="403"/>
      <c r="QUI220" s="727"/>
      <c r="QUL220" s="403"/>
      <c r="QUM220" s="403"/>
      <c r="QUY220" s="727"/>
      <c r="QVB220" s="403"/>
      <c r="QVC220" s="403"/>
      <c r="QVO220" s="727"/>
      <c r="QVR220" s="403"/>
      <c r="QVS220" s="403"/>
      <c r="QWE220" s="727"/>
      <c r="QWH220" s="403"/>
      <c r="QWI220" s="403"/>
      <c r="QWU220" s="727"/>
      <c r="QWX220" s="403"/>
      <c r="QWY220" s="403"/>
      <c r="QXK220" s="727"/>
      <c r="QXN220" s="403"/>
      <c r="QXO220" s="403"/>
      <c r="QYA220" s="727"/>
      <c r="QYD220" s="403"/>
      <c r="QYE220" s="403"/>
      <c r="QYQ220" s="727"/>
      <c r="QYT220" s="403"/>
      <c r="QYU220" s="403"/>
      <c r="QZG220" s="727"/>
      <c r="QZJ220" s="403"/>
      <c r="QZK220" s="403"/>
      <c r="QZW220" s="727"/>
      <c r="QZZ220" s="403"/>
      <c r="RAA220" s="403"/>
      <c r="RAM220" s="727"/>
      <c r="RAP220" s="403"/>
      <c r="RAQ220" s="403"/>
      <c r="RBC220" s="727"/>
      <c r="RBF220" s="403"/>
      <c r="RBG220" s="403"/>
      <c r="RBS220" s="727"/>
      <c r="RBV220" s="403"/>
      <c r="RBW220" s="403"/>
      <c r="RCI220" s="727"/>
      <c r="RCL220" s="403"/>
      <c r="RCM220" s="403"/>
      <c r="RCY220" s="727"/>
      <c r="RDB220" s="403"/>
      <c r="RDC220" s="403"/>
      <c r="RDO220" s="727"/>
      <c r="RDR220" s="403"/>
      <c r="RDS220" s="403"/>
      <c r="REE220" s="727"/>
      <c r="REH220" s="403"/>
      <c r="REI220" s="403"/>
      <c r="REU220" s="727"/>
      <c r="REX220" s="403"/>
      <c r="REY220" s="403"/>
      <c r="RFK220" s="727"/>
      <c r="RFN220" s="403"/>
      <c r="RFO220" s="403"/>
      <c r="RGA220" s="727"/>
      <c r="RGD220" s="403"/>
      <c r="RGE220" s="403"/>
      <c r="RGQ220" s="727"/>
      <c r="RGT220" s="403"/>
      <c r="RGU220" s="403"/>
      <c r="RHG220" s="727"/>
      <c r="RHJ220" s="403"/>
      <c r="RHK220" s="403"/>
      <c r="RHW220" s="727"/>
      <c r="RHZ220" s="403"/>
      <c r="RIA220" s="403"/>
      <c r="RIM220" s="727"/>
      <c r="RIP220" s="403"/>
      <c r="RIQ220" s="403"/>
      <c r="RJC220" s="727"/>
      <c r="RJF220" s="403"/>
      <c r="RJG220" s="403"/>
      <c r="RJS220" s="727"/>
      <c r="RJV220" s="403"/>
      <c r="RJW220" s="403"/>
      <c r="RKI220" s="727"/>
      <c r="RKL220" s="403"/>
      <c r="RKM220" s="403"/>
      <c r="RKY220" s="727"/>
      <c r="RLB220" s="403"/>
      <c r="RLC220" s="403"/>
      <c r="RLO220" s="727"/>
      <c r="RLR220" s="403"/>
      <c r="RLS220" s="403"/>
      <c r="RME220" s="727"/>
      <c r="RMH220" s="403"/>
      <c r="RMI220" s="403"/>
      <c r="RMU220" s="727"/>
      <c r="RMX220" s="403"/>
      <c r="RMY220" s="403"/>
      <c r="RNK220" s="727"/>
      <c r="RNN220" s="403"/>
      <c r="RNO220" s="403"/>
      <c r="ROA220" s="727"/>
      <c r="ROD220" s="403"/>
      <c r="ROE220" s="403"/>
      <c r="ROQ220" s="727"/>
      <c r="ROT220" s="403"/>
      <c r="ROU220" s="403"/>
      <c r="RPG220" s="727"/>
      <c r="RPJ220" s="403"/>
      <c r="RPK220" s="403"/>
      <c r="RPW220" s="727"/>
      <c r="RPZ220" s="403"/>
      <c r="RQA220" s="403"/>
      <c r="RQM220" s="727"/>
      <c r="RQP220" s="403"/>
      <c r="RQQ220" s="403"/>
      <c r="RRC220" s="727"/>
      <c r="RRF220" s="403"/>
      <c r="RRG220" s="403"/>
      <c r="RRS220" s="727"/>
      <c r="RRV220" s="403"/>
      <c r="RRW220" s="403"/>
      <c r="RSI220" s="727"/>
      <c r="RSL220" s="403"/>
      <c r="RSM220" s="403"/>
      <c r="RSY220" s="727"/>
      <c r="RTB220" s="403"/>
      <c r="RTC220" s="403"/>
      <c r="RTO220" s="727"/>
      <c r="RTR220" s="403"/>
      <c r="RTS220" s="403"/>
      <c r="RUE220" s="727"/>
      <c r="RUH220" s="403"/>
      <c r="RUI220" s="403"/>
      <c r="RUU220" s="727"/>
      <c r="RUX220" s="403"/>
      <c r="RUY220" s="403"/>
      <c r="RVK220" s="727"/>
      <c r="RVN220" s="403"/>
      <c r="RVO220" s="403"/>
      <c r="RWA220" s="727"/>
      <c r="RWD220" s="403"/>
      <c r="RWE220" s="403"/>
      <c r="RWQ220" s="727"/>
      <c r="RWT220" s="403"/>
      <c r="RWU220" s="403"/>
      <c r="RXG220" s="727"/>
      <c r="RXJ220" s="403"/>
      <c r="RXK220" s="403"/>
      <c r="RXW220" s="727"/>
      <c r="RXZ220" s="403"/>
      <c r="RYA220" s="403"/>
      <c r="RYM220" s="727"/>
      <c r="RYP220" s="403"/>
      <c r="RYQ220" s="403"/>
      <c r="RZC220" s="727"/>
      <c r="RZF220" s="403"/>
      <c r="RZG220" s="403"/>
      <c r="RZS220" s="727"/>
      <c r="RZV220" s="403"/>
      <c r="RZW220" s="403"/>
      <c r="SAI220" s="727"/>
      <c r="SAL220" s="403"/>
      <c r="SAM220" s="403"/>
      <c r="SAY220" s="727"/>
      <c r="SBB220" s="403"/>
      <c r="SBC220" s="403"/>
      <c r="SBO220" s="727"/>
      <c r="SBR220" s="403"/>
      <c r="SBS220" s="403"/>
      <c r="SCE220" s="727"/>
      <c r="SCH220" s="403"/>
      <c r="SCI220" s="403"/>
      <c r="SCU220" s="727"/>
      <c r="SCX220" s="403"/>
      <c r="SCY220" s="403"/>
      <c r="SDK220" s="727"/>
      <c r="SDN220" s="403"/>
      <c r="SDO220" s="403"/>
      <c r="SEA220" s="727"/>
      <c r="SED220" s="403"/>
      <c r="SEE220" s="403"/>
      <c r="SEQ220" s="727"/>
      <c r="SET220" s="403"/>
      <c r="SEU220" s="403"/>
      <c r="SFG220" s="727"/>
      <c r="SFJ220" s="403"/>
      <c r="SFK220" s="403"/>
      <c r="SFW220" s="727"/>
      <c r="SFZ220" s="403"/>
      <c r="SGA220" s="403"/>
      <c r="SGM220" s="727"/>
      <c r="SGP220" s="403"/>
      <c r="SGQ220" s="403"/>
      <c r="SHC220" s="727"/>
      <c r="SHF220" s="403"/>
      <c r="SHG220" s="403"/>
      <c r="SHS220" s="727"/>
      <c r="SHV220" s="403"/>
      <c r="SHW220" s="403"/>
      <c r="SII220" s="727"/>
      <c r="SIL220" s="403"/>
      <c r="SIM220" s="403"/>
      <c r="SIY220" s="727"/>
      <c r="SJB220" s="403"/>
      <c r="SJC220" s="403"/>
      <c r="SJO220" s="727"/>
      <c r="SJR220" s="403"/>
      <c r="SJS220" s="403"/>
      <c r="SKE220" s="727"/>
      <c r="SKH220" s="403"/>
      <c r="SKI220" s="403"/>
      <c r="SKU220" s="727"/>
      <c r="SKX220" s="403"/>
      <c r="SKY220" s="403"/>
      <c r="SLK220" s="727"/>
      <c r="SLN220" s="403"/>
      <c r="SLO220" s="403"/>
      <c r="SMA220" s="727"/>
      <c r="SMD220" s="403"/>
      <c r="SME220" s="403"/>
      <c r="SMQ220" s="727"/>
      <c r="SMT220" s="403"/>
      <c r="SMU220" s="403"/>
      <c r="SNG220" s="727"/>
      <c r="SNJ220" s="403"/>
      <c r="SNK220" s="403"/>
      <c r="SNW220" s="727"/>
      <c r="SNZ220" s="403"/>
      <c r="SOA220" s="403"/>
      <c r="SOM220" s="727"/>
      <c r="SOP220" s="403"/>
      <c r="SOQ220" s="403"/>
      <c r="SPC220" s="727"/>
      <c r="SPF220" s="403"/>
      <c r="SPG220" s="403"/>
      <c r="SPS220" s="727"/>
      <c r="SPV220" s="403"/>
      <c r="SPW220" s="403"/>
      <c r="SQI220" s="727"/>
      <c r="SQL220" s="403"/>
      <c r="SQM220" s="403"/>
      <c r="SQY220" s="727"/>
      <c r="SRB220" s="403"/>
      <c r="SRC220" s="403"/>
      <c r="SRO220" s="727"/>
      <c r="SRR220" s="403"/>
      <c r="SRS220" s="403"/>
      <c r="SSE220" s="727"/>
      <c r="SSH220" s="403"/>
      <c r="SSI220" s="403"/>
      <c r="SSU220" s="727"/>
      <c r="SSX220" s="403"/>
      <c r="SSY220" s="403"/>
      <c r="STK220" s="727"/>
      <c r="STN220" s="403"/>
      <c r="STO220" s="403"/>
      <c r="SUA220" s="727"/>
      <c r="SUD220" s="403"/>
      <c r="SUE220" s="403"/>
      <c r="SUQ220" s="727"/>
      <c r="SUT220" s="403"/>
      <c r="SUU220" s="403"/>
      <c r="SVG220" s="727"/>
      <c r="SVJ220" s="403"/>
      <c r="SVK220" s="403"/>
      <c r="SVW220" s="727"/>
      <c r="SVZ220" s="403"/>
      <c r="SWA220" s="403"/>
      <c r="SWM220" s="727"/>
      <c r="SWP220" s="403"/>
      <c r="SWQ220" s="403"/>
      <c r="SXC220" s="727"/>
      <c r="SXF220" s="403"/>
      <c r="SXG220" s="403"/>
      <c r="SXS220" s="727"/>
      <c r="SXV220" s="403"/>
      <c r="SXW220" s="403"/>
      <c r="SYI220" s="727"/>
      <c r="SYL220" s="403"/>
      <c r="SYM220" s="403"/>
      <c r="SYY220" s="727"/>
      <c r="SZB220" s="403"/>
      <c r="SZC220" s="403"/>
      <c r="SZO220" s="727"/>
      <c r="SZR220" s="403"/>
      <c r="SZS220" s="403"/>
      <c r="TAE220" s="727"/>
      <c r="TAH220" s="403"/>
      <c r="TAI220" s="403"/>
      <c r="TAU220" s="727"/>
      <c r="TAX220" s="403"/>
      <c r="TAY220" s="403"/>
      <c r="TBK220" s="727"/>
      <c r="TBN220" s="403"/>
      <c r="TBO220" s="403"/>
      <c r="TCA220" s="727"/>
      <c r="TCD220" s="403"/>
      <c r="TCE220" s="403"/>
      <c r="TCQ220" s="727"/>
      <c r="TCT220" s="403"/>
      <c r="TCU220" s="403"/>
      <c r="TDG220" s="727"/>
      <c r="TDJ220" s="403"/>
      <c r="TDK220" s="403"/>
      <c r="TDW220" s="727"/>
      <c r="TDZ220" s="403"/>
      <c r="TEA220" s="403"/>
      <c r="TEM220" s="727"/>
      <c r="TEP220" s="403"/>
      <c r="TEQ220" s="403"/>
      <c r="TFC220" s="727"/>
      <c r="TFF220" s="403"/>
      <c r="TFG220" s="403"/>
      <c r="TFS220" s="727"/>
      <c r="TFV220" s="403"/>
      <c r="TFW220" s="403"/>
      <c r="TGI220" s="727"/>
      <c r="TGL220" s="403"/>
      <c r="TGM220" s="403"/>
      <c r="TGY220" s="727"/>
      <c r="THB220" s="403"/>
      <c r="THC220" s="403"/>
      <c r="THO220" s="727"/>
      <c r="THR220" s="403"/>
      <c r="THS220" s="403"/>
      <c r="TIE220" s="727"/>
      <c r="TIH220" s="403"/>
      <c r="TII220" s="403"/>
      <c r="TIU220" s="727"/>
      <c r="TIX220" s="403"/>
      <c r="TIY220" s="403"/>
      <c r="TJK220" s="727"/>
      <c r="TJN220" s="403"/>
      <c r="TJO220" s="403"/>
      <c r="TKA220" s="727"/>
      <c r="TKD220" s="403"/>
      <c r="TKE220" s="403"/>
      <c r="TKQ220" s="727"/>
      <c r="TKT220" s="403"/>
      <c r="TKU220" s="403"/>
      <c r="TLG220" s="727"/>
      <c r="TLJ220" s="403"/>
      <c r="TLK220" s="403"/>
      <c r="TLW220" s="727"/>
      <c r="TLZ220" s="403"/>
      <c r="TMA220" s="403"/>
      <c r="TMM220" s="727"/>
      <c r="TMP220" s="403"/>
      <c r="TMQ220" s="403"/>
      <c r="TNC220" s="727"/>
      <c r="TNF220" s="403"/>
      <c r="TNG220" s="403"/>
      <c r="TNS220" s="727"/>
      <c r="TNV220" s="403"/>
      <c r="TNW220" s="403"/>
      <c r="TOI220" s="727"/>
      <c r="TOL220" s="403"/>
      <c r="TOM220" s="403"/>
      <c r="TOY220" s="727"/>
      <c r="TPB220" s="403"/>
      <c r="TPC220" s="403"/>
      <c r="TPO220" s="727"/>
      <c r="TPR220" s="403"/>
      <c r="TPS220" s="403"/>
      <c r="TQE220" s="727"/>
      <c r="TQH220" s="403"/>
      <c r="TQI220" s="403"/>
      <c r="TQU220" s="727"/>
      <c r="TQX220" s="403"/>
      <c r="TQY220" s="403"/>
      <c r="TRK220" s="727"/>
      <c r="TRN220" s="403"/>
      <c r="TRO220" s="403"/>
      <c r="TSA220" s="727"/>
      <c r="TSD220" s="403"/>
      <c r="TSE220" s="403"/>
      <c r="TSQ220" s="727"/>
      <c r="TST220" s="403"/>
      <c r="TSU220" s="403"/>
      <c r="TTG220" s="727"/>
      <c r="TTJ220" s="403"/>
      <c r="TTK220" s="403"/>
      <c r="TTW220" s="727"/>
      <c r="TTZ220" s="403"/>
      <c r="TUA220" s="403"/>
      <c r="TUM220" s="727"/>
      <c r="TUP220" s="403"/>
      <c r="TUQ220" s="403"/>
      <c r="TVC220" s="727"/>
      <c r="TVF220" s="403"/>
      <c r="TVG220" s="403"/>
      <c r="TVS220" s="727"/>
      <c r="TVV220" s="403"/>
      <c r="TVW220" s="403"/>
      <c r="TWI220" s="727"/>
      <c r="TWL220" s="403"/>
      <c r="TWM220" s="403"/>
      <c r="TWY220" s="727"/>
      <c r="TXB220" s="403"/>
      <c r="TXC220" s="403"/>
      <c r="TXO220" s="727"/>
      <c r="TXR220" s="403"/>
      <c r="TXS220" s="403"/>
      <c r="TYE220" s="727"/>
      <c r="TYH220" s="403"/>
      <c r="TYI220" s="403"/>
      <c r="TYU220" s="727"/>
      <c r="TYX220" s="403"/>
      <c r="TYY220" s="403"/>
      <c r="TZK220" s="727"/>
      <c r="TZN220" s="403"/>
      <c r="TZO220" s="403"/>
      <c r="UAA220" s="727"/>
      <c r="UAD220" s="403"/>
      <c r="UAE220" s="403"/>
      <c r="UAQ220" s="727"/>
      <c r="UAT220" s="403"/>
      <c r="UAU220" s="403"/>
      <c r="UBG220" s="727"/>
      <c r="UBJ220" s="403"/>
      <c r="UBK220" s="403"/>
      <c r="UBW220" s="727"/>
      <c r="UBZ220" s="403"/>
      <c r="UCA220" s="403"/>
      <c r="UCM220" s="727"/>
      <c r="UCP220" s="403"/>
      <c r="UCQ220" s="403"/>
      <c r="UDC220" s="727"/>
      <c r="UDF220" s="403"/>
      <c r="UDG220" s="403"/>
      <c r="UDS220" s="727"/>
      <c r="UDV220" s="403"/>
      <c r="UDW220" s="403"/>
      <c r="UEI220" s="727"/>
      <c r="UEL220" s="403"/>
      <c r="UEM220" s="403"/>
      <c r="UEY220" s="727"/>
      <c r="UFB220" s="403"/>
      <c r="UFC220" s="403"/>
      <c r="UFO220" s="727"/>
      <c r="UFR220" s="403"/>
      <c r="UFS220" s="403"/>
      <c r="UGE220" s="727"/>
      <c r="UGH220" s="403"/>
      <c r="UGI220" s="403"/>
      <c r="UGU220" s="727"/>
      <c r="UGX220" s="403"/>
      <c r="UGY220" s="403"/>
      <c r="UHK220" s="727"/>
      <c r="UHN220" s="403"/>
      <c r="UHO220" s="403"/>
      <c r="UIA220" s="727"/>
      <c r="UID220" s="403"/>
      <c r="UIE220" s="403"/>
      <c r="UIQ220" s="727"/>
      <c r="UIT220" s="403"/>
      <c r="UIU220" s="403"/>
      <c r="UJG220" s="727"/>
      <c r="UJJ220" s="403"/>
      <c r="UJK220" s="403"/>
      <c r="UJW220" s="727"/>
      <c r="UJZ220" s="403"/>
      <c r="UKA220" s="403"/>
      <c r="UKM220" s="727"/>
      <c r="UKP220" s="403"/>
      <c r="UKQ220" s="403"/>
      <c r="ULC220" s="727"/>
      <c r="ULF220" s="403"/>
      <c r="ULG220" s="403"/>
      <c r="ULS220" s="727"/>
      <c r="ULV220" s="403"/>
      <c r="ULW220" s="403"/>
      <c r="UMI220" s="727"/>
      <c r="UML220" s="403"/>
      <c r="UMM220" s="403"/>
      <c r="UMY220" s="727"/>
      <c r="UNB220" s="403"/>
      <c r="UNC220" s="403"/>
      <c r="UNO220" s="727"/>
      <c r="UNR220" s="403"/>
      <c r="UNS220" s="403"/>
      <c r="UOE220" s="727"/>
      <c r="UOH220" s="403"/>
      <c r="UOI220" s="403"/>
      <c r="UOU220" s="727"/>
      <c r="UOX220" s="403"/>
      <c r="UOY220" s="403"/>
      <c r="UPK220" s="727"/>
      <c r="UPN220" s="403"/>
      <c r="UPO220" s="403"/>
      <c r="UQA220" s="727"/>
      <c r="UQD220" s="403"/>
      <c r="UQE220" s="403"/>
      <c r="UQQ220" s="727"/>
      <c r="UQT220" s="403"/>
      <c r="UQU220" s="403"/>
      <c r="URG220" s="727"/>
      <c r="URJ220" s="403"/>
      <c r="URK220" s="403"/>
      <c r="URW220" s="727"/>
      <c r="URZ220" s="403"/>
      <c r="USA220" s="403"/>
      <c r="USM220" s="727"/>
      <c r="USP220" s="403"/>
      <c r="USQ220" s="403"/>
      <c r="UTC220" s="727"/>
      <c r="UTF220" s="403"/>
      <c r="UTG220" s="403"/>
      <c r="UTS220" s="727"/>
      <c r="UTV220" s="403"/>
      <c r="UTW220" s="403"/>
      <c r="UUI220" s="727"/>
      <c r="UUL220" s="403"/>
      <c r="UUM220" s="403"/>
      <c r="UUY220" s="727"/>
      <c r="UVB220" s="403"/>
      <c r="UVC220" s="403"/>
      <c r="UVO220" s="727"/>
      <c r="UVR220" s="403"/>
      <c r="UVS220" s="403"/>
      <c r="UWE220" s="727"/>
      <c r="UWH220" s="403"/>
      <c r="UWI220" s="403"/>
      <c r="UWU220" s="727"/>
      <c r="UWX220" s="403"/>
      <c r="UWY220" s="403"/>
      <c r="UXK220" s="727"/>
      <c r="UXN220" s="403"/>
      <c r="UXO220" s="403"/>
      <c r="UYA220" s="727"/>
      <c r="UYD220" s="403"/>
      <c r="UYE220" s="403"/>
      <c r="UYQ220" s="727"/>
      <c r="UYT220" s="403"/>
      <c r="UYU220" s="403"/>
      <c r="UZG220" s="727"/>
      <c r="UZJ220" s="403"/>
      <c r="UZK220" s="403"/>
      <c r="UZW220" s="727"/>
      <c r="UZZ220" s="403"/>
      <c r="VAA220" s="403"/>
      <c r="VAM220" s="727"/>
      <c r="VAP220" s="403"/>
      <c r="VAQ220" s="403"/>
      <c r="VBC220" s="727"/>
      <c r="VBF220" s="403"/>
      <c r="VBG220" s="403"/>
      <c r="VBS220" s="727"/>
      <c r="VBV220" s="403"/>
      <c r="VBW220" s="403"/>
      <c r="VCI220" s="727"/>
      <c r="VCL220" s="403"/>
      <c r="VCM220" s="403"/>
      <c r="VCY220" s="727"/>
      <c r="VDB220" s="403"/>
      <c r="VDC220" s="403"/>
      <c r="VDO220" s="727"/>
      <c r="VDR220" s="403"/>
      <c r="VDS220" s="403"/>
      <c r="VEE220" s="727"/>
      <c r="VEH220" s="403"/>
      <c r="VEI220" s="403"/>
      <c r="VEU220" s="727"/>
      <c r="VEX220" s="403"/>
      <c r="VEY220" s="403"/>
      <c r="VFK220" s="727"/>
      <c r="VFN220" s="403"/>
      <c r="VFO220" s="403"/>
      <c r="VGA220" s="727"/>
      <c r="VGD220" s="403"/>
      <c r="VGE220" s="403"/>
      <c r="VGQ220" s="727"/>
      <c r="VGT220" s="403"/>
      <c r="VGU220" s="403"/>
      <c r="VHG220" s="727"/>
      <c r="VHJ220" s="403"/>
      <c r="VHK220" s="403"/>
      <c r="VHW220" s="727"/>
      <c r="VHZ220" s="403"/>
      <c r="VIA220" s="403"/>
      <c r="VIM220" s="727"/>
      <c r="VIP220" s="403"/>
      <c r="VIQ220" s="403"/>
      <c r="VJC220" s="727"/>
      <c r="VJF220" s="403"/>
      <c r="VJG220" s="403"/>
      <c r="VJS220" s="727"/>
      <c r="VJV220" s="403"/>
      <c r="VJW220" s="403"/>
      <c r="VKI220" s="727"/>
      <c r="VKL220" s="403"/>
      <c r="VKM220" s="403"/>
      <c r="VKY220" s="727"/>
      <c r="VLB220" s="403"/>
      <c r="VLC220" s="403"/>
      <c r="VLO220" s="727"/>
      <c r="VLR220" s="403"/>
      <c r="VLS220" s="403"/>
      <c r="VME220" s="727"/>
      <c r="VMH220" s="403"/>
      <c r="VMI220" s="403"/>
      <c r="VMU220" s="727"/>
      <c r="VMX220" s="403"/>
      <c r="VMY220" s="403"/>
      <c r="VNK220" s="727"/>
      <c r="VNN220" s="403"/>
      <c r="VNO220" s="403"/>
      <c r="VOA220" s="727"/>
      <c r="VOD220" s="403"/>
      <c r="VOE220" s="403"/>
      <c r="VOQ220" s="727"/>
      <c r="VOT220" s="403"/>
      <c r="VOU220" s="403"/>
      <c r="VPG220" s="727"/>
      <c r="VPJ220" s="403"/>
      <c r="VPK220" s="403"/>
      <c r="VPW220" s="727"/>
      <c r="VPZ220" s="403"/>
      <c r="VQA220" s="403"/>
      <c r="VQM220" s="727"/>
      <c r="VQP220" s="403"/>
      <c r="VQQ220" s="403"/>
      <c r="VRC220" s="727"/>
      <c r="VRF220" s="403"/>
      <c r="VRG220" s="403"/>
      <c r="VRS220" s="727"/>
      <c r="VRV220" s="403"/>
      <c r="VRW220" s="403"/>
      <c r="VSI220" s="727"/>
      <c r="VSL220" s="403"/>
      <c r="VSM220" s="403"/>
      <c r="VSY220" s="727"/>
      <c r="VTB220" s="403"/>
      <c r="VTC220" s="403"/>
      <c r="VTO220" s="727"/>
      <c r="VTR220" s="403"/>
      <c r="VTS220" s="403"/>
      <c r="VUE220" s="727"/>
      <c r="VUH220" s="403"/>
      <c r="VUI220" s="403"/>
      <c r="VUU220" s="727"/>
      <c r="VUX220" s="403"/>
      <c r="VUY220" s="403"/>
      <c r="VVK220" s="727"/>
      <c r="VVN220" s="403"/>
      <c r="VVO220" s="403"/>
      <c r="VWA220" s="727"/>
      <c r="VWD220" s="403"/>
      <c r="VWE220" s="403"/>
      <c r="VWQ220" s="727"/>
      <c r="VWT220" s="403"/>
      <c r="VWU220" s="403"/>
      <c r="VXG220" s="727"/>
      <c r="VXJ220" s="403"/>
      <c r="VXK220" s="403"/>
      <c r="VXW220" s="727"/>
      <c r="VXZ220" s="403"/>
      <c r="VYA220" s="403"/>
      <c r="VYM220" s="727"/>
      <c r="VYP220" s="403"/>
      <c r="VYQ220" s="403"/>
      <c r="VZC220" s="727"/>
      <c r="VZF220" s="403"/>
      <c r="VZG220" s="403"/>
      <c r="VZS220" s="727"/>
      <c r="VZV220" s="403"/>
      <c r="VZW220" s="403"/>
      <c r="WAI220" s="727"/>
      <c r="WAL220" s="403"/>
      <c r="WAM220" s="403"/>
      <c r="WAY220" s="727"/>
      <c r="WBB220" s="403"/>
      <c r="WBC220" s="403"/>
      <c r="WBO220" s="727"/>
      <c r="WBR220" s="403"/>
      <c r="WBS220" s="403"/>
      <c r="WCE220" s="727"/>
      <c r="WCH220" s="403"/>
      <c r="WCI220" s="403"/>
      <c r="WCU220" s="727"/>
      <c r="WCX220" s="403"/>
      <c r="WCY220" s="403"/>
      <c r="WDK220" s="727"/>
      <c r="WDN220" s="403"/>
      <c r="WDO220" s="403"/>
      <c r="WEA220" s="727"/>
      <c r="WED220" s="403"/>
      <c r="WEE220" s="403"/>
      <c r="WEQ220" s="727"/>
      <c r="WET220" s="403"/>
      <c r="WEU220" s="403"/>
      <c r="WFG220" s="727"/>
      <c r="WFJ220" s="403"/>
      <c r="WFK220" s="403"/>
      <c r="WFW220" s="727"/>
      <c r="WFZ220" s="403"/>
      <c r="WGA220" s="403"/>
      <c r="WGM220" s="727"/>
      <c r="WGP220" s="403"/>
      <c r="WGQ220" s="403"/>
      <c r="WHC220" s="727"/>
      <c r="WHF220" s="403"/>
      <c r="WHG220" s="403"/>
      <c r="WHS220" s="727"/>
      <c r="WHV220" s="403"/>
      <c r="WHW220" s="403"/>
      <c r="WII220" s="727"/>
      <c r="WIL220" s="403"/>
      <c r="WIM220" s="403"/>
      <c r="WIY220" s="727"/>
      <c r="WJB220" s="403"/>
      <c r="WJC220" s="403"/>
      <c r="WJO220" s="727"/>
      <c r="WJR220" s="403"/>
      <c r="WJS220" s="403"/>
      <c r="WKE220" s="727"/>
      <c r="WKH220" s="403"/>
      <c r="WKI220" s="403"/>
      <c r="WKU220" s="727"/>
      <c r="WKX220" s="403"/>
      <c r="WKY220" s="403"/>
      <c r="WLK220" s="727"/>
      <c r="WLN220" s="403"/>
      <c r="WLO220" s="403"/>
      <c r="WMA220" s="727"/>
      <c r="WMD220" s="403"/>
      <c r="WME220" s="403"/>
      <c r="WMQ220" s="727"/>
      <c r="WMT220" s="403"/>
      <c r="WMU220" s="403"/>
      <c r="WNG220" s="727"/>
      <c r="WNJ220" s="403"/>
      <c r="WNK220" s="403"/>
      <c r="WNW220" s="727"/>
      <c r="WNZ220" s="403"/>
      <c r="WOA220" s="403"/>
      <c r="WOM220" s="727"/>
      <c r="WOP220" s="403"/>
      <c r="WOQ220" s="403"/>
      <c r="WPC220" s="727"/>
      <c r="WPF220" s="403"/>
      <c r="WPG220" s="403"/>
      <c r="WPS220" s="727"/>
      <c r="WPV220" s="403"/>
      <c r="WPW220" s="403"/>
      <c r="WQI220" s="727"/>
      <c r="WQL220" s="403"/>
      <c r="WQM220" s="403"/>
      <c r="WQY220" s="727"/>
      <c r="WRB220" s="403"/>
      <c r="WRC220" s="403"/>
      <c r="WRO220" s="727"/>
      <c r="WRR220" s="403"/>
      <c r="WRS220" s="403"/>
      <c r="WSE220" s="727"/>
      <c r="WSH220" s="403"/>
      <c r="WSI220" s="403"/>
      <c r="WSU220" s="727"/>
      <c r="WSX220" s="403"/>
      <c r="WSY220" s="403"/>
      <c r="WTK220" s="727"/>
      <c r="WTN220" s="403"/>
      <c r="WTO220" s="403"/>
      <c r="WUA220" s="727"/>
      <c r="WUD220" s="403"/>
      <c r="WUE220" s="403"/>
      <c r="WUQ220" s="727"/>
      <c r="WUT220" s="403"/>
      <c r="WUU220" s="403"/>
      <c r="WVG220" s="727"/>
      <c r="WVJ220" s="403"/>
      <c r="WVK220" s="403"/>
      <c r="WVW220" s="727"/>
      <c r="WVZ220" s="403"/>
      <c r="WWA220" s="403"/>
      <c r="WWM220" s="727"/>
      <c r="WWP220" s="403"/>
      <c r="WWQ220" s="403"/>
      <c r="WXC220" s="727"/>
      <c r="WXF220" s="403"/>
      <c r="WXG220" s="403"/>
      <c r="WXS220" s="727"/>
      <c r="WXV220" s="403"/>
      <c r="WXW220" s="403"/>
      <c r="WYI220" s="727"/>
      <c r="WYL220" s="403"/>
      <c r="WYM220" s="403"/>
      <c r="WYY220" s="727"/>
      <c r="WZB220" s="403"/>
      <c r="WZC220" s="403"/>
      <c r="WZO220" s="727"/>
      <c r="WZR220" s="403"/>
      <c r="WZS220" s="403"/>
      <c r="XAE220" s="727"/>
      <c r="XAH220" s="403"/>
      <c r="XAI220" s="403"/>
      <c r="XAU220" s="727"/>
      <c r="XAX220" s="403"/>
      <c r="XAY220" s="403"/>
      <c r="XBK220" s="727"/>
      <c r="XBN220" s="403"/>
      <c r="XBO220" s="403"/>
      <c r="XCA220" s="727"/>
      <c r="XCD220" s="403"/>
      <c r="XCE220" s="403"/>
      <c r="XCQ220" s="727"/>
      <c r="XCT220" s="403"/>
      <c r="XCU220" s="403"/>
      <c r="XDG220" s="727"/>
      <c r="XDJ220" s="403"/>
      <c r="XDK220" s="403"/>
      <c r="XDW220" s="727"/>
      <c r="XDZ220" s="403"/>
      <c r="XEA220" s="403"/>
      <c r="XEM220" s="727"/>
      <c r="XEP220" s="403"/>
      <c r="XEQ220" s="403"/>
      <c r="XFC220" s="727"/>
    </row>
    <row r="221" spans="1:1023 1026:2047 2050:3071 3074:4095 4098:5119 5122:6143 6146:7167 7170:8191 8194:9215 9218:10239 10242:11263 11266:12287 12290:13311 13314:14335 14338:15359 15362:16383" s="94" customFormat="1">
      <c r="A221" s="570" t="s">
        <v>15</v>
      </c>
      <c r="B221" s="571">
        <v>45952</v>
      </c>
      <c r="C221" s="571">
        <v>45961</v>
      </c>
      <c r="D221" s="570" t="s">
        <v>485</v>
      </c>
      <c r="E221" s="570" t="s">
        <v>486</v>
      </c>
      <c r="F221" s="570">
        <v>65</v>
      </c>
      <c r="G221" s="570" t="s">
        <v>499</v>
      </c>
      <c r="H221" s="570">
        <v>2300</v>
      </c>
      <c r="I221" s="570">
        <v>15</v>
      </c>
      <c r="J221" s="570">
        <v>0</v>
      </c>
      <c r="K221" s="570">
        <v>0</v>
      </c>
      <c r="L221" s="570">
        <v>0</v>
      </c>
      <c r="M221" s="570">
        <v>0</v>
      </c>
      <c r="N221" s="570">
        <f t="shared" si="2199"/>
        <v>2315</v>
      </c>
      <c r="O221" s="563">
        <f t="shared" si="2200"/>
        <v>35.615384615384613</v>
      </c>
      <c r="P221" s="570" t="s">
        <v>1283</v>
      </c>
      <c r="R221" s="403"/>
      <c r="S221" s="403"/>
      <c r="AE221" s="727"/>
      <c r="AH221" s="403"/>
      <c r="AI221" s="403"/>
      <c r="AU221" s="727"/>
      <c r="AX221" s="403"/>
      <c r="AY221" s="403"/>
      <c r="BK221" s="727"/>
      <c r="BN221" s="403"/>
      <c r="BO221" s="403"/>
      <c r="CA221" s="727"/>
      <c r="CD221" s="403"/>
      <c r="CE221" s="403"/>
      <c r="CQ221" s="727"/>
      <c r="CT221" s="403"/>
      <c r="CU221" s="403"/>
      <c r="DG221" s="727"/>
      <c r="DJ221" s="403"/>
      <c r="DK221" s="403"/>
      <c r="DW221" s="727"/>
      <c r="DZ221" s="403"/>
      <c r="EA221" s="403"/>
      <c r="EM221" s="727"/>
      <c r="EP221" s="403"/>
      <c r="EQ221" s="403"/>
      <c r="FC221" s="727"/>
      <c r="FF221" s="403"/>
      <c r="FG221" s="403"/>
      <c r="FS221" s="727"/>
      <c r="FV221" s="403"/>
      <c r="FW221" s="403"/>
      <c r="GI221" s="727"/>
      <c r="GL221" s="403"/>
      <c r="GM221" s="403"/>
      <c r="GY221" s="727"/>
      <c r="HB221" s="403"/>
      <c r="HC221" s="403"/>
      <c r="HO221" s="727"/>
      <c r="HR221" s="403"/>
      <c r="HS221" s="403"/>
      <c r="IE221" s="727"/>
      <c r="IH221" s="403"/>
      <c r="II221" s="403"/>
      <c r="IU221" s="727"/>
      <c r="IX221" s="403"/>
      <c r="IY221" s="403"/>
      <c r="JK221" s="727"/>
      <c r="JN221" s="403"/>
      <c r="JO221" s="403"/>
      <c r="KA221" s="727"/>
      <c r="KD221" s="403"/>
      <c r="KE221" s="403"/>
      <c r="KQ221" s="727"/>
      <c r="KT221" s="403"/>
      <c r="KU221" s="403"/>
      <c r="LG221" s="727"/>
      <c r="LJ221" s="403"/>
      <c r="LK221" s="403"/>
      <c r="LW221" s="727"/>
      <c r="LZ221" s="403"/>
      <c r="MA221" s="403"/>
      <c r="MM221" s="727"/>
      <c r="MP221" s="403"/>
      <c r="MQ221" s="403"/>
      <c r="NC221" s="727"/>
      <c r="NF221" s="403"/>
      <c r="NG221" s="403"/>
      <c r="NS221" s="727"/>
      <c r="NV221" s="403"/>
      <c r="NW221" s="403"/>
      <c r="OI221" s="727"/>
      <c r="OL221" s="403"/>
      <c r="OM221" s="403"/>
      <c r="OY221" s="727"/>
      <c r="PB221" s="403"/>
      <c r="PC221" s="403"/>
      <c r="PO221" s="727"/>
      <c r="PR221" s="403"/>
      <c r="PS221" s="403"/>
      <c r="QE221" s="727"/>
      <c r="QH221" s="403"/>
      <c r="QI221" s="403"/>
      <c r="QU221" s="727"/>
      <c r="QX221" s="403"/>
      <c r="QY221" s="403"/>
      <c r="RK221" s="727"/>
      <c r="RN221" s="403"/>
      <c r="RO221" s="403"/>
      <c r="SA221" s="727"/>
      <c r="SD221" s="403"/>
      <c r="SE221" s="403"/>
      <c r="SQ221" s="727"/>
      <c r="ST221" s="403"/>
      <c r="SU221" s="403"/>
      <c r="TG221" s="727"/>
      <c r="TJ221" s="403"/>
      <c r="TK221" s="403"/>
      <c r="TW221" s="727"/>
      <c r="TZ221" s="403"/>
      <c r="UA221" s="403"/>
      <c r="UM221" s="727"/>
      <c r="UP221" s="403"/>
      <c r="UQ221" s="403"/>
      <c r="VC221" s="727"/>
      <c r="VF221" s="403"/>
      <c r="VG221" s="403"/>
      <c r="VS221" s="727"/>
      <c r="VV221" s="403"/>
      <c r="VW221" s="403"/>
      <c r="WI221" s="727"/>
      <c r="WL221" s="403"/>
      <c r="WM221" s="403"/>
      <c r="WY221" s="727"/>
      <c r="XB221" s="403"/>
      <c r="XC221" s="403"/>
      <c r="XO221" s="727"/>
      <c r="XR221" s="403"/>
      <c r="XS221" s="403"/>
      <c r="YE221" s="727"/>
      <c r="YH221" s="403"/>
      <c r="YI221" s="403"/>
      <c r="YU221" s="727"/>
      <c r="YX221" s="403"/>
      <c r="YY221" s="403"/>
      <c r="ZK221" s="727"/>
      <c r="ZN221" s="403"/>
      <c r="ZO221" s="403"/>
      <c r="AAA221" s="727"/>
      <c r="AAD221" s="403"/>
      <c r="AAE221" s="403"/>
      <c r="AAQ221" s="727"/>
      <c r="AAT221" s="403"/>
      <c r="AAU221" s="403"/>
      <c r="ABG221" s="727"/>
      <c r="ABJ221" s="403"/>
      <c r="ABK221" s="403"/>
      <c r="ABW221" s="727"/>
      <c r="ABZ221" s="403"/>
      <c r="ACA221" s="403"/>
      <c r="ACM221" s="727"/>
      <c r="ACP221" s="403"/>
      <c r="ACQ221" s="403"/>
      <c r="ADC221" s="727"/>
      <c r="ADF221" s="403"/>
      <c r="ADG221" s="403"/>
      <c r="ADS221" s="727"/>
      <c r="ADV221" s="403"/>
      <c r="ADW221" s="403"/>
      <c r="AEI221" s="727"/>
      <c r="AEL221" s="403"/>
      <c r="AEM221" s="403"/>
      <c r="AEY221" s="727"/>
      <c r="AFB221" s="403"/>
      <c r="AFC221" s="403"/>
      <c r="AFO221" s="727"/>
      <c r="AFR221" s="403"/>
      <c r="AFS221" s="403"/>
      <c r="AGE221" s="727"/>
      <c r="AGH221" s="403"/>
      <c r="AGI221" s="403"/>
      <c r="AGU221" s="727"/>
      <c r="AGX221" s="403"/>
      <c r="AGY221" s="403"/>
      <c r="AHK221" s="727"/>
      <c r="AHN221" s="403"/>
      <c r="AHO221" s="403"/>
      <c r="AIA221" s="727"/>
      <c r="AID221" s="403"/>
      <c r="AIE221" s="403"/>
      <c r="AIQ221" s="727"/>
      <c r="AIT221" s="403"/>
      <c r="AIU221" s="403"/>
      <c r="AJG221" s="727"/>
      <c r="AJJ221" s="403"/>
      <c r="AJK221" s="403"/>
      <c r="AJW221" s="727"/>
      <c r="AJZ221" s="403"/>
      <c r="AKA221" s="403"/>
      <c r="AKM221" s="727"/>
      <c r="AKP221" s="403"/>
      <c r="AKQ221" s="403"/>
      <c r="ALC221" s="727"/>
      <c r="ALF221" s="403"/>
      <c r="ALG221" s="403"/>
      <c r="ALS221" s="727"/>
      <c r="ALV221" s="403"/>
      <c r="ALW221" s="403"/>
      <c r="AMI221" s="727"/>
      <c r="AML221" s="403"/>
      <c r="AMM221" s="403"/>
      <c r="AMY221" s="727"/>
      <c r="ANB221" s="403"/>
      <c r="ANC221" s="403"/>
      <c r="ANO221" s="727"/>
      <c r="ANR221" s="403"/>
      <c r="ANS221" s="403"/>
      <c r="AOE221" s="727"/>
      <c r="AOH221" s="403"/>
      <c r="AOI221" s="403"/>
      <c r="AOU221" s="727"/>
      <c r="AOX221" s="403"/>
      <c r="AOY221" s="403"/>
      <c r="APK221" s="727"/>
      <c r="APN221" s="403"/>
      <c r="APO221" s="403"/>
      <c r="AQA221" s="727"/>
      <c r="AQD221" s="403"/>
      <c r="AQE221" s="403"/>
      <c r="AQQ221" s="727"/>
      <c r="AQT221" s="403"/>
      <c r="AQU221" s="403"/>
      <c r="ARG221" s="727"/>
      <c r="ARJ221" s="403"/>
      <c r="ARK221" s="403"/>
      <c r="ARW221" s="727"/>
      <c r="ARZ221" s="403"/>
      <c r="ASA221" s="403"/>
      <c r="ASM221" s="727"/>
      <c r="ASP221" s="403"/>
      <c r="ASQ221" s="403"/>
      <c r="ATC221" s="727"/>
      <c r="ATF221" s="403"/>
      <c r="ATG221" s="403"/>
      <c r="ATS221" s="727"/>
      <c r="ATV221" s="403"/>
      <c r="ATW221" s="403"/>
      <c r="AUI221" s="727"/>
      <c r="AUL221" s="403"/>
      <c r="AUM221" s="403"/>
      <c r="AUY221" s="727"/>
      <c r="AVB221" s="403"/>
      <c r="AVC221" s="403"/>
      <c r="AVO221" s="727"/>
      <c r="AVR221" s="403"/>
      <c r="AVS221" s="403"/>
      <c r="AWE221" s="727"/>
      <c r="AWH221" s="403"/>
      <c r="AWI221" s="403"/>
      <c r="AWU221" s="727"/>
      <c r="AWX221" s="403"/>
      <c r="AWY221" s="403"/>
      <c r="AXK221" s="727"/>
      <c r="AXN221" s="403"/>
      <c r="AXO221" s="403"/>
      <c r="AYA221" s="727"/>
      <c r="AYD221" s="403"/>
      <c r="AYE221" s="403"/>
      <c r="AYQ221" s="727"/>
      <c r="AYT221" s="403"/>
      <c r="AYU221" s="403"/>
      <c r="AZG221" s="727"/>
      <c r="AZJ221" s="403"/>
      <c r="AZK221" s="403"/>
      <c r="AZW221" s="727"/>
      <c r="AZZ221" s="403"/>
      <c r="BAA221" s="403"/>
      <c r="BAM221" s="727"/>
      <c r="BAP221" s="403"/>
      <c r="BAQ221" s="403"/>
      <c r="BBC221" s="727"/>
      <c r="BBF221" s="403"/>
      <c r="BBG221" s="403"/>
      <c r="BBS221" s="727"/>
      <c r="BBV221" s="403"/>
      <c r="BBW221" s="403"/>
      <c r="BCI221" s="727"/>
      <c r="BCL221" s="403"/>
      <c r="BCM221" s="403"/>
      <c r="BCY221" s="727"/>
      <c r="BDB221" s="403"/>
      <c r="BDC221" s="403"/>
      <c r="BDO221" s="727"/>
      <c r="BDR221" s="403"/>
      <c r="BDS221" s="403"/>
      <c r="BEE221" s="727"/>
      <c r="BEH221" s="403"/>
      <c r="BEI221" s="403"/>
      <c r="BEU221" s="727"/>
      <c r="BEX221" s="403"/>
      <c r="BEY221" s="403"/>
      <c r="BFK221" s="727"/>
      <c r="BFN221" s="403"/>
      <c r="BFO221" s="403"/>
      <c r="BGA221" s="727"/>
      <c r="BGD221" s="403"/>
      <c r="BGE221" s="403"/>
      <c r="BGQ221" s="727"/>
      <c r="BGT221" s="403"/>
      <c r="BGU221" s="403"/>
      <c r="BHG221" s="727"/>
      <c r="BHJ221" s="403"/>
      <c r="BHK221" s="403"/>
      <c r="BHW221" s="727"/>
      <c r="BHZ221" s="403"/>
      <c r="BIA221" s="403"/>
      <c r="BIM221" s="727"/>
      <c r="BIP221" s="403"/>
      <c r="BIQ221" s="403"/>
      <c r="BJC221" s="727"/>
      <c r="BJF221" s="403"/>
      <c r="BJG221" s="403"/>
      <c r="BJS221" s="727"/>
      <c r="BJV221" s="403"/>
      <c r="BJW221" s="403"/>
      <c r="BKI221" s="727"/>
      <c r="BKL221" s="403"/>
      <c r="BKM221" s="403"/>
      <c r="BKY221" s="727"/>
      <c r="BLB221" s="403"/>
      <c r="BLC221" s="403"/>
      <c r="BLO221" s="727"/>
      <c r="BLR221" s="403"/>
      <c r="BLS221" s="403"/>
      <c r="BME221" s="727"/>
      <c r="BMH221" s="403"/>
      <c r="BMI221" s="403"/>
      <c r="BMU221" s="727"/>
      <c r="BMX221" s="403"/>
      <c r="BMY221" s="403"/>
      <c r="BNK221" s="727"/>
      <c r="BNN221" s="403"/>
      <c r="BNO221" s="403"/>
      <c r="BOA221" s="727"/>
      <c r="BOD221" s="403"/>
      <c r="BOE221" s="403"/>
      <c r="BOQ221" s="727"/>
      <c r="BOT221" s="403"/>
      <c r="BOU221" s="403"/>
      <c r="BPG221" s="727"/>
      <c r="BPJ221" s="403"/>
      <c r="BPK221" s="403"/>
      <c r="BPW221" s="727"/>
      <c r="BPZ221" s="403"/>
      <c r="BQA221" s="403"/>
      <c r="BQM221" s="727"/>
      <c r="BQP221" s="403"/>
      <c r="BQQ221" s="403"/>
      <c r="BRC221" s="727"/>
      <c r="BRF221" s="403"/>
      <c r="BRG221" s="403"/>
      <c r="BRS221" s="727"/>
      <c r="BRV221" s="403"/>
      <c r="BRW221" s="403"/>
      <c r="BSI221" s="727"/>
      <c r="BSL221" s="403"/>
      <c r="BSM221" s="403"/>
      <c r="BSY221" s="727"/>
      <c r="BTB221" s="403"/>
      <c r="BTC221" s="403"/>
      <c r="BTO221" s="727"/>
      <c r="BTR221" s="403"/>
      <c r="BTS221" s="403"/>
      <c r="BUE221" s="727"/>
      <c r="BUH221" s="403"/>
      <c r="BUI221" s="403"/>
      <c r="BUU221" s="727"/>
      <c r="BUX221" s="403"/>
      <c r="BUY221" s="403"/>
      <c r="BVK221" s="727"/>
      <c r="BVN221" s="403"/>
      <c r="BVO221" s="403"/>
      <c r="BWA221" s="727"/>
      <c r="BWD221" s="403"/>
      <c r="BWE221" s="403"/>
      <c r="BWQ221" s="727"/>
      <c r="BWT221" s="403"/>
      <c r="BWU221" s="403"/>
      <c r="BXG221" s="727"/>
      <c r="BXJ221" s="403"/>
      <c r="BXK221" s="403"/>
      <c r="BXW221" s="727"/>
      <c r="BXZ221" s="403"/>
      <c r="BYA221" s="403"/>
      <c r="BYM221" s="727"/>
      <c r="BYP221" s="403"/>
      <c r="BYQ221" s="403"/>
      <c r="BZC221" s="727"/>
      <c r="BZF221" s="403"/>
      <c r="BZG221" s="403"/>
      <c r="BZS221" s="727"/>
      <c r="BZV221" s="403"/>
      <c r="BZW221" s="403"/>
      <c r="CAI221" s="727"/>
      <c r="CAL221" s="403"/>
      <c r="CAM221" s="403"/>
      <c r="CAY221" s="727"/>
      <c r="CBB221" s="403"/>
      <c r="CBC221" s="403"/>
      <c r="CBO221" s="727"/>
      <c r="CBR221" s="403"/>
      <c r="CBS221" s="403"/>
      <c r="CCE221" s="727"/>
      <c r="CCH221" s="403"/>
      <c r="CCI221" s="403"/>
      <c r="CCU221" s="727"/>
      <c r="CCX221" s="403"/>
      <c r="CCY221" s="403"/>
      <c r="CDK221" s="727"/>
      <c r="CDN221" s="403"/>
      <c r="CDO221" s="403"/>
      <c r="CEA221" s="727"/>
      <c r="CED221" s="403"/>
      <c r="CEE221" s="403"/>
      <c r="CEQ221" s="727"/>
      <c r="CET221" s="403"/>
      <c r="CEU221" s="403"/>
      <c r="CFG221" s="727"/>
      <c r="CFJ221" s="403"/>
      <c r="CFK221" s="403"/>
      <c r="CFW221" s="727"/>
      <c r="CFZ221" s="403"/>
      <c r="CGA221" s="403"/>
      <c r="CGM221" s="727"/>
      <c r="CGP221" s="403"/>
      <c r="CGQ221" s="403"/>
      <c r="CHC221" s="727"/>
      <c r="CHF221" s="403"/>
      <c r="CHG221" s="403"/>
      <c r="CHS221" s="727"/>
      <c r="CHV221" s="403"/>
      <c r="CHW221" s="403"/>
      <c r="CII221" s="727"/>
      <c r="CIL221" s="403"/>
      <c r="CIM221" s="403"/>
      <c r="CIY221" s="727"/>
      <c r="CJB221" s="403"/>
      <c r="CJC221" s="403"/>
      <c r="CJO221" s="727"/>
      <c r="CJR221" s="403"/>
      <c r="CJS221" s="403"/>
      <c r="CKE221" s="727"/>
      <c r="CKH221" s="403"/>
      <c r="CKI221" s="403"/>
      <c r="CKU221" s="727"/>
      <c r="CKX221" s="403"/>
      <c r="CKY221" s="403"/>
      <c r="CLK221" s="727"/>
      <c r="CLN221" s="403"/>
      <c r="CLO221" s="403"/>
      <c r="CMA221" s="727"/>
      <c r="CMD221" s="403"/>
      <c r="CME221" s="403"/>
      <c r="CMQ221" s="727"/>
      <c r="CMT221" s="403"/>
      <c r="CMU221" s="403"/>
      <c r="CNG221" s="727"/>
      <c r="CNJ221" s="403"/>
      <c r="CNK221" s="403"/>
      <c r="CNW221" s="727"/>
      <c r="CNZ221" s="403"/>
      <c r="COA221" s="403"/>
      <c r="COM221" s="727"/>
      <c r="COP221" s="403"/>
      <c r="COQ221" s="403"/>
      <c r="CPC221" s="727"/>
      <c r="CPF221" s="403"/>
      <c r="CPG221" s="403"/>
      <c r="CPS221" s="727"/>
      <c r="CPV221" s="403"/>
      <c r="CPW221" s="403"/>
      <c r="CQI221" s="727"/>
      <c r="CQL221" s="403"/>
      <c r="CQM221" s="403"/>
      <c r="CQY221" s="727"/>
      <c r="CRB221" s="403"/>
      <c r="CRC221" s="403"/>
      <c r="CRO221" s="727"/>
      <c r="CRR221" s="403"/>
      <c r="CRS221" s="403"/>
      <c r="CSE221" s="727"/>
      <c r="CSH221" s="403"/>
      <c r="CSI221" s="403"/>
      <c r="CSU221" s="727"/>
      <c r="CSX221" s="403"/>
      <c r="CSY221" s="403"/>
      <c r="CTK221" s="727"/>
      <c r="CTN221" s="403"/>
      <c r="CTO221" s="403"/>
      <c r="CUA221" s="727"/>
      <c r="CUD221" s="403"/>
      <c r="CUE221" s="403"/>
      <c r="CUQ221" s="727"/>
      <c r="CUT221" s="403"/>
      <c r="CUU221" s="403"/>
      <c r="CVG221" s="727"/>
      <c r="CVJ221" s="403"/>
      <c r="CVK221" s="403"/>
      <c r="CVW221" s="727"/>
      <c r="CVZ221" s="403"/>
      <c r="CWA221" s="403"/>
      <c r="CWM221" s="727"/>
      <c r="CWP221" s="403"/>
      <c r="CWQ221" s="403"/>
      <c r="CXC221" s="727"/>
      <c r="CXF221" s="403"/>
      <c r="CXG221" s="403"/>
      <c r="CXS221" s="727"/>
      <c r="CXV221" s="403"/>
      <c r="CXW221" s="403"/>
      <c r="CYI221" s="727"/>
      <c r="CYL221" s="403"/>
      <c r="CYM221" s="403"/>
      <c r="CYY221" s="727"/>
      <c r="CZB221" s="403"/>
      <c r="CZC221" s="403"/>
      <c r="CZO221" s="727"/>
      <c r="CZR221" s="403"/>
      <c r="CZS221" s="403"/>
      <c r="DAE221" s="727"/>
      <c r="DAH221" s="403"/>
      <c r="DAI221" s="403"/>
      <c r="DAU221" s="727"/>
      <c r="DAX221" s="403"/>
      <c r="DAY221" s="403"/>
      <c r="DBK221" s="727"/>
      <c r="DBN221" s="403"/>
      <c r="DBO221" s="403"/>
      <c r="DCA221" s="727"/>
      <c r="DCD221" s="403"/>
      <c r="DCE221" s="403"/>
      <c r="DCQ221" s="727"/>
      <c r="DCT221" s="403"/>
      <c r="DCU221" s="403"/>
      <c r="DDG221" s="727"/>
      <c r="DDJ221" s="403"/>
      <c r="DDK221" s="403"/>
      <c r="DDW221" s="727"/>
      <c r="DDZ221" s="403"/>
      <c r="DEA221" s="403"/>
      <c r="DEM221" s="727"/>
      <c r="DEP221" s="403"/>
      <c r="DEQ221" s="403"/>
      <c r="DFC221" s="727"/>
      <c r="DFF221" s="403"/>
      <c r="DFG221" s="403"/>
      <c r="DFS221" s="727"/>
      <c r="DFV221" s="403"/>
      <c r="DFW221" s="403"/>
      <c r="DGI221" s="727"/>
      <c r="DGL221" s="403"/>
      <c r="DGM221" s="403"/>
      <c r="DGY221" s="727"/>
      <c r="DHB221" s="403"/>
      <c r="DHC221" s="403"/>
      <c r="DHO221" s="727"/>
      <c r="DHR221" s="403"/>
      <c r="DHS221" s="403"/>
      <c r="DIE221" s="727"/>
      <c r="DIH221" s="403"/>
      <c r="DII221" s="403"/>
      <c r="DIU221" s="727"/>
      <c r="DIX221" s="403"/>
      <c r="DIY221" s="403"/>
      <c r="DJK221" s="727"/>
      <c r="DJN221" s="403"/>
      <c r="DJO221" s="403"/>
      <c r="DKA221" s="727"/>
      <c r="DKD221" s="403"/>
      <c r="DKE221" s="403"/>
      <c r="DKQ221" s="727"/>
      <c r="DKT221" s="403"/>
      <c r="DKU221" s="403"/>
      <c r="DLG221" s="727"/>
      <c r="DLJ221" s="403"/>
      <c r="DLK221" s="403"/>
      <c r="DLW221" s="727"/>
      <c r="DLZ221" s="403"/>
      <c r="DMA221" s="403"/>
      <c r="DMM221" s="727"/>
      <c r="DMP221" s="403"/>
      <c r="DMQ221" s="403"/>
      <c r="DNC221" s="727"/>
      <c r="DNF221" s="403"/>
      <c r="DNG221" s="403"/>
      <c r="DNS221" s="727"/>
      <c r="DNV221" s="403"/>
      <c r="DNW221" s="403"/>
      <c r="DOI221" s="727"/>
      <c r="DOL221" s="403"/>
      <c r="DOM221" s="403"/>
      <c r="DOY221" s="727"/>
      <c r="DPB221" s="403"/>
      <c r="DPC221" s="403"/>
      <c r="DPO221" s="727"/>
      <c r="DPR221" s="403"/>
      <c r="DPS221" s="403"/>
      <c r="DQE221" s="727"/>
      <c r="DQH221" s="403"/>
      <c r="DQI221" s="403"/>
      <c r="DQU221" s="727"/>
      <c r="DQX221" s="403"/>
      <c r="DQY221" s="403"/>
      <c r="DRK221" s="727"/>
      <c r="DRN221" s="403"/>
      <c r="DRO221" s="403"/>
      <c r="DSA221" s="727"/>
      <c r="DSD221" s="403"/>
      <c r="DSE221" s="403"/>
      <c r="DSQ221" s="727"/>
      <c r="DST221" s="403"/>
      <c r="DSU221" s="403"/>
      <c r="DTG221" s="727"/>
      <c r="DTJ221" s="403"/>
      <c r="DTK221" s="403"/>
      <c r="DTW221" s="727"/>
      <c r="DTZ221" s="403"/>
      <c r="DUA221" s="403"/>
      <c r="DUM221" s="727"/>
      <c r="DUP221" s="403"/>
      <c r="DUQ221" s="403"/>
      <c r="DVC221" s="727"/>
      <c r="DVF221" s="403"/>
      <c r="DVG221" s="403"/>
      <c r="DVS221" s="727"/>
      <c r="DVV221" s="403"/>
      <c r="DVW221" s="403"/>
      <c r="DWI221" s="727"/>
      <c r="DWL221" s="403"/>
      <c r="DWM221" s="403"/>
      <c r="DWY221" s="727"/>
      <c r="DXB221" s="403"/>
      <c r="DXC221" s="403"/>
      <c r="DXO221" s="727"/>
      <c r="DXR221" s="403"/>
      <c r="DXS221" s="403"/>
      <c r="DYE221" s="727"/>
      <c r="DYH221" s="403"/>
      <c r="DYI221" s="403"/>
      <c r="DYU221" s="727"/>
      <c r="DYX221" s="403"/>
      <c r="DYY221" s="403"/>
      <c r="DZK221" s="727"/>
      <c r="DZN221" s="403"/>
      <c r="DZO221" s="403"/>
      <c r="EAA221" s="727"/>
      <c r="EAD221" s="403"/>
      <c r="EAE221" s="403"/>
      <c r="EAQ221" s="727"/>
      <c r="EAT221" s="403"/>
      <c r="EAU221" s="403"/>
      <c r="EBG221" s="727"/>
      <c r="EBJ221" s="403"/>
      <c r="EBK221" s="403"/>
      <c r="EBW221" s="727"/>
      <c r="EBZ221" s="403"/>
      <c r="ECA221" s="403"/>
      <c r="ECM221" s="727"/>
      <c r="ECP221" s="403"/>
      <c r="ECQ221" s="403"/>
      <c r="EDC221" s="727"/>
      <c r="EDF221" s="403"/>
      <c r="EDG221" s="403"/>
      <c r="EDS221" s="727"/>
      <c r="EDV221" s="403"/>
      <c r="EDW221" s="403"/>
      <c r="EEI221" s="727"/>
      <c r="EEL221" s="403"/>
      <c r="EEM221" s="403"/>
      <c r="EEY221" s="727"/>
      <c r="EFB221" s="403"/>
      <c r="EFC221" s="403"/>
      <c r="EFO221" s="727"/>
      <c r="EFR221" s="403"/>
      <c r="EFS221" s="403"/>
      <c r="EGE221" s="727"/>
      <c r="EGH221" s="403"/>
      <c r="EGI221" s="403"/>
      <c r="EGU221" s="727"/>
      <c r="EGX221" s="403"/>
      <c r="EGY221" s="403"/>
      <c r="EHK221" s="727"/>
      <c r="EHN221" s="403"/>
      <c r="EHO221" s="403"/>
      <c r="EIA221" s="727"/>
      <c r="EID221" s="403"/>
      <c r="EIE221" s="403"/>
      <c r="EIQ221" s="727"/>
      <c r="EIT221" s="403"/>
      <c r="EIU221" s="403"/>
      <c r="EJG221" s="727"/>
      <c r="EJJ221" s="403"/>
      <c r="EJK221" s="403"/>
      <c r="EJW221" s="727"/>
      <c r="EJZ221" s="403"/>
      <c r="EKA221" s="403"/>
      <c r="EKM221" s="727"/>
      <c r="EKP221" s="403"/>
      <c r="EKQ221" s="403"/>
      <c r="ELC221" s="727"/>
      <c r="ELF221" s="403"/>
      <c r="ELG221" s="403"/>
      <c r="ELS221" s="727"/>
      <c r="ELV221" s="403"/>
      <c r="ELW221" s="403"/>
      <c r="EMI221" s="727"/>
      <c r="EML221" s="403"/>
      <c r="EMM221" s="403"/>
      <c r="EMY221" s="727"/>
      <c r="ENB221" s="403"/>
      <c r="ENC221" s="403"/>
      <c r="ENO221" s="727"/>
      <c r="ENR221" s="403"/>
      <c r="ENS221" s="403"/>
      <c r="EOE221" s="727"/>
      <c r="EOH221" s="403"/>
      <c r="EOI221" s="403"/>
      <c r="EOU221" s="727"/>
      <c r="EOX221" s="403"/>
      <c r="EOY221" s="403"/>
      <c r="EPK221" s="727"/>
      <c r="EPN221" s="403"/>
      <c r="EPO221" s="403"/>
      <c r="EQA221" s="727"/>
      <c r="EQD221" s="403"/>
      <c r="EQE221" s="403"/>
      <c r="EQQ221" s="727"/>
      <c r="EQT221" s="403"/>
      <c r="EQU221" s="403"/>
      <c r="ERG221" s="727"/>
      <c r="ERJ221" s="403"/>
      <c r="ERK221" s="403"/>
      <c r="ERW221" s="727"/>
      <c r="ERZ221" s="403"/>
      <c r="ESA221" s="403"/>
      <c r="ESM221" s="727"/>
      <c r="ESP221" s="403"/>
      <c r="ESQ221" s="403"/>
      <c r="ETC221" s="727"/>
      <c r="ETF221" s="403"/>
      <c r="ETG221" s="403"/>
      <c r="ETS221" s="727"/>
      <c r="ETV221" s="403"/>
      <c r="ETW221" s="403"/>
      <c r="EUI221" s="727"/>
      <c r="EUL221" s="403"/>
      <c r="EUM221" s="403"/>
      <c r="EUY221" s="727"/>
      <c r="EVB221" s="403"/>
      <c r="EVC221" s="403"/>
      <c r="EVO221" s="727"/>
      <c r="EVR221" s="403"/>
      <c r="EVS221" s="403"/>
      <c r="EWE221" s="727"/>
      <c r="EWH221" s="403"/>
      <c r="EWI221" s="403"/>
      <c r="EWU221" s="727"/>
      <c r="EWX221" s="403"/>
      <c r="EWY221" s="403"/>
      <c r="EXK221" s="727"/>
      <c r="EXN221" s="403"/>
      <c r="EXO221" s="403"/>
      <c r="EYA221" s="727"/>
      <c r="EYD221" s="403"/>
      <c r="EYE221" s="403"/>
      <c r="EYQ221" s="727"/>
      <c r="EYT221" s="403"/>
      <c r="EYU221" s="403"/>
      <c r="EZG221" s="727"/>
      <c r="EZJ221" s="403"/>
      <c r="EZK221" s="403"/>
      <c r="EZW221" s="727"/>
      <c r="EZZ221" s="403"/>
      <c r="FAA221" s="403"/>
      <c r="FAM221" s="727"/>
      <c r="FAP221" s="403"/>
      <c r="FAQ221" s="403"/>
      <c r="FBC221" s="727"/>
      <c r="FBF221" s="403"/>
      <c r="FBG221" s="403"/>
      <c r="FBS221" s="727"/>
      <c r="FBV221" s="403"/>
      <c r="FBW221" s="403"/>
      <c r="FCI221" s="727"/>
      <c r="FCL221" s="403"/>
      <c r="FCM221" s="403"/>
      <c r="FCY221" s="727"/>
      <c r="FDB221" s="403"/>
      <c r="FDC221" s="403"/>
      <c r="FDO221" s="727"/>
      <c r="FDR221" s="403"/>
      <c r="FDS221" s="403"/>
      <c r="FEE221" s="727"/>
      <c r="FEH221" s="403"/>
      <c r="FEI221" s="403"/>
      <c r="FEU221" s="727"/>
      <c r="FEX221" s="403"/>
      <c r="FEY221" s="403"/>
      <c r="FFK221" s="727"/>
      <c r="FFN221" s="403"/>
      <c r="FFO221" s="403"/>
      <c r="FGA221" s="727"/>
      <c r="FGD221" s="403"/>
      <c r="FGE221" s="403"/>
      <c r="FGQ221" s="727"/>
      <c r="FGT221" s="403"/>
      <c r="FGU221" s="403"/>
      <c r="FHG221" s="727"/>
      <c r="FHJ221" s="403"/>
      <c r="FHK221" s="403"/>
      <c r="FHW221" s="727"/>
      <c r="FHZ221" s="403"/>
      <c r="FIA221" s="403"/>
      <c r="FIM221" s="727"/>
      <c r="FIP221" s="403"/>
      <c r="FIQ221" s="403"/>
      <c r="FJC221" s="727"/>
      <c r="FJF221" s="403"/>
      <c r="FJG221" s="403"/>
      <c r="FJS221" s="727"/>
      <c r="FJV221" s="403"/>
      <c r="FJW221" s="403"/>
      <c r="FKI221" s="727"/>
      <c r="FKL221" s="403"/>
      <c r="FKM221" s="403"/>
      <c r="FKY221" s="727"/>
      <c r="FLB221" s="403"/>
      <c r="FLC221" s="403"/>
      <c r="FLO221" s="727"/>
      <c r="FLR221" s="403"/>
      <c r="FLS221" s="403"/>
      <c r="FME221" s="727"/>
      <c r="FMH221" s="403"/>
      <c r="FMI221" s="403"/>
      <c r="FMU221" s="727"/>
      <c r="FMX221" s="403"/>
      <c r="FMY221" s="403"/>
      <c r="FNK221" s="727"/>
      <c r="FNN221" s="403"/>
      <c r="FNO221" s="403"/>
      <c r="FOA221" s="727"/>
      <c r="FOD221" s="403"/>
      <c r="FOE221" s="403"/>
      <c r="FOQ221" s="727"/>
      <c r="FOT221" s="403"/>
      <c r="FOU221" s="403"/>
      <c r="FPG221" s="727"/>
      <c r="FPJ221" s="403"/>
      <c r="FPK221" s="403"/>
      <c r="FPW221" s="727"/>
      <c r="FPZ221" s="403"/>
      <c r="FQA221" s="403"/>
      <c r="FQM221" s="727"/>
      <c r="FQP221" s="403"/>
      <c r="FQQ221" s="403"/>
      <c r="FRC221" s="727"/>
      <c r="FRF221" s="403"/>
      <c r="FRG221" s="403"/>
      <c r="FRS221" s="727"/>
      <c r="FRV221" s="403"/>
      <c r="FRW221" s="403"/>
      <c r="FSI221" s="727"/>
      <c r="FSL221" s="403"/>
      <c r="FSM221" s="403"/>
      <c r="FSY221" s="727"/>
      <c r="FTB221" s="403"/>
      <c r="FTC221" s="403"/>
      <c r="FTO221" s="727"/>
      <c r="FTR221" s="403"/>
      <c r="FTS221" s="403"/>
      <c r="FUE221" s="727"/>
      <c r="FUH221" s="403"/>
      <c r="FUI221" s="403"/>
      <c r="FUU221" s="727"/>
      <c r="FUX221" s="403"/>
      <c r="FUY221" s="403"/>
      <c r="FVK221" s="727"/>
      <c r="FVN221" s="403"/>
      <c r="FVO221" s="403"/>
      <c r="FWA221" s="727"/>
      <c r="FWD221" s="403"/>
      <c r="FWE221" s="403"/>
      <c r="FWQ221" s="727"/>
      <c r="FWT221" s="403"/>
      <c r="FWU221" s="403"/>
      <c r="FXG221" s="727"/>
      <c r="FXJ221" s="403"/>
      <c r="FXK221" s="403"/>
      <c r="FXW221" s="727"/>
      <c r="FXZ221" s="403"/>
      <c r="FYA221" s="403"/>
      <c r="FYM221" s="727"/>
      <c r="FYP221" s="403"/>
      <c r="FYQ221" s="403"/>
      <c r="FZC221" s="727"/>
      <c r="FZF221" s="403"/>
      <c r="FZG221" s="403"/>
      <c r="FZS221" s="727"/>
      <c r="FZV221" s="403"/>
      <c r="FZW221" s="403"/>
      <c r="GAI221" s="727"/>
      <c r="GAL221" s="403"/>
      <c r="GAM221" s="403"/>
      <c r="GAY221" s="727"/>
      <c r="GBB221" s="403"/>
      <c r="GBC221" s="403"/>
      <c r="GBO221" s="727"/>
      <c r="GBR221" s="403"/>
      <c r="GBS221" s="403"/>
      <c r="GCE221" s="727"/>
      <c r="GCH221" s="403"/>
      <c r="GCI221" s="403"/>
      <c r="GCU221" s="727"/>
      <c r="GCX221" s="403"/>
      <c r="GCY221" s="403"/>
      <c r="GDK221" s="727"/>
      <c r="GDN221" s="403"/>
      <c r="GDO221" s="403"/>
      <c r="GEA221" s="727"/>
      <c r="GED221" s="403"/>
      <c r="GEE221" s="403"/>
      <c r="GEQ221" s="727"/>
      <c r="GET221" s="403"/>
      <c r="GEU221" s="403"/>
      <c r="GFG221" s="727"/>
      <c r="GFJ221" s="403"/>
      <c r="GFK221" s="403"/>
      <c r="GFW221" s="727"/>
      <c r="GFZ221" s="403"/>
      <c r="GGA221" s="403"/>
      <c r="GGM221" s="727"/>
      <c r="GGP221" s="403"/>
      <c r="GGQ221" s="403"/>
      <c r="GHC221" s="727"/>
      <c r="GHF221" s="403"/>
      <c r="GHG221" s="403"/>
      <c r="GHS221" s="727"/>
      <c r="GHV221" s="403"/>
      <c r="GHW221" s="403"/>
      <c r="GII221" s="727"/>
      <c r="GIL221" s="403"/>
      <c r="GIM221" s="403"/>
      <c r="GIY221" s="727"/>
      <c r="GJB221" s="403"/>
      <c r="GJC221" s="403"/>
      <c r="GJO221" s="727"/>
      <c r="GJR221" s="403"/>
      <c r="GJS221" s="403"/>
      <c r="GKE221" s="727"/>
      <c r="GKH221" s="403"/>
      <c r="GKI221" s="403"/>
      <c r="GKU221" s="727"/>
      <c r="GKX221" s="403"/>
      <c r="GKY221" s="403"/>
      <c r="GLK221" s="727"/>
      <c r="GLN221" s="403"/>
      <c r="GLO221" s="403"/>
      <c r="GMA221" s="727"/>
      <c r="GMD221" s="403"/>
      <c r="GME221" s="403"/>
      <c r="GMQ221" s="727"/>
      <c r="GMT221" s="403"/>
      <c r="GMU221" s="403"/>
      <c r="GNG221" s="727"/>
      <c r="GNJ221" s="403"/>
      <c r="GNK221" s="403"/>
      <c r="GNW221" s="727"/>
      <c r="GNZ221" s="403"/>
      <c r="GOA221" s="403"/>
      <c r="GOM221" s="727"/>
      <c r="GOP221" s="403"/>
      <c r="GOQ221" s="403"/>
      <c r="GPC221" s="727"/>
      <c r="GPF221" s="403"/>
      <c r="GPG221" s="403"/>
      <c r="GPS221" s="727"/>
      <c r="GPV221" s="403"/>
      <c r="GPW221" s="403"/>
      <c r="GQI221" s="727"/>
      <c r="GQL221" s="403"/>
      <c r="GQM221" s="403"/>
      <c r="GQY221" s="727"/>
      <c r="GRB221" s="403"/>
      <c r="GRC221" s="403"/>
      <c r="GRO221" s="727"/>
      <c r="GRR221" s="403"/>
      <c r="GRS221" s="403"/>
      <c r="GSE221" s="727"/>
      <c r="GSH221" s="403"/>
      <c r="GSI221" s="403"/>
      <c r="GSU221" s="727"/>
      <c r="GSX221" s="403"/>
      <c r="GSY221" s="403"/>
      <c r="GTK221" s="727"/>
      <c r="GTN221" s="403"/>
      <c r="GTO221" s="403"/>
      <c r="GUA221" s="727"/>
      <c r="GUD221" s="403"/>
      <c r="GUE221" s="403"/>
      <c r="GUQ221" s="727"/>
      <c r="GUT221" s="403"/>
      <c r="GUU221" s="403"/>
      <c r="GVG221" s="727"/>
      <c r="GVJ221" s="403"/>
      <c r="GVK221" s="403"/>
      <c r="GVW221" s="727"/>
      <c r="GVZ221" s="403"/>
      <c r="GWA221" s="403"/>
      <c r="GWM221" s="727"/>
      <c r="GWP221" s="403"/>
      <c r="GWQ221" s="403"/>
      <c r="GXC221" s="727"/>
      <c r="GXF221" s="403"/>
      <c r="GXG221" s="403"/>
      <c r="GXS221" s="727"/>
      <c r="GXV221" s="403"/>
      <c r="GXW221" s="403"/>
      <c r="GYI221" s="727"/>
      <c r="GYL221" s="403"/>
      <c r="GYM221" s="403"/>
      <c r="GYY221" s="727"/>
      <c r="GZB221" s="403"/>
      <c r="GZC221" s="403"/>
      <c r="GZO221" s="727"/>
      <c r="GZR221" s="403"/>
      <c r="GZS221" s="403"/>
      <c r="HAE221" s="727"/>
      <c r="HAH221" s="403"/>
      <c r="HAI221" s="403"/>
      <c r="HAU221" s="727"/>
      <c r="HAX221" s="403"/>
      <c r="HAY221" s="403"/>
      <c r="HBK221" s="727"/>
      <c r="HBN221" s="403"/>
      <c r="HBO221" s="403"/>
      <c r="HCA221" s="727"/>
      <c r="HCD221" s="403"/>
      <c r="HCE221" s="403"/>
      <c r="HCQ221" s="727"/>
      <c r="HCT221" s="403"/>
      <c r="HCU221" s="403"/>
      <c r="HDG221" s="727"/>
      <c r="HDJ221" s="403"/>
      <c r="HDK221" s="403"/>
      <c r="HDW221" s="727"/>
      <c r="HDZ221" s="403"/>
      <c r="HEA221" s="403"/>
      <c r="HEM221" s="727"/>
      <c r="HEP221" s="403"/>
      <c r="HEQ221" s="403"/>
      <c r="HFC221" s="727"/>
      <c r="HFF221" s="403"/>
      <c r="HFG221" s="403"/>
      <c r="HFS221" s="727"/>
      <c r="HFV221" s="403"/>
      <c r="HFW221" s="403"/>
      <c r="HGI221" s="727"/>
      <c r="HGL221" s="403"/>
      <c r="HGM221" s="403"/>
      <c r="HGY221" s="727"/>
      <c r="HHB221" s="403"/>
      <c r="HHC221" s="403"/>
      <c r="HHO221" s="727"/>
      <c r="HHR221" s="403"/>
      <c r="HHS221" s="403"/>
      <c r="HIE221" s="727"/>
      <c r="HIH221" s="403"/>
      <c r="HII221" s="403"/>
      <c r="HIU221" s="727"/>
      <c r="HIX221" s="403"/>
      <c r="HIY221" s="403"/>
      <c r="HJK221" s="727"/>
      <c r="HJN221" s="403"/>
      <c r="HJO221" s="403"/>
      <c r="HKA221" s="727"/>
      <c r="HKD221" s="403"/>
      <c r="HKE221" s="403"/>
      <c r="HKQ221" s="727"/>
      <c r="HKT221" s="403"/>
      <c r="HKU221" s="403"/>
      <c r="HLG221" s="727"/>
      <c r="HLJ221" s="403"/>
      <c r="HLK221" s="403"/>
      <c r="HLW221" s="727"/>
      <c r="HLZ221" s="403"/>
      <c r="HMA221" s="403"/>
      <c r="HMM221" s="727"/>
      <c r="HMP221" s="403"/>
      <c r="HMQ221" s="403"/>
      <c r="HNC221" s="727"/>
      <c r="HNF221" s="403"/>
      <c r="HNG221" s="403"/>
      <c r="HNS221" s="727"/>
      <c r="HNV221" s="403"/>
      <c r="HNW221" s="403"/>
      <c r="HOI221" s="727"/>
      <c r="HOL221" s="403"/>
      <c r="HOM221" s="403"/>
      <c r="HOY221" s="727"/>
      <c r="HPB221" s="403"/>
      <c r="HPC221" s="403"/>
      <c r="HPO221" s="727"/>
      <c r="HPR221" s="403"/>
      <c r="HPS221" s="403"/>
      <c r="HQE221" s="727"/>
      <c r="HQH221" s="403"/>
      <c r="HQI221" s="403"/>
      <c r="HQU221" s="727"/>
      <c r="HQX221" s="403"/>
      <c r="HQY221" s="403"/>
      <c r="HRK221" s="727"/>
      <c r="HRN221" s="403"/>
      <c r="HRO221" s="403"/>
      <c r="HSA221" s="727"/>
      <c r="HSD221" s="403"/>
      <c r="HSE221" s="403"/>
      <c r="HSQ221" s="727"/>
      <c r="HST221" s="403"/>
      <c r="HSU221" s="403"/>
      <c r="HTG221" s="727"/>
      <c r="HTJ221" s="403"/>
      <c r="HTK221" s="403"/>
      <c r="HTW221" s="727"/>
      <c r="HTZ221" s="403"/>
      <c r="HUA221" s="403"/>
      <c r="HUM221" s="727"/>
      <c r="HUP221" s="403"/>
      <c r="HUQ221" s="403"/>
      <c r="HVC221" s="727"/>
      <c r="HVF221" s="403"/>
      <c r="HVG221" s="403"/>
      <c r="HVS221" s="727"/>
      <c r="HVV221" s="403"/>
      <c r="HVW221" s="403"/>
      <c r="HWI221" s="727"/>
      <c r="HWL221" s="403"/>
      <c r="HWM221" s="403"/>
      <c r="HWY221" s="727"/>
      <c r="HXB221" s="403"/>
      <c r="HXC221" s="403"/>
      <c r="HXO221" s="727"/>
      <c r="HXR221" s="403"/>
      <c r="HXS221" s="403"/>
      <c r="HYE221" s="727"/>
      <c r="HYH221" s="403"/>
      <c r="HYI221" s="403"/>
      <c r="HYU221" s="727"/>
      <c r="HYX221" s="403"/>
      <c r="HYY221" s="403"/>
      <c r="HZK221" s="727"/>
      <c r="HZN221" s="403"/>
      <c r="HZO221" s="403"/>
      <c r="IAA221" s="727"/>
      <c r="IAD221" s="403"/>
      <c r="IAE221" s="403"/>
      <c r="IAQ221" s="727"/>
      <c r="IAT221" s="403"/>
      <c r="IAU221" s="403"/>
      <c r="IBG221" s="727"/>
      <c r="IBJ221" s="403"/>
      <c r="IBK221" s="403"/>
      <c r="IBW221" s="727"/>
      <c r="IBZ221" s="403"/>
      <c r="ICA221" s="403"/>
      <c r="ICM221" s="727"/>
      <c r="ICP221" s="403"/>
      <c r="ICQ221" s="403"/>
      <c r="IDC221" s="727"/>
      <c r="IDF221" s="403"/>
      <c r="IDG221" s="403"/>
      <c r="IDS221" s="727"/>
      <c r="IDV221" s="403"/>
      <c r="IDW221" s="403"/>
      <c r="IEI221" s="727"/>
      <c r="IEL221" s="403"/>
      <c r="IEM221" s="403"/>
      <c r="IEY221" s="727"/>
      <c r="IFB221" s="403"/>
      <c r="IFC221" s="403"/>
      <c r="IFO221" s="727"/>
      <c r="IFR221" s="403"/>
      <c r="IFS221" s="403"/>
      <c r="IGE221" s="727"/>
      <c r="IGH221" s="403"/>
      <c r="IGI221" s="403"/>
      <c r="IGU221" s="727"/>
      <c r="IGX221" s="403"/>
      <c r="IGY221" s="403"/>
      <c r="IHK221" s="727"/>
      <c r="IHN221" s="403"/>
      <c r="IHO221" s="403"/>
      <c r="IIA221" s="727"/>
      <c r="IID221" s="403"/>
      <c r="IIE221" s="403"/>
      <c r="IIQ221" s="727"/>
      <c r="IIT221" s="403"/>
      <c r="IIU221" s="403"/>
      <c r="IJG221" s="727"/>
      <c r="IJJ221" s="403"/>
      <c r="IJK221" s="403"/>
      <c r="IJW221" s="727"/>
      <c r="IJZ221" s="403"/>
      <c r="IKA221" s="403"/>
      <c r="IKM221" s="727"/>
      <c r="IKP221" s="403"/>
      <c r="IKQ221" s="403"/>
      <c r="ILC221" s="727"/>
      <c r="ILF221" s="403"/>
      <c r="ILG221" s="403"/>
      <c r="ILS221" s="727"/>
      <c r="ILV221" s="403"/>
      <c r="ILW221" s="403"/>
      <c r="IMI221" s="727"/>
      <c r="IML221" s="403"/>
      <c r="IMM221" s="403"/>
      <c r="IMY221" s="727"/>
      <c r="INB221" s="403"/>
      <c r="INC221" s="403"/>
      <c r="INO221" s="727"/>
      <c r="INR221" s="403"/>
      <c r="INS221" s="403"/>
      <c r="IOE221" s="727"/>
      <c r="IOH221" s="403"/>
      <c r="IOI221" s="403"/>
      <c r="IOU221" s="727"/>
      <c r="IOX221" s="403"/>
      <c r="IOY221" s="403"/>
      <c r="IPK221" s="727"/>
      <c r="IPN221" s="403"/>
      <c r="IPO221" s="403"/>
      <c r="IQA221" s="727"/>
      <c r="IQD221" s="403"/>
      <c r="IQE221" s="403"/>
      <c r="IQQ221" s="727"/>
      <c r="IQT221" s="403"/>
      <c r="IQU221" s="403"/>
      <c r="IRG221" s="727"/>
      <c r="IRJ221" s="403"/>
      <c r="IRK221" s="403"/>
      <c r="IRW221" s="727"/>
      <c r="IRZ221" s="403"/>
      <c r="ISA221" s="403"/>
      <c r="ISM221" s="727"/>
      <c r="ISP221" s="403"/>
      <c r="ISQ221" s="403"/>
      <c r="ITC221" s="727"/>
      <c r="ITF221" s="403"/>
      <c r="ITG221" s="403"/>
      <c r="ITS221" s="727"/>
      <c r="ITV221" s="403"/>
      <c r="ITW221" s="403"/>
      <c r="IUI221" s="727"/>
      <c r="IUL221" s="403"/>
      <c r="IUM221" s="403"/>
      <c r="IUY221" s="727"/>
      <c r="IVB221" s="403"/>
      <c r="IVC221" s="403"/>
      <c r="IVO221" s="727"/>
      <c r="IVR221" s="403"/>
      <c r="IVS221" s="403"/>
      <c r="IWE221" s="727"/>
      <c r="IWH221" s="403"/>
      <c r="IWI221" s="403"/>
      <c r="IWU221" s="727"/>
      <c r="IWX221" s="403"/>
      <c r="IWY221" s="403"/>
      <c r="IXK221" s="727"/>
      <c r="IXN221" s="403"/>
      <c r="IXO221" s="403"/>
      <c r="IYA221" s="727"/>
      <c r="IYD221" s="403"/>
      <c r="IYE221" s="403"/>
      <c r="IYQ221" s="727"/>
      <c r="IYT221" s="403"/>
      <c r="IYU221" s="403"/>
      <c r="IZG221" s="727"/>
      <c r="IZJ221" s="403"/>
      <c r="IZK221" s="403"/>
      <c r="IZW221" s="727"/>
      <c r="IZZ221" s="403"/>
      <c r="JAA221" s="403"/>
      <c r="JAM221" s="727"/>
      <c r="JAP221" s="403"/>
      <c r="JAQ221" s="403"/>
      <c r="JBC221" s="727"/>
      <c r="JBF221" s="403"/>
      <c r="JBG221" s="403"/>
      <c r="JBS221" s="727"/>
      <c r="JBV221" s="403"/>
      <c r="JBW221" s="403"/>
      <c r="JCI221" s="727"/>
      <c r="JCL221" s="403"/>
      <c r="JCM221" s="403"/>
      <c r="JCY221" s="727"/>
      <c r="JDB221" s="403"/>
      <c r="JDC221" s="403"/>
      <c r="JDO221" s="727"/>
      <c r="JDR221" s="403"/>
      <c r="JDS221" s="403"/>
      <c r="JEE221" s="727"/>
      <c r="JEH221" s="403"/>
      <c r="JEI221" s="403"/>
      <c r="JEU221" s="727"/>
      <c r="JEX221" s="403"/>
      <c r="JEY221" s="403"/>
      <c r="JFK221" s="727"/>
      <c r="JFN221" s="403"/>
      <c r="JFO221" s="403"/>
      <c r="JGA221" s="727"/>
      <c r="JGD221" s="403"/>
      <c r="JGE221" s="403"/>
      <c r="JGQ221" s="727"/>
      <c r="JGT221" s="403"/>
      <c r="JGU221" s="403"/>
      <c r="JHG221" s="727"/>
      <c r="JHJ221" s="403"/>
      <c r="JHK221" s="403"/>
      <c r="JHW221" s="727"/>
      <c r="JHZ221" s="403"/>
      <c r="JIA221" s="403"/>
      <c r="JIM221" s="727"/>
      <c r="JIP221" s="403"/>
      <c r="JIQ221" s="403"/>
      <c r="JJC221" s="727"/>
      <c r="JJF221" s="403"/>
      <c r="JJG221" s="403"/>
      <c r="JJS221" s="727"/>
      <c r="JJV221" s="403"/>
      <c r="JJW221" s="403"/>
      <c r="JKI221" s="727"/>
      <c r="JKL221" s="403"/>
      <c r="JKM221" s="403"/>
      <c r="JKY221" s="727"/>
      <c r="JLB221" s="403"/>
      <c r="JLC221" s="403"/>
      <c r="JLO221" s="727"/>
      <c r="JLR221" s="403"/>
      <c r="JLS221" s="403"/>
      <c r="JME221" s="727"/>
      <c r="JMH221" s="403"/>
      <c r="JMI221" s="403"/>
      <c r="JMU221" s="727"/>
      <c r="JMX221" s="403"/>
      <c r="JMY221" s="403"/>
      <c r="JNK221" s="727"/>
      <c r="JNN221" s="403"/>
      <c r="JNO221" s="403"/>
      <c r="JOA221" s="727"/>
      <c r="JOD221" s="403"/>
      <c r="JOE221" s="403"/>
      <c r="JOQ221" s="727"/>
      <c r="JOT221" s="403"/>
      <c r="JOU221" s="403"/>
      <c r="JPG221" s="727"/>
      <c r="JPJ221" s="403"/>
      <c r="JPK221" s="403"/>
      <c r="JPW221" s="727"/>
      <c r="JPZ221" s="403"/>
      <c r="JQA221" s="403"/>
      <c r="JQM221" s="727"/>
      <c r="JQP221" s="403"/>
      <c r="JQQ221" s="403"/>
      <c r="JRC221" s="727"/>
      <c r="JRF221" s="403"/>
      <c r="JRG221" s="403"/>
      <c r="JRS221" s="727"/>
      <c r="JRV221" s="403"/>
      <c r="JRW221" s="403"/>
      <c r="JSI221" s="727"/>
      <c r="JSL221" s="403"/>
      <c r="JSM221" s="403"/>
      <c r="JSY221" s="727"/>
      <c r="JTB221" s="403"/>
      <c r="JTC221" s="403"/>
      <c r="JTO221" s="727"/>
      <c r="JTR221" s="403"/>
      <c r="JTS221" s="403"/>
      <c r="JUE221" s="727"/>
      <c r="JUH221" s="403"/>
      <c r="JUI221" s="403"/>
      <c r="JUU221" s="727"/>
      <c r="JUX221" s="403"/>
      <c r="JUY221" s="403"/>
      <c r="JVK221" s="727"/>
      <c r="JVN221" s="403"/>
      <c r="JVO221" s="403"/>
      <c r="JWA221" s="727"/>
      <c r="JWD221" s="403"/>
      <c r="JWE221" s="403"/>
      <c r="JWQ221" s="727"/>
      <c r="JWT221" s="403"/>
      <c r="JWU221" s="403"/>
      <c r="JXG221" s="727"/>
      <c r="JXJ221" s="403"/>
      <c r="JXK221" s="403"/>
      <c r="JXW221" s="727"/>
      <c r="JXZ221" s="403"/>
      <c r="JYA221" s="403"/>
      <c r="JYM221" s="727"/>
      <c r="JYP221" s="403"/>
      <c r="JYQ221" s="403"/>
      <c r="JZC221" s="727"/>
      <c r="JZF221" s="403"/>
      <c r="JZG221" s="403"/>
      <c r="JZS221" s="727"/>
      <c r="JZV221" s="403"/>
      <c r="JZW221" s="403"/>
      <c r="KAI221" s="727"/>
      <c r="KAL221" s="403"/>
      <c r="KAM221" s="403"/>
      <c r="KAY221" s="727"/>
      <c r="KBB221" s="403"/>
      <c r="KBC221" s="403"/>
      <c r="KBO221" s="727"/>
      <c r="KBR221" s="403"/>
      <c r="KBS221" s="403"/>
      <c r="KCE221" s="727"/>
      <c r="KCH221" s="403"/>
      <c r="KCI221" s="403"/>
      <c r="KCU221" s="727"/>
      <c r="KCX221" s="403"/>
      <c r="KCY221" s="403"/>
      <c r="KDK221" s="727"/>
      <c r="KDN221" s="403"/>
      <c r="KDO221" s="403"/>
      <c r="KEA221" s="727"/>
      <c r="KED221" s="403"/>
      <c r="KEE221" s="403"/>
      <c r="KEQ221" s="727"/>
      <c r="KET221" s="403"/>
      <c r="KEU221" s="403"/>
      <c r="KFG221" s="727"/>
      <c r="KFJ221" s="403"/>
      <c r="KFK221" s="403"/>
      <c r="KFW221" s="727"/>
      <c r="KFZ221" s="403"/>
      <c r="KGA221" s="403"/>
      <c r="KGM221" s="727"/>
      <c r="KGP221" s="403"/>
      <c r="KGQ221" s="403"/>
      <c r="KHC221" s="727"/>
      <c r="KHF221" s="403"/>
      <c r="KHG221" s="403"/>
      <c r="KHS221" s="727"/>
      <c r="KHV221" s="403"/>
      <c r="KHW221" s="403"/>
      <c r="KII221" s="727"/>
      <c r="KIL221" s="403"/>
      <c r="KIM221" s="403"/>
      <c r="KIY221" s="727"/>
      <c r="KJB221" s="403"/>
      <c r="KJC221" s="403"/>
      <c r="KJO221" s="727"/>
      <c r="KJR221" s="403"/>
      <c r="KJS221" s="403"/>
      <c r="KKE221" s="727"/>
      <c r="KKH221" s="403"/>
      <c r="KKI221" s="403"/>
      <c r="KKU221" s="727"/>
      <c r="KKX221" s="403"/>
      <c r="KKY221" s="403"/>
      <c r="KLK221" s="727"/>
      <c r="KLN221" s="403"/>
      <c r="KLO221" s="403"/>
      <c r="KMA221" s="727"/>
      <c r="KMD221" s="403"/>
      <c r="KME221" s="403"/>
      <c r="KMQ221" s="727"/>
      <c r="KMT221" s="403"/>
      <c r="KMU221" s="403"/>
      <c r="KNG221" s="727"/>
      <c r="KNJ221" s="403"/>
      <c r="KNK221" s="403"/>
      <c r="KNW221" s="727"/>
      <c r="KNZ221" s="403"/>
      <c r="KOA221" s="403"/>
      <c r="KOM221" s="727"/>
      <c r="KOP221" s="403"/>
      <c r="KOQ221" s="403"/>
      <c r="KPC221" s="727"/>
      <c r="KPF221" s="403"/>
      <c r="KPG221" s="403"/>
      <c r="KPS221" s="727"/>
      <c r="KPV221" s="403"/>
      <c r="KPW221" s="403"/>
      <c r="KQI221" s="727"/>
      <c r="KQL221" s="403"/>
      <c r="KQM221" s="403"/>
      <c r="KQY221" s="727"/>
      <c r="KRB221" s="403"/>
      <c r="KRC221" s="403"/>
      <c r="KRO221" s="727"/>
      <c r="KRR221" s="403"/>
      <c r="KRS221" s="403"/>
      <c r="KSE221" s="727"/>
      <c r="KSH221" s="403"/>
      <c r="KSI221" s="403"/>
      <c r="KSU221" s="727"/>
      <c r="KSX221" s="403"/>
      <c r="KSY221" s="403"/>
      <c r="KTK221" s="727"/>
      <c r="KTN221" s="403"/>
      <c r="KTO221" s="403"/>
      <c r="KUA221" s="727"/>
      <c r="KUD221" s="403"/>
      <c r="KUE221" s="403"/>
      <c r="KUQ221" s="727"/>
      <c r="KUT221" s="403"/>
      <c r="KUU221" s="403"/>
      <c r="KVG221" s="727"/>
      <c r="KVJ221" s="403"/>
      <c r="KVK221" s="403"/>
      <c r="KVW221" s="727"/>
      <c r="KVZ221" s="403"/>
      <c r="KWA221" s="403"/>
      <c r="KWM221" s="727"/>
      <c r="KWP221" s="403"/>
      <c r="KWQ221" s="403"/>
      <c r="KXC221" s="727"/>
      <c r="KXF221" s="403"/>
      <c r="KXG221" s="403"/>
      <c r="KXS221" s="727"/>
      <c r="KXV221" s="403"/>
      <c r="KXW221" s="403"/>
      <c r="KYI221" s="727"/>
      <c r="KYL221" s="403"/>
      <c r="KYM221" s="403"/>
      <c r="KYY221" s="727"/>
      <c r="KZB221" s="403"/>
      <c r="KZC221" s="403"/>
      <c r="KZO221" s="727"/>
      <c r="KZR221" s="403"/>
      <c r="KZS221" s="403"/>
      <c r="LAE221" s="727"/>
      <c r="LAH221" s="403"/>
      <c r="LAI221" s="403"/>
      <c r="LAU221" s="727"/>
      <c r="LAX221" s="403"/>
      <c r="LAY221" s="403"/>
      <c r="LBK221" s="727"/>
      <c r="LBN221" s="403"/>
      <c r="LBO221" s="403"/>
      <c r="LCA221" s="727"/>
      <c r="LCD221" s="403"/>
      <c r="LCE221" s="403"/>
      <c r="LCQ221" s="727"/>
      <c r="LCT221" s="403"/>
      <c r="LCU221" s="403"/>
      <c r="LDG221" s="727"/>
      <c r="LDJ221" s="403"/>
      <c r="LDK221" s="403"/>
      <c r="LDW221" s="727"/>
      <c r="LDZ221" s="403"/>
      <c r="LEA221" s="403"/>
      <c r="LEM221" s="727"/>
      <c r="LEP221" s="403"/>
      <c r="LEQ221" s="403"/>
      <c r="LFC221" s="727"/>
      <c r="LFF221" s="403"/>
      <c r="LFG221" s="403"/>
      <c r="LFS221" s="727"/>
      <c r="LFV221" s="403"/>
      <c r="LFW221" s="403"/>
      <c r="LGI221" s="727"/>
      <c r="LGL221" s="403"/>
      <c r="LGM221" s="403"/>
      <c r="LGY221" s="727"/>
      <c r="LHB221" s="403"/>
      <c r="LHC221" s="403"/>
      <c r="LHO221" s="727"/>
      <c r="LHR221" s="403"/>
      <c r="LHS221" s="403"/>
      <c r="LIE221" s="727"/>
      <c r="LIH221" s="403"/>
      <c r="LII221" s="403"/>
      <c r="LIU221" s="727"/>
      <c r="LIX221" s="403"/>
      <c r="LIY221" s="403"/>
      <c r="LJK221" s="727"/>
      <c r="LJN221" s="403"/>
      <c r="LJO221" s="403"/>
      <c r="LKA221" s="727"/>
      <c r="LKD221" s="403"/>
      <c r="LKE221" s="403"/>
      <c r="LKQ221" s="727"/>
      <c r="LKT221" s="403"/>
      <c r="LKU221" s="403"/>
      <c r="LLG221" s="727"/>
      <c r="LLJ221" s="403"/>
      <c r="LLK221" s="403"/>
      <c r="LLW221" s="727"/>
      <c r="LLZ221" s="403"/>
      <c r="LMA221" s="403"/>
      <c r="LMM221" s="727"/>
      <c r="LMP221" s="403"/>
      <c r="LMQ221" s="403"/>
      <c r="LNC221" s="727"/>
      <c r="LNF221" s="403"/>
      <c r="LNG221" s="403"/>
      <c r="LNS221" s="727"/>
      <c r="LNV221" s="403"/>
      <c r="LNW221" s="403"/>
      <c r="LOI221" s="727"/>
      <c r="LOL221" s="403"/>
      <c r="LOM221" s="403"/>
      <c r="LOY221" s="727"/>
      <c r="LPB221" s="403"/>
      <c r="LPC221" s="403"/>
      <c r="LPO221" s="727"/>
      <c r="LPR221" s="403"/>
      <c r="LPS221" s="403"/>
      <c r="LQE221" s="727"/>
      <c r="LQH221" s="403"/>
      <c r="LQI221" s="403"/>
      <c r="LQU221" s="727"/>
      <c r="LQX221" s="403"/>
      <c r="LQY221" s="403"/>
      <c r="LRK221" s="727"/>
      <c r="LRN221" s="403"/>
      <c r="LRO221" s="403"/>
      <c r="LSA221" s="727"/>
      <c r="LSD221" s="403"/>
      <c r="LSE221" s="403"/>
      <c r="LSQ221" s="727"/>
      <c r="LST221" s="403"/>
      <c r="LSU221" s="403"/>
      <c r="LTG221" s="727"/>
      <c r="LTJ221" s="403"/>
      <c r="LTK221" s="403"/>
      <c r="LTW221" s="727"/>
      <c r="LTZ221" s="403"/>
      <c r="LUA221" s="403"/>
      <c r="LUM221" s="727"/>
      <c r="LUP221" s="403"/>
      <c r="LUQ221" s="403"/>
      <c r="LVC221" s="727"/>
      <c r="LVF221" s="403"/>
      <c r="LVG221" s="403"/>
      <c r="LVS221" s="727"/>
      <c r="LVV221" s="403"/>
      <c r="LVW221" s="403"/>
      <c r="LWI221" s="727"/>
      <c r="LWL221" s="403"/>
      <c r="LWM221" s="403"/>
      <c r="LWY221" s="727"/>
      <c r="LXB221" s="403"/>
      <c r="LXC221" s="403"/>
      <c r="LXO221" s="727"/>
      <c r="LXR221" s="403"/>
      <c r="LXS221" s="403"/>
      <c r="LYE221" s="727"/>
      <c r="LYH221" s="403"/>
      <c r="LYI221" s="403"/>
      <c r="LYU221" s="727"/>
      <c r="LYX221" s="403"/>
      <c r="LYY221" s="403"/>
      <c r="LZK221" s="727"/>
      <c r="LZN221" s="403"/>
      <c r="LZO221" s="403"/>
      <c r="MAA221" s="727"/>
      <c r="MAD221" s="403"/>
      <c r="MAE221" s="403"/>
      <c r="MAQ221" s="727"/>
      <c r="MAT221" s="403"/>
      <c r="MAU221" s="403"/>
      <c r="MBG221" s="727"/>
      <c r="MBJ221" s="403"/>
      <c r="MBK221" s="403"/>
      <c r="MBW221" s="727"/>
      <c r="MBZ221" s="403"/>
      <c r="MCA221" s="403"/>
      <c r="MCM221" s="727"/>
      <c r="MCP221" s="403"/>
      <c r="MCQ221" s="403"/>
      <c r="MDC221" s="727"/>
      <c r="MDF221" s="403"/>
      <c r="MDG221" s="403"/>
      <c r="MDS221" s="727"/>
      <c r="MDV221" s="403"/>
      <c r="MDW221" s="403"/>
      <c r="MEI221" s="727"/>
      <c r="MEL221" s="403"/>
      <c r="MEM221" s="403"/>
      <c r="MEY221" s="727"/>
      <c r="MFB221" s="403"/>
      <c r="MFC221" s="403"/>
      <c r="MFO221" s="727"/>
      <c r="MFR221" s="403"/>
      <c r="MFS221" s="403"/>
      <c r="MGE221" s="727"/>
      <c r="MGH221" s="403"/>
      <c r="MGI221" s="403"/>
      <c r="MGU221" s="727"/>
      <c r="MGX221" s="403"/>
      <c r="MGY221" s="403"/>
      <c r="MHK221" s="727"/>
      <c r="MHN221" s="403"/>
      <c r="MHO221" s="403"/>
      <c r="MIA221" s="727"/>
      <c r="MID221" s="403"/>
      <c r="MIE221" s="403"/>
      <c r="MIQ221" s="727"/>
      <c r="MIT221" s="403"/>
      <c r="MIU221" s="403"/>
      <c r="MJG221" s="727"/>
      <c r="MJJ221" s="403"/>
      <c r="MJK221" s="403"/>
      <c r="MJW221" s="727"/>
      <c r="MJZ221" s="403"/>
      <c r="MKA221" s="403"/>
      <c r="MKM221" s="727"/>
      <c r="MKP221" s="403"/>
      <c r="MKQ221" s="403"/>
      <c r="MLC221" s="727"/>
      <c r="MLF221" s="403"/>
      <c r="MLG221" s="403"/>
      <c r="MLS221" s="727"/>
      <c r="MLV221" s="403"/>
      <c r="MLW221" s="403"/>
      <c r="MMI221" s="727"/>
      <c r="MML221" s="403"/>
      <c r="MMM221" s="403"/>
      <c r="MMY221" s="727"/>
      <c r="MNB221" s="403"/>
      <c r="MNC221" s="403"/>
      <c r="MNO221" s="727"/>
      <c r="MNR221" s="403"/>
      <c r="MNS221" s="403"/>
      <c r="MOE221" s="727"/>
      <c r="MOH221" s="403"/>
      <c r="MOI221" s="403"/>
      <c r="MOU221" s="727"/>
      <c r="MOX221" s="403"/>
      <c r="MOY221" s="403"/>
      <c r="MPK221" s="727"/>
      <c r="MPN221" s="403"/>
      <c r="MPO221" s="403"/>
      <c r="MQA221" s="727"/>
      <c r="MQD221" s="403"/>
      <c r="MQE221" s="403"/>
      <c r="MQQ221" s="727"/>
      <c r="MQT221" s="403"/>
      <c r="MQU221" s="403"/>
      <c r="MRG221" s="727"/>
      <c r="MRJ221" s="403"/>
      <c r="MRK221" s="403"/>
      <c r="MRW221" s="727"/>
      <c r="MRZ221" s="403"/>
      <c r="MSA221" s="403"/>
      <c r="MSM221" s="727"/>
      <c r="MSP221" s="403"/>
      <c r="MSQ221" s="403"/>
      <c r="MTC221" s="727"/>
      <c r="MTF221" s="403"/>
      <c r="MTG221" s="403"/>
      <c r="MTS221" s="727"/>
      <c r="MTV221" s="403"/>
      <c r="MTW221" s="403"/>
      <c r="MUI221" s="727"/>
      <c r="MUL221" s="403"/>
      <c r="MUM221" s="403"/>
      <c r="MUY221" s="727"/>
      <c r="MVB221" s="403"/>
      <c r="MVC221" s="403"/>
      <c r="MVO221" s="727"/>
      <c r="MVR221" s="403"/>
      <c r="MVS221" s="403"/>
      <c r="MWE221" s="727"/>
      <c r="MWH221" s="403"/>
      <c r="MWI221" s="403"/>
      <c r="MWU221" s="727"/>
      <c r="MWX221" s="403"/>
      <c r="MWY221" s="403"/>
      <c r="MXK221" s="727"/>
      <c r="MXN221" s="403"/>
      <c r="MXO221" s="403"/>
      <c r="MYA221" s="727"/>
      <c r="MYD221" s="403"/>
      <c r="MYE221" s="403"/>
      <c r="MYQ221" s="727"/>
      <c r="MYT221" s="403"/>
      <c r="MYU221" s="403"/>
      <c r="MZG221" s="727"/>
      <c r="MZJ221" s="403"/>
      <c r="MZK221" s="403"/>
      <c r="MZW221" s="727"/>
      <c r="MZZ221" s="403"/>
      <c r="NAA221" s="403"/>
      <c r="NAM221" s="727"/>
      <c r="NAP221" s="403"/>
      <c r="NAQ221" s="403"/>
      <c r="NBC221" s="727"/>
      <c r="NBF221" s="403"/>
      <c r="NBG221" s="403"/>
      <c r="NBS221" s="727"/>
      <c r="NBV221" s="403"/>
      <c r="NBW221" s="403"/>
      <c r="NCI221" s="727"/>
      <c r="NCL221" s="403"/>
      <c r="NCM221" s="403"/>
      <c r="NCY221" s="727"/>
      <c r="NDB221" s="403"/>
      <c r="NDC221" s="403"/>
      <c r="NDO221" s="727"/>
      <c r="NDR221" s="403"/>
      <c r="NDS221" s="403"/>
      <c r="NEE221" s="727"/>
      <c r="NEH221" s="403"/>
      <c r="NEI221" s="403"/>
      <c r="NEU221" s="727"/>
      <c r="NEX221" s="403"/>
      <c r="NEY221" s="403"/>
      <c r="NFK221" s="727"/>
      <c r="NFN221" s="403"/>
      <c r="NFO221" s="403"/>
      <c r="NGA221" s="727"/>
      <c r="NGD221" s="403"/>
      <c r="NGE221" s="403"/>
      <c r="NGQ221" s="727"/>
      <c r="NGT221" s="403"/>
      <c r="NGU221" s="403"/>
      <c r="NHG221" s="727"/>
      <c r="NHJ221" s="403"/>
      <c r="NHK221" s="403"/>
      <c r="NHW221" s="727"/>
      <c r="NHZ221" s="403"/>
      <c r="NIA221" s="403"/>
      <c r="NIM221" s="727"/>
      <c r="NIP221" s="403"/>
      <c r="NIQ221" s="403"/>
      <c r="NJC221" s="727"/>
      <c r="NJF221" s="403"/>
      <c r="NJG221" s="403"/>
      <c r="NJS221" s="727"/>
      <c r="NJV221" s="403"/>
      <c r="NJW221" s="403"/>
      <c r="NKI221" s="727"/>
      <c r="NKL221" s="403"/>
      <c r="NKM221" s="403"/>
      <c r="NKY221" s="727"/>
      <c r="NLB221" s="403"/>
      <c r="NLC221" s="403"/>
      <c r="NLO221" s="727"/>
      <c r="NLR221" s="403"/>
      <c r="NLS221" s="403"/>
      <c r="NME221" s="727"/>
      <c r="NMH221" s="403"/>
      <c r="NMI221" s="403"/>
      <c r="NMU221" s="727"/>
      <c r="NMX221" s="403"/>
      <c r="NMY221" s="403"/>
      <c r="NNK221" s="727"/>
      <c r="NNN221" s="403"/>
      <c r="NNO221" s="403"/>
      <c r="NOA221" s="727"/>
      <c r="NOD221" s="403"/>
      <c r="NOE221" s="403"/>
      <c r="NOQ221" s="727"/>
      <c r="NOT221" s="403"/>
      <c r="NOU221" s="403"/>
      <c r="NPG221" s="727"/>
      <c r="NPJ221" s="403"/>
      <c r="NPK221" s="403"/>
      <c r="NPW221" s="727"/>
      <c r="NPZ221" s="403"/>
      <c r="NQA221" s="403"/>
      <c r="NQM221" s="727"/>
      <c r="NQP221" s="403"/>
      <c r="NQQ221" s="403"/>
      <c r="NRC221" s="727"/>
      <c r="NRF221" s="403"/>
      <c r="NRG221" s="403"/>
      <c r="NRS221" s="727"/>
      <c r="NRV221" s="403"/>
      <c r="NRW221" s="403"/>
      <c r="NSI221" s="727"/>
      <c r="NSL221" s="403"/>
      <c r="NSM221" s="403"/>
      <c r="NSY221" s="727"/>
      <c r="NTB221" s="403"/>
      <c r="NTC221" s="403"/>
      <c r="NTO221" s="727"/>
      <c r="NTR221" s="403"/>
      <c r="NTS221" s="403"/>
      <c r="NUE221" s="727"/>
      <c r="NUH221" s="403"/>
      <c r="NUI221" s="403"/>
      <c r="NUU221" s="727"/>
      <c r="NUX221" s="403"/>
      <c r="NUY221" s="403"/>
      <c r="NVK221" s="727"/>
      <c r="NVN221" s="403"/>
      <c r="NVO221" s="403"/>
      <c r="NWA221" s="727"/>
      <c r="NWD221" s="403"/>
      <c r="NWE221" s="403"/>
      <c r="NWQ221" s="727"/>
      <c r="NWT221" s="403"/>
      <c r="NWU221" s="403"/>
      <c r="NXG221" s="727"/>
      <c r="NXJ221" s="403"/>
      <c r="NXK221" s="403"/>
      <c r="NXW221" s="727"/>
      <c r="NXZ221" s="403"/>
      <c r="NYA221" s="403"/>
      <c r="NYM221" s="727"/>
      <c r="NYP221" s="403"/>
      <c r="NYQ221" s="403"/>
      <c r="NZC221" s="727"/>
      <c r="NZF221" s="403"/>
      <c r="NZG221" s="403"/>
      <c r="NZS221" s="727"/>
      <c r="NZV221" s="403"/>
      <c r="NZW221" s="403"/>
      <c r="OAI221" s="727"/>
      <c r="OAL221" s="403"/>
      <c r="OAM221" s="403"/>
      <c r="OAY221" s="727"/>
      <c r="OBB221" s="403"/>
      <c r="OBC221" s="403"/>
      <c r="OBO221" s="727"/>
      <c r="OBR221" s="403"/>
      <c r="OBS221" s="403"/>
      <c r="OCE221" s="727"/>
      <c r="OCH221" s="403"/>
      <c r="OCI221" s="403"/>
      <c r="OCU221" s="727"/>
      <c r="OCX221" s="403"/>
      <c r="OCY221" s="403"/>
      <c r="ODK221" s="727"/>
      <c r="ODN221" s="403"/>
      <c r="ODO221" s="403"/>
      <c r="OEA221" s="727"/>
      <c r="OED221" s="403"/>
      <c r="OEE221" s="403"/>
      <c r="OEQ221" s="727"/>
      <c r="OET221" s="403"/>
      <c r="OEU221" s="403"/>
      <c r="OFG221" s="727"/>
      <c r="OFJ221" s="403"/>
      <c r="OFK221" s="403"/>
      <c r="OFW221" s="727"/>
      <c r="OFZ221" s="403"/>
      <c r="OGA221" s="403"/>
      <c r="OGM221" s="727"/>
      <c r="OGP221" s="403"/>
      <c r="OGQ221" s="403"/>
      <c r="OHC221" s="727"/>
      <c r="OHF221" s="403"/>
      <c r="OHG221" s="403"/>
      <c r="OHS221" s="727"/>
      <c r="OHV221" s="403"/>
      <c r="OHW221" s="403"/>
      <c r="OII221" s="727"/>
      <c r="OIL221" s="403"/>
      <c r="OIM221" s="403"/>
      <c r="OIY221" s="727"/>
      <c r="OJB221" s="403"/>
      <c r="OJC221" s="403"/>
      <c r="OJO221" s="727"/>
      <c r="OJR221" s="403"/>
      <c r="OJS221" s="403"/>
      <c r="OKE221" s="727"/>
      <c r="OKH221" s="403"/>
      <c r="OKI221" s="403"/>
      <c r="OKU221" s="727"/>
      <c r="OKX221" s="403"/>
      <c r="OKY221" s="403"/>
      <c r="OLK221" s="727"/>
      <c r="OLN221" s="403"/>
      <c r="OLO221" s="403"/>
      <c r="OMA221" s="727"/>
      <c r="OMD221" s="403"/>
      <c r="OME221" s="403"/>
      <c r="OMQ221" s="727"/>
      <c r="OMT221" s="403"/>
      <c r="OMU221" s="403"/>
      <c r="ONG221" s="727"/>
      <c r="ONJ221" s="403"/>
      <c r="ONK221" s="403"/>
      <c r="ONW221" s="727"/>
      <c r="ONZ221" s="403"/>
      <c r="OOA221" s="403"/>
      <c r="OOM221" s="727"/>
      <c r="OOP221" s="403"/>
      <c r="OOQ221" s="403"/>
      <c r="OPC221" s="727"/>
      <c r="OPF221" s="403"/>
      <c r="OPG221" s="403"/>
      <c r="OPS221" s="727"/>
      <c r="OPV221" s="403"/>
      <c r="OPW221" s="403"/>
      <c r="OQI221" s="727"/>
      <c r="OQL221" s="403"/>
      <c r="OQM221" s="403"/>
      <c r="OQY221" s="727"/>
      <c r="ORB221" s="403"/>
      <c r="ORC221" s="403"/>
      <c r="ORO221" s="727"/>
      <c r="ORR221" s="403"/>
      <c r="ORS221" s="403"/>
      <c r="OSE221" s="727"/>
      <c r="OSH221" s="403"/>
      <c r="OSI221" s="403"/>
      <c r="OSU221" s="727"/>
      <c r="OSX221" s="403"/>
      <c r="OSY221" s="403"/>
      <c r="OTK221" s="727"/>
      <c r="OTN221" s="403"/>
      <c r="OTO221" s="403"/>
      <c r="OUA221" s="727"/>
      <c r="OUD221" s="403"/>
      <c r="OUE221" s="403"/>
      <c r="OUQ221" s="727"/>
      <c r="OUT221" s="403"/>
      <c r="OUU221" s="403"/>
      <c r="OVG221" s="727"/>
      <c r="OVJ221" s="403"/>
      <c r="OVK221" s="403"/>
      <c r="OVW221" s="727"/>
      <c r="OVZ221" s="403"/>
      <c r="OWA221" s="403"/>
      <c r="OWM221" s="727"/>
      <c r="OWP221" s="403"/>
      <c r="OWQ221" s="403"/>
      <c r="OXC221" s="727"/>
      <c r="OXF221" s="403"/>
      <c r="OXG221" s="403"/>
      <c r="OXS221" s="727"/>
      <c r="OXV221" s="403"/>
      <c r="OXW221" s="403"/>
      <c r="OYI221" s="727"/>
      <c r="OYL221" s="403"/>
      <c r="OYM221" s="403"/>
      <c r="OYY221" s="727"/>
      <c r="OZB221" s="403"/>
      <c r="OZC221" s="403"/>
      <c r="OZO221" s="727"/>
      <c r="OZR221" s="403"/>
      <c r="OZS221" s="403"/>
      <c r="PAE221" s="727"/>
      <c r="PAH221" s="403"/>
      <c r="PAI221" s="403"/>
      <c r="PAU221" s="727"/>
      <c r="PAX221" s="403"/>
      <c r="PAY221" s="403"/>
      <c r="PBK221" s="727"/>
      <c r="PBN221" s="403"/>
      <c r="PBO221" s="403"/>
      <c r="PCA221" s="727"/>
      <c r="PCD221" s="403"/>
      <c r="PCE221" s="403"/>
      <c r="PCQ221" s="727"/>
      <c r="PCT221" s="403"/>
      <c r="PCU221" s="403"/>
      <c r="PDG221" s="727"/>
      <c r="PDJ221" s="403"/>
      <c r="PDK221" s="403"/>
      <c r="PDW221" s="727"/>
      <c r="PDZ221" s="403"/>
      <c r="PEA221" s="403"/>
      <c r="PEM221" s="727"/>
      <c r="PEP221" s="403"/>
      <c r="PEQ221" s="403"/>
      <c r="PFC221" s="727"/>
      <c r="PFF221" s="403"/>
      <c r="PFG221" s="403"/>
      <c r="PFS221" s="727"/>
      <c r="PFV221" s="403"/>
      <c r="PFW221" s="403"/>
      <c r="PGI221" s="727"/>
      <c r="PGL221" s="403"/>
      <c r="PGM221" s="403"/>
      <c r="PGY221" s="727"/>
      <c r="PHB221" s="403"/>
      <c r="PHC221" s="403"/>
      <c r="PHO221" s="727"/>
      <c r="PHR221" s="403"/>
      <c r="PHS221" s="403"/>
      <c r="PIE221" s="727"/>
      <c r="PIH221" s="403"/>
      <c r="PII221" s="403"/>
      <c r="PIU221" s="727"/>
      <c r="PIX221" s="403"/>
      <c r="PIY221" s="403"/>
      <c r="PJK221" s="727"/>
      <c r="PJN221" s="403"/>
      <c r="PJO221" s="403"/>
      <c r="PKA221" s="727"/>
      <c r="PKD221" s="403"/>
      <c r="PKE221" s="403"/>
      <c r="PKQ221" s="727"/>
      <c r="PKT221" s="403"/>
      <c r="PKU221" s="403"/>
      <c r="PLG221" s="727"/>
      <c r="PLJ221" s="403"/>
      <c r="PLK221" s="403"/>
      <c r="PLW221" s="727"/>
      <c r="PLZ221" s="403"/>
      <c r="PMA221" s="403"/>
      <c r="PMM221" s="727"/>
      <c r="PMP221" s="403"/>
      <c r="PMQ221" s="403"/>
      <c r="PNC221" s="727"/>
      <c r="PNF221" s="403"/>
      <c r="PNG221" s="403"/>
      <c r="PNS221" s="727"/>
      <c r="PNV221" s="403"/>
      <c r="PNW221" s="403"/>
      <c r="POI221" s="727"/>
      <c r="POL221" s="403"/>
      <c r="POM221" s="403"/>
      <c r="POY221" s="727"/>
      <c r="PPB221" s="403"/>
      <c r="PPC221" s="403"/>
      <c r="PPO221" s="727"/>
      <c r="PPR221" s="403"/>
      <c r="PPS221" s="403"/>
      <c r="PQE221" s="727"/>
      <c r="PQH221" s="403"/>
      <c r="PQI221" s="403"/>
      <c r="PQU221" s="727"/>
      <c r="PQX221" s="403"/>
      <c r="PQY221" s="403"/>
      <c r="PRK221" s="727"/>
      <c r="PRN221" s="403"/>
      <c r="PRO221" s="403"/>
      <c r="PSA221" s="727"/>
      <c r="PSD221" s="403"/>
      <c r="PSE221" s="403"/>
      <c r="PSQ221" s="727"/>
      <c r="PST221" s="403"/>
      <c r="PSU221" s="403"/>
      <c r="PTG221" s="727"/>
      <c r="PTJ221" s="403"/>
      <c r="PTK221" s="403"/>
      <c r="PTW221" s="727"/>
      <c r="PTZ221" s="403"/>
      <c r="PUA221" s="403"/>
      <c r="PUM221" s="727"/>
      <c r="PUP221" s="403"/>
      <c r="PUQ221" s="403"/>
      <c r="PVC221" s="727"/>
      <c r="PVF221" s="403"/>
      <c r="PVG221" s="403"/>
      <c r="PVS221" s="727"/>
      <c r="PVV221" s="403"/>
      <c r="PVW221" s="403"/>
      <c r="PWI221" s="727"/>
      <c r="PWL221" s="403"/>
      <c r="PWM221" s="403"/>
      <c r="PWY221" s="727"/>
      <c r="PXB221" s="403"/>
      <c r="PXC221" s="403"/>
      <c r="PXO221" s="727"/>
      <c r="PXR221" s="403"/>
      <c r="PXS221" s="403"/>
      <c r="PYE221" s="727"/>
      <c r="PYH221" s="403"/>
      <c r="PYI221" s="403"/>
      <c r="PYU221" s="727"/>
      <c r="PYX221" s="403"/>
      <c r="PYY221" s="403"/>
      <c r="PZK221" s="727"/>
      <c r="PZN221" s="403"/>
      <c r="PZO221" s="403"/>
      <c r="QAA221" s="727"/>
      <c r="QAD221" s="403"/>
      <c r="QAE221" s="403"/>
      <c r="QAQ221" s="727"/>
      <c r="QAT221" s="403"/>
      <c r="QAU221" s="403"/>
      <c r="QBG221" s="727"/>
      <c r="QBJ221" s="403"/>
      <c r="QBK221" s="403"/>
      <c r="QBW221" s="727"/>
      <c r="QBZ221" s="403"/>
      <c r="QCA221" s="403"/>
      <c r="QCM221" s="727"/>
      <c r="QCP221" s="403"/>
      <c r="QCQ221" s="403"/>
      <c r="QDC221" s="727"/>
      <c r="QDF221" s="403"/>
      <c r="QDG221" s="403"/>
      <c r="QDS221" s="727"/>
      <c r="QDV221" s="403"/>
      <c r="QDW221" s="403"/>
      <c r="QEI221" s="727"/>
      <c r="QEL221" s="403"/>
      <c r="QEM221" s="403"/>
      <c r="QEY221" s="727"/>
      <c r="QFB221" s="403"/>
      <c r="QFC221" s="403"/>
      <c r="QFO221" s="727"/>
      <c r="QFR221" s="403"/>
      <c r="QFS221" s="403"/>
      <c r="QGE221" s="727"/>
      <c r="QGH221" s="403"/>
      <c r="QGI221" s="403"/>
      <c r="QGU221" s="727"/>
      <c r="QGX221" s="403"/>
      <c r="QGY221" s="403"/>
      <c r="QHK221" s="727"/>
      <c r="QHN221" s="403"/>
      <c r="QHO221" s="403"/>
      <c r="QIA221" s="727"/>
      <c r="QID221" s="403"/>
      <c r="QIE221" s="403"/>
      <c r="QIQ221" s="727"/>
      <c r="QIT221" s="403"/>
      <c r="QIU221" s="403"/>
      <c r="QJG221" s="727"/>
      <c r="QJJ221" s="403"/>
      <c r="QJK221" s="403"/>
      <c r="QJW221" s="727"/>
      <c r="QJZ221" s="403"/>
      <c r="QKA221" s="403"/>
      <c r="QKM221" s="727"/>
      <c r="QKP221" s="403"/>
      <c r="QKQ221" s="403"/>
      <c r="QLC221" s="727"/>
      <c r="QLF221" s="403"/>
      <c r="QLG221" s="403"/>
      <c r="QLS221" s="727"/>
      <c r="QLV221" s="403"/>
      <c r="QLW221" s="403"/>
      <c r="QMI221" s="727"/>
      <c r="QML221" s="403"/>
      <c r="QMM221" s="403"/>
      <c r="QMY221" s="727"/>
      <c r="QNB221" s="403"/>
      <c r="QNC221" s="403"/>
      <c r="QNO221" s="727"/>
      <c r="QNR221" s="403"/>
      <c r="QNS221" s="403"/>
      <c r="QOE221" s="727"/>
      <c r="QOH221" s="403"/>
      <c r="QOI221" s="403"/>
      <c r="QOU221" s="727"/>
      <c r="QOX221" s="403"/>
      <c r="QOY221" s="403"/>
      <c r="QPK221" s="727"/>
      <c r="QPN221" s="403"/>
      <c r="QPO221" s="403"/>
      <c r="QQA221" s="727"/>
      <c r="QQD221" s="403"/>
      <c r="QQE221" s="403"/>
      <c r="QQQ221" s="727"/>
      <c r="QQT221" s="403"/>
      <c r="QQU221" s="403"/>
      <c r="QRG221" s="727"/>
      <c r="QRJ221" s="403"/>
      <c r="QRK221" s="403"/>
      <c r="QRW221" s="727"/>
      <c r="QRZ221" s="403"/>
      <c r="QSA221" s="403"/>
      <c r="QSM221" s="727"/>
      <c r="QSP221" s="403"/>
      <c r="QSQ221" s="403"/>
      <c r="QTC221" s="727"/>
      <c r="QTF221" s="403"/>
      <c r="QTG221" s="403"/>
      <c r="QTS221" s="727"/>
      <c r="QTV221" s="403"/>
      <c r="QTW221" s="403"/>
      <c r="QUI221" s="727"/>
      <c r="QUL221" s="403"/>
      <c r="QUM221" s="403"/>
      <c r="QUY221" s="727"/>
      <c r="QVB221" s="403"/>
      <c r="QVC221" s="403"/>
      <c r="QVO221" s="727"/>
      <c r="QVR221" s="403"/>
      <c r="QVS221" s="403"/>
      <c r="QWE221" s="727"/>
      <c r="QWH221" s="403"/>
      <c r="QWI221" s="403"/>
      <c r="QWU221" s="727"/>
      <c r="QWX221" s="403"/>
      <c r="QWY221" s="403"/>
      <c r="QXK221" s="727"/>
      <c r="QXN221" s="403"/>
      <c r="QXO221" s="403"/>
      <c r="QYA221" s="727"/>
      <c r="QYD221" s="403"/>
      <c r="QYE221" s="403"/>
      <c r="QYQ221" s="727"/>
      <c r="QYT221" s="403"/>
      <c r="QYU221" s="403"/>
      <c r="QZG221" s="727"/>
      <c r="QZJ221" s="403"/>
      <c r="QZK221" s="403"/>
      <c r="QZW221" s="727"/>
      <c r="QZZ221" s="403"/>
      <c r="RAA221" s="403"/>
      <c r="RAM221" s="727"/>
      <c r="RAP221" s="403"/>
      <c r="RAQ221" s="403"/>
      <c r="RBC221" s="727"/>
      <c r="RBF221" s="403"/>
      <c r="RBG221" s="403"/>
      <c r="RBS221" s="727"/>
      <c r="RBV221" s="403"/>
      <c r="RBW221" s="403"/>
      <c r="RCI221" s="727"/>
      <c r="RCL221" s="403"/>
      <c r="RCM221" s="403"/>
      <c r="RCY221" s="727"/>
      <c r="RDB221" s="403"/>
      <c r="RDC221" s="403"/>
      <c r="RDO221" s="727"/>
      <c r="RDR221" s="403"/>
      <c r="RDS221" s="403"/>
      <c r="REE221" s="727"/>
      <c r="REH221" s="403"/>
      <c r="REI221" s="403"/>
      <c r="REU221" s="727"/>
      <c r="REX221" s="403"/>
      <c r="REY221" s="403"/>
      <c r="RFK221" s="727"/>
      <c r="RFN221" s="403"/>
      <c r="RFO221" s="403"/>
      <c r="RGA221" s="727"/>
      <c r="RGD221" s="403"/>
      <c r="RGE221" s="403"/>
      <c r="RGQ221" s="727"/>
      <c r="RGT221" s="403"/>
      <c r="RGU221" s="403"/>
      <c r="RHG221" s="727"/>
      <c r="RHJ221" s="403"/>
      <c r="RHK221" s="403"/>
      <c r="RHW221" s="727"/>
      <c r="RHZ221" s="403"/>
      <c r="RIA221" s="403"/>
      <c r="RIM221" s="727"/>
      <c r="RIP221" s="403"/>
      <c r="RIQ221" s="403"/>
      <c r="RJC221" s="727"/>
      <c r="RJF221" s="403"/>
      <c r="RJG221" s="403"/>
      <c r="RJS221" s="727"/>
      <c r="RJV221" s="403"/>
      <c r="RJW221" s="403"/>
      <c r="RKI221" s="727"/>
      <c r="RKL221" s="403"/>
      <c r="RKM221" s="403"/>
      <c r="RKY221" s="727"/>
      <c r="RLB221" s="403"/>
      <c r="RLC221" s="403"/>
      <c r="RLO221" s="727"/>
      <c r="RLR221" s="403"/>
      <c r="RLS221" s="403"/>
      <c r="RME221" s="727"/>
      <c r="RMH221" s="403"/>
      <c r="RMI221" s="403"/>
      <c r="RMU221" s="727"/>
      <c r="RMX221" s="403"/>
      <c r="RMY221" s="403"/>
      <c r="RNK221" s="727"/>
      <c r="RNN221" s="403"/>
      <c r="RNO221" s="403"/>
      <c r="ROA221" s="727"/>
      <c r="ROD221" s="403"/>
      <c r="ROE221" s="403"/>
      <c r="ROQ221" s="727"/>
      <c r="ROT221" s="403"/>
      <c r="ROU221" s="403"/>
      <c r="RPG221" s="727"/>
      <c r="RPJ221" s="403"/>
      <c r="RPK221" s="403"/>
      <c r="RPW221" s="727"/>
      <c r="RPZ221" s="403"/>
      <c r="RQA221" s="403"/>
      <c r="RQM221" s="727"/>
      <c r="RQP221" s="403"/>
      <c r="RQQ221" s="403"/>
      <c r="RRC221" s="727"/>
      <c r="RRF221" s="403"/>
      <c r="RRG221" s="403"/>
      <c r="RRS221" s="727"/>
      <c r="RRV221" s="403"/>
      <c r="RRW221" s="403"/>
      <c r="RSI221" s="727"/>
      <c r="RSL221" s="403"/>
      <c r="RSM221" s="403"/>
      <c r="RSY221" s="727"/>
      <c r="RTB221" s="403"/>
      <c r="RTC221" s="403"/>
      <c r="RTO221" s="727"/>
      <c r="RTR221" s="403"/>
      <c r="RTS221" s="403"/>
      <c r="RUE221" s="727"/>
      <c r="RUH221" s="403"/>
      <c r="RUI221" s="403"/>
      <c r="RUU221" s="727"/>
      <c r="RUX221" s="403"/>
      <c r="RUY221" s="403"/>
      <c r="RVK221" s="727"/>
      <c r="RVN221" s="403"/>
      <c r="RVO221" s="403"/>
      <c r="RWA221" s="727"/>
      <c r="RWD221" s="403"/>
      <c r="RWE221" s="403"/>
      <c r="RWQ221" s="727"/>
      <c r="RWT221" s="403"/>
      <c r="RWU221" s="403"/>
      <c r="RXG221" s="727"/>
      <c r="RXJ221" s="403"/>
      <c r="RXK221" s="403"/>
      <c r="RXW221" s="727"/>
      <c r="RXZ221" s="403"/>
      <c r="RYA221" s="403"/>
      <c r="RYM221" s="727"/>
      <c r="RYP221" s="403"/>
      <c r="RYQ221" s="403"/>
      <c r="RZC221" s="727"/>
      <c r="RZF221" s="403"/>
      <c r="RZG221" s="403"/>
      <c r="RZS221" s="727"/>
      <c r="RZV221" s="403"/>
      <c r="RZW221" s="403"/>
      <c r="SAI221" s="727"/>
      <c r="SAL221" s="403"/>
      <c r="SAM221" s="403"/>
      <c r="SAY221" s="727"/>
      <c r="SBB221" s="403"/>
      <c r="SBC221" s="403"/>
      <c r="SBO221" s="727"/>
      <c r="SBR221" s="403"/>
      <c r="SBS221" s="403"/>
      <c r="SCE221" s="727"/>
      <c r="SCH221" s="403"/>
      <c r="SCI221" s="403"/>
      <c r="SCU221" s="727"/>
      <c r="SCX221" s="403"/>
      <c r="SCY221" s="403"/>
      <c r="SDK221" s="727"/>
      <c r="SDN221" s="403"/>
      <c r="SDO221" s="403"/>
      <c r="SEA221" s="727"/>
      <c r="SED221" s="403"/>
      <c r="SEE221" s="403"/>
      <c r="SEQ221" s="727"/>
      <c r="SET221" s="403"/>
      <c r="SEU221" s="403"/>
      <c r="SFG221" s="727"/>
      <c r="SFJ221" s="403"/>
      <c r="SFK221" s="403"/>
      <c r="SFW221" s="727"/>
      <c r="SFZ221" s="403"/>
      <c r="SGA221" s="403"/>
      <c r="SGM221" s="727"/>
      <c r="SGP221" s="403"/>
      <c r="SGQ221" s="403"/>
      <c r="SHC221" s="727"/>
      <c r="SHF221" s="403"/>
      <c r="SHG221" s="403"/>
      <c r="SHS221" s="727"/>
      <c r="SHV221" s="403"/>
      <c r="SHW221" s="403"/>
      <c r="SII221" s="727"/>
      <c r="SIL221" s="403"/>
      <c r="SIM221" s="403"/>
      <c r="SIY221" s="727"/>
      <c r="SJB221" s="403"/>
      <c r="SJC221" s="403"/>
      <c r="SJO221" s="727"/>
      <c r="SJR221" s="403"/>
      <c r="SJS221" s="403"/>
      <c r="SKE221" s="727"/>
      <c r="SKH221" s="403"/>
      <c r="SKI221" s="403"/>
      <c r="SKU221" s="727"/>
      <c r="SKX221" s="403"/>
      <c r="SKY221" s="403"/>
      <c r="SLK221" s="727"/>
      <c r="SLN221" s="403"/>
      <c r="SLO221" s="403"/>
      <c r="SMA221" s="727"/>
      <c r="SMD221" s="403"/>
      <c r="SME221" s="403"/>
      <c r="SMQ221" s="727"/>
      <c r="SMT221" s="403"/>
      <c r="SMU221" s="403"/>
      <c r="SNG221" s="727"/>
      <c r="SNJ221" s="403"/>
      <c r="SNK221" s="403"/>
      <c r="SNW221" s="727"/>
      <c r="SNZ221" s="403"/>
      <c r="SOA221" s="403"/>
      <c r="SOM221" s="727"/>
      <c r="SOP221" s="403"/>
      <c r="SOQ221" s="403"/>
      <c r="SPC221" s="727"/>
      <c r="SPF221" s="403"/>
      <c r="SPG221" s="403"/>
      <c r="SPS221" s="727"/>
      <c r="SPV221" s="403"/>
      <c r="SPW221" s="403"/>
      <c r="SQI221" s="727"/>
      <c r="SQL221" s="403"/>
      <c r="SQM221" s="403"/>
      <c r="SQY221" s="727"/>
      <c r="SRB221" s="403"/>
      <c r="SRC221" s="403"/>
      <c r="SRO221" s="727"/>
      <c r="SRR221" s="403"/>
      <c r="SRS221" s="403"/>
      <c r="SSE221" s="727"/>
      <c r="SSH221" s="403"/>
      <c r="SSI221" s="403"/>
      <c r="SSU221" s="727"/>
      <c r="SSX221" s="403"/>
      <c r="SSY221" s="403"/>
      <c r="STK221" s="727"/>
      <c r="STN221" s="403"/>
      <c r="STO221" s="403"/>
      <c r="SUA221" s="727"/>
      <c r="SUD221" s="403"/>
      <c r="SUE221" s="403"/>
      <c r="SUQ221" s="727"/>
      <c r="SUT221" s="403"/>
      <c r="SUU221" s="403"/>
      <c r="SVG221" s="727"/>
      <c r="SVJ221" s="403"/>
      <c r="SVK221" s="403"/>
      <c r="SVW221" s="727"/>
      <c r="SVZ221" s="403"/>
      <c r="SWA221" s="403"/>
      <c r="SWM221" s="727"/>
      <c r="SWP221" s="403"/>
      <c r="SWQ221" s="403"/>
      <c r="SXC221" s="727"/>
      <c r="SXF221" s="403"/>
      <c r="SXG221" s="403"/>
      <c r="SXS221" s="727"/>
      <c r="SXV221" s="403"/>
      <c r="SXW221" s="403"/>
      <c r="SYI221" s="727"/>
      <c r="SYL221" s="403"/>
      <c r="SYM221" s="403"/>
      <c r="SYY221" s="727"/>
      <c r="SZB221" s="403"/>
      <c r="SZC221" s="403"/>
      <c r="SZO221" s="727"/>
      <c r="SZR221" s="403"/>
      <c r="SZS221" s="403"/>
      <c r="TAE221" s="727"/>
      <c r="TAH221" s="403"/>
      <c r="TAI221" s="403"/>
      <c r="TAU221" s="727"/>
      <c r="TAX221" s="403"/>
      <c r="TAY221" s="403"/>
      <c r="TBK221" s="727"/>
      <c r="TBN221" s="403"/>
      <c r="TBO221" s="403"/>
      <c r="TCA221" s="727"/>
      <c r="TCD221" s="403"/>
      <c r="TCE221" s="403"/>
      <c r="TCQ221" s="727"/>
      <c r="TCT221" s="403"/>
      <c r="TCU221" s="403"/>
      <c r="TDG221" s="727"/>
      <c r="TDJ221" s="403"/>
      <c r="TDK221" s="403"/>
      <c r="TDW221" s="727"/>
      <c r="TDZ221" s="403"/>
      <c r="TEA221" s="403"/>
      <c r="TEM221" s="727"/>
      <c r="TEP221" s="403"/>
      <c r="TEQ221" s="403"/>
      <c r="TFC221" s="727"/>
      <c r="TFF221" s="403"/>
      <c r="TFG221" s="403"/>
      <c r="TFS221" s="727"/>
      <c r="TFV221" s="403"/>
      <c r="TFW221" s="403"/>
      <c r="TGI221" s="727"/>
      <c r="TGL221" s="403"/>
      <c r="TGM221" s="403"/>
      <c r="TGY221" s="727"/>
      <c r="THB221" s="403"/>
      <c r="THC221" s="403"/>
      <c r="THO221" s="727"/>
      <c r="THR221" s="403"/>
      <c r="THS221" s="403"/>
      <c r="TIE221" s="727"/>
      <c r="TIH221" s="403"/>
      <c r="TII221" s="403"/>
      <c r="TIU221" s="727"/>
      <c r="TIX221" s="403"/>
      <c r="TIY221" s="403"/>
      <c r="TJK221" s="727"/>
      <c r="TJN221" s="403"/>
      <c r="TJO221" s="403"/>
      <c r="TKA221" s="727"/>
      <c r="TKD221" s="403"/>
      <c r="TKE221" s="403"/>
      <c r="TKQ221" s="727"/>
      <c r="TKT221" s="403"/>
      <c r="TKU221" s="403"/>
      <c r="TLG221" s="727"/>
      <c r="TLJ221" s="403"/>
      <c r="TLK221" s="403"/>
      <c r="TLW221" s="727"/>
      <c r="TLZ221" s="403"/>
      <c r="TMA221" s="403"/>
      <c r="TMM221" s="727"/>
      <c r="TMP221" s="403"/>
      <c r="TMQ221" s="403"/>
      <c r="TNC221" s="727"/>
      <c r="TNF221" s="403"/>
      <c r="TNG221" s="403"/>
      <c r="TNS221" s="727"/>
      <c r="TNV221" s="403"/>
      <c r="TNW221" s="403"/>
      <c r="TOI221" s="727"/>
      <c r="TOL221" s="403"/>
      <c r="TOM221" s="403"/>
      <c r="TOY221" s="727"/>
      <c r="TPB221" s="403"/>
      <c r="TPC221" s="403"/>
      <c r="TPO221" s="727"/>
      <c r="TPR221" s="403"/>
      <c r="TPS221" s="403"/>
      <c r="TQE221" s="727"/>
      <c r="TQH221" s="403"/>
      <c r="TQI221" s="403"/>
      <c r="TQU221" s="727"/>
      <c r="TQX221" s="403"/>
      <c r="TQY221" s="403"/>
      <c r="TRK221" s="727"/>
      <c r="TRN221" s="403"/>
      <c r="TRO221" s="403"/>
      <c r="TSA221" s="727"/>
      <c r="TSD221" s="403"/>
      <c r="TSE221" s="403"/>
      <c r="TSQ221" s="727"/>
      <c r="TST221" s="403"/>
      <c r="TSU221" s="403"/>
      <c r="TTG221" s="727"/>
      <c r="TTJ221" s="403"/>
      <c r="TTK221" s="403"/>
      <c r="TTW221" s="727"/>
      <c r="TTZ221" s="403"/>
      <c r="TUA221" s="403"/>
      <c r="TUM221" s="727"/>
      <c r="TUP221" s="403"/>
      <c r="TUQ221" s="403"/>
      <c r="TVC221" s="727"/>
      <c r="TVF221" s="403"/>
      <c r="TVG221" s="403"/>
      <c r="TVS221" s="727"/>
      <c r="TVV221" s="403"/>
      <c r="TVW221" s="403"/>
      <c r="TWI221" s="727"/>
      <c r="TWL221" s="403"/>
      <c r="TWM221" s="403"/>
      <c r="TWY221" s="727"/>
      <c r="TXB221" s="403"/>
      <c r="TXC221" s="403"/>
      <c r="TXO221" s="727"/>
      <c r="TXR221" s="403"/>
      <c r="TXS221" s="403"/>
      <c r="TYE221" s="727"/>
      <c r="TYH221" s="403"/>
      <c r="TYI221" s="403"/>
      <c r="TYU221" s="727"/>
      <c r="TYX221" s="403"/>
      <c r="TYY221" s="403"/>
      <c r="TZK221" s="727"/>
      <c r="TZN221" s="403"/>
      <c r="TZO221" s="403"/>
      <c r="UAA221" s="727"/>
      <c r="UAD221" s="403"/>
      <c r="UAE221" s="403"/>
      <c r="UAQ221" s="727"/>
      <c r="UAT221" s="403"/>
      <c r="UAU221" s="403"/>
      <c r="UBG221" s="727"/>
      <c r="UBJ221" s="403"/>
      <c r="UBK221" s="403"/>
      <c r="UBW221" s="727"/>
      <c r="UBZ221" s="403"/>
      <c r="UCA221" s="403"/>
      <c r="UCM221" s="727"/>
      <c r="UCP221" s="403"/>
      <c r="UCQ221" s="403"/>
      <c r="UDC221" s="727"/>
      <c r="UDF221" s="403"/>
      <c r="UDG221" s="403"/>
      <c r="UDS221" s="727"/>
      <c r="UDV221" s="403"/>
      <c r="UDW221" s="403"/>
      <c r="UEI221" s="727"/>
      <c r="UEL221" s="403"/>
      <c r="UEM221" s="403"/>
      <c r="UEY221" s="727"/>
      <c r="UFB221" s="403"/>
      <c r="UFC221" s="403"/>
      <c r="UFO221" s="727"/>
      <c r="UFR221" s="403"/>
      <c r="UFS221" s="403"/>
      <c r="UGE221" s="727"/>
      <c r="UGH221" s="403"/>
      <c r="UGI221" s="403"/>
      <c r="UGU221" s="727"/>
      <c r="UGX221" s="403"/>
      <c r="UGY221" s="403"/>
      <c r="UHK221" s="727"/>
      <c r="UHN221" s="403"/>
      <c r="UHO221" s="403"/>
      <c r="UIA221" s="727"/>
      <c r="UID221" s="403"/>
      <c r="UIE221" s="403"/>
      <c r="UIQ221" s="727"/>
      <c r="UIT221" s="403"/>
      <c r="UIU221" s="403"/>
      <c r="UJG221" s="727"/>
      <c r="UJJ221" s="403"/>
      <c r="UJK221" s="403"/>
      <c r="UJW221" s="727"/>
      <c r="UJZ221" s="403"/>
      <c r="UKA221" s="403"/>
      <c r="UKM221" s="727"/>
      <c r="UKP221" s="403"/>
      <c r="UKQ221" s="403"/>
      <c r="ULC221" s="727"/>
      <c r="ULF221" s="403"/>
      <c r="ULG221" s="403"/>
      <c r="ULS221" s="727"/>
      <c r="ULV221" s="403"/>
      <c r="ULW221" s="403"/>
      <c r="UMI221" s="727"/>
      <c r="UML221" s="403"/>
      <c r="UMM221" s="403"/>
      <c r="UMY221" s="727"/>
      <c r="UNB221" s="403"/>
      <c r="UNC221" s="403"/>
      <c r="UNO221" s="727"/>
      <c r="UNR221" s="403"/>
      <c r="UNS221" s="403"/>
      <c r="UOE221" s="727"/>
      <c r="UOH221" s="403"/>
      <c r="UOI221" s="403"/>
      <c r="UOU221" s="727"/>
      <c r="UOX221" s="403"/>
      <c r="UOY221" s="403"/>
      <c r="UPK221" s="727"/>
      <c r="UPN221" s="403"/>
      <c r="UPO221" s="403"/>
      <c r="UQA221" s="727"/>
      <c r="UQD221" s="403"/>
      <c r="UQE221" s="403"/>
      <c r="UQQ221" s="727"/>
      <c r="UQT221" s="403"/>
      <c r="UQU221" s="403"/>
      <c r="URG221" s="727"/>
      <c r="URJ221" s="403"/>
      <c r="URK221" s="403"/>
      <c r="URW221" s="727"/>
      <c r="URZ221" s="403"/>
      <c r="USA221" s="403"/>
      <c r="USM221" s="727"/>
      <c r="USP221" s="403"/>
      <c r="USQ221" s="403"/>
      <c r="UTC221" s="727"/>
      <c r="UTF221" s="403"/>
      <c r="UTG221" s="403"/>
      <c r="UTS221" s="727"/>
      <c r="UTV221" s="403"/>
      <c r="UTW221" s="403"/>
      <c r="UUI221" s="727"/>
      <c r="UUL221" s="403"/>
      <c r="UUM221" s="403"/>
      <c r="UUY221" s="727"/>
      <c r="UVB221" s="403"/>
      <c r="UVC221" s="403"/>
      <c r="UVO221" s="727"/>
      <c r="UVR221" s="403"/>
      <c r="UVS221" s="403"/>
      <c r="UWE221" s="727"/>
      <c r="UWH221" s="403"/>
      <c r="UWI221" s="403"/>
      <c r="UWU221" s="727"/>
      <c r="UWX221" s="403"/>
      <c r="UWY221" s="403"/>
      <c r="UXK221" s="727"/>
      <c r="UXN221" s="403"/>
      <c r="UXO221" s="403"/>
      <c r="UYA221" s="727"/>
      <c r="UYD221" s="403"/>
      <c r="UYE221" s="403"/>
      <c r="UYQ221" s="727"/>
      <c r="UYT221" s="403"/>
      <c r="UYU221" s="403"/>
      <c r="UZG221" s="727"/>
      <c r="UZJ221" s="403"/>
      <c r="UZK221" s="403"/>
      <c r="UZW221" s="727"/>
      <c r="UZZ221" s="403"/>
      <c r="VAA221" s="403"/>
      <c r="VAM221" s="727"/>
      <c r="VAP221" s="403"/>
      <c r="VAQ221" s="403"/>
      <c r="VBC221" s="727"/>
      <c r="VBF221" s="403"/>
      <c r="VBG221" s="403"/>
      <c r="VBS221" s="727"/>
      <c r="VBV221" s="403"/>
      <c r="VBW221" s="403"/>
      <c r="VCI221" s="727"/>
      <c r="VCL221" s="403"/>
      <c r="VCM221" s="403"/>
      <c r="VCY221" s="727"/>
      <c r="VDB221" s="403"/>
      <c r="VDC221" s="403"/>
      <c r="VDO221" s="727"/>
      <c r="VDR221" s="403"/>
      <c r="VDS221" s="403"/>
      <c r="VEE221" s="727"/>
      <c r="VEH221" s="403"/>
      <c r="VEI221" s="403"/>
      <c r="VEU221" s="727"/>
      <c r="VEX221" s="403"/>
      <c r="VEY221" s="403"/>
      <c r="VFK221" s="727"/>
      <c r="VFN221" s="403"/>
      <c r="VFO221" s="403"/>
      <c r="VGA221" s="727"/>
      <c r="VGD221" s="403"/>
      <c r="VGE221" s="403"/>
      <c r="VGQ221" s="727"/>
      <c r="VGT221" s="403"/>
      <c r="VGU221" s="403"/>
      <c r="VHG221" s="727"/>
      <c r="VHJ221" s="403"/>
      <c r="VHK221" s="403"/>
      <c r="VHW221" s="727"/>
      <c r="VHZ221" s="403"/>
      <c r="VIA221" s="403"/>
      <c r="VIM221" s="727"/>
      <c r="VIP221" s="403"/>
      <c r="VIQ221" s="403"/>
      <c r="VJC221" s="727"/>
      <c r="VJF221" s="403"/>
      <c r="VJG221" s="403"/>
      <c r="VJS221" s="727"/>
      <c r="VJV221" s="403"/>
      <c r="VJW221" s="403"/>
      <c r="VKI221" s="727"/>
      <c r="VKL221" s="403"/>
      <c r="VKM221" s="403"/>
      <c r="VKY221" s="727"/>
      <c r="VLB221" s="403"/>
      <c r="VLC221" s="403"/>
      <c r="VLO221" s="727"/>
      <c r="VLR221" s="403"/>
      <c r="VLS221" s="403"/>
      <c r="VME221" s="727"/>
      <c r="VMH221" s="403"/>
      <c r="VMI221" s="403"/>
      <c r="VMU221" s="727"/>
      <c r="VMX221" s="403"/>
      <c r="VMY221" s="403"/>
      <c r="VNK221" s="727"/>
      <c r="VNN221" s="403"/>
      <c r="VNO221" s="403"/>
      <c r="VOA221" s="727"/>
      <c r="VOD221" s="403"/>
      <c r="VOE221" s="403"/>
      <c r="VOQ221" s="727"/>
      <c r="VOT221" s="403"/>
      <c r="VOU221" s="403"/>
      <c r="VPG221" s="727"/>
      <c r="VPJ221" s="403"/>
      <c r="VPK221" s="403"/>
      <c r="VPW221" s="727"/>
      <c r="VPZ221" s="403"/>
      <c r="VQA221" s="403"/>
      <c r="VQM221" s="727"/>
      <c r="VQP221" s="403"/>
      <c r="VQQ221" s="403"/>
      <c r="VRC221" s="727"/>
      <c r="VRF221" s="403"/>
      <c r="VRG221" s="403"/>
      <c r="VRS221" s="727"/>
      <c r="VRV221" s="403"/>
      <c r="VRW221" s="403"/>
      <c r="VSI221" s="727"/>
      <c r="VSL221" s="403"/>
      <c r="VSM221" s="403"/>
      <c r="VSY221" s="727"/>
      <c r="VTB221" s="403"/>
      <c r="VTC221" s="403"/>
      <c r="VTO221" s="727"/>
      <c r="VTR221" s="403"/>
      <c r="VTS221" s="403"/>
      <c r="VUE221" s="727"/>
      <c r="VUH221" s="403"/>
      <c r="VUI221" s="403"/>
      <c r="VUU221" s="727"/>
      <c r="VUX221" s="403"/>
      <c r="VUY221" s="403"/>
      <c r="VVK221" s="727"/>
      <c r="VVN221" s="403"/>
      <c r="VVO221" s="403"/>
      <c r="VWA221" s="727"/>
      <c r="VWD221" s="403"/>
      <c r="VWE221" s="403"/>
      <c r="VWQ221" s="727"/>
      <c r="VWT221" s="403"/>
      <c r="VWU221" s="403"/>
      <c r="VXG221" s="727"/>
      <c r="VXJ221" s="403"/>
      <c r="VXK221" s="403"/>
      <c r="VXW221" s="727"/>
      <c r="VXZ221" s="403"/>
      <c r="VYA221" s="403"/>
      <c r="VYM221" s="727"/>
      <c r="VYP221" s="403"/>
      <c r="VYQ221" s="403"/>
      <c r="VZC221" s="727"/>
      <c r="VZF221" s="403"/>
      <c r="VZG221" s="403"/>
      <c r="VZS221" s="727"/>
      <c r="VZV221" s="403"/>
      <c r="VZW221" s="403"/>
      <c r="WAI221" s="727"/>
      <c r="WAL221" s="403"/>
      <c r="WAM221" s="403"/>
      <c r="WAY221" s="727"/>
      <c r="WBB221" s="403"/>
      <c r="WBC221" s="403"/>
      <c r="WBO221" s="727"/>
      <c r="WBR221" s="403"/>
      <c r="WBS221" s="403"/>
      <c r="WCE221" s="727"/>
      <c r="WCH221" s="403"/>
      <c r="WCI221" s="403"/>
      <c r="WCU221" s="727"/>
      <c r="WCX221" s="403"/>
      <c r="WCY221" s="403"/>
      <c r="WDK221" s="727"/>
      <c r="WDN221" s="403"/>
      <c r="WDO221" s="403"/>
      <c r="WEA221" s="727"/>
      <c r="WED221" s="403"/>
      <c r="WEE221" s="403"/>
      <c r="WEQ221" s="727"/>
      <c r="WET221" s="403"/>
      <c r="WEU221" s="403"/>
      <c r="WFG221" s="727"/>
      <c r="WFJ221" s="403"/>
      <c r="WFK221" s="403"/>
      <c r="WFW221" s="727"/>
      <c r="WFZ221" s="403"/>
      <c r="WGA221" s="403"/>
      <c r="WGM221" s="727"/>
      <c r="WGP221" s="403"/>
      <c r="WGQ221" s="403"/>
      <c r="WHC221" s="727"/>
      <c r="WHF221" s="403"/>
      <c r="WHG221" s="403"/>
      <c r="WHS221" s="727"/>
      <c r="WHV221" s="403"/>
      <c r="WHW221" s="403"/>
      <c r="WII221" s="727"/>
      <c r="WIL221" s="403"/>
      <c r="WIM221" s="403"/>
      <c r="WIY221" s="727"/>
      <c r="WJB221" s="403"/>
      <c r="WJC221" s="403"/>
      <c r="WJO221" s="727"/>
      <c r="WJR221" s="403"/>
      <c r="WJS221" s="403"/>
      <c r="WKE221" s="727"/>
      <c r="WKH221" s="403"/>
      <c r="WKI221" s="403"/>
      <c r="WKU221" s="727"/>
      <c r="WKX221" s="403"/>
      <c r="WKY221" s="403"/>
      <c r="WLK221" s="727"/>
      <c r="WLN221" s="403"/>
      <c r="WLO221" s="403"/>
      <c r="WMA221" s="727"/>
      <c r="WMD221" s="403"/>
      <c r="WME221" s="403"/>
      <c r="WMQ221" s="727"/>
      <c r="WMT221" s="403"/>
      <c r="WMU221" s="403"/>
      <c r="WNG221" s="727"/>
      <c r="WNJ221" s="403"/>
      <c r="WNK221" s="403"/>
      <c r="WNW221" s="727"/>
      <c r="WNZ221" s="403"/>
      <c r="WOA221" s="403"/>
      <c r="WOM221" s="727"/>
      <c r="WOP221" s="403"/>
      <c r="WOQ221" s="403"/>
      <c r="WPC221" s="727"/>
      <c r="WPF221" s="403"/>
      <c r="WPG221" s="403"/>
      <c r="WPS221" s="727"/>
      <c r="WPV221" s="403"/>
      <c r="WPW221" s="403"/>
      <c r="WQI221" s="727"/>
      <c r="WQL221" s="403"/>
      <c r="WQM221" s="403"/>
      <c r="WQY221" s="727"/>
      <c r="WRB221" s="403"/>
      <c r="WRC221" s="403"/>
      <c r="WRO221" s="727"/>
      <c r="WRR221" s="403"/>
      <c r="WRS221" s="403"/>
      <c r="WSE221" s="727"/>
      <c r="WSH221" s="403"/>
      <c r="WSI221" s="403"/>
      <c r="WSU221" s="727"/>
      <c r="WSX221" s="403"/>
      <c r="WSY221" s="403"/>
      <c r="WTK221" s="727"/>
      <c r="WTN221" s="403"/>
      <c r="WTO221" s="403"/>
      <c r="WUA221" s="727"/>
      <c r="WUD221" s="403"/>
      <c r="WUE221" s="403"/>
      <c r="WUQ221" s="727"/>
      <c r="WUT221" s="403"/>
      <c r="WUU221" s="403"/>
      <c r="WVG221" s="727"/>
      <c r="WVJ221" s="403"/>
      <c r="WVK221" s="403"/>
      <c r="WVW221" s="727"/>
      <c r="WVZ221" s="403"/>
      <c r="WWA221" s="403"/>
      <c r="WWM221" s="727"/>
      <c r="WWP221" s="403"/>
      <c r="WWQ221" s="403"/>
      <c r="WXC221" s="727"/>
      <c r="WXF221" s="403"/>
      <c r="WXG221" s="403"/>
      <c r="WXS221" s="727"/>
      <c r="WXV221" s="403"/>
      <c r="WXW221" s="403"/>
      <c r="WYI221" s="727"/>
      <c r="WYL221" s="403"/>
      <c r="WYM221" s="403"/>
      <c r="WYY221" s="727"/>
      <c r="WZB221" s="403"/>
      <c r="WZC221" s="403"/>
      <c r="WZO221" s="727"/>
      <c r="WZR221" s="403"/>
      <c r="WZS221" s="403"/>
      <c r="XAE221" s="727"/>
      <c r="XAH221" s="403"/>
      <c r="XAI221" s="403"/>
      <c r="XAU221" s="727"/>
      <c r="XAX221" s="403"/>
      <c r="XAY221" s="403"/>
      <c r="XBK221" s="727"/>
      <c r="XBN221" s="403"/>
      <c r="XBO221" s="403"/>
      <c r="XCA221" s="727"/>
      <c r="XCD221" s="403"/>
      <c r="XCE221" s="403"/>
      <c r="XCQ221" s="727"/>
      <c r="XCT221" s="403"/>
      <c r="XCU221" s="403"/>
      <c r="XDG221" s="727"/>
      <c r="XDJ221" s="403"/>
      <c r="XDK221" s="403"/>
      <c r="XDW221" s="727"/>
      <c r="XDZ221" s="403"/>
      <c r="XEA221" s="403"/>
      <c r="XEM221" s="727"/>
      <c r="XEP221" s="403"/>
      <c r="XEQ221" s="403"/>
      <c r="XFC221" s="727"/>
    </row>
    <row r="222" spans="1:1023 1026:2047 2050:3071 3074:4095 4098:5119 5122:6143 6146:7167 7170:8191 8194:9215 9218:10239 10242:11263 11266:12287 12290:13311 13314:14335 14338:15359 15362:16383" s="94" customFormat="1">
      <c r="A222" s="570" t="s">
        <v>23</v>
      </c>
      <c r="B222" s="571">
        <v>45959</v>
      </c>
      <c r="C222" s="571">
        <v>45965</v>
      </c>
      <c r="D222" s="570" t="s">
        <v>504</v>
      </c>
      <c r="E222" s="570" t="s">
        <v>486</v>
      </c>
      <c r="F222" s="570">
        <v>53</v>
      </c>
      <c r="G222" s="570" t="s">
        <v>500</v>
      </c>
      <c r="H222" s="570">
        <v>1400</v>
      </c>
      <c r="I222" s="570">
        <v>15</v>
      </c>
      <c r="J222" s="570">
        <v>0</v>
      </c>
      <c r="K222" s="570">
        <v>0</v>
      </c>
      <c r="L222" s="570">
        <v>0</v>
      </c>
      <c r="M222" s="570">
        <v>0</v>
      </c>
      <c r="N222" s="570">
        <f t="shared" si="2199"/>
        <v>1415</v>
      </c>
      <c r="O222" s="563">
        <f t="shared" si="2200"/>
        <v>26.69811320754717</v>
      </c>
      <c r="P222" s="570" t="s">
        <v>1283</v>
      </c>
      <c r="R222" s="403"/>
      <c r="S222" s="403"/>
      <c r="AE222" s="727"/>
      <c r="AH222" s="403"/>
      <c r="AI222" s="403"/>
      <c r="AU222" s="727"/>
      <c r="AX222" s="403"/>
      <c r="AY222" s="403"/>
      <c r="BK222" s="727"/>
      <c r="BN222" s="403"/>
      <c r="BO222" s="403"/>
      <c r="CA222" s="727"/>
      <c r="CD222" s="403"/>
      <c r="CE222" s="403"/>
      <c r="CQ222" s="727"/>
      <c r="CT222" s="403"/>
      <c r="CU222" s="403"/>
      <c r="DG222" s="727"/>
      <c r="DJ222" s="403"/>
      <c r="DK222" s="403"/>
      <c r="DW222" s="727"/>
      <c r="DZ222" s="403"/>
      <c r="EA222" s="403"/>
      <c r="EM222" s="727"/>
      <c r="EP222" s="403"/>
      <c r="EQ222" s="403"/>
      <c r="FC222" s="727"/>
      <c r="FF222" s="403"/>
      <c r="FG222" s="403"/>
      <c r="FS222" s="727"/>
      <c r="FV222" s="403"/>
      <c r="FW222" s="403"/>
      <c r="GI222" s="727"/>
      <c r="GL222" s="403"/>
      <c r="GM222" s="403"/>
      <c r="GY222" s="727"/>
      <c r="HB222" s="403"/>
      <c r="HC222" s="403"/>
      <c r="HO222" s="727"/>
      <c r="HR222" s="403"/>
      <c r="HS222" s="403"/>
      <c r="IE222" s="727"/>
      <c r="IH222" s="403"/>
      <c r="II222" s="403"/>
      <c r="IU222" s="727"/>
      <c r="IX222" s="403"/>
      <c r="IY222" s="403"/>
      <c r="JK222" s="727"/>
      <c r="JN222" s="403"/>
      <c r="JO222" s="403"/>
      <c r="KA222" s="727"/>
      <c r="KD222" s="403"/>
      <c r="KE222" s="403"/>
      <c r="KQ222" s="727"/>
      <c r="KT222" s="403"/>
      <c r="KU222" s="403"/>
      <c r="LG222" s="727"/>
      <c r="LJ222" s="403"/>
      <c r="LK222" s="403"/>
      <c r="LW222" s="727"/>
      <c r="LZ222" s="403"/>
      <c r="MA222" s="403"/>
      <c r="MM222" s="727"/>
      <c r="MP222" s="403"/>
      <c r="MQ222" s="403"/>
      <c r="NC222" s="727"/>
      <c r="NF222" s="403"/>
      <c r="NG222" s="403"/>
      <c r="NS222" s="727"/>
      <c r="NV222" s="403"/>
      <c r="NW222" s="403"/>
      <c r="OI222" s="727"/>
      <c r="OL222" s="403"/>
      <c r="OM222" s="403"/>
      <c r="OY222" s="727"/>
      <c r="PB222" s="403"/>
      <c r="PC222" s="403"/>
      <c r="PO222" s="727"/>
      <c r="PR222" s="403"/>
      <c r="PS222" s="403"/>
      <c r="QE222" s="727"/>
      <c r="QH222" s="403"/>
      <c r="QI222" s="403"/>
      <c r="QU222" s="727"/>
      <c r="QX222" s="403"/>
      <c r="QY222" s="403"/>
      <c r="RK222" s="727"/>
      <c r="RN222" s="403"/>
      <c r="RO222" s="403"/>
      <c r="SA222" s="727"/>
      <c r="SD222" s="403"/>
      <c r="SE222" s="403"/>
      <c r="SQ222" s="727"/>
      <c r="ST222" s="403"/>
      <c r="SU222" s="403"/>
      <c r="TG222" s="727"/>
      <c r="TJ222" s="403"/>
      <c r="TK222" s="403"/>
      <c r="TW222" s="727"/>
      <c r="TZ222" s="403"/>
      <c r="UA222" s="403"/>
      <c r="UM222" s="727"/>
      <c r="UP222" s="403"/>
      <c r="UQ222" s="403"/>
      <c r="VC222" s="727"/>
      <c r="VF222" s="403"/>
      <c r="VG222" s="403"/>
      <c r="VS222" s="727"/>
      <c r="VV222" s="403"/>
      <c r="VW222" s="403"/>
      <c r="WI222" s="727"/>
      <c r="WL222" s="403"/>
      <c r="WM222" s="403"/>
      <c r="WY222" s="727"/>
      <c r="XB222" s="403"/>
      <c r="XC222" s="403"/>
      <c r="XO222" s="727"/>
      <c r="XR222" s="403"/>
      <c r="XS222" s="403"/>
      <c r="YE222" s="727"/>
      <c r="YH222" s="403"/>
      <c r="YI222" s="403"/>
      <c r="YU222" s="727"/>
      <c r="YX222" s="403"/>
      <c r="YY222" s="403"/>
      <c r="ZK222" s="727"/>
      <c r="ZN222" s="403"/>
      <c r="ZO222" s="403"/>
      <c r="AAA222" s="727"/>
      <c r="AAD222" s="403"/>
      <c r="AAE222" s="403"/>
      <c r="AAQ222" s="727"/>
      <c r="AAT222" s="403"/>
      <c r="AAU222" s="403"/>
      <c r="ABG222" s="727"/>
      <c r="ABJ222" s="403"/>
      <c r="ABK222" s="403"/>
      <c r="ABW222" s="727"/>
      <c r="ABZ222" s="403"/>
      <c r="ACA222" s="403"/>
      <c r="ACM222" s="727"/>
      <c r="ACP222" s="403"/>
      <c r="ACQ222" s="403"/>
      <c r="ADC222" s="727"/>
      <c r="ADF222" s="403"/>
      <c r="ADG222" s="403"/>
      <c r="ADS222" s="727"/>
      <c r="ADV222" s="403"/>
      <c r="ADW222" s="403"/>
      <c r="AEI222" s="727"/>
      <c r="AEL222" s="403"/>
      <c r="AEM222" s="403"/>
      <c r="AEY222" s="727"/>
      <c r="AFB222" s="403"/>
      <c r="AFC222" s="403"/>
      <c r="AFO222" s="727"/>
      <c r="AFR222" s="403"/>
      <c r="AFS222" s="403"/>
      <c r="AGE222" s="727"/>
      <c r="AGH222" s="403"/>
      <c r="AGI222" s="403"/>
      <c r="AGU222" s="727"/>
      <c r="AGX222" s="403"/>
      <c r="AGY222" s="403"/>
      <c r="AHK222" s="727"/>
      <c r="AHN222" s="403"/>
      <c r="AHO222" s="403"/>
      <c r="AIA222" s="727"/>
      <c r="AID222" s="403"/>
      <c r="AIE222" s="403"/>
      <c r="AIQ222" s="727"/>
      <c r="AIT222" s="403"/>
      <c r="AIU222" s="403"/>
      <c r="AJG222" s="727"/>
      <c r="AJJ222" s="403"/>
      <c r="AJK222" s="403"/>
      <c r="AJW222" s="727"/>
      <c r="AJZ222" s="403"/>
      <c r="AKA222" s="403"/>
      <c r="AKM222" s="727"/>
      <c r="AKP222" s="403"/>
      <c r="AKQ222" s="403"/>
      <c r="ALC222" s="727"/>
      <c r="ALF222" s="403"/>
      <c r="ALG222" s="403"/>
      <c r="ALS222" s="727"/>
      <c r="ALV222" s="403"/>
      <c r="ALW222" s="403"/>
      <c r="AMI222" s="727"/>
      <c r="AML222" s="403"/>
      <c r="AMM222" s="403"/>
      <c r="AMY222" s="727"/>
      <c r="ANB222" s="403"/>
      <c r="ANC222" s="403"/>
      <c r="ANO222" s="727"/>
      <c r="ANR222" s="403"/>
      <c r="ANS222" s="403"/>
      <c r="AOE222" s="727"/>
      <c r="AOH222" s="403"/>
      <c r="AOI222" s="403"/>
      <c r="AOU222" s="727"/>
      <c r="AOX222" s="403"/>
      <c r="AOY222" s="403"/>
      <c r="APK222" s="727"/>
      <c r="APN222" s="403"/>
      <c r="APO222" s="403"/>
      <c r="AQA222" s="727"/>
      <c r="AQD222" s="403"/>
      <c r="AQE222" s="403"/>
      <c r="AQQ222" s="727"/>
      <c r="AQT222" s="403"/>
      <c r="AQU222" s="403"/>
      <c r="ARG222" s="727"/>
      <c r="ARJ222" s="403"/>
      <c r="ARK222" s="403"/>
      <c r="ARW222" s="727"/>
      <c r="ARZ222" s="403"/>
      <c r="ASA222" s="403"/>
      <c r="ASM222" s="727"/>
      <c r="ASP222" s="403"/>
      <c r="ASQ222" s="403"/>
      <c r="ATC222" s="727"/>
      <c r="ATF222" s="403"/>
      <c r="ATG222" s="403"/>
      <c r="ATS222" s="727"/>
      <c r="ATV222" s="403"/>
      <c r="ATW222" s="403"/>
      <c r="AUI222" s="727"/>
      <c r="AUL222" s="403"/>
      <c r="AUM222" s="403"/>
      <c r="AUY222" s="727"/>
      <c r="AVB222" s="403"/>
      <c r="AVC222" s="403"/>
      <c r="AVO222" s="727"/>
      <c r="AVR222" s="403"/>
      <c r="AVS222" s="403"/>
      <c r="AWE222" s="727"/>
      <c r="AWH222" s="403"/>
      <c r="AWI222" s="403"/>
      <c r="AWU222" s="727"/>
      <c r="AWX222" s="403"/>
      <c r="AWY222" s="403"/>
      <c r="AXK222" s="727"/>
      <c r="AXN222" s="403"/>
      <c r="AXO222" s="403"/>
      <c r="AYA222" s="727"/>
      <c r="AYD222" s="403"/>
      <c r="AYE222" s="403"/>
      <c r="AYQ222" s="727"/>
      <c r="AYT222" s="403"/>
      <c r="AYU222" s="403"/>
      <c r="AZG222" s="727"/>
      <c r="AZJ222" s="403"/>
      <c r="AZK222" s="403"/>
      <c r="AZW222" s="727"/>
      <c r="AZZ222" s="403"/>
      <c r="BAA222" s="403"/>
      <c r="BAM222" s="727"/>
      <c r="BAP222" s="403"/>
      <c r="BAQ222" s="403"/>
      <c r="BBC222" s="727"/>
      <c r="BBF222" s="403"/>
      <c r="BBG222" s="403"/>
      <c r="BBS222" s="727"/>
      <c r="BBV222" s="403"/>
      <c r="BBW222" s="403"/>
      <c r="BCI222" s="727"/>
      <c r="BCL222" s="403"/>
      <c r="BCM222" s="403"/>
      <c r="BCY222" s="727"/>
      <c r="BDB222" s="403"/>
      <c r="BDC222" s="403"/>
      <c r="BDO222" s="727"/>
      <c r="BDR222" s="403"/>
      <c r="BDS222" s="403"/>
      <c r="BEE222" s="727"/>
      <c r="BEH222" s="403"/>
      <c r="BEI222" s="403"/>
      <c r="BEU222" s="727"/>
      <c r="BEX222" s="403"/>
      <c r="BEY222" s="403"/>
      <c r="BFK222" s="727"/>
      <c r="BFN222" s="403"/>
      <c r="BFO222" s="403"/>
      <c r="BGA222" s="727"/>
      <c r="BGD222" s="403"/>
      <c r="BGE222" s="403"/>
      <c r="BGQ222" s="727"/>
      <c r="BGT222" s="403"/>
      <c r="BGU222" s="403"/>
      <c r="BHG222" s="727"/>
      <c r="BHJ222" s="403"/>
      <c r="BHK222" s="403"/>
      <c r="BHW222" s="727"/>
      <c r="BHZ222" s="403"/>
      <c r="BIA222" s="403"/>
      <c r="BIM222" s="727"/>
      <c r="BIP222" s="403"/>
      <c r="BIQ222" s="403"/>
      <c r="BJC222" s="727"/>
      <c r="BJF222" s="403"/>
      <c r="BJG222" s="403"/>
      <c r="BJS222" s="727"/>
      <c r="BJV222" s="403"/>
      <c r="BJW222" s="403"/>
      <c r="BKI222" s="727"/>
      <c r="BKL222" s="403"/>
      <c r="BKM222" s="403"/>
      <c r="BKY222" s="727"/>
      <c r="BLB222" s="403"/>
      <c r="BLC222" s="403"/>
      <c r="BLO222" s="727"/>
      <c r="BLR222" s="403"/>
      <c r="BLS222" s="403"/>
      <c r="BME222" s="727"/>
      <c r="BMH222" s="403"/>
      <c r="BMI222" s="403"/>
      <c r="BMU222" s="727"/>
      <c r="BMX222" s="403"/>
      <c r="BMY222" s="403"/>
      <c r="BNK222" s="727"/>
      <c r="BNN222" s="403"/>
      <c r="BNO222" s="403"/>
      <c r="BOA222" s="727"/>
      <c r="BOD222" s="403"/>
      <c r="BOE222" s="403"/>
      <c r="BOQ222" s="727"/>
      <c r="BOT222" s="403"/>
      <c r="BOU222" s="403"/>
      <c r="BPG222" s="727"/>
      <c r="BPJ222" s="403"/>
      <c r="BPK222" s="403"/>
      <c r="BPW222" s="727"/>
      <c r="BPZ222" s="403"/>
      <c r="BQA222" s="403"/>
      <c r="BQM222" s="727"/>
      <c r="BQP222" s="403"/>
      <c r="BQQ222" s="403"/>
      <c r="BRC222" s="727"/>
      <c r="BRF222" s="403"/>
      <c r="BRG222" s="403"/>
      <c r="BRS222" s="727"/>
      <c r="BRV222" s="403"/>
      <c r="BRW222" s="403"/>
      <c r="BSI222" s="727"/>
      <c r="BSL222" s="403"/>
      <c r="BSM222" s="403"/>
      <c r="BSY222" s="727"/>
      <c r="BTB222" s="403"/>
      <c r="BTC222" s="403"/>
      <c r="BTO222" s="727"/>
      <c r="BTR222" s="403"/>
      <c r="BTS222" s="403"/>
      <c r="BUE222" s="727"/>
      <c r="BUH222" s="403"/>
      <c r="BUI222" s="403"/>
      <c r="BUU222" s="727"/>
      <c r="BUX222" s="403"/>
      <c r="BUY222" s="403"/>
      <c r="BVK222" s="727"/>
      <c r="BVN222" s="403"/>
      <c r="BVO222" s="403"/>
      <c r="BWA222" s="727"/>
      <c r="BWD222" s="403"/>
      <c r="BWE222" s="403"/>
      <c r="BWQ222" s="727"/>
      <c r="BWT222" s="403"/>
      <c r="BWU222" s="403"/>
      <c r="BXG222" s="727"/>
      <c r="BXJ222" s="403"/>
      <c r="BXK222" s="403"/>
      <c r="BXW222" s="727"/>
      <c r="BXZ222" s="403"/>
      <c r="BYA222" s="403"/>
      <c r="BYM222" s="727"/>
      <c r="BYP222" s="403"/>
      <c r="BYQ222" s="403"/>
      <c r="BZC222" s="727"/>
      <c r="BZF222" s="403"/>
      <c r="BZG222" s="403"/>
      <c r="BZS222" s="727"/>
      <c r="BZV222" s="403"/>
      <c r="BZW222" s="403"/>
      <c r="CAI222" s="727"/>
      <c r="CAL222" s="403"/>
      <c r="CAM222" s="403"/>
      <c r="CAY222" s="727"/>
      <c r="CBB222" s="403"/>
      <c r="CBC222" s="403"/>
      <c r="CBO222" s="727"/>
      <c r="CBR222" s="403"/>
      <c r="CBS222" s="403"/>
      <c r="CCE222" s="727"/>
      <c r="CCH222" s="403"/>
      <c r="CCI222" s="403"/>
      <c r="CCU222" s="727"/>
      <c r="CCX222" s="403"/>
      <c r="CCY222" s="403"/>
      <c r="CDK222" s="727"/>
      <c r="CDN222" s="403"/>
      <c r="CDO222" s="403"/>
      <c r="CEA222" s="727"/>
      <c r="CED222" s="403"/>
      <c r="CEE222" s="403"/>
      <c r="CEQ222" s="727"/>
      <c r="CET222" s="403"/>
      <c r="CEU222" s="403"/>
      <c r="CFG222" s="727"/>
      <c r="CFJ222" s="403"/>
      <c r="CFK222" s="403"/>
      <c r="CFW222" s="727"/>
      <c r="CFZ222" s="403"/>
      <c r="CGA222" s="403"/>
      <c r="CGM222" s="727"/>
      <c r="CGP222" s="403"/>
      <c r="CGQ222" s="403"/>
      <c r="CHC222" s="727"/>
      <c r="CHF222" s="403"/>
      <c r="CHG222" s="403"/>
      <c r="CHS222" s="727"/>
      <c r="CHV222" s="403"/>
      <c r="CHW222" s="403"/>
      <c r="CII222" s="727"/>
      <c r="CIL222" s="403"/>
      <c r="CIM222" s="403"/>
      <c r="CIY222" s="727"/>
      <c r="CJB222" s="403"/>
      <c r="CJC222" s="403"/>
      <c r="CJO222" s="727"/>
      <c r="CJR222" s="403"/>
      <c r="CJS222" s="403"/>
      <c r="CKE222" s="727"/>
      <c r="CKH222" s="403"/>
      <c r="CKI222" s="403"/>
      <c r="CKU222" s="727"/>
      <c r="CKX222" s="403"/>
      <c r="CKY222" s="403"/>
      <c r="CLK222" s="727"/>
      <c r="CLN222" s="403"/>
      <c r="CLO222" s="403"/>
      <c r="CMA222" s="727"/>
      <c r="CMD222" s="403"/>
      <c r="CME222" s="403"/>
      <c r="CMQ222" s="727"/>
      <c r="CMT222" s="403"/>
      <c r="CMU222" s="403"/>
      <c r="CNG222" s="727"/>
      <c r="CNJ222" s="403"/>
      <c r="CNK222" s="403"/>
      <c r="CNW222" s="727"/>
      <c r="CNZ222" s="403"/>
      <c r="COA222" s="403"/>
      <c r="COM222" s="727"/>
      <c r="COP222" s="403"/>
      <c r="COQ222" s="403"/>
      <c r="CPC222" s="727"/>
      <c r="CPF222" s="403"/>
      <c r="CPG222" s="403"/>
      <c r="CPS222" s="727"/>
      <c r="CPV222" s="403"/>
      <c r="CPW222" s="403"/>
      <c r="CQI222" s="727"/>
      <c r="CQL222" s="403"/>
      <c r="CQM222" s="403"/>
      <c r="CQY222" s="727"/>
      <c r="CRB222" s="403"/>
      <c r="CRC222" s="403"/>
      <c r="CRO222" s="727"/>
      <c r="CRR222" s="403"/>
      <c r="CRS222" s="403"/>
      <c r="CSE222" s="727"/>
      <c r="CSH222" s="403"/>
      <c r="CSI222" s="403"/>
      <c r="CSU222" s="727"/>
      <c r="CSX222" s="403"/>
      <c r="CSY222" s="403"/>
      <c r="CTK222" s="727"/>
      <c r="CTN222" s="403"/>
      <c r="CTO222" s="403"/>
      <c r="CUA222" s="727"/>
      <c r="CUD222" s="403"/>
      <c r="CUE222" s="403"/>
      <c r="CUQ222" s="727"/>
      <c r="CUT222" s="403"/>
      <c r="CUU222" s="403"/>
      <c r="CVG222" s="727"/>
      <c r="CVJ222" s="403"/>
      <c r="CVK222" s="403"/>
      <c r="CVW222" s="727"/>
      <c r="CVZ222" s="403"/>
      <c r="CWA222" s="403"/>
      <c r="CWM222" s="727"/>
      <c r="CWP222" s="403"/>
      <c r="CWQ222" s="403"/>
      <c r="CXC222" s="727"/>
      <c r="CXF222" s="403"/>
      <c r="CXG222" s="403"/>
      <c r="CXS222" s="727"/>
      <c r="CXV222" s="403"/>
      <c r="CXW222" s="403"/>
      <c r="CYI222" s="727"/>
      <c r="CYL222" s="403"/>
      <c r="CYM222" s="403"/>
      <c r="CYY222" s="727"/>
      <c r="CZB222" s="403"/>
      <c r="CZC222" s="403"/>
      <c r="CZO222" s="727"/>
      <c r="CZR222" s="403"/>
      <c r="CZS222" s="403"/>
      <c r="DAE222" s="727"/>
      <c r="DAH222" s="403"/>
      <c r="DAI222" s="403"/>
      <c r="DAU222" s="727"/>
      <c r="DAX222" s="403"/>
      <c r="DAY222" s="403"/>
      <c r="DBK222" s="727"/>
      <c r="DBN222" s="403"/>
      <c r="DBO222" s="403"/>
      <c r="DCA222" s="727"/>
      <c r="DCD222" s="403"/>
      <c r="DCE222" s="403"/>
      <c r="DCQ222" s="727"/>
      <c r="DCT222" s="403"/>
      <c r="DCU222" s="403"/>
      <c r="DDG222" s="727"/>
      <c r="DDJ222" s="403"/>
      <c r="DDK222" s="403"/>
      <c r="DDW222" s="727"/>
      <c r="DDZ222" s="403"/>
      <c r="DEA222" s="403"/>
      <c r="DEM222" s="727"/>
      <c r="DEP222" s="403"/>
      <c r="DEQ222" s="403"/>
      <c r="DFC222" s="727"/>
      <c r="DFF222" s="403"/>
      <c r="DFG222" s="403"/>
      <c r="DFS222" s="727"/>
      <c r="DFV222" s="403"/>
      <c r="DFW222" s="403"/>
      <c r="DGI222" s="727"/>
      <c r="DGL222" s="403"/>
      <c r="DGM222" s="403"/>
      <c r="DGY222" s="727"/>
      <c r="DHB222" s="403"/>
      <c r="DHC222" s="403"/>
      <c r="DHO222" s="727"/>
      <c r="DHR222" s="403"/>
      <c r="DHS222" s="403"/>
      <c r="DIE222" s="727"/>
      <c r="DIH222" s="403"/>
      <c r="DII222" s="403"/>
      <c r="DIU222" s="727"/>
      <c r="DIX222" s="403"/>
      <c r="DIY222" s="403"/>
      <c r="DJK222" s="727"/>
      <c r="DJN222" s="403"/>
      <c r="DJO222" s="403"/>
      <c r="DKA222" s="727"/>
      <c r="DKD222" s="403"/>
      <c r="DKE222" s="403"/>
      <c r="DKQ222" s="727"/>
      <c r="DKT222" s="403"/>
      <c r="DKU222" s="403"/>
      <c r="DLG222" s="727"/>
      <c r="DLJ222" s="403"/>
      <c r="DLK222" s="403"/>
      <c r="DLW222" s="727"/>
      <c r="DLZ222" s="403"/>
      <c r="DMA222" s="403"/>
      <c r="DMM222" s="727"/>
      <c r="DMP222" s="403"/>
      <c r="DMQ222" s="403"/>
      <c r="DNC222" s="727"/>
      <c r="DNF222" s="403"/>
      <c r="DNG222" s="403"/>
      <c r="DNS222" s="727"/>
      <c r="DNV222" s="403"/>
      <c r="DNW222" s="403"/>
      <c r="DOI222" s="727"/>
      <c r="DOL222" s="403"/>
      <c r="DOM222" s="403"/>
      <c r="DOY222" s="727"/>
      <c r="DPB222" s="403"/>
      <c r="DPC222" s="403"/>
      <c r="DPO222" s="727"/>
      <c r="DPR222" s="403"/>
      <c r="DPS222" s="403"/>
      <c r="DQE222" s="727"/>
      <c r="DQH222" s="403"/>
      <c r="DQI222" s="403"/>
      <c r="DQU222" s="727"/>
      <c r="DQX222" s="403"/>
      <c r="DQY222" s="403"/>
      <c r="DRK222" s="727"/>
      <c r="DRN222" s="403"/>
      <c r="DRO222" s="403"/>
      <c r="DSA222" s="727"/>
      <c r="DSD222" s="403"/>
      <c r="DSE222" s="403"/>
      <c r="DSQ222" s="727"/>
      <c r="DST222" s="403"/>
      <c r="DSU222" s="403"/>
      <c r="DTG222" s="727"/>
      <c r="DTJ222" s="403"/>
      <c r="DTK222" s="403"/>
      <c r="DTW222" s="727"/>
      <c r="DTZ222" s="403"/>
      <c r="DUA222" s="403"/>
      <c r="DUM222" s="727"/>
      <c r="DUP222" s="403"/>
      <c r="DUQ222" s="403"/>
      <c r="DVC222" s="727"/>
      <c r="DVF222" s="403"/>
      <c r="DVG222" s="403"/>
      <c r="DVS222" s="727"/>
      <c r="DVV222" s="403"/>
      <c r="DVW222" s="403"/>
      <c r="DWI222" s="727"/>
      <c r="DWL222" s="403"/>
      <c r="DWM222" s="403"/>
      <c r="DWY222" s="727"/>
      <c r="DXB222" s="403"/>
      <c r="DXC222" s="403"/>
      <c r="DXO222" s="727"/>
      <c r="DXR222" s="403"/>
      <c r="DXS222" s="403"/>
      <c r="DYE222" s="727"/>
      <c r="DYH222" s="403"/>
      <c r="DYI222" s="403"/>
      <c r="DYU222" s="727"/>
      <c r="DYX222" s="403"/>
      <c r="DYY222" s="403"/>
      <c r="DZK222" s="727"/>
      <c r="DZN222" s="403"/>
      <c r="DZO222" s="403"/>
      <c r="EAA222" s="727"/>
      <c r="EAD222" s="403"/>
      <c r="EAE222" s="403"/>
      <c r="EAQ222" s="727"/>
      <c r="EAT222" s="403"/>
      <c r="EAU222" s="403"/>
      <c r="EBG222" s="727"/>
      <c r="EBJ222" s="403"/>
      <c r="EBK222" s="403"/>
      <c r="EBW222" s="727"/>
      <c r="EBZ222" s="403"/>
      <c r="ECA222" s="403"/>
      <c r="ECM222" s="727"/>
      <c r="ECP222" s="403"/>
      <c r="ECQ222" s="403"/>
      <c r="EDC222" s="727"/>
      <c r="EDF222" s="403"/>
      <c r="EDG222" s="403"/>
      <c r="EDS222" s="727"/>
      <c r="EDV222" s="403"/>
      <c r="EDW222" s="403"/>
      <c r="EEI222" s="727"/>
      <c r="EEL222" s="403"/>
      <c r="EEM222" s="403"/>
      <c r="EEY222" s="727"/>
      <c r="EFB222" s="403"/>
      <c r="EFC222" s="403"/>
      <c r="EFO222" s="727"/>
      <c r="EFR222" s="403"/>
      <c r="EFS222" s="403"/>
      <c r="EGE222" s="727"/>
      <c r="EGH222" s="403"/>
      <c r="EGI222" s="403"/>
      <c r="EGU222" s="727"/>
      <c r="EGX222" s="403"/>
      <c r="EGY222" s="403"/>
      <c r="EHK222" s="727"/>
      <c r="EHN222" s="403"/>
      <c r="EHO222" s="403"/>
      <c r="EIA222" s="727"/>
      <c r="EID222" s="403"/>
      <c r="EIE222" s="403"/>
      <c r="EIQ222" s="727"/>
      <c r="EIT222" s="403"/>
      <c r="EIU222" s="403"/>
      <c r="EJG222" s="727"/>
      <c r="EJJ222" s="403"/>
      <c r="EJK222" s="403"/>
      <c r="EJW222" s="727"/>
      <c r="EJZ222" s="403"/>
      <c r="EKA222" s="403"/>
      <c r="EKM222" s="727"/>
      <c r="EKP222" s="403"/>
      <c r="EKQ222" s="403"/>
      <c r="ELC222" s="727"/>
      <c r="ELF222" s="403"/>
      <c r="ELG222" s="403"/>
      <c r="ELS222" s="727"/>
      <c r="ELV222" s="403"/>
      <c r="ELW222" s="403"/>
      <c r="EMI222" s="727"/>
      <c r="EML222" s="403"/>
      <c r="EMM222" s="403"/>
      <c r="EMY222" s="727"/>
      <c r="ENB222" s="403"/>
      <c r="ENC222" s="403"/>
      <c r="ENO222" s="727"/>
      <c r="ENR222" s="403"/>
      <c r="ENS222" s="403"/>
      <c r="EOE222" s="727"/>
      <c r="EOH222" s="403"/>
      <c r="EOI222" s="403"/>
      <c r="EOU222" s="727"/>
      <c r="EOX222" s="403"/>
      <c r="EOY222" s="403"/>
      <c r="EPK222" s="727"/>
      <c r="EPN222" s="403"/>
      <c r="EPO222" s="403"/>
      <c r="EQA222" s="727"/>
      <c r="EQD222" s="403"/>
      <c r="EQE222" s="403"/>
      <c r="EQQ222" s="727"/>
      <c r="EQT222" s="403"/>
      <c r="EQU222" s="403"/>
      <c r="ERG222" s="727"/>
      <c r="ERJ222" s="403"/>
      <c r="ERK222" s="403"/>
      <c r="ERW222" s="727"/>
      <c r="ERZ222" s="403"/>
      <c r="ESA222" s="403"/>
      <c r="ESM222" s="727"/>
      <c r="ESP222" s="403"/>
      <c r="ESQ222" s="403"/>
      <c r="ETC222" s="727"/>
      <c r="ETF222" s="403"/>
      <c r="ETG222" s="403"/>
      <c r="ETS222" s="727"/>
      <c r="ETV222" s="403"/>
      <c r="ETW222" s="403"/>
      <c r="EUI222" s="727"/>
      <c r="EUL222" s="403"/>
      <c r="EUM222" s="403"/>
      <c r="EUY222" s="727"/>
      <c r="EVB222" s="403"/>
      <c r="EVC222" s="403"/>
      <c r="EVO222" s="727"/>
      <c r="EVR222" s="403"/>
      <c r="EVS222" s="403"/>
      <c r="EWE222" s="727"/>
      <c r="EWH222" s="403"/>
      <c r="EWI222" s="403"/>
      <c r="EWU222" s="727"/>
      <c r="EWX222" s="403"/>
      <c r="EWY222" s="403"/>
      <c r="EXK222" s="727"/>
      <c r="EXN222" s="403"/>
      <c r="EXO222" s="403"/>
      <c r="EYA222" s="727"/>
      <c r="EYD222" s="403"/>
      <c r="EYE222" s="403"/>
      <c r="EYQ222" s="727"/>
      <c r="EYT222" s="403"/>
      <c r="EYU222" s="403"/>
      <c r="EZG222" s="727"/>
      <c r="EZJ222" s="403"/>
      <c r="EZK222" s="403"/>
      <c r="EZW222" s="727"/>
      <c r="EZZ222" s="403"/>
      <c r="FAA222" s="403"/>
      <c r="FAM222" s="727"/>
      <c r="FAP222" s="403"/>
      <c r="FAQ222" s="403"/>
      <c r="FBC222" s="727"/>
      <c r="FBF222" s="403"/>
      <c r="FBG222" s="403"/>
      <c r="FBS222" s="727"/>
      <c r="FBV222" s="403"/>
      <c r="FBW222" s="403"/>
      <c r="FCI222" s="727"/>
      <c r="FCL222" s="403"/>
      <c r="FCM222" s="403"/>
      <c r="FCY222" s="727"/>
      <c r="FDB222" s="403"/>
      <c r="FDC222" s="403"/>
      <c r="FDO222" s="727"/>
      <c r="FDR222" s="403"/>
      <c r="FDS222" s="403"/>
      <c r="FEE222" s="727"/>
      <c r="FEH222" s="403"/>
      <c r="FEI222" s="403"/>
      <c r="FEU222" s="727"/>
      <c r="FEX222" s="403"/>
      <c r="FEY222" s="403"/>
      <c r="FFK222" s="727"/>
      <c r="FFN222" s="403"/>
      <c r="FFO222" s="403"/>
      <c r="FGA222" s="727"/>
      <c r="FGD222" s="403"/>
      <c r="FGE222" s="403"/>
      <c r="FGQ222" s="727"/>
      <c r="FGT222" s="403"/>
      <c r="FGU222" s="403"/>
      <c r="FHG222" s="727"/>
      <c r="FHJ222" s="403"/>
      <c r="FHK222" s="403"/>
      <c r="FHW222" s="727"/>
      <c r="FHZ222" s="403"/>
      <c r="FIA222" s="403"/>
      <c r="FIM222" s="727"/>
      <c r="FIP222" s="403"/>
      <c r="FIQ222" s="403"/>
      <c r="FJC222" s="727"/>
      <c r="FJF222" s="403"/>
      <c r="FJG222" s="403"/>
      <c r="FJS222" s="727"/>
      <c r="FJV222" s="403"/>
      <c r="FJW222" s="403"/>
      <c r="FKI222" s="727"/>
      <c r="FKL222" s="403"/>
      <c r="FKM222" s="403"/>
      <c r="FKY222" s="727"/>
      <c r="FLB222" s="403"/>
      <c r="FLC222" s="403"/>
      <c r="FLO222" s="727"/>
      <c r="FLR222" s="403"/>
      <c r="FLS222" s="403"/>
      <c r="FME222" s="727"/>
      <c r="FMH222" s="403"/>
      <c r="FMI222" s="403"/>
      <c r="FMU222" s="727"/>
      <c r="FMX222" s="403"/>
      <c r="FMY222" s="403"/>
      <c r="FNK222" s="727"/>
      <c r="FNN222" s="403"/>
      <c r="FNO222" s="403"/>
      <c r="FOA222" s="727"/>
      <c r="FOD222" s="403"/>
      <c r="FOE222" s="403"/>
      <c r="FOQ222" s="727"/>
      <c r="FOT222" s="403"/>
      <c r="FOU222" s="403"/>
      <c r="FPG222" s="727"/>
      <c r="FPJ222" s="403"/>
      <c r="FPK222" s="403"/>
      <c r="FPW222" s="727"/>
      <c r="FPZ222" s="403"/>
      <c r="FQA222" s="403"/>
      <c r="FQM222" s="727"/>
      <c r="FQP222" s="403"/>
      <c r="FQQ222" s="403"/>
      <c r="FRC222" s="727"/>
      <c r="FRF222" s="403"/>
      <c r="FRG222" s="403"/>
      <c r="FRS222" s="727"/>
      <c r="FRV222" s="403"/>
      <c r="FRW222" s="403"/>
      <c r="FSI222" s="727"/>
      <c r="FSL222" s="403"/>
      <c r="FSM222" s="403"/>
      <c r="FSY222" s="727"/>
      <c r="FTB222" s="403"/>
      <c r="FTC222" s="403"/>
      <c r="FTO222" s="727"/>
      <c r="FTR222" s="403"/>
      <c r="FTS222" s="403"/>
      <c r="FUE222" s="727"/>
      <c r="FUH222" s="403"/>
      <c r="FUI222" s="403"/>
      <c r="FUU222" s="727"/>
      <c r="FUX222" s="403"/>
      <c r="FUY222" s="403"/>
      <c r="FVK222" s="727"/>
      <c r="FVN222" s="403"/>
      <c r="FVO222" s="403"/>
      <c r="FWA222" s="727"/>
      <c r="FWD222" s="403"/>
      <c r="FWE222" s="403"/>
      <c r="FWQ222" s="727"/>
      <c r="FWT222" s="403"/>
      <c r="FWU222" s="403"/>
      <c r="FXG222" s="727"/>
      <c r="FXJ222" s="403"/>
      <c r="FXK222" s="403"/>
      <c r="FXW222" s="727"/>
      <c r="FXZ222" s="403"/>
      <c r="FYA222" s="403"/>
      <c r="FYM222" s="727"/>
      <c r="FYP222" s="403"/>
      <c r="FYQ222" s="403"/>
      <c r="FZC222" s="727"/>
      <c r="FZF222" s="403"/>
      <c r="FZG222" s="403"/>
      <c r="FZS222" s="727"/>
      <c r="FZV222" s="403"/>
      <c r="FZW222" s="403"/>
      <c r="GAI222" s="727"/>
      <c r="GAL222" s="403"/>
      <c r="GAM222" s="403"/>
      <c r="GAY222" s="727"/>
      <c r="GBB222" s="403"/>
      <c r="GBC222" s="403"/>
      <c r="GBO222" s="727"/>
      <c r="GBR222" s="403"/>
      <c r="GBS222" s="403"/>
      <c r="GCE222" s="727"/>
      <c r="GCH222" s="403"/>
      <c r="GCI222" s="403"/>
      <c r="GCU222" s="727"/>
      <c r="GCX222" s="403"/>
      <c r="GCY222" s="403"/>
      <c r="GDK222" s="727"/>
      <c r="GDN222" s="403"/>
      <c r="GDO222" s="403"/>
      <c r="GEA222" s="727"/>
      <c r="GED222" s="403"/>
      <c r="GEE222" s="403"/>
      <c r="GEQ222" s="727"/>
      <c r="GET222" s="403"/>
      <c r="GEU222" s="403"/>
      <c r="GFG222" s="727"/>
      <c r="GFJ222" s="403"/>
      <c r="GFK222" s="403"/>
      <c r="GFW222" s="727"/>
      <c r="GFZ222" s="403"/>
      <c r="GGA222" s="403"/>
      <c r="GGM222" s="727"/>
      <c r="GGP222" s="403"/>
      <c r="GGQ222" s="403"/>
      <c r="GHC222" s="727"/>
      <c r="GHF222" s="403"/>
      <c r="GHG222" s="403"/>
      <c r="GHS222" s="727"/>
      <c r="GHV222" s="403"/>
      <c r="GHW222" s="403"/>
      <c r="GII222" s="727"/>
      <c r="GIL222" s="403"/>
      <c r="GIM222" s="403"/>
      <c r="GIY222" s="727"/>
      <c r="GJB222" s="403"/>
      <c r="GJC222" s="403"/>
      <c r="GJO222" s="727"/>
      <c r="GJR222" s="403"/>
      <c r="GJS222" s="403"/>
      <c r="GKE222" s="727"/>
      <c r="GKH222" s="403"/>
      <c r="GKI222" s="403"/>
      <c r="GKU222" s="727"/>
      <c r="GKX222" s="403"/>
      <c r="GKY222" s="403"/>
      <c r="GLK222" s="727"/>
      <c r="GLN222" s="403"/>
      <c r="GLO222" s="403"/>
      <c r="GMA222" s="727"/>
      <c r="GMD222" s="403"/>
      <c r="GME222" s="403"/>
      <c r="GMQ222" s="727"/>
      <c r="GMT222" s="403"/>
      <c r="GMU222" s="403"/>
      <c r="GNG222" s="727"/>
      <c r="GNJ222" s="403"/>
      <c r="GNK222" s="403"/>
      <c r="GNW222" s="727"/>
      <c r="GNZ222" s="403"/>
      <c r="GOA222" s="403"/>
      <c r="GOM222" s="727"/>
      <c r="GOP222" s="403"/>
      <c r="GOQ222" s="403"/>
      <c r="GPC222" s="727"/>
      <c r="GPF222" s="403"/>
      <c r="GPG222" s="403"/>
      <c r="GPS222" s="727"/>
      <c r="GPV222" s="403"/>
      <c r="GPW222" s="403"/>
      <c r="GQI222" s="727"/>
      <c r="GQL222" s="403"/>
      <c r="GQM222" s="403"/>
      <c r="GQY222" s="727"/>
      <c r="GRB222" s="403"/>
      <c r="GRC222" s="403"/>
      <c r="GRO222" s="727"/>
      <c r="GRR222" s="403"/>
      <c r="GRS222" s="403"/>
      <c r="GSE222" s="727"/>
      <c r="GSH222" s="403"/>
      <c r="GSI222" s="403"/>
      <c r="GSU222" s="727"/>
      <c r="GSX222" s="403"/>
      <c r="GSY222" s="403"/>
      <c r="GTK222" s="727"/>
      <c r="GTN222" s="403"/>
      <c r="GTO222" s="403"/>
      <c r="GUA222" s="727"/>
      <c r="GUD222" s="403"/>
      <c r="GUE222" s="403"/>
      <c r="GUQ222" s="727"/>
      <c r="GUT222" s="403"/>
      <c r="GUU222" s="403"/>
      <c r="GVG222" s="727"/>
      <c r="GVJ222" s="403"/>
      <c r="GVK222" s="403"/>
      <c r="GVW222" s="727"/>
      <c r="GVZ222" s="403"/>
      <c r="GWA222" s="403"/>
      <c r="GWM222" s="727"/>
      <c r="GWP222" s="403"/>
      <c r="GWQ222" s="403"/>
      <c r="GXC222" s="727"/>
      <c r="GXF222" s="403"/>
      <c r="GXG222" s="403"/>
      <c r="GXS222" s="727"/>
      <c r="GXV222" s="403"/>
      <c r="GXW222" s="403"/>
      <c r="GYI222" s="727"/>
      <c r="GYL222" s="403"/>
      <c r="GYM222" s="403"/>
      <c r="GYY222" s="727"/>
      <c r="GZB222" s="403"/>
      <c r="GZC222" s="403"/>
      <c r="GZO222" s="727"/>
      <c r="GZR222" s="403"/>
      <c r="GZS222" s="403"/>
      <c r="HAE222" s="727"/>
      <c r="HAH222" s="403"/>
      <c r="HAI222" s="403"/>
      <c r="HAU222" s="727"/>
      <c r="HAX222" s="403"/>
      <c r="HAY222" s="403"/>
      <c r="HBK222" s="727"/>
      <c r="HBN222" s="403"/>
      <c r="HBO222" s="403"/>
      <c r="HCA222" s="727"/>
      <c r="HCD222" s="403"/>
      <c r="HCE222" s="403"/>
      <c r="HCQ222" s="727"/>
      <c r="HCT222" s="403"/>
      <c r="HCU222" s="403"/>
      <c r="HDG222" s="727"/>
      <c r="HDJ222" s="403"/>
      <c r="HDK222" s="403"/>
      <c r="HDW222" s="727"/>
      <c r="HDZ222" s="403"/>
      <c r="HEA222" s="403"/>
      <c r="HEM222" s="727"/>
      <c r="HEP222" s="403"/>
      <c r="HEQ222" s="403"/>
      <c r="HFC222" s="727"/>
      <c r="HFF222" s="403"/>
      <c r="HFG222" s="403"/>
      <c r="HFS222" s="727"/>
      <c r="HFV222" s="403"/>
      <c r="HFW222" s="403"/>
      <c r="HGI222" s="727"/>
      <c r="HGL222" s="403"/>
      <c r="HGM222" s="403"/>
      <c r="HGY222" s="727"/>
      <c r="HHB222" s="403"/>
      <c r="HHC222" s="403"/>
      <c r="HHO222" s="727"/>
      <c r="HHR222" s="403"/>
      <c r="HHS222" s="403"/>
      <c r="HIE222" s="727"/>
      <c r="HIH222" s="403"/>
      <c r="HII222" s="403"/>
      <c r="HIU222" s="727"/>
      <c r="HIX222" s="403"/>
      <c r="HIY222" s="403"/>
      <c r="HJK222" s="727"/>
      <c r="HJN222" s="403"/>
      <c r="HJO222" s="403"/>
      <c r="HKA222" s="727"/>
      <c r="HKD222" s="403"/>
      <c r="HKE222" s="403"/>
      <c r="HKQ222" s="727"/>
      <c r="HKT222" s="403"/>
      <c r="HKU222" s="403"/>
      <c r="HLG222" s="727"/>
      <c r="HLJ222" s="403"/>
      <c r="HLK222" s="403"/>
      <c r="HLW222" s="727"/>
      <c r="HLZ222" s="403"/>
      <c r="HMA222" s="403"/>
      <c r="HMM222" s="727"/>
      <c r="HMP222" s="403"/>
      <c r="HMQ222" s="403"/>
      <c r="HNC222" s="727"/>
      <c r="HNF222" s="403"/>
      <c r="HNG222" s="403"/>
      <c r="HNS222" s="727"/>
      <c r="HNV222" s="403"/>
      <c r="HNW222" s="403"/>
      <c r="HOI222" s="727"/>
      <c r="HOL222" s="403"/>
      <c r="HOM222" s="403"/>
      <c r="HOY222" s="727"/>
      <c r="HPB222" s="403"/>
      <c r="HPC222" s="403"/>
      <c r="HPO222" s="727"/>
      <c r="HPR222" s="403"/>
      <c r="HPS222" s="403"/>
      <c r="HQE222" s="727"/>
      <c r="HQH222" s="403"/>
      <c r="HQI222" s="403"/>
      <c r="HQU222" s="727"/>
      <c r="HQX222" s="403"/>
      <c r="HQY222" s="403"/>
      <c r="HRK222" s="727"/>
      <c r="HRN222" s="403"/>
      <c r="HRO222" s="403"/>
      <c r="HSA222" s="727"/>
      <c r="HSD222" s="403"/>
      <c r="HSE222" s="403"/>
      <c r="HSQ222" s="727"/>
      <c r="HST222" s="403"/>
      <c r="HSU222" s="403"/>
      <c r="HTG222" s="727"/>
      <c r="HTJ222" s="403"/>
      <c r="HTK222" s="403"/>
      <c r="HTW222" s="727"/>
      <c r="HTZ222" s="403"/>
      <c r="HUA222" s="403"/>
      <c r="HUM222" s="727"/>
      <c r="HUP222" s="403"/>
      <c r="HUQ222" s="403"/>
      <c r="HVC222" s="727"/>
      <c r="HVF222" s="403"/>
      <c r="HVG222" s="403"/>
      <c r="HVS222" s="727"/>
      <c r="HVV222" s="403"/>
      <c r="HVW222" s="403"/>
      <c r="HWI222" s="727"/>
      <c r="HWL222" s="403"/>
      <c r="HWM222" s="403"/>
      <c r="HWY222" s="727"/>
      <c r="HXB222" s="403"/>
      <c r="HXC222" s="403"/>
      <c r="HXO222" s="727"/>
      <c r="HXR222" s="403"/>
      <c r="HXS222" s="403"/>
      <c r="HYE222" s="727"/>
      <c r="HYH222" s="403"/>
      <c r="HYI222" s="403"/>
      <c r="HYU222" s="727"/>
      <c r="HYX222" s="403"/>
      <c r="HYY222" s="403"/>
      <c r="HZK222" s="727"/>
      <c r="HZN222" s="403"/>
      <c r="HZO222" s="403"/>
      <c r="IAA222" s="727"/>
      <c r="IAD222" s="403"/>
      <c r="IAE222" s="403"/>
      <c r="IAQ222" s="727"/>
      <c r="IAT222" s="403"/>
      <c r="IAU222" s="403"/>
      <c r="IBG222" s="727"/>
      <c r="IBJ222" s="403"/>
      <c r="IBK222" s="403"/>
      <c r="IBW222" s="727"/>
      <c r="IBZ222" s="403"/>
      <c r="ICA222" s="403"/>
      <c r="ICM222" s="727"/>
      <c r="ICP222" s="403"/>
      <c r="ICQ222" s="403"/>
      <c r="IDC222" s="727"/>
      <c r="IDF222" s="403"/>
      <c r="IDG222" s="403"/>
      <c r="IDS222" s="727"/>
      <c r="IDV222" s="403"/>
      <c r="IDW222" s="403"/>
      <c r="IEI222" s="727"/>
      <c r="IEL222" s="403"/>
      <c r="IEM222" s="403"/>
      <c r="IEY222" s="727"/>
      <c r="IFB222" s="403"/>
      <c r="IFC222" s="403"/>
      <c r="IFO222" s="727"/>
      <c r="IFR222" s="403"/>
      <c r="IFS222" s="403"/>
      <c r="IGE222" s="727"/>
      <c r="IGH222" s="403"/>
      <c r="IGI222" s="403"/>
      <c r="IGU222" s="727"/>
      <c r="IGX222" s="403"/>
      <c r="IGY222" s="403"/>
      <c r="IHK222" s="727"/>
      <c r="IHN222" s="403"/>
      <c r="IHO222" s="403"/>
      <c r="IIA222" s="727"/>
      <c r="IID222" s="403"/>
      <c r="IIE222" s="403"/>
      <c r="IIQ222" s="727"/>
      <c r="IIT222" s="403"/>
      <c r="IIU222" s="403"/>
      <c r="IJG222" s="727"/>
      <c r="IJJ222" s="403"/>
      <c r="IJK222" s="403"/>
      <c r="IJW222" s="727"/>
      <c r="IJZ222" s="403"/>
      <c r="IKA222" s="403"/>
      <c r="IKM222" s="727"/>
      <c r="IKP222" s="403"/>
      <c r="IKQ222" s="403"/>
      <c r="ILC222" s="727"/>
      <c r="ILF222" s="403"/>
      <c r="ILG222" s="403"/>
      <c r="ILS222" s="727"/>
      <c r="ILV222" s="403"/>
      <c r="ILW222" s="403"/>
      <c r="IMI222" s="727"/>
      <c r="IML222" s="403"/>
      <c r="IMM222" s="403"/>
      <c r="IMY222" s="727"/>
      <c r="INB222" s="403"/>
      <c r="INC222" s="403"/>
      <c r="INO222" s="727"/>
      <c r="INR222" s="403"/>
      <c r="INS222" s="403"/>
      <c r="IOE222" s="727"/>
      <c r="IOH222" s="403"/>
      <c r="IOI222" s="403"/>
      <c r="IOU222" s="727"/>
      <c r="IOX222" s="403"/>
      <c r="IOY222" s="403"/>
      <c r="IPK222" s="727"/>
      <c r="IPN222" s="403"/>
      <c r="IPO222" s="403"/>
      <c r="IQA222" s="727"/>
      <c r="IQD222" s="403"/>
      <c r="IQE222" s="403"/>
      <c r="IQQ222" s="727"/>
      <c r="IQT222" s="403"/>
      <c r="IQU222" s="403"/>
      <c r="IRG222" s="727"/>
      <c r="IRJ222" s="403"/>
      <c r="IRK222" s="403"/>
      <c r="IRW222" s="727"/>
      <c r="IRZ222" s="403"/>
      <c r="ISA222" s="403"/>
      <c r="ISM222" s="727"/>
      <c r="ISP222" s="403"/>
      <c r="ISQ222" s="403"/>
      <c r="ITC222" s="727"/>
      <c r="ITF222" s="403"/>
      <c r="ITG222" s="403"/>
      <c r="ITS222" s="727"/>
      <c r="ITV222" s="403"/>
      <c r="ITW222" s="403"/>
      <c r="IUI222" s="727"/>
      <c r="IUL222" s="403"/>
      <c r="IUM222" s="403"/>
      <c r="IUY222" s="727"/>
      <c r="IVB222" s="403"/>
      <c r="IVC222" s="403"/>
      <c r="IVO222" s="727"/>
      <c r="IVR222" s="403"/>
      <c r="IVS222" s="403"/>
      <c r="IWE222" s="727"/>
      <c r="IWH222" s="403"/>
      <c r="IWI222" s="403"/>
      <c r="IWU222" s="727"/>
      <c r="IWX222" s="403"/>
      <c r="IWY222" s="403"/>
      <c r="IXK222" s="727"/>
      <c r="IXN222" s="403"/>
      <c r="IXO222" s="403"/>
      <c r="IYA222" s="727"/>
      <c r="IYD222" s="403"/>
      <c r="IYE222" s="403"/>
      <c r="IYQ222" s="727"/>
      <c r="IYT222" s="403"/>
      <c r="IYU222" s="403"/>
      <c r="IZG222" s="727"/>
      <c r="IZJ222" s="403"/>
      <c r="IZK222" s="403"/>
      <c r="IZW222" s="727"/>
      <c r="IZZ222" s="403"/>
      <c r="JAA222" s="403"/>
      <c r="JAM222" s="727"/>
      <c r="JAP222" s="403"/>
      <c r="JAQ222" s="403"/>
      <c r="JBC222" s="727"/>
      <c r="JBF222" s="403"/>
      <c r="JBG222" s="403"/>
      <c r="JBS222" s="727"/>
      <c r="JBV222" s="403"/>
      <c r="JBW222" s="403"/>
      <c r="JCI222" s="727"/>
      <c r="JCL222" s="403"/>
      <c r="JCM222" s="403"/>
      <c r="JCY222" s="727"/>
      <c r="JDB222" s="403"/>
      <c r="JDC222" s="403"/>
      <c r="JDO222" s="727"/>
      <c r="JDR222" s="403"/>
      <c r="JDS222" s="403"/>
      <c r="JEE222" s="727"/>
      <c r="JEH222" s="403"/>
      <c r="JEI222" s="403"/>
      <c r="JEU222" s="727"/>
      <c r="JEX222" s="403"/>
      <c r="JEY222" s="403"/>
      <c r="JFK222" s="727"/>
      <c r="JFN222" s="403"/>
      <c r="JFO222" s="403"/>
      <c r="JGA222" s="727"/>
      <c r="JGD222" s="403"/>
      <c r="JGE222" s="403"/>
      <c r="JGQ222" s="727"/>
      <c r="JGT222" s="403"/>
      <c r="JGU222" s="403"/>
      <c r="JHG222" s="727"/>
      <c r="JHJ222" s="403"/>
      <c r="JHK222" s="403"/>
      <c r="JHW222" s="727"/>
      <c r="JHZ222" s="403"/>
      <c r="JIA222" s="403"/>
      <c r="JIM222" s="727"/>
      <c r="JIP222" s="403"/>
      <c r="JIQ222" s="403"/>
      <c r="JJC222" s="727"/>
      <c r="JJF222" s="403"/>
      <c r="JJG222" s="403"/>
      <c r="JJS222" s="727"/>
      <c r="JJV222" s="403"/>
      <c r="JJW222" s="403"/>
      <c r="JKI222" s="727"/>
      <c r="JKL222" s="403"/>
      <c r="JKM222" s="403"/>
      <c r="JKY222" s="727"/>
      <c r="JLB222" s="403"/>
      <c r="JLC222" s="403"/>
      <c r="JLO222" s="727"/>
      <c r="JLR222" s="403"/>
      <c r="JLS222" s="403"/>
      <c r="JME222" s="727"/>
      <c r="JMH222" s="403"/>
      <c r="JMI222" s="403"/>
      <c r="JMU222" s="727"/>
      <c r="JMX222" s="403"/>
      <c r="JMY222" s="403"/>
      <c r="JNK222" s="727"/>
      <c r="JNN222" s="403"/>
      <c r="JNO222" s="403"/>
      <c r="JOA222" s="727"/>
      <c r="JOD222" s="403"/>
      <c r="JOE222" s="403"/>
      <c r="JOQ222" s="727"/>
      <c r="JOT222" s="403"/>
      <c r="JOU222" s="403"/>
      <c r="JPG222" s="727"/>
      <c r="JPJ222" s="403"/>
      <c r="JPK222" s="403"/>
      <c r="JPW222" s="727"/>
      <c r="JPZ222" s="403"/>
      <c r="JQA222" s="403"/>
      <c r="JQM222" s="727"/>
      <c r="JQP222" s="403"/>
      <c r="JQQ222" s="403"/>
      <c r="JRC222" s="727"/>
      <c r="JRF222" s="403"/>
      <c r="JRG222" s="403"/>
      <c r="JRS222" s="727"/>
      <c r="JRV222" s="403"/>
      <c r="JRW222" s="403"/>
      <c r="JSI222" s="727"/>
      <c r="JSL222" s="403"/>
      <c r="JSM222" s="403"/>
      <c r="JSY222" s="727"/>
      <c r="JTB222" s="403"/>
      <c r="JTC222" s="403"/>
      <c r="JTO222" s="727"/>
      <c r="JTR222" s="403"/>
      <c r="JTS222" s="403"/>
      <c r="JUE222" s="727"/>
      <c r="JUH222" s="403"/>
      <c r="JUI222" s="403"/>
      <c r="JUU222" s="727"/>
      <c r="JUX222" s="403"/>
      <c r="JUY222" s="403"/>
      <c r="JVK222" s="727"/>
      <c r="JVN222" s="403"/>
      <c r="JVO222" s="403"/>
      <c r="JWA222" s="727"/>
      <c r="JWD222" s="403"/>
      <c r="JWE222" s="403"/>
      <c r="JWQ222" s="727"/>
      <c r="JWT222" s="403"/>
      <c r="JWU222" s="403"/>
      <c r="JXG222" s="727"/>
      <c r="JXJ222" s="403"/>
      <c r="JXK222" s="403"/>
      <c r="JXW222" s="727"/>
      <c r="JXZ222" s="403"/>
      <c r="JYA222" s="403"/>
      <c r="JYM222" s="727"/>
      <c r="JYP222" s="403"/>
      <c r="JYQ222" s="403"/>
      <c r="JZC222" s="727"/>
      <c r="JZF222" s="403"/>
      <c r="JZG222" s="403"/>
      <c r="JZS222" s="727"/>
      <c r="JZV222" s="403"/>
      <c r="JZW222" s="403"/>
      <c r="KAI222" s="727"/>
      <c r="KAL222" s="403"/>
      <c r="KAM222" s="403"/>
      <c r="KAY222" s="727"/>
      <c r="KBB222" s="403"/>
      <c r="KBC222" s="403"/>
      <c r="KBO222" s="727"/>
      <c r="KBR222" s="403"/>
      <c r="KBS222" s="403"/>
      <c r="KCE222" s="727"/>
      <c r="KCH222" s="403"/>
      <c r="KCI222" s="403"/>
      <c r="KCU222" s="727"/>
      <c r="KCX222" s="403"/>
      <c r="KCY222" s="403"/>
      <c r="KDK222" s="727"/>
      <c r="KDN222" s="403"/>
      <c r="KDO222" s="403"/>
      <c r="KEA222" s="727"/>
      <c r="KED222" s="403"/>
      <c r="KEE222" s="403"/>
      <c r="KEQ222" s="727"/>
      <c r="KET222" s="403"/>
      <c r="KEU222" s="403"/>
      <c r="KFG222" s="727"/>
      <c r="KFJ222" s="403"/>
      <c r="KFK222" s="403"/>
      <c r="KFW222" s="727"/>
      <c r="KFZ222" s="403"/>
      <c r="KGA222" s="403"/>
      <c r="KGM222" s="727"/>
      <c r="KGP222" s="403"/>
      <c r="KGQ222" s="403"/>
      <c r="KHC222" s="727"/>
      <c r="KHF222" s="403"/>
      <c r="KHG222" s="403"/>
      <c r="KHS222" s="727"/>
      <c r="KHV222" s="403"/>
      <c r="KHW222" s="403"/>
      <c r="KII222" s="727"/>
      <c r="KIL222" s="403"/>
      <c r="KIM222" s="403"/>
      <c r="KIY222" s="727"/>
      <c r="KJB222" s="403"/>
      <c r="KJC222" s="403"/>
      <c r="KJO222" s="727"/>
      <c r="KJR222" s="403"/>
      <c r="KJS222" s="403"/>
      <c r="KKE222" s="727"/>
      <c r="KKH222" s="403"/>
      <c r="KKI222" s="403"/>
      <c r="KKU222" s="727"/>
      <c r="KKX222" s="403"/>
      <c r="KKY222" s="403"/>
      <c r="KLK222" s="727"/>
      <c r="KLN222" s="403"/>
      <c r="KLO222" s="403"/>
      <c r="KMA222" s="727"/>
      <c r="KMD222" s="403"/>
      <c r="KME222" s="403"/>
      <c r="KMQ222" s="727"/>
      <c r="KMT222" s="403"/>
      <c r="KMU222" s="403"/>
      <c r="KNG222" s="727"/>
      <c r="KNJ222" s="403"/>
      <c r="KNK222" s="403"/>
      <c r="KNW222" s="727"/>
      <c r="KNZ222" s="403"/>
      <c r="KOA222" s="403"/>
      <c r="KOM222" s="727"/>
      <c r="KOP222" s="403"/>
      <c r="KOQ222" s="403"/>
      <c r="KPC222" s="727"/>
      <c r="KPF222" s="403"/>
      <c r="KPG222" s="403"/>
      <c r="KPS222" s="727"/>
      <c r="KPV222" s="403"/>
      <c r="KPW222" s="403"/>
      <c r="KQI222" s="727"/>
      <c r="KQL222" s="403"/>
      <c r="KQM222" s="403"/>
      <c r="KQY222" s="727"/>
      <c r="KRB222" s="403"/>
      <c r="KRC222" s="403"/>
      <c r="KRO222" s="727"/>
      <c r="KRR222" s="403"/>
      <c r="KRS222" s="403"/>
      <c r="KSE222" s="727"/>
      <c r="KSH222" s="403"/>
      <c r="KSI222" s="403"/>
      <c r="KSU222" s="727"/>
      <c r="KSX222" s="403"/>
      <c r="KSY222" s="403"/>
      <c r="KTK222" s="727"/>
      <c r="KTN222" s="403"/>
      <c r="KTO222" s="403"/>
      <c r="KUA222" s="727"/>
      <c r="KUD222" s="403"/>
      <c r="KUE222" s="403"/>
      <c r="KUQ222" s="727"/>
      <c r="KUT222" s="403"/>
      <c r="KUU222" s="403"/>
      <c r="KVG222" s="727"/>
      <c r="KVJ222" s="403"/>
      <c r="KVK222" s="403"/>
      <c r="KVW222" s="727"/>
      <c r="KVZ222" s="403"/>
      <c r="KWA222" s="403"/>
      <c r="KWM222" s="727"/>
      <c r="KWP222" s="403"/>
      <c r="KWQ222" s="403"/>
      <c r="KXC222" s="727"/>
      <c r="KXF222" s="403"/>
      <c r="KXG222" s="403"/>
      <c r="KXS222" s="727"/>
      <c r="KXV222" s="403"/>
      <c r="KXW222" s="403"/>
      <c r="KYI222" s="727"/>
      <c r="KYL222" s="403"/>
      <c r="KYM222" s="403"/>
      <c r="KYY222" s="727"/>
      <c r="KZB222" s="403"/>
      <c r="KZC222" s="403"/>
      <c r="KZO222" s="727"/>
      <c r="KZR222" s="403"/>
      <c r="KZS222" s="403"/>
      <c r="LAE222" s="727"/>
      <c r="LAH222" s="403"/>
      <c r="LAI222" s="403"/>
      <c r="LAU222" s="727"/>
      <c r="LAX222" s="403"/>
      <c r="LAY222" s="403"/>
      <c r="LBK222" s="727"/>
      <c r="LBN222" s="403"/>
      <c r="LBO222" s="403"/>
      <c r="LCA222" s="727"/>
      <c r="LCD222" s="403"/>
      <c r="LCE222" s="403"/>
      <c r="LCQ222" s="727"/>
      <c r="LCT222" s="403"/>
      <c r="LCU222" s="403"/>
      <c r="LDG222" s="727"/>
      <c r="LDJ222" s="403"/>
      <c r="LDK222" s="403"/>
      <c r="LDW222" s="727"/>
      <c r="LDZ222" s="403"/>
      <c r="LEA222" s="403"/>
      <c r="LEM222" s="727"/>
      <c r="LEP222" s="403"/>
      <c r="LEQ222" s="403"/>
      <c r="LFC222" s="727"/>
      <c r="LFF222" s="403"/>
      <c r="LFG222" s="403"/>
      <c r="LFS222" s="727"/>
      <c r="LFV222" s="403"/>
      <c r="LFW222" s="403"/>
      <c r="LGI222" s="727"/>
      <c r="LGL222" s="403"/>
      <c r="LGM222" s="403"/>
      <c r="LGY222" s="727"/>
      <c r="LHB222" s="403"/>
      <c r="LHC222" s="403"/>
      <c r="LHO222" s="727"/>
      <c r="LHR222" s="403"/>
      <c r="LHS222" s="403"/>
      <c r="LIE222" s="727"/>
      <c r="LIH222" s="403"/>
      <c r="LII222" s="403"/>
      <c r="LIU222" s="727"/>
      <c r="LIX222" s="403"/>
      <c r="LIY222" s="403"/>
      <c r="LJK222" s="727"/>
      <c r="LJN222" s="403"/>
      <c r="LJO222" s="403"/>
      <c r="LKA222" s="727"/>
      <c r="LKD222" s="403"/>
      <c r="LKE222" s="403"/>
      <c r="LKQ222" s="727"/>
      <c r="LKT222" s="403"/>
      <c r="LKU222" s="403"/>
      <c r="LLG222" s="727"/>
      <c r="LLJ222" s="403"/>
      <c r="LLK222" s="403"/>
      <c r="LLW222" s="727"/>
      <c r="LLZ222" s="403"/>
      <c r="LMA222" s="403"/>
      <c r="LMM222" s="727"/>
      <c r="LMP222" s="403"/>
      <c r="LMQ222" s="403"/>
      <c r="LNC222" s="727"/>
      <c r="LNF222" s="403"/>
      <c r="LNG222" s="403"/>
      <c r="LNS222" s="727"/>
      <c r="LNV222" s="403"/>
      <c r="LNW222" s="403"/>
      <c r="LOI222" s="727"/>
      <c r="LOL222" s="403"/>
      <c r="LOM222" s="403"/>
      <c r="LOY222" s="727"/>
      <c r="LPB222" s="403"/>
      <c r="LPC222" s="403"/>
      <c r="LPO222" s="727"/>
      <c r="LPR222" s="403"/>
      <c r="LPS222" s="403"/>
      <c r="LQE222" s="727"/>
      <c r="LQH222" s="403"/>
      <c r="LQI222" s="403"/>
      <c r="LQU222" s="727"/>
      <c r="LQX222" s="403"/>
      <c r="LQY222" s="403"/>
      <c r="LRK222" s="727"/>
      <c r="LRN222" s="403"/>
      <c r="LRO222" s="403"/>
      <c r="LSA222" s="727"/>
      <c r="LSD222" s="403"/>
      <c r="LSE222" s="403"/>
      <c r="LSQ222" s="727"/>
      <c r="LST222" s="403"/>
      <c r="LSU222" s="403"/>
      <c r="LTG222" s="727"/>
      <c r="LTJ222" s="403"/>
      <c r="LTK222" s="403"/>
      <c r="LTW222" s="727"/>
      <c r="LTZ222" s="403"/>
      <c r="LUA222" s="403"/>
      <c r="LUM222" s="727"/>
      <c r="LUP222" s="403"/>
      <c r="LUQ222" s="403"/>
      <c r="LVC222" s="727"/>
      <c r="LVF222" s="403"/>
      <c r="LVG222" s="403"/>
      <c r="LVS222" s="727"/>
      <c r="LVV222" s="403"/>
      <c r="LVW222" s="403"/>
      <c r="LWI222" s="727"/>
      <c r="LWL222" s="403"/>
      <c r="LWM222" s="403"/>
      <c r="LWY222" s="727"/>
      <c r="LXB222" s="403"/>
      <c r="LXC222" s="403"/>
      <c r="LXO222" s="727"/>
      <c r="LXR222" s="403"/>
      <c r="LXS222" s="403"/>
      <c r="LYE222" s="727"/>
      <c r="LYH222" s="403"/>
      <c r="LYI222" s="403"/>
      <c r="LYU222" s="727"/>
      <c r="LYX222" s="403"/>
      <c r="LYY222" s="403"/>
      <c r="LZK222" s="727"/>
      <c r="LZN222" s="403"/>
      <c r="LZO222" s="403"/>
      <c r="MAA222" s="727"/>
      <c r="MAD222" s="403"/>
      <c r="MAE222" s="403"/>
      <c r="MAQ222" s="727"/>
      <c r="MAT222" s="403"/>
      <c r="MAU222" s="403"/>
      <c r="MBG222" s="727"/>
      <c r="MBJ222" s="403"/>
      <c r="MBK222" s="403"/>
      <c r="MBW222" s="727"/>
      <c r="MBZ222" s="403"/>
      <c r="MCA222" s="403"/>
      <c r="MCM222" s="727"/>
      <c r="MCP222" s="403"/>
      <c r="MCQ222" s="403"/>
      <c r="MDC222" s="727"/>
      <c r="MDF222" s="403"/>
      <c r="MDG222" s="403"/>
      <c r="MDS222" s="727"/>
      <c r="MDV222" s="403"/>
      <c r="MDW222" s="403"/>
      <c r="MEI222" s="727"/>
      <c r="MEL222" s="403"/>
      <c r="MEM222" s="403"/>
      <c r="MEY222" s="727"/>
      <c r="MFB222" s="403"/>
      <c r="MFC222" s="403"/>
      <c r="MFO222" s="727"/>
      <c r="MFR222" s="403"/>
      <c r="MFS222" s="403"/>
      <c r="MGE222" s="727"/>
      <c r="MGH222" s="403"/>
      <c r="MGI222" s="403"/>
      <c r="MGU222" s="727"/>
      <c r="MGX222" s="403"/>
      <c r="MGY222" s="403"/>
      <c r="MHK222" s="727"/>
      <c r="MHN222" s="403"/>
      <c r="MHO222" s="403"/>
      <c r="MIA222" s="727"/>
      <c r="MID222" s="403"/>
      <c r="MIE222" s="403"/>
      <c r="MIQ222" s="727"/>
      <c r="MIT222" s="403"/>
      <c r="MIU222" s="403"/>
      <c r="MJG222" s="727"/>
      <c r="MJJ222" s="403"/>
      <c r="MJK222" s="403"/>
      <c r="MJW222" s="727"/>
      <c r="MJZ222" s="403"/>
      <c r="MKA222" s="403"/>
      <c r="MKM222" s="727"/>
      <c r="MKP222" s="403"/>
      <c r="MKQ222" s="403"/>
      <c r="MLC222" s="727"/>
      <c r="MLF222" s="403"/>
      <c r="MLG222" s="403"/>
      <c r="MLS222" s="727"/>
      <c r="MLV222" s="403"/>
      <c r="MLW222" s="403"/>
      <c r="MMI222" s="727"/>
      <c r="MML222" s="403"/>
      <c r="MMM222" s="403"/>
      <c r="MMY222" s="727"/>
      <c r="MNB222" s="403"/>
      <c r="MNC222" s="403"/>
      <c r="MNO222" s="727"/>
      <c r="MNR222" s="403"/>
      <c r="MNS222" s="403"/>
      <c r="MOE222" s="727"/>
      <c r="MOH222" s="403"/>
      <c r="MOI222" s="403"/>
      <c r="MOU222" s="727"/>
      <c r="MOX222" s="403"/>
      <c r="MOY222" s="403"/>
      <c r="MPK222" s="727"/>
      <c r="MPN222" s="403"/>
      <c r="MPO222" s="403"/>
      <c r="MQA222" s="727"/>
      <c r="MQD222" s="403"/>
      <c r="MQE222" s="403"/>
      <c r="MQQ222" s="727"/>
      <c r="MQT222" s="403"/>
      <c r="MQU222" s="403"/>
      <c r="MRG222" s="727"/>
      <c r="MRJ222" s="403"/>
      <c r="MRK222" s="403"/>
      <c r="MRW222" s="727"/>
      <c r="MRZ222" s="403"/>
      <c r="MSA222" s="403"/>
      <c r="MSM222" s="727"/>
      <c r="MSP222" s="403"/>
      <c r="MSQ222" s="403"/>
      <c r="MTC222" s="727"/>
      <c r="MTF222" s="403"/>
      <c r="MTG222" s="403"/>
      <c r="MTS222" s="727"/>
      <c r="MTV222" s="403"/>
      <c r="MTW222" s="403"/>
      <c r="MUI222" s="727"/>
      <c r="MUL222" s="403"/>
      <c r="MUM222" s="403"/>
      <c r="MUY222" s="727"/>
      <c r="MVB222" s="403"/>
      <c r="MVC222" s="403"/>
      <c r="MVO222" s="727"/>
      <c r="MVR222" s="403"/>
      <c r="MVS222" s="403"/>
      <c r="MWE222" s="727"/>
      <c r="MWH222" s="403"/>
      <c r="MWI222" s="403"/>
      <c r="MWU222" s="727"/>
      <c r="MWX222" s="403"/>
      <c r="MWY222" s="403"/>
      <c r="MXK222" s="727"/>
      <c r="MXN222" s="403"/>
      <c r="MXO222" s="403"/>
      <c r="MYA222" s="727"/>
      <c r="MYD222" s="403"/>
      <c r="MYE222" s="403"/>
      <c r="MYQ222" s="727"/>
      <c r="MYT222" s="403"/>
      <c r="MYU222" s="403"/>
      <c r="MZG222" s="727"/>
      <c r="MZJ222" s="403"/>
      <c r="MZK222" s="403"/>
      <c r="MZW222" s="727"/>
      <c r="MZZ222" s="403"/>
      <c r="NAA222" s="403"/>
      <c r="NAM222" s="727"/>
      <c r="NAP222" s="403"/>
      <c r="NAQ222" s="403"/>
      <c r="NBC222" s="727"/>
      <c r="NBF222" s="403"/>
      <c r="NBG222" s="403"/>
      <c r="NBS222" s="727"/>
      <c r="NBV222" s="403"/>
      <c r="NBW222" s="403"/>
      <c r="NCI222" s="727"/>
      <c r="NCL222" s="403"/>
      <c r="NCM222" s="403"/>
      <c r="NCY222" s="727"/>
      <c r="NDB222" s="403"/>
      <c r="NDC222" s="403"/>
      <c r="NDO222" s="727"/>
      <c r="NDR222" s="403"/>
      <c r="NDS222" s="403"/>
      <c r="NEE222" s="727"/>
      <c r="NEH222" s="403"/>
      <c r="NEI222" s="403"/>
      <c r="NEU222" s="727"/>
      <c r="NEX222" s="403"/>
      <c r="NEY222" s="403"/>
      <c r="NFK222" s="727"/>
      <c r="NFN222" s="403"/>
      <c r="NFO222" s="403"/>
      <c r="NGA222" s="727"/>
      <c r="NGD222" s="403"/>
      <c r="NGE222" s="403"/>
      <c r="NGQ222" s="727"/>
      <c r="NGT222" s="403"/>
      <c r="NGU222" s="403"/>
      <c r="NHG222" s="727"/>
      <c r="NHJ222" s="403"/>
      <c r="NHK222" s="403"/>
      <c r="NHW222" s="727"/>
      <c r="NHZ222" s="403"/>
      <c r="NIA222" s="403"/>
      <c r="NIM222" s="727"/>
      <c r="NIP222" s="403"/>
      <c r="NIQ222" s="403"/>
      <c r="NJC222" s="727"/>
      <c r="NJF222" s="403"/>
      <c r="NJG222" s="403"/>
      <c r="NJS222" s="727"/>
      <c r="NJV222" s="403"/>
      <c r="NJW222" s="403"/>
      <c r="NKI222" s="727"/>
      <c r="NKL222" s="403"/>
      <c r="NKM222" s="403"/>
      <c r="NKY222" s="727"/>
      <c r="NLB222" s="403"/>
      <c r="NLC222" s="403"/>
      <c r="NLO222" s="727"/>
      <c r="NLR222" s="403"/>
      <c r="NLS222" s="403"/>
      <c r="NME222" s="727"/>
      <c r="NMH222" s="403"/>
      <c r="NMI222" s="403"/>
      <c r="NMU222" s="727"/>
      <c r="NMX222" s="403"/>
      <c r="NMY222" s="403"/>
      <c r="NNK222" s="727"/>
      <c r="NNN222" s="403"/>
      <c r="NNO222" s="403"/>
      <c r="NOA222" s="727"/>
      <c r="NOD222" s="403"/>
      <c r="NOE222" s="403"/>
      <c r="NOQ222" s="727"/>
      <c r="NOT222" s="403"/>
      <c r="NOU222" s="403"/>
      <c r="NPG222" s="727"/>
      <c r="NPJ222" s="403"/>
      <c r="NPK222" s="403"/>
      <c r="NPW222" s="727"/>
      <c r="NPZ222" s="403"/>
      <c r="NQA222" s="403"/>
      <c r="NQM222" s="727"/>
      <c r="NQP222" s="403"/>
      <c r="NQQ222" s="403"/>
      <c r="NRC222" s="727"/>
      <c r="NRF222" s="403"/>
      <c r="NRG222" s="403"/>
      <c r="NRS222" s="727"/>
      <c r="NRV222" s="403"/>
      <c r="NRW222" s="403"/>
      <c r="NSI222" s="727"/>
      <c r="NSL222" s="403"/>
      <c r="NSM222" s="403"/>
      <c r="NSY222" s="727"/>
      <c r="NTB222" s="403"/>
      <c r="NTC222" s="403"/>
      <c r="NTO222" s="727"/>
      <c r="NTR222" s="403"/>
      <c r="NTS222" s="403"/>
      <c r="NUE222" s="727"/>
      <c r="NUH222" s="403"/>
      <c r="NUI222" s="403"/>
      <c r="NUU222" s="727"/>
      <c r="NUX222" s="403"/>
      <c r="NUY222" s="403"/>
      <c r="NVK222" s="727"/>
      <c r="NVN222" s="403"/>
      <c r="NVO222" s="403"/>
      <c r="NWA222" s="727"/>
      <c r="NWD222" s="403"/>
      <c r="NWE222" s="403"/>
      <c r="NWQ222" s="727"/>
      <c r="NWT222" s="403"/>
      <c r="NWU222" s="403"/>
      <c r="NXG222" s="727"/>
      <c r="NXJ222" s="403"/>
      <c r="NXK222" s="403"/>
      <c r="NXW222" s="727"/>
      <c r="NXZ222" s="403"/>
      <c r="NYA222" s="403"/>
      <c r="NYM222" s="727"/>
      <c r="NYP222" s="403"/>
      <c r="NYQ222" s="403"/>
      <c r="NZC222" s="727"/>
      <c r="NZF222" s="403"/>
      <c r="NZG222" s="403"/>
      <c r="NZS222" s="727"/>
      <c r="NZV222" s="403"/>
      <c r="NZW222" s="403"/>
      <c r="OAI222" s="727"/>
      <c r="OAL222" s="403"/>
      <c r="OAM222" s="403"/>
      <c r="OAY222" s="727"/>
      <c r="OBB222" s="403"/>
      <c r="OBC222" s="403"/>
      <c r="OBO222" s="727"/>
      <c r="OBR222" s="403"/>
      <c r="OBS222" s="403"/>
      <c r="OCE222" s="727"/>
      <c r="OCH222" s="403"/>
      <c r="OCI222" s="403"/>
      <c r="OCU222" s="727"/>
      <c r="OCX222" s="403"/>
      <c r="OCY222" s="403"/>
      <c r="ODK222" s="727"/>
      <c r="ODN222" s="403"/>
      <c r="ODO222" s="403"/>
      <c r="OEA222" s="727"/>
      <c r="OED222" s="403"/>
      <c r="OEE222" s="403"/>
      <c r="OEQ222" s="727"/>
      <c r="OET222" s="403"/>
      <c r="OEU222" s="403"/>
      <c r="OFG222" s="727"/>
      <c r="OFJ222" s="403"/>
      <c r="OFK222" s="403"/>
      <c r="OFW222" s="727"/>
      <c r="OFZ222" s="403"/>
      <c r="OGA222" s="403"/>
      <c r="OGM222" s="727"/>
      <c r="OGP222" s="403"/>
      <c r="OGQ222" s="403"/>
      <c r="OHC222" s="727"/>
      <c r="OHF222" s="403"/>
      <c r="OHG222" s="403"/>
      <c r="OHS222" s="727"/>
      <c r="OHV222" s="403"/>
      <c r="OHW222" s="403"/>
      <c r="OII222" s="727"/>
      <c r="OIL222" s="403"/>
      <c r="OIM222" s="403"/>
      <c r="OIY222" s="727"/>
      <c r="OJB222" s="403"/>
      <c r="OJC222" s="403"/>
      <c r="OJO222" s="727"/>
      <c r="OJR222" s="403"/>
      <c r="OJS222" s="403"/>
      <c r="OKE222" s="727"/>
      <c r="OKH222" s="403"/>
      <c r="OKI222" s="403"/>
      <c r="OKU222" s="727"/>
      <c r="OKX222" s="403"/>
      <c r="OKY222" s="403"/>
      <c r="OLK222" s="727"/>
      <c r="OLN222" s="403"/>
      <c r="OLO222" s="403"/>
      <c r="OMA222" s="727"/>
      <c r="OMD222" s="403"/>
      <c r="OME222" s="403"/>
      <c r="OMQ222" s="727"/>
      <c r="OMT222" s="403"/>
      <c r="OMU222" s="403"/>
      <c r="ONG222" s="727"/>
      <c r="ONJ222" s="403"/>
      <c r="ONK222" s="403"/>
      <c r="ONW222" s="727"/>
      <c r="ONZ222" s="403"/>
      <c r="OOA222" s="403"/>
      <c r="OOM222" s="727"/>
      <c r="OOP222" s="403"/>
      <c r="OOQ222" s="403"/>
      <c r="OPC222" s="727"/>
      <c r="OPF222" s="403"/>
      <c r="OPG222" s="403"/>
      <c r="OPS222" s="727"/>
      <c r="OPV222" s="403"/>
      <c r="OPW222" s="403"/>
      <c r="OQI222" s="727"/>
      <c r="OQL222" s="403"/>
      <c r="OQM222" s="403"/>
      <c r="OQY222" s="727"/>
      <c r="ORB222" s="403"/>
      <c r="ORC222" s="403"/>
      <c r="ORO222" s="727"/>
      <c r="ORR222" s="403"/>
      <c r="ORS222" s="403"/>
      <c r="OSE222" s="727"/>
      <c r="OSH222" s="403"/>
      <c r="OSI222" s="403"/>
      <c r="OSU222" s="727"/>
      <c r="OSX222" s="403"/>
      <c r="OSY222" s="403"/>
      <c r="OTK222" s="727"/>
      <c r="OTN222" s="403"/>
      <c r="OTO222" s="403"/>
      <c r="OUA222" s="727"/>
      <c r="OUD222" s="403"/>
      <c r="OUE222" s="403"/>
      <c r="OUQ222" s="727"/>
      <c r="OUT222" s="403"/>
      <c r="OUU222" s="403"/>
      <c r="OVG222" s="727"/>
      <c r="OVJ222" s="403"/>
      <c r="OVK222" s="403"/>
      <c r="OVW222" s="727"/>
      <c r="OVZ222" s="403"/>
      <c r="OWA222" s="403"/>
      <c r="OWM222" s="727"/>
      <c r="OWP222" s="403"/>
      <c r="OWQ222" s="403"/>
      <c r="OXC222" s="727"/>
      <c r="OXF222" s="403"/>
      <c r="OXG222" s="403"/>
      <c r="OXS222" s="727"/>
      <c r="OXV222" s="403"/>
      <c r="OXW222" s="403"/>
      <c r="OYI222" s="727"/>
      <c r="OYL222" s="403"/>
      <c r="OYM222" s="403"/>
      <c r="OYY222" s="727"/>
      <c r="OZB222" s="403"/>
      <c r="OZC222" s="403"/>
      <c r="OZO222" s="727"/>
      <c r="OZR222" s="403"/>
      <c r="OZS222" s="403"/>
      <c r="PAE222" s="727"/>
      <c r="PAH222" s="403"/>
      <c r="PAI222" s="403"/>
      <c r="PAU222" s="727"/>
      <c r="PAX222" s="403"/>
      <c r="PAY222" s="403"/>
      <c r="PBK222" s="727"/>
      <c r="PBN222" s="403"/>
      <c r="PBO222" s="403"/>
      <c r="PCA222" s="727"/>
      <c r="PCD222" s="403"/>
      <c r="PCE222" s="403"/>
      <c r="PCQ222" s="727"/>
      <c r="PCT222" s="403"/>
      <c r="PCU222" s="403"/>
      <c r="PDG222" s="727"/>
      <c r="PDJ222" s="403"/>
      <c r="PDK222" s="403"/>
      <c r="PDW222" s="727"/>
      <c r="PDZ222" s="403"/>
      <c r="PEA222" s="403"/>
      <c r="PEM222" s="727"/>
      <c r="PEP222" s="403"/>
      <c r="PEQ222" s="403"/>
      <c r="PFC222" s="727"/>
      <c r="PFF222" s="403"/>
      <c r="PFG222" s="403"/>
      <c r="PFS222" s="727"/>
      <c r="PFV222" s="403"/>
      <c r="PFW222" s="403"/>
      <c r="PGI222" s="727"/>
      <c r="PGL222" s="403"/>
      <c r="PGM222" s="403"/>
      <c r="PGY222" s="727"/>
      <c r="PHB222" s="403"/>
      <c r="PHC222" s="403"/>
      <c r="PHO222" s="727"/>
      <c r="PHR222" s="403"/>
      <c r="PHS222" s="403"/>
      <c r="PIE222" s="727"/>
      <c r="PIH222" s="403"/>
      <c r="PII222" s="403"/>
      <c r="PIU222" s="727"/>
      <c r="PIX222" s="403"/>
      <c r="PIY222" s="403"/>
      <c r="PJK222" s="727"/>
      <c r="PJN222" s="403"/>
      <c r="PJO222" s="403"/>
      <c r="PKA222" s="727"/>
      <c r="PKD222" s="403"/>
      <c r="PKE222" s="403"/>
      <c r="PKQ222" s="727"/>
      <c r="PKT222" s="403"/>
      <c r="PKU222" s="403"/>
      <c r="PLG222" s="727"/>
      <c r="PLJ222" s="403"/>
      <c r="PLK222" s="403"/>
      <c r="PLW222" s="727"/>
      <c r="PLZ222" s="403"/>
      <c r="PMA222" s="403"/>
      <c r="PMM222" s="727"/>
      <c r="PMP222" s="403"/>
      <c r="PMQ222" s="403"/>
      <c r="PNC222" s="727"/>
      <c r="PNF222" s="403"/>
      <c r="PNG222" s="403"/>
      <c r="PNS222" s="727"/>
      <c r="PNV222" s="403"/>
      <c r="PNW222" s="403"/>
      <c r="POI222" s="727"/>
      <c r="POL222" s="403"/>
      <c r="POM222" s="403"/>
      <c r="POY222" s="727"/>
      <c r="PPB222" s="403"/>
      <c r="PPC222" s="403"/>
      <c r="PPO222" s="727"/>
      <c r="PPR222" s="403"/>
      <c r="PPS222" s="403"/>
      <c r="PQE222" s="727"/>
      <c r="PQH222" s="403"/>
      <c r="PQI222" s="403"/>
      <c r="PQU222" s="727"/>
      <c r="PQX222" s="403"/>
      <c r="PQY222" s="403"/>
      <c r="PRK222" s="727"/>
      <c r="PRN222" s="403"/>
      <c r="PRO222" s="403"/>
      <c r="PSA222" s="727"/>
      <c r="PSD222" s="403"/>
      <c r="PSE222" s="403"/>
      <c r="PSQ222" s="727"/>
      <c r="PST222" s="403"/>
      <c r="PSU222" s="403"/>
      <c r="PTG222" s="727"/>
      <c r="PTJ222" s="403"/>
      <c r="PTK222" s="403"/>
      <c r="PTW222" s="727"/>
      <c r="PTZ222" s="403"/>
      <c r="PUA222" s="403"/>
      <c r="PUM222" s="727"/>
      <c r="PUP222" s="403"/>
      <c r="PUQ222" s="403"/>
      <c r="PVC222" s="727"/>
      <c r="PVF222" s="403"/>
      <c r="PVG222" s="403"/>
      <c r="PVS222" s="727"/>
      <c r="PVV222" s="403"/>
      <c r="PVW222" s="403"/>
      <c r="PWI222" s="727"/>
      <c r="PWL222" s="403"/>
      <c r="PWM222" s="403"/>
      <c r="PWY222" s="727"/>
      <c r="PXB222" s="403"/>
      <c r="PXC222" s="403"/>
      <c r="PXO222" s="727"/>
      <c r="PXR222" s="403"/>
      <c r="PXS222" s="403"/>
      <c r="PYE222" s="727"/>
      <c r="PYH222" s="403"/>
      <c r="PYI222" s="403"/>
      <c r="PYU222" s="727"/>
      <c r="PYX222" s="403"/>
      <c r="PYY222" s="403"/>
      <c r="PZK222" s="727"/>
      <c r="PZN222" s="403"/>
      <c r="PZO222" s="403"/>
      <c r="QAA222" s="727"/>
      <c r="QAD222" s="403"/>
      <c r="QAE222" s="403"/>
      <c r="QAQ222" s="727"/>
      <c r="QAT222" s="403"/>
      <c r="QAU222" s="403"/>
      <c r="QBG222" s="727"/>
      <c r="QBJ222" s="403"/>
      <c r="QBK222" s="403"/>
      <c r="QBW222" s="727"/>
      <c r="QBZ222" s="403"/>
      <c r="QCA222" s="403"/>
      <c r="QCM222" s="727"/>
      <c r="QCP222" s="403"/>
      <c r="QCQ222" s="403"/>
      <c r="QDC222" s="727"/>
      <c r="QDF222" s="403"/>
      <c r="QDG222" s="403"/>
      <c r="QDS222" s="727"/>
      <c r="QDV222" s="403"/>
      <c r="QDW222" s="403"/>
      <c r="QEI222" s="727"/>
      <c r="QEL222" s="403"/>
      <c r="QEM222" s="403"/>
      <c r="QEY222" s="727"/>
      <c r="QFB222" s="403"/>
      <c r="QFC222" s="403"/>
      <c r="QFO222" s="727"/>
      <c r="QFR222" s="403"/>
      <c r="QFS222" s="403"/>
      <c r="QGE222" s="727"/>
      <c r="QGH222" s="403"/>
      <c r="QGI222" s="403"/>
      <c r="QGU222" s="727"/>
      <c r="QGX222" s="403"/>
      <c r="QGY222" s="403"/>
      <c r="QHK222" s="727"/>
      <c r="QHN222" s="403"/>
      <c r="QHO222" s="403"/>
      <c r="QIA222" s="727"/>
      <c r="QID222" s="403"/>
      <c r="QIE222" s="403"/>
      <c r="QIQ222" s="727"/>
      <c r="QIT222" s="403"/>
      <c r="QIU222" s="403"/>
      <c r="QJG222" s="727"/>
      <c r="QJJ222" s="403"/>
      <c r="QJK222" s="403"/>
      <c r="QJW222" s="727"/>
      <c r="QJZ222" s="403"/>
      <c r="QKA222" s="403"/>
      <c r="QKM222" s="727"/>
      <c r="QKP222" s="403"/>
      <c r="QKQ222" s="403"/>
      <c r="QLC222" s="727"/>
      <c r="QLF222" s="403"/>
      <c r="QLG222" s="403"/>
      <c r="QLS222" s="727"/>
      <c r="QLV222" s="403"/>
      <c r="QLW222" s="403"/>
      <c r="QMI222" s="727"/>
      <c r="QML222" s="403"/>
      <c r="QMM222" s="403"/>
      <c r="QMY222" s="727"/>
      <c r="QNB222" s="403"/>
      <c r="QNC222" s="403"/>
      <c r="QNO222" s="727"/>
      <c r="QNR222" s="403"/>
      <c r="QNS222" s="403"/>
      <c r="QOE222" s="727"/>
      <c r="QOH222" s="403"/>
      <c r="QOI222" s="403"/>
      <c r="QOU222" s="727"/>
      <c r="QOX222" s="403"/>
      <c r="QOY222" s="403"/>
      <c r="QPK222" s="727"/>
      <c r="QPN222" s="403"/>
      <c r="QPO222" s="403"/>
      <c r="QQA222" s="727"/>
      <c r="QQD222" s="403"/>
      <c r="QQE222" s="403"/>
      <c r="QQQ222" s="727"/>
      <c r="QQT222" s="403"/>
      <c r="QQU222" s="403"/>
      <c r="QRG222" s="727"/>
      <c r="QRJ222" s="403"/>
      <c r="QRK222" s="403"/>
      <c r="QRW222" s="727"/>
      <c r="QRZ222" s="403"/>
      <c r="QSA222" s="403"/>
      <c r="QSM222" s="727"/>
      <c r="QSP222" s="403"/>
      <c r="QSQ222" s="403"/>
      <c r="QTC222" s="727"/>
      <c r="QTF222" s="403"/>
      <c r="QTG222" s="403"/>
      <c r="QTS222" s="727"/>
      <c r="QTV222" s="403"/>
      <c r="QTW222" s="403"/>
      <c r="QUI222" s="727"/>
      <c r="QUL222" s="403"/>
      <c r="QUM222" s="403"/>
      <c r="QUY222" s="727"/>
      <c r="QVB222" s="403"/>
      <c r="QVC222" s="403"/>
      <c r="QVO222" s="727"/>
      <c r="QVR222" s="403"/>
      <c r="QVS222" s="403"/>
      <c r="QWE222" s="727"/>
      <c r="QWH222" s="403"/>
      <c r="QWI222" s="403"/>
      <c r="QWU222" s="727"/>
      <c r="QWX222" s="403"/>
      <c r="QWY222" s="403"/>
      <c r="QXK222" s="727"/>
      <c r="QXN222" s="403"/>
      <c r="QXO222" s="403"/>
      <c r="QYA222" s="727"/>
      <c r="QYD222" s="403"/>
      <c r="QYE222" s="403"/>
      <c r="QYQ222" s="727"/>
      <c r="QYT222" s="403"/>
      <c r="QYU222" s="403"/>
      <c r="QZG222" s="727"/>
      <c r="QZJ222" s="403"/>
      <c r="QZK222" s="403"/>
      <c r="QZW222" s="727"/>
      <c r="QZZ222" s="403"/>
      <c r="RAA222" s="403"/>
      <c r="RAM222" s="727"/>
      <c r="RAP222" s="403"/>
      <c r="RAQ222" s="403"/>
      <c r="RBC222" s="727"/>
      <c r="RBF222" s="403"/>
      <c r="RBG222" s="403"/>
      <c r="RBS222" s="727"/>
      <c r="RBV222" s="403"/>
      <c r="RBW222" s="403"/>
      <c r="RCI222" s="727"/>
      <c r="RCL222" s="403"/>
      <c r="RCM222" s="403"/>
      <c r="RCY222" s="727"/>
      <c r="RDB222" s="403"/>
      <c r="RDC222" s="403"/>
      <c r="RDO222" s="727"/>
      <c r="RDR222" s="403"/>
      <c r="RDS222" s="403"/>
      <c r="REE222" s="727"/>
      <c r="REH222" s="403"/>
      <c r="REI222" s="403"/>
      <c r="REU222" s="727"/>
      <c r="REX222" s="403"/>
      <c r="REY222" s="403"/>
      <c r="RFK222" s="727"/>
      <c r="RFN222" s="403"/>
      <c r="RFO222" s="403"/>
      <c r="RGA222" s="727"/>
      <c r="RGD222" s="403"/>
      <c r="RGE222" s="403"/>
      <c r="RGQ222" s="727"/>
      <c r="RGT222" s="403"/>
      <c r="RGU222" s="403"/>
      <c r="RHG222" s="727"/>
      <c r="RHJ222" s="403"/>
      <c r="RHK222" s="403"/>
      <c r="RHW222" s="727"/>
      <c r="RHZ222" s="403"/>
      <c r="RIA222" s="403"/>
      <c r="RIM222" s="727"/>
      <c r="RIP222" s="403"/>
      <c r="RIQ222" s="403"/>
      <c r="RJC222" s="727"/>
      <c r="RJF222" s="403"/>
      <c r="RJG222" s="403"/>
      <c r="RJS222" s="727"/>
      <c r="RJV222" s="403"/>
      <c r="RJW222" s="403"/>
      <c r="RKI222" s="727"/>
      <c r="RKL222" s="403"/>
      <c r="RKM222" s="403"/>
      <c r="RKY222" s="727"/>
      <c r="RLB222" s="403"/>
      <c r="RLC222" s="403"/>
      <c r="RLO222" s="727"/>
      <c r="RLR222" s="403"/>
      <c r="RLS222" s="403"/>
      <c r="RME222" s="727"/>
      <c r="RMH222" s="403"/>
      <c r="RMI222" s="403"/>
      <c r="RMU222" s="727"/>
      <c r="RMX222" s="403"/>
      <c r="RMY222" s="403"/>
      <c r="RNK222" s="727"/>
      <c r="RNN222" s="403"/>
      <c r="RNO222" s="403"/>
      <c r="ROA222" s="727"/>
      <c r="ROD222" s="403"/>
      <c r="ROE222" s="403"/>
      <c r="ROQ222" s="727"/>
      <c r="ROT222" s="403"/>
      <c r="ROU222" s="403"/>
      <c r="RPG222" s="727"/>
      <c r="RPJ222" s="403"/>
      <c r="RPK222" s="403"/>
      <c r="RPW222" s="727"/>
      <c r="RPZ222" s="403"/>
      <c r="RQA222" s="403"/>
      <c r="RQM222" s="727"/>
      <c r="RQP222" s="403"/>
      <c r="RQQ222" s="403"/>
      <c r="RRC222" s="727"/>
      <c r="RRF222" s="403"/>
      <c r="RRG222" s="403"/>
      <c r="RRS222" s="727"/>
      <c r="RRV222" s="403"/>
      <c r="RRW222" s="403"/>
      <c r="RSI222" s="727"/>
      <c r="RSL222" s="403"/>
      <c r="RSM222" s="403"/>
      <c r="RSY222" s="727"/>
      <c r="RTB222" s="403"/>
      <c r="RTC222" s="403"/>
      <c r="RTO222" s="727"/>
      <c r="RTR222" s="403"/>
      <c r="RTS222" s="403"/>
      <c r="RUE222" s="727"/>
      <c r="RUH222" s="403"/>
      <c r="RUI222" s="403"/>
      <c r="RUU222" s="727"/>
      <c r="RUX222" s="403"/>
      <c r="RUY222" s="403"/>
      <c r="RVK222" s="727"/>
      <c r="RVN222" s="403"/>
      <c r="RVO222" s="403"/>
      <c r="RWA222" s="727"/>
      <c r="RWD222" s="403"/>
      <c r="RWE222" s="403"/>
      <c r="RWQ222" s="727"/>
      <c r="RWT222" s="403"/>
      <c r="RWU222" s="403"/>
      <c r="RXG222" s="727"/>
      <c r="RXJ222" s="403"/>
      <c r="RXK222" s="403"/>
      <c r="RXW222" s="727"/>
      <c r="RXZ222" s="403"/>
      <c r="RYA222" s="403"/>
      <c r="RYM222" s="727"/>
      <c r="RYP222" s="403"/>
      <c r="RYQ222" s="403"/>
      <c r="RZC222" s="727"/>
      <c r="RZF222" s="403"/>
      <c r="RZG222" s="403"/>
      <c r="RZS222" s="727"/>
      <c r="RZV222" s="403"/>
      <c r="RZW222" s="403"/>
      <c r="SAI222" s="727"/>
      <c r="SAL222" s="403"/>
      <c r="SAM222" s="403"/>
      <c r="SAY222" s="727"/>
      <c r="SBB222" s="403"/>
      <c r="SBC222" s="403"/>
      <c r="SBO222" s="727"/>
      <c r="SBR222" s="403"/>
      <c r="SBS222" s="403"/>
      <c r="SCE222" s="727"/>
      <c r="SCH222" s="403"/>
      <c r="SCI222" s="403"/>
      <c r="SCU222" s="727"/>
      <c r="SCX222" s="403"/>
      <c r="SCY222" s="403"/>
      <c r="SDK222" s="727"/>
      <c r="SDN222" s="403"/>
      <c r="SDO222" s="403"/>
      <c r="SEA222" s="727"/>
      <c r="SED222" s="403"/>
      <c r="SEE222" s="403"/>
      <c r="SEQ222" s="727"/>
      <c r="SET222" s="403"/>
      <c r="SEU222" s="403"/>
      <c r="SFG222" s="727"/>
      <c r="SFJ222" s="403"/>
      <c r="SFK222" s="403"/>
      <c r="SFW222" s="727"/>
      <c r="SFZ222" s="403"/>
      <c r="SGA222" s="403"/>
      <c r="SGM222" s="727"/>
      <c r="SGP222" s="403"/>
      <c r="SGQ222" s="403"/>
      <c r="SHC222" s="727"/>
      <c r="SHF222" s="403"/>
      <c r="SHG222" s="403"/>
      <c r="SHS222" s="727"/>
      <c r="SHV222" s="403"/>
      <c r="SHW222" s="403"/>
      <c r="SII222" s="727"/>
      <c r="SIL222" s="403"/>
      <c r="SIM222" s="403"/>
      <c r="SIY222" s="727"/>
      <c r="SJB222" s="403"/>
      <c r="SJC222" s="403"/>
      <c r="SJO222" s="727"/>
      <c r="SJR222" s="403"/>
      <c r="SJS222" s="403"/>
      <c r="SKE222" s="727"/>
      <c r="SKH222" s="403"/>
      <c r="SKI222" s="403"/>
      <c r="SKU222" s="727"/>
      <c r="SKX222" s="403"/>
      <c r="SKY222" s="403"/>
      <c r="SLK222" s="727"/>
      <c r="SLN222" s="403"/>
      <c r="SLO222" s="403"/>
      <c r="SMA222" s="727"/>
      <c r="SMD222" s="403"/>
      <c r="SME222" s="403"/>
      <c r="SMQ222" s="727"/>
      <c r="SMT222" s="403"/>
      <c r="SMU222" s="403"/>
      <c r="SNG222" s="727"/>
      <c r="SNJ222" s="403"/>
      <c r="SNK222" s="403"/>
      <c r="SNW222" s="727"/>
      <c r="SNZ222" s="403"/>
      <c r="SOA222" s="403"/>
      <c r="SOM222" s="727"/>
      <c r="SOP222" s="403"/>
      <c r="SOQ222" s="403"/>
      <c r="SPC222" s="727"/>
      <c r="SPF222" s="403"/>
      <c r="SPG222" s="403"/>
      <c r="SPS222" s="727"/>
      <c r="SPV222" s="403"/>
      <c r="SPW222" s="403"/>
      <c r="SQI222" s="727"/>
      <c r="SQL222" s="403"/>
      <c r="SQM222" s="403"/>
      <c r="SQY222" s="727"/>
      <c r="SRB222" s="403"/>
      <c r="SRC222" s="403"/>
      <c r="SRO222" s="727"/>
      <c r="SRR222" s="403"/>
      <c r="SRS222" s="403"/>
      <c r="SSE222" s="727"/>
      <c r="SSH222" s="403"/>
      <c r="SSI222" s="403"/>
      <c r="SSU222" s="727"/>
      <c r="SSX222" s="403"/>
      <c r="SSY222" s="403"/>
      <c r="STK222" s="727"/>
      <c r="STN222" s="403"/>
      <c r="STO222" s="403"/>
      <c r="SUA222" s="727"/>
      <c r="SUD222" s="403"/>
      <c r="SUE222" s="403"/>
      <c r="SUQ222" s="727"/>
      <c r="SUT222" s="403"/>
      <c r="SUU222" s="403"/>
      <c r="SVG222" s="727"/>
      <c r="SVJ222" s="403"/>
      <c r="SVK222" s="403"/>
      <c r="SVW222" s="727"/>
      <c r="SVZ222" s="403"/>
      <c r="SWA222" s="403"/>
      <c r="SWM222" s="727"/>
      <c r="SWP222" s="403"/>
      <c r="SWQ222" s="403"/>
      <c r="SXC222" s="727"/>
      <c r="SXF222" s="403"/>
      <c r="SXG222" s="403"/>
      <c r="SXS222" s="727"/>
      <c r="SXV222" s="403"/>
      <c r="SXW222" s="403"/>
      <c r="SYI222" s="727"/>
      <c r="SYL222" s="403"/>
      <c r="SYM222" s="403"/>
      <c r="SYY222" s="727"/>
      <c r="SZB222" s="403"/>
      <c r="SZC222" s="403"/>
      <c r="SZO222" s="727"/>
      <c r="SZR222" s="403"/>
      <c r="SZS222" s="403"/>
      <c r="TAE222" s="727"/>
      <c r="TAH222" s="403"/>
      <c r="TAI222" s="403"/>
      <c r="TAU222" s="727"/>
      <c r="TAX222" s="403"/>
      <c r="TAY222" s="403"/>
      <c r="TBK222" s="727"/>
      <c r="TBN222" s="403"/>
      <c r="TBO222" s="403"/>
      <c r="TCA222" s="727"/>
      <c r="TCD222" s="403"/>
      <c r="TCE222" s="403"/>
      <c r="TCQ222" s="727"/>
      <c r="TCT222" s="403"/>
      <c r="TCU222" s="403"/>
      <c r="TDG222" s="727"/>
      <c r="TDJ222" s="403"/>
      <c r="TDK222" s="403"/>
      <c r="TDW222" s="727"/>
      <c r="TDZ222" s="403"/>
      <c r="TEA222" s="403"/>
      <c r="TEM222" s="727"/>
      <c r="TEP222" s="403"/>
      <c r="TEQ222" s="403"/>
      <c r="TFC222" s="727"/>
      <c r="TFF222" s="403"/>
      <c r="TFG222" s="403"/>
      <c r="TFS222" s="727"/>
      <c r="TFV222" s="403"/>
      <c r="TFW222" s="403"/>
      <c r="TGI222" s="727"/>
      <c r="TGL222" s="403"/>
      <c r="TGM222" s="403"/>
      <c r="TGY222" s="727"/>
      <c r="THB222" s="403"/>
      <c r="THC222" s="403"/>
      <c r="THO222" s="727"/>
      <c r="THR222" s="403"/>
      <c r="THS222" s="403"/>
      <c r="TIE222" s="727"/>
      <c r="TIH222" s="403"/>
      <c r="TII222" s="403"/>
      <c r="TIU222" s="727"/>
      <c r="TIX222" s="403"/>
      <c r="TIY222" s="403"/>
      <c r="TJK222" s="727"/>
      <c r="TJN222" s="403"/>
      <c r="TJO222" s="403"/>
      <c r="TKA222" s="727"/>
      <c r="TKD222" s="403"/>
      <c r="TKE222" s="403"/>
      <c r="TKQ222" s="727"/>
      <c r="TKT222" s="403"/>
      <c r="TKU222" s="403"/>
      <c r="TLG222" s="727"/>
      <c r="TLJ222" s="403"/>
      <c r="TLK222" s="403"/>
      <c r="TLW222" s="727"/>
      <c r="TLZ222" s="403"/>
      <c r="TMA222" s="403"/>
      <c r="TMM222" s="727"/>
      <c r="TMP222" s="403"/>
      <c r="TMQ222" s="403"/>
      <c r="TNC222" s="727"/>
      <c r="TNF222" s="403"/>
      <c r="TNG222" s="403"/>
      <c r="TNS222" s="727"/>
      <c r="TNV222" s="403"/>
      <c r="TNW222" s="403"/>
      <c r="TOI222" s="727"/>
      <c r="TOL222" s="403"/>
      <c r="TOM222" s="403"/>
      <c r="TOY222" s="727"/>
      <c r="TPB222" s="403"/>
      <c r="TPC222" s="403"/>
      <c r="TPO222" s="727"/>
      <c r="TPR222" s="403"/>
      <c r="TPS222" s="403"/>
      <c r="TQE222" s="727"/>
      <c r="TQH222" s="403"/>
      <c r="TQI222" s="403"/>
      <c r="TQU222" s="727"/>
      <c r="TQX222" s="403"/>
      <c r="TQY222" s="403"/>
      <c r="TRK222" s="727"/>
      <c r="TRN222" s="403"/>
      <c r="TRO222" s="403"/>
      <c r="TSA222" s="727"/>
      <c r="TSD222" s="403"/>
      <c r="TSE222" s="403"/>
      <c r="TSQ222" s="727"/>
      <c r="TST222" s="403"/>
      <c r="TSU222" s="403"/>
      <c r="TTG222" s="727"/>
      <c r="TTJ222" s="403"/>
      <c r="TTK222" s="403"/>
      <c r="TTW222" s="727"/>
      <c r="TTZ222" s="403"/>
      <c r="TUA222" s="403"/>
      <c r="TUM222" s="727"/>
      <c r="TUP222" s="403"/>
      <c r="TUQ222" s="403"/>
      <c r="TVC222" s="727"/>
      <c r="TVF222" s="403"/>
      <c r="TVG222" s="403"/>
      <c r="TVS222" s="727"/>
      <c r="TVV222" s="403"/>
      <c r="TVW222" s="403"/>
      <c r="TWI222" s="727"/>
      <c r="TWL222" s="403"/>
      <c r="TWM222" s="403"/>
      <c r="TWY222" s="727"/>
      <c r="TXB222" s="403"/>
      <c r="TXC222" s="403"/>
      <c r="TXO222" s="727"/>
      <c r="TXR222" s="403"/>
      <c r="TXS222" s="403"/>
      <c r="TYE222" s="727"/>
      <c r="TYH222" s="403"/>
      <c r="TYI222" s="403"/>
      <c r="TYU222" s="727"/>
      <c r="TYX222" s="403"/>
      <c r="TYY222" s="403"/>
      <c r="TZK222" s="727"/>
      <c r="TZN222" s="403"/>
      <c r="TZO222" s="403"/>
      <c r="UAA222" s="727"/>
      <c r="UAD222" s="403"/>
      <c r="UAE222" s="403"/>
      <c r="UAQ222" s="727"/>
      <c r="UAT222" s="403"/>
      <c r="UAU222" s="403"/>
      <c r="UBG222" s="727"/>
      <c r="UBJ222" s="403"/>
      <c r="UBK222" s="403"/>
      <c r="UBW222" s="727"/>
      <c r="UBZ222" s="403"/>
      <c r="UCA222" s="403"/>
      <c r="UCM222" s="727"/>
      <c r="UCP222" s="403"/>
      <c r="UCQ222" s="403"/>
      <c r="UDC222" s="727"/>
      <c r="UDF222" s="403"/>
      <c r="UDG222" s="403"/>
      <c r="UDS222" s="727"/>
      <c r="UDV222" s="403"/>
      <c r="UDW222" s="403"/>
      <c r="UEI222" s="727"/>
      <c r="UEL222" s="403"/>
      <c r="UEM222" s="403"/>
      <c r="UEY222" s="727"/>
      <c r="UFB222" s="403"/>
      <c r="UFC222" s="403"/>
      <c r="UFO222" s="727"/>
      <c r="UFR222" s="403"/>
      <c r="UFS222" s="403"/>
      <c r="UGE222" s="727"/>
      <c r="UGH222" s="403"/>
      <c r="UGI222" s="403"/>
      <c r="UGU222" s="727"/>
      <c r="UGX222" s="403"/>
      <c r="UGY222" s="403"/>
      <c r="UHK222" s="727"/>
      <c r="UHN222" s="403"/>
      <c r="UHO222" s="403"/>
      <c r="UIA222" s="727"/>
      <c r="UID222" s="403"/>
      <c r="UIE222" s="403"/>
      <c r="UIQ222" s="727"/>
      <c r="UIT222" s="403"/>
      <c r="UIU222" s="403"/>
      <c r="UJG222" s="727"/>
      <c r="UJJ222" s="403"/>
      <c r="UJK222" s="403"/>
      <c r="UJW222" s="727"/>
      <c r="UJZ222" s="403"/>
      <c r="UKA222" s="403"/>
      <c r="UKM222" s="727"/>
      <c r="UKP222" s="403"/>
      <c r="UKQ222" s="403"/>
      <c r="ULC222" s="727"/>
      <c r="ULF222" s="403"/>
      <c r="ULG222" s="403"/>
      <c r="ULS222" s="727"/>
      <c r="ULV222" s="403"/>
      <c r="ULW222" s="403"/>
      <c r="UMI222" s="727"/>
      <c r="UML222" s="403"/>
      <c r="UMM222" s="403"/>
      <c r="UMY222" s="727"/>
      <c r="UNB222" s="403"/>
      <c r="UNC222" s="403"/>
      <c r="UNO222" s="727"/>
      <c r="UNR222" s="403"/>
      <c r="UNS222" s="403"/>
      <c r="UOE222" s="727"/>
      <c r="UOH222" s="403"/>
      <c r="UOI222" s="403"/>
      <c r="UOU222" s="727"/>
      <c r="UOX222" s="403"/>
      <c r="UOY222" s="403"/>
      <c r="UPK222" s="727"/>
      <c r="UPN222" s="403"/>
      <c r="UPO222" s="403"/>
      <c r="UQA222" s="727"/>
      <c r="UQD222" s="403"/>
      <c r="UQE222" s="403"/>
      <c r="UQQ222" s="727"/>
      <c r="UQT222" s="403"/>
      <c r="UQU222" s="403"/>
      <c r="URG222" s="727"/>
      <c r="URJ222" s="403"/>
      <c r="URK222" s="403"/>
      <c r="URW222" s="727"/>
      <c r="URZ222" s="403"/>
      <c r="USA222" s="403"/>
      <c r="USM222" s="727"/>
      <c r="USP222" s="403"/>
      <c r="USQ222" s="403"/>
      <c r="UTC222" s="727"/>
      <c r="UTF222" s="403"/>
      <c r="UTG222" s="403"/>
      <c r="UTS222" s="727"/>
      <c r="UTV222" s="403"/>
      <c r="UTW222" s="403"/>
      <c r="UUI222" s="727"/>
      <c r="UUL222" s="403"/>
      <c r="UUM222" s="403"/>
      <c r="UUY222" s="727"/>
      <c r="UVB222" s="403"/>
      <c r="UVC222" s="403"/>
      <c r="UVO222" s="727"/>
      <c r="UVR222" s="403"/>
      <c r="UVS222" s="403"/>
      <c r="UWE222" s="727"/>
      <c r="UWH222" s="403"/>
      <c r="UWI222" s="403"/>
      <c r="UWU222" s="727"/>
      <c r="UWX222" s="403"/>
      <c r="UWY222" s="403"/>
      <c r="UXK222" s="727"/>
      <c r="UXN222" s="403"/>
      <c r="UXO222" s="403"/>
      <c r="UYA222" s="727"/>
      <c r="UYD222" s="403"/>
      <c r="UYE222" s="403"/>
      <c r="UYQ222" s="727"/>
      <c r="UYT222" s="403"/>
      <c r="UYU222" s="403"/>
      <c r="UZG222" s="727"/>
      <c r="UZJ222" s="403"/>
      <c r="UZK222" s="403"/>
      <c r="UZW222" s="727"/>
      <c r="UZZ222" s="403"/>
      <c r="VAA222" s="403"/>
      <c r="VAM222" s="727"/>
      <c r="VAP222" s="403"/>
      <c r="VAQ222" s="403"/>
      <c r="VBC222" s="727"/>
      <c r="VBF222" s="403"/>
      <c r="VBG222" s="403"/>
      <c r="VBS222" s="727"/>
      <c r="VBV222" s="403"/>
      <c r="VBW222" s="403"/>
      <c r="VCI222" s="727"/>
      <c r="VCL222" s="403"/>
      <c r="VCM222" s="403"/>
      <c r="VCY222" s="727"/>
      <c r="VDB222" s="403"/>
      <c r="VDC222" s="403"/>
      <c r="VDO222" s="727"/>
      <c r="VDR222" s="403"/>
      <c r="VDS222" s="403"/>
      <c r="VEE222" s="727"/>
      <c r="VEH222" s="403"/>
      <c r="VEI222" s="403"/>
      <c r="VEU222" s="727"/>
      <c r="VEX222" s="403"/>
      <c r="VEY222" s="403"/>
      <c r="VFK222" s="727"/>
      <c r="VFN222" s="403"/>
      <c r="VFO222" s="403"/>
      <c r="VGA222" s="727"/>
      <c r="VGD222" s="403"/>
      <c r="VGE222" s="403"/>
      <c r="VGQ222" s="727"/>
      <c r="VGT222" s="403"/>
      <c r="VGU222" s="403"/>
      <c r="VHG222" s="727"/>
      <c r="VHJ222" s="403"/>
      <c r="VHK222" s="403"/>
      <c r="VHW222" s="727"/>
      <c r="VHZ222" s="403"/>
      <c r="VIA222" s="403"/>
      <c r="VIM222" s="727"/>
      <c r="VIP222" s="403"/>
      <c r="VIQ222" s="403"/>
      <c r="VJC222" s="727"/>
      <c r="VJF222" s="403"/>
      <c r="VJG222" s="403"/>
      <c r="VJS222" s="727"/>
      <c r="VJV222" s="403"/>
      <c r="VJW222" s="403"/>
      <c r="VKI222" s="727"/>
      <c r="VKL222" s="403"/>
      <c r="VKM222" s="403"/>
      <c r="VKY222" s="727"/>
      <c r="VLB222" s="403"/>
      <c r="VLC222" s="403"/>
      <c r="VLO222" s="727"/>
      <c r="VLR222" s="403"/>
      <c r="VLS222" s="403"/>
      <c r="VME222" s="727"/>
      <c r="VMH222" s="403"/>
      <c r="VMI222" s="403"/>
      <c r="VMU222" s="727"/>
      <c r="VMX222" s="403"/>
      <c r="VMY222" s="403"/>
      <c r="VNK222" s="727"/>
      <c r="VNN222" s="403"/>
      <c r="VNO222" s="403"/>
      <c r="VOA222" s="727"/>
      <c r="VOD222" s="403"/>
      <c r="VOE222" s="403"/>
      <c r="VOQ222" s="727"/>
      <c r="VOT222" s="403"/>
      <c r="VOU222" s="403"/>
      <c r="VPG222" s="727"/>
      <c r="VPJ222" s="403"/>
      <c r="VPK222" s="403"/>
      <c r="VPW222" s="727"/>
      <c r="VPZ222" s="403"/>
      <c r="VQA222" s="403"/>
      <c r="VQM222" s="727"/>
      <c r="VQP222" s="403"/>
      <c r="VQQ222" s="403"/>
      <c r="VRC222" s="727"/>
      <c r="VRF222" s="403"/>
      <c r="VRG222" s="403"/>
      <c r="VRS222" s="727"/>
      <c r="VRV222" s="403"/>
      <c r="VRW222" s="403"/>
      <c r="VSI222" s="727"/>
      <c r="VSL222" s="403"/>
      <c r="VSM222" s="403"/>
      <c r="VSY222" s="727"/>
      <c r="VTB222" s="403"/>
      <c r="VTC222" s="403"/>
      <c r="VTO222" s="727"/>
      <c r="VTR222" s="403"/>
      <c r="VTS222" s="403"/>
      <c r="VUE222" s="727"/>
      <c r="VUH222" s="403"/>
      <c r="VUI222" s="403"/>
      <c r="VUU222" s="727"/>
      <c r="VUX222" s="403"/>
      <c r="VUY222" s="403"/>
      <c r="VVK222" s="727"/>
      <c r="VVN222" s="403"/>
      <c r="VVO222" s="403"/>
      <c r="VWA222" s="727"/>
      <c r="VWD222" s="403"/>
      <c r="VWE222" s="403"/>
      <c r="VWQ222" s="727"/>
      <c r="VWT222" s="403"/>
      <c r="VWU222" s="403"/>
      <c r="VXG222" s="727"/>
      <c r="VXJ222" s="403"/>
      <c r="VXK222" s="403"/>
      <c r="VXW222" s="727"/>
      <c r="VXZ222" s="403"/>
      <c r="VYA222" s="403"/>
      <c r="VYM222" s="727"/>
      <c r="VYP222" s="403"/>
      <c r="VYQ222" s="403"/>
      <c r="VZC222" s="727"/>
      <c r="VZF222" s="403"/>
      <c r="VZG222" s="403"/>
      <c r="VZS222" s="727"/>
      <c r="VZV222" s="403"/>
      <c r="VZW222" s="403"/>
      <c r="WAI222" s="727"/>
      <c r="WAL222" s="403"/>
      <c r="WAM222" s="403"/>
      <c r="WAY222" s="727"/>
      <c r="WBB222" s="403"/>
      <c r="WBC222" s="403"/>
      <c r="WBO222" s="727"/>
      <c r="WBR222" s="403"/>
      <c r="WBS222" s="403"/>
      <c r="WCE222" s="727"/>
      <c r="WCH222" s="403"/>
      <c r="WCI222" s="403"/>
      <c r="WCU222" s="727"/>
      <c r="WCX222" s="403"/>
      <c r="WCY222" s="403"/>
      <c r="WDK222" s="727"/>
      <c r="WDN222" s="403"/>
      <c r="WDO222" s="403"/>
      <c r="WEA222" s="727"/>
      <c r="WED222" s="403"/>
      <c r="WEE222" s="403"/>
      <c r="WEQ222" s="727"/>
      <c r="WET222" s="403"/>
      <c r="WEU222" s="403"/>
      <c r="WFG222" s="727"/>
      <c r="WFJ222" s="403"/>
      <c r="WFK222" s="403"/>
      <c r="WFW222" s="727"/>
      <c r="WFZ222" s="403"/>
      <c r="WGA222" s="403"/>
      <c r="WGM222" s="727"/>
      <c r="WGP222" s="403"/>
      <c r="WGQ222" s="403"/>
      <c r="WHC222" s="727"/>
      <c r="WHF222" s="403"/>
      <c r="WHG222" s="403"/>
      <c r="WHS222" s="727"/>
      <c r="WHV222" s="403"/>
      <c r="WHW222" s="403"/>
      <c r="WII222" s="727"/>
      <c r="WIL222" s="403"/>
      <c r="WIM222" s="403"/>
      <c r="WIY222" s="727"/>
      <c r="WJB222" s="403"/>
      <c r="WJC222" s="403"/>
      <c r="WJO222" s="727"/>
      <c r="WJR222" s="403"/>
      <c r="WJS222" s="403"/>
      <c r="WKE222" s="727"/>
      <c r="WKH222" s="403"/>
      <c r="WKI222" s="403"/>
      <c r="WKU222" s="727"/>
      <c r="WKX222" s="403"/>
      <c r="WKY222" s="403"/>
      <c r="WLK222" s="727"/>
      <c r="WLN222" s="403"/>
      <c r="WLO222" s="403"/>
      <c r="WMA222" s="727"/>
      <c r="WMD222" s="403"/>
      <c r="WME222" s="403"/>
      <c r="WMQ222" s="727"/>
      <c r="WMT222" s="403"/>
      <c r="WMU222" s="403"/>
      <c r="WNG222" s="727"/>
      <c r="WNJ222" s="403"/>
      <c r="WNK222" s="403"/>
      <c r="WNW222" s="727"/>
      <c r="WNZ222" s="403"/>
      <c r="WOA222" s="403"/>
      <c r="WOM222" s="727"/>
      <c r="WOP222" s="403"/>
      <c r="WOQ222" s="403"/>
      <c r="WPC222" s="727"/>
      <c r="WPF222" s="403"/>
      <c r="WPG222" s="403"/>
      <c r="WPS222" s="727"/>
      <c r="WPV222" s="403"/>
      <c r="WPW222" s="403"/>
      <c r="WQI222" s="727"/>
      <c r="WQL222" s="403"/>
      <c r="WQM222" s="403"/>
      <c r="WQY222" s="727"/>
      <c r="WRB222" s="403"/>
      <c r="WRC222" s="403"/>
      <c r="WRO222" s="727"/>
      <c r="WRR222" s="403"/>
      <c r="WRS222" s="403"/>
      <c r="WSE222" s="727"/>
      <c r="WSH222" s="403"/>
      <c r="WSI222" s="403"/>
      <c r="WSU222" s="727"/>
      <c r="WSX222" s="403"/>
      <c r="WSY222" s="403"/>
      <c r="WTK222" s="727"/>
      <c r="WTN222" s="403"/>
      <c r="WTO222" s="403"/>
      <c r="WUA222" s="727"/>
      <c r="WUD222" s="403"/>
      <c r="WUE222" s="403"/>
      <c r="WUQ222" s="727"/>
      <c r="WUT222" s="403"/>
      <c r="WUU222" s="403"/>
      <c r="WVG222" s="727"/>
      <c r="WVJ222" s="403"/>
      <c r="WVK222" s="403"/>
      <c r="WVW222" s="727"/>
      <c r="WVZ222" s="403"/>
      <c r="WWA222" s="403"/>
      <c r="WWM222" s="727"/>
      <c r="WWP222" s="403"/>
      <c r="WWQ222" s="403"/>
      <c r="WXC222" s="727"/>
      <c r="WXF222" s="403"/>
      <c r="WXG222" s="403"/>
      <c r="WXS222" s="727"/>
      <c r="WXV222" s="403"/>
      <c r="WXW222" s="403"/>
      <c r="WYI222" s="727"/>
      <c r="WYL222" s="403"/>
      <c r="WYM222" s="403"/>
      <c r="WYY222" s="727"/>
      <c r="WZB222" s="403"/>
      <c r="WZC222" s="403"/>
      <c r="WZO222" s="727"/>
      <c r="WZR222" s="403"/>
      <c r="WZS222" s="403"/>
      <c r="XAE222" s="727"/>
      <c r="XAH222" s="403"/>
      <c r="XAI222" s="403"/>
      <c r="XAU222" s="727"/>
      <c r="XAX222" s="403"/>
      <c r="XAY222" s="403"/>
      <c r="XBK222" s="727"/>
      <c r="XBN222" s="403"/>
      <c r="XBO222" s="403"/>
      <c r="XCA222" s="727"/>
      <c r="XCD222" s="403"/>
      <c r="XCE222" s="403"/>
      <c r="XCQ222" s="727"/>
      <c r="XCT222" s="403"/>
      <c r="XCU222" s="403"/>
      <c r="XDG222" s="727"/>
      <c r="XDJ222" s="403"/>
      <c r="XDK222" s="403"/>
      <c r="XDW222" s="727"/>
      <c r="XDZ222" s="403"/>
      <c r="XEA222" s="403"/>
      <c r="XEM222" s="727"/>
      <c r="XEP222" s="403"/>
      <c r="XEQ222" s="403"/>
      <c r="XFC222" s="727"/>
    </row>
    <row r="223" spans="1:1023 1026:2047 2050:3071 3074:4095 4098:5119 5122:6143 6146:7167 7170:8191 8194:9215 9218:10239 10242:11263 11266:12287 12290:13311 13314:14335 14338:15359 15362:16383" s="94" customFormat="1">
      <c r="A223" s="570" t="s">
        <v>23</v>
      </c>
      <c r="B223" s="571">
        <v>45959</v>
      </c>
      <c r="C223" s="571">
        <v>45965</v>
      </c>
      <c r="D223" s="570" t="s">
        <v>504</v>
      </c>
      <c r="E223" s="570" t="s">
        <v>486</v>
      </c>
      <c r="F223" s="570">
        <v>65</v>
      </c>
      <c r="G223" s="570" t="s">
        <v>499</v>
      </c>
      <c r="H223" s="570">
        <v>1900</v>
      </c>
      <c r="I223" s="570">
        <v>15</v>
      </c>
      <c r="J223" s="570">
        <v>0</v>
      </c>
      <c r="K223" s="570">
        <v>0</v>
      </c>
      <c r="L223" s="570">
        <v>0</v>
      </c>
      <c r="M223" s="570">
        <v>0</v>
      </c>
      <c r="N223" s="570">
        <f t="shared" si="2199"/>
        <v>1915</v>
      </c>
      <c r="O223" s="563">
        <f t="shared" si="2200"/>
        <v>29.46153846153846</v>
      </c>
      <c r="P223" s="570" t="s">
        <v>1283</v>
      </c>
      <c r="R223" s="403"/>
      <c r="S223" s="403"/>
      <c r="AE223" s="727"/>
      <c r="AH223" s="403"/>
      <c r="AI223" s="403"/>
      <c r="AU223" s="727"/>
      <c r="AX223" s="403"/>
      <c r="AY223" s="403"/>
      <c r="BK223" s="727"/>
      <c r="BN223" s="403"/>
      <c r="BO223" s="403"/>
      <c r="CA223" s="727"/>
      <c r="CD223" s="403"/>
      <c r="CE223" s="403"/>
      <c r="CQ223" s="727"/>
      <c r="CT223" s="403"/>
      <c r="CU223" s="403"/>
      <c r="DG223" s="727"/>
      <c r="DJ223" s="403"/>
      <c r="DK223" s="403"/>
      <c r="DW223" s="727"/>
      <c r="DZ223" s="403"/>
      <c r="EA223" s="403"/>
      <c r="EM223" s="727"/>
      <c r="EP223" s="403"/>
      <c r="EQ223" s="403"/>
      <c r="FC223" s="727"/>
      <c r="FF223" s="403"/>
      <c r="FG223" s="403"/>
      <c r="FS223" s="727"/>
      <c r="FV223" s="403"/>
      <c r="FW223" s="403"/>
      <c r="GI223" s="727"/>
      <c r="GL223" s="403"/>
      <c r="GM223" s="403"/>
      <c r="GY223" s="727"/>
      <c r="HB223" s="403"/>
      <c r="HC223" s="403"/>
      <c r="HO223" s="727"/>
      <c r="HR223" s="403"/>
      <c r="HS223" s="403"/>
      <c r="IE223" s="727"/>
      <c r="IH223" s="403"/>
      <c r="II223" s="403"/>
      <c r="IU223" s="727"/>
      <c r="IX223" s="403"/>
      <c r="IY223" s="403"/>
      <c r="JK223" s="727"/>
      <c r="JN223" s="403"/>
      <c r="JO223" s="403"/>
      <c r="KA223" s="727"/>
      <c r="KD223" s="403"/>
      <c r="KE223" s="403"/>
      <c r="KQ223" s="727"/>
      <c r="KT223" s="403"/>
      <c r="KU223" s="403"/>
      <c r="LG223" s="727"/>
      <c r="LJ223" s="403"/>
      <c r="LK223" s="403"/>
      <c r="LW223" s="727"/>
      <c r="LZ223" s="403"/>
      <c r="MA223" s="403"/>
      <c r="MM223" s="727"/>
      <c r="MP223" s="403"/>
      <c r="MQ223" s="403"/>
      <c r="NC223" s="727"/>
      <c r="NF223" s="403"/>
      <c r="NG223" s="403"/>
      <c r="NS223" s="727"/>
      <c r="NV223" s="403"/>
      <c r="NW223" s="403"/>
      <c r="OI223" s="727"/>
      <c r="OL223" s="403"/>
      <c r="OM223" s="403"/>
      <c r="OY223" s="727"/>
      <c r="PB223" s="403"/>
      <c r="PC223" s="403"/>
      <c r="PO223" s="727"/>
      <c r="PR223" s="403"/>
      <c r="PS223" s="403"/>
      <c r="QE223" s="727"/>
      <c r="QH223" s="403"/>
      <c r="QI223" s="403"/>
      <c r="QU223" s="727"/>
      <c r="QX223" s="403"/>
      <c r="QY223" s="403"/>
      <c r="RK223" s="727"/>
      <c r="RN223" s="403"/>
      <c r="RO223" s="403"/>
      <c r="SA223" s="727"/>
      <c r="SD223" s="403"/>
      <c r="SE223" s="403"/>
      <c r="SQ223" s="727"/>
      <c r="ST223" s="403"/>
      <c r="SU223" s="403"/>
      <c r="TG223" s="727"/>
      <c r="TJ223" s="403"/>
      <c r="TK223" s="403"/>
      <c r="TW223" s="727"/>
      <c r="TZ223" s="403"/>
      <c r="UA223" s="403"/>
      <c r="UM223" s="727"/>
      <c r="UP223" s="403"/>
      <c r="UQ223" s="403"/>
      <c r="VC223" s="727"/>
      <c r="VF223" s="403"/>
      <c r="VG223" s="403"/>
      <c r="VS223" s="727"/>
      <c r="VV223" s="403"/>
      <c r="VW223" s="403"/>
      <c r="WI223" s="727"/>
      <c r="WL223" s="403"/>
      <c r="WM223" s="403"/>
      <c r="WY223" s="727"/>
      <c r="XB223" s="403"/>
      <c r="XC223" s="403"/>
      <c r="XO223" s="727"/>
      <c r="XR223" s="403"/>
      <c r="XS223" s="403"/>
      <c r="YE223" s="727"/>
      <c r="YH223" s="403"/>
      <c r="YI223" s="403"/>
      <c r="YU223" s="727"/>
      <c r="YX223" s="403"/>
      <c r="YY223" s="403"/>
      <c r="ZK223" s="727"/>
      <c r="ZN223" s="403"/>
      <c r="ZO223" s="403"/>
      <c r="AAA223" s="727"/>
      <c r="AAD223" s="403"/>
      <c r="AAE223" s="403"/>
      <c r="AAQ223" s="727"/>
      <c r="AAT223" s="403"/>
      <c r="AAU223" s="403"/>
      <c r="ABG223" s="727"/>
      <c r="ABJ223" s="403"/>
      <c r="ABK223" s="403"/>
      <c r="ABW223" s="727"/>
      <c r="ABZ223" s="403"/>
      <c r="ACA223" s="403"/>
      <c r="ACM223" s="727"/>
      <c r="ACP223" s="403"/>
      <c r="ACQ223" s="403"/>
      <c r="ADC223" s="727"/>
      <c r="ADF223" s="403"/>
      <c r="ADG223" s="403"/>
      <c r="ADS223" s="727"/>
      <c r="ADV223" s="403"/>
      <c r="ADW223" s="403"/>
      <c r="AEI223" s="727"/>
      <c r="AEL223" s="403"/>
      <c r="AEM223" s="403"/>
      <c r="AEY223" s="727"/>
      <c r="AFB223" s="403"/>
      <c r="AFC223" s="403"/>
      <c r="AFO223" s="727"/>
      <c r="AFR223" s="403"/>
      <c r="AFS223" s="403"/>
      <c r="AGE223" s="727"/>
      <c r="AGH223" s="403"/>
      <c r="AGI223" s="403"/>
      <c r="AGU223" s="727"/>
      <c r="AGX223" s="403"/>
      <c r="AGY223" s="403"/>
      <c r="AHK223" s="727"/>
      <c r="AHN223" s="403"/>
      <c r="AHO223" s="403"/>
      <c r="AIA223" s="727"/>
      <c r="AID223" s="403"/>
      <c r="AIE223" s="403"/>
      <c r="AIQ223" s="727"/>
      <c r="AIT223" s="403"/>
      <c r="AIU223" s="403"/>
      <c r="AJG223" s="727"/>
      <c r="AJJ223" s="403"/>
      <c r="AJK223" s="403"/>
      <c r="AJW223" s="727"/>
      <c r="AJZ223" s="403"/>
      <c r="AKA223" s="403"/>
      <c r="AKM223" s="727"/>
      <c r="AKP223" s="403"/>
      <c r="AKQ223" s="403"/>
      <c r="ALC223" s="727"/>
      <c r="ALF223" s="403"/>
      <c r="ALG223" s="403"/>
      <c r="ALS223" s="727"/>
      <c r="ALV223" s="403"/>
      <c r="ALW223" s="403"/>
      <c r="AMI223" s="727"/>
      <c r="AML223" s="403"/>
      <c r="AMM223" s="403"/>
      <c r="AMY223" s="727"/>
      <c r="ANB223" s="403"/>
      <c r="ANC223" s="403"/>
      <c r="ANO223" s="727"/>
      <c r="ANR223" s="403"/>
      <c r="ANS223" s="403"/>
      <c r="AOE223" s="727"/>
      <c r="AOH223" s="403"/>
      <c r="AOI223" s="403"/>
      <c r="AOU223" s="727"/>
      <c r="AOX223" s="403"/>
      <c r="AOY223" s="403"/>
      <c r="APK223" s="727"/>
      <c r="APN223" s="403"/>
      <c r="APO223" s="403"/>
      <c r="AQA223" s="727"/>
      <c r="AQD223" s="403"/>
      <c r="AQE223" s="403"/>
      <c r="AQQ223" s="727"/>
      <c r="AQT223" s="403"/>
      <c r="AQU223" s="403"/>
      <c r="ARG223" s="727"/>
      <c r="ARJ223" s="403"/>
      <c r="ARK223" s="403"/>
      <c r="ARW223" s="727"/>
      <c r="ARZ223" s="403"/>
      <c r="ASA223" s="403"/>
      <c r="ASM223" s="727"/>
      <c r="ASP223" s="403"/>
      <c r="ASQ223" s="403"/>
      <c r="ATC223" s="727"/>
      <c r="ATF223" s="403"/>
      <c r="ATG223" s="403"/>
      <c r="ATS223" s="727"/>
      <c r="ATV223" s="403"/>
      <c r="ATW223" s="403"/>
      <c r="AUI223" s="727"/>
      <c r="AUL223" s="403"/>
      <c r="AUM223" s="403"/>
      <c r="AUY223" s="727"/>
      <c r="AVB223" s="403"/>
      <c r="AVC223" s="403"/>
      <c r="AVO223" s="727"/>
      <c r="AVR223" s="403"/>
      <c r="AVS223" s="403"/>
      <c r="AWE223" s="727"/>
      <c r="AWH223" s="403"/>
      <c r="AWI223" s="403"/>
      <c r="AWU223" s="727"/>
      <c r="AWX223" s="403"/>
      <c r="AWY223" s="403"/>
      <c r="AXK223" s="727"/>
      <c r="AXN223" s="403"/>
      <c r="AXO223" s="403"/>
      <c r="AYA223" s="727"/>
      <c r="AYD223" s="403"/>
      <c r="AYE223" s="403"/>
      <c r="AYQ223" s="727"/>
      <c r="AYT223" s="403"/>
      <c r="AYU223" s="403"/>
      <c r="AZG223" s="727"/>
      <c r="AZJ223" s="403"/>
      <c r="AZK223" s="403"/>
      <c r="AZW223" s="727"/>
      <c r="AZZ223" s="403"/>
      <c r="BAA223" s="403"/>
      <c r="BAM223" s="727"/>
      <c r="BAP223" s="403"/>
      <c r="BAQ223" s="403"/>
      <c r="BBC223" s="727"/>
      <c r="BBF223" s="403"/>
      <c r="BBG223" s="403"/>
      <c r="BBS223" s="727"/>
      <c r="BBV223" s="403"/>
      <c r="BBW223" s="403"/>
      <c r="BCI223" s="727"/>
      <c r="BCL223" s="403"/>
      <c r="BCM223" s="403"/>
      <c r="BCY223" s="727"/>
      <c r="BDB223" s="403"/>
      <c r="BDC223" s="403"/>
      <c r="BDO223" s="727"/>
      <c r="BDR223" s="403"/>
      <c r="BDS223" s="403"/>
      <c r="BEE223" s="727"/>
      <c r="BEH223" s="403"/>
      <c r="BEI223" s="403"/>
      <c r="BEU223" s="727"/>
      <c r="BEX223" s="403"/>
      <c r="BEY223" s="403"/>
      <c r="BFK223" s="727"/>
      <c r="BFN223" s="403"/>
      <c r="BFO223" s="403"/>
      <c r="BGA223" s="727"/>
      <c r="BGD223" s="403"/>
      <c r="BGE223" s="403"/>
      <c r="BGQ223" s="727"/>
      <c r="BGT223" s="403"/>
      <c r="BGU223" s="403"/>
      <c r="BHG223" s="727"/>
      <c r="BHJ223" s="403"/>
      <c r="BHK223" s="403"/>
      <c r="BHW223" s="727"/>
      <c r="BHZ223" s="403"/>
      <c r="BIA223" s="403"/>
      <c r="BIM223" s="727"/>
      <c r="BIP223" s="403"/>
      <c r="BIQ223" s="403"/>
      <c r="BJC223" s="727"/>
      <c r="BJF223" s="403"/>
      <c r="BJG223" s="403"/>
      <c r="BJS223" s="727"/>
      <c r="BJV223" s="403"/>
      <c r="BJW223" s="403"/>
      <c r="BKI223" s="727"/>
      <c r="BKL223" s="403"/>
      <c r="BKM223" s="403"/>
      <c r="BKY223" s="727"/>
      <c r="BLB223" s="403"/>
      <c r="BLC223" s="403"/>
      <c r="BLO223" s="727"/>
      <c r="BLR223" s="403"/>
      <c r="BLS223" s="403"/>
      <c r="BME223" s="727"/>
      <c r="BMH223" s="403"/>
      <c r="BMI223" s="403"/>
      <c r="BMU223" s="727"/>
      <c r="BMX223" s="403"/>
      <c r="BMY223" s="403"/>
      <c r="BNK223" s="727"/>
      <c r="BNN223" s="403"/>
      <c r="BNO223" s="403"/>
      <c r="BOA223" s="727"/>
      <c r="BOD223" s="403"/>
      <c r="BOE223" s="403"/>
      <c r="BOQ223" s="727"/>
      <c r="BOT223" s="403"/>
      <c r="BOU223" s="403"/>
      <c r="BPG223" s="727"/>
      <c r="BPJ223" s="403"/>
      <c r="BPK223" s="403"/>
      <c r="BPW223" s="727"/>
      <c r="BPZ223" s="403"/>
      <c r="BQA223" s="403"/>
      <c r="BQM223" s="727"/>
      <c r="BQP223" s="403"/>
      <c r="BQQ223" s="403"/>
      <c r="BRC223" s="727"/>
      <c r="BRF223" s="403"/>
      <c r="BRG223" s="403"/>
      <c r="BRS223" s="727"/>
      <c r="BRV223" s="403"/>
      <c r="BRW223" s="403"/>
      <c r="BSI223" s="727"/>
      <c r="BSL223" s="403"/>
      <c r="BSM223" s="403"/>
      <c r="BSY223" s="727"/>
      <c r="BTB223" s="403"/>
      <c r="BTC223" s="403"/>
      <c r="BTO223" s="727"/>
      <c r="BTR223" s="403"/>
      <c r="BTS223" s="403"/>
      <c r="BUE223" s="727"/>
      <c r="BUH223" s="403"/>
      <c r="BUI223" s="403"/>
      <c r="BUU223" s="727"/>
      <c r="BUX223" s="403"/>
      <c r="BUY223" s="403"/>
      <c r="BVK223" s="727"/>
      <c r="BVN223" s="403"/>
      <c r="BVO223" s="403"/>
      <c r="BWA223" s="727"/>
      <c r="BWD223" s="403"/>
      <c r="BWE223" s="403"/>
      <c r="BWQ223" s="727"/>
      <c r="BWT223" s="403"/>
      <c r="BWU223" s="403"/>
      <c r="BXG223" s="727"/>
      <c r="BXJ223" s="403"/>
      <c r="BXK223" s="403"/>
      <c r="BXW223" s="727"/>
      <c r="BXZ223" s="403"/>
      <c r="BYA223" s="403"/>
      <c r="BYM223" s="727"/>
      <c r="BYP223" s="403"/>
      <c r="BYQ223" s="403"/>
      <c r="BZC223" s="727"/>
      <c r="BZF223" s="403"/>
      <c r="BZG223" s="403"/>
      <c r="BZS223" s="727"/>
      <c r="BZV223" s="403"/>
      <c r="BZW223" s="403"/>
      <c r="CAI223" s="727"/>
      <c r="CAL223" s="403"/>
      <c r="CAM223" s="403"/>
      <c r="CAY223" s="727"/>
      <c r="CBB223" s="403"/>
      <c r="CBC223" s="403"/>
      <c r="CBO223" s="727"/>
      <c r="CBR223" s="403"/>
      <c r="CBS223" s="403"/>
      <c r="CCE223" s="727"/>
      <c r="CCH223" s="403"/>
      <c r="CCI223" s="403"/>
      <c r="CCU223" s="727"/>
      <c r="CCX223" s="403"/>
      <c r="CCY223" s="403"/>
      <c r="CDK223" s="727"/>
      <c r="CDN223" s="403"/>
      <c r="CDO223" s="403"/>
      <c r="CEA223" s="727"/>
      <c r="CED223" s="403"/>
      <c r="CEE223" s="403"/>
      <c r="CEQ223" s="727"/>
      <c r="CET223" s="403"/>
      <c r="CEU223" s="403"/>
      <c r="CFG223" s="727"/>
      <c r="CFJ223" s="403"/>
      <c r="CFK223" s="403"/>
      <c r="CFW223" s="727"/>
      <c r="CFZ223" s="403"/>
      <c r="CGA223" s="403"/>
      <c r="CGM223" s="727"/>
      <c r="CGP223" s="403"/>
      <c r="CGQ223" s="403"/>
      <c r="CHC223" s="727"/>
      <c r="CHF223" s="403"/>
      <c r="CHG223" s="403"/>
      <c r="CHS223" s="727"/>
      <c r="CHV223" s="403"/>
      <c r="CHW223" s="403"/>
      <c r="CII223" s="727"/>
      <c r="CIL223" s="403"/>
      <c r="CIM223" s="403"/>
      <c r="CIY223" s="727"/>
      <c r="CJB223" s="403"/>
      <c r="CJC223" s="403"/>
      <c r="CJO223" s="727"/>
      <c r="CJR223" s="403"/>
      <c r="CJS223" s="403"/>
      <c r="CKE223" s="727"/>
      <c r="CKH223" s="403"/>
      <c r="CKI223" s="403"/>
      <c r="CKU223" s="727"/>
      <c r="CKX223" s="403"/>
      <c r="CKY223" s="403"/>
      <c r="CLK223" s="727"/>
      <c r="CLN223" s="403"/>
      <c r="CLO223" s="403"/>
      <c r="CMA223" s="727"/>
      <c r="CMD223" s="403"/>
      <c r="CME223" s="403"/>
      <c r="CMQ223" s="727"/>
      <c r="CMT223" s="403"/>
      <c r="CMU223" s="403"/>
      <c r="CNG223" s="727"/>
      <c r="CNJ223" s="403"/>
      <c r="CNK223" s="403"/>
      <c r="CNW223" s="727"/>
      <c r="CNZ223" s="403"/>
      <c r="COA223" s="403"/>
      <c r="COM223" s="727"/>
      <c r="COP223" s="403"/>
      <c r="COQ223" s="403"/>
      <c r="CPC223" s="727"/>
      <c r="CPF223" s="403"/>
      <c r="CPG223" s="403"/>
      <c r="CPS223" s="727"/>
      <c r="CPV223" s="403"/>
      <c r="CPW223" s="403"/>
      <c r="CQI223" s="727"/>
      <c r="CQL223" s="403"/>
      <c r="CQM223" s="403"/>
      <c r="CQY223" s="727"/>
      <c r="CRB223" s="403"/>
      <c r="CRC223" s="403"/>
      <c r="CRO223" s="727"/>
      <c r="CRR223" s="403"/>
      <c r="CRS223" s="403"/>
      <c r="CSE223" s="727"/>
      <c r="CSH223" s="403"/>
      <c r="CSI223" s="403"/>
      <c r="CSU223" s="727"/>
      <c r="CSX223" s="403"/>
      <c r="CSY223" s="403"/>
      <c r="CTK223" s="727"/>
      <c r="CTN223" s="403"/>
      <c r="CTO223" s="403"/>
      <c r="CUA223" s="727"/>
      <c r="CUD223" s="403"/>
      <c r="CUE223" s="403"/>
      <c r="CUQ223" s="727"/>
      <c r="CUT223" s="403"/>
      <c r="CUU223" s="403"/>
      <c r="CVG223" s="727"/>
      <c r="CVJ223" s="403"/>
      <c r="CVK223" s="403"/>
      <c r="CVW223" s="727"/>
      <c r="CVZ223" s="403"/>
      <c r="CWA223" s="403"/>
      <c r="CWM223" s="727"/>
      <c r="CWP223" s="403"/>
      <c r="CWQ223" s="403"/>
      <c r="CXC223" s="727"/>
      <c r="CXF223" s="403"/>
      <c r="CXG223" s="403"/>
      <c r="CXS223" s="727"/>
      <c r="CXV223" s="403"/>
      <c r="CXW223" s="403"/>
      <c r="CYI223" s="727"/>
      <c r="CYL223" s="403"/>
      <c r="CYM223" s="403"/>
      <c r="CYY223" s="727"/>
      <c r="CZB223" s="403"/>
      <c r="CZC223" s="403"/>
      <c r="CZO223" s="727"/>
      <c r="CZR223" s="403"/>
      <c r="CZS223" s="403"/>
      <c r="DAE223" s="727"/>
      <c r="DAH223" s="403"/>
      <c r="DAI223" s="403"/>
      <c r="DAU223" s="727"/>
      <c r="DAX223" s="403"/>
      <c r="DAY223" s="403"/>
      <c r="DBK223" s="727"/>
      <c r="DBN223" s="403"/>
      <c r="DBO223" s="403"/>
      <c r="DCA223" s="727"/>
      <c r="DCD223" s="403"/>
      <c r="DCE223" s="403"/>
      <c r="DCQ223" s="727"/>
      <c r="DCT223" s="403"/>
      <c r="DCU223" s="403"/>
      <c r="DDG223" s="727"/>
      <c r="DDJ223" s="403"/>
      <c r="DDK223" s="403"/>
      <c r="DDW223" s="727"/>
      <c r="DDZ223" s="403"/>
      <c r="DEA223" s="403"/>
      <c r="DEM223" s="727"/>
      <c r="DEP223" s="403"/>
      <c r="DEQ223" s="403"/>
      <c r="DFC223" s="727"/>
      <c r="DFF223" s="403"/>
      <c r="DFG223" s="403"/>
      <c r="DFS223" s="727"/>
      <c r="DFV223" s="403"/>
      <c r="DFW223" s="403"/>
      <c r="DGI223" s="727"/>
      <c r="DGL223" s="403"/>
      <c r="DGM223" s="403"/>
      <c r="DGY223" s="727"/>
      <c r="DHB223" s="403"/>
      <c r="DHC223" s="403"/>
      <c r="DHO223" s="727"/>
      <c r="DHR223" s="403"/>
      <c r="DHS223" s="403"/>
      <c r="DIE223" s="727"/>
      <c r="DIH223" s="403"/>
      <c r="DII223" s="403"/>
      <c r="DIU223" s="727"/>
      <c r="DIX223" s="403"/>
      <c r="DIY223" s="403"/>
      <c r="DJK223" s="727"/>
      <c r="DJN223" s="403"/>
      <c r="DJO223" s="403"/>
      <c r="DKA223" s="727"/>
      <c r="DKD223" s="403"/>
      <c r="DKE223" s="403"/>
      <c r="DKQ223" s="727"/>
      <c r="DKT223" s="403"/>
      <c r="DKU223" s="403"/>
      <c r="DLG223" s="727"/>
      <c r="DLJ223" s="403"/>
      <c r="DLK223" s="403"/>
      <c r="DLW223" s="727"/>
      <c r="DLZ223" s="403"/>
      <c r="DMA223" s="403"/>
      <c r="DMM223" s="727"/>
      <c r="DMP223" s="403"/>
      <c r="DMQ223" s="403"/>
      <c r="DNC223" s="727"/>
      <c r="DNF223" s="403"/>
      <c r="DNG223" s="403"/>
      <c r="DNS223" s="727"/>
      <c r="DNV223" s="403"/>
      <c r="DNW223" s="403"/>
      <c r="DOI223" s="727"/>
      <c r="DOL223" s="403"/>
      <c r="DOM223" s="403"/>
      <c r="DOY223" s="727"/>
      <c r="DPB223" s="403"/>
      <c r="DPC223" s="403"/>
      <c r="DPO223" s="727"/>
      <c r="DPR223" s="403"/>
      <c r="DPS223" s="403"/>
      <c r="DQE223" s="727"/>
      <c r="DQH223" s="403"/>
      <c r="DQI223" s="403"/>
      <c r="DQU223" s="727"/>
      <c r="DQX223" s="403"/>
      <c r="DQY223" s="403"/>
      <c r="DRK223" s="727"/>
      <c r="DRN223" s="403"/>
      <c r="DRO223" s="403"/>
      <c r="DSA223" s="727"/>
      <c r="DSD223" s="403"/>
      <c r="DSE223" s="403"/>
      <c r="DSQ223" s="727"/>
      <c r="DST223" s="403"/>
      <c r="DSU223" s="403"/>
      <c r="DTG223" s="727"/>
      <c r="DTJ223" s="403"/>
      <c r="DTK223" s="403"/>
      <c r="DTW223" s="727"/>
      <c r="DTZ223" s="403"/>
      <c r="DUA223" s="403"/>
      <c r="DUM223" s="727"/>
      <c r="DUP223" s="403"/>
      <c r="DUQ223" s="403"/>
      <c r="DVC223" s="727"/>
      <c r="DVF223" s="403"/>
      <c r="DVG223" s="403"/>
      <c r="DVS223" s="727"/>
      <c r="DVV223" s="403"/>
      <c r="DVW223" s="403"/>
      <c r="DWI223" s="727"/>
      <c r="DWL223" s="403"/>
      <c r="DWM223" s="403"/>
      <c r="DWY223" s="727"/>
      <c r="DXB223" s="403"/>
      <c r="DXC223" s="403"/>
      <c r="DXO223" s="727"/>
      <c r="DXR223" s="403"/>
      <c r="DXS223" s="403"/>
      <c r="DYE223" s="727"/>
      <c r="DYH223" s="403"/>
      <c r="DYI223" s="403"/>
      <c r="DYU223" s="727"/>
      <c r="DYX223" s="403"/>
      <c r="DYY223" s="403"/>
      <c r="DZK223" s="727"/>
      <c r="DZN223" s="403"/>
      <c r="DZO223" s="403"/>
      <c r="EAA223" s="727"/>
      <c r="EAD223" s="403"/>
      <c r="EAE223" s="403"/>
      <c r="EAQ223" s="727"/>
      <c r="EAT223" s="403"/>
      <c r="EAU223" s="403"/>
      <c r="EBG223" s="727"/>
      <c r="EBJ223" s="403"/>
      <c r="EBK223" s="403"/>
      <c r="EBW223" s="727"/>
      <c r="EBZ223" s="403"/>
      <c r="ECA223" s="403"/>
      <c r="ECM223" s="727"/>
      <c r="ECP223" s="403"/>
      <c r="ECQ223" s="403"/>
      <c r="EDC223" s="727"/>
      <c r="EDF223" s="403"/>
      <c r="EDG223" s="403"/>
      <c r="EDS223" s="727"/>
      <c r="EDV223" s="403"/>
      <c r="EDW223" s="403"/>
      <c r="EEI223" s="727"/>
      <c r="EEL223" s="403"/>
      <c r="EEM223" s="403"/>
      <c r="EEY223" s="727"/>
      <c r="EFB223" s="403"/>
      <c r="EFC223" s="403"/>
      <c r="EFO223" s="727"/>
      <c r="EFR223" s="403"/>
      <c r="EFS223" s="403"/>
      <c r="EGE223" s="727"/>
      <c r="EGH223" s="403"/>
      <c r="EGI223" s="403"/>
      <c r="EGU223" s="727"/>
      <c r="EGX223" s="403"/>
      <c r="EGY223" s="403"/>
      <c r="EHK223" s="727"/>
      <c r="EHN223" s="403"/>
      <c r="EHO223" s="403"/>
      <c r="EIA223" s="727"/>
      <c r="EID223" s="403"/>
      <c r="EIE223" s="403"/>
      <c r="EIQ223" s="727"/>
      <c r="EIT223" s="403"/>
      <c r="EIU223" s="403"/>
      <c r="EJG223" s="727"/>
      <c r="EJJ223" s="403"/>
      <c r="EJK223" s="403"/>
      <c r="EJW223" s="727"/>
      <c r="EJZ223" s="403"/>
      <c r="EKA223" s="403"/>
      <c r="EKM223" s="727"/>
      <c r="EKP223" s="403"/>
      <c r="EKQ223" s="403"/>
      <c r="ELC223" s="727"/>
      <c r="ELF223" s="403"/>
      <c r="ELG223" s="403"/>
      <c r="ELS223" s="727"/>
      <c r="ELV223" s="403"/>
      <c r="ELW223" s="403"/>
      <c r="EMI223" s="727"/>
      <c r="EML223" s="403"/>
      <c r="EMM223" s="403"/>
      <c r="EMY223" s="727"/>
      <c r="ENB223" s="403"/>
      <c r="ENC223" s="403"/>
      <c r="ENO223" s="727"/>
      <c r="ENR223" s="403"/>
      <c r="ENS223" s="403"/>
      <c r="EOE223" s="727"/>
      <c r="EOH223" s="403"/>
      <c r="EOI223" s="403"/>
      <c r="EOU223" s="727"/>
      <c r="EOX223" s="403"/>
      <c r="EOY223" s="403"/>
      <c r="EPK223" s="727"/>
      <c r="EPN223" s="403"/>
      <c r="EPO223" s="403"/>
      <c r="EQA223" s="727"/>
      <c r="EQD223" s="403"/>
      <c r="EQE223" s="403"/>
      <c r="EQQ223" s="727"/>
      <c r="EQT223" s="403"/>
      <c r="EQU223" s="403"/>
      <c r="ERG223" s="727"/>
      <c r="ERJ223" s="403"/>
      <c r="ERK223" s="403"/>
      <c r="ERW223" s="727"/>
      <c r="ERZ223" s="403"/>
      <c r="ESA223" s="403"/>
      <c r="ESM223" s="727"/>
      <c r="ESP223" s="403"/>
      <c r="ESQ223" s="403"/>
      <c r="ETC223" s="727"/>
      <c r="ETF223" s="403"/>
      <c r="ETG223" s="403"/>
      <c r="ETS223" s="727"/>
      <c r="ETV223" s="403"/>
      <c r="ETW223" s="403"/>
      <c r="EUI223" s="727"/>
      <c r="EUL223" s="403"/>
      <c r="EUM223" s="403"/>
      <c r="EUY223" s="727"/>
      <c r="EVB223" s="403"/>
      <c r="EVC223" s="403"/>
      <c r="EVO223" s="727"/>
      <c r="EVR223" s="403"/>
      <c r="EVS223" s="403"/>
      <c r="EWE223" s="727"/>
      <c r="EWH223" s="403"/>
      <c r="EWI223" s="403"/>
      <c r="EWU223" s="727"/>
      <c r="EWX223" s="403"/>
      <c r="EWY223" s="403"/>
      <c r="EXK223" s="727"/>
      <c r="EXN223" s="403"/>
      <c r="EXO223" s="403"/>
      <c r="EYA223" s="727"/>
      <c r="EYD223" s="403"/>
      <c r="EYE223" s="403"/>
      <c r="EYQ223" s="727"/>
      <c r="EYT223" s="403"/>
      <c r="EYU223" s="403"/>
      <c r="EZG223" s="727"/>
      <c r="EZJ223" s="403"/>
      <c r="EZK223" s="403"/>
      <c r="EZW223" s="727"/>
      <c r="EZZ223" s="403"/>
      <c r="FAA223" s="403"/>
      <c r="FAM223" s="727"/>
      <c r="FAP223" s="403"/>
      <c r="FAQ223" s="403"/>
      <c r="FBC223" s="727"/>
      <c r="FBF223" s="403"/>
      <c r="FBG223" s="403"/>
      <c r="FBS223" s="727"/>
      <c r="FBV223" s="403"/>
      <c r="FBW223" s="403"/>
      <c r="FCI223" s="727"/>
      <c r="FCL223" s="403"/>
      <c r="FCM223" s="403"/>
      <c r="FCY223" s="727"/>
      <c r="FDB223" s="403"/>
      <c r="FDC223" s="403"/>
      <c r="FDO223" s="727"/>
      <c r="FDR223" s="403"/>
      <c r="FDS223" s="403"/>
      <c r="FEE223" s="727"/>
      <c r="FEH223" s="403"/>
      <c r="FEI223" s="403"/>
      <c r="FEU223" s="727"/>
      <c r="FEX223" s="403"/>
      <c r="FEY223" s="403"/>
      <c r="FFK223" s="727"/>
      <c r="FFN223" s="403"/>
      <c r="FFO223" s="403"/>
      <c r="FGA223" s="727"/>
      <c r="FGD223" s="403"/>
      <c r="FGE223" s="403"/>
      <c r="FGQ223" s="727"/>
      <c r="FGT223" s="403"/>
      <c r="FGU223" s="403"/>
      <c r="FHG223" s="727"/>
      <c r="FHJ223" s="403"/>
      <c r="FHK223" s="403"/>
      <c r="FHW223" s="727"/>
      <c r="FHZ223" s="403"/>
      <c r="FIA223" s="403"/>
      <c r="FIM223" s="727"/>
      <c r="FIP223" s="403"/>
      <c r="FIQ223" s="403"/>
      <c r="FJC223" s="727"/>
      <c r="FJF223" s="403"/>
      <c r="FJG223" s="403"/>
      <c r="FJS223" s="727"/>
      <c r="FJV223" s="403"/>
      <c r="FJW223" s="403"/>
      <c r="FKI223" s="727"/>
      <c r="FKL223" s="403"/>
      <c r="FKM223" s="403"/>
      <c r="FKY223" s="727"/>
      <c r="FLB223" s="403"/>
      <c r="FLC223" s="403"/>
      <c r="FLO223" s="727"/>
      <c r="FLR223" s="403"/>
      <c r="FLS223" s="403"/>
      <c r="FME223" s="727"/>
      <c r="FMH223" s="403"/>
      <c r="FMI223" s="403"/>
      <c r="FMU223" s="727"/>
      <c r="FMX223" s="403"/>
      <c r="FMY223" s="403"/>
      <c r="FNK223" s="727"/>
      <c r="FNN223" s="403"/>
      <c r="FNO223" s="403"/>
      <c r="FOA223" s="727"/>
      <c r="FOD223" s="403"/>
      <c r="FOE223" s="403"/>
      <c r="FOQ223" s="727"/>
      <c r="FOT223" s="403"/>
      <c r="FOU223" s="403"/>
      <c r="FPG223" s="727"/>
      <c r="FPJ223" s="403"/>
      <c r="FPK223" s="403"/>
      <c r="FPW223" s="727"/>
      <c r="FPZ223" s="403"/>
      <c r="FQA223" s="403"/>
      <c r="FQM223" s="727"/>
      <c r="FQP223" s="403"/>
      <c r="FQQ223" s="403"/>
      <c r="FRC223" s="727"/>
      <c r="FRF223" s="403"/>
      <c r="FRG223" s="403"/>
      <c r="FRS223" s="727"/>
      <c r="FRV223" s="403"/>
      <c r="FRW223" s="403"/>
      <c r="FSI223" s="727"/>
      <c r="FSL223" s="403"/>
      <c r="FSM223" s="403"/>
      <c r="FSY223" s="727"/>
      <c r="FTB223" s="403"/>
      <c r="FTC223" s="403"/>
      <c r="FTO223" s="727"/>
      <c r="FTR223" s="403"/>
      <c r="FTS223" s="403"/>
      <c r="FUE223" s="727"/>
      <c r="FUH223" s="403"/>
      <c r="FUI223" s="403"/>
      <c r="FUU223" s="727"/>
      <c r="FUX223" s="403"/>
      <c r="FUY223" s="403"/>
      <c r="FVK223" s="727"/>
      <c r="FVN223" s="403"/>
      <c r="FVO223" s="403"/>
      <c r="FWA223" s="727"/>
      <c r="FWD223" s="403"/>
      <c r="FWE223" s="403"/>
      <c r="FWQ223" s="727"/>
      <c r="FWT223" s="403"/>
      <c r="FWU223" s="403"/>
      <c r="FXG223" s="727"/>
      <c r="FXJ223" s="403"/>
      <c r="FXK223" s="403"/>
      <c r="FXW223" s="727"/>
      <c r="FXZ223" s="403"/>
      <c r="FYA223" s="403"/>
      <c r="FYM223" s="727"/>
      <c r="FYP223" s="403"/>
      <c r="FYQ223" s="403"/>
      <c r="FZC223" s="727"/>
      <c r="FZF223" s="403"/>
      <c r="FZG223" s="403"/>
      <c r="FZS223" s="727"/>
      <c r="FZV223" s="403"/>
      <c r="FZW223" s="403"/>
      <c r="GAI223" s="727"/>
      <c r="GAL223" s="403"/>
      <c r="GAM223" s="403"/>
      <c r="GAY223" s="727"/>
      <c r="GBB223" s="403"/>
      <c r="GBC223" s="403"/>
      <c r="GBO223" s="727"/>
      <c r="GBR223" s="403"/>
      <c r="GBS223" s="403"/>
      <c r="GCE223" s="727"/>
      <c r="GCH223" s="403"/>
      <c r="GCI223" s="403"/>
      <c r="GCU223" s="727"/>
      <c r="GCX223" s="403"/>
      <c r="GCY223" s="403"/>
      <c r="GDK223" s="727"/>
      <c r="GDN223" s="403"/>
      <c r="GDO223" s="403"/>
      <c r="GEA223" s="727"/>
      <c r="GED223" s="403"/>
      <c r="GEE223" s="403"/>
      <c r="GEQ223" s="727"/>
      <c r="GET223" s="403"/>
      <c r="GEU223" s="403"/>
      <c r="GFG223" s="727"/>
      <c r="GFJ223" s="403"/>
      <c r="GFK223" s="403"/>
      <c r="GFW223" s="727"/>
      <c r="GFZ223" s="403"/>
      <c r="GGA223" s="403"/>
      <c r="GGM223" s="727"/>
      <c r="GGP223" s="403"/>
      <c r="GGQ223" s="403"/>
      <c r="GHC223" s="727"/>
      <c r="GHF223" s="403"/>
      <c r="GHG223" s="403"/>
      <c r="GHS223" s="727"/>
      <c r="GHV223" s="403"/>
      <c r="GHW223" s="403"/>
      <c r="GII223" s="727"/>
      <c r="GIL223" s="403"/>
      <c r="GIM223" s="403"/>
      <c r="GIY223" s="727"/>
      <c r="GJB223" s="403"/>
      <c r="GJC223" s="403"/>
      <c r="GJO223" s="727"/>
      <c r="GJR223" s="403"/>
      <c r="GJS223" s="403"/>
      <c r="GKE223" s="727"/>
      <c r="GKH223" s="403"/>
      <c r="GKI223" s="403"/>
      <c r="GKU223" s="727"/>
      <c r="GKX223" s="403"/>
      <c r="GKY223" s="403"/>
      <c r="GLK223" s="727"/>
      <c r="GLN223" s="403"/>
      <c r="GLO223" s="403"/>
      <c r="GMA223" s="727"/>
      <c r="GMD223" s="403"/>
      <c r="GME223" s="403"/>
      <c r="GMQ223" s="727"/>
      <c r="GMT223" s="403"/>
      <c r="GMU223" s="403"/>
      <c r="GNG223" s="727"/>
      <c r="GNJ223" s="403"/>
      <c r="GNK223" s="403"/>
      <c r="GNW223" s="727"/>
      <c r="GNZ223" s="403"/>
      <c r="GOA223" s="403"/>
      <c r="GOM223" s="727"/>
      <c r="GOP223" s="403"/>
      <c r="GOQ223" s="403"/>
      <c r="GPC223" s="727"/>
      <c r="GPF223" s="403"/>
      <c r="GPG223" s="403"/>
      <c r="GPS223" s="727"/>
      <c r="GPV223" s="403"/>
      <c r="GPW223" s="403"/>
      <c r="GQI223" s="727"/>
      <c r="GQL223" s="403"/>
      <c r="GQM223" s="403"/>
      <c r="GQY223" s="727"/>
      <c r="GRB223" s="403"/>
      <c r="GRC223" s="403"/>
      <c r="GRO223" s="727"/>
      <c r="GRR223" s="403"/>
      <c r="GRS223" s="403"/>
      <c r="GSE223" s="727"/>
      <c r="GSH223" s="403"/>
      <c r="GSI223" s="403"/>
      <c r="GSU223" s="727"/>
      <c r="GSX223" s="403"/>
      <c r="GSY223" s="403"/>
      <c r="GTK223" s="727"/>
      <c r="GTN223" s="403"/>
      <c r="GTO223" s="403"/>
      <c r="GUA223" s="727"/>
      <c r="GUD223" s="403"/>
      <c r="GUE223" s="403"/>
      <c r="GUQ223" s="727"/>
      <c r="GUT223" s="403"/>
      <c r="GUU223" s="403"/>
      <c r="GVG223" s="727"/>
      <c r="GVJ223" s="403"/>
      <c r="GVK223" s="403"/>
      <c r="GVW223" s="727"/>
      <c r="GVZ223" s="403"/>
      <c r="GWA223" s="403"/>
      <c r="GWM223" s="727"/>
      <c r="GWP223" s="403"/>
      <c r="GWQ223" s="403"/>
      <c r="GXC223" s="727"/>
      <c r="GXF223" s="403"/>
      <c r="GXG223" s="403"/>
      <c r="GXS223" s="727"/>
      <c r="GXV223" s="403"/>
      <c r="GXW223" s="403"/>
      <c r="GYI223" s="727"/>
      <c r="GYL223" s="403"/>
      <c r="GYM223" s="403"/>
      <c r="GYY223" s="727"/>
      <c r="GZB223" s="403"/>
      <c r="GZC223" s="403"/>
      <c r="GZO223" s="727"/>
      <c r="GZR223" s="403"/>
      <c r="GZS223" s="403"/>
      <c r="HAE223" s="727"/>
      <c r="HAH223" s="403"/>
      <c r="HAI223" s="403"/>
      <c r="HAU223" s="727"/>
      <c r="HAX223" s="403"/>
      <c r="HAY223" s="403"/>
      <c r="HBK223" s="727"/>
      <c r="HBN223" s="403"/>
      <c r="HBO223" s="403"/>
      <c r="HCA223" s="727"/>
      <c r="HCD223" s="403"/>
      <c r="HCE223" s="403"/>
      <c r="HCQ223" s="727"/>
      <c r="HCT223" s="403"/>
      <c r="HCU223" s="403"/>
      <c r="HDG223" s="727"/>
      <c r="HDJ223" s="403"/>
      <c r="HDK223" s="403"/>
      <c r="HDW223" s="727"/>
      <c r="HDZ223" s="403"/>
      <c r="HEA223" s="403"/>
      <c r="HEM223" s="727"/>
      <c r="HEP223" s="403"/>
      <c r="HEQ223" s="403"/>
      <c r="HFC223" s="727"/>
      <c r="HFF223" s="403"/>
      <c r="HFG223" s="403"/>
      <c r="HFS223" s="727"/>
      <c r="HFV223" s="403"/>
      <c r="HFW223" s="403"/>
      <c r="HGI223" s="727"/>
      <c r="HGL223" s="403"/>
      <c r="HGM223" s="403"/>
      <c r="HGY223" s="727"/>
      <c r="HHB223" s="403"/>
      <c r="HHC223" s="403"/>
      <c r="HHO223" s="727"/>
      <c r="HHR223" s="403"/>
      <c r="HHS223" s="403"/>
      <c r="HIE223" s="727"/>
      <c r="HIH223" s="403"/>
      <c r="HII223" s="403"/>
      <c r="HIU223" s="727"/>
      <c r="HIX223" s="403"/>
      <c r="HIY223" s="403"/>
      <c r="HJK223" s="727"/>
      <c r="HJN223" s="403"/>
      <c r="HJO223" s="403"/>
      <c r="HKA223" s="727"/>
      <c r="HKD223" s="403"/>
      <c r="HKE223" s="403"/>
      <c r="HKQ223" s="727"/>
      <c r="HKT223" s="403"/>
      <c r="HKU223" s="403"/>
      <c r="HLG223" s="727"/>
      <c r="HLJ223" s="403"/>
      <c r="HLK223" s="403"/>
      <c r="HLW223" s="727"/>
      <c r="HLZ223" s="403"/>
      <c r="HMA223" s="403"/>
      <c r="HMM223" s="727"/>
      <c r="HMP223" s="403"/>
      <c r="HMQ223" s="403"/>
      <c r="HNC223" s="727"/>
      <c r="HNF223" s="403"/>
      <c r="HNG223" s="403"/>
      <c r="HNS223" s="727"/>
      <c r="HNV223" s="403"/>
      <c r="HNW223" s="403"/>
      <c r="HOI223" s="727"/>
      <c r="HOL223" s="403"/>
      <c r="HOM223" s="403"/>
      <c r="HOY223" s="727"/>
      <c r="HPB223" s="403"/>
      <c r="HPC223" s="403"/>
      <c r="HPO223" s="727"/>
      <c r="HPR223" s="403"/>
      <c r="HPS223" s="403"/>
      <c r="HQE223" s="727"/>
      <c r="HQH223" s="403"/>
      <c r="HQI223" s="403"/>
      <c r="HQU223" s="727"/>
      <c r="HQX223" s="403"/>
      <c r="HQY223" s="403"/>
      <c r="HRK223" s="727"/>
      <c r="HRN223" s="403"/>
      <c r="HRO223" s="403"/>
      <c r="HSA223" s="727"/>
      <c r="HSD223" s="403"/>
      <c r="HSE223" s="403"/>
      <c r="HSQ223" s="727"/>
      <c r="HST223" s="403"/>
      <c r="HSU223" s="403"/>
      <c r="HTG223" s="727"/>
      <c r="HTJ223" s="403"/>
      <c r="HTK223" s="403"/>
      <c r="HTW223" s="727"/>
      <c r="HTZ223" s="403"/>
      <c r="HUA223" s="403"/>
      <c r="HUM223" s="727"/>
      <c r="HUP223" s="403"/>
      <c r="HUQ223" s="403"/>
      <c r="HVC223" s="727"/>
      <c r="HVF223" s="403"/>
      <c r="HVG223" s="403"/>
      <c r="HVS223" s="727"/>
      <c r="HVV223" s="403"/>
      <c r="HVW223" s="403"/>
      <c r="HWI223" s="727"/>
      <c r="HWL223" s="403"/>
      <c r="HWM223" s="403"/>
      <c r="HWY223" s="727"/>
      <c r="HXB223" s="403"/>
      <c r="HXC223" s="403"/>
      <c r="HXO223" s="727"/>
      <c r="HXR223" s="403"/>
      <c r="HXS223" s="403"/>
      <c r="HYE223" s="727"/>
      <c r="HYH223" s="403"/>
      <c r="HYI223" s="403"/>
      <c r="HYU223" s="727"/>
      <c r="HYX223" s="403"/>
      <c r="HYY223" s="403"/>
      <c r="HZK223" s="727"/>
      <c r="HZN223" s="403"/>
      <c r="HZO223" s="403"/>
      <c r="IAA223" s="727"/>
      <c r="IAD223" s="403"/>
      <c r="IAE223" s="403"/>
      <c r="IAQ223" s="727"/>
      <c r="IAT223" s="403"/>
      <c r="IAU223" s="403"/>
      <c r="IBG223" s="727"/>
      <c r="IBJ223" s="403"/>
      <c r="IBK223" s="403"/>
      <c r="IBW223" s="727"/>
      <c r="IBZ223" s="403"/>
      <c r="ICA223" s="403"/>
      <c r="ICM223" s="727"/>
      <c r="ICP223" s="403"/>
      <c r="ICQ223" s="403"/>
      <c r="IDC223" s="727"/>
      <c r="IDF223" s="403"/>
      <c r="IDG223" s="403"/>
      <c r="IDS223" s="727"/>
      <c r="IDV223" s="403"/>
      <c r="IDW223" s="403"/>
      <c r="IEI223" s="727"/>
      <c r="IEL223" s="403"/>
      <c r="IEM223" s="403"/>
      <c r="IEY223" s="727"/>
      <c r="IFB223" s="403"/>
      <c r="IFC223" s="403"/>
      <c r="IFO223" s="727"/>
      <c r="IFR223" s="403"/>
      <c r="IFS223" s="403"/>
      <c r="IGE223" s="727"/>
      <c r="IGH223" s="403"/>
      <c r="IGI223" s="403"/>
      <c r="IGU223" s="727"/>
      <c r="IGX223" s="403"/>
      <c r="IGY223" s="403"/>
      <c r="IHK223" s="727"/>
      <c r="IHN223" s="403"/>
      <c r="IHO223" s="403"/>
      <c r="IIA223" s="727"/>
      <c r="IID223" s="403"/>
      <c r="IIE223" s="403"/>
      <c r="IIQ223" s="727"/>
      <c r="IIT223" s="403"/>
      <c r="IIU223" s="403"/>
      <c r="IJG223" s="727"/>
      <c r="IJJ223" s="403"/>
      <c r="IJK223" s="403"/>
      <c r="IJW223" s="727"/>
      <c r="IJZ223" s="403"/>
      <c r="IKA223" s="403"/>
      <c r="IKM223" s="727"/>
      <c r="IKP223" s="403"/>
      <c r="IKQ223" s="403"/>
      <c r="ILC223" s="727"/>
      <c r="ILF223" s="403"/>
      <c r="ILG223" s="403"/>
      <c r="ILS223" s="727"/>
      <c r="ILV223" s="403"/>
      <c r="ILW223" s="403"/>
      <c r="IMI223" s="727"/>
      <c r="IML223" s="403"/>
      <c r="IMM223" s="403"/>
      <c r="IMY223" s="727"/>
      <c r="INB223" s="403"/>
      <c r="INC223" s="403"/>
      <c r="INO223" s="727"/>
      <c r="INR223" s="403"/>
      <c r="INS223" s="403"/>
      <c r="IOE223" s="727"/>
      <c r="IOH223" s="403"/>
      <c r="IOI223" s="403"/>
      <c r="IOU223" s="727"/>
      <c r="IOX223" s="403"/>
      <c r="IOY223" s="403"/>
      <c r="IPK223" s="727"/>
      <c r="IPN223" s="403"/>
      <c r="IPO223" s="403"/>
      <c r="IQA223" s="727"/>
      <c r="IQD223" s="403"/>
      <c r="IQE223" s="403"/>
      <c r="IQQ223" s="727"/>
      <c r="IQT223" s="403"/>
      <c r="IQU223" s="403"/>
      <c r="IRG223" s="727"/>
      <c r="IRJ223" s="403"/>
      <c r="IRK223" s="403"/>
      <c r="IRW223" s="727"/>
      <c r="IRZ223" s="403"/>
      <c r="ISA223" s="403"/>
      <c r="ISM223" s="727"/>
      <c r="ISP223" s="403"/>
      <c r="ISQ223" s="403"/>
      <c r="ITC223" s="727"/>
      <c r="ITF223" s="403"/>
      <c r="ITG223" s="403"/>
      <c r="ITS223" s="727"/>
      <c r="ITV223" s="403"/>
      <c r="ITW223" s="403"/>
      <c r="IUI223" s="727"/>
      <c r="IUL223" s="403"/>
      <c r="IUM223" s="403"/>
      <c r="IUY223" s="727"/>
      <c r="IVB223" s="403"/>
      <c r="IVC223" s="403"/>
      <c r="IVO223" s="727"/>
      <c r="IVR223" s="403"/>
      <c r="IVS223" s="403"/>
      <c r="IWE223" s="727"/>
      <c r="IWH223" s="403"/>
      <c r="IWI223" s="403"/>
      <c r="IWU223" s="727"/>
      <c r="IWX223" s="403"/>
      <c r="IWY223" s="403"/>
      <c r="IXK223" s="727"/>
      <c r="IXN223" s="403"/>
      <c r="IXO223" s="403"/>
      <c r="IYA223" s="727"/>
      <c r="IYD223" s="403"/>
      <c r="IYE223" s="403"/>
      <c r="IYQ223" s="727"/>
      <c r="IYT223" s="403"/>
      <c r="IYU223" s="403"/>
      <c r="IZG223" s="727"/>
      <c r="IZJ223" s="403"/>
      <c r="IZK223" s="403"/>
      <c r="IZW223" s="727"/>
      <c r="IZZ223" s="403"/>
      <c r="JAA223" s="403"/>
      <c r="JAM223" s="727"/>
      <c r="JAP223" s="403"/>
      <c r="JAQ223" s="403"/>
      <c r="JBC223" s="727"/>
      <c r="JBF223" s="403"/>
      <c r="JBG223" s="403"/>
      <c r="JBS223" s="727"/>
      <c r="JBV223" s="403"/>
      <c r="JBW223" s="403"/>
      <c r="JCI223" s="727"/>
      <c r="JCL223" s="403"/>
      <c r="JCM223" s="403"/>
      <c r="JCY223" s="727"/>
      <c r="JDB223" s="403"/>
      <c r="JDC223" s="403"/>
      <c r="JDO223" s="727"/>
      <c r="JDR223" s="403"/>
      <c r="JDS223" s="403"/>
      <c r="JEE223" s="727"/>
      <c r="JEH223" s="403"/>
      <c r="JEI223" s="403"/>
      <c r="JEU223" s="727"/>
      <c r="JEX223" s="403"/>
      <c r="JEY223" s="403"/>
      <c r="JFK223" s="727"/>
      <c r="JFN223" s="403"/>
      <c r="JFO223" s="403"/>
      <c r="JGA223" s="727"/>
      <c r="JGD223" s="403"/>
      <c r="JGE223" s="403"/>
      <c r="JGQ223" s="727"/>
      <c r="JGT223" s="403"/>
      <c r="JGU223" s="403"/>
      <c r="JHG223" s="727"/>
      <c r="JHJ223" s="403"/>
      <c r="JHK223" s="403"/>
      <c r="JHW223" s="727"/>
      <c r="JHZ223" s="403"/>
      <c r="JIA223" s="403"/>
      <c r="JIM223" s="727"/>
      <c r="JIP223" s="403"/>
      <c r="JIQ223" s="403"/>
      <c r="JJC223" s="727"/>
      <c r="JJF223" s="403"/>
      <c r="JJG223" s="403"/>
      <c r="JJS223" s="727"/>
      <c r="JJV223" s="403"/>
      <c r="JJW223" s="403"/>
      <c r="JKI223" s="727"/>
      <c r="JKL223" s="403"/>
      <c r="JKM223" s="403"/>
      <c r="JKY223" s="727"/>
      <c r="JLB223" s="403"/>
      <c r="JLC223" s="403"/>
      <c r="JLO223" s="727"/>
      <c r="JLR223" s="403"/>
      <c r="JLS223" s="403"/>
      <c r="JME223" s="727"/>
      <c r="JMH223" s="403"/>
      <c r="JMI223" s="403"/>
      <c r="JMU223" s="727"/>
      <c r="JMX223" s="403"/>
      <c r="JMY223" s="403"/>
      <c r="JNK223" s="727"/>
      <c r="JNN223" s="403"/>
      <c r="JNO223" s="403"/>
      <c r="JOA223" s="727"/>
      <c r="JOD223" s="403"/>
      <c r="JOE223" s="403"/>
      <c r="JOQ223" s="727"/>
      <c r="JOT223" s="403"/>
      <c r="JOU223" s="403"/>
      <c r="JPG223" s="727"/>
      <c r="JPJ223" s="403"/>
      <c r="JPK223" s="403"/>
      <c r="JPW223" s="727"/>
      <c r="JPZ223" s="403"/>
      <c r="JQA223" s="403"/>
      <c r="JQM223" s="727"/>
      <c r="JQP223" s="403"/>
      <c r="JQQ223" s="403"/>
      <c r="JRC223" s="727"/>
      <c r="JRF223" s="403"/>
      <c r="JRG223" s="403"/>
      <c r="JRS223" s="727"/>
      <c r="JRV223" s="403"/>
      <c r="JRW223" s="403"/>
      <c r="JSI223" s="727"/>
      <c r="JSL223" s="403"/>
      <c r="JSM223" s="403"/>
      <c r="JSY223" s="727"/>
      <c r="JTB223" s="403"/>
      <c r="JTC223" s="403"/>
      <c r="JTO223" s="727"/>
      <c r="JTR223" s="403"/>
      <c r="JTS223" s="403"/>
      <c r="JUE223" s="727"/>
      <c r="JUH223" s="403"/>
      <c r="JUI223" s="403"/>
      <c r="JUU223" s="727"/>
      <c r="JUX223" s="403"/>
      <c r="JUY223" s="403"/>
      <c r="JVK223" s="727"/>
      <c r="JVN223" s="403"/>
      <c r="JVO223" s="403"/>
      <c r="JWA223" s="727"/>
      <c r="JWD223" s="403"/>
      <c r="JWE223" s="403"/>
      <c r="JWQ223" s="727"/>
      <c r="JWT223" s="403"/>
      <c r="JWU223" s="403"/>
      <c r="JXG223" s="727"/>
      <c r="JXJ223" s="403"/>
      <c r="JXK223" s="403"/>
      <c r="JXW223" s="727"/>
      <c r="JXZ223" s="403"/>
      <c r="JYA223" s="403"/>
      <c r="JYM223" s="727"/>
      <c r="JYP223" s="403"/>
      <c r="JYQ223" s="403"/>
      <c r="JZC223" s="727"/>
      <c r="JZF223" s="403"/>
      <c r="JZG223" s="403"/>
      <c r="JZS223" s="727"/>
      <c r="JZV223" s="403"/>
      <c r="JZW223" s="403"/>
      <c r="KAI223" s="727"/>
      <c r="KAL223" s="403"/>
      <c r="KAM223" s="403"/>
      <c r="KAY223" s="727"/>
      <c r="KBB223" s="403"/>
      <c r="KBC223" s="403"/>
      <c r="KBO223" s="727"/>
      <c r="KBR223" s="403"/>
      <c r="KBS223" s="403"/>
      <c r="KCE223" s="727"/>
      <c r="KCH223" s="403"/>
      <c r="KCI223" s="403"/>
      <c r="KCU223" s="727"/>
      <c r="KCX223" s="403"/>
      <c r="KCY223" s="403"/>
      <c r="KDK223" s="727"/>
      <c r="KDN223" s="403"/>
      <c r="KDO223" s="403"/>
      <c r="KEA223" s="727"/>
      <c r="KED223" s="403"/>
      <c r="KEE223" s="403"/>
      <c r="KEQ223" s="727"/>
      <c r="KET223" s="403"/>
      <c r="KEU223" s="403"/>
      <c r="KFG223" s="727"/>
      <c r="KFJ223" s="403"/>
      <c r="KFK223" s="403"/>
      <c r="KFW223" s="727"/>
      <c r="KFZ223" s="403"/>
      <c r="KGA223" s="403"/>
      <c r="KGM223" s="727"/>
      <c r="KGP223" s="403"/>
      <c r="KGQ223" s="403"/>
      <c r="KHC223" s="727"/>
      <c r="KHF223" s="403"/>
      <c r="KHG223" s="403"/>
      <c r="KHS223" s="727"/>
      <c r="KHV223" s="403"/>
      <c r="KHW223" s="403"/>
      <c r="KII223" s="727"/>
      <c r="KIL223" s="403"/>
      <c r="KIM223" s="403"/>
      <c r="KIY223" s="727"/>
      <c r="KJB223" s="403"/>
      <c r="KJC223" s="403"/>
      <c r="KJO223" s="727"/>
      <c r="KJR223" s="403"/>
      <c r="KJS223" s="403"/>
      <c r="KKE223" s="727"/>
      <c r="KKH223" s="403"/>
      <c r="KKI223" s="403"/>
      <c r="KKU223" s="727"/>
      <c r="KKX223" s="403"/>
      <c r="KKY223" s="403"/>
      <c r="KLK223" s="727"/>
      <c r="KLN223" s="403"/>
      <c r="KLO223" s="403"/>
      <c r="KMA223" s="727"/>
      <c r="KMD223" s="403"/>
      <c r="KME223" s="403"/>
      <c r="KMQ223" s="727"/>
      <c r="KMT223" s="403"/>
      <c r="KMU223" s="403"/>
      <c r="KNG223" s="727"/>
      <c r="KNJ223" s="403"/>
      <c r="KNK223" s="403"/>
      <c r="KNW223" s="727"/>
      <c r="KNZ223" s="403"/>
      <c r="KOA223" s="403"/>
      <c r="KOM223" s="727"/>
      <c r="KOP223" s="403"/>
      <c r="KOQ223" s="403"/>
      <c r="KPC223" s="727"/>
      <c r="KPF223" s="403"/>
      <c r="KPG223" s="403"/>
      <c r="KPS223" s="727"/>
      <c r="KPV223" s="403"/>
      <c r="KPW223" s="403"/>
      <c r="KQI223" s="727"/>
      <c r="KQL223" s="403"/>
      <c r="KQM223" s="403"/>
      <c r="KQY223" s="727"/>
      <c r="KRB223" s="403"/>
      <c r="KRC223" s="403"/>
      <c r="KRO223" s="727"/>
      <c r="KRR223" s="403"/>
      <c r="KRS223" s="403"/>
      <c r="KSE223" s="727"/>
      <c r="KSH223" s="403"/>
      <c r="KSI223" s="403"/>
      <c r="KSU223" s="727"/>
      <c r="KSX223" s="403"/>
      <c r="KSY223" s="403"/>
      <c r="KTK223" s="727"/>
      <c r="KTN223" s="403"/>
      <c r="KTO223" s="403"/>
      <c r="KUA223" s="727"/>
      <c r="KUD223" s="403"/>
      <c r="KUE223" s="403"/>
      <c r="KUQ223" s="727"/>
      <c r="KUT223" s="403"/>
      <c r="KUU223" s="403"/>
      <c r="KVG223" s="727"/>
      <c r="KVJ223" s="403"/>
      <c r="KVK223" s="403"/>
      <c r="KVW223" s="727"/>
      <c r="KVZ223" s="403"/>
      <c r="KWA223" s="403"/>
      <c r="KWM223" s="727"/>
      <c r="KWP223" s="403"/>
      <c r="KWQ223" s="403"/>
      <c r="KXC223" s="727"/>
      <c r="KXF223" s="403"/>
      <c r="KXG223" s="403"/>
      <c r="KXS223" s="727"/>
      <c r="KXV223" s="403"/>
      <c r="KXW223" s="403"/>
      <c r="KYI223" s="727"/>
      <c r="KYL223" s="403"/>
      <c r="KYM223" s="403"/>
      <c r="KYY223" s="727"/>
      <c r="KZB223" s="403"/>
      <c r="KZC223" s="403"/>
      <c r="KZO223" s="727"/>
      <c r="KZR223" s="403"/>
      <c r="KZS223" s="403"/>
      <c r="LAE223" s="727"/>
      <c r="LAH223" s="403"/>
      <c r="LAI223" s="403"/>
      <c r="LAU223" s="727"/>
      <c r="LAX223" s="403"/>
      <c r="LAY223" s="403"/>
      <c r="LBK223" s="727"/>
      <c r="LBN223" s="403"/>
      <c r="LBO223" s="403"/>
      <c r="LCA223" s="727"/>
      <c r="LCD223" s="403"/>
      <c r="LCE223" s="403"/>
      <c r="LCQ223" s="727"/>
      <c r="LCT223" s="403"/>
      <c r="LCU223" s="403"/>
      <c r="LDG223" s="727"/>
      <c r="LDJ223" s="403"/>
      <c r="LDK223" s="403"/>
      <c r="LDW223" s="727"/>
      <c r="LDZ223" s="403"/>
      <c r="LEA223" s="403"/>
      <c r="LEM223" s="727"/>
      <c r="LEP223" s="403"/>
      <c r="LEQ223" s="403"/>
      <c r="LFC223" s="727"/>
      <c r="LFF223" s="403"/>
      <c r="LFG223" s="403"/>
      <c r="LFS223" s="727"/>
      <c r="LFV223" s="403"/>
      <c r="LFW223" s="403"/>
      <c r="LGI223" s="727"/>
      <c r="LGL223" s="403"/>
      <c r="LGM223" s="403"/>
      <c r="LGY223" s="727"/>
      <c r="LHB223" s="403"/>
      <c r="LHC223" s="403"/>
      <c r="LHO223" s="727"/>
      <c r="LHR223" s="403"/>
      <c r="LHS223" s="403"/>
      <c r="LIE223" s="727"/>
      <c r="LIH223" s="403"/>
      <c r="LII223" s="403"/>
      <c r="LIU223" s="727"/>
      <c r="LIX223" s="403"/>
      <c r="LIY223" s="403"/>
      <c r="LJK223" s="727"/>
      <c r="LJN223" s="403"/>
      <c r="LJO223" s="403"/>
      <c r="LKA223" s="727"/>
      <c r="LKD223" s="403"/>
      <c r="LKE223" s="403"/>
      <c r="LKQ223" s="727"/>
      <c r="LKT223" s="403"/>
      <c r="LKU223" s="403"/>
      <c r="LLG223" s="727"/>
      <c r="LLJ223" s="403"/>
      <c r="LLK223" s="403"/>
      <c r="LLW223" s="727"/>
      <c r="LLZ223" s="403"/>
      <c r="LMA223" s="403"/>
      <c r="LMM223" s="727"/>
      <c r="LMP223" s="403"/>
      <c r="LMQ223" s="403"/>
      <c r="LNC223" s="727"/>
      <c r="LNF223" s="403"/>
      <c r="LNG223" s="403"/>
      <c r="LNS223" s="727"/>
      <c r="LNV223" s="403"/>
      <c r="LNW223" s="403"/>
      <c r="LOI223" s="727"/>
      <c r="LOL223" s="403"/>
      <c r="LOM223" s="403"/>
      <c r="LOY223" s="727"/>
      <c r="LPB223" s="403"/>
      <c r="LPC223" s="403"/>
      <c r="LPO223" s="727"/>
      <c r="LPR223" s="403"/>
      <c r="LPS223" s="403"/>
      <c r="LQE223" s="727"/>
      <c r="LQH223" s="403"/>
      <c r="LQI223" s="403"/>
      <c r="LQU223" s="727"/>
      <c r="LQX223" s="403"/>
      <c r="LQY223" s="403"/>
      <c r="LRK223" s="727"/>
      <c r="LRN223" s="403"/>
      <c r="LRO223" s="403"/>
      <c r="LSA223" s="727"/>
      <c r="LSD223" s="403"/>
      <c r="LSE223" s="403"/>
      <c r="LSQ223" s="727"/>
      <c r="LST223" s="403"/>
      <c r="LSU223" s="403"/>
      <c r="LTG223" s="727"/>
      <c r="LTJ223" s="403"/>
      <c r="LTK223" s="403"/>
      <c r="LTW223" s="727"/>
      <c r="LTZ223" s="403"/>
      <c r="LUA223" s="403"/>
      <c r="LUM223" s="727"/>
      <c r="LUP223" s="403"/>
      <c r="LUQ223" s="403"/>
      <c r="LVC223" s="727"/>
      <c r="LVF223" s="403"/>
      <c r="LVG223" s="403"/>
      <c r="LVS223" s="727"/>
      <c r="LVV223" s="403"/>
      <c r="LVW223" s="403"/>
      <c r="LWI223" s="727"/>
      <c r="LWL223" s="403"/>
      <c r="LWM223" s="403"/>
      <c r="LWY223" s="727"/>
      <c r="LXB223" s="403"/>
      <c r="LXC223" s="403"/>
      <c r="LXO223" s="727"/>
      <c r="LXR223" s="403"/>
      <c r="LXS223" s="403"/>
      <c r="LYE223" s="727"/>
      <c r="LYH223" s="403"/>
      <c r="LYI223" s="403"/>
      <c r="LYU223" s="727"/>
      <c r="LYX223" s="403"/>
      <c r="LYY223" s="403"/>
      <c r="LZK223" s="727"/>
      <c r="LZN223" s="403"/>
      <c r="LZO223" s="403"/>
      <c r="MAA223" s="727"/>
      <c r="MAD223" s="403"/>
      <c r="MAE223" s="403"/>
      <c r="MAQ223" s="727"/>
      <c r="MAT223" s="403"/>
      <c r="MAU223" s="403"/>
      <c r="MBG223" s="727"/>
      <c r="MBJ223" s="403"/>
      <c r="MBK223" s="403"/>
      <c r="MBW223" s="727"/>
      <c r="MBZ223" s="403"/>
      <c r="MCA223" s="403"/>
      <c r="MCM223" s="727"/>
      <c r="MCP223" s="403"/>
      <c r="MCQ223" s="403"/>
      <c r="MDC223" s="727"/>
      <c r="MDF223" s="403"/>
      <c r="MDG223" s="403"/>
      <c r="MDS223" s="727"/>
      <c r="MDV223" s="403"/>
      <c r="MDW223" s="403"/>
      <c r="MEI223" s="727"/>
      <c r="MEL223" s="403"/>
      <c r="MEM223" s="403"/>
      <c r="MEY223" s="727"/>
      <c r="MFB223" s="403"/>
      <c r="MFC223" s="403"/>
      <c r="MFO223" s="727"/>
      <c r="MFR223" s="403"/>
      <c r="MFS223" s="403"/>
      <c r="MGE223" s="727"/>
      <c r="MGH223" s="403"/>
      <c r="MGI223" s="403"/>
      <c r="MGU223" s="727"/>
      <c r="MGX223" s="403"/>
      <c r="MGY223" s="403"/>
      <c r="MHK223" s="727"/>
      <c r="MHN223" s="403"/>
      <c r="MHO223" s="403"/>
      <c r="MIA223" s="727"/>
      <c r="MID223" s="403"/>
      <c r="MIE223" s="403"/>
      <c r="MIQ223" s="727"/>
      <c r="MIT223" s="403"/>
      <c r="MIU223" s="403"/>
      <c r="MJG223" s="727"/>
      <c r="MJJ223" s="403"/>
      <c r="MJK223" s="403"/>
      <c r="MJW223" s="727"/>
      <c r="MJZ223" s="403"/>
      <c r="MKA223" s="403"/>
      <c r="MKM223" s="727"/>
      <c r="MKP223" s="403"/>
      <c r="MKQ223" s="403"/>
      <c r="MLC223" s="727"/>
      <c r="MLF223" s="403"/>
      <c r="MLG223" s="403"/>
      <c r="MLS223" s="727"/>
      <c r="MLV223" s="403"/>
      <c r="MLW223" s="403"/>
      <c r="MMI223" s="727"/>
      <c r="MML223" s="403"/>
      <c r="MMM223" s="403"/>
      <c r="MMY223" s="727"/>
      <c r="MNB223" s="403"/>
      <c r="MNC223" s="403"/>
      <c r="MNO223" s="727"/>
      <c r="MNR223" s="403"/>
      <c r="MNS223" s="403"/>
      <c r="MOE223" s="727"/>
      <c r="MOH223" s="403"/>
      <c r="MOI223" s="403"/>
      <c r="MOU223" s="727"/>
      <c r="MOX223" s="403"/>
      <c r="MOY223" s="403"/>
      <c r="MPK223" s="727"/>
      <c r="MPN223" s="403"/>
      <c r="MPO223" s="403"/>
      <c r="MQA223" s="727"/>
      <c r="MQD223" s="403"/>
      <c r="MQE223" s="403"/>
      <c r="MQQ223" s="727"/>
      <c r="MQT223" s="403"/>
      <c r="MQU223" s="403"/>
      <c r="MRG223" s="727"/>
      <c r="MRJ223" s="403"/>
      <c r="MRK223" s="403"/>
      <c r="MRW223" s="727"/>
      <c r="MRZ223" s="403"/>
      <c r="MSA223" s="403"/>
      <c r="MSM223" s="727"/>
      <c r="MSP223" s="403"/>
      <c r="MSQ223" s="403"/>
      <c r="MTC223" s="727"/>
      <c r="MTF223" s="403"/>
      <c r="MTG223" s="403"/>
      <c r="MTS223" s="727"/>
      <c r="MTV223" s="403"/>
      <c r="MTW223" s="403"/>
      <c r="MUI223" s="727"/>
      <c r="MUL223" s="403"/>
      <c r="MUM223" s="403"/>
      <c r="MUY223" s="727"/>
      <c r="MVB223" s="403"/>
      <c r="MVC223" s="403"/>
      <c r="MVO223" s="727"/>
      <c r="MVR223" s="403"/>
      <c r="MVS223" s="403"/>
      <c r="MWE223" s="727"/>
      <c r="MWH223" s="403"/>
      <c r="MWI223" s="403"/>
      <c r="MWU223" s="727"/>
      <c r="MWX223" s="403"/>
      <c r="MWY223" s="403"/>
      <c r="MXK223" s="727"/>
      <c r="MXN223" s="403"/>
      <c r="MXO223" s="403"/>
      <c r="MYA223" s="727"/>
      <c r="MYD223" s="403"/>
      <c r="MYE223" s="403"/>
      <c r="MYQ223" s="727"/>
      <c r="MYT223" s="403"/>
      <c r="MYU223" s="403"/>
      <c r="MZG223" s="727"/>
      <c r="MZJ223" s="403"/>
      <c r="MZK223" s="403"/>
      <c r="MZW223" s="727"/>
      <c r="MZZ223" s="403"/>
      <c r="NAA223" s="403"/>
      <c r="NAM223" s="727"/>
      <c r="NAP223" s="403"/>
      <c r="NAQ223" s="403"/>
      <c r="NBC223" s="727"/>
      <c r="NBF223" s="403"/>
      <c r="NBG223" s="403"/>
      <c r="NBS223" s="727"/>
      <c r="NBV223" s="403"/>
      <c r="NBW223" s="403"/>
      <c r="NCI223" s="727"/>
      <c r="NCL223" s="403"/>
      <c r="NCM223" s="403"/>
      <c r="NCY223" s="727"/>
      <c r="NDB223" s="403"/>
      <c r="NDC223" s="403"/>
      <c r="NDO223" s="727"/>
      <c r="NDR223" s="403"/>
      <c r="NDS223" s="403"/>
      <c r="NEE223" s="727"/>
      <c r="NEH223" s="403"/>
      <c r="NEI223" s="403"/>
      <c r="NEU223" s="727"/>
      <c r="NEX223" s="403"/>
      <c r="NEY223" s="403"/>
      <c r="NFK223" s="727"/>
      <c r="NFN223" s="403"/>
      <c r="NFO223" s="403"/>
      <c r="NGA223" s="727"/>
      <c r="NGD223" s="403"/>
      <c r="NGE223" s="403"/>
      <c r="NGQ223" s="727"/>
      <c r="NGT223" s="403"/>
      <c r="NGU223" s="403"/>
      <c r="NHG223" s="727"/>
      <c r="NHJ223" s="403"/>
      <c r="NHK223" s="403"/>
      <c r="NHW223" s="727"/>
      <c r="NHZ223" s="403"/>
      <c r="NIA223" s="403"/>
      <c r="NIM223" s="727"/>
      <c r="NIP223" s="403"/>
      <c r="NIQ223" s="403"/>
      <c r="NJC223" s="727"/>
      <c r="NJF223" s="403"/>
      <c r="NJG223" s="403"/>
      <c r="NJS223" s="727"/>
      <c r="NJV223" s="403"/>
      <c r="NJW223" s="403"/>
      <c r="NKI223" s="727"/>
      <c r="NKL223" s="403"/>
      <c r="NKM223" s="403"/>
      <c r="NKY223" s="727"/>
      <c r="NLB223" s="403"/>
      <c r="NLC223" s="403"/>
      <c r="NLO223" s="727"/>
      <c r="NLR223" s="403"/>
      <c r="NLS223" s="403"/>
      <c r="NME223" s="727"/>
      <c r="NMH223" s="403"/>
      <c r="NMI223" s="403"/>
      <c r="NMU223" s="727"/>
      <c r="NMX223" s="403"/>
      <c r="NMY223" s="403"/>
      <c r="NNK223" s="727"/>
      <c r="NNN223" s="403"/>
      <c r="NNO223" s="403"/>
      <c r="NOA223" s="727"/>
      <c r="NOD223" s="403"/>
      <c r="NOE223" s="403"/>
      <c r="NOQ223" s="727"/>
      <c r="NOT223" s="403"/>
      <c r="NOU223" s="403"/>
      <c r="NPG223" s="727"/>
      <c r="NPJ223" s="403"/>
      <c r="NPK223" s="403"/>
      <c r="NPW223" s="727"/>
      <c r="NPZ223" s="403"/>
      <c r="NQA223" s="403"/>
      <c r="NQM223" s="727"/>
      <c r="NQP223" s="403"/>
      <c r="NQQ223" s="403"/>
      <c r="NRC223" s="727"/>
      <c r="NRF223" s="403"/>
      <c r="NRG223" s="403"/>
      <c r="NRS223" s="727"/>
      <c r="NRV223" s="403"/>
      <c r="NRW223" s="403"/>
      <c r="NSI223" s="727"/>
      <c r="NSL223" s="403"/>
      <c r="NSM223" s="403"/>
      <c r="NSY223" s="727"/>
      <c r="NTB223" s="403"/>
      <c r="NTC223" s="403"/>
      <c r="NTO223" s="727"/>
      <c r="NTR223" s="403"/>
      <c r="NTS223" s="403"/>
      <c r="NUE223" s="727"/>
      <c r="NUH223" s="403"/>
      <c r="NUI223" s="403"/>
      <c r="NUU223" s="727"/>
      <c r="NUX223" s="403"/>
      <c r="NUY223" s="403"/>
      <c r="NVK223" s="727"/>
      <c r="NVN223" s="403"/>
      <c r="NVO223" s="403"/>
      <c r="NWA223" s="727"/>
      <c r="NWD223" s="403"/>
      <c r="NWE223" s="403"/>
      <c r="NWQ223" s="727"/>
      <c r="NWT223" s="403"/>
      <c r="NWU223" s="403"/>
      <c r="NXG223" s="727"/>
      <c r="NXJ223" s="403"/>
      <c r="NXK223" s="403"/>
      <c r="NXW223" s="727"/>
      <c r="NXZ223" s="403"/>
      <c r="NYA223" s="403"/>
      <c r="NYM223" s="727"/>
      <c r="NYP223" s="403"/>
      <c r="NYQ223" s="403"/>
      <c r="NZC223" s="727"/>
      <c r="NZF223" s="403"/>
      <c r="NZG223" s="403"/>
      <c r="NZS223" s="727"/>
      <c r="NZV223" s="403"/>
      <c r="NZW223" s="403"/>
      <c r="OAI223" s="727"/>
      <c r="OAL223" s="403"/>
      <c r="OAM223" s="403"/>
      <c r="OAY223" s="727"/>
      <c r="OBB223" s="403"/>
      <c r="OBC223" s="403"/>
      <c r="OBO223" s="727"/>
      <c r="OBR223" s="403"/>
      <c r="OBS223" s="403"/>
      <c r="OCE223" s="727"/>
      <c r="OCH223" s="403"/>
      <c r="OCI223" s="403"/>
      <c r="OCU223" s="727"/>
      <c r="OCX223" s="403"/>
      <c r="OCY223" s="403"/>
      <c r="ODK223" s="727"/>
      <c r="ODN223" s="403"/>
      <c r="ODO223" s="403"/>
      <c r="OEA223" s="727"/>
      <c r="OED223" s="403"/>
      <c r="OEE223" s="403"/>
      <c r="OEQ223" s="727"/>
      <c r="OET223" s="403"/>
      <c r="OEU223" s="403"/>
      <c r="OFG223" s="727"/>
      <c r="OFJ223" s="403"/>
      <c r="OFK223" s="403"/>
      <c r="OFW223" s="727"/>
      <c r="OFZ223" s="403"/>
      <c r="OGA223" s="403"/>
      <c r="OGM223" s="727"/>
      <c r="OGP223" s="403"/>
      <c r="OGQ223" s="403"/>
      <c r="OHC223" s="727"/>
      <c r="OHF223" s="403"/>
      <c r="OHG223" s="403"/>
      <c r="OHS223" s="727"/>
      <c r="OHV223" s="403"/>
      <c r="OHW223" s="403"/>
      <c r="OII223" s="727"/>
      <c r="OIL223" s="403"/>
      <c r="OIM223" s="403"/>
      <c r="OIY223" s="727"/>
      <c r="OJB223" s="403"/>
      <c r="OJC223" s="403"/>
      <c r="OJO223" s="727"/>
      <c r="OJR223" s="403"/>
      <c r="OJS223" s="403"/>
      <c r="OKE223" s="727"/>
      <c r="OKH223" s="403"/>
      <c r="OKI223" s="403"/>
      <c r="OKU223" s="727"/>
      <c r="OKX223" s="403"/>
      <c r="OKY223" s="403"/>
      <c r="OLK223" s="727"/>
      <c r="OLN223" s="403"/>
      <c r="OLO223" s="403"/>
      <c r="OMA223" s="727"/>
      <c r="OMD223" s="403"/>
      <c r="OME223" s="403"/>
      <c r="OMQ223" s="727"/>
      <c r="OMT223" s="403"/>
      <c r="OMU223" s="403"/>
      <c r="ONG223" s="727"/>
      <c r="ONJ223" s="403"/>
      <c r="ONK223" s="403"/>
      <c r="ONW223" s="727"/>
      <c r="ONZ223" s="403"/>
      <c r="OOA223" s="403"/>
      <c r="OOM223" s="727"/>
      <c r="OOP223" s="403"/>
      <c r="OOQ223" s="403"/>
      <c r="OPC223" s="727"/>
      <c r="OPF223" s="403"/>
      <c r="OPG223" s="403"/>
      <c r="OPS223" s="727"/>
      <c r="OPV223" s="403"/>
      <c r="OPW223" s="403"/>
      <c r="OQI223" s="727"/>
      <c r="OQL223" s="403"/>
      <c r="OQM223" s="403"/>
      <c r="OQY223" s="727"/>
      <c r="ORB223" s="403"/>
      <c r="ORC223" s="403"/>
      <c r="ORO223" s="727"/>
      <c r="ORR223" s="403"/>
      <c r="ORS223" s="403"/>
      <c r="OSE223" s="727"/>
      <c r="OSH223" s="403"/>
      <c r="OSI223" s="403"/>
      <c r="OSU223" s="727"/>
      <c r="OSX223" s="403"/>
      <c r="OSY223" s="403"/>
      <c r="OTK223" s="727"/>
      <c r="OTN223" s="403"/>
      <c r="OTO223" s="403"/>
      <c r="OUA223" s="727"/>
      <c r="OUD223" s="403"/>
      <c r="OUE223" s="403"/>
      <c r="OUQ223" s="727"/>
      <c r="OUT223" s="403"/>
      <c r="OUU223" s="403"/>
      <c r="OVG223" s="727"/>
      <c r="OVJ223" s="403"/>
      <c r="OVK223" s="403"/>
      <c r="OVW223" s="727"/>
      <c r="OVZ223" s="403"/>
      <c r="OWA223" s="403"/>
      <c r="OWM223" s="727"/>
      <c r="OWP223" s="403"/>
      <c r="OWQ223" s="403"/>
      <c r="OXC223" s="727"/>
      <c r="OXF223" s="403"/>
      <c r="OXG223" s="403"/>
      <c r="OXS223" s="727"/>
      <c r="OXV223" s="403"/>
      <c r="OXW223" s="403"/>
      <c r="OYI223" s="727"/>
      <c r="OYL223" s="403"/>
      <c r="OYM223" s="403"/>
      <c r="OYY223" s="727"/>
      <c r="OZB223" s="403"/>
      <c r="OZC223" s="403"/>
      <c r="OZO223" s="727"/>
      <c r="OZR223" s="403"/>
      <c r="OZS223" s="403"/>
      <c r="PAE223" s="727"/>
      <c r="PAH223" s="403"/>
      <c r="PAI223" s="403"/>
      <c r="PAU223" s="727"/>
      <c r="PAX223" s="403"/>
      <c r="PAY223" s="403"/>
      <c r="PBK223" s="727"/>
      <c r="PBN223" s="403"/>
      <c r="PBO223" s="403"/>
      <c r="PCA223" s="727"/>
      <c r="PCD223" s="403"/>
      <c r="PCE223" s="403"/>
      <c r="PCQ223" s="727"/>
      <c r="PCT223" s="403"/>
      <c r="PCU223" s="403"/>
      <c r="PDG223" s="727"/>
      <c r="PDJ223" s="403"/>
      <c r="PDK223" s="403"/>
      <c r="PDW223" s="727"/>
      <c r="PDZ223" s="403"/>
      <c r="PEA223" s="403"/>
      <c r="PEM223" s="727"/>
      <c r="PEP223" s="403"/>
      <c r="PEQ223" s="403"/>
      <c r="PFC223" s="727"/>
      <c r="PFF223" s="403"/>
      <c r="PFG223" s="403"/>
      <c r="PFS223" s="727"/>
      <c r="PFV223" s="403"/>
      <c r="PFW223" s="403"/>
      <c r="PGI223" s="727"/>
      <c r="PGL223" s="403"/>
      <c r="PGM223" s="403"/>
      <c r="PGY223" s="727"/>
      <c r="PHB223" s="403"/>
      <c r="PHC223" s="403"/>
      <c r="PHO223" s="727"/>
      <c r="PHR223" s="403"/>
      <c r="PHS223" s="403"/>
      <c r="PIE223" s="727"/>
      <c r="PIH223" s="403"/>
      <c r="PII223" s="403"/>
      <c r="PIU223" s="727"/>
      <c r="PIX223" s="403"/>
      <c r="PIY223" s="403"/>
      <c r="PJK223" s="727"/>
      <c r="PJN223" s="403"/>
      <c r="PJO223" s="403"/>
      <c r="PKA223" s="727"/>
      <c r="PKD223" s="403"/>
      <c r="PKE223" s="403"/>
      <c r="PKQ223" s="727"/>
      <c r="PKT223" s="403"/>
      <c r="PKU223" s="403"/>
      <c r="PLG223" s="727"/>
      <c r="PLJ223" s="403"/>
      <c r="PLK223" s="403"/>
      <c r="PLW223" s="727"/>
      <c r="PLZ223" s="403"/>
      <c r="PMA223" s="403"/>
      <c r="PMM223" s="727"/>
      <c r="PMP223" s="403"/>
      <c r="PMQ223" s="403"/>
      <c r="PNC223" s="727"/>
      <c r="PNF223" s="403"/>
      <c r="PNG223" s="403"/>
      <c r="PNS223" s="727"/>
      <c r="PNV223" s="403"/>
      <c r="PNW223" s="403"/>
      <c r="POI223" s="727"/>
      <c r="POL223" s="403"/>
      <c r="POM223" s="403"/>
      <c r="POY223" s="727"/>
      <c r="PPB223" s="403"/>
      <c r="PPC223" s="403"/>
      <c r="PPO223" s="727"/>
      <c r="PPR223" s="403"/>
      <c r="PPS223" s="403"/>
      <c r="PQE223" s="727"/>
      <c r="PQH223" s="403"/>
      <c r="PQI223" s="403"/>
      <c r="PQU223" s="727"/>
      <c r="PQX223" s="403"/>
      <c r="PQY223" s="403"/>
      <c r="PRK223" s="727"/>
      <c r="PRN223" s="403"/>
      <c r="PRO223" s="403"/>
      <c r="PSA223" s="727"/>
      <c r="PSD223" s="403"/>
      <c r="PSE223" s="403"/>
      <c r="PSQ223" s="727"/>
      <c r="PST223" s="403"/>
      <c r="PSU223" s="403"/>
      <c r="PTG223" s="727"/>
      <c r="PTJ223" s="403"/>
      <c r="PTK223" s="403"/>
      <c r="PTW223" s="727"/>
      <c r="PTZ223" s="403"/>
      <c r="PUA223" s="403"/>
      <c r="PUM223" s="727"/>
      <c r="PUP223" s="403"/>
      <c r="PUQ223" s="403"/>
      <c r="PVC223" s="727"/>
      <c r="PVF223" s="403"/>
      <c r="PVG223" s="403"/>
      <c r="PVS223" s="727"/>
      <c r="PVV223" s="403"/>
      <c r="PVW223" s="403"/>
      <c r="PWI223" s="727"/>
      <c r="PWL223" s="403"/>
      <c r="PWM223" s="403"/>
      <c r="PWY223" s="727"/>
      <c r="PXB223" s="403"/>
      <c r="PXC223" s="403"/>
      <c r="PXO223" s="727"/>
      <c r="PXR223" s="403"/>
      <c r="PXS223" s="403"/>
      <c r="PYE223" s="727"/>
      <c r="PYH223" s="403"/>
      <c r="PYI223" s="403"/>
      <c r="PYU223" s="727"/>
      <c r="PYX223" s="403"/>
      <c r="PYY223" s="403"/>
      <c r="PZK223" s="727"/>
      <c r="PZN223" s="403"/>
      <c r="PZO223" s="403"/>
      <c r="QAA223" s="727"/>
      <c r="QAD223" s="403"/>
      <c r="QAE223" s="403"/>
      <c r="QAQ223" s="727"/>
      <c r="QAT223" s="403"/>
      <c r="QAU223" s="403"/>
      <c r="QBG223" s="727"/>
      <c r="QBJ223" s="403"/>
      <c r="QBK223" s="403"/>
      <c r="QBW223" s="727"/>
      <c r="QBZ223" s="403"/>
      <c r="QCA223" s="403"/>
      <c r="QCM223" s="727"/>
      <c r="QCP223" s="403"/>
      <c r="QCQ223" s="403"/>
      <c r="QDC223" s="727"/>
      <c r="QDF223" s="403"/>
      <c r="QDG223" s="403"/>
      <c r="QDS223" s="727"/>
      <c r="QDV223" s="403"/>
      <c r="QDW223" s="403"/>
      <c r="QEI223" s="727"/>
      <c r="QEL223" s="403"/>
      <c r="QEM223" s="403"/>
      <c r="QEY223" s="727"/>
      <c r="QFB223" s="403"/>
      <c r="QFC223" s="403"/>
      <c r="QFO223" s="727"/>
      <c r="QFR223" s="403"/>
      <c r="QFS223" s="403"/>
      <c r="QGE223" s="727"/>
      <c r="QGH223" s="403"/>
      <c r="QGI223" s="403"/>
      <c r="QGU223" s="727"/>
      <c r="QGX223" s="403"/>
      <c r="QGY223" s="403"/>
      <c r="QHK223" s="727"/>
      <c r="QHN223" s="403"/>
      <c r="QHO223" s="403"/>
      <c r="QIA223" s="727"/>
      <c r="QID223" s="403"/>
      <c r="QIE223" s="403"/>
      <c r="QIQ223" s="727"/>
      <c r="QIT223" s="403"/>
      <c r="QIU223" s="403"/>
      <c r="QJG223" s="727"/>
      <c r="QJJ223" s="403"/>
      <c r="QJK223" s="403"/>
      <c r="QJW223" s="727"/>
      <c r="QJZ223" s="403"/>
      <c r="QKA223" s="403"/>
      <c r="QKM223" s="727"/>
      <c r="QKP223" s="403"/>
      <c r="QKQ223" s="403"/>
      <c r="QLC223" s="727"/>
      <c r="QLF223" s="403"/>
      <c r="QLG223" s="403"/>
      <c r="QLS223" s="727"/>
      <c r="QLV223" s="403"/>
      <c r="QLW223" s="403"/>
      <c r="QMI223" s="727"/>
      <c r="QML223" s="403"/>
      <c r="QMM223" s="403"/>
      <c r="QMY223" s="727"/>
      <c r="QNB223" s="403"/>
      <c r="QNC223" s="403"/>
      <c r="QNO223" s="727"/>
      <c r="QNR223" s="403"/>
      <c r="QNS223" s="403"/>
      <c r="QOE223" s="727"/>
      <c r="QOH223" s="403"/>
      <c r="QOI223" s="403"/>
      <c r="QOU223" s="727"/>
      <c r="QOX223" s="403"/>
      <c r="QOY223" s="403"/>
      <c r="QPK223" s="727"/>
      <c r="QPN223" s="403"/>
      <c r="QPO223" s="403"/>
      <c r="QQA223" s="727"/>
      <c r="QQD223" s="403"/>
      <c r="QQE223" s="403"/>
      <c r="QQQ223" s="727"/>
      <c r="QQT223" s="403"/>
      <c r="QQU223" s="403"/>
      <c r="QRG223" s="727"/>
      <c r="QRJ223" s="403"/>
      <c r="QRK223" s="403"/>
      <c r="QRW223" s="727"/>
      <c r="QRZ223" s="403"/>
      <c r="QSA223" s="403"/>
      <c r="QSM223" s="727"/>
      <c r="QSP223" s="403"/>
      <c r="QSQ223" s="403"/>
      <c r="QTC223" s="727"/>
      <c r="QTF223" s="403"/>
      <c r="QTG223" s="403"/>
      <c r="QTS223" s="727"/>
      <c r="QTV223" s="403"/>
      <c r="QTW223" s="403"/>
      <c r="QUI223" s="727"/>
      <c r="QUL223" s="403"/>
      <c r="QUM223" s="403"/>
      <c r="QUY223" s="727"/>
      <c r="QVB223" s="403"/>
      <c r="QVC223" s="403"/>
      <c r="QVO223" s="727"/>
      <c r="QVR223" s="403"/>
      <c r="QVS223" s="403"/>
      <c r="QWE223" s="727"/>
      <c r="QWH223" s="403"/>
      <c r="QWI223" s="403"/>
      <c r="QWU223" s="727"/>
      <c r="QWX223" s="403"/>
      <c r="QWY223" s="403"/>
      <c r="QXK223" s="727"/>
      <c r="QXN223" s="403"/>
      <c r="QXO223" s="403"/>
      <c r="QYA223" s="727"/>
      <c r="QYD223" s="403"/>
      <c r="QYE223" s="403"/>
      <c r="QYQ223" s="727"/>
      <c r="QYT223" s="403"/>
      <c r="QYU223" s="403"/>
      <c r="QZG223" s="727"/>
      <c r="QZJ223" s="403"/>
      <c r="QZK223" s="403"/>
      <c r="QZW223" s="727"/>
      <c r="QZZ223" s="403"/>
      <c r="RAA223" s="403"/>
      <c r="RAM223" s="727"/>
      <c r="RAP223" s="403"/>
      <c r="RAQ223" s="403"/>
      <c r="RBC223" s="727"/>
      <c r="RBF223" s="403"/>
      <c r="RBG223" s="403"/>
      <c r="RBS223" s="727"/>
      <c r="RBV223" s="403"/>
      <c r="RBW223" s="403"/>
      <c r="RCI223" s="727"/>
      <c r="RCL223" s="403"/>
      <c r="RCM223" s="403"/>
      <c r="RCY223" s="727"/>
      <c r="RDB223" s="403"/>
      <c r="RDC223" s="403"/>
      <c r="RDO223" s="727"/>
      <c r="RDR223" s="403"/>
      <c r="RDS223" s="403"/>
      <c r="REE223" s="727"/>
      <c r="REH223" s="403"/>
      <c r="REI223" s="403"/>
      <c r="REU223" s="727"/>
      <c r="REX223" s="403"/>
      <c r="REY223" s="403"/>
      <c r="RFK223" s="727"/>
      <c r="RFN223" s="403"/>
      <c r="RFO223" s="403"/>
      <c r="RGA223" s="727"/>
      <c r="RGD223" s="403"/>
      <c r="RGE223" s="403"/>
      <c r="RGQ223" s="727"/>
      <c r="RGT223" s="403"/>
      <c r="RGU223" s="403"/>
      <c r="RHG223" s="727"/>
      <c r="RHJ223" s="403"/>
      <c r="RHK223" s="403"/>
      <c r="RHW223" s="727"/>
      <c r="RHZ223" s="403"/>
      <c r="RIA223" s="403"/>
      <c r="RIM223" s="727"/>
      <c r="RIP223" s="403"/>
      <c r="RIQ223" s="403"/>
      <c r="RJC223" s="727"/>
      <c r="RJF223" s="403"/>
      <c r="RJG223" s="403"/>
      <c r="RJS223" s="727"/>
      <c r="RJV223" s="403"/>
      <c r="RJW223" s="403"/>
      <c r="RKI223" s="727"/>
      <c r="RKL223" s="403"/>
      <c r="RKM223" s="403"/>
      <c r="RKY223" s="727"/>
      <c r="RLB223" s="403"/>
      <c r="RLC223" s="403"/>
      <c r="RLO223" s="727"/>
      <c r="RLR223" s="403"/>
      <c r="RLS223" s="403"/>
      <c r="RME223" s="727"/>
      <c r="RMH223" s="403"/>
      <c r="RMI223" s="403"/>
      <c r="RMU223" s="727"/>
      <c r="RMX223" s="403"/>
      <c r="RMY223" s="403"/>
      <c r="RNK223" s="727"/>
      <c r="RNN223" s="403"/>
      <c r="RNO223" s="403"/>
      <c r="ROA223" s="727"/>
      <c r="ROD223" s="403"/>
      <c r="ROE223" s="403"/>
      <c r="ROQ223" s="727"/>
      <c r="ROT223" s="403"/>
      <c r="ROU223" s="403"/>
      <c r="RPG223" s="727"/>
      <c r="RPJ223" s="403"/>
      <c r="RPK223" s="403"/>
      <c r="RPW223" s="727"/>
      <c r="RPZ223" s="403"/>
      <c r="RQA223" s="403"/>
      <c r="RQM223" s="727"/>
      <c r="RQP223" s="403"/>
      <c r="RQQ223" s="403"/>
      <c r="RRC223" s="727"/>
      <c r="RRF223" s="403"/>
      <c r="RRG223" s="403"/>
      <c r="RRS223" s="727"/>
      <c r="RRV223" s="403"/>
      <c r="RRW223" s="403"/>
      <c r="RSI223" s="727"/>
      <c r="RSL223" s="403"/>
      <c r="RSM223" s="403"/>
      <c r="RSY223" s="727"/>
      <c r="RTB223" s="403"/>
      <c r="RTC223" s="403"/>
      <c r="RTO223" s="727"/>
      <c r="RTR223" s="403"/>
      <c r="RTS223" s="403"/>
      <c r="RUE223" s="727"/>
      <c r="RUH223" s="403"/>
      <c r="RUI223" s="403"/>
      <c r="RUU223" s="727"/>
      <c r="RUX223" s="403"/>
      <c r="RUY223" s="403"/>
      <c r="RVK223" s="727"/>
      <c r="RVN223" s="403"/>
      <c r="RVO223" s="403"/>
      <c r="RWA223" s="727"/>
      <c r="RWD223" s="403"/>
      <c r="RWE223" s="403"/>
      <c r="RWQ223" s="727"/>
      <c r="RWT223" s="403"/>
      <c r="RWU223" s="403"/>
      <c r="RXG223" s="727"/>
      <c r="RXJ223" s="403"/>
      <c r="RXK223" s="403"/>
      <c r="RXW223" s="727"/>
      <c r="RXZ223" s="403"/>
      <c r="RYA223" s="403"/>
      <c r="RYM223" s="727"/>
      <c r="RYP223" s="403"/>
      <c r="RYQ223" s="403"/>
      <c r="RZC223" s="727"/>
      <c r="RZF223" s="403"/>
      <c r="RZG223" s="403"/>
      <c r="RZS223" s="727"/>
      <c r="RZV223" s="403"/>
      <c r="RZW223" s="403"/>
      <c r="SAI223" s="727"/>
      <c r="SAL223" s="403"/>
      <c r="SAM223" s="403"/>
      <c r="SAY223" s="727"/>
      <c r="SBB223" s="403"/>
      <c r="SBC223" s="403"/>
      <c r="SBO223" s="727"/>
      <c r="SBR223" s="403"/>
      <c r="SBS223" s="403"/>
      <c r="SCE223" s="727"/>
      <c r="SCH223" s="403"/>
      <c r="SCI223" s="403"/>
      <c r="SCU223" s="727"/>
      <c r="SCX223" s="403"/>
      <c r="SCY223" s="403"/>
      <c r="SDK223" s="727"/>
      <c r="SDN223" s="403"/>
      <c r="SDO223" s="403"/>
      <c r="SEA223" s="727"/>
      <c r="SED223" s="403"/>
      <c r="SEE223" s="403"/>
      <c r="SEQ223" s="727"/>
      <c r="SET223" s="403"/>
      <c r="SEU223" s="403"/>
      <c r="SFG223" s="727"/>
      <c r="SFJ223" s="403"/>
      <c r="SFK223" s="403"/>
      <c r="SFW223" s="727"/>
      <c r="SFZ223" s="403"/>
      <c r="SGA223" s="403"/>
      <c r="SGM223" s="727"/>
      <c r="SGP223" s="403"/>
      <c r="SGQ223" s="403"/>
      <c r="SHC223" s="727"/>
      <c r="SHF223" s="403"/>
      <c r="SHG223" s="403"/>
      <c r="SHS223" s="727"/>
      <c r="SHV223" s="403"/>
      <c r="SHW223" s="403"/>
      <c r="SII223" s="727"/>
      <c r="SIL223" s="403"/>
      <c r="SIM223" s="403"/>
      <c r="SIY223" s="727"/>
      <c r="SJB223" s="403"/>
      <c r="SJC223" s="403"/>
      <c r="SJO223" s="727"/>
      <c r="SJR223" s="403"/>
      <c r="SJS223" s="403"/>
      <c r="SKE223" s="727"/>
      <c r="SKH223" s="403"/>
      <c r="SKI223" s="403"/>
      <c r="SKU223" s="727"/>
      <c r="SKX223" s="403"/>
      <c r="SKY223" s="403"/>
      <c r="SLK223" s="727"/>
      <c r="SLN223" s="403"/>
      <c r="SLO223" s="403"/>
      <c r="SMA223" s="727"/>
      <c r="SMD223" s="403"/>
      <c r="SME223" s="403"/>
      <c r="SMQ223" s="727"/>
      <c r="SMT223" s="403"/>
      <c r="SMU223" s="403"/>
      <c r="SNG223" s="727"/>
      <c r="SNJ223" s="403"/>
      <c r="SNK223" s="403"/>
      <c r="SNW223" s="727"/>
      <c r="SNZ223" s="403"/>
      <c r="SOA223" s="403"/>
      <c r="SOM223" s="727"/>
      <c r="SOP223" s="403"/>
      <c r="SOQ223" s="403"/>
      <c r="SPC223" s="727"/>
      <c r="SPF223" s="403"/>
      <c r="SPG223" s="403"/>
      <c r="SPS223" s="727"/>
      <c r="SPV223" s="403"/>
      <c r="SPW223" s="403"/>
      <c r="SQI223" s="727"/>
      <c r="SQL223" s="403"/>
      <c r="SQM223" s="403"/>
      <c r="SQY223" s="727"/>
      <c r="SRB223" s="403"/>
      <c r="SRC223" s="403"/>
      <c r="SRO223" s="727"/>
      <c r="SRR223" s="403"/>
      <c r="SRS223" s="403"/>
      <c r="SSE223" s="727"/>
      <c r="SSH223" s="403"/>
      <c r="SSI223" s="403"/>
      <c r="SSU223" s="727"/>
      <c r="SSX223" s="403"/>
      <c r="SSY223" s="403"/>
      <c r="STK223" s="727"/>
      <c r="STN223" s="403"/>
      <c r="STO223" s="403"/>
      <c r="SUA223" s="727"/>
      <c r="SUD223" s="403"/>
      <c r="SUE223" s="403"/>
      <c r="SUQ223" s="727"/>
      <c r="SUT223" s="403"/>
      <c r="SUU223" s="403"/>
      <c r="SVG223" s="727"/>
      <c r="SVJ223" s="403"/>
      <c r="SVK223" s="403"/>
      <c r="SVW223" s="727"/>
      <c r="SVZ223" s="403"/>
      <c r="SWA223" s="403"/>
      <c r="SWM223" s="727"/>
      <c r="SWP223" s="403"/>
      <c r="SWQ223" s="403"/>
      <c r="SXC223" s="727"/>
      <c r="SXF223" s="403"/>
      <c r="SXG223" s="403"/>
      <c r="SXS223" s="727"/>
      <c r="SXV223" s="403"/>
      <c r="SXW223" s="403"/>
      <c r="SYI223" s="727"/>
      <c r="SYL223" s="403"/>
      <c r="SYM223" s="403"/>
      <c r="SYY223" s="727"/>
      <c r="SZB223" s="403"/>
      <c r="SZC223" s="403"/>
      <c r="SZO223" s="727"/>
      <c r="SZR223" s="403"/>
      <c r="SZS223" s="403"/>
      <c r="TAE223" s="727"/>
      <c r="TAH223" s="403"/>
      <c r="TAI223" s="403"/>
      <c r="TAU223" s="727"/>
      <c r="TAX223" s="403"/>
      <c r="TAY223" s="403"/>
      <c r="TBK223" s="727"/>
      <c r="TBN223" s="403"/>
      <c r="TBO223" s="403"/>
      <c r="TCA223" s="727"/>
      <c r="TCD223" s="403"/>
      <c r="TCE223" s="403"/>
      <c r="TCQ223" s="727"/>
      <c r="TCT223" s="403"/>
      <c r="TCU223" s="403"/>
      <c r="TDG223" s="727"/>
      <c r="TDJ223" s="403"/>
      <c r="TDK223" s="403"/>
      <c r="TDW223" s="727"/>
      <c r="TDZ223" s="403"/>
      <c r="TEA223" s="403"/>
      <c r="TEM223" s="727"/>
      <c r="TEP223" s="403"/>
      <c r="TEQ223" s="403"/>
      <c r="TFC223" s="727"/>
      <c r="TFF223" s="403"/>
      <c r="TFG223" s="403"/>
      <c r="TFS223" s="727"/>
      <c r="TFV223" s="403"/>
      <c r="TFW223" s="403"/>
      <c r="TGI223" s="727"/>
      <c r="TGL223" s="403"/>
      <c r="TGM223" s="403"/>
      <c r="TGY223" s="727"/>
      <c r="THB223" s="403"/>
      <c r="THC223" s="403"/>
      <c r="THO223" s="727"/>
      <c r="THR223" s="403"/>
      <c r="THS223" s="403"/>
      <c r="TIE223" s="727"/>
      <c r="TIH223" s="403"/>
      <c r="TII223" s="403"/>
      <c r="TIU223" s="727"/>
      <c r="TIX223" s="403"/>
      <c r="TIY223" s="403"/>
      <c r="TJK223" s="727"/>
      <c r="TJN223" s="403"/>
      <c r="TJO223" s="403"/>
      <c r="TKA223" s="727"/>
      <c r="TKD223" s="403"/>
      <c r="TKE223" s="403"/>
      <c r="TKQ223" s="727"/>
      <c r="TKT223" s="403"/>
      <c r="TKU223" s="403"/>
      <c r="TLG223" s="727"/>
      <c r="TLJ223" s="403"/>
      <c r="TLK223" s="403"/>
      <c r="TLW223" s="727"/>
      <c r="TLZ223" s="403"/>
      <c r="TMA223" s="403"/>
      <c r="TMM223" s="727"/>
      <c r="TMP223" s="403"/>
      <c r="TMQ223" s="403"/>
      <c r="TNC223" s="727"/>
      <c r="TNF223" s="403"/>
      <c r="TNG223" s="403"/>
      <c r="TNS223" s="727"/>
      <c r="TNV223" s="403"/>
      <c r="TNW223" s="403"/>
      <c r="TOI223" s="727"/>
      <c r="TOL223" s="403"/>
      <c r="TOM223" s="403"/>
      <c r="TOY223" s="727"/>
      <c r="TPB223" s="403"/>
      <c r="TPC223" s="403"/>
      <c r="TPO223" s="727"/>
      <c r="TPR223" s="403"/>
      <c r="TPS223" s="403"/>
      <c r="TQE223" s="727"/>
      <c r="TQH223" s="403"/>
      <c r="TQI223" s="403"/>
      <c r="TQU223" s="727"/>
      <c r="TQX223" s="403"/>
      <c r="TQY223" s="403"/>
      <c r="TRK223" s="727"/>
      <c r="TRN223" s="403"/>
      <c r="TRO223" s="403"/>
      <c r="TSA223" s="727"/>
      <c r="TSD223" s="403"/>
      <c r="TSE223" s="403"/>
      <c r="TSQ223" s="727"/>
      <c r="TST223" s="403"/>
      <c r="TSU223" s="403"/>
      <c r="TTG223" s="727"/>
      <c r="TTJ223" s="403"/>
      <c r="TTK223" s="403"/>
      <c r="TTW223" s="727"/>
      <c r="TTZ223" s="403"/>
      <c r="TUA223" s="403"/>
      <c r="TUM223" s="727"/>
      <c r="TUP223" s="403"/>
      <c r="TUQ223" s="403"/>
      <c r="TVC223" s="727"/>
      <c r="TVF223" s="403"/>
      <c r="TVG223" s="403"/>
      <c r="TVS223" s="727"/>
      <c r="TVV223" s="403"/>
      <c r="TVW223" s="403"/>
      <c r="TWI223" s="727"/>
      <c r="TWL223" s="403"/>
      <c r="TWM223" s="403"/>
      <c r="TWY223" s="727"/>
      <c r="TXB223" s="403"/>
      <c r="TXC223" s="403"/>
      <c r="TXO223" s="727"/>
      <c r="TXR223" s="403"/>
      <c r="TXS223" s="403"/>
      <c r="TYE223" s="727"/>
      <c r="TYH223" s="403"/>
      <c r="TYI223" s="403"/>
      <c r="TYU223" s="727"/>
      <c r="TYX223" s="403"/>
      <c r="TYY223" s="403"/>
      <c r="TZK223" s="727"/>
      <c r="TZN223" s="403"/>
      <c r="TZO223" s="403"/>
      <c r="UAA223" s="727"/>
      <c r="UAD223" s="403"/>
      <c r="UAE223" s="403"/>
      <c r="UAQ223" s="727"/>
      <c r="UAT223" s="403"/>
      <c r="UAU223" s="403"/>
      <c r="UBG223" s="727"/>
      <c r="UBJ223" s="403"/>
      <c r="UBK223" s="403"/>
      <c r="UBW223" s="727"/>
      <c r="UBZ223" s="403"/>
      <c r="UCA223" s="403"/>
      <c r="UCM223" s="727"/>
      <c r="UCP223" s="403"/>
      <c r="UCQ223" s="403"/>
      <c r="UDC223" s="727"/>
      <c r="UDF223" s="403"/>
      <c r="UDG223" s="403"/>
      <c r="UDS223" s="727"/>
      <c r="UDV223" s="403"/>
      <c r="UDW223" s="403"/>
      <c r="UEI223" s="727"/>
      <c r="UEL223" s="403"/>
      <c r="UEM223" s="403"/>
      <c r="UEY223" s="727"/>
      <c r="UFB223" s="403"/>
      <c r="UFC223" s="403"/>
      <c r="UFO223" s="727"/>
      <c r="UFR223" s="403"/>
      <c r="UFS223" s="403"/>
      <c r="UGE223" s="727"/>
      <c r="UGH223" s="403"/>
      <c r="UGI223" s="403"/>
      <c r="UGU223" s="727"/>
      <c r="UGX223" s="403"/>
      <c r="UGY223" s="403"/>
      <c r="UHK223" s="727"/>
      <c r="UHN223" s="403"/>
      <c r="UHO223" s="403"/>
      <c r="UIA223" s="727"/>
      <c r="UID223" s="403"/>
      <c r="UIE223" s="403"/>
      <c r="UIQ223" s="727"/>
      <c r="UIT223" s="403"/>
      <c r="UIU223" s="403"/>
      <c r="UJG223" s="727"/>
      <c r="UJJ223" s="403"/>
      <c r="UJK223" s="403"/>
      <c r="UJW223" s="727"/>
      <c r="UJZ223" s="403"/>
      <c r="UKA223" s="403"/>
      <c r="UKM223" s="727"/>
      <c r="UKP223" s="403"/>
      <c r="UKQ223" s="403"/>
      <c r="ULC223" s="727"/>
      <c r="ULF223" s="403"/>
      <c r="ULG223" s="403"/>
      <c r="ULS223" s="727"/>
      <c r="ULV223" s="403"/>
      <c r="ULW223" s="403"/>
      <c r="UMI223" s="727"/>
      <c r="UML223" s="403"/>
      <c r="UMM223" s="403"/>
      <c r="UMY223" s="727"/>
      <c r="UNB223" s="403"/>
      <c r="UNC223" s="403"/>
      <c r="UNO223" s="727"/>
      <c r="UNR223" s="403"/>
      <c r="UNS223" s="403"/>
      <c r="UOE223" s="727"/>
      <c r="UOH223" s="403"/>
      <c r="UOI223" s="403"/>
      <c r="UOU223" s="727"/>
      <c r="UOX223" s="403"/>
      <c r="UOY223" s="403"/>
      <c r="UPK223" s="727"/>
      <c r="UPN223" s="403"/>
      <c r="UPO223" s="403"/>
      <c r="UQA223" s="727"/>
      <c r="UQD223" s="403"/>
      <c r="UQE223" s="403"/>
      <c r="UQQ223" s="727"/>
      <c r="UQT223" s="403"/>
      <c r="UQU223" s="403"/>
      <c r="URG223" s="727"/>
      <c r="URJ223" s="403"/>
      <c r="URK223" s="403"/>
      <c r="URW223" s="727"/>
      <c r="URZ223" s="403"/>
      <c r="USA223" s="403"/>
      <c r="USM223" s="727"/>
      <c r="USP223" s="403"/>
      <c r="USQ223" s="403"/>
      <c r="UTC223" s="727"/>
      <c r="UTF223" s="403"/>
      <c r="UTG223" s="403"/>
      <c r="UTS223" s="727"/>
      <c r="UTV223" s="403"/>
      <c r="UTW223" s="403"/>
      <c r="UUI223" s="727"/>
      <c r="UUL223" s="403"/>
      <c r="UUM223" s="403"/>
      <c r="UUY223" s="727"/>
      <c r="UVB223" s="403"/>
      <c r="UVC223" s="403"/>
      <c r="UVO223" s="727"/>
      <c r="UVR223" s="403"/>
      <c r="UVS223" s="403"/>
      <c r="UWE223" s="727"/>
      <c r="UWH223" s="403"/>
      <c r="UWI223" s="403"/>
      <c r="UWU223" s="727"/>
      <c r="UWX223" s="403"/>
      <c r="UWY223" s="403"/>
      <c r="UXK223" s="727"/>
      <c r="UXN223" s="403"/>
      <c r="UXO223" s="403"/>
      <c r="UYA223" s="727"/>
      <c r="UYD223" s="403"/>
      <c r="UYE223" s="403"/>
      <c r="UYQ223" s="727"/>
      <c r="UYT223" s="403"/>
      <c r="UYU223" s="403"/>
      <c r="UZG223" s="727"/>
      <c r="UZJ223" s="403"/>
      <c r="UZK223" s="403"/>
      <c r="UZW223" s="727"/>
      <c r="UZZ223" s="403"/>
      <c r="VAA223" s="403"/>
      <c r="VAM223" s="727"/>
      <c r="VAP223" s="403"/>
      <c r="VAQ223" s="403"/>
      <c r="VBC223" s="727"/>
      <c r="VBF223" s="403"/>
      <c r="VBG223" s="403"/>
      <c r="VBS223" s="727"/>
      <c r="VBV223" s="403"/>
      <c r="VBW223" s="403"/>
      <c r="VCI223" s="727"/>
      <c r="VCL223" s="403"/>
      <c r="VCM223" s="403"/>
      <c r="VCY223" s="727"/>
      <c r="VDB223" s="403"/>
      <c r="VDC223" s="403"/>
      <c r="VDO223" s="727"/>
      <c r="VDR223" s="403"/>
      <c r="VDS223" s="403"/>
      <c r="VEE223" s="727"/>
      <c r="VEH223" s="403"/>
      <c r="VEI223" s="403"/>
      <c r="VEU223" s="727"/>
      <c r="VEX223" s="403"/>
      <c r="VEY223" s="403"/>
      <c r="VFK223" s="727"/>
      <c r="VFN223" s="403"/>
      <c r="VFO223" s="403"/>
      <c r="VGA223" s="727"/>
      <c r="VGD223" s="403"/>
      <c r="VGE223" s="403"/>
      <c r="VGQ223" s="727"/>
      <c r="VGT223" s="403"/>
      <c r="VGU223" s="403"/>
      <c r="VHG223" s="727"/>
      <c r="VHJ223" s="403"/>
      <c r="VHK223" s="403"/>
      <c r="VHW223" s="727"/>
      <c r="VHZ223" s="403"/>
      <c r="VIA223" s="403"/>
      <c r="VIM223" s="727"/>
      <c r="VIP223" s="403"/>
      <c r="VIQ223" s="403"/>
      <c r="VJC223" s="727"/>
      <c r="VJF223" s="403"/>
      <c r="VJG223" s="403"/>
      <c r="VJS223" s="727"/>
      <c r="VJV223" s="403"/>
      <c r="VJW223" s="403"/>
      <c r="VKI223" s="727"/>
      <c r="VKL223" s="403"/>
      <c r="VKM223" s="403"/>
      <c r="VKY223" s="727"/>
      <c r="VLB223" s="403"/>
      <c r="VLC223" s="403"/>
      <c r="VLO223" s="727"/>
      <c r="VLR223" s="403"/>
      <c r="VLS223" s="403"/>
      <c r="VME223" s="727"/>
      <c r="VMH223" s="403"/>
      <c r="VMI223" s="403"/>
      <c r="VMU223" s="727"/>
      <c r="VMX223" s="403"/>
      <c r="VMY223" s="403"/>
      <c r="VNK223" s="727"/>
      <c r="VNN223" s="403"/>
      <c r="VNO223" s="403"/>
      <c r="VOA223" s="727"/>
      <c r="VOD223" s="403"/>
      <c r="VOE223" s="403"/>
      <c r="VOQ223" s="727"/>
      <c r="VOT223" s="403"/>
      <c r="VOU223" s="403"/>
      <c r="VPG223" s="727"/>
      <c r="VPJ223" s="403"/>
      <c r="VPK223" s="403"/>
      <c r="VPW223" s="727"/>
      <c r="VPZ223" s="403"/>
      <c r="VQA223" s="403"/>
      <c r="VQM223" s="727"/>
      <c r="VQP223" s="403"/>
      <c r="VQQ223" s="403"/>
      <c r="VRC223" s="727"/>
      <c r="VRF223" s="403"/>
      <c r="VRG223" s="403"/>
      <c r="VRS223" s="727"/>
      <c r="VRV223" s="403"/>
      <c r="VRW223" s="403"/>
      <c r="VSI223" s="727"/>
      <c r="VSL223" s="403"/>
      <c r="VSM223" s="403"/>
      <c r="VSY223" s="727"/>
      <c r="VTB223" s="403"/>
      <c r="VTC223" s="403"/>
      <c r="VTO223" s="727"/>
      <c r="VTR223" s="403"/>
      <c r="VTS223" s="403"/>
      <c r="VUE223" s="727"/>
      <c r="VUH223" s="403"/>
      <c r="VUI223" s="403"/>
      <c r="VUU223" s="727"/>
      <c r="VUX223" s="403"/>
      <c r="VUY223" s="403"/>
      <c r="VVK223" s="727"/>
      <c r="VVN223" s="403"/>
      <c r="VVO223" s="403"/>
      <c r="VWA223" s="727"/>
      <c r="VWD223" s="403"/>
      <c r="VWE223" s="403"/>
      <c r="VWQ223" s="727"/>
      <c r="VWT223" s="403"/>
      <c r="VWU223" s="403"/>
      <c r="VXG223" s="727"/>
      <c r="VXJ223" s="403"/>
      <c r="VXK223" s="403"/>
      <c r="VXW223" s="727"/>
      <c r="VXZ223" s="403"/>
      <c r="VYA223" s="403"/>
      <c r="VYM223" s="727"/>
      <c r="VYP223" s="403"/>
      <c r="VYQ223" s="403"/>
      <c r="VZC223" s="727"/>
      <c r="VZF223" s="403"/>
      <c r="VZG223" s="403"/>
      <c r="VZS223" s="727"/>
      <c r="VZV223" s="403"/>
      <c r="VZW223" s="403"/>
      <c r="WAI223" s="727"/>
      <c r="WAL223" s="403"/>
      <c r="WAM223" s="403"/>
      <c r="WAY223" s="727"/>
      <c r="WBB223" s="403"/>
      <c r="WBC223" s="403"/>
      <c r="WBO223" s="727"/>
      <c r="WBR223" s="403"/>
      <c r="WBS223" s="403"/>
      <c r="WCE223" s="727"/>
      <c r="WCH223" s="403"/>
      <c r="WCI223" s="403"/>
      <c r="WCU223" s="727"/>
      <c r="WCX223" s="403"/>
      <c r="WCY223" s="403"/>
      <c r="WDK223" s="727"/>
      <c r="WDN223" s="403"/>
      <c r="WDO223" s="403"/>
      <c r="WEA223" s="727"/>
      <c r="WED223" s="403"/>
      <c r="WEE223" s="403"/>
      <c r="WEQ223" s="727"/>
      <c r="WET223" s="403"/>
      <c r="WEU223" s="403"/>
      <c r="WFG223" s="727"/>
      <c r="WFJ223" s="403"/>
      <c r="WFK223" s="403"/>
      <c r="WFW223" s="727"/>
      <c r="WFZ223" s="403"/>
      <c r="WGA223" s="403"/>
      <c r="WGM223" s="727"/>
      <c r="WGP223" s="403"/>
      <c r="WGQ223" s="403"/>
      <c r="WHC223" s="727"/>
      <c r="WHF223" s="403"/>
      <c r="WHG223" s="403"/>
      <c r="WHS223" s="727"/>
      <c r="WHV223" s="403"/>
      <c r="WHW223" s="403"/>
      <c r="WII223" s="727"/>
      <c r="WIL223" s="403"/>
      <c r="WIM223" s="403"/>
      <c r="WIY223" s="727"/>
      <c r="WJB223" s="403"/>
      <c r="WJC223" s="403"/>
      <c r="WJO223" s="727"/>
      <c r="WJR223" s="403"/>
      <c r="WJS223" s="403"/>
      <c r="WKE223" s="727"/>
      <c r="WKH223" s="403"/>
      <c r="WKI223" s="403"/>
      <c r="WKU223" s="727"/>
      <c r="WKX223" s="403"/>
      <c r="WKY223" s="403"/>
      <c r="WLK223" s="727"/>
      <c r="WLN223" s="403"/>
      <c r="WLO223" s="403"/>
      <c r="WMA223" s="727"/>
      <c r="WMD223" s="403"/>
      <c r="WME223" s="403"/>
      <c r="WMQ223" s="727"/>
      <c r="WMT223" s="403"/>
      <c r="WMU223" s="403"/>
      <c r="WNG223" s="727"/>
      <c r="WNJ223" s="403"/>
      <c r="WNK223" s="403"/>
      <c r="WNW223" s="727"/>
      <c r="WNZ223" s="403"/>
      <c r="WOA223" s="403"/>
      <c r="WOM223" s="727"/>
      <c r="WOP223" s="403"/>
      <c r="WOQ223" s="403"/>
      <c r="WPC223" s="727"/>
      <c r="WPF223" s="403"/>
      <c r="WPG223" s="403"/>
      <c r="WPS223" s="727"/>
      <c r="WPV223" s="403"/>
      <c r="WPW223" s="403"/>
      <c r="WQI223" s="727"/>
      <c r="WQL223" s="403"/>
      <c r="WQM223" s="403"/>
      <c r="WQY223" s="727"/>
      <c r="WRB223" s="403"/>
      <c r="WRC223" s="403"/>
      <c r="WRO223" s="727"/>
      <c r="WRR223" s="403"/>
      <c r="WRS223" s="403"/>
      <c r="WSE223" s="727"/>
      <c r="WSH223" s="403"/>
      <c r="WSI223" s="403"/>
      <c r="WSU223" s="727"/>
      <c r="WSX223" s="403"/>
      <c r="WSY223" s="403"/>
      <c r="WTK223" s="727"/>
      <c r="WTN223" s="403"/>
      <c r="WTO223" s="403"/>
      <c r="WUA223" s="727"/>
      <c r="WUD223" s="403"/>
      <c r="WUE223" s="403"/>
      <c r="WUQ223" s="727"/>
      <c r="WUT223" s="403"/>
      <c r="WUU223" s="403"/>
      <c r="WVG223" s="727"/>
      <c r="WVJ223" s="403"/>
      <c r="WVK223" s="403"/>
      <c r="WVW223" s="727"/>
      <c r="WVZ223" s="403"/>
      <c r="WWA223" s="403"/>
      <c r="WWM223" s="727"/>
      <c r="WWP223" s="403"/>
      <c r="WWQ223" s="403"/>
      <c r="WXC223" s="727"/>
      <c r="WXF223" s="403"/>
      <c r="WXG223" s="403"/>
      <c r="WXS223" s="727"/>
      <c r="WXV223" s="403"/>
      <c r="WXW223" s="403"/>
      <c r="WYI223" s="727"/>
      <c r="WYL223" s="403"/>
      <c r="WYM223" s="403"/>
      <c r="WYY223" s="727"/>
      <c r="WZB223" s="403"/>
      <c r="WZC223" s="403"/>
      <c r="WZO223" s="727"/>
      <c r="WZR223" s="403"/>
      <c r="WZS223" s="403"/>
      <c r="XAE223" s="727"/>
      <c r="XAH223" s="403"/>
      <c r="XAI223" s="403"/>
      <c r="XAU223" s="727"/>
      <c r="XAX223" s="403"/>
      <c r="XAY223" s="403"/>
      <c r="XBK223" s="727"/>
      <c r="XBN223" s="403"/>
      <c r="XBO223" s="403"/>
      <c r="XCA223" s="727"/>
      <c r="XCD223" s="403"/>
      <c r="XCE223" s="403"/>
      <c r="XCQ223" s="727"/>
      <c r="XCT223" s="403"/>
      <c r="XCU223" s="403"/>
      <c r="XDG223" s="727"/>
      <c r="XDJ223" s="403"/>
      <c r="XDK223" s="403"/>
      <c r="XDW223" s="727"/>
      <c r="XDZ223" s="403"/>
      <c r="XEA223" s="403"/>
      <c r="XEM223" s="727"/>
      <c r="XEP223" s="403"/>
      <c r="XEQ223" s="403"/>
      <c r="XFC223" s="727"/>
    </row>
    <row r="224" spans="1:1023 1026:2047 2050:3071 3074:4095 4098:5119 5122:6143 6146:7167 7170:8191 8194:9215 9218:10239 10242:11263 11266:12287 12290:13311 13314:14335 14338:15359 15362:16383" s="94" customFormat="1">
      <c r="A224" s="570" t="s">
        <v>15</v>
      </c>
      <c r="B224" s="571">
        <v>45962</v>
      </c>
      <c r="C224" s="571">
        <v>45966</v>
      </c>
      <c r="D224" s="570" t="s">
        <v>485</v>
      </c>
      <c r="E224" s="570" t="s">
        <v>486</v>
      </c>
      <c r="F224" s="570">
        <v>53</v>
      </c>
      <c r="G224" s="570" t="s">
        <v>500</v>
      </c>
      <c r="H224" s="570">
        <v>1900</v>
      </c>
      <c r="I224" s="570">
        <v>15</v>
      </c>
      <c r="J224" s="570">
        <v>0</v>
      </c>
      <c r="K224" s="570">
        <v>0</v>
      </c>
      <c r="L224" s="570">
        <v>0</v>
      </c>
      <c r="M224" s="570">
        <v>0</v>
      </c>
      <c r="N224" s="570">
        <f t="shared" ref="N224:N228" si="2201">SUM(H224:M224)</f>
        <v>1915</v>
      </c>
      <c r="O224" s="563">
        <f t="shared" ref="O224:O228" si="2202">N224/F224</f>
        <v>36.132075471698116</v>
      </c>
      <c r="P224" s="570" t="s">
        <v>1283</v>
      </c>
      <c r="R224" s="403"/>
      <c r="S224" s="403"/>
      <c r="AE224" s="727"/>
      <c r="AH224" s="403"/>
      <c r="AI224" s="403"/>
      <c r="AU224" s="727"/>
      <c r="AX224" s="403"/>
      <c r="AY224" s="403"/>
      <c r="BK224" s="727"/>
      <c r="BN224" s="403"/>
      <c r="BO224" s="403"/>
      <c r="CA224" s="727"/>
      <c r="CD224" s="403"/>
      <c r="CE224" s="403"/>
      <c r="CQ224" s="727"/>
      <c r="CT224" s="403"/>
      <c r="CU224" s="403"/>
      <c r="DG224" s="727"/>
      <c r="DJ224" s="403"/>
      <c r="DK224" s="403"/>
      <c r="DW224" s="727"/>
      <c r="DZ224" s="403"/>
      <c r="EA224" s="403"/>
      <c r="EM224" s="727"/>
      <c r="EP224" s="403"/>
      <c r="EQ224" s="403"/>
      <c r="FC224" s="727"/>
      <c r="FF224" s="403"/>
      <c r="FG224" s="403"/>
      <c r="FS224" s="727"/>
      <c r="FV224" s="403"/>
      <c r="FW224" s="403"/>
      <c r="GI224" s="727"/>
      <c r="GL224" s="403"/>
      <c r="GM224" s="403"/>
      <c r="GY224" s="727"/>
      <c r="HB224" s="403"/>
      <c r="HC224" s="403"/>
      <c r="HO224" s="727"/>
      <c r="HR224" s="403"/>
      <c r="HS224" s="403"/>
      <c r="IE224" s="727"/>
      <c r="IH224" s="403"/>
      <c r="II224" s="403"/>
      <c r="IU224" s="727"/>
      <c r="IX224" s="403"/>
      <c r="IY224" s="403"/>
      <c r="JK224" s="727"/>
      <c r="JN224" s="403"/>
      <c r="JO224" s="403"/>
      <c r="KA224" s="727"/>
      <c r="KD224" s="403"/>
      <c r="KE224" s="403"/>
      <c r="KQ224" s="727"/>
      <c r="KT224" s="403"/>
      <c r="KU224" s="403"/>
      <c r="LG224" s="727"/>
      <c r="LJ224" s="403"/>
      <c r="LK224" s="403"/>
      <c r="LW224" s="727"/>
      <c r="LZ224" s="403"/>
      <c r="MA224" s="403"/>
      <c r="MM224" s="727"/>
      <c r="MP224" s="403"/>
      <c r="MQ224" s="403"/>
      <c r="NC224" s="727"/>
      <c r="NF224" s="403"/>
      <c r="NG224" s="403"/>
      <c r="NS224" s="727"/>
      <c r="NV224" s="403"/>
      <c r="NW224" s="403"/>
      <c r="OI224" s="727"/>
      <c r="OL224" s="403"/>
      <c r="OM224" s="403"/>
      <c r="OY224" s="727"/>
      <c r="PB224" s="403"/>
      <c r="PC224" s="403"/>
      <c r="PO224" s="727"/>
      <c r="PR224" s="403"/>
      <c r="PS224" s="403"/>
      <c r="QE224" s="727"/>
      <c r="QH224" s="403"/>
      <c r="QI224" s="403"/>
      <c r="QU224" s="727"/>
      <c r="QX224" s="403"/>
      <c r="QY224" s="403"/>
      <c r="RK224" s="727"/>
      <c r="RN224" s="403"/>
      <c r="RO224" s="403"/>
      <c r="SA224" s="727"/>
      <c r="SD224" s="403"/>
      <c r="SE224" s="403"/>
      <c r="SQ224" s="727"/>
      <c r="ST224" s="403"/>
      <c r="SU224" s="403"/>
      <c r="TG224" s="727"/>
      <c r="TJ224" s="403"/>
      <c r="TK224" s="403"/>
      <c r="TW224" s="727"/>
      <c r="TZ224" s="403"/>
      <c r="UA224" s="403"/>
      <c r="UM224" s="727"/>
      <c r="UP224" s="403"/>
      <c r="UQ224" s="403"/>
      <c r="VC224" s="727"/>
      <c r="VF224" s="403"/>
      <c r="VG224" s="403"/>
      <c r="VS224" s="727"/>
      <c r="VV224" s="403"/>
      <c r="VW224" s="403"/>
      <c r="WI224" s="727"/>
      <c r="WL224" s="403"/>
      <c r="WM224" s="403"/>
      <c r="WY224" s="727"/>
      <c r="XB224" s="403"/>
      <c r="XC224" s="403"/>
      <c r="XO224" s="727"/>
      <c r="XR224" s="403"/>
      <c r="XS224" s="403"/>
      <c r="YE224" s="727"/>
      <c r="YH224" s="403"/>
      <c r="YI224" s="403"/>
      <c r="YU224" s="727"/>
      <c r="YX224" s="403"/>
      <c r="YY224" s="403"/>
      <c r="ZK224" s="727"/>
      <c r="ZN224" s="403"/>
      <c r="ZO224" s="403"/>
      <c r="AAA224" s="727"/>
      <c r="AAD224" s="403"/>
      <c r="AAE224" s="403"/>
      <c r="AAQ224" s="727"/>
      <c r="AAT224" s="403"/>
      <c r="AAU224" s="403"/>
      <c r="ABG224" s="727"/>
      <c r="ABJ224" s="403"/>
      <c r="ABK224" s="403"/>
      <c r="ABW224" s="727"/>
      <c r="ABZ224" s="403"/>
      <c r="ACA224" s="403"/>
      <c r="ACM224" s="727"/>
      <c r="ACP224" s="403"/>
      <c r="ACQ224" s="403"/>
      <c r="ADC224" s="727"/>
      <c r="ADF224" s="403"/>
      <c r="ADG224" s="403"/>
      <c r="ADS224" s="727"/>
      <c r="ADV224" s="403"/>
      <c r="ADW224" s="403"/>
      <c r="AEI224" s="727"/>
      <c r="AEL224" s="403"/>
      <c r="AEM224" s="403"/>
      <c r="AEY224" s="727"/>
      <c r="AFB224" s="403"/>
      <c r="AFC224" s="403"/>
      <c r="AFO224" s="727"/>
      <c r="AFR224" s="403"/>
      <c r="AFS224" s="403"/>
      <c r="AGE224" s="727"/>
      <c r="AGH224" s="403"/>
      <c r="AGI224" s="403"/>
      <c r="AGU224" s="727"/>
      <c r="AGX224" s="403"/>
      <c r="AGY224" s="403"/>
      <c r="AHK224" s="727"/>
      <c r="AHN224" s="403"/>
      <c r="AHO224" s="403"/>
      <c r="AIA224" s="727"/>
      <c r="AID224" s="403"/>
      <c r="AIE224" s="403"/>
      <c r="AIQ224" s="727"/>
      <c r="AIT224" s="403"/>
      <c r="AIU224" s="403"/>
      <c r="AJG224" s="727"/>
      <c r="AJJ224" s="403"/>
      <c r="AJK224" s="403"/>
      <c r="AJW224" s="727"/>
      <c r="AJZ224" s="403"/>
      <c r="AKA224" s="403"/>
      <c r="AKM224" s="727"/>
      <c r="AKP224" s="403"/>
      <c r="AKQ224" s="403"/>
      <c r="ALC224" s="727"/>
      <c r="ALF224" s="403"/>
      <c r="ALG224" s="403"/>
      <c r="ALS224" s="727"/>
      <c r="ALV224" s="403"/>
      <c r="ALW224" s="403"/>
      <c r="AMI224" s="727"/>
      <c r="AML224" s="403"/>
      <c r="AMM224" s="403"/>
      <c r="AMY224" s="727"/>
      <c r="ANB224" s="403"/>
      <c r="ANC224" s="403"/>
      <c r="ANO224" s="727"/>
      <c r="ANR224" s="403"/>
      <c r="ANS224" s="403"/>
      <c r="AOE224" s="727"/>
      <c r="AOH224" s="403"/>
      <c r="AOI224" s="403"/>
      <c r="AOU224" s="727"/>
      <c r="AOX224" s="403"/>
      <c r="AOY224" s="403"/>
      <c r="APK224" s="727"/>
      <c r="APN224" s="403"/>
      <c r="APO224" s="403"/>
      <c r="AQA224" s="727"/>
      <c r="AQD224" s="403"/>
      <c r="AQE224" s="403"/>
      <c r="AQQ224" s="727"/>
      <c r="AQT224" s="403"/>
      <c r="AQU224" s="403"/>
      <c r="ARG224" s="727"/>
      <c r="ARJ224" s="403"/>
      <c r="ARK224" s="403"/>
      <c r="ARW224" s="727"/>
      <c r="ARZ224" s="403"/>
      <c r="ASA224" s="403"/>
      <c r="ASM224" s="727"/>
      <c r="ASP224" s="403"/>
      <c r="ASQ224" s="403"/>
      <c r="ATC224" s="727"/>
      <c r="ATF224" s="403"/>
      <c r="ATG224" s="403"/>
      <c r="ATS224" s="727"/>
      <c r="ATV224" s="403"/>
      <c r="ATW224" s="403"/>
      <c r="AUI224" s="727"/>
      <c r="AUL224" s="403"/>
      <c r="AUM224" s="403"/>
      <c r="AUY224" s="727"/>
      <c r="AVB224" s="403"/>
      <c r="AVC224" s="403"/>
      <c r="AVO224" s="727"/>
      <c r="AVR224" s="403"/>
      <c r="AVS224" s="403"/>
      <c r="AWE224" s="727"/>
      <c r="AWH224" s="403"/>
      <c r="AWI224" s="403"/>
      <c r="AWU224" s="727"/>
      <c r="AWX224" s="403"/>
      <c r="AWY224" s="403"/>
      <c r="AXK224" s="727"/>
      <c r="AXN224" s="403"/>
      <c r="AXO224" s="403"/>
      <c r="AYA224" s="727"/>
      <c r="AYD224" s="403"/>
      <c r="AYE224" s="403"/>
      <c r="AYQ224" s="727"/>
      <c r="AYT224" s="403"/>
      <c r="AYU224" s="403"/>
      <c r="AZG224" s="727"/>
      <c r="AZJ224" s="403"/>
      <c r="AZK224" s="403"/>
      <c r="AZW224" s="727"/>
      <c r="AZZ224" s="403"/>
      <c r="BAA224" s="403"/>
      <c r="BAM224" s="727"/>
      <c r="BAP224" s="403"/>
      <c r="BAQ224" s="403"/>
      <c r="BBC224" s="727"/>
      <c r="BBF224" s="403"/>
      <c r="BBG224" s="403"/>
      <c r="BBS224" s="727"/>
      <c r="BBV224" s="403"/>
      <c r="BBW224" s="403"/>
      <c r="BCI224" s="727"/>
      <c r="BCL224" s="403"/>
      <c r="BCM224" s="403"/>
      <c r="BCY224" s="727"/>
      <c r="BDB224" s="403"/>
      <c r="BDC224" s="403"/>
      <c r="BDO224" s="727"/>
      <c r="BDR224" s="403"/>
      <c r="BDS224" s="403"/>
      <c r="BEE224" s="727"/>
      <c r="BEH224" s="403"/>
      <c r="BEI224" s="403"/>
      <c r="BEU224" s="727"/>
      <c r="BEX224" s="403"/>
      <c r="BEY224" s="403"/>
      <c r="BFK224" s="727"/>
      <c r="BFN224" s="403"/>
      <c r="BFO224" s="403"/>
      <c r="BGA224" s="727"/>
      <c r="BGD224" s="403"/>
      <c r="BGE224" s="403"/>
      <c r="BGQ224" s="727"/>
      <c r="BGT224" s="403"/>
      <c r="BGU224" s="403"/>
      <c r="BHG224" s="727"/>
      <c r="BHJ224" s="403"/>
      <c r="BHK224" s="403"/>
      <c r="BHW224" s="727"/>
      <c r="BHZ224" s="403"/>
      <c r="BIA224" s="403"/>
      <c r="BIM224" s="727"/>
      <c r="BIP224" s="403"/>
      <c r="BIQ224" s="403"/>
      <c r="BJC224" s="727"/>
      <c r="BJF224" s="403"/>
      <c r="BJG224" s="403"/>
      <c r="BJS224" s="727"/>
      <c r="BJV224" s="403"/>
      <c r="BJW224" s="403"/>
      <c r="BKI224" s="727"/>
      <c r="BKL224" s="403"/>
      <c r="BKM224" s="403"/>
      <c r="BKY224" s="727"/>
      <c r="BLB224" s="403"/>
      <c r="BLC224" s="403"/>
      <c r="BLO224" s="727"/>
      <c r="BLR224" s="403"/>
      <c r="BLS224" s="403"/>
      <c r="BME224" s="727"/>
      <c r="BMH224" s="403"/>
      <c r="BMI224" s="403"/>
      <c r="BMU224" s="727"/>
      <c r="BMX224" s="403"/>
      <c r="BMY224" s="403"/>
      <c r="BNK224" s="727"/>
      <c r="BNN224" s="403"/>
      <c r="BNO224" s="403"/>
      <c r="BOA224" s="727"/>
      <c r="BOD224" s="403"/>
      <c r="BOE224" s="403"/>
      <c r="BOQ224" s="727"/>
      <c r="BOT224" s="403"/>
      <c r="BOU224" s="403"/>
      <c r="BPG224" s="727"/>
      <c r="BPJ224" s="403"/>
      <c r="BPK224" s="403"/>
      <c r="BPW224" s="727"/>
      <c r="BPZ224" s="403"/>
      <c r="BQA224" s="403"/>
      <c r="BQM224" s="727"/>
      <c r="BQP224" s="403"/>
      <c r="BQQ224" s="403"/>
      <c r="BRC224" s="727"/>
      <c r="BRF224" s="403"/>
      <c r="BRG224" s="403"/>
      <c r="BRS224" s="727"/>
      <c r="BRV224" s="403"/>
      <c r="BRW224" s="403"/>
      <c r="BSI224" s="727"/>
      <c r="BSL224" s="403"/>
      <c r="BSM224" s="403"/>
      <c r="BSY224" s="727"/>
      <c r="BTB224" s="403"/>
      <c r="BTC224" s="403"/>
      <c r="BTO224" s="727"/>
      <c r="BTR224" s="403"/>
      <c r="BTS224" s="403"/>
      <c r="BUE224" s="727"/>
      <c r="BUH224" s="403"/>
      <c r="BUI224" s="403"/>
      <c r="BUU224" s="727"/>
      <c r="BUX224" s="403"/>
      <c r="BUY224" s="403"/>
      <c r="BVK224" s="727"/>
      <c r="BVN224" s="403"/>
      <c r="BVO224" s="403"/>
      <c r="BWA224" s="727"/>
      <c r="BWD224" s="403"/>
      <c r="BWE224" s="403"/>
      <c r="BWQ224" s="727"/>
      <c r="BWT224" s="403"/>
      <c r="BWU224" s="403"/>
      <c r="BXG224" s="727"/>
      <c r="BXJ224" s="403"/>
      <c r="BXK224" s="403"/>
      <c r="BXW224" s="727"/>
      <c r="BXZ224" s="403"/>
      <c r="BYA224" s="403"/>
      <c r="BYM224" s="727"/>
      <c r="BYP224" s="403"/>
      <c r="BYQ224" s="403"/>
      <c r="BZC224" s="727"/>
      <c r="BZF224" s="403"/>
      <c r="BZG224" s="403"/>
      <c r="BZS224" s="727"/>
      <c r="BZV224" s="403"/>
      <c r="BZW224" s="403"/>
      <c r="CAI224" s="727"/>
      <c r="CAL224" s="403"/>
      <c r="CAM224" s="403"/>
      <c r="CAY224" s="727"/>
      <c r="CBB224" s="403"/>
      <c r="CBC224" s="403"/>
      <c r="CBO224" s="727"/>
      <c r="CBR224" s="403"/>
      <c r="CBS224" s="403"/>
      <c r="CCE224" s="727"/>
      <c r="CCH224" s="403"/>
      <c r="CCI224" s="403"/>
      <c r="CCU224" s="727"/>
      <c r="CCX224" s="403"/>
      <c r="CCY224" s="403"/>
      <c r="CDK224" s="727"/>
      <c r="CDN224" s="403"/>
      <c r="CDO224" s="403"/>
      <c r="CEA224" s="727"/>
      <c r="CED224" s="403"/>
      <c r="CEE224" s="403"/>
      <c r="CEQ224" s="727"/>
      <c r="CET224" s="403"/>
      <c r="CEU224" s="403"/>
      <c r="CFG224" s="727"/>
      <c r="CFJ224" s="403"/>
      <c r="CFK224" s="403"/>
      <c r="CFW224" s="727"/>
      <c r="CFZ224" s="403"/>
      <c r="CGA224" s="403"/>
      <c r="CGM224" s="727"/>
      <c r="CGP224" s="403"/>
      <c r="CGQ224" s="403"/>
      <c r="CHC224" s="727"/>
      <c r="CHF224" s="403"/>
      <c r="CHG224" s="403"/>
      <c r="CHS224" s="727"/>
      <c r="CHV224" s="403"/>
      <c r="CHW224" s="403"/>
      <c r="CII224" s="727"/>
      <c r="CIL224" s="403"/>
      <c r="CIM224" s="403"/>
      <c r="CIY224" s="727"/>
      <c r="CJB224" s="403"/>
      <c r="CJC224" s="403"/>
      <c r="CJO224" s="727"/>
      <c r="CJR224" s="403"/>
      <c r="CJS224" s="403"/>
      <c r="CKE224" s="727"/>
      <c r="CKH224" s="403"/>
      <c r="CKI224" s="403"/>
      <c r="CKU224" s="727"/>
      <c r="CKX224" s="403"/>
      <c r="CKY224" s="403"/>
      <c r="CLK224" s="727"/>
      <c r="CLN224" s="403"/>
      <c r="CLO224" s="403"/>
      <c r="CMA224" s="727"/>
      <c r="CMD224" s="403"/>
      <c r="CME224" s="403"/>
      <c r="CMQ224" s="727"/>
      <c r="CMT224" s="403"/>
      <c r="CMU224" s="403"/>
      <c r="CNG224" s="727"/>
      <c r="CNJ224" s="403"/>
      <c r="CNK224" s="403"/>
      <c r="CNW224" s="727"/>
      <c r="CNZ224" s="403"/>
      <c r="COA224" s="403"/>
      <c r="COM224" s="727"/>
      <c r="COP224" s="403"/>
      <c r="COQ224" s="403"/>
      <c r="CPC224" s="727"/>
      <c r="CPF224" s="403"/>
      <c r="CPG224" s="403"/>
      <c r="CPS224" s="727"/>
      <c r="CPV224" s="403"/>
      <c r="CPW224" s="403"/>
      <c r="CQI224" s="727"/>
      <c r="CQL224" s="403"/>
      <c r="CQM224" s="403"/>
      <c r="CQY224" s="727"/>
      <c r="CRB224" s="403"/>
      <c r="CRC224" s="403"/>
      <c r="CRO224" s="727"/>
      <c r="CRR224" s="403"/>
      <c r="CRS224" s="403"/>
      <c r="CSE224" s="727"/>
      <c r="CSH224" s="403"/>
      <c r="CSI224" s="403"/>
      <c r="CSU224" s="727"/>
      <c r="CSX224" s="403"/>
      <c r="CSY224" s="403"/>
      <c r="CTK224" s="727"/>
      <c r="CTN224" s="403"/>
      <c r="CTO224" s="403"/>
      <c r="CUA224" s="727"/>
      <c r="CUD224" s="403"/>
      <c r="CUE224" s="403"/>
      <c r="CUQ224" s="727"/>
      <c r="CUT224" s="403"/>
      <c r="CUU224" s="403"/>
      <c r="CVG224" s="727"/>
      <c r="CVJ224" s="403"/>
      <c r="CVK224" s="403"/>
      <c r="CVW224" s="727"/>
      <c r="CVZ224" s="403"/>
      <c r="CWA224" s="403"/>
      <c r="CWM224" s="727"/>
      <c r="CWP224" s="403"/>
      <c r="CWQ224" s="403"/>
      <c r="CXC224" s="727"/>
      <c r="CXF224" s="403"/>
      <c r="CXG224" s="403"/>
      <c r="CXS224" s="727"/>
      <c r="CXV224" s="403"/>
      <c r="CXW224" s="403"/>
      <c r="CYI224" s="727"/>
      <c r="CYL224" s="403"/>
      <c r="CYM224" s="403"/>
      <c r="CYY224" s="727"/>
      <c r="CZB224" s="403"/>
      <c r="CZC224" s="403"/>
      <c r="CZO224" s="727"/>
      <c r="CZR224" s="403"/>
      <c r="CZS224" s="403"/>
      <c r="DAE224" s="727"/>
      <c r="DAH224" s="403"/>
      <c r="DAI224" s="403"/>
      <c r="DAU224" s="727"/>
      <c r="DAX224" s="403"/>
      <c r="DAY224" s="403"/>
      <c r="DBK224" s="727"/>
      <c r="DBN224" s="403"/>
      <c r="DBO224" s="403"/>
      <c r="DCA224" s="727"/>
      <c r="DCD224" s="403"/>
      <c r="DCE224" s="403"/>
      <c r="DCQ224" s="727"/>
      <c r="DCT224" s="403"/>
      <c r="DCU224" s="403"/>
      <c r="DDG224" s="727"/>
      <c r="DDJ224" s="403"/>
      <c r="DDK224" s="403"/>
      <c r="DDW224" s="727"/>
      <c r="DDZ224" s="403"/>
      <c r="DEA224" s="403"/>
      <c r="DEM224" s="727"/>
      <c r="DEP224" s="403"/>
      <c r="DEQ224" s="403"/>
      <c r="DFC224" s="727"/>
      <c r="DFF224" s="403"/>
      <c r="DFG224" s="403"/>
      <c r="DFS224" s="727"/>
      <c r="DFV224" s="403"/>
      <c r="DFW224" s="403"/>
      <c r="DGI224" s="727"/>
      <c r="DGL224" s="403"/>
      <c r="DGM224" s="403"/>
      <c r="DGY224" s="727"/>
      <c r="DHB224" s="403"/>
      <c r="DHC224" s="403"/>
      <c r="DHO224" s="727"/>
      <c r="DHR224" s="403"/>
      <c r="DHS224" s="403"/>
      <c r="DIE224" s="727"/>
      <c r="DIH224" s="403"/>
      <c r="DII224" s="403"/>
      <c r="DIU224" s="727"/>
      <c r="DIX224" s="403"/>
      <c r="DIY224" s="403"/>
      <c r="DJK224" s="727"/>
      <c r="DJN224" s="403"/>
      <c r="DJO224" s="403"/>
      <c r="DKA224" s="727"/>
      <c r="DKD224" s="403"/>
      <c r="DKE224" s="403"/>
      <c r="DKQ224" s="727"/>
      <c r="DKT224" s="403"/>
      <c r="DKU224" s="403"/>
      <c r="DLG224" s="727"/>
      <c r="DLJ224" s="403"/>
      <c r="DLK224" s="403"/>
      <c r="DLW224" s="727"/>
      <c r="DLZ224" s="403"/>
      <c r="DMA224" s="403"/>
      <c r="DMM224" s="727"/>
      <c r="DMP224" s="403"/>
      <c r="DMQ224" s="403"/>
      <c r="DNC224" s="727"/>
      <c r="DNF224" s="403"/>
      <c r="DNG224" s="403"/>
      <c r="DNS224" s="727"/>
      <c r="DNV224" s="403"/>
      <c r="DNW224" s="403"/>
      <c r="DOI224" s="727"/>
      <c r="DOL224" s="403"/>
      <c r="DOM224" s="403"/>
      <c r="DOY224" s="727"/>
      <c r="DPB224" s="403"/>
      <c r="DPC224" s="403"/>
      <c r="DPO224" s="727"/>
      <c r="DPR224" s="403"/>
      <c r="DPS224" s="403"/>
      <c r="DQE224" s="727"/>
      <c r="DQH224" s="403"/>
      <c r="DQI224" s="403"/>
      <c r="DQU224" s="727"/>
      <c r="DQX224" s="403"/>
      <c r="DQY224" s="403"/>
      <c r="DRK224" s="727"/>
      <c r="DRN224" s="403"/>
      <c r="DRO224" s="403"/>
      <c r="DSA224" s="727"/>
      <c r="DSD224" s="403"/>
      <c r="DSE224" s="403"/>
      <c r="DSQ224" s="727"/>
      <c r="DST224" s="403"/>
      <c r="DSU224" s="403"/>
      <c r="DTG224" s="727"/>
      <c r="DTJ224" s="403"/>
      <c r="DTK224" s="403"/>
      <c r="DTW224" s="727"/>
      <c r="DTZ224" s="403"/>
      <c r="DUA224" s="403"/>
      <c r="DUM224" s="727"/>
      <c r="DUP224" s="403"/>
      <c r="DUQ224" s="403"/>
      <c r="DVC224" s="727"/>
      <c r="DVF224" s="403"/>
      <c r="DVG224" s="403"/>
      <c r="DVS224" s="727"/>
      <c r="DVV224" s="403"/>
      <c r="DVW224" s="403"/>
      <c r="DWI224" s="727"/>
      <c r="DWL224" s="403"/>
      <c r="DWM224" s="403"/>
      <c r="DWY224" s="727"/>
      <c r="DXB224" s="403"/>
      <c r="DXC224" s="403"/>
      <c r="DXO224" s="727"/>
      <c r="DXR224" s="403"/>
      <c r="DXS224" s="403"/>
      <c r="DYE224" s="727"/>
      <c r="DYH224" s="403"/>
      <c r="DYI224" s="403"/>
      <c r="DYU224" s="727"/>
      <c r="DYX224" s="403"/>
      <c r="DYY224" s="403"/>
      <c r="DZK224" s="727"/>
      <c r="DZN224" s="403"/>
      <c r="DZO224" s="403"/>
      <c r="EAA224" s="727"/>
      <c r="EAD224" s="403"/>
      <c r="EAE224" s="403"/>
      <c r="EAQ224" s="727"/>
      <c r="EAT224" s="403"/>
      <c r="EAU224" s="403"/>
      <c r="EBG224" s="727"/>
      <c r="EBJ224" s="403"/>
      <c r="EBK224" s="403"/>
      <c r="EBW224" s="727"/>
      <c r="EBZ224" s="403"/>
      <c r="ECA224" s="403"/>
      <c r="ECM224" s="727"/>
      <c r="ECP224" s="403"/>
      <c r="ECQ224" s="403"/>
      <c r="EDC224" s="727"/>
      <c r="EDF224" s="403"/>
      <c r="EDG224" s="403"/>
      <c r="EDS224" s="727"/>
      <c r="EDV224" s="403"/>
      <c r="EDW224" s="403"/>
      <c r="EEI224" s="727"/>
      <c r="EEL224" s="403"/>
      <c r="EEM224" s="403"/>
      <c r="EEY224" s="727"/>
      <c r="EFB224" s="403"/>
      <c r="EFC224" s="403"/>
      <c r="EFO224" s="727"/>
      <c r="EFR224" s="403"/>
      <c r="EFS224" s="403"/>
      <c r="EGE224" s="727"/>
      <c r="EGH224" s="403"/>
      <c r="EGI224" s="403"/>
      <c r="EGU224" s="727"/>
      <c r="EGX224" s="403"/>
      <c r="EGY224" s="403"/>
      <c r="EHK224" s="727"/>
      <c r="EHN224" s="403"/>
      <c r="EHO224" s="403"/>
      <c r="EIA224" s="727"/>
      <c r="EID224" s="403"/>
      <c r="EIE224" s="403"/>
      <c r="EIQ224" s="727"/>
      <c r="EIT224" s="403"/>
      <c r="EIU224" s="403"/>
      <c r="EJG224" s="727"/>
      <c r="EJJ224" s="403"/>
      <c r="EJK224" s="403"/>
      <c r="EJW224" s="727"/>
      <c r="EJZ224" s="403"/>
      <c r="EKA224" s="403"/>
      <c r="EKM224" s="727"/>
      <c r="EKP224" s="403"/>
      <c r="EKQ224" s="403"/>
      <c r="ELC224" s="727"/>
      <c r="ELF224" s="403"/>
      <c r="ELG224" s="403"/>
      <c r="ELS224" s="727"/>
      <c r="ELV224" s="403"/>
      <c r="ELW224" s="403"/>
      <c r="EMI224" s="727"/>
      <c r="EML224" s="403"/>
      <c r="EMM224" s="403"/>
      <c r="EMY224" s="727"/>
      <c r="ENB224" s="403"/>
      <c r="ENC224" s="403"/>
      <c r="ENO224" s="727"/>
      <c r="ENR224" s="403"/>
      <c r="ENS224" s="403"/>
      <c r="EOE224" s="727"/>
      <c r="EOH224" s="403"/>
      <c r="EOI224" s="403"/>
      <c r="EOU224" s="727"/>
      <c r="EOX224" s="403"/>
      <c r="EOY224" s="403"/>
      <c r="EPK224" s="727"/>
      <c r="EPN224" s="403"/>
      <c r="EPO224" s="403"/>
      <c r="EQA224" s="727"/>
      <c r="EQD224" s="403"/>
      <c r="EQE224" s="403"/>
      <c r="EQQ224" s="727"/>
      <c r="EQT224" s="403"/>
      <c r="EQU224" s="403"/>
      <c r="ERG224" s="727"/>
      <c r="ERJ224" s="403"/>
      <c r="ERK224" s="403"/>
      <c r="ERW224" s="727"/>
      <c r="ERZ224" s="403"/>
      <c r="ESA224" s="403"/>
      <c r="ESM224" s="727"/>
      <c r="ESP224" s="403"/>
      <c r="ESQ224" s="403"/>
      <c r="ETC224" s="727"/>
      <c r="ETF224" s="403"/>
      <c r="ETG224" s="403"/>
      <c r="ETS224" s="727"/>
      <c r="ETV224" s="403"/>
      <c r="ETW224" s="403"/>
      <c r="EUI224" s="727"/>
      <c r="EUL224" s="403"/>
      <c r="EUM224" s="403"/>
      <c r="EUY224" s="727"/>
      <c r="EVB224" s="403"/>
      <c r="EVC224" s="403"/>
      <c r="EVO224" s="727"/>
      <c r="EVR224" s="403"/>
      <c r="EVS224" s="403"/>
      <c r="EWE224" s="727"/>
      <c r="EWH224" s="403"/>
      <c r="EWI224" s="403"/>
      <c r="EWU224" s="727"/>
      <c r="EWX224" s="403"/>
      <c r="EWY224" s="403"/>
      <c r="EXK224" s="727"/>
      <c r="EXN224" s="403"/>
      <c r="EXO224" s="403"/>
      <c r="EYA224" s="727"/>
      <c r="EYD224" s="403"/>
      <c r="EYE224" s="403"/>
      <c r="EYQ224" s="727"/>
      <c r="EYT224" s="403"/>
      <c r="EYU224" s="403"/>
      <c r="EZG224" s="727"/>
      <c r="EZJ224" s="403"/>
      <c r="EZK224" s="403"/>
      <c r="EZW224" s="727"/>
      <c r="EZZ224" s="403"/>
      <c r="FAA224" s="403"/>
      <c r="FAM224" s="727"/>
      <c r="FAP224" s="403"/>
      <c r="FAQ224" s="403"/>
      <c r="FBC224" s="727"/>
      <c r="FBF224" s="403"/>
      <c r="FBG224" s="403"/>
      <c r="FBS224" s="727"/>
      <c r="FBV224" s="403"/>
      <c r="FBW224" s="403"/>
      <c r="FCI224" s="727"/>
      <c r="FCL224" s="403"/>
      <c r="FCM224" s="403"/>
      <c r="FCY224" s="727"/>
      <c r="FDB224" s="403"/>
      <c r="FDC224" s="403"/>
      <c r="FDO224" s="727"/>
      <c r="FDR224" s="403"/>
      <c r="FDS224" s="403"/>
      <c r="FEE224" s="727"/>
      <c r="FEH224" s="403"/>
      <c r="FEI224" s="403"/>
      <c r="FEU224" s="727"/>
      <c r="FEX224" s="403"/>
      <c r="FEY224" s="403"/>
      <c r="FFK224" s="727"/>
      <c r="FFN224" s="403"/>
      <c r="FFO224" s="403"/>
      <c r="FGA224" s="727"/>
      <c r="FGD224" s="403"/>
      <c r="FGE224" s="403"/>
      <c r="FGQ224" s="727"/>
      <c r="FGT224" s="403"/>
      <c r="FGU224" s="403"/>
      <c r="FHG224" s="727"/>
      <c r="FHJ224" s="403"/>
      <c r="FHK224" s="403"/>
      <c r="FHW224" s="727"/>
      <c r="FHZ224" s="403"/>
      <c r="FIA224" s="403"/>
      <c r="FIM224" s="727"/>
      <c r="FIP224" s="403"/>
      <c r="FIQ224" s="403"/>
      <c r="FJC224" s="727"/>
      <c r="FJF224" s="403"/>
      <c r="FJG224" s="403"/>
      <c r="FJS224" s="727"/>
      <c r="FJV224" s="403"/>
      <c r="FJW224" s="403"/>
      <c r="FKI224" s="727"/>
      <c r="FKL224" s="403"/>
      <c r="FKM224" s="403"/>
      <c r="FKY224" s="727"/>
      <c r="FLB224" s="403"/>
      <c r="FLC224" s="403"/>
      <c r="FLO224" s="727"/>
      <c r="FLR224" s="403"/>
      <c r="FLS224" s="403"/>
      <c r="FME224" s="727"/>
      <c r="FMH224" s="403"/>
      <c r="FMI224" s="403"/>
      <c r="FMU224" s="727"/>
      <c r="FMX224" s="403"/>
      <c r="FMY224" s="403"/>
      <c r="FNK224" s="727"/>
      <c r="FNN224" s="403"/>
      <c r="FNO224" s="403"/>
      <c r="FOA224" s="727"/>
      <c r="FOD224" s="403"/>
      <c r="FOE224" s="403"/>
      <c r="FOQ224" s="727"/>
      <c r="FOT224" s="403"/>
      <c r="FOU224" s="403"/>
      <c r="FPG224" s="727"/>
      <c r="FPJ224" s="403"/>
      <c r="FPK224" s="403"/>
      <c r="FPW224" s="727"/>
      <c r="FPZ224" s="403"/>
      <c r="FQA224" s="403"/>
      <c r="FQM224" s="727"/>
      <c r="FQP224" s="403"/>
      <c r="FQQ224" s="403"/>
      <c r="FRC224" s="727"/>
      <c r="FRF224" s="403"/>
      <c r="FRG224" s="403"/>
      <c r="FRS224" s="727"/>
      <c r="FRV224" s="403"/>
      <c r="FRW224" s="403"/>
      <c r="FSI224" s="727"/>
      <c r="FSL224" s="403"/>
      <c r="FSM224" s="403"/>
      <c r="FSY224" s="727"/>
      <c r="FTB224" s="403"/>
      <c r="FTC224" s="403"/>
      <c r="FTO224" s="727"/>
      <c r="FTR224" s="403"/>
      <c r="FTS224" s="403"/>
      <c r="FUE224" s="727"/>
      <c r="FUH224" s="403"/>
      <c r="FUI224" s="403"/>
      <c r="FUU224" s="727"/>
      <c r="FUX224" s="403"/>
      <c r="FUY224" s="403"/>
      <c r="FVK224" s="727"/>
      <c r="FVN224" s="403"/>
      <c r="FVO224" s="403"/>
      <c r="FWA224" s="727"/>
      <c r="FWD224" s="403"/>
      <c r="FWE224" s="403"/>
      <c r="FWQ224" s="727"/>
      <c r="FWT224" s="403"/>
      <c r="FWU224" s="403"/>
      <c r="FXG224" s="727"/>
      <c r="FXJ224" s="403"/>
      <c r="FXK224" s="403"/>
      <c r="FXW224" s="727"/>
      <c r="FXZ224" s="403"/>
      <c r="FYA224" s="403"/>
      <c r="FYM224" s="727"/>
      <c r="FYP224" s="403"/>
      <c r="FYQ224" s="403"/>
      <c r="FZC224" s="727"/>
      <c r="FZF224" s="403"/>
      <c r="FZG224" s="403"/>
      <c r="FZS224" s="727"/>
      <c r="FZV224" s="403"/>
      <c r="FZW224" s="403"/>
      <c r="GAI224" s="727"/>
      <c r="GAL224" s="403"/>
      <c r="GAM224" s="403"/>
      <c r="GAY224" s="727"/>
      <c r="GBB224" s="403"/>
      <c r="GBC224" s="403"/>
      <c r="GBO224" s="727"/>
      <c r="GBR224" s="403"/>
      <c r="GBS224" s="403"/>
      <c r="GCE224" s="727"/>
      <c r="GCH224" s="403"/>
      <c r="GCI224" s="403"/>
      <c r="GCU224" s="727"/>
      <c r="GCX224" s="403"/>
      <c r="GCY224" s="403"/>
      <c r="GDK224" s="727"/>
      <c r="GDN224" s="403"/>
      <c r="GDO224" s="403"/>
      <c r="GEA224" s="727"/>
      <c r="GED224" s="403"/>
      <c r="GEE224" s="403"/>
      <c r="GEQ224" s="727"/>
      <c r="GET224" s="403"/>
      <c r="GEU224" s="403"/>
      <c r="GFG224" s="727"/>
      <c r="GFJ224" s="403"/>
      <c r="GFK224" s="403"/>
      <c r="GFW224" s="727"/>
      <c r="GFZ224" s="403"/>
      <c r="GGA224" s="403"/>
      <c r="GGM224" s="727"/>
      <c r="GGP224" s="403"/>
      <c r="GGQ224" s="403"/>
      <c r="GHC224" s="727"/>
      <c r="GHF224" s="403"/>
      <c r="GHG224" s="403"/>
      <c r="GHS224" s="727"/>
      <c r="GHV224" s="403"/>
      <c r="GHW224" s="403"/>
      <c r="GII224" s="727"/>
      <c r="GIL224" s="403"/>
      <c r="GIM224" s="403"/>
      <c r="GIY224" s="727"/>
      <c r="GJB224" s="403"/>
      <c r="GJC224" s="403"/>
      <c r="GJO224" s="727"/>
      <c r="GJR224" s="403"/>
      <c r="GJS224" s="403"/>
      <c r="GKE224" s="727"/>
      <c r="GKH224" s="403"/>
      <c r="GKI224" s="403"/>
      <c r="GKU224" s="727"/>
      <c r="GKX224" s="403"/>
      <c r="GKY224" s="403"/>
      <c r="GLK224" s="727"/>
      <c r="GLN224" s="403"/>
      <c r="GLO224" s="403"/>
      <c r="GMA224" s="727"/>
      <c r="GMD224" s="403"/>
      <c r="GME224" s="403"/>
      <c r="GMQ224" s="727"/>
      <c r="GMT224" s="403"/>
      <c r="GMU224" s="403"/>
      <c r="GNG224" s="727"/>
      <c r="GNJ224" s="403"/>
      <c r="GNK224" s="403"/>
      <c r="GNW224" s="727"/>
      <c r="GNZ224" s="403"/>
      <c r="GOA224" s="403"/>
      <c r="GOM224" s="727"/>
      <c r="GOP224" s="403"/>
      <c r="GOQ224" s="403"/>
      <c r="GPC224" s="727"/>
      <c r="GPF224" s="403"/>
      <c r="GPG224" s="403"/>
      <c r="GPS224" s="727"/>
      <c r="GPV224" s="403"/>
      <c r="GPW224" s="403"/>
      <c r="GQI224" s="727"/>
      <c r="GQL224" s="403"/>
      <c r="GQM224" s="403"/>
      <c r="GQY224" s="727"/>
      <c r="GRB224" s="403"/>
      <c r="GRC224" s="403"/>
      <c r="GRO224" s="727"/>
      <c r="GRR224" s="403"/>
      <c r="GRS224" s="403"/>
      <c r="GSE224" s="727"/>
      <c r="GSH224" s="403"/>
      <c r="GSI224" s="403"/>
      <c r="GSU224" s="727"/>
      <c r="GSX224" s="403"/>
      <c r="GSY224" s="403"/>
      <c r="GTK224" s="727"/>
      <c r="GTN224" s="403"/>
      <c r="GTO224" s="403"/>
      <c r="GUA224" s="727"/>
      <c r="GUD224" s="403"/>
      <c r="GUE224" s="403"/>
      <c r="GUQ224" s="727"/>
      <c r="GUT224" s="403"/>
      <c r="GUU224" s="403"/>
      <c r="GVG224" s="727"/>
      <c r="GVJ224" s="403"/>
      <c r="GVK224" s="403"/>
      <c r="GVW224" s="727"/>
      <c r="GVZ224" s="403"/>
      <c r="GWA224" s="403"/>
      <c r="GWM224" s="727"/>
      <c r="GWP224" s="403"/>
      <c r="GWQ224" s="403"/>
      <c r="GXC224" s="727"/>
      <c r="GXF224" s="403"/>
      <c r="GXG224" s="403"/>
      <c r="GXS224" s="727"/>
      <c r="GXV224" s="403"/>
      <c r="GXW224" s="403"/>
      <c r="GYI224" s="727"/>
      <c r="GYL224" s="403"/>
      <c r="GYM224" s="403"/>
      <c r="GYY224" s="727"/>
      <c r="GZB224" s="403"/>
      <c r="GZC224" s="403"/>
      <c r="GZO224" s="727"/>
      <c r="GZR224" s="403"/>
      <c r="GZS224" s="403"/>
      <c r="HAE224" s="727"/>
      <c r="HAH224" s="403"/>
      <c r="HAI224" s="403"/>
      <c r="HAU224" s="727"/>
      <c r="HAX224" s="403"/>
      <c r="HAY224" s="403"/>
      <c r="HBK224" s="727"/>
      <c r="HBN224" s="403"/>
      <c r="HBO224" s="403"/>
      <c r="HCA224" s="727"/>
      <c r="HCD224" s="403"/>
      <c r="HCE224" s="403"/>
      <c r="HCQ224" s="727"/>
      <c r="HCT224" s="403"/>
      <c r="HCU224" s="403"/>
      <c r="HDG224" s="727"/>
      <c r="HDJ224" s="403"/>
      <c r="HDK224" s="403"/>
      <c r="HDW224" s="727"/>
      <c r="HDZ224" s="403"/>
      <c r="HEA224" s="403"/>
      <c r="HEM224" s="727"/>
      <c r="HEP224" s="403"/>
      <c r="HEQ224" s="403"/>
      <c r="HFC224" s="727"/>
      <c r="HFF224" s="403"/>
      <c r="HFG224" s="403"/>
      <c r="HFS224" s="727"/>
      <c r="HFV224" s="403"/>
      <c r="HFW224" s="403"/>
      <c r="HGI224" s="727"/>
      <c r="HGL224" s="403"/>
      <c r="HGM224" s="403"/>
      <c r="HGY224" s="727"/>
      <c r="HHB224" s="403"/>
      <c r="HHC224" s="403"/>
      <c r="HHO224" s="727"/>
      <c r="HHR224" s="403"/>
      <c r="HHS224" s="403"/>
      <c r="HIE224" s="727"/>
      <c r="HIH224" s="403"/>
      <c r="HII224" s="403"/>
      <c r="HIU224" s="727"/>
      <c r="HIX224" s="403"/>
      <c r="HIY224" s="403"/>
      <c r="HJK224" s="727"/>
      <c r="HJN224" s="403"/>
      <c r="HJO224" s="403"/>
      <c r="HKA224" s="727"/>
      <c r="HKD224" s="403"/>
      <c r="HKE224" s="403"/>
      <c r="HKQ224" s="727"/>
      <c r="HKT224" s="403"/>
      <c r="HKU224" s="403"/>
      <c r="HLG224" s="727"/>
      <c r="HLJ224" s="403"/>
      <c r="HLK224" s="403"/>
      <c r="HLW224" s="727"/>
      <c r="HLZ224" s="403"/>
      <c r="HMA224" s="403"/>
      <c r="HMM224" s="727"/>
      <c r="HMP224" s="403"/>
      <c r="HMQ224" s="403"/>
      <c r="HNC224" s="727"/>
      <c r="HNF224" s="403"/>
      <c r="HNG224" s="403"/>
      <c r="HNS224" s="727"/>
      <c r="HNV224" s="403"/>
      <c r="HNW224" s="403"/>
      <c r="HOI224" s="727"/>
      <c r="HOL224" s="403"/>
      <c r="HOM224" s="403"/>
      <c r="HOY224" s="727"/>
      <c r="HPB224" s="403"/>
      <c r="HPC224" s="403"/>
      <c r="HPO224" s="727"/>
      <c r="HPR224" s="403"/>
      <c r="HPS224" s="403"/>
      <c r="HQE224" s="727"/>
      <c r="HQH224" s="403"/>
      <c r="HQI224" s="403"/>
      <c r="HQU224" s="727"/>
      <c r="HQX224" s="403"/>
      <c r="HQY224" s="403"/>
      <c r="HRK224" s="727"/>
      <c r="HRN224" s="403"/>
      <c r="HRO224" s="403"/>
      <c r="HSA224" s="727"/>
      <c r="HSD224" s="403"/>
      <c r="HSE224" s="403"/>
      <c r="HSQ224" s="727"/>
      <c r="HST224" s="403"/>
      <c r="HSU224" s="403"/>
      <c r="HTG224" s="727"/>
      <c r="HTJ224" s="403"/>
      <c r="HTK224" s="403"/>
      <c r="HTW224" s="727"/>
      <c r="HTZ224" s="403"/>
      <c r="HUA224" s="403"/>
      <c r="HUM224" s="727"/>
      <c r="HUP224" s="403"/>
      <c r="HUQ224" s="403"/>
      <c r="HVC224" s="727"/>
      <c r="HVF224" s="403"/>
      <c r="HVG224" s="403"/>
      <c r="HVS224" s="727"/>
      <c r="HVV224" s="403"/>
      <c r="HVW224" s="403"/>
      <c r="HWI224" s="727"/>
      <c r="HWL224" s="403"/>
      <c r="HWM224" s="403"/>
      <c r="HWY224" s="727"/>
      <c r="HXB224" s="403"/>
      <c r="HXC224" s="403"/>
      <c r="HXO224" s="727"/>
      <c r="HXR224" s="403"/>
      <c r="HXS224" s="403"/>
      <c r="HYE224" s="727"/>
      <c r="HYH224" s="403"/>
      <c r="HYI224" s="403"/>
      <c r="HYU224" s="727"/>
      <c r="HYX224" s="403"/>
      <c r="HYY224" s="403"/>
      <c r="HZK224" s="727"/>
      <c r="HZN224" s="403"/>
      <c r="HZO224" s="403"/>
      <c r="IAA224" s="727"/>
      <c r="IAD224" s="403"/>
      <c r="IAE224" s="403"/>
      <c r="IAQ224" s="727"/>
      <c r="IAT224" s="403"/>
      <c r="IAU224" s="403"/>
      <c r="IBG224" s="727"/>
      <c r="IBJ224" s="403"/>
      <c r="IBK224" s="403"/>
      <c r="IBW224" s="727"/>
      <c r="IBZ224" s="403"/>
      <c r="ICA224" s="403"/>
      <c r="ICM224" s="727"/>
      <c r="ICP224" s="403"/>
      <c r="ICQ224" s="403"/>
      <c r="IDC224" s="727"/>
      <c r="IDF224" s="403"/>
      <c r="IDG224" s="403"/>
      <c r="IDS224" s="727"/>
      <c r="IDV224" s="403"/>
      <c r="IDW224" s="403"/>
      <c r="IEI224" s="727"/>
      <c r="IEL224" s="403"/>
      <c r="IEM224" s="403"/>
      <c r="IEY224" s="727"/>
      <c r="IFB224" s="403"/>
      <c r="IFC224" s="403"/>
      <c r="IFO224" s="727"/>
      <c r="IFR224" s="403"/>
      <c r="IFS224" s="403"/>
      <c r="IGE224" s="727"/>
      <c r="IGH224" s="403"/>
      <c r="IGI224" s="403"/>
      <c r="IGU224" s="727"/>
      <c r="IGX224" s="403"/>
      <c r="IGY224" s="403"/>
      <c r="IHK224" s="727"/>
      <c r="IHN224" s="403"/>
      <c r="IHO224" s="403"/>
      <c r="IIA224" s="727"/>
      <c r="IID224" s="403"/>
      <c r="IIE224" s="403"/>
      <c r="IIQ224" s="727"/>
      <c r="IIT224" s="403"/>
      <c r="IIU224" s="403"/>
      <c r="IJG224" s="727"/>
      <c r="IJJ224" s="403"/>
      <c r="IJK224" s="403"/>
      <c r="IJW224" s="727"/>
      <c r="IJZ224" s="403"/>
      <c r="IKA224" s="403"/>
      <c r="IKM224" s="727"/>
      <c r="IKP224" s="403"/>
      <c r="IKQ224" s="403"/>
      <c r="ILC224" s="727"/>
      <c r="ILF224" s="403"/>
      <c r="ILG224" s="403"/>
      <c r="ILS224" s="727"/>
      <c r="ILV224" s="403"/>
      <c r="ILW224" s="403"/>
      <c r="IMI224" s="727"/>
      <c r="IML224" s="403"/>
      <c r="IMM224" s="403"/>
      <c r="IMY224" s="727"/>
      <c r="INB224" s="403"/>
      <c r="INC224" s="403"/>
      <c r="INO224" s="727"/>
      <c r="INR224" s="403"/>
      <c r="INS224" s="403"/>
      <c r="IOE224" s="727"/>
      <c r="IOH224" s="403"/>
      <c r="IOI224" s="403"/>
      <c r="IOU224" s="727"/>
      <c r="IOX224" s="403"/>
      <c r="IOY224" s="403"/>
      <c r="IPK224" s="727"/>
      <c r="IPN224" s="403"/>
      <c r="IPO224" s="403"/>
      <c r="IQA224" s="727"/>
      <c r="IQD224" s="403"/>
      <c r="IQE224" s="403"/>
      <c r="IQQ224" s="727"/>
      <c r="IQT224" s="403"/>
      <c r="IQU224" s="403"/>
      <c r="IRG224" s="727"/>
      <c r="IRJ224" s="403"/>
      <c r="IRK224" s="403"/>
      <c r="IRW224" s="727"/>
      <c r="IRZ224" s="403"/>
      <c r="ISA224" s="403"/>
      <c r="ISM224" s="727"/>
      <c r="ISP224" s="403"/>
      <c r="ISQ224" s="403"/>
      <c r="ITC224" s="727"/>
      <c r="ITF224" s="403"/>
      <c r="ITG224" s="403"/>
      <c r="ITS224" s="727"/>
      <c r="ITV224" s="403"/>
      <c r="ITW224" s="403"/>
      <c r="IUI224" s="727"/>
      <c r="IUL224" s="403"/>
      <c r="IUM224" s="403"/>
      <c r="IUY224" s="727"/>
      <c r="IVB224" s="403"/>
      <c r="IVC224" s="403"/>
      <c r="IVO224" s="727"/>
      <c r="IVR224" s="403"/>
      <c r="IVS224" s="403"/>
      <c r="IWE224" s="727"/>
      <c r="IWH224" s="403"/>
      <c r="IWI224" s="403"/>
      <c r="IWU224" s="727"/>
      <c r="IWX224" s="403"/>
      <c r="IWY224" s="403"/>
      <c r="IXK224" s="727"/>
      <c r="IXN224" s="403"/>
      <c r="IXO224" s="403"/>
      <c r="IYA224" s="727"/>
      <c r="IYD224" s="403"/>
      <c r="IYE224" s="403"/>
      <c r="IYQ224" s="727"/>
      <c r="IYT224" s="403"/>
      <c r="IYU224" s="403"/>
      <c r="IZG224" s="727"/>
      <c r="IZJ224" s="403"/>
      <c r="IZK224" s="403"/>
      <c r="IZW224" s="727"/>
      <c r="IZZ224" s="403"/>
      <c r="JAA224" s="403"/>
      <c r="JAM224" s="727"/>
      <c r="JAP224" s="403"/>
      <c r="JAQ224" s="403"/>
      <c r="JBC224" s="727"/>
      <c r="JBF224" s="403"/>
      <c r="JBG224" s="403"/>
      <c r="JBS224" s="727"/>
      <c r="JBV224" s="403"/>
      <c r="JBW224" s="403"/>
      <c r="JCI224" s="727"/>
      <c r="JCL224" s="403"/>
      <c r="JCM224" s="403"/>
      <c r="JCY224" s="727"/>
      <c r="JDB224" s="403"/>
      <c r="JDC224" s="403"/>
      <c r="JDO224" s="727"/>
      <c r="JDR224" s="403"/>
      <c r="JDS224" s="403"/>
      <c r="JEE224" s="727"/>
      <c r="JEH224" s="403"/>
      <c r="JEI224" s="403"/>
      <c r="JEU224" s="727"/>
      <c r="JEX224" s="403"/>
      <c r="JEY224" s="403"/>
      <c r="JFK224" s="727"/>
      <c r="JFN224" s="403"/>
      <c r="JFO224" s="403"/>
      <c r="JGA224" s="727"/>
      <c r="JGD224" s="403"/>
      <c r="JGE224" s="403"/>
      <c r="JGQ224" s="727"/>
      <c r="JGT224" s="403"/>
      <c r="JGU224" s="403"/>
      <c r="JHG224" s="727"/>
      <c r="JHJ224" s="403"/>
      <c r="JHK224" s="403"/>
      <c r="JHW224" s="727"/>
      <c r="JHZ224" s="403"/>
      <c r="JIA224" s="403"/>
      <c r="JIM224" s="727"/>
      <c r="JIP224" s="403"/>
      <c r="JIQ224" s="403"/>
      <c r="JJC224" s="727"/>
      <c r="JJF224" s="403"/>
      <c r="JJG224" s="403"/>
      <c r="JJS224" s="727"/>
      <c r="JJV224" s="403"/>
      <c r="JJW224" s="403"/>
      <c r="JKI224" s="727"/>
      <c r="JKL224" s="403"/>
      <c r="JKM224" s="403"/>
      <c r="JKY224" s="727"/>
      <c r="JLB224" s="403"/>
      <c r="JLC224" s="403"/>
      <c r="JLO224" s="727"/>
      <c r="JLR224" s="403"/>
      <c r="JLS224" s="403"/>
      <c r="JME224" s="727"/>
      <c r="JMH224" s="403"/>
      <c r="JMI224" s="403"/>
      <c r="JMU224" s="727"/>
      <c r="JMX224" s="403"/>
      <c r="JMY224" s="403"/>
      <c r="JNK224" s="727"/>
      <c r="JNN224" s="403"/>
      <c r="JNO224" s="403"/>
      <c r="JOA224" s="727"/>
      <c r="JOD224" s="403"/>
      <c r="JOE224" s="403"/>
      <c r="JOQ224" s="727"/>
      <c r="JOT224" s="403"/>
      <c r="JOU224" s="403"/>
      <c r="JPG224" s="727"/>
      <c r="JPJ224" s="403"/>
      <c r="JPK224" s="403"/>
      <c r="JPW224" s="727"/>
      <c r="JPZ224" s="403"/>
      <c r="JQA224" s="403"/>
      <c r="JQM224" s="727"/>
      <c r="JQP224" s="403"/>
      <c r="JQQ224" s="403"/>
      <c r="JRC224" s="727"/>
      <c r="JRF224" s="403"/>
      <c r="JRG224" s="403"/>
      <c r="JRS224" s="727"/>
      <c r="JRV224" s="403"/>
      <c r="JRW224" s="403"/>
      <c r="JSI224" s="727"/>
      <c r="JSL224" s="403"/>
      <c r="JSM224" s="403"/>
      <c r="JSY224" s="727"/>
      <c r="JTB224" s="403"/>
      <c r="JTC224" s="403"/>
      <c r="JTO224" s="727"/>
      <c r="JTR224" s="403"/>
      <c r="JTS224" s="403"/>
      <c r="JUE224" s="727"/>
      <c r="JUH224" s="403"/>
      <c r="JUI224" s="403"/>
      <c r="JUU224" s="727"/>
      <c r="JUX224" s="403"/>
      <c r="JUY224" s="403"/>
      <c r="JVK224" s="727"/>
      <c r="JVN224" s="403"/>
      <c r="JVO224" s="403"/>
      <c r="JWA224" s="727"/>
      <c r="JWD224" s="403"/>
      <c r="JWE224" s="403"/>
      <c r="JWQ224" s="727"/>
      <c r="JWT224" s="403"/>
      <c r="JWU224" s="403"/>
      <c r="JXG224" s="727"/>
      <c r="JXJ224" s="403"/>
      <c r="JXK224" s="403"/>
      <c r="JXW224" s="727"/>
      <c r="JXZ224" s="403"/>
      <c r="JYA224" s="403"/>
      <c r="JYM224" s="727"/>
      <c r="JYP224" s="403"/>
      <c r="JYQ224" s="403"/>
      <c r="JZC224" s="727"/>
      <c r="JZF224" s="403"/>
      <c r="JZG224" s="403"/>
      <c r="JZS224" s="727"/>
      <c r="JZV224" s="403"/>
      <c r="JZW224" s="403"/>
      <c r="KAI224" s="727"/>
      <c r="KAL224" s="403"/>
      <c r="KAM224" s="403"/>
      <c r="KAY224" s="727"/>
      <c r="KBB224" s="403"/>
      <c r="KBC224" s="403"/>
      <c r="KBO224" s="727"/>
      <c r="KBR224" s="403"/>
      <c r="KBS224" s="403"/>
      <c r="KCE224" s="727"/>
      <c r="KCH224" s="403"/>
      <c r="KCI224" s="403"/>
      <c r="KCU224" s="727"/>
      <c r="KCX224" s="403"/>
      <c r="KCY224" s="403"/>
      <c r="KDK224" s="727"/>
      <c r="KDN224" s="403"/>
      <c r="KDO224" s="403"/>
      <c r="KEA224" s="727"/>
      <c r="KED224" s="403"/>
      <c r="KEE224" s="403"/>
      <c r="KEQ224" s="727"/>
      <c r="KET224" s="403"/>
      <c r="KEU224" s="403"/>
      <c r="KFG224" s="727"/>
      <c r="KFJ224" s="403"/>
      <c r="KFK224" s="403"/>
      <c r="KFW224" s="727"/>
      <c r="KFZ224" s="403"/>
      <c r="KGA224" s="403"/>
      <c r="KGM224" s="727"/>
      <c r="KGP224" s="403"/>
      <c r="KGQ224" s="403"/>
      <c r="KHC224" s="727"/>
      <c r="KHF224" s="403"/>
      <c r="KHG224" s="403"/>
      <c r="KHS224" s="727"/>
      <c r="KHV224" s="403"/>
      <c r="KHW224" s="403"/>
      <c r="KII224" s="727"/>
      <c r="KIL224" s="403"/>
      <c r="KIM224" s="403"/>
      <c r="KIY224" s="727"/>
      <c r="KJB224" s="403"/>
      <c r="KJC224" s="403"/>
      <c r="KJO224" s="727"/>
      <c r="KJR224" s="403"/>
      <c r="KJS224" s="403"/>
      <c r="KKE224" s="727"/>
      <c r="KKH224" s="403"/>
      <c r="KKI224" s="403"/>
      <c r="KKU224" s="727"/>
      <c r="KKX224" s="403"/>
      <c r="KKY224" s="403"/>
      <c r="KLK224" s="727"/>
      <c r="KLN224" s="403"/>
      <c r="KLO224" s="403"/>
      <c r="KMA224" s="727"/>
      <c r="KMD224" s="403"/>
      <c r="KME224" s="403"/>
      <c r="KMQ224" s="727"/>
      <c r="KMT224" s="403"/>
      <c r="KMU224" s="403"/>
      <c r="KNG224" s="727"/>
      <c r="KNJ224" s="403"/>
      <c r="KNK224" s="403"/>
      <c r="KNW224" s="727"/>
      <c r="KNZ224" s="403"/>
      <c r="KOA224" s="403"/>
      <c r="KOM224" s="727"/>
      <c r="KOP224" s="403"/>
      <c r="KOQ224" s="403"/>
      <c r="KPC224" s="727"/>
      <c r="KPF224" s="403"/>
      <c r="KPG224" s="403"/>
      <c r="KPS224" s="727"/>
      <c r="KPV224" s="403"/>
      <c r="KPW224" s="403"/>
      <c r="KQI224" s="727"/>
      <c r="KQL224" s="403"/>
      <c r="KQM224" s="403"/>
      <c r="KQY224" s="727"/>
      <c r="KRB224" s="403"/>
      <c r="KRC224" s="403"/>
      <c r="KRO224" s="727"/>
      <c r="KRR224" s="403"/>
      <c r="KRS224" s="403"/>
      <c r="KSE224" s="727"/>
      <c r="KSH224" s="403"/>
      <c r="KSI224" s="403"/>
      <c r="KSU224" s="727"/>
      <c r="KSX224" s="403"/>
      <c r="KSY224" s="403"/>
      <c r="KTK224" s="727"/>
      <c r="KTN224" s="403"/>
      <c r="KTO224" s="403"/>
      <c r="KUA224" s="727"/>
      <c r="KUD224" s="403"/>
      <c r="KUE224" s="403"/>
      <c r="KUQ224" s="727"/>
      <c r="KUT224" s="403"/>
      <c r="KUU224" s="403"/>
      <c r="KVG224" s="727"/>
      <c r="KVJ224" s="403"/>
      <c r="KVK224" s="403"/>
      <c r="KVW224" s="727"/>
      <c r="KVZ224" s="403"/>
      <c r="KWA224" s="403"/>
      <c r="KWM224" s="727"/>
      <c r="KWP224" s="403"/>
      <c r="KWQ224" s="403"/>
      <c r="KXC224" s="727"/>
      <c r="KXF224" s="403"/>
      <c r="KXG224" s="403"/>
      <c r="KXS224" s="727"/>
      <c r="KXV224" s="403"/>
      <c r="KXW224" s="403"/>
      <c r="KYI224" s="727"/>
      <c r="KYL224" s="403"/>
      <c r="KYM224" s="403"/>
      <c r="KYY224" s="727"/>
      <c r="KZB224" s="403"/>
      <c r="KZC224" s="403"/>
      <c r="KZO224" s="727"/>
      <c r="KZR224" s="403"/>
      <c r="KZS224" s="403"/>
      <c r="LAE224" s="727"/>
      <c r="LAH224" s="403"/>
      <c r="LAI224" s="403"/>
      <c r="LAU224" s="727"/>
      <c r="LAX224" s="403"/>
      <c r="LAY224" s="403"/>
      <c r="LBK224" s="727"/>
      <c r="LBN224" s="403"/>
      <c r="LBO224" s="403"/>
      <c r="LCA224" s="727"/>
      <c r="LCD224" s="403"/>
      <c r="LCE224" s="403"/>
      <c r="LCQ224" s="727"/>
      <c r="LCT224" s="403"/>
      <c r="LCU224" s="403"/>
      <c r="LDG224" s="727"/>
      <c r="LDJ224" s="403"/>
      <c r="LDK224" s="403"/>
      <c r="LDW224" s="727"/>
      <c r="LDZ224" s="403"/>
      <c r="LEA224" s="403"/>
      <c r="LEM224" s="727"/>
      <c r="LEP224" s="403"/>
      <c r="LEQ224" s="403"/>
      <c r="LFC224" s="727"/>
      <c r="LFF224" s="403"/>
      <c r="LFG224" s="403"/>
      <c r="LFS224" s="727"/>
      <c r="LFV224" s="403"/>
      <c r="LFW224" s="403"/>
      <c r="LGI224" s="727"/>
      <c r="LGL224" s="403"/>
      <c r="LGM224" s="403"/>
      <c r="LGY224" s="727"/>
      <c r="LHB224" s="403"/>
      <c r="LHC224" s="403"/>
      <c r="LHO224" s="727"/>
      <c r="LHR224" s="403"/>
      <c r="LHS224" s="403"/>
      <c r="LIE224" s="727"/>
      <c r="LIH224" s="403"/>
      <c r="LII224" s="403"/>
      <c r="LIU224" s="727"/>
      <c r="LIX224" s="403"/>
      <c r="LIY224" s="403"/>
      <c r="LJK224" s="727"/>
      <c r="LJN224" s="403"/>
      <c r="LJO224" s="403"/>
      <c r="LKA224" s="727"/>
      <c r="LKD224" s="403"/>
      <c r="LKE224" s="403"/>
      <c r="LKQ224" s="727"/>
      <c r="LKT224" s="403"/>
      <c r="LKU224" s="403"/>
      <c r="LLG224" s="727"/>
      <c r="LLJ224" s="403"/>
      <c r="LLK224" s="403"/>
      <c r="LLW224" s="727"/>
      <c r="LLZ224" s="403"/>
      <c r="LMA224" s="403"/>
      <c r="LMM224" s="727"/>
      <c r="LMP224" s="403"/>
      <c r="LMQ224" s="403"/>
      <c r="LNC224" s="727"/>
      <c r="LNF224" s="403"/>
      <c r="LNG224" s="403"/>
      <c r="LNS224" s="727"/>
      <c r="LNV224" s="403"/>
      <c r="LNW224" s="403"/>
      <c r="LOI224" s="727"/>
      <c r="LOL224" s="403"/>
      <c r="LOM224" s="403"/>
      <c r="LOY224" s="727"/>
      <c r="LPB224" s="403"/>
      <c r="LPC224" s="403"/>
      <c r="LPO224" s="727"/>
      <c r="LPR224" s="403"/>
      <c r="LPS224" s="403"/>
      <c r="LQE224" s="727"/>
      <c r="LQH224" s="403"/>
      <c r="LQI224" s="403"/>
      <c r="LQU224" s="727"/>
      <c r="LQX224" s="403"/>
      <c r="LQY224" s="403"/>
      <c r="LRK224" s="727"/>
      <c r="LRN224" s="403"/>
      <c r="LRO224" s="403"/>
      <c r="LSA224" s="727"/>
      <c r="LSD224" s="403"/>
      <c r="LSE224" s="403"/>
      <c r="LSQ224" s="727"/>
      <c r="LST224" s="403"/>
      <c r="LSU224" s="403"/>
      <c r="LTG224" s="727"/>
      <c r="LTJ224" s="403"/>
      <c r="LTK224" s="403"/>
      <c r="LTW224" s="727"/>
      <c r="LTZ224" s="403"/>
      <c r="LUA224" s="403"/>
      <c r="LUM224" s="727"/>
      <c r="LUP224" s="403"/>
      <c r="LUQ224" s="403"/>
      <c r="LVC224" s="727"/>
      <c r="LVF224" s="403"/>
      <c r="LVG224" s="403"/>
      <c r="LVS224" s="727"/>
      <c r="LVV224" s="403"/>
      <c r="LVW224" s="403"/>
      <c r="LWI224" s="727"/>
      <c r="LWL224" s="403"/>
      <c r="LWM224" s="403"/>
      <c r="LWY224" s="727"/>
      <c r="LXB224" s="403"/>
      <c r="LXC224" s="403"/>
      <c r="LXO224" s="727"/>
      <c r="LXR224" s="403"/>
      <c r="LXS224" s="403"/>
      <c r="LYE224" s="727"/>
      <c r="LYH224" s="403"/>
      <c r="LYI224" s="403"/>
      <c r="LYU224" s="727"/>
      <c r="LYX224" s="403"/>
      <c r="LYY224" s="403"/>
      <c r="LZK224" s="727"/>
      <c r="LZN224" s="403"/>
      <c r="LZO224" s="403"/>
      <c r="MAA224" s="727"/>
      <c r="MAD224" s="403"/>
      <c r="MAE224" s="403"/>
      <c r="MAQ224" s="727"/>
      <c r="MAT224" s="403"/>
      <c r="MAU224" s="403"/>
      <c r="MBG224" s="727"/>
      <c r="MBJ224" s="403"/>
      <c r="MBK224" s="403"/>
      <c r="MBW224" s="727"/>
      <c r="MBZ224" s="403"/>
      <c r="MCA224" s="403"/>
      <c r="MCM224" s="727"/>
      <c r="MCP224" s="403"/>
      <c r="MCQ224" s="403"/>
      <c r="MDC224" s="727"/>
      <c r="MDF224" s="403"/>
      <c r="MDG224" s="403"/>
      <c r="MDS224" s="727"/>
      <c r="MDV224" s="403"/>
      <c r="MDW224" s="403"/>
      <c r="MEI224" s="727"/>
      <c r="MEL224" s="403"/>
      <c r="MEM224" s="403"/>
      <c r="MEY224" s="727"/>
      <c r="MFB224" s="403"/>
      <c r="MFC224" s="403"/>
      <c r="MFO224" s="727"/>
      <c r="MFR224" s="403"/>
      <c r="MFS224" s="403"/>
      <c r="MGE224" s="727"/>
      <c r="MGH224" s="403"/>
      <c r="MGI224" s="403"/>
      <c r="MGU224" s="727"/>
      <c r="MGX224" s="403"/>
      <c r="MGY224" s="403"/>
      <c r="MHK224" s="727"/>
      <c r="MHN224" s="403"/>
      <c r="MHO224" s="403"/>
      <c r="MIA224" s="727"/>
      <c r="MID224" s="403"/>
      <c r="MIE224" s="403"/>
      <c r="MIQ224" s="727"/>
      <c r="MIT224" s="403"/>
      <c r="MIU224" s="403"/>
      <c r="MJG224" s="727"/>
      <c r="MJJ224" s="403"/>
      <c r="MJK224" s="403"/>
      <c r="MJW224" s="727"/>
      <c r="MJZ224" s="403"/>
      <c r="MKA224" s="403"/>
      <c r="MKM224" s="727"/>
      <c r="MKP224" s="403"/>
      <c r="MKQ224" s="403"/>
      <c r="MLC224" s="727"/>
      <c r="MLF224" s="403"/>
      <c r="MLG224" s="403"/>
      <c r="MLS224" s="727"/>
      <c r="MLV224" s="403"/>
      <c r="MLW224" s="403"/>
      <c r="MMI224" s="727"/>
      <c r="MML224" s="403"/>
      <c r="MMM224" s="403"/>
      <c r="MMY224" s="727"/>
      <c r="MNB224" s="403"/>
      <c r="MNC224" s="403"/>
      <c r="MNO224" s="727"/>
      <c r="MNR224" s="403"/>
      <c r="MNS224" s="403"/>
      <c r="MOE224" s="727"/>
      <c r="MOH224" s="403"/>
      <c r="MOI224" s="403"/>
      <c r="MOU224" s="727"/>
      <c r="MOX224" s="403"/>
      <c r="MOY224" s="403"/>
      <c r="MPK224" s="727"/>
      <c r="MPN224" s="403"/>
      <c r="MPO224" s="403"/>
      <c r="MQA224" s="727"/>
      <c r="MQD224" s="403"/>
      <c r="MQE224" s="403"/>
      <c r="MQQ224" s="727"/>
      <c r="MQT224" s="403"/>
      <c r="MQU224" s="403"/>
      <c r="MRG224" s="727"/>
      <c r="MRJ224" s="403"/>
      <c r="MRK224" s="403"/>
      <c r="MRW224" s="727"/>
      <c r="MRZ224" s="403"/>
      <c r="MSA224" s="403"/>
      <c r="MSM224" s="727"/>
      <c r="MSP224" s="403"/>
      <c r="MSQ224" s="403"/>
      <c r="MTC224" s="727"/>
      <c r="MTF224" s="403"/>
      <c r="MTG224" s="403"/>
      <c r="MTS224" s="727"/>
      <c r="MTV224" s="403"/>
      <c r="MTW224" s="403"/>
      <c r="MUI224" s="727"/>
      <c r="MUL224" s="403"/>
      <c r="MUM224" s="403"/>
      <c r="MUY224" s="727"/>
      <c r="MVB224" s="403"/>
      <c r="MVC224" s="403"/>
      <c r="MVO224" s="727"/>
      <c r="MVR224" s="403"/>
      <c r="MVS224" s="403"/>
      <c r="MWE224" s="727"/>
      <c r="MWH224" s="403"/>
      <c r="MWI224" s="403"/>
      <c r="MWU224" s="727"/>
      <c r="MWX224" s="403"/>
      <c r="MWY224" s="403"/>
      <c r="MXK224" s="727"/>
      <c r="MXN224" s="403"/>
      <c r="MXO224" s="403"/>
      <c r="MYA224" s="727"/>
      <c r="MYD224" s="403"/>
      <c r="MYE224" s="403"/>
      <c r="MYQ224" s="727"/>
      <c r="MYT224" s="403"/>
      <c r="MYU224" s="403"/>
      <c r="MZG224" s="727"/>
      <c r="MZJ224" s="403"/>
      <c r="MZK224" s="403"/>
      <c r="MZW224" s="727"/>
      <c r="MZZ224" s="403"/>
      <c r="NAA224" s="403"/>
      <c r="NAM224" s="727"/>
      <c r="NAP224" s="403"/>
      <c r="NAQ224" s="403"/>
      <c r="NBC224" s="727"/>
      <c r="NBF224" s="403"/>
      <c r="NBG224" s="403"/>
      <c r="NBS224" s="727"/>
      <c r="NBV224" s="403"/>
      <c r="NBW224" s="403"/>
      <c r="NCI224" s="727"/>
      <c r="NCL224" s="403"/>
      <c r="NCM224" s="403"/>
      <c r="NCY224" s="727"/>
      <c r="NDB224" s="403"/>
      <c r="NDC224" s="403"/>
      <c r="NDO224" s="727"/>
      <c r="NDR224" s="403"/>
      <c r="NDS224" s="403"/>
      <c r="NEE224" s="727"/>
      <c r="NEH224" s="403"/>
      <c r="NEI224" s="403"/>
      <c r="NEU224" s="727"/>
      <c r="NEX224" s="403"/>
      <c r="NEY224" s="403"/>
      <c r="NFK224" s="727"/>
      <c r="NFN224" s="403"/>
      <c r="NFO224" s="403"/>
      <c r="NGA224" s="727"/>
      <c r="NGD224" s="403"/>
      <c r="NGE224" s="403"/>
      <c r="NGQ224" s="727"/>
      <c r="NGT224" s="403"/>
      <c r="NGU224" s="403"/>
      <c r="NHG224" s="727"/>
      <c r="NHJ224" s="403"/>
      <c r="NHK224" s="403"/>
      <c r="NHW224" s="727"/>
      <c r="NHZ224" s="403"/>
      <c r="NIA224" s="403"/>
      <c r="NIM224" s="727"/>
      <c r="NIP224" s="403"/>
      <c r="NIQ224" s="403"/>
      <c r="NJC224" s="727"/>
      <c r="NJF224" s="403"/>
      <c r="NJG224" s="403"/>
      <c r="NJS224" s="727"/>
      <c r="NJV224" s="403"/>
      <c r="NJW224" s="403"/>
      <c r="NKI224" s="727"/>
      <c r="NKL224" s="403"/>
      <c r="NKM224" s="403"/>
      <c r="NKY224" s="727"/>
      <c r="NLB224" s="403"/>
      <c r="NLC224" s="403"/>
      <c r="NLO224" s="727"/>
      <c r="NLR224" s="403"/>
      <c r="NLS224" s="403"/>
      <c r="NME224" s="727"/>
      <c r="NMH224" s="403"/>
      <c r="NMI224" s="403"/>
      <c r="NMU224" s="727"/>
      <c r="NMX224" s="403"/>
      <c r="NMY224" s="403"/>
      <c r="NNK224" s="727"/>
      <c r="NNN224" s="403"/>
      <c r="NNO224" s="403"/>
      <c r="NOA224" s="727"/>
      <c r="NOD224" s="403"/>
      <c r="NOE224" s="403"/>
      <c r="NOQ224" s="727"/>
      <c r="NOT224" s="403"/>
      <c r="NOU224" s="403"/>
      <c r="NPG224" s="727"/>
      <c r="NPJ224" s="403"/>
      <c r="NPK224" s="403"/>
      <c r="NPW224" s="727"/>
      <c r="NPZ224" s="403"/>
      <c r="NQA224" s="403"/>
      <c r="NQM224" s="727"/>
      <c r="NQP224" s="403"/>
      <c r="NQQ224" s="403"/>
      <c r="NRC224" s="727"/>
      <c r="NRF224" s="403"/>
      <c r="NRG224" s="403"/>
      <c r="NRS224" s="727"/>
      <c r="NRV224" s="403"/>
      <c r="NRW224" s="403"/>
      <c r="NSI224" s="727"/>
      <c r="NSL224" s="403"/>
      <c r="NSM224" s="403"/>
      <c r="NSY224" s="727"/>
      <c r="NTB224" s="403"/>
      <c r="NTC224" s="403"/>
      <c r="NTO224" s="727"/>
      <c r="NTR224" s="403"/>
      <c r="NTS224" s="403"/>
      <c r="NUE224" s="727"/>
      <c r="NUH224" s="403"/>
      <c r="NUI224" s="403"/>
      <c r="NUU224" s="727"/>
      <c r="NUX224" s="403"/>
      <c r="NUY224" s="403"/>
      <c r="NVK224" s="727"/>
      <c r="NVN224" s="403"/>
      <c r="NVO224" s="403"/>
      <c r="NWA224" s="727"/>
      <c r="NWD224" s="403"/>
      <c r="NWE224" s="403"/>
      <c r="NWQ224" s="727"/>
      <c r="NWT224" s="403"/>
      <c r="NWU224" s="403"/>
      <c r="NXG224" s="727"/>
      <c r="NXJ224" s="403"/>
      <c r="NXK224" s="403"/>
      <c r="NXW224" s="727"/>
      <c r="NXZ224" s="403"/>
      <c r="NYA224" s="403"/>
      <c r="NYM224" s="727"/>
      <c r="NYP224" s="403"/>
      <c r="NYQ224" s="403"/>
      <c r="NZC224" s="727"/>
      <c r="NZF224" s="403"/>
      <c r="NZG224" s="403"/>
      <c r="NZS224" s="727"/>
      <c r="NZV224" s="403"/>
      <c r="NZW224" s="403"/>
      <c r="OAI224" s="727"/>
      <c r="OAL224" s="403"/>
      <c r="OAM224" s="403"/>
      <c r="OAY224" s="727"/>
      <c r="OBB224" s="403"/>
      <c r="OBC224" s="403"/>
      <c r="OBO224" s="727"/>
      <c r="OBR224" s="403"/>
      <c r="OBS224" s="403"/>
      <c r="OCE224" s="727"/>
      <c r="OCH224" s="403"/>
      <c r="OCI224" s="403"/>
      <c r="OCU224" s="727"/>
      <c r="OCX224" s="403"/>
      <c r="OCY224" s="403"/>
      <c r="ODK224" s="727"/>
      <c r="ODN224" s="403"/>
      <c r="ODO224" s="403"/>
      <c r="OEA224" s="727"/>
      <c r="OED224" s="403"/>
      <c r="OEE224" s="403"/>
      <c r="OEQ224" s="727"/>
      <c r="OET224" s="403"/>
      <c r="OEU224" s="403"/>
      <c r="OFG224" s="727"/>
      <c r="OFJ224" s="403"/>
      <c r="OFK224" s="403"/>
      <c r="OFW224" s="727"/>
      <c r="OFZ224" s="403"/>
      <c r="OGA224" s="403"/>
      <c r="OGM224" s="727"/>
      <c r="OGP224" s="403"/>
      <c r="OGQ224" s="403"/>
      <c r="OHC224" s="727"/>
      <c r="OHF224" s="403"/>
      <c r="OHG224" s="403"/>
      <c r="OHS224" s="727"/>
      <c r="OHV224" s="403"/>
      <c r="OHW224" s="403"/>
      <c r="OII224" s="727"/>
      <c r="OIL224" s="403"/>
      <c r="OIM224" s="403"/>
      <c r="OIY224" s="727"/>
      <c r="OJB224" s="403"/>
      <c r="OJC224" s="403"/>
      <c r="OJO224" s="727"/>
      <c r="OJR224" s="403"/>
      <c r="OJS224" s="403"/>
      <c r="OKE224" s="727"/>
      <c r="OKH224" s="403"/>
      <c r="OKI224" s="403"/>
      <c r="OKU224" s="727"/>
      <c r="OKX224" s="403"/>
      <c r="OKY224" s="403"/>
      <c r="OLK224" s="727"/>
      <c r="OLN224" s="403"/>
      <c r="OLO224" s="403"/>
      <c r="OMA224" s="727"/>
      <c r="OMD224" s="403"/>
      <c r="OME224" s="403"/>
      <c r="OMQ224" s="727"/>
      <c r="OMT224" s="403"/>
      <c r="OMU224" s="403"/>
      <c r="ONG224" s="727"/>
      <c r="ONJ224" s="403"/>
      <c r="ONK224" s="403"/>
      <c r="ONW224" s="727"/>
      <c r="ONZ224" s="403"/>
      <c r="OOA224" s="403"/>
      <c r="OOM224" s="727"/>
      <c r="OOP224" s="403"/>
      <c r="OOQ224" s="403"/>
      <c r="OPC224" s="727"/>
      <c r="OPF224" s="403"/>
      <c r="OPG224" s="403"/>
      <c r="OPS224" s="727"/>
      <c r="OPV224" s="403"/>
      <c r="OPW224" s="403"/>
      <c r="OQI224" s="727"/>
      <c r="OQL224" s="403"/>
      <c r="OQM224" s="403"/>
      <c r="OQY224" s="727"/>
      <c r="ORB224" s="403"/>
      <c r="ORC224" s="403"/>
      <c r="ORO224" s="727"/>
      <c r="ORR224" s="403"/>
      <c r="ORS224" s="403"/>
      <c r="OSE224" s="727"/>
      <c r="OSH224" s="403"/>
      <c r="OSI224" s="403"/>
      <c r="OSU224" s="727"/>
      <c r="OSX224" s="403"/>
      <c r="OSY224" s="403"/>
      <c r="OTK224" s="727"/>
      <c r="OTN224" s="403"/>
      <c r="OTO224" s="403"/>
      <c r="OUA224" s="727"/>
      <c r="OUD224" s="403"/>
      <c r="OUE224" s="403"/>
      <c r="OUQ224" s="727"/>
      <c r="OUT224" s="403"/>
      <c r="OUU224" s="403"/>
      <c r="OVG224" s="727"/>
      <c r="OVJ224" s="403"/>
      <c r="OVK224" s="403"/>
      <c r="OVW224" s="727"/>
      <c r="OVZ224" s="403"/>
      <c r="OWA224" s="403"/>
      <c r="OWM224" s="727"/>
      <c r="OWP224" s="403"/>
      <c r="OWQ224" s="403"/>
      <c r="OXC224" s="727"/>
      <c r="OXF224" s="403"/>
      <c r="OXG224" s="403"/>
      <c r="OXS224" s="727"/>
      <c r="OXV224" s="403"/>
      <c r="OXW224" s="403"/>
      <c r="OYI224" s="727"/>
      <c r="OYL224" s="403"/>
      <c r="OYM224" s="403"/>
      <c r="OYY224" s="727"/>
      <c r="OZB224" s="403"/>
      <c r="OZC224" s="403"/>
      <c r="OZO224" s="727"/>
      <c r="OZR224" s="403"/>
      <c r="OZS224" s="403"/>
      <c r="PAE224" s="727"/>
      <c r="PAH224" s="403"/>
      <c r="PAI224" s="403"/>
      <c r="PAU224" s="727"/>
      <c r="PAX224" s="403"/>
      <c r="PAY224" s="403"/>
      <c r="PBK224" s="727"/>
      <c r="PBN224" s="403"/>
      <c r="PBO224" s="403"/>
      <c r="PCA224" s="727"/>
      <c r="PCD224" s="403"/>
      <c r="PCE224" s="403"/>
      <c r="PCQ224" s="727"/>
      <c r="PCT224" s="403"/>
      <c r="PCU224" s="403"/>
      <c r="PDG224" s="727"/>
      <c r="PDJ224" s="403"/>
      <c r="PDK224" s="403"/>
      <c r="PDW224" s="727"/>
      <c r="PDZ224" s="403"/>
      <c r="PEA224" s="403"/>
      <c r="PEM224" s="727"/>
      <c r="PEP224" s="403"/>
      <c r="PEQ224" s="403"/>
      <c r="PFC224" s="727"/>
      <c r="PFF224" s="403"/>
      <c r="PFG224" s="403"/>
      <c r="PFS224" s="727"/>
      <c r="PFV224" s="403"/>
      <c r="PFW224" s="403"/>
      <c r="PGI224" s="727"/>
      <c r="PGL224" s="403"/>
      <c r="PGM224" s="403"/>
      <c r="PGY224" s="727"/>
      <c r="PHB224" s="403"/>
      <c r="PHC224" s="403"/>
      <c r="PHO224" s="727"/>
      <c r="PHR224" s="403"/>
      <c r="PHS224" s="403"/>
      <c r="PIE224" s="727"/>
      <c r="PIH224" s="403"/>
      <c r="PII224" s="403"/>
      <c r="PIU224" s="727"/>
      <c r="PIX224" s="403"/>
      <c r="PIY224" s="403"/>
      <c r="PJK224" s="727"/>
      <c r="PJN224" s="403"/>
      <c r="PJO224" s="403"/>
      <c r="PKA224" s="727"/>
      <c r="PKD224" s="403"/>
      <c r="PKE224" s="403"/>
      <c r="PKQ224" s="727"/>
      <c r="PKT224" s="403"/>
      <c r="PKU224" s="403"/>
      <c r="PLG224" s="727"/>
      <c r="PLJ224" s="403"/>
      <c r="PLK224" s="403"/>
      <c r="PLW224" s="727"/>
      <c r="PLZ224" s="403"/>
      <c r="PMA224" s="403"/>
      <c r="PMM224" s="727"/>
      <c r="PMP224" s="403"/>
      <c r="PMQ224" s="403"/>
      <c r="PNC224" s="727"/>
      <c r="PNF224" s="403"/>
      <c r="PNG224" s="403"/>
      <c r="PNS224" s="727"/>
      <c r="PNV224" s="403"/>
      <c r="PNW224" s="403"/>
      <c r="POI224" s="727"/>
      <c r="POL224" s="403"/>
      <c r="POM224" s="403"/>
      <c r="POY224" s="727"/>
      <c r="PPB224" s="403"/>
      <c r="PPC224" s="403"/>
      <c r="PPO224" s="727"/>
      <c r="PPR224" s="403"/>
      <c r="PPS224" s="403"/>
      <c r="PQE224" s="727"/>
      <c r="PQH224" s="403"/>
      <c r="PQI224" s="403"/>
      <c r="PQU224" s="727"/>
      <c r="PQX224" s="403"/>
      <c r="PQY224" s="403"/>
      <c r="PRK224" s="727"/>
      <c r="PRN224" s="403"/>
      <c r="PRO224" s="403"/>
      <c r="PSA224" s="727"/>
      <c r="PSD224" s="403"/>
      <c r="PSE224" s="403"/>
      <c r="PSQ224" s="727"/>
      <c r="PST224" s="403"/>
      <c r="PSU224" s="403"/>
      <c r="PTG224" s="727"/>
      <c r="PTJ224" s="403"/>
      <c r="PTK224" s="403"/>
      <c r="PTW224" s="727"/>
      <c r="PTZ224" s="403"/>
      <c r="PUA224" s="403"/>
      <c r="PUM224" s="727"/>
      <c r="PUP224" s="403"/>
      <c r="PUQ224" s="403"/>
      <c r="PVC224" s="727"/>
      <c r="PVF224" s="403"/>
      <c r="PVG224" s="403"/>
      <c r="PVS224" s="727"/>
      <c r="PVV224" s="403"/>
      <c r="PVW224" s="403"/>
      <c r="PWI224" s="727"/>
      <c r="PWL224" s="403"/>
      <c r="PWM224" s="403"/>
      <c r="PWY224" s="727"/>
      <c r="PXB224" s="403"/>
      <c r="PXC224" s="403"/>
      <c r="PXO224" s="727"/>
      <c r="PXR224" s="403"/>
      <c r="PXS224" s="403"/>
      <c r="PYE224" s="727"/>
      <c r="PYH224" s="403"/>
      <c r="PYI224" s="403"/>
      <c r="PYU224" s="727"/>
      <c r="PYX224" s="403"/>
      <c r="PYY224" s="403"/>
      <c r="PZK224" s="727"/>
      <c r="PZN224" s="403"/>
      <c r="PZO224" s="403"/>
      <c r="QAA224" s="727"/>
      <c r="QAD224" s="403"/>
      <c r="QAE224" s="403"/>
      <c r="QAQ224" s="727"/>
      <c r="QAT224" s="403"/>
      <c r="QAU224" s="403"/>
      <c r="QBG224" s="727"/>
      <c r="QBJ224" s="403"/>
      <c r="QBK224" s="403"/>
      <c r="QBW224" s="727"/>
      <c r="QBZ224" s="403"/>
      <c r="QCA224" s="403"/>
      <c r="QCM224" s="727"/>
      <c r="QCP224" s="403"/>
      <c r="QCQ224" s="403"/>
      <c r="QDC224" s="727"/>
      <c r="QDF224" s="403"/>
      <c r="QDG224" s="403"/>
      <c r="QDS224" s="727"/>
      <c r="QDV224" s="403"/>
      <c r="QDW224" s="403"/>
      <c r="QEI224" s="727"/>
      <c r="QEL224" s="403"/>
      <c r="QEM224" s="403"/>
      <c r="QEY224" s="727"/>
      <c r="QFB224" s="403"/>
      <c r="QFC224" s="403"/>
      <c r="QFO224" s="727"/>
      <c r="QFR224" s="403"/>
      <c r="QFS224" s="403"/>
      <c r="QGE224" s="727"/>
      <c r="QGH224" s="403"/>
      <c r="QGI224" s="403"/>
      <c r="QGU224" s="727"/>
      <c r="QGX224" s="403"/>
      <c r="QGY224" s="403"/>
      <c r="QHK224" s="727"/>
      <c r="QHN224" s="403"/>
      <c r="QHO224" s="403"/>
      <c r="QIA224" s="727"/>
      <c r="QID224" s="403"/>
      <c r="QIE224" s="403"/>
      <c r="QIQ224" s="727"/>
      <c r="QIT224" s="403"/>
      <c r="QIU224" s="403"/>
      <c r="QJG224" s="727"/>
      <c r="QJJ224" s="403"/>
      <c r="QJK224" s="403"/>
      <c r="QJW224" s="727"/>
      <c r="QJZ224" s="403"/>
      <c r="QKA224" s="403"/>
      <c r="QKM224" s="727"/>
      <c r="QKP224" s="403"/>
      <c r="QKQ224" s="403"/>
      <c r="QLC224" s="727"/>
      <c r="QLF224" s="403"/>
      <c r="QLG224" s="403"/>
      <c r="QLS224" s="727"/>
      <c r="QLV224" s="403"/>
      <c r="QLW224" s="403"/>
      <c r="QMI224" s="727"/>
      <c r="QML224" s="403"/>
      <c r="QMM224" s="403"/>
      <c r="QMY224" s="727"/>
      <c r="QNB224" s="403"/>
      <c r="QNC224" s="403"/>
      <c r="QNO224" s="727"/>
      <c r="QNR224" s="403"/>
      <c r="QNS224" s="403"/>
      <c r="QOE224" s="727"/>
      <c r="QOH224" s="403"/>
      <c r="QOI224" s="403"/>
      <c r="QOU224" s="727"/>
      <c r="QOX224" s="403"/>
      <c r="QOY224" s="403"/>
      <c r="QPK224" s="727"/>
      <c r="QPN224" s="403"/>
      <c r="QPO224" s="403"/>
      <c r="QQA224" s="727"/>
      <c r="QQD224" s="403"/>
      <c r="QQE224" s="403"/>
      <c r="QQQ224" s="727"/>
      <c r="QQT224" s="403"/>
      <c r="QQU224" s="403"/>
      <c r="QRG224" s="727"/>
      <c r="QRJ224" s="403"/>
      <c r="QRK224" s="403"/>
      <c r="QRW224" s="727"/>
      <c r="QRZ224" s="403"/>
      <c r="QSA224" s="403"/>
      <c r="QSM224" s="727"/>
      <c r="QSP224" s="403"/>
      <c r="QSQ224" s="403"/>
      <c r="QTC224" s="727"/>
      <c r="QTF224" s="403"/>
      <c r="QTG224" s="403"/>
      <c r="QTS224" s="727"/>
      <c r="QTV224" s="403"/>
      <c r="QTW224" s="403"/>
      <c r="QUI224" s="727"/>
      <c r="QUL224" s="403"/>
      <c r="QUM224" s="403"/>
      <c r="QUY224" s="727"/>
      <c r="QVB224" s="403"/>
      <c r="QVC224" s="403"/>
      <c r="QVO224" s="727"/>
      <c r="QVR224" s="403"/>
      <c r="QVS224" s="403"/>
      <c r="QWE224" s="727"/>
      <c r="QWH224" s="403"/>
      <c r="QWI224" s="403"/>
      <c r="QWU224" s="727"/>
      <c r="QWX224" s="403"/>
      <c r="QWY224" s="403"/>
      <c r="QXK224" s="727"/>
      <c r="QXN224" s="403"/>
      <c r="QXO224" s="403"/>
      <c r="QYA224" s="727"/>
      <c r="QYD224" s="403"/>
      <c r="QYE224" s="403"/>
      <c r="QYQ224" s="727"/>
      <c r="QYT224" s="403"/>
      <c r="QYU224" s="403"/>
      <c r="QZG224" s="727"/>
      <c r="QZJ224" s="403"/>
      <c r="QZK224" s="403"/>
      <c r="QZW224" s="727"/>
      <c r="QZZ224" s="403"/>
      <c r="RAA224" s="403"/>
      <c r="RAM224" s="727"/>
      <c r="RAP224" s="403"/>
      <c r="RAQ224" s="403"/>
      <c r="RBC224" s="727"/>
      <c r="RBF224" s="403"/>
      <c r="RBG224" s="403"/>
      <c r="RBS224" s="727"/>
      <c r="RBV224" s="403"/>
      <c r="RBW224" s="403"/>
      <c r="RCI224" s="727"/>
      <c r="RCL224" s="403"/>
      <c r="RCM224" s="403"/>
      <c r="RCY224" s="727"/>
      <c r="RDB224" s="403"/>
      <c r="RDC224" s="403"/>
      <c r="RDO224" s="727"/>
      <c r="RDR224" s="403"/>
      <c r="RDS224" s="403"/>
      <c r="REE224" s="727"/>
      <c r="REH224" s="403"/>
      <c r="REI224" s="403"/>
      <c r="REU224" s="727"/>
      <c r="REX224" s="403"/>
      <c r="REY224" s="403"/>
      <c r="RFK224" s="727"/>
      <c r="RFN224" s="403"/>
      <c r="RFO224" s="403"/>
      <c r="RGA224" s="727"/>
      <c r="RGD224" s="403"/>
      <c r="RGE224" s="403"/>
      <c r="RGQ224" s="727"/>
      <c r="RGT224" s="403"/>
      <c r="RGU224" s="403"/>
      <c r="RHG224" s="727"/>
      <c r="RHJ224" s="403"/>
      <c r="RHK224" s="403"/>
      <c r="RHW224" s="727"/>
      <c r="RHZ224" s="403"/>
      <c r="RIA224" s="403"/>
      <c r="RIM224" s="727"/>
      <c r="RIP224" s="403"/>
      <c r="RIQ224" s="403"/>
      <c r="RJC224" s="727"/>
      <c r="RJF224" s="403"/>
      <c r="RJG224" s="403"/>
      <c r="RJS224" s="727"/>
      <c r="RJV224" s="403"/>
      <c r="RJW224" s="403"/>
      <c r="RKI224" s="727"/>
      <c r="RKL224" s="403"/>
      <c r="RKM224" s="403"/>
      <c r="RKY224" s="727"/>
      <c r="RLB224" s="403"/>
      <c r="RLC224" s="403"/>
      <c r="RLO224" s="727"/>
      <c r="RLR224" s="403"/>
      <c r="RLS224" s="403"/>
      <c r="RME224" s="727"/>
      <c r="RMH224" s="403"/>
      <c r="RMI224" s="403"/>
      <c r="RMU224" s="727"/>
      <c r="RMX224" s="403"/>
      <c r="RMY224" s="403"/>
      <c r="RNK224" s="727"/>
      <c r="RNN224" s="403"/>
      <c r="RNO224" s="403"/>
      <c r="ROA224" s="727"/>
      <c r="ROD224" s="403"/>
      <c r="ROE224" s="403"/>
      <c r="ROQ224" s="727"/>
      <c r="ROT224" s="403"/>
      <c r="ROU224" s="403"/>
      <c r="RPG224" s="727"/>
      <c r="RPJ224" s="403"/>
      <c r="RPK224" s="403"/>
      <c r="RPW224" s="727"/>
      <c r="RPZ224" s="403"/>
      <c r="RQA224" s="403"/>
      <c r="RQM224" s="727"/>
      <c r="RQP224" s="403"/>
      <c r="RQQ224" s="403"/>
      <c r="RRC224" s="727"/>
      <c r="RRF224" s="403"/>
      <c r="RRG224" s="403"/>
      <c r="RRS224" s="727"/>
      <c r="RRV224" s="403"/>
      <c r="RRW224" s="403"/>
      <c r="RSI224" s="727"/>
      <c r="RSL224" s="403"/>
      <c r="RSM224" s="403"/>
      <c r="RSY224" s="727"/>
      <c r="RTB224" s="403"/>
      <c r="RTC224" s="403"/>
      <c r="RTO224" s="727"/>
      <c r="RTR224" s="403"/>
      <c r="RTS224" s="403"/>
      <c r="RUE224" s="727"/>
      <c r="RUH224" s="403"/>
      <c r="RUI224" s="403"/>
      <c r="RUU224" s="727"/>
      <c r="RUX224" s="403"/>
      <c r="RUY224" s="403"/>
      <c r="RVK224" s="727"/>
      <c r="RVN224" s="403"/>
      <c r="RVO224" s="403"/>
      <c r="RWA224" s="727"/>
      <c r="RWD224" s="403"/>
      <c r="RWE224" s="403"/>
      <c r="RWQ224" s="727"/>
      <c r="RWT224" s="403"/>
      <c r="RWU224" s="403"/>
      <c r="RXG224" s="727"/>
      <c r="RXJ224" s="403"/>
      <c r="RXK224" s="403"/>
      <c r="RXW224" s="727"/>
      <c r="RXZ224" s="403"/>
      <c r="RYA224" s="403"/>
      <c r="RYM224" s="727"/>
      <c r="RYP224" s="403"/>
      <c r="RYQ224" s="403"/>
      <c r="RZC224" s="727"/>
      <c r="RZF224" s="403"/>
      <c r="RZG224" s="403"/>
      <c r="RZS224" s="727"/>
      <c r="RZV224" s="403"/>
      <c r="RZW224" s="403"/>
      <c r="SAI224" s="727"/>
      <c r="SAL224" s="403"/>
      <c r="SAM224" s="403"/>
      <c r="SAY224" s="727"/>
      <c r="SBB224" s="403"/>
      <c r="SBC224" s="403"/>
      <c r="SBO224" s="727"/>
      <c r="SBR224" s="403"/>
      <c r="SBS224" s="403"/>
      <c r="SCE224" s="727"/>
      <c r="SCH224" s="403"/>
      <c r="SCI224" s="403"/>
      <c r="SCU224" s="727"/>
      <c r="SCX224" s="403"/>
      <c r="SCY224" s="403"/>
      <c r="SDK224" s="727"/>
      <c r="SDN224" s="403"/>
      <c r="SDO224" s="403"/>
      <c r="SEA224" s="727"/>
      <c r="SED224" s="403"/>
      <c r="SEE224" s="403"/>
      <c r="SEQ224" s="727"/>
      <c r="SET224" s="403"/>
      <c r="SEU224" s="403"/>
      <c r="SFG224" s="727"/>
      <c r="SFJ224" s="403"/>
      <c r="SFK224" s="403"/>
      <c r="SFW224" s="727"/>
      <c r="SFZ224" s="403"/>
      <c r="SGA224" s="403"/>
      <c r="SGM224" s="727"/>
      <c r="SGP224" s="403"/>
      <c r="SGQ224" s="403"/>
      <c r="SHC224" s="727"/>
      <c r="SHF224" s="403"/>
      <c r="SHG224" s="403"/>
      <c r="SHS224" s="727"/>
      <c r="SHV224" s="403"/>
      <c r="SHW224" s="403"/>
      <c r="SII224" s="727"/>
      <c r="SIL224" s="403"/>
      <c r="SIM224" s="403"/>
      <c r="SIY224" s="727"/>
      <c r="SJB224" s="403"/>
      <c r="SJC224" s="403"/>
      <c r="SJO224" s="727"/>
      <c r="SJR224" s="403"/>
      <c r="SJS224" s="403"/>
      <c r="SKE224" s="727"/>
      <c r="SKH224" s="403"/>
      <c r="SKI224" s="403"/>
      <c r="SKU224" s="727"/>
      <c r="SKX224" s="403"/>
      <c r="SKY224" s="403"/>
      <c r="SLK224" s="727"/>
      <c r="SLN224" s="403"/>
      <c r="SLO224" s="403"/>
      <c r="SMA224" s="727"/>
      <c r="SMD224" s="403"/>
      <c r="SME224" s="403"/>
      <c r="SMQ224" s="727"/>
      <c r="SMT224" s="403"/>
      <c r="SMU224" s="403"/>
      <c r="SNG224" s="727"/>
      <c r="SNJ224" s="403"/>
      <c r="SNK224" s="403"/>
      <c r="SNW224" s="727"/>
      <c r="SNZ224" s="403"/>
      <c r="SOA224" s="403"/>
      <c r="SOM224" s="727"/>
      <c r="SOP224" s="403"/>
      <c r="SOQ224" s="403"/>
      <c r="SPC224" s="727"/>
      <c r="SPF224" s="403"/>
      <c r="SPG224" s="403"/>
      <c r="SPS224" s="727"/>
      <c r="SPV224" s="403"/>
      <c r="SPW224" s="403"/>
      <c r="SQI224" s="727"/>
      <c r="SQL224" s="403"/>
      <c r="SQM224" s="403"/>
      <c r="SQY224" s="727"/>
      <c r="SRB224" s="403"/>
      <c r="SRC224" s="403"/>
      <c r="SRO224" s="727"/>
      <c r="SRR224" s="403"/>
      <c r="SRS224" s="403"/>
      <c r="SSE224" s="727"/>
      <c r="SSH224" s="403"/>
      <c r="SSI224" s="403"/>
      <c r="SSU224" s="727"/>
      <c r="SSX224" s="403"/>
      <c r="SSY224" s="403"/>
      <c r="STK224" s="727"/>
      <c r="STN224" s="403"/>
      <c r="STO224" s="403"/>
      <c r="SUA224" s="727"/>
      <c r="SUD224" s="403"/>
      <c r="SUE224" s="403"/>
      <c r="SUQ224" s="727"/>
      <c r="SUT224" s="403"/>
      <c r="SUU224" s="403"/>
      <c r="SVG224" s="727"/>
      <c r="SVJ224" s="403"/>
      <c r="SVK224" s="403"/>
      <c r="SVW224" s="727"/>
      <c r="SVZ224" s="403"/>
      <c r="SWA224" s="403"/>
      <c r="SWM224" s="727"/>
      <c r="SWP224" s="403"/>
      <c r="SWQ224" s="403"/>
      <c r="SXC224" s="727"/>
      <c r="SXF224" s="403"/>
      <c r="SXG224" s="403"/>
      <c r="SXS224" s="727"/>
      <c r="SXV224" s="403"/>
      <c r="SXW224" s="403"/>
      <c r="SYI224" s="727"/>
      <c r="SYL224" s="403"/>
      <c r="SYM224" s="403"/>
      <c r="SYY224" s="727"/>
      <c r="SZB224" s="403"/>
      <c r="SZC224" s="403"/>
      <c r="SZO224" s="727"/>
      <c r="SZR224" s="403"/>
      <c r="SZS224" s="403"/>
      <c r="TAE224" s="727"/>
      <c r="TAH224" s="403"/>
      <c r="TAI224" s="403"/>
      <c r="TAU224" s="727"/>
      <c r="TAX224" s="403"/>
      <c r="TAY224" s="403"/>
      <c r="TBK224" s="727"/>
      <c r="TBN224" s="403"/>
      <c r="TBO224" s="403"/>
      <c r="TCA224" s="727"/>
      <c r="TCD224" s="403"/>
      <c r="TCE224" s="403"/>
      <c r="TCQ224" s="727"/>
      <c r="TCT224" s="403"/>
      <c r="TCU224" s="403"/>
      <c r="TDG224" s="727"/>
      <c r="TDJ224" s="403"/>
      <c r="TDK224" s="403"/>
      <c r="TDW224" s="727"/>
      <c r="TDZ224" s="403"/>
      <c r="TEA224" s="403"/>
      <c r="TEM224" s="727"/>
      <c r="TEP224" s="403"/>
      <c r="TEQ224" s="403"/>
      <c r="TFC224" s="727"/>
      <c r="TFF224" s="403"/>
      <c r="TFG224" s="403"/>
      <c r="TFS224" s="727"/>
      <c r="TFV224" s="403"/>
      <c r="TFW224" s="403"/>
      <c r="TGI224" s="727"/>
      <c r="TGL224" s="403"/>
      <c r="TGM224" s="403"/>
      <c r="TGY224" s="727"/>
      <c r="THB224" s="403"/>
      <c r="THC224" s="403"/>
      <c r="THO224" s="727"/>
      <c r="THR224" s="403"/>
      <c r="THS224" s="403"/>
      <c r="TIE224" s="727"/>
      <c r="TIH224" s="403"/>
      <c r="TII224" s="403"/>
      <c r="TIU224" s="727"/>
      <c r="TIX224" s="403"/>
      <c r="TIY224" s="403"/>
      <c r="TJK224" s="727"/>
      <c r="TJN224" s="403"/>
      <c r="TJO224" s="403"/>
      <c r="TKA224" s="727"/>
      <c r="TKD224" s="403"/>
      <c r="TKE224" s="403"/>
      <c r="TKQ224" s="727"/>
      <c r="TKT224" s="403"/>
      <c r="TKU224" s="403"/>
      <c r="TLG224" s="727"/>
      <c r="TLJ224" s="403"/>
      <c r="TLK224" s="403"/>
      <c r="TLW224" s="727"/>
      <c r="TLZ224" s="403"/>
      <c r="TMA224" s="403"/>
      <c r="TMM224" s="727"/>
      <c r="TMP224" s="403"/>
      <c r="TMQ224" s="403"/>
      <c r="TNC224" s="727"/>
      <c r="TNF224" s="403"/>
      <c r="TNG224" s="403"/>
      <c r="TNS224" s="727"/>
      <c r="TNV224" s="403"/>
      <c r="TNW224" s="403"/>
      <c r="TOI224" s="727"/>
      <c r="TOL224" s="403"/>
      <c r="TOM224" s="403"/>
      <c r="TOY224" s="727"/>
      <c r="TPB224" s="403"/>
      <c r="TPC224" s="403"/>
      <c r="TPO224" s="727"/>
      <c r="TPR224" s="403"/>
      <c r="TPS224" s="403"/>
      <c r="TQE224" s="727"/>
      <c r="TQH224" s="403"/>
      <c r="TQI224" s="403"/>
      <c r="TQU224" s="727"/>
      <c r="TQX224" s="403"/>
      <c r="TQY224" s="403"/>
      <c r="TRK224" s="727"/>
      <c r="TRN224" s="403"/>
      <c r="TRO224" s="403"/>
      <c r="TSA224" s="727"/>
      <c r="TSD224" s="403"/>
      <c r="TSE224" s="403"/>
      <c r="TSQ224" s="727"/>
      <c r="TST224" s="403"/>
      <c r="TSU224" s="403"/>
      <c r="TTG224" s="727"/>
      <c r="TTJ224" s="403"/>
      <c r="TTK224" s="403"/>
      <c r="TTW224" s="727"/>
      <c r="TTZ224" s="403"/>
      <c r="TUA224" s="403"/>
      <c r="TUM224" s="727"/>
      <c r="TUP224" s="403"/>
      <c r="TUQ224" s="403"/>
      <c r="TVC224" s="727"/>
      <c r="TVF224" s="403"/>
      <c r="TVG224" s="403"/>
      <c r="TVS224" s="727"/>
      <c r="TVV224" s="403"/>
      <c r="TVW224" s="403"/>
      <c r="TWI224" s="727"/>
      <c r="TWL224" s="403"/>
      <c r="TWM224" s="403"/>
      <c r="TWY224" s="727"/>
      <c r="TXB224" s="403"/>
      <c r="TXC224" s="403"/>
      <c r="TXO224" s="727"/>
      <c r="TXR224" s="403"/>
      <c r="TXS224" s="403"/>
      <c r="TYE224" s="727"/>
      <c r="TYH224" s="403"/>
      <c r="TYI224" s="403"/>
      <c r="TYU224" s="727"/>
      <c r="TYX224" s="403"/>
      <c r="TYY224" s="403"/>
      <c r="TZK224" s="727"/>
      <c r="TZN224" s="403"/>
      <c r="TZO224" s="403"/>
      <c r="UAA224" s="727"/>
      <c r="UAD224" s="403"/>
      <c r="UAE224" s="403"/>
      <c r="UAQ224" s="727"/>
      <c r="UAT224" s="403"/>
      <c r="UAU224" s="403"/>
      <c r="UBG224" s="727"/>
      <c r="UBJ224" s="403"/>
      <c r="UBK224" s="403"/>
      <c r="UBW224" s="727"/>
      <c r="UBZ224" s="403"/>
      <c r="UCA224" s="403"/>
      <c r="UCM224" s="727"/>
      <c r="UCP224" s="403"/>
      <c r="UCQ224" s="403"/>
      <c r="UDC224" s="727"/>
      <c r="UDF224" s="403"/>
      <c r="UDG224" s="403"/>
      <c r="UDS224" s="727"/>
      <c r="UDV224" s="403"/>
      <c r="UDW224" s="403"/>
      <c r="UEI224" s="727"/>
      <c r="UEL224" s="403"/>
      <c r="UEM224" s="403"/>
      <c r="UEY224" s="727"/>
      <c r="UFB224" s="403"/>
      <c r="UFC224" s="403"/>
      <c r="UFO224" s="727"/>
      <c r="UFR224" s="403"/>
      <c r="UFS224" s="403"/>
      <c r="UGE224" s="727"/>
      <c r="UGH224" s="403"/>
      <c r="UGI224" s="403"/>
      <c r="UGU224" s="727"/>
      <c r="UGX224" s="403"/>
      <c r="UGY224" s="403"/>
      <c r="UHK224" s="727"/>
      <c r="UHN224" s="403"/>
      <c r="UHO224" s="403"/>
      <c r="UIA224" s="727"/>
      <c r="UID224" s="403"/>
      <c r="UIE224" s="403"/>
      <c r="UIQ224" s="727"/>
      <c r="UIT224" s="403"/>
      <c r="UIU224" s="403"/>
      <c r="UJG224" s="727"/>
      <c r="UJJ224" s="403"/>
      <c r="UJK224" s="403"/>
      <c r="UJW224" s="727"/>
      <c r="UJZ224" s="403"/>
      <c r="UKA224" s="403"/>
      <c r="UKM224" s="727"/>
      <c r="UKP224" s="403"/>
      <c r="UKQ224" s="403"/>
      <c r="ULC224" s="727"/>
      <c r="ULF224" s="403"/>
      <c r="ULG224" s="403"/>
      <c r="ULS224" s="727"/>
      <c r="ULV224" s="403"/>
      <c r="ULW224" s="403"/>
      <c r="UMI224" s="727"/>
      <c r="UML224" s="403"/>
      <c r="UMM224" s="403"/>
      <c r="UMY224" s="727"/>
      <c r="UNB224" s="403"/>
      <c r="UNC224" s="403"/>
      <c r="UNO224" s="727"/>
      <c r="UNR224" s="403"/>
      <c r="UNS224" s="403"/>
      <c r="UOE224" s="727"/>
      <c r="UOH224" s="403"/>
      <c r="UOI224" s="403"/>
      <c r="UOU224" s="727"/>
      <c r="UOX224" s="403"/>
      <c r="UOY224" s="403"/>
      <c r="UPK224" s="727"/>
      <c r="UPN224" s="403"/>
      <c r="UPO224" s="403"/>
      <c r="UQA224" s="727"/>
      <c r="UQD224" s="403"/>
      <c r="UQE224" s="403"/>
      <c r="UQQ224" s="727"/>
      <c r="UQT224" s="403"/>
      <c r="UQU224" s="403"/>
      <c r="URG224" s="727"/>
      <c r="URJ224" s="403"/>
      <c r="URK224" s="403"/>
      <c r="URW224" s="727"/>
      <c r="URZ224" s="403"/>
      <c r="USA224" s="403"/>
      <c r="USM224" s="727"/>
      <c r="USP224" s="403"/>
      <c r="USQ224" s="403"/>
      <c r="UTC224" s="727"/>
      <c r="UTF224" s="403"/>
      <c r="UTG224" s="403"/>
      <c r="UTS224" s="727"/>
      <c r="UTV224" s="403"/>
      <c r="UTW224" s="403"/>
      <c r="UUI224" s="727"/>
      <c r="UUL224" s="403"/>
      <c r="UUM224" s="403"/>
      <c r="UUY224" s="727"/>
      <c r="UVB224" s="403"/>
      <c r="UVC224" s="403"/>
      <c r="UVO224" s="727"/>
      <c r="UVR224" s="403"/>
      <c r="UVS224" s="403"/>
      <c r="UWE224" s="727"/>
      <c r="UWH224" s="403"/>
      <c r="UWI224" s="403"/>
      <c r="UWU224" s="727"/>
      <c r="UWX224" s="403"/>
      <c r="UWY224" s="403"/>
      <c r="UXK224" s="727"/>
      <c r="UXN224" s="403"/>
      <c r="UXO224" s="403"/>
      <c r="UYA224" s="727"/>
      <c r="UYD224" s="403"/>
      <c r="UYE224" s="403"/>
      <c r="UYQ224" s="727"/>
      <c r="UYT224" s="403"/>
      <c r="UYU224" s="403"/>
      <c r="UZG224" s="727"/>
      <c r="UZJ224" s="403"/>
      <c r="UZK224" s="403"/>
      <c r="UZW224" s="727"/>
      <c r="UZZ224" s="403"/>
      <c r="VAA224" s="403"/>
      <c r="VAM224" s="727"/>
      <c r="VAP224" s="403"/>
      <c r="VAQ224" s="403"/>
      <c r="VBC224" s="727"/>
      <c r="VBF224" s="403"/>
      <c r="VBG224" s="403"/>
      <c r="VBS224" s="727"/>
      <c r="VBV224" s="403"/>
      <c r="VBW224" s="403"/>
      <c r="VCI224" s="727"/>
      <c r="VCL224" s="403"/>
      <c r="VCM224" s="403"/>
      <c r="VCY224" s="727"/>
      <c r="VDB224" s="403"/>
      <c r="VDC224" s="403"/>
      <c r="VDO224" s="727"/>
      <c r="VDR224" s="403"/>
      <c r="VDS224" s="403"/>
      <c r="VEE224" s="727"/>
      <c r="VEH224" s="403"/>
      <c r="VEI224" s="403"/>
      <c r="VEU224" s="727"/>
      <c r="VEX224" s="403"/>
      <c r="VEY224" s="403"/>
      <c r="VFK224" s="727"/>
      <c r="VFN224" s="403"/>
      <c r="VFO224" s="403"/>
      <c r="VGA224" s="727"/>
      <c r="VGD224" s="403"/>
      <c r="VGE224" s="403"/>
      <c r="VGQ224" s="727"/>
      <c r="VGT224" s="403"/>
      <c r="VGU224" s="403"/>
      <c r="VHG224" s="727"/>
      <c r="VHJ224" s="403"/>
      <c r="VHK224" s="403"/>
      <c r="VHW224" s="727"/>
      <c r="VHZ224" s="403"/>
      <c r="VIA224" s="403"/>
      <c r="VIM224" s="727"/>
      <c r="VIP224" s="403"/>
      <c r="VIQ224" s="403"/>
      <c r="VJC224" s="727"/>
      <c r="VJF224" s="403"/>
      <c r="VJG224" s="403"/>
      <c r="VJS224" s="727"/>
      <c r="VJV224" s="403"/>
      <c r="VJW224" s="403"/>
      <c r="VKI224" s="727"/>
      <c r="VKL224" s="403"/>
      <c r="VKM224" s="403"/>
      <c r="VKY224" s="727"/>
      <c r="VLB224" s="403"/>
      <c r="VLC224" s="403"/>
      <c r="VLO224" s="727"/>
      <c r="VLR224" s="403"/>
      <c r="VLS224" s="403"/>
      <c r="VME224" s="727"/>
      <c r="VMH224" s="403"/>
      <c r="VMI224" s="403"/>
      <c r="VMU224" s="727"/>
      <c r="VMX224" s="403"/>
      <c r="VMY224" s="403"/>
      <c r="VNK224" s="727"/>
      <c r="VNN224" s="403"/>
      <c r="VNO224" s="403"/>
      <c r="VOA224" s="727"/>
      <c r="VOD224" s="403"/>
      <c r="VOE224" s="403"/>
      <c r="VOQ224" s="727"/>
      <c r="VOT224" s="403"/>
      <c r="VOU224" s="403"/>
      <c r="VPG224" s="727"/>
      <c r="VPJ224" s="403"/>
      <c r="VPK224" s="403"/>
      <c r="VPW224" s="727"/>
      <c r="VPZ224" s="403"/>
      <c r="VQA224" s="403"/>
      <c r="VQM224" s="727"/>
      <c r="VQP224" s="403"/>
      <c r="VQQ224" s="403"/>
      <c r="VRC224" s="727"/>
      <c r="VRF224" s="403"/>
      <c r="VRG224" s="403"/>
      <c r="VRS224" s="727"/>
      <c r="VRV224" s="403"/>
      <c r="VRW224" s="403"/>
      <c r="VSI224" s="727"/>
      <c r="VSL224" s="403"/>
      <c r="VSM224" s="403"/>
      <c r="VSY224" s="727"/>
      <c r="VTB224" s="403"/>
      <c r="VTC224" s="403"/>
      <c r="VTO224" s="727"/>
      <c r="VTR224" s="403"/>
      <c r="VTS224" s="403"/>
      <c r="VUE224" s="727"/>
      <c r="VUH224" s="403"/>
      <c r="VUI224" s="403"/>
      <c r="VUU224" s="727"/>
      <c r="VUX224" s="403"/>
      <c r="VUY224" s="403"/>
      <c r="VVK224" s="727"/>
      <c r="VVN224" s="403"/>
      <c r="VVO224" s="403"/>
      <c r="VWA224" s="727"/>
      <c r="VWD224" s="403"/>
      <c r="VWE224" s="403"/>
      <c r="VWQ224" s="727"/>
      <c r="VWT224" s="403"/>
      <c r="VWU224" s="403"/>
      <c r="VXG224" s="727"/>
      <c r="VXJ224" s="403"/>
      <c r="VXK224" s="403"/>
      <c r="VXW224" s="727"/>
      <c r="VXZ224" s="403"/>
      <c r="VYA224" s="403"/>
      <c r="VYM224" s="727"/>
      <c r="VYP224" s="403"/>
      <c r="VYQ224" s="403"/>
      <c r="VZC224" s="727"/>
      <c r="VZF224" s="403"/>
      <c r="VZG224" s="403"/>
      <c r="VZS224" s="727"/>
      <c r="VZV224" s="403"/>
      <c r="VZW224" s="403"/>
      <c r="WAI224" s="727"/>
      <c r="WAL224" s="403"/>
      <c r="WAM224" s="403"/>
      <c r="WAY224" s="727"/>
      <c r="WBB224" s="403"/>
      <c r="WBC224" s="403"/>
      <c r="WBO224" s="727"/>
      <c r="WBR224" s="403"/>
      <c r="WBS224" s="403"/>
      <c r="WCE224" s="727"/>
      <c r="WCH224" s="403"/>
      <c r="WCI224" s="403"/>
      <c r="WCU224" s="727"/>
      <c r="WCX224" s="403"/>
      <c r="WCY224" s="403"/>
      <c r="WDK224" s="727"/>
      <c r="WDN224" s="403"/>
      <c r="WDO224" s="403"/>
      <c r="WEA224" s="727"/>
      <c r="WED224" s="403"/>
      <c r="WEE224" s="403"/>
      <c r="WEQ224" s="727"/>
      <c r="WET224" s="403"/>
      <c r="WEU224" s="403"/>
      <c r="WFG224" s="727"/>
      <c r="WFJ224" s="403"/>
      <c r="WFK224" s="403"/>
      <c r="WFW224" s="727"/>
      <c r="WFZ224" s="403"/>
      <c r="WGA224" s="403"/>
      <c r="WGM224" s="727"/>
      <c r="WGP224" s="403"/>
      <c r="WGQ224" s="403"/>
      <c r="WHC224" s="727"/>
      <c r="WHF224" s="403"/>
      <c r="WHG224" s="403"/>
      <c r="WHS224" s="727"/>
      <c r="WHV224" s="403"/>
      <c r="WHW224" s="403"/>
      <c r="WII224" s="727"/>
      <c r="WIL224" s="403"/>
      <c r="WIM224" s="403"/>
      <c r="WIY224" s="727"/>
      <c r="WJB224" s="403"/>
      <c r="WJC224" s="403"/>
      <c r="WJO224" s="727"/>
      <c r="WJR224" s="403"/>
      <c r="WJS224" s="403"/>
      <c r="WKE224" s="727"/>
      <c r="WKH224" s="403"/>
      <c r="WKI224" s="403"/>
      <c r="WKU224" s="727"/>
      <c r="WKX224" s="403"/>
      <c r="WKY224" s="403"/>
      <c r="WLK224" s="727"/>
      <c r="WLN224" s="403"/>
      <c r="WLO224" s="403"/>
      <c r="WMA224" s="727"/>
      <c r="WMD224" s="403"/>
      <c r="WME224" s="403"/>
      <c r="WMQ224" s="727"/>
      <c r="WMT224" s="403"/>
      <c r="WMU224" s="403"/>
      <c r="WNG224" s="727"/>
      <c r="WNJ224" s="403"/>
      <c r="WNK224" s="403"/>
      <c r="WNW224" s="727"/>
      <c r="WNZ224" s="403"/>
      <c r="WOA224" s="403"/>
      <c r="WOM224" s="727"/>
      <c r="WOP224" s="403"/>
      <c r="WOQ224" s="403"/>
      <c r="WPC224" s="727"/>
      <c r="WPF224" s="403"/>
      <c r="WPG224" s="403"/>
      <c r="WPS224" s="727"/>
      <c r="WPV224" s="403"/>
      <c r="WPW224" s="403"/>
      <c r="WQI224" s="727"/>
      <c r="WQL224" s="403"/>
      <c r="WQM224" s="403"/>
      <c r="WQY224" s="727"/>
      <c r="WRB224" s="403"/>
      <c r="WRC224" s="403"/>
      <c r="WRO224" s="727"/>
      <c r="WRR224" s="403"/>
      <c r="WRS224" s="403"/>
      <c r="WSE224" s="727"/>
      <c r="WSH224" s="403"/>
      <c r="WSI224" s="403"/>
      <c r="WSU224" s="727"/>
      <c r="WSX224" s="403"/>
      <c r="WSY224" s="403"/>
      <c r="WTK224" s="727"/>
      <c r="WTN224" s="403"/>
      <c r="WTO224" s="403"/>
      <c r="WUA224" s="727"/>
      <c r="WUD224" s="403"/>
      <c r="WUE224" s="403"/>
      <c r="WUQ224" s="727"/>
      <c r="WUT224" s="403"/>
      <c r="WUU224" s="403"/>
      <c r="WVG224" s="727"/>
      <c r="WVJ224" s="403"/>
      <c r="WVK224" s="403"/>
      <c r="WVW224" s="727"/>
      <c r="WVZ224" s="403"/>
      <c r="WWA224" s="403"/>
      <c r="WWM224" s="727"/>
      <c r="WWP224" s="403"/>
      <c r="WWQ224" s="403"/>
      <c r="WXC224" s="727"/>
      <c r="WXF224" s="403"/>
      <c r="WXG224" s="403"/>
      <c r="WXS224" s="727"/>
      <c r="WXV224" s="403"/>
      <c r="WXW224" s="403"/>
      <c r="WYI224" s="727"/>
      <c r="WYL224" s="403"/>
      <c r="WYM224" s="403"/>
      <c r="WYY224" s="727"/>
      <c r="WZB224" s="403"/>
      <c r="WZC224" s="403"/>
      <c r="WZO224" s="727"/>
      <c r="WZR224" s="403"/>
      <c r="WZS224" s="403"/>
      <c r="XAE224" s="727"/>
      <c r="XAH224" s="403"/>
      <c r="XAI224" s="403"/>
      <c r="XAU224" s="727"/>
      <c r="XAX224" s="403"/>
      <c r="XAY224" s="403"/>
      <c r="XBK224" s="727"/>
      <c r="XBN224" s="403"/>
      <c r="XBO224" s="403"/>
      <c r="XCA224" s="727"/>
      <c r="XCD224" s="403"/>
      <c r="XCE224" s="403"/>
      <c r="XCQ224" s="727"/>
      <c r="XCT224" s="403"/>
      <c r="XCU224" s="403"/>
      <c r="XDG224" s="727"/>
      <c r="XDJ224" s="403"/>
      <c r="XDK224" s="403"/>
      <c r="XDW224" s="727"/>
      <c r="XDZ224" s="403"/>
      <c r="XEA224" s="403"/>
      <c r="XEM224" s="727"/>
      <c r="XEP224" s="403"/>
      <c r="XEQ224" s="403"/>
      <c r="XFC224" s="727"/>
    </row>
    <row r="225" spans="1:1023 1026:2047 2050:3071 3074:4095 4098:5119 5122:6143 6146:7167 7170:8191 8194:9215 9218:10239 10242:11263 11266:12287 12290:13311 13314:14335 14338:15359 15362:16383" s="94" customFormat="1">
      <c r="A225" s="570" t="s">
        <v>15</v>
      </c>
      <c r="B225" s="571">
        <v>45962</v>
      </c>
      <c r="C225" s="571">
        <v>45966</v>
      </c>
      <c r="D225" s="570" t="s">
        <v>485</v>
      </c>
      <c r="E225" s="570" t="s">
        <v>486</v>
      </c>
      <c r="F225" s="570">
        <v>65</v>
      </c>
      <c r="G225" s="570" t="s">
        <v>499</v>
      </c>
      <c r="H225" s="570">
        <v>2000</v>
      </c>
      <c r="I225" s="570">
        <v>15</v>
      </c>
      <c r="J225" s="570">
        <v>0</v>
      </c>
      <c r="K225" s="570">
        <v>0</v>
      </c>
      <c r="L225" s="570">
        <v>0</v>
      </c>
      <c r="M225" s="570">
        <v>0</v>
      </c>
      <c r="N225" s="570">
        <f t="shared" si="2201"/>
        <v>2015</v>
      </c>
      <c r="O225" s="563">
        <f t="shared" si="2202"/>
        <v>31</v>
      </c>
      <c r="P225" s="570" t="s">
        <v>1283</v>
      </c>
      <c r="R225" s="403"/>
      <c r="S225" s="403"/>
      <c r="AE225" s="727"/>
      <c r="AH225" s="403"/>
      <c r="AI225" s="403"/>
      <c r="AU225" s="727"/>
      <c r="AX225" s="403"/>
      <c r="AY225" s="403"/>
      <c r="BK225" s="727"/>
      <c r="BN225" s="403"/>
      <c r="BO225" s="403"/>
      <c r="CA225" s="727"/>
      <c r="CD225" s="403"/>
      <c r="CE225" s="403"/>
      <c r="CQ225" s="727"/>
      <c r="CT225" s="403"/>
      <c r="CU225" s="403"/>
      <c r="DG225" s="727"/>
      <c r="DJ225" s="403"/>
      <c r="DK225" s="403"/>
      <c r="DW225" s="727"/>
      <c r="DZ225" s="403"/>
      <c r="EA225" s="403"/>
      <c r="EM225" s="727"/>
      <c r="EP225" s="403"/>
      <c r="EQ225" s="403"/>
      <c r="FC225" s="727"/>
      <c r="FF225" s="403"/>
      <c r="FG225" s="403"/>
      <c r="FS225" s="727"/>
      <c r="FV225" s="403"/>
      <c r="FW225" s="403"/>
      <c r="GI225" s="727"/>
      <c r="GL225" s="403"/>
      <c r="GM225" s="403"/>
      <c r="GY225" s="727"/>
      <c r="HB225" s="403"/>
      <c r="HC225" s="403"/>
      <c r="HO225" s="727"/>
      <c r="HR225" s="403"/>
      <c r="HS225" s="403"/>
      <c r="IE225" s="727"/>
      <c r="IH225" s="403"/>
      <c r="II225" s="403"/>
      <c r="IU225" s="727"/>
      <c r="IX225" s="403"/>
      <c r="IY225" s="403"/>
      <c r="JK225" s="727"/>
      <c r="JN225" s="403"/>
      <c r="JO225" s="403"/>
      <c r="KA225" s="727"/>
      <c r="KD225" s="403"/>
      <c r="KE225" s="403"/>
      <c r="KQ225" s="727"/>
      <c r="KT225" s="403"/>
      <c r="KU225" s="403"/>
      <c r="LG225" s="727"/>
      <c r="LJ225" s="403"/>
      <c r="LK225" s="403"/>
      <c r="LW225" s="727"/>
      <c r="LZ225" s="403"/>
      <c r="MA225" s="403"/>
      <c r="MM225" s="727"/>
      <c r="MP225" s="403"/>
      <c r="MQ225" s="403"/>
      <c r="NC225" s="727"/>
      <c r="NF225" s="403"/>
      <c r="NG225" s="403"/>
      <c r="NS225" s="727"/>
      <c r="NV225" s="403"/>
      <c r="NW225" s="403"/>
      <c r="OI225" s="727"/>
      <c r="OL225" s="403"/>
      <c r="OM225" s="403"/>
      <c r="OY225" s="727"/>
      <c r="PB225" s="403"/>
      <c r="PC225" s="403"/>
      <c r="PO225" s="727"/>
      <c r="PR225" s="403"/>
      <c r="PS225" s="403"/>
      <c r="QE225" s="727"/>
      <c r="QH225" s="403"/>
      <c r="QI225" s="403"/>
      <c r="QU225" s="727"/>
      <c r="QX225" s="403"/>
      <c r="QY225" s="403"/>
      <c r="RK225" s="727"/>
      <c r="RN225" s="403"/>
      <c r="RO225" s="403"/>
      <c r="SA225" s="727"/>
      <c r="SD225" s="403"/>
      <c r="SE225" s="403"/>
      <c r="SQ225" s="727"/>
      <c r="ST225" s="403"/>
      <c r="SU225" s="403"/>
      <c r="TG225" s="727"/>
      <c r="TJ225" s="403"/>
      <c r="TK225" s="403"/>
      <c r="TW225" s="727"/>
      <c r="TZ225" s="403"/>
      <c r="UA225" s="403"/>
      <c r="UM225" s="727"/>
      <c r="UP225" s="403"/>
      <c r="UQ225" s="403"/>
      <c r="VC225" s="727"/>
      <c r="VF225" s="403"/>
      <c r="VG225" s="403"/>
      <c r="VS225" s="727"/>
      <c r="VV225" s="403"/>
      <c r="VW225" s="403"/>
      <c r="WI225" s="727"/>
      <c r="WL225" s="403"/>
      <c r="WM225" s="403"/>
      <c r="WY225" s="727"/>
      <c r="XB225" s="403"/>
      <c r="XC225" s="403"/>
      <c r="XO225" s="727"/>
      <c r="XR225" s="403"/>
      <c r="XS225" s="403"/>
      <c r="YE225" s="727"/>
      <c r="YH225" s="403"/>
      <c r="YI225" s="403"/>
      <c r="YU225" s="727"/>
      <c r="YX225" s="403"/>
      <c r="YY225" s="403"/>
      <c r="ZK225" s="727"/>
      <c r="ZN225" s="403"/>
      <c r="ZO225" s="403"/>
      <c r="AAA225" s="727"/>
      <c r="AAD225" s="403"/>
      <c r="AAE225" s="403"/>
      <c r="AAQ225" s="727"/>
      <c r="AAT225" s="403"/>
      <c r="AAU225" s="403"/>
      <c r="ABG225" s="727"/>
      <c r="ABJ225" s="403"/>
      <c r="ABK225" s="403"/>
      <c r="ABW225" s="727"/>
      <c r="ABZ225" s="403"/>
      <c r="ACA225" s="403"/>
      <c r="ACM225" s="727"/>
      <c r="ACP225" s="403"/>
      <c r="ACQ225" s="403"/>
      <c r="ADC225" s="727"/>
      <c r="ADF225" s="403"/>
      <c r="ADG225" s="403"/>
      <c r="ADS225" s="727"/>
      <c r="ADV225" s="403"/>
      <c r="ADW225" s="403"/>
      <c r="AEI225" s="727"/>
      <c r="AEL225" s="403"/>
      <c r="AEM225" s="403"/>
      <c r="AEY225" s="727"/>
      <c r="AFB225" s="403"/>
      <c r="AFC225" s="403"/>
      <c r="AFO225" s="727"/>
      <c r="AFR225" s="403"/>
      <c r="AFS225" s="403"/>
      <c r="AGE225" s="727"/>
      <c r="AGH225" s="403"/>
      <c r="AGI225" s="403"/>
      <c r="AGU225" s="727"/>
      <c r="AGX225" s="403"/>
      <c r="AGY225" s="403"/>
      <c r="AHK225" s="727"/>
      <c r="AHN225" s="403"/>
      <c r="AHO225" s="403"/>
      <c r="AIA225" s="727"/>
      <c r="AID225" s="403"/>
      <c r="AIE225" s="403"/>
      <c r="AIQ225" s="727"/>
      <c r="AIT225" s="403"/>
      <c r="AIU225" s="403"/>
      <c r="AJG225" s="727"/>
      <c r="AJJ225" s="403"/>
      <c r="AJK225" s="403"/>
      <c r="AJW225" s="727"/>
      <c r="AJZ225" s="403"/>
      <c r="AKA225" s="403"/>
      <c r="AKM225" s="727"/>
      <c r="AKP225" s="403"/>
      <c r="AKQ225" s="403"/>
      <c r="ALC225" s="727"/>
      <c r="ALF225" s="403"/>
      <c r="ALG225" s="403"/>
      <c r="ALS225" s="727"/>
      <c r="ALV225" s="403"/>
      <c r="ALW225" s="403"/>
      <c r="AMI225" s="727"/>
      <c r="AML225" s="403"/>
      <c r="AMM225" s="403"/>
      <c r="AMY225" s="727"/>
      <c r="ANB225" s="403"/>
      <c r="ANC225" s="403"/>
      <c r="ANO225" s="727"/>
      <c r="ANR225" s="403"/>
      <c r="ANS225" s="403"/>
      <c r="AOE225" s="727"/>
      <c r="AOH225" s="403"/>
      <c r="AOI225" s="403"/>
      <c r="AOU225" s="727"/>
      <c r="AOX225" s="403"/>
      <c r="AOY225" s="403"/>
      <c r="APK225" s="727"/>
      <c r="APN225" s="403"/>
      <c r="APO225" s="403"/>
      <c r="AQA225" s="727"/>
      <c r="AQD225" s="403"/>
      <c r="AQE225" s="403"/>
      <c r="AQQ225" s="727"/>
      <c r="AQT225" s="403"/>
      <c r="AQU225" s="403"/>
      <c r="ARG225" s="727"/>
      <c r="ARJ225" s="403"/>
      <c r="ARK225" s="403"/>
      <c r="ARW225" s="727"/>
      <c r="ARZ225" s="403"/>
      <c r="ASA225" s="403"/>
      <c r="ASM225" s="727"/>
      <c r="ASP225" s="403"/>
      <c r="ASQ225" s="403"/>
      <c r="ATC225" s="727"/>
      <c r="ATF225" s="403"/>
      <c r="ATG225" s="403"/>
      <c r="ATS225" s="727"/>
      <c r="ATV225" s="403"/>
      <c r="ATW225" s="403"/>
      <c r="AUI225" s="727"/>
      <c r="AUL225" s="403"/>
      <c r="AUM225" s="403"/>
      <c r="AUY225" s="727"/>
      <c r="AVB225" s="403"/>
      <c r="AVC225" s="403"/>
      <c r="AVO225" s="727"/>
      <c r="AVR225" s="403"/>
      <c r="AVS225" s="403"/>
      <c r="AWE225" s="727"/>
      <c r="AWH225" s="403"/>
      <c r="AWI225" s="403"/>
      <c r="AWU225" s="727"/>
      <c r="AWX225" s="403"/>
      <c r="AWY225" s="403"/>
      <c r="AXK225" s="727"/>
      <c r="AXN225" s="403"/>
      <c r="AXO225" s="403"/>
      <c r="AYA225" s="727"/>
      <c r="AYD225" s="403"/>
      <c r="AYE225" s="403"/>
      <c r="AYQ225" s="727"/>
      <c r="AYT225" s="403"/>
      <c r="AYU225" s="403"/>
      <c r="AZG225" s="727"/>
      <c r="AZJ225" s="403"/>
      <c r="AZK225" s="403"/>
      <c r="AZW225" s="727"/>
      <c r="AZZ225" s="403"/>
      <c r="BAA225" s="403"/>
      <c r="BAM225" s="727"/>
      <c r="BAP225" s="403"/>
      <c r="BAQ225" s="403"/>
      <c r="BBC225" s="727"/>
      <c r="BBF225" s="403"/>
      <c r="BBG225" s="403"/>
      <c r="BBS225" s="727"/>
      <c r="BBV225" s="403"/>
      <c r="BBW225" s="403"/>
      <c r="BCI225" s="727"/>
      <c r="BCL225" s="403"/>
      <c r="BCM225" s="403"/>
      <c r="BCY225" s="727"/>
      <c r="BDB225" s="403"/>
      <c r="BDC225" s="403"/>
      <c r="BDO225" s="727"/>
      <c r="BDR225" s="403"/>
      <c r="BDS225" s="403"/>
      <c r="BEE225" s="727"/>
      <c r="BEH225" s="403"/>
      <c r="BEI225" s="403"/>
      <c r="BEU225" s="727"/>
      <c r="BEX225" s="403"/>
      <c r="BEY225" s="403"/>
      <c r="BFK225" s="727"/>
      <c r="BFN225" s="403"/>
      <c r="BFO225" s="403"/>
      <c r="BGA225" s="727"/>
      <c r="BGD225" s="403"/>
      <c r="BGE225" s="403"/>
      <c r="BGQ225" s="727"/>
      <c r="BGT225" s="403"/>
      <c r="BGU225" s="403"/>
      <c r="BHG225" s="727"/>
      <c r="BHJ225" s="403"/>
      <c r="BHK225" s="403"/>
      <c r="BHW225" s="727"/>
      <c r="BHZ225" s="403"/>
      <c r="BIA225" s="403"/>
      <c r="BIM225" s="727"/>
      <c r="BIP225" s="403"/>
      <c r="BIQ225" s="403"/>
      <c r="BJC225" s="727"/>
      <c r="BJF225" s="403"/>
      <c r="BJG225" s="403"/>
      <c r="BJS225" s="727"/>
      <c r="BJV225" s="403"/>
      <c r="BJW225" s="403"/>
      <c r="BKI225" s="727"/>
      <c r="BKL225" s="403"/>
      <c r="BKM225" s="403"/>
      <c r="BKY225" s="727"/>
      <c r="BLB225" s="403"/>
      <c r="BLC225" s="403"/>
      <c r="BLO225" s="727"/>
      <c r="BLR225" s="403"/>
      <c r="BLS225" s="403"/>
      <c r="BME225" s="727"/>
      <c r="BMH225" s="403"/>
      <c r="BMI225" s="403"/>
      <c r="BMU225" s="727"/>
      <c r="BMX225" s="403"/>
      <c r="BMY225" s="403"/>
      <c r="BNK225" s="727"/>
      <c r="BNN225" s="403"/>
      <c r="BNO225" s="403"/>
      <c r="BOA225" s="727"/>
      <c r="BOD225" s="403"/>
      <c r="BOE225" s="403"/>
      <c r="BOQ225" s="727"/>
      <c r="BOT225" s="403"/>
      <c r="BOU225" s="403"/>
      <c r="BPG225" s="727"/>
      <c r="BPJ225" s="403"/>
      <c r="BPK225" s="403"/>
      <c r="BPW225" s="727"/>
      <c r="BPZ225" s="403"/>
      <c r="BQA225" s="403"/>
      <c r="BQM225" s="727"/>
      <c r="BQP225" s="403"/>
      <c r="BQQ225" s="403"/>
      <c r="BRC225" s="727"/>
      <c r="BRF225" s="403"/>
      <c r="BRG225" s="403"/>
      <c r="BRS225" s="727"/>
      <c r="BRV225" s="403"/>
      <c r="BRW225" s="403"/>
      <c r="BSI225" s="727"/>
      <c r="BSL225" s="403"/>
      <c r="BSM225" s="403"/>
      <c r="BSY225" s="727"/>
      <c r="BTB225" s="403"/>
      <c r="BTC225" s="403"/>
      <c r="BTO225" s="727"/>
      <c r="BTR225" s="403"/>
      <c r="BTS225" s="403"/>
      <c r="BUE225" s="727"/>
      <c r="BUH225" s="403"/>
      <c r="BUI225" s="403"/>
      <c r="BUU225" s="727"/>
      <c r="BUX225" s="403"/>
      <c r="BUY225" s="403"/>
      <c r="BVK225" s="727"/>
      <c r="BVN225" s="403"/>
      <c r="BVO225" s="403"/>
      <c r="BWA225" s="727"/>
      <c r="BWD225" s="403"/>
      <c r="BWE225" s="403"/>
      <c r="BWQ225" s="727"/>
      <c r="BWT225" s="403"/>
      <c r="BWU225" s="403"/>
      <c r="BXG225" s="727"/>
      <c r="BXJ225" s="403"/>
      <c r="BXK225" s="403"/>
      <c r="BXW225" s="727"/>
      <c r="BXZ225" s="403"/>
      <c r="BYA225" s="403"/>
      <c r="BYM225" s="727"/>
      <c r="BYP225" s="403"/>
      <c r="BYQ225" s="403"/>
      <c r="BZC225" s="727"/>
      <c r="BZF225" s="403"/>
      <c r="BZG225" s="403"/>
      <c r="BZS225" s="727"/>
      <c r="BZV225" s="403"/>
      <c r="BZW225" s="403"/>
      <c r="CAI225" s="727"/>
      <c r="CAL225" s="403"/>
      <c r="CAM225" s="403"/>
      <c r="CAY225" s="727"/>
      <c r="CBB225" s="403"/>
      <c r="CBC225" s="403"/>
      <c r="CBO225" s="727"/>
      <c r="CBR225" s="403"/>
      <c r="CBS225" s="403"/>
      <c r="CCE225" s="727"/>
      <c r="CCH225" s="403"/>
      <c r="CCI225" s="403"/>
      <c r="CCU225" s="727"/>
      <c r="CCX225" s="403"/>
      <c r="CCY225" s="403"/>
      <c r="CDK225" s="727"/>
      <c r="CDN225" s="403"/>
      <c r="CDO225" s="403"/>
      <c r="CEA225" s="727"/>
      <c r="CED225" s="403"/>
      <c r="CEE225" s="403"/>
      <c r="CEQ225" s="727"/>
      <c r="CET225" s="403"/>
      <c r="CEU225" s="403"/>
      <c r="CFG225" s="727"/>
      <c r="CFJ225" s="403"/>
      <c r="CFK225" s="403"/>
      <c r="CFW225" s="727"/>
      <c r="CFZ225" s="403"/>
      <c r="CGA225" s="403"/>
      <c r="CGM225" s="727"/>
      <c r="CGP225" s="403"/>
      <c r="CGQ225" s="403"/>
      <c r="CHC225" s="727"/>
      <c r="CHF225" s="403"/>
      <c r="CHG225" s="403"/>
      <c r="CHS225" s="727"/>
      <c r="CHV225" s="403"/>
      <c r="CHW225" s="403"/>
      <c r="CII225" s="727"/>
      <c r="CIL225" s="403"/>
      <c r="CIM225" s="403"/>
      <c r="CIY225" s="727"/>
      <c r="CJB225" s="403"/>
      <c r="CJC225" s="403"/>
      <c r="CJO225" s="727"/>
      <c r="CJR225" s="403"/>
      <c r="CJS225" s="403"/>
      <c r="CKE225" s="727"/>
      <c r="CKH225" s="403"/>
      <c r="CKI225" s="403"/>
      <c r="CKU225" s="727"/>
      <c r="CKX225" s="403"/>
      <c r="CKY225" s="403"/>
      <c r="CLK225" s="727"/>
      <c r="CLN225" s="403"/>
      <c r="CLO225" s="403"/>
      <c r="CMA225" s="727"/>
      <c r="CMD225" s="403"/>
      <c r="CME225" s="403"/>
      <c r="CMQ225" s="727"/>
      <c r="CMT225" s="403"/>
      <c r="CMU225" s="403"/>
      <c r="CNG225" s="727"/>
      <c r="CNJ225" s="403"/>
      <c r="CNK225" s="403"/>
      <c r="CNW225" s="727"/>
      <c r="CNZ225" s="403"/>
      <c r="COA225" s="403"/>
      <c r="COM225" s="727"/>
      <c r="COP225" s="403"/>
      <c r="COQ225" s="403"/>
      <c r="CPC225" s="727"/>
      <c r="CPF225" s="403"/>
      <c r="CPG225" s="403"/>
      <c r="CPS225" s="727"/>
      <c r="CPV225" s="403"/>
      <c r="CPW225" s="403"/>
      <c r="CQI225" s="727"/>
      <c r="CQL225" s="403"/>
      <c r="CQM225" s="403"/>
      <c r="CQY225" s="727"/>
      <c r="CRB225" s="403"/>
      <c r="CRC225" s="403"/>
      <c r="CRO225" s="727"/>
      <c r="CRR225" s="403"/>
      <c r="CRS225" s="403"/>
      <c r="CSE225" s="727"/>
      <c r="CSH225" s="403"/>
      <c r="CSI225" s="403"/>
      <c r="CSU225" s="727"/>
      <c r="CSX225" s="403"/>
      <c r="CSY225" s="403"/>
      <c r="CTK225" s="727"/>
      <c r="CTN225" s="403"/>
      <c r="CTO225" s="403"/>
      <c r="CUA225" s="727"/>
      <c r="CUD225" s="403"/>
      <c r="CUE225" s="403"/>
      <c r="CUQ225" s="727"/>
      <c r="CUT225" s="403"/>
      <c r="CUU225" s="403"/>
      <c r="CVG225" s="727"/>
      <c r="CVJ225" s="403"/>
      <c r="CVK225" s="403"/>
      <c r="CVW225" s="727"/>
      <c r="CVZ225" s="403"/>
      <c r="CWA225" s="403"/>
      <c r="CWM225" s="727"/>
      <c r="CWP225" s="403"/>
      <c r="CWQ225" s="403"/>
      <c r="CXC225" s="727"/>
      <c r="CXF225" s="403"/>
      <c r="CXG225" s="403"/>
      <c r="CXS225" s="727"/>
      <c r="CXV225" s="403"/>
      <c r="CXW225" s="403"/>
      <c r="CYI225" s="727"/>
      <c r="CYL225" s="403"/>
      <c r="CYM225" s="403"/>
      <c r="CYY225" s="727"/>
      <c r="CZB225" s="403"/>
      <c r="CZC225" s="403"/>
      <c r="CZO225" s="727"/>
      <c r="CZR225" s="403"/>
      <c r="CZS225" s="403"/>
      <c r="DAE225" s="727"/>
      <c r="DAH225" s="403"/>
      <c r="DAI225" s="403"/>
      <c r="DAU225" s="727"/>
      <c r="DAX225" s="403"/>
      <c r="DAY225" s="403"/>
      <c r="DBK225" s="727"/>
      <c r="DBN225" s="403"/>
      <c r="DBO225" s="403"/>
      <c r="DCA225" s="727"/>
      <c r="DCD225" s="403"/>
      <c r="DCE225" s="403"/>
      <c r="DCQ225" s="727"/>
      <c r="DCT225" s="403"/>
      <c r="DCU225" s="403"/>
      <c r="DDG225" s="727"/>
      <c r="DDJ225" s="403"/>
      <c r="DDK225" s="403"/>
      <c r="DDW225" s="727"/>
      <c r="DDZ225" s="403"/>
      <c r="DEA225" s="403"/>
      <c r="DEM225" s="727"/>
      <c r="DEP225" s="403"/>
      <c r="DEQ225" s="403"/>
      <c r="DFC225" s="727"/>
      <c r="DFF225" s="403"/>
      <c r="DFG225" s="403"/>
      <c r="DFS225" s="727"/>
      <c r="DFV225" s="403"/>
      <c r="DFW225" s="403"/>
      <c r="DGI225" s="727"/>
      <c r="DGL225" s="403"/>
      <c r="DGM225" s="403"/>
      <c r="DGY225" s="727"/>
      <c r="DHB225" s="403"/>
      <c r="DHC225" s="403"/>
      <c r="DHO225" s="727"/>
      <c r="DHR225" s="403"/>
      <c r="DHS225" s="403"/>
      <c r="DIE225" s="727"/>
      <c r="DIH225" s="403"/>
      <c r="DII225" s="403"/>
      <c r="DIU225" s="727"/>
      <c r="DIX225" s="403"/>
      <c r="DIY225" s="403"/>
      <c r="DJK225" s="727"/>
      <c r="DJN225" s="403"/>
      <c r="DJO225" s="403"/>
      <c r="DKA225" s="727"/>
      <c r="DKD225" s="403"/>
      <c r="DKE225" s="403"/>
      <c r="DKQ225" s="727"/>
      <c r="DKT225" s="403"/>
      <c r="DKU225" s="403"/>
      <c r="DLG225" s="727"/>
      <c r="DLJ225" s="403"/>
      <c r="DLK225" s="403"/>
      <c r="DLW225" s="727"/>
      <c r="DLZ225" s="403"/>
      <c r="DMA225" s="403"/>
      <c r="DMM225" s="727"/>
      <c r="DMP225" s="403"/>
      <c r="DMQ225" s="403"/>
      <c r="DNC225" s="727"/>
      <c r="DNF225" s="403"/>
      <c r="DNG225" s="403"/>
      <c r="DNS225" s="727"/>
      <c r="DNV225" s="403"/>
      <c r="DNW225" s="403"/>
      <c r="DOI225" s="727"/>
      <c r="DOL225" s="403"/>
      <c r="DOM225" s="403"/>
      <c r="DOY225" s="727"/>
      <c r="DPB225" s="403"/>
      <c r="DPC225" s="403"/>
      <c r="DPO225" s="727"/>
      <c r="DPR225" s="403"/>
      <c r="DPS225" s="403"/>
      <c r="DQE225" s="727"/>
      <c r="DQH225" s="403"/>
      <c r="DQI225" s="403"/>
      <c r="DQU225" s="727"/>
      <c r="DQX225" s="403"/>
      <c r="DQY225" s="403"/>
      <c r="DRK225" s="727"/>
      <c r="DRN225" s="403"/>
      <c r="DRO225" s="403"/>
      <c r="DSA225" s="727"/>
      <c r="DSD225" s="403"/>
      <c r="DSE225" s="403"/>
      <c r="DSQ225" s="727"/>
      <c r="DST225" s="403"/>
      <c r="DSU225" s="403"/>
      <c r="DTG225" s="727"/>
      <c r="DTJ225" s="403"/>
      <c r="DTK225" s="403"/>
      <c r="DTW225" s="727"/>
      <c r="DTZ225" s="403"/>
      <c r="DUA225" s="403"/>
      <c r="DUM225" s="727"/>
      <c r="DUP225" s="403"/>
      <c r="DUQ225" s="403"/>
      <c r="DVC225" s="727"/>
      <c r="DVF225" s="403"/>
      <c r="DVG225" s="403"/>
      <c r="DVS225" s="727"/>
      <c r="DVV225" s="403"/>
      <c r="DVW225" s="403"/>
      <c r="DWI225" s="727"/>
      <c r="DWL225" s="403"/>
      <c r="DWM225" s="403"/>
      <c r="DWY225" s="727"/>
      <c r="DXB225" s="403"/>
      <c r="DXC225" s="403"/>
      <c r="DXO225" s="727"/>
      <c r="DXR225" s="403"/>
      <c r="DXS225" s="403"/>
      <c r="DYE225" s="727"/>
      <c r="DYH225" s="403"/>
      <c r="DYI225" s="403"/>
      <c r="DYU225" s="727"/>
      <c r="DYX225" s="403"/>
      <c r="DYY225" s="403"/>
      <c r="DZK225" s="727"/>
      <c r="DZN225" s="403"/>
      <c r="DZO225" s="403"/>
      <c r="EAA225" s="727"/>
      <c r="EAD225" s="403"/>
      <c r="EAE225" s="403"/>
      <c r="EAQ225" s="727"/>
      <c r="EAT225" s="403"/>
      <c r="EAU225" s="403"/>
      <c r="EBG225" s="727"/>
      <c r="EBJ225" s="403"/>
      <c r="EBK225" s="403"/>
      <c r="EBW225" s="727"/>
      <c r="EBZ225" s="403"/>
      <c r="ECA225" s="403"/>
      <c r="ECM225" s="727"/>
      <c r="ECP225" s="403"/>
      <c r="ECQ225" s="403"/>
      <c r="EDC225" s="727"/>
      <c r="EDF225" s="403"/>
      <c r="EDG225" s="403"/>
      <c r="EDS225" s="727"/>
      <c r="EDV225" s="403"/>
      <c r="EDW225" s="403"/>
      <c r="EEI225" s="727"/>
      <c r="EEL225" s="403"/>
      <c r="EEM225" s="403"/>
      <c r="EEY225" s="727"/>
      <c r="EFB225" s="403"/>
      <c r="EFC225" s="403"/>
      <c r="EFO225" s="727"/>
      <c r="EFR225" s="403"/>
      <c r="EFS225" s="403"/>
      <c r="EGE225" s="727"/>
      <c r="EGH225" s="403"/>
      <c r="EGI225" s="403"/>
      <c r="EGU225" s="727"/>
      <c r="EGX225" s="403"/>
      <c r="EGY225" s="403"/>
      <c r="EHK225" s="727"/>
      <c r="EHN225" s="403"/>
      <c r="EHO225" s="403"/>
      <c r="EIA225" s="727"/>
      <c r="EID225" s="403"/>
      <c r="EIE225" s="403"/>
      <c r="EIQ225" s="727"/>
      <c r="EIT225" s="403"/>
      <c r="EIU225" s="403"/>
      <c r="EJG225" s="727"/>
      <c r="EJJ225" s="403"/>
      <c r="EJK225" s="403"/>
      <c r="EJW225" s="727"/>
      <c r="EJZ225" s="403"/>
      <c r="EKA225" s="403"/>
      <c r="EKM225" s="727"/>
      <c r="EKP225" s="403"/>
      <c r="EKQ225" s="403"/>
      <c r="ELC225" s="727"/>
      <c r="ELF225" s="403"/>
      <c r="ELG225" s="403"/>
      <c r="ELS225" s="727"/>
      <c r="ELV225" s="403"/>
      <c r="ELW225" s="403"/>
      <c r="EMI225" s="727"/>
      <c r="EML225" s="403"/>
      <c r="EMM225" s="403"/>
      <c r="EMY225" s="727"/>
      <c r="ENB225" s="403"/>
      <c r="ENC225" s="403"/>
      <c r="ENO225" s="727"/>
      <c r="ENR225" s="403"/>
      <c r="ENS225" s="403"/>
      <c r="EOE225" s="727"/>
      <c r="EOH225" s="403"/>
      <c r="EOI225" s="403"/>
      <c r="EOU225" s="727"/>
      <c r="EOX225" s="403"/>
      <c r="EOY225" s="403"/>
      <c r="EPK225" s="727"/>
      <c r="EPN225" s="403"/>
      <c r="EPO225" s="403"/>
      <c r="EQA225" s="727"/>
      <c r="EQD225" s="403"/>
      <c r="EQE225" s="403"/>
      <c r="EQQ225" s="727"/>
      <c r="EQT225" s="403"/>
      <c r="EQU225" s="403"/>
      <c r="ERG225" s="727"/>
      <c r="ERJ225" s="403"/>
      <c r="ERK225" s="403"/>
      <c r="ERW225" s="727"/>
      <c r="ERZ225" s="403"/>
      <c r="ESA225" s="403"/>
      <c r="ESM225" s="727"/>
      <c r="ESP225" s="403"/>
      <c r="ESQ225" s="403"/>
      <c r="ETC225" s="727"/>
      <c r="ETF225" s="403"/>
      <c r="ETG225" s="403"/>
      <c r="ETS225" s="727"/>
      <c r="ETV225" s="403"/>
      <c r="ETW225" s="403"/>
      <c r="EUI225" s="727"/>
      <c r="EUL225" s="403"/>
      <c r="EUM225" s="403"/>
      <c r="EUY225" s="727"/>
      <c r="EVB225" s="403"/>
      <c r="EVC225" s="403"/>
      <c r="EVO225" s="727"/>
      <c r="EVR225" s="403"/>
      <c r="EVS225" s="403"/>
      <c r="EWE225" s="727"/>
      <c r="EWH225" s="403"/>
      <c r="EWI225" s="403"/>
      <c r="EWU225" s="727"/>
      <c r="EWX225" s="403"/>
      <c r="EWY225" s="403"/>
      <c r="EXK225" s="727"/>
      <c r="EXN225" s="403"/>
      <c r="EXO225" s="403"/>
      <c r="EYA225" s="727"/>
      <c r="EYD225" s="403"/>
      <c r="EYE225" s="403"/>
      <c r="EYQ225" s="727"/>
      <c r="EYT225" s="403"/>
      <c r="EYU225" s="403"/>
      <c r="EZG225" s="727"/>
      <c r="EZJ225" s="403"/>
      <c r="EZK225" s="403"/>
      <c r="EZW225" s="727"/>
      <c r="EZZ225" s="403"/>
      <c r="FAA225" s="403"/>
      <c r="FAM225" s="727"/>
      <c r="FAP225" s="403"/>
      <c r="FAQ225" s="403"/>
      <c r="FBC225" s="727"/>
      <c r="FBF225" s="403"/>
      <c r="FBG225" s="403"/>
      <c r="FBS225" s="727"/>
      <c r="FBV225" s="403"/>
      <c r="FBW225" s="403"/>
      <c r="FCI225" s="727"/>
      <c r="FCL225" s="403"/>
      <c r="FCM225" s="403"/>
      <c r="FCY225" s="727"/>
      <c r="FDB225" s="403"/>
      <c r="FDC225" s="403"/>
      <c r="FDO225" s="727"/>
      <c r="FDR225" s="403"/>
      <c r="FDS225" s="403"/>
      <c r="FEE225" s="727"/>
      <c r="FEH225" s="403"/>
      <c r="FEI225" s="403"/>
      <c r="FEU225" s="727"/>
      <c r="FEX225" s="403"/>
      <c r="FEY225" s="403"/>
      <c r="FFK225" s="727"/>
      <c r="FFN225" s="403"/>
      <c r="FFO225" s="403"/>
      <c r="FGA225" s="727"/>
      <c r="FGD225" s="403"/>
      <c r="FGE225" s="403"/>
      <c r="FGQ225" s="727"/>
      <c r="FGT225" s="403"/>
      <c r="FGU225" s="403"/>
      <c r="FHG225" s="727"/>
      <c r="FHJ225" s="403"/>
      <c r="FHK225" s="403"/>
      <c r="FHW225" s="727"/>
      <c r="FHZ225" s="403"/>
      <c r="FIA225" s="403"/>
      <c r="FIM225" s="727"/>
      <c r="FIP225" s="403"/>
      <c r="FIQ225" s="403"/>
      <c r="FJC225" s="727"/>
      <c r="FJF225" s="403"/>
      <c r="FJG225" s="403"/>
      <c r="FJS225" s="727"/>
      <c r="FJV225" s="403"/>
      <c r="FJW225" s="403"/>
      <c r="FKI225" s="727"/>
      <c r="FKL225" s="403"/>
      <c r="FKM225" s="403"/>
      <c r="FKY225" s="727"/>
      <c r="FLB225" s="403"/>
      <c r="FLC225" s="403"/>
      <c r="FLO225" s="727"/>
      <c r="FLR225" s="403"/>
      <c r="FLS225" s="403"/>
      <c r="FME225" s="727"/>
      <c r="FMH225" s="403"/>
      <c r="FMI225" s="403"/>
      <c r="FMU225" s="727"/>
      <c r="FMX225" s="403"/>
      <c r="FMY225" s="403"/>
      <c r="FNK225" s="727"/>
      <c r="FNN225" s="403"/>
      <c r="FNO225" s="403"/>
      <c r="FOA225" s="727"/>
      <c r="FOD225" s="403"/>
      <c r="FOE225" s="403"/>
      <c r="FOQ225" s="727"/>
      <c r="FOT225" s="403"/>
      <c r="FOU225" s="403"/>
      <c r="FPG225" s="727"/>
      <c r="FPJ225" s="403"/>
      <c r="FPK225" s="403"/>
      <c r="FPW225" s="727"/>
      <c r="FPZ225" s="403"/>
      <c r="FQA225" s="403"/>
      <c r="FQM225" s="727"/>
      <c r="FQP225" s="403"/>
      <c r="FQQ225" s="403"/>
      <c r="FRC225" s="727"/>
      <c r="FRF225" s="403"/>
      <c r="FRG225" s="403"/>
      <c r="FRS225" s="727"/>
      <c r="FRV225" s="403"/>
      <c r="FRW225" s="403"/>
      <c r="FSI225" s="727"/>
      <c r="FSL225" s="403"/>
      <c r="FSM225" s="403"/>
      <c r="FSY225" s="727"/>
      <c r="FTB225" s="403"/>
      <c r="FTC225" s="403"/>
      <c r="FTO225" s="727"/>
      <c r="FTR225" s="403"/>
      <c r="FTS225" s="403"/>
      <c r="FUE225" s="727"/>
      <c r="FUH225" s="403"/>
      <c r="FUI225" s="403"/>
      <c r="FUU225" s="727"/>
      <c r="FUX225" s="403"/>
      <c r="FUY225" s="403"/>
      <c r="FVK225" s="727"/>
      <c r="FVN225" s="403"/>
      <c r="FVO225" s="403"/>
      <c r="FWA225" s="727"/>
      <c r="FWD225" s="403"/>
      <c r="FWE225" s="403"/>
      <c r="FWQ225" s="727"/>
      <c r="FWT225" s="403"/>
      <c r="FWU225" s="403"/>
      <c r="FXG225" s="727"/>
      <c r="FXJ225" s="403"/>
      <c r="FXK225" s="403"/>
      <c r="FXW225" s="727"/>
      <c r="FXZ225" s="403"/>
      <c r="FYA225" s="403"/>
      <c r="FYM225" s="727"/>
      <c r="FYP225" s="403"/>
      <c r="FYQ225" s="403"/>
      <c r="FZC225" s="727"/>
      <c r="FZF225" s="403"/>
      <c r="FZG225" s="403"/>
      <c r="FZS225" s="727"/>
      <c r="FZV225" s="403"/>
      <c r="FZW225" s="403"/>
      <c r="GAI225" s="727"/>
      <c r="GAL225" s="403"/>
      <c r="GAM225" s="403"/>
      <c r="GAY225" s="727"/>
      <c r="GBB225" s="403"/>
      <c r="GBC225" s="403"/>
      <c r="GBO225" s="727"/>
      <c r="GBR225" s="403"/>
      <c r="GBS225" s="403"/>
      <c r="GCE225" s="727"/>
      <c r="GCH225" s="403"/>
      <c r="GCI225" s="403"/>
      <c r="GCU225" s="727"/>
      <c r="GCX225" s="403"/>
      <c r="GCY225" s="403"/>
      <c r="GDK225" s="727"/>
      <c r="GDN225" s="403"/>
      <c r="GDO225" s="403"/>
      <c r="GEA225" s="727"/>
      <c r="GED225" s="403"/>
      <c r="GEE225" s="403"/>
      <c r="GEQ225" s="727"/>
      <c r="GET225" s="403"/>
      <c r="GEU225" s="403"/>
      <c r="GFG225" s="727"/>
      <c r="GFJ225" s="403"/>
      <c r="GFK225" s="403"/>
      <c r="GFW225" s="727"/>
      <c r="GFZ225" s="403"/>
      <c r="GGA225" s="403"/>
      <c r="GGM225" s="727"/>
      <c r="GGP225" s="403"/>
      <c r="GGQ225" s="403"/>
      <c r="GHC225" s="727"/>
      <c r="GHF225" s="403"/>
      <c r="GHG225" s="403"/>
      <c r="GHS225" s="727"/>
      <c r="GHV225" s="403"/>
      <c r="GHW225" s="403"/>
      <c r="GII225" s="727"/>
      <c r="GIL225" s="403"/>
      <c r="GIM225" s="403"/>
      <c r="GIY225" s="727"/>
      <c r="GJB225" s="403"/>
      <c r="GJC225" s="403"/>
      <c r="GJO225" s="727"/>
      <c r="GJR225" s="403"/>
      <c r="GJS225" s="403"/>
      <c r="GKE225" s="727"/>
      <c r="GKH225" s="403"/>
      <c r="GKI225" s="403"/>
      <c r="GKU225" s="727"/>
      <c r="GKX225" s="403"/>
      <c r="GKY225" s="403"/>
      <c r="GLK225" s="727"/>
      <c r="GLN225" s="403"/>
      <c r="GLO225" s="403"/>
      <c r="GMA225" s="727"/>
      <c r="GMD225" s="403"/>
      <c r="GME225" s="403"/>
      <c r="GMQ225" s="727"/>
      <c r="GMT225" s="403"/>
      <c r="GMU225" s="403"/>
      <c r="GNG225" s="727"/>
      <c r="GNJ225" s="403"/>
      <c r="GNK225" s="403"/>
      <c r="GNW225" s="727"/>
      <c r="GNZ225" s="403"/>
      <c r="GOA225" s="403"/>
      <c r="GOM225" s="727"/>
      <c r="GOP225" s="403"/>
      <c r="GOQ225" s="403"/>
      <c r="GPC225" s="727"/>
      <c r="GPF225" s="403"/>
      <c r="GPG225" s="403"/>
      <c r="GPS225" s="727"/>
      <c r="GPV225" s="403"/>
      <c r="GPW225" s="403"/>
      <c r="GQI225" s="727"/>
      <c r="GQL225" s="403"/>
      <c r="GQM225" s="403"/>
      <c r="GQY225" s="727"/>
      <c r="GRB225" s="403"/>
      <c r="GRC225" s="403"/>
      <c r="GRO225" s="727"/>
      <c r="GRR225" s="403"/>
      <c r="GRS225" s="403"/>
      <c r="GSE225" s="727"/>
      <c r="GSH225" s="403"/>
      <c r="GSI225" s="403"/>
      <c r="GSU225" s="727"/>
      <c r="GSX225" s="403"/>
      <c r="GSY225" s="403"/>
      <c r="GTK225" s="727"/>
      <c r="GTN225" s="403"/>
      <c r="GTO225" s="403"/>
      <c r="GUA225" s="727"/>
      <c r="GUD225" s="403"/>
      <c r="GUE225" s="403"/>
      <c r="GUQ225" s="727"/>
      <c r="GUT225" s="403"/>
      <c r="GUU225" s="403"/>
      <c r="GVG225" s="727"/>
      <c r="GVJ225" s="403"/>
      <c r="GVK225" s="403"/>
      <c r="GVW225" s="727"/>
      <c r="GVZ225" s="403"/>
      <c r="GWA225" s="403"/>
      <c r="GWM225" s="727"/>
      <c r="GWP225" s="403"/>
      <c r="GWQ225" s="403"/>
      <c r="GXC225" s="727"/>
      <c r="GXF225" s="403"/>
      <c r="GXG225" s="403"/>
      <c r="GXS225" s="727"/>
      <c r="GXV225" s="403"/>
      <c r="GXW225" s="403"/>
      <c r="GYI225" s="727"/>
      <c r="GYL225" s="403"/>
      <c r="GYM225" s="403"/>
      <c r="GYY225" s="727"/>
      <c r="GZB225" s="403"/>
      <c r="GZC225" s="403"/>
      <c r="GZO225" s="727"/>
      <c r="GZR225" s="403"/>
      <c r="GZS225" s="403"/>
      <c r="HAE225" s="727"/>
      <c r="HAH225" s="403"/>
      <c r="HAI225" s="403"/>
      <c r="HAU225" s="727"/>
      <c r="HAX225" s="403"/>
      <c r="HAY225" s="403"/>
      <c r="HBK225" s="727"/>
      <c r="HBN225" s="403"/>
      <c r="HBO225" s="403"/>
      <c r="HCA225" s="727"/>
      <c r="HCD225" s="403"/>
      <c r="HCE225" s="403"/>
      <c r="HCQ225" s="727"/>
      <c r="HCT225" s="403"/>
      <c r="HCU225" s="403"/>
      <c r="HDG225" s="727"/>
      <c r="HDJ225" s="403"/>
      <c r="HDK225" s="403"/>
      <c r="HDW225" s="727"/>
      <c r="HDZ225" s="403"/>
      <c r="HEA225" s="403"/>
      <c r="HEM225" s="727"/>
      <c r="HEP225" s="403"/>
      <c r="HEQ225" s="403"/>
      <c r="HFC225" s="727"/>
      <c r="HFF225" s="403"/>
      <c r="HFG225" s="403"/>
      <c r="HFS225" s="727"/>
      <c r="HFV225" s="403"/>
      <c r="HFW225" s="403"/>
      <c r="HGI225" s="727"/>
      <c r="HGL225" s="403"/>
      <c r="HGM225" s="403"/>
      <c r="HGY225" s="727"/>
      <c r="HHB225" s="403"/>
      <c r="HHC225" s="403"/>
      <c r="HHO225" s="727"/>
      <c r="HHR225" s="403"/>
      <c r="HHS225" s="403"/>
      <c r="HIE225" s="727"/>
      <c r="HIH225" s="403"/>
      <c r="HII225" s="403"/>
      <c r="HIU225" s="727"/>
      <c r="HIX225" s="403"/>
      <c r="HIY225" s="403"/>
      <c r="HJK225" s="727"/>
      <c r="HJN225" s="403"/>
      <c r="HJO225" s="403"/>
      <c r="HKA225" s="727"/>
      <c r="HKD225" s="403"/>
      <c r="HKE225" s="403"/>
      <c r="HKQ225" s="727"/>
      <c r="HKT225" s="403"/>
      <c r="HKU225" s="403"/>
      <c r="HLG225" s="727"/>
      <c r="HLJ225" s="403"/>
      <c r="HLK225" s="403"/>
      <c r="HLW225" s="727"/>
      <c r="HLZ225" s="403"/>
      <c r="HMA225" s="403"/>
      <c r="HMM225" s="727"/>
      <c r="HMP225" s="403"/>
      <c r="HMQ225" s="403"/>
      <c r="HNC225" s="727"/>
      <c r="HNF225" s="403"/>
      <c r="HNG225" s="403"/>
      <c r="HNS225" s="727"/>
      <c r="HNV225" s="403"/>
      <c r="HNW225" s="403"/>
      <c r="HOI225" s="727"/>
      <c r="HOL225" s="403"/>
      <c r="HOM225" s="403"/>
      <c r="HOY225" s="727"/>
      <c r="HPB225" s="403"/>
      <c r="HPC225" s="403"/>
      <c r="HPO225" s="727"/>
      <c r="HPR225" s="403"/>
      <c r="HPS225" s="403"/>
      <c r="HQE225" s="727"/>
      <c r="HQH225" s="403"/>
      <c r="HQI225" s="403"/>
      <c r="HQU225" s="727"/>
      <c r="HQX225" s="403"/>
      <c r="HQY225" s="403"/>
      <c r="HRK225" s="727"/>
      <c r="HRN225" s="403"/>
      <c r="HRO225" s="403"/>
      <c r="HSA225" s="727"/>
      <c r="HSD225" s="403"/>
      <c r="HSE225" s="403"/>
      <c r="HSQ225" s="727"/>
      <c r="HST225" s="403"/>
      <c r="HSU225" s="403"/>
      <c r="HTG225" s="727"/>
      <c r="HTJ225" s="403"/>
      <c r="HTK225" s="403"/>
      <c r="HTW225" s="727"/>
      <c r="HTZ225" s="403"/>
      <c r="HUA225" s="403"/>
      <c r="HUM225" s="727"/>
      <c r="HUP225" s="403"/>
      <c r="HUQ225" s="403"/>
      <c r="HVC225" s="727"/>
      <c r="HVF225" s="403"/>
      <c r="HVG225" s="403"/>
      <c r="HVS225" s="727"/>
      <c r="HVV225" s="403"/>
      <c r="HVW225" s="403"/>
      <c r="HWI225" s="727"/>
      <c r="HWL225" s="403"/>
      <c r="HWM225" s="403"/>
      <c r="HWY225" s="727"/>
      <c r="HXB225" s="403"/>
      <c r="HXC225" s="403"/>
      <c r="HXO225" s="727"/>
      <c r="HXR225" s="403"/>
      <c r="HXS225" s="403"/>
      <c r="HYE225" s="727"/>
      <c r="HYH225" s="403"/>
      <c r="HYI225" s="403"/>
      <c r="HYU225" s="727"/>
      <c r="HYX225" s="403"/>
      <c r="HYY225" s="403"/>
      <c r="HZK225" s="727"/>
      <c r="HZN225" s="403"/>
      <c r="HZO225" s="403"/>
      <c r="IAA225" s="727"/>
      <c r="IAD225" s="403"/>
      <c r="IAE225" s="403"/>
      <c r="IAQ225" s="727"/>
      <c r="IAT225" s="403"/>
      <c r="IAU225" s="403"/>
      <c r="IBG225" s="727"/>
      <c r="IBJ225" s="403"/>
      <c r="IBK225" s="403"/>
      <c r="IBW225" s="727"/>
      <c r="IBZ225" s="403"/>
      <c r="ICA225" s="403"/>
      <c r="ICM225" s="727"/>
      <c r="ICP225" s="403"/>
      <c r="ICQ225" s="403"/>
      <c r="IDC225" s="727"/>
      <c r="IDF225" s="403"/>
      <c r="IDG225" s="403"/>
      <c r="IDS225" s="727"/>
      <c r="IDV225" s="403"/>
      <c r="IDW225" s="403"/>
      <c r="IEI225" s="727"/>
      <c r="IEL225" s="403"/>
      <c r="IEM225" s="403"/>
      <c r="IEY225" s="727"/>
      <c r="IFB225" s="403"/>
      <c r="IFC225" s="403"/>
      <c r="IFO225" s="727"/>
      <c r="IFR225" s="403"/>
      <c r="IFS225" s="403"/>
      <c r="IGE225" s="727"/>
      <c r="IGH225" s="403"/>
      <c r="IGI225" s="403"/>
      <c r="IGU225" s="727"/>
      <c r="IGX225" s="403"/>
      <c r="IGY225" s="403"/>
      <c r="IHK225" s="727"/>
      <c r="IHN225" s="403"/>
      <c r="IHO225" s="403"/>
      <c r="IIA225" s="727"/>
      <c r="IID225" s="403"/>
      <c r="IIE225" s="403"/>
      <c r="IIQ225" s="727"/>
      <c r="IIT225" s="403"/>
      <c r="IIU225" s="403"/>
      <c r="IJG225" s="727"/>
      <c r="IJJ225" s="403"/>
      <c r="IJK225" s="403"/>
      <c r="IJW225" s="727"/>
      <c r="IJZ225" s="403"/>
      <c r="IKA225" s="403"/>
      <c r="IKM225" s="727"/>
      <c r="IKP225" s="403"/>
      <c r="IKQ225" s="403"/>
      <c r="ILC225" s="727"/>
      <c r="ILF225" s="403"/>
      <c r="ILG225" s="403"/>
      <c r="ILS225" s="727"/>
      <c r="ILV225" s="403"/>
      <c r="ILW225" s="403"/>
      <c r="IMI225" s="727"/>
      <c r="IML225" s="403"/>
      <c r="IMM225" s="403"/>
      <c r="IMY225" s="727"/>
      <c r="INB225" s="403"/>
      <c r="INC225" s="403"/>
      <c r="INO225" s="727"/>
      <c r="INR225" s="403"/>
      <c r="INS225" s="403"/>
      <c r="IOE225" s="727"/>
      <c r="IOH225" s="403"/>
      <c r="IOI225" s="403"/>
      <c r="IOU225" s="727"/>
      <c r="IOX225" s="403"/>
      <c r="IOY225" s="403"/>
      <c r="IPK225" s="727"/>
      <c r="IPN225" s="403"/>
      <c r="IPO225" s="403"/>
      <c r="IQA225" s="727"/>
      <c r="IQD225" s="403"/>
      <c r="IQE225" s="403"/>
      <c r="IQQ225" s="727"/>
      <c r="IQT225" s="403"/>
      <c r="IQU225" s="403"/>
      <c r="IRG225" s="727"/>
      <c r="IRJ225" s="403"/>
      <c r="IRK225" s="403"/>
      <c r="IRW225" s="727"/>
      <c r="IRZ225" s="403"/>
      <c r="ISA225" s="403"/>
      <c r="ISM225" s="727"/>
      <c r="ISP225" s="403"/>
      <c r="ISQ225" s="403"/>
      <c r="ITC225" s="727"/>
      <c r="ITF225" s="403"/>
      <c r="ITG225" s="403"/>
      <c r="ITS225" s="727"/>
      <c r="ITV225" s="403"/>
      <c r="ITW225" s="403"/>
      <c r="IUI225" s="727"/>
      <c r="IUL225" s="403"/>
      <c r="IUM225" s="403"/>
      <c r="IUY225" s="727"/>
      <c r="IVB225" s="403"/>
      <c r="IVC225" s="403"/>
      <c r="IVO225" s="727"/>
      <c r="IVR225" s="403"/>
      <c r="IVS225" s="403"/>
      <c r="IWE225" s="727"/>
      <c r="IWH225" s="403"/>
      <c r="IWI225" s="403"/>
      <c r="IWU225" s="727"/>
      <c r="IWX225" s="403"/>
      <c r="IWY225" s="403"/>
      <c r="IXK225" s="727"/>
      <c r="IXN225" s="403"/>
      <c r="IXO225" s="403"/>
      <c r="IYA225" s="727"/>
      <c r="IYD225" s="403"/>
      <c r="IYE225" s="403"/>
      <c r="IYQ225" s="727"/>
      <c r="IYT225" s="403"/>
      <c r="IYU225" s="403"/>
      <c r="IZG225" s="727"/>
      <c r="IZJ225" s="403"/>
      <c r="IZK225" s="403"/>
      <c r="IZW225" s="727"/>
      <c r="IZZ225" s="403"/>
      <c r="JAA225" s="403"/>
      <c r="JAM225" s="727"/>
      <c r="JAP225" s="403"/>
      <c r="JAQ225" s="403"/>
      <c r="JBC225" s="727"/>
      <c r="JBF225" s="403"/>
      <c r="JBG225" s="403"/>
      <c r="JBS225" s="727"/>
      <c r="JBV225" s="403"/>
      <c r="JBW225" s="403"/>
      <c r="JCI225" s="727"/>
      <c r="JCL225" s="403"/>
      <c r="JCM225" s="403"/>
      <c r="JCY225" s="727"/>
      <c r="JDB225" s="403"/>
      <c r="JDC225" s="403"/>
      <c r="JDO225" s="727"/>
      <c r="JDR225" s="403"/>
      <c r="JDS225" s="403"/>
      <c r="JEE225" s="727"/>
      <c r="JEH225" s="403"/>
      <c r="JEI225" s="403"/>
      <c r="JEU225" s="727"/>
      <c r="JEX225" s="403"/>
      <c r="JEY225" s="403"/>
      <c r="JFK225" s="727"/>
      <c r="JFN225" s="403"/>
      <c r="JFO225" s="403"/>
      <c r="JGA225" s="727"/>
      <c r="JGD225" s="403"/>
      <c r="JGE225" s="403"/>
      <c r="JGQ225" s="727"/>
      <c r="JGT225" s="403"/>
      <c r="JGU225" s="403"/>
      <c r="JHG225" s="727"/>
      <c r="JHJ225" s="403"/>
      <c r="JHK225" s="403"/>
      <c r="JHW225" s="727"/>
      <c r="JHZ225" s="403"/>
      <c r="JIA225" s="403"/>
      <c r="JIM225" s="727"/>
      <c r="JIP225" s="403"/>
      <c r="JIQ225" s="403"/>
      <c r="JJC225" s="727"/>
      <c r="JJF225" s="403"/>
      <c r="JJG225" s="403"/>
      <c r="JJS225" s="727"/>
      <c r="JJV225" s="403"/>
      <c r="JJW225" s="403"/>
      <c r="JKI225" s="727"/>
      <c r="JKL225" s="403"/>
      <c r="JKM225" s="403"/>
      <c r="JKY225" s="727"/>
      <c r="JLB225" s="403"/>
      <c r="JLC225" s="403"/>
      <c r="JLO225" s="727"/>
      <c r="JLR225" s="403"/>
      <c r="JLS225" s="403"/>
      <c r="JME225" s="727"/>
      <c r="JMH225" s="403"/>
      <c r="JMI225" s="403"/>
      <c r="JMU225" s="727"/>
      <c r="JMX225" s="403"/>
      <c r="JMY225" s="403"/>
      <c r="JNK225" s="727"/>
      <c r="JNN225" s="403"/>
      <c r="JNO225" s="403"/>
      <c r="JOA225" s="727"/>
      <c r="JOD225" s="403"/>
      <c r="JOE225" s="403"/>
      <c r="JOQ225" s="727"/>
      <c r="JOT225" s="403"/>
      <c r="JOU225" s="403"/>
      <c r="JPG225" s="727"/>
      <c r="JPJ225" s="403"/>
      <c r="JPK225" s="403"/>
      <c r="JPW225" s="727"/>
      <c r="JPZ225" s="403"/>
      <c r="JQA225" s="403"/>
      <c r="JQM225" s="727"/>
      <c r="JQP225" s="403"/>
      <c r="JQQ225" s="403"/>
      <c r="JRC225" s="727"/>
      <c r="JRF225" s="403"/>
      <c r="JRG225" s="403"/>
      <c r="JRS225" s="727"/>
      <c r="JRV225" s="403"/>
      <c r="JRW225" s="403"/>
      <c r="JSI225" s="727"/>
      <c r="JSL225" s="403"/>
      <c r="JSM225" s="403"/>
      <c r="JSY225" s="727"/>
      <c r="JTB225" s="403"/>
      <c r="JTC225" s="403"/>
      <c r="JTO225" s="727"/>
      <c r="JTR225" s="403"/>
      <c r="JTS225" s="403"/>
      <c r="JUE225" s="727"/>
      <c r="JUH225" s="403"/>
      <c r="JUI225" s="403"/>
      <c r="JUU225" s="727"/>
      <c r="JUX225" s="403"/>
      <c r="JUY225" s="403"/>
      <c r="JVK225" s="727"/>
      <c r="JVN225" s="403"/>
      <c r="JVO225" s="403"/>
      <c r="JWA225" s="727"/>
      <c r="JWD225" s="403"/>
      <c r="JWE225" s="403"/>
      <c r="JWQ225" s="727"/>
      <c r="JWT225" s="403"/>
      <c r="JWU225" s="403"/>
      <c r="JXG225" s="727"/>
      <c r="JXJ225" s="403"/>
      <c r="JXK225" s="403"/>
      <c r="JXW225" s="727"/>
      <c r="JXZ225" s="403"/>
      <c r="JYA225" s="403"/>
      <c r="JYM225" s="727"/>
      <c r="JYP225" s="403"/>
      <c r="JYQ225" s="403"/>
      <c r="JZC225" s="727"/>
      <c r="JZF225" s="403"/>
      <c r="JZG225" s="403"/>
      <c r="JZS225" s="727"/>
      <c r="JZV225" s="403"/>
      <c r="JZW225" s="403"/>
      <c r="KAI225" s="727"/>
      <c r="KAL225" s="403"/>
      <c r="KAM225" s="403"/>
      <c r="KAY225" s="727"/>
      <c r="KBB225" s="403"/>
      <c r="KBC225" s="403"/>
      <c r="KBO225" s="727"/>
      <c r="KBR225" s="403"/>
      <c r="KBS225" s="403"/>
      <c r="KCE225" s="727"/>
      <c r="KCH225" s="403"/>
      <c r="KCI225" s="403"/>
      <c r="KCU225" s="727"/>
      <c r="KCX225" s="403"/>
      <c r="KCY225" s="403"/>
      <c r="KDK225" s="727"/>
      <c r="KDN225" s="403"/>
      <c r="KDO225" s="403"/>
      <c r="KEA225" s="727"/>
      <c r="KED225" s="403"/>
      <c r="KEE225" s="403"/>
      <c r="KEQ225" s="727"/>
      <c r="KET225" s="403"/>
      <c r="KEU225" s="403"/>
      <c r="KFG225" s="727"/>
      <c r="KFJ225" s="403"/>
      <c r="KFK225" s="403"/>
      <c r="KFW225" s="727"/>
      <c r="KFZ225" s="403"/>
      <c r="KGA225" s="403"/>
      <c r="KGM225" s="727"/>
      <c r="KGP225" s="403"/>
      <c r="KGQ225" s="403"/>
      <c r="KHC225" s="727"/>
      <c r="KHF225" s="403"/>
      <c r="KHG225" s="403"/>
      <c r="KHS225" s="727"/>
      <c r="KHV225" s="403"/>
      <c r="KHW225" s="403"/>
      <c r="KII225" s="727"/>
      <c r="KIL225" s="403"/>
      <c r="KIM225" s="403"/>
      <c r="KIY225" s="727"/>
      <c r="KJB225" s="403"/>
      <c r="KJC225" s="403"/>
      <c r="KJO225" s="727"/>
      <c r="KJR225" s="403"/>
      <c r="KJS225" s="403"/>
      <c r="KKE225" s="727"/>
      <c r="KKH225" s="403"/>
      <c r="KKI225" s="403"/>
      <c r="KKU225" s="727"/>
      <c r="KKX225" s="403"/>
      <c r="KKY225" s="403"/>
      <c r="KLK225" s="727"/>
      <c r="KLN225" s="403"/>
      <c r="KLO225" s="403"/>
      <c r="KMA225" s="727"/>
      <c r="KMD225" s="403"/>
      <c r="KME225" s="403"/>
      <c r="KMQ225" s="727"/>
      <c r="KMT225" s="403"/>
      <c r="KMU225" s="403"/>
      <c r="KNG225" s="727"/>
      <c r="KNJ225" s="403"/>
      <c r="KNK225" s="403"/>
      <c r="KNW225" s="727"/>
      <c r="KNZ225" s="403"/>
      <c r="KOA225" s="403"/>
      <c r="KOM225" s="727"/>
      <c r="KOP225" s="403"/>
      <c r="KOQ225" s="403"/>
      <c r="KPC225" s="727"/>
      <c r="KPF225" s="403"/>
      <c r="KPG225" s="403"/>
      <c r="KPS225" s="727"/>
      <c r="KPV225" s="403"/>
      <c r="KPW225" s="403"/>
      <c r="KQI225" s="727"/>
      <c r="KQL225" s="403"/>
      <c r="KQM225" s="403"/>
      <c r="KQY225" s="727"/>
      <c r="KRB225" s="403"/>
      <c r="KRC225" s="403"/>
      <c r="KRO225" s="727"/>
      <c r="KRR225" s="403"/>
      <c r="KRS225" s="403"/>
      <c r="KSE225" s="727"/>
      <c r="KSH225" s="403"/>
      <c r="KSI225" s="403"/>
      <c r="KSU225" s="727"/>
      <c r="KSX225" s="403"/>
      <c r="KSY225" s="403"/>
      <c r="KTK225" s="727"/>
      <c r="KTN225" s="403"/>
      <c r="KTO225" s="403"/>
      <c r="KUA225" s="727"/>
      <c r="KUD225" s="403"/>
      <c r="KUE225" s="403"/>
      <c r="KUQ225" s="727"/>
      <c r="KUT225" s="403"/>
      <c r="KUU225" s="403"/>
      <c r="KVG225" s="727"/>
      <c r="KVJ225" s="403"/>
      <c r="KVK225" s="403"/>
      <c r="KVW225" s="727"/>
      <c r="KVZ225" s="403"/>
      <c r="KWA225" s="403"/>
      <c r="KWM225" s="727"/>
      <c r="KWP225" s="403"/>
      <c r="KWQ225" s="403"/>
      <c r="KXC225" s="727"/>
      <c r="KXF225" s="403"/>
      <c r="KXG225" s="403"/>
      <c r="KXS225" s="727"/>
      <c r="KXV225" s="403"/>
      <c r="KXW225" s="403"/>
      <c r="KYI225" s="727"/>
      <c r="KYL225" s="403"/>
      <c r="KYM225" s="403"/>
      <c r="KYY225" s="727"/>
      <c r="KZB225" s="403"/>
      <c r="KZC225" s="403"/>
      <c r="KZO225" s="727"/>
      <c r="KZR225" s="403"/>
      <c r="KZS225" s="403"/>
      <c r="LAE225" s="727"/>
      <c r="LAH225" s="403"/>
      <c r="LAI225" s="403"/>
      <c r="LAU225" s="727"/>
      <c r="LAX225" s="403"/>
      <c r="LAY225" s="403"/>
      <c r="LBK225" s="727"/>
      <c r="LBN225" s="403"/>
      <c r="LBO225" s="403"/>
      <c r="LCA225" s="727"/>
      <c r="LCD225" s="403"/>
      <c r="LCE225" s="403"/>
      <c r="LCQ225" s="727"/>
      <c r="LCT225" s="403"/>
      <c r="LCU225" s="403"/>
      <c r="LDG225" s="727"/>
      <c r="LDJ225" s="403"/>
      <c r="LDK225" s="403"/>
      <c r="LDW225" s="727"/>
      <c r="LDZ225" s="403"/>
      <c r="LEA225" s="403"/>
      <c r="LEM225" s="727"/>
      <c r="LEP225" s="403"/>
      <c r="LEQ225" s="403"/>
      <c r="LFC225" s="727"/>
      <c r="LFF225" s="403"/>
      <c r="LFG225" s="403"/>
      <c r="LFS225" s="727"/>
      <c r="LFV225" s="403"/>
      <c r="LFW225" s="403"/>
      <c r="LGI225" s="727"/>
      <c r="LGL225" s="403"/>
      <c r="LGM225" s="403"/>
      <c r="LGY225" s="727"/>
      <c r="LHB225" s="403"/>
      <c r="LHC225" s="403"/>
      <c r="LHO225" s="727"/>
      <c r="LHR225" s="403"/>
      <c r="LHS225" s="403"/>
      <c r="LIE225" s="727"/>
      <c r="LIH225" s="403"/>
      <c r="LII225" s="403"/>
      <c r="LIU225" s="727"/>
      <c r="LIX225" s="403"/>
      <c r="LIY225" s="403"/>
      <c r="LJK225" s="727"/>
      <c r="LJN225" s="403"/>
      <c r="LJO225" s="403"/>
      <c r="LKA225" s="727"/>
      <c r="LKD225" s="403"/>
      <c r="LKE225" s="403"/>
      <c r="LKQ225" s="727"/>
      <c r="LKT225" s="403"/>
      <c r="LKU225" s="403"/>
      <c r="LLG225" s="727"/>
      <c r="LLJ225" s="403"/>
      <c r="LLK225" s="403"/>
      <c r="LLW225" s="727"/>
      <c r="LLZ225" s="403"/>
      <c r="LMA225" s="403"/>
      <c r="LMM225" s="727"/>
      <c r="LMP225" s="403"/>
      <c r="LMQ225" s="403"/>
      <c r="LNC225" s="727"/>
      <c r="LNF225" s="403"/>
      <c r="LNG225" s="403"/>
      <c r="LNS225" s="727"/>
      <c r="LNV225" s="403"/>
      <c r="LNW225" s="403"/>
      <c r="LOI225" s="727"/>
      <c r="LOL225" s="403"/>
      <c r="LOM225" s="403"/>
      <c r="LOY225" s="727"/>
      <c r="LPB225" s="403"/>
      <c r="LPC225" s="403"/>
      <c r="LPO225" s="727"/>
      <c r="LPR225" s="403"/>
      <c r="LPS225" s="403"/>
      <c r="LQE225" s="727"/>
      <c r="LQH225" s="403"/>
      <c r="LQI225" s="403"/>
      <c r="LQU225" s="727"/>
      <c r="LQX225" s="403"/>
      <c r="LQY225" s="403"/>
      <c r="LRK225" s="727"/>
      <c r="LRN225" s="403"/>
      <c r="LRO225" s="403"/>
      <c r="LSA225" s="727"/>
      <c r="LSD225" s="403"/>
      <c r="LSE225" s="403"/>
      <c r="LSQ225" s="727"/>
      <c r="LST225" s="403"/>
      <c r="LSU225" s="403"/>
      <c r="LTG225" s="727"/>
      <c r="LTJ225" s="403"/>
      <c r="LTK225" s="403"/>
      <c r="LTW225" s="727"/>
      <c r="LTZ225" s="403"/>
      <c r="LUA225" s="403"/>
      <c r="LUM225" s="727"/>
      <c r="LUP225" s="403"/>
      <c r="LUQ225" s="403"/>
      <c r="LVC225" s="727"/>
      <c r="LVF225" s="403"/>
      <c r="LVG225" s="403"/>
      <c r="LVS225" s="727"/>
      <c r="LVV225" s="403"/>
      <c r="LVW225" s="403"/>
      <c r="LWI225" s="727"/>
      <c r="LWL225" s="403"/>
      <c r="LWM225" s="403"/>
      <c r="LWY225" s="727"/>
      <c r="LXB225" s="403"/>
      <c r="LXC225" s="403"/>
      <c r="LXO225" s="727"/>
      <c r="LXR225" s="403"/>
      <c r="LXS225" s="403"/>
      <c r="LYE225" s="727"/>
      <c r="LYH225" s="403"/>
      <c r="LYI225" s="403"/>
      <c r="LYU225" s="727"/>
      <c r="LYX225" s="403"/>
      <c r="LYY225" s="403"/>
      <c r="LZK225" s="727"/>
      <c r="LZN225" s="403"/>
      <c r="LZO225" s="403"/>
      <c r="MAA225" s="727"/>
      <c r="MAD225" s="403"/>
      <c r="MAE225" s="403"/>
      <c r="MAQ225" s="727"/>
      <c r="MAT225" s="403"/>
      <c r="MAU225" s="403"/>
      <c r="MBG225" s="727"/>
      <c r="MBJ225" s="403"/>
      <c r="MBK225" s="403"/>
      <c r="MBW225" s="727"/>
      <c r="MBZ225" s="403"/>
      <c r="MCA225" s="403"/>
      <c r="MCM225" s="727"/>
      <c r="MCP225" s="403"/>
      <c r="MCQ225" s="403"/>
      <c r="MDC225" s="727"/>
      <c r="MDF225" s="403"/>
      <c r="MDG225" s="403"/>
      <c r="MDS225" s="727"/>
      <c r="MDV225" s="403"/>
      <c r="MDW225" s="403"/>
      <c r="MEI225" s="727"/>
      <c r="MEL225" s="403"/>
      <c r="MEM225" s="403"/>
      <c r="MEY225" s="727"/>
      <c r="MFB225" s="403"/>
      <c r="MFC225" s="403"/>
      <c r="MFO225" s="727"/>
      <c r="MFR225" s="403"/>
      <c r="MFS225" s="403"/>
      <c r="MGE225" s="727"/>
      <c r="MGH225" s="403"/>
      <c r="MGI225" s="403"/>
      <c r="MGU225" s="727"/>
      <c r="MGX225" s="403"/>
      <c r="MGY225" s="403"/>
      <c r="MHK225" s="727"/>
      <c r="MHN225" s="403"/>
      <c r="MHO225" s="403"/>
      <c r="MIA225" s="727"/>
      <c r="MID225" s="403"/>
      <c r="MIE225" s="403"/>
      <c r="MIQ225" s="727"/>
      <c r="MIT225" s="403"/>
      <c r="MIU225" s="403"/>
      <c r="MJG225" s="727"/>
      <c r="MJJ225" s="403"/>
      <c r="MJK225" s="403"/>
      <c r="MJW225" s="727"/>
      <c r="MJZ225" s="403"/>
      <c r="MKA225" s="403"/>
      <c r="MKM225" s="727"/>
      <c r="MKP225" s="403"/>
      <c r="MKQ225" s="403"/>
      <c r="MLC225" s="727"/>
      <c r="MLF225" s="403"/>
      <c r="MLG225" s="403"/>
      <c r="MLS225" s="727"/>
      <c r="MLV225" s="403"/>
      <c r="MLW225" s="403"/>
      <c r="MMI225" s="727"/>
      <c r="MML225" s="403"/>
      <c r="MMM225" s="403"/>
      <c r="MMY225" s="727"/>
      <c r="MNB225" s="403"/>
      <c r="MNC225" s="403"/>
      <c r="MNO225" s="727"/>
      <c r="MNR225" s="403"/>
      <c r="MNS225" s="403"/>
      <c r="MOE225" s="727"/>
      <c r="MOH225" s="403"/>
      <c r="MOI225" s="403"/>
      <c r="MOU225" s="727"/>
      <c r="MOX225" s="403"/>
      <c r="MOY225" s="403"/>
      <c r="MPK225" s="727"/>
      <c r="MPN225" s="403"/>
      <c r="MPO225" s="403"/>
      <c r="MQA225" s="727"/>
      <c r="MQD225" s="403"/>
      <c r="MQE225" s="403"/>
      <c r="MQQ225" s="727"/>
      <c r="MQT225" s="403"/>
      <c r="MQU225" s="403"/>
      <c r="MRG225" s="727"/>
      <c r="MRJ225" s="403"/>
      <c r="MRK225" s="403"/>
      <c r="MRW225" s="727"/>
      <c r="MRZ225" s="403"/>
      <c r="MSA225" s="403"/>
      <c r="MSM225" s="727"/>
      <c r="MSP225" s="403"/>
      <c r="MSQ225" s="403"/>
      <c r="MTC225" s="727"/>
      <c r="MTF225" s="403"/>
      <c r="MTG225" s="403"/>
      <c r="MTS225" s="727"/>
      <c r="MTV225" s="403"/>
      <c r="MTW225" s="403"/>
      <c r="MUI225" s="727"/>
      <c r="MUL225" s="403"/>
      <c r="MUM225" s="403"/>
      <c r="MUY225" s="727"/>
      <c r="MVB225" s="403"/>
      <c r="MVC225" s="403"/>
      <c r="MVO225" s="727"/>
      <c r="MVR225" s="403"/>
      <c r="MVS225" s="403"/>
      <c r="MWE225" s="727"/>
      <c r="MWH225" s="403"/>
      <c r="MWI225" s="403"/>
      <c r="MWU225" s="727"/>
      <c r="MWX225" s="403"/>
      <c r="MWY225" s="403"/>
      <c r="MXK225" s="727"/>
      <c r="MXN225" s="403"/>
      <c r="MXO225" s="403"/>
      <c r="MYA225" s="727"/>
      <c r="MYD225" s="403"/>
      <c r="MYE225" s="403"/>
      <c r="MYQ225" s="727"/>
      <c r="MYT225" s="403"/>
      <c r="MYU225" s="403"/>
      <c r="MZG225" s="727"/>
      <c r="MZJ225" s="403"/>
      <c r="MZK225" s="403"/>
      <c r="MZW225" s="727"/>
      <c r="MZZ225" s="403"/>
      <c r="NAA225" s="403"/>
      <c r="NAM225" s="727"/>
      <c r="NAP225" s="403"/>
      <c r="NAQ225" s="403"/>
      <c r="NBC225" s="727"/>
      <c r="NBF225" s="403"/>
      <c r="NBG225" s="403"/>
      <c r="NBS225" s="727"/>
      <c r="NBV225" s="403"/>
      <c r="NBW225" s="403"/>
      <c r="NCI225" s="727"/>
      <c r="NCL225" s="403"/>
      <c r="NCM225" s="403"/>
      <c r="NCY225" s="727"/>
      <c r="NDB225" s="403"/>
      <c r="NDC225" s="403"/>
      <c r="NDO225" s="727"/>
      <c r="NDR225" s="403"/>
      <c r="NDS225" s="403"/>
      <c r="NEE225" s="727"/>
      <c r="NEH225" s="403"/>
      <c r="NEI225" s="403"/>
      <c r="NEU225" s="727"/>
      <c r="NEX225" s="403"/>
      <c r="NEY225" s="403"/>
      <c r="NFK225" s="727"/>
      <c r="NFN225" s="403"/>
      <c r="NFO225" s="403"/>
      <c r="NGA225" s="727"/>
      <c r="NGD225" s="403"/>
      <c r="NGE225" s="403"/>
      <c r="NGQ225" s="727"/>
      <c r="NGT225" s="403"/>
      <c r="NGU225" s="403"/>
      <c r="NHG225" s="727"/>
      <c r="NHJ225" s="403"/>
      <c r="NHK225" s="403"/>
      <c r="NHW225" s="727"/>
      <c r="NHZ225" s="403"/>
      <c r="NIA225" s="403"/>
      <c r="NIM225" s="727"/>
      <c r="NIP225" s="403"/>
      <c r="NIQ225" s="403"/>
      <c r="NJC225" s="727"/>
      <c r="NJF225" s="403"/>
      <c r="NJG225" s="403"/>
      <c r="NJS225" s="727"/>
      <c r="NJV225" s="403"/>
      <c r="NJW225" s="403"/>
      <c r="NKI225" s="727"/>
      <c r="NKL225" s="403"/>
      <c r="NKM225" s="403"/>
      <c r="NKY225" s="727"/>
      <c r="NLB225" s="403"/>
      <c r="NLC225" s="403"/>
      <c r="NLO225" s="727"/>
      <c r="NLR225" s="403"/>
      <c r="NLS225" s="403"/>
      <c r="NME225" s="727"/>
      <c r="NMH225" s="403"/>
      <c r="NMI225" s="403"/>
      <c r="NMU225" s="727"/>
      <c r="NMX225" s="403"/>
      <c r="NMY225" s="403"/>
      <c r="NNK225" s="727"/>
      <c r="NNN225" s="403"/>
      <c r="NNO225" s="403"/>
      <c r="NOA225" s="727"/>
      <c r="NOD225" s="403"/>
      <c r="NOE225" s="403"/>
      <c r="NOQ225" s="727"/>
      <c r="NOT225" s="403"/>
      <c r="NOU225" s="403"/>
      <c r="NPG225" s="727"/>
      <c r="NPJ225" s="403"/>
      <c r="NPK225" s="403"/>
      <c r="NPW225" s="727"/>
      <c r="NPZ225" s="403"/>
      <c r="NQA225" s="403"/>
      <c r="NQM225" s="727"/>
      <c r="NQP225" s="403"/>
      <c r="NQQ225" s="403"/>
      <c r="NRC225" s="727"/>
      <c r="NRF225" s="403"/>
      <c r="NRG225" s="403"/>
      <c r="NRS225" s="727"/>
      <c r="NRV225" s="403"/>
      <c r="NRW225" s="403"/>
      <c r="NSI225" s="727"/>
      <c r="NSL225" s="403"/>
      <c r="NSM225" s="403"/>
      <c r="NSY225" s="727"/>
      <c r="NTB225" s="403"/>
      <c r="NTC225" s="403"/>
      <c r="NTO225" s="727"/>
      <c r="NTR225" s="403"/>
      <c r="NTS225" s="403"/>
      <c r="NUE225" s="727"/>
      <c r="NUH225" s="403"/>
      <c r="NUI225" s="403"/>
      <c r="NUU225" s="727"/>
      <c r="NUX225" s="403"/>
      <c r="NUY225" s="403"/>
      <c r="NVK225" s="727"/>
      <c r="NVN225" s="403"/>
      <c r="NVO225" s="403"/>
      <c r="NWA225" s="727"/>
      <c r="NWD225" s="403"/>
      <c r="NWE225" s="403"/>
      <c r="NWQ225" s="727"/>
      <c r="NWT225" s="403"/>
      <c r="NWU225" s="403"/>
      <c r="NXG225" s="727"/>
      <c r="NXJ225" s="403"/>
      <c r="NXK225" s="403"/>
      <c r="NXW225" s="727"/>
      <c r="NXZ225" s="403"/>
      <c r="NYA225" s="403"/>
      <c r="NYM225" s="727"/>
      <c r="NYP225" s="403"/>
      <c r="NYQ225" s="403"/>
      <c r="NZC225" s="727"/>
      <c r="NZF225" s="403"/>
      <c r="NZG225" s="403"/>
      <c r="NZS225" s="727"/>
      <c r="NZV225" s="403"/>
      <c r="NZW225" s="403"/>
      <c r="OAI225" s="727"/>
      <c r="OAL225" s="403"/>
      <c r="OAM225" s="403"/>
      <c r="OAY225" s="727"/>
      <c r="OBB225" s="403"/>
      <c r="OBC225" s="403"/>
      <c r="OBO225" s="727"/>
      <c r="OBR225" s="403"/>
      <c r="OBS225" s="403"/>
      <c r="OCE225" s="727"/>
      <c r="OCH225" s="403"/>
      <c r="OCI225" s="403"/>
      <c r="OCU225" s="727"/>
      <c r="OCX225" s="403"/>
      <c r="OCY225" s="403"/>
      <c r="ODK225" s="727"/>
      <c r="ODN225" s="403"/>
      <c r="ODO225" s="403"/>
      <c r="OEA225" s="727"/>
      <c r="OED225" s="403"/>
      <c r="OEE225" s="403"/>
      <c r="OEQ225" s="727"/>
      <c r="OET225" s="403"/>
      <c r="OEU225" s="403"/>
      <c r="OFG225" s="727"/>
      <c r="OFJ225" s="403"/>
      <c r="OFK225" s="403"/>
      <c r="OFW225" s="727"/>
      <c r="OFZ225" s="403"/>
      <c r="OGA225" s="403"/>
      <c r="OGM225" s="727"/>
      <c r="OGP225" s="403"/>
      <c r="OGQ225" s="403"/>
      <c r="OHC225" s="727"/>
      <c r="OHF225" s="403"/>
      <c r="OHG225" s="403"/>
      <c r="OHS225" s="727"/>
      <c r="OHV225" s="403"/>
      <c r="OHW225" s="403"/>
      <c r="OII225" s="727"/>
      <c r="OIL225" s="403"/>
      <c r="OIM225" s="403"/>
      <c r="OIY225" s="727"/>
      <c r="OJB225" s="403"/>
      <c r="OJC225" s="403"/>
      <c r="OJO225" s="727"/>
      <c r="OJR225" s="403"/>
      <c r="OJS225" s="403"/>
      <c r="OKE225" s="727"/>
      <c r="OKH225" s="403"/>
      <c r="OKI225" s="403"/>
      <c r="OKU225" s="727"/>
      <c r="OKX225" s="403"/>
      <c r="OKY225" s="403"/>
      <c r="OLK225" s="727"/>
      <c r="OLN225" s="403"/>
      <c r="OLO225" s="403"/>
      <c r="OMA225" s="727"/>
      <c r="OMD225" s="403"/>
      <c r="OME225" s="403"/>
      <c r="OMQ225" s="727"/>
      <c r="OMT225" s="403"/>
      <c r="OMU225" s="403"/>
      <c r="ONG225" s="727"/>
      <c r="ONJ225" s="403"/>
      <c r="ONK225" s="403"/>
      <c r="ONW225" s="727"/>
      <c r="ONZ225" s="403"/>
      <c r="OOA225" s="403"/>
      <c r="OOM225" s="727"/>
      <c r="OOP225" s="403"/>
      <c r="OOQ225" s="403"/>
      <c r="OPC225" s="727"/>
      <c r="OPF225" s="403"/>
      <c r="OPG225" s="403"/>
      <c r="OPS225" s="727"/>
      <c r="OPV225" s="403"/>
      <c r="OPW225" s="403"/>
      <c r="OQI225" s="727"/>
      <c r="OQL225" s="403"/>
      <c r="OQM225" s="403"/>
      <c r="OQY225" s="727"/>
      <c r="ORB225" s="403"/>
      <c r="ORC225" s="403"/>
      <c r="ORO225" s="727"/>
      <c r="ORR225" s="403"/>
      <c r="ORS225" s="403"/>
      <c r="OSE225" s="727"/>
      <c r="OSH225" s="403"/>
      <c r="OSI225" s="403"/>
      <c r="OSU225" s="727"/>
      <c r="OSX225" s="403"/>
      <c r="OSY225" s="403"/>
      <c r="OTK225" s="727"/>
      <c r="OTN225" s="403"/>
      <c r="OTO225" s="403"/>
      <c r="OUA225" s="727"/>
      <c r="OUD225" s="403"/>
      <c r="OUE225" s="403"/>
      <c r="OUQ225" s="727"/>
      <c r="OUT225" s="403"/>
      <c r="OUU225" s="403"/>
      <c r="OVG225" s="727"/>
      <c r="OVJ225" s="403"/>
      <c r="OVK225" s="403"/>
      <c r="OVW225" s="727"/>
      <c r="OVZ225" s="403"/>
      <c r="OWA225" s="403"/>
      <c r="OWM225" s="727"/>
      <c r="OWP225" s="403"/>
      <c r="OWQ225" s="403"/>
      <c r="OXC225" s="727"/>
      <c r="OXF225" s="403"/>
      <c r="OXG225" s="403"/>
      <c r="OXS225" s="727"/>
      <c r="OXV225" s="403"/>
      <c r="OXW225" s="403"/>
      <c r="OYI225" s="727"/>
      <c r="OYL225" s="403"/>
      <c r="OYM225" s="403"/>
      <c r="OYY225" s="727"/>
      <c r="OZB225" s="403"/>
      <c r="OZC225" s="403"/>
      <c r="OZO225" s="727"/>
      <c r="OZR225" s="403"/>
      <c r="OZS225" s="403"/>
      <c r="PAE225" s="727"/>
      <c r="PAH225" s="403"/>
      <c r="PAI225" s="403"/>
      <c r="PAU225" s="727"/>
      <c r="PAX225" s="403"/>
      <c r="PAY225" s="403"/>
      <c r="PBK225" s="727"/>
      <c r="PBN225" s="403"/>
      <c r="PBO225" s="403"/>
      <c r="PCA225" s="727"/>
      <c r="PCD225" s="403"/>
      <c r="PCE225" s="403"/>
      <c r="PCQ225" s="727"/>
      <c r="PCT225" s="403"/>
      <c r="PCU225" s="403"/>
      <c r="PDG225" s="727"/>
      <c r="PDJ225" s="403"/>
      <c r="PDK225" s="403"/>
      <c r="PDW225" s="727"/>
      <c r="PDZ225" s="403"/>
      <c r="PEA225" s="403"/>
      <c r="PEM225" s="727"/>
      <c r="PEP225" s="403"/>
      <c r="PEQ225" s="403"/>
      <c r="PFC225" s="727"/>
      <c r="PFF225" s="403"/>
      <c r="PFG225" s="403"/>
      <c r="PFS225" s="727"/>
      <c r="PFV225" s="403"/>
      <c r="PFW225" s="403"/>
      <c r="PGI225" s="727"/>
      <c r="PGL225" s="403"/>
      <c r="PGM225" s="403"/>
      <c r="PGY225" s="727"/>
      <c r="PHB225" s="403"/>
      <c r="PHC225" s="403"/>
      <c r="PHO225" s="727"/>
      <c r="PHR225" s="403"/>
      <c r="PHS225" s="403"/>
      <c r="PIE225" s="727"/>
      <c r="PIH225" s="403"/>
      <c r="PII225" s="403"/>
      <c r="PIU225" s="727"/>
      <c r="PIX225" s="403"/>
      <c r="PIY225" s="403"/>
      <c r="PJK225" s="727"/>
      <c r="PJN225" s="403"/>
      <c r="PJO225" s="403"/>
      <c r="PKA225" s="727"/>
      <c r="PKD225" s="403"/>
      <c r="PKE225" s="403"/>
      <c r="PKQ225" s="727"/>
      <c r="PKT225" s="403"/>
      <c r="PKU225" s="403"/>
      <c r="PLG225" s="727"/>
      <c r="PLJ225" s="403"/>
      <c r="PLK225" s="403"/>
      <c r="PLW225" s="727"/>
      <c r="PLZ225" s="403"/>
      <c r="PMA225" s="403"/>
      <c r="PMM225" s="727"/>
      <c r="PMP225" s="403"/>
      <c r="PMQ225" s="403"/>
      <c r="PNC225" s="727"/>
      <c r="PNF225" s="403"/>
      <c r="PNG225" s="403"/>
      <c r="PNS225" s="727"/>
      <c r="PNV225" s="403"/>
      <c r="PNW225" s="403"/>
      <c r="POI225" s="727"/>
      <c r="POL225" s="403"/>
      <c r="POM225" s="403"/>
      <c r="POY225" s="727"/>
      <c r="PPB225" s="403"/>
      <c r="PPC225" s="403"/>
      <c r="PPO225" s="727"/>
      <c r="PPR225" s="403"/>
      <c r="PPS225" s="403"/>
      <c r="PQE225" s="727"/>
      <c r="PQH225" s="403"/>
      <c r="PQI225" s="403"/>
      <c r="PQU225" s="727"/>
      <c r="PQX225" s="403"/>
      <c r="PQY225" s="403"/>
      <c r="PRK225" s="727"/>
      <c r="PRN225" s="403"/>
      <c r="PRO225" s="403"/>
      <c r="PSA225" s="727"/>
      <c r="PSD225" s="403"/>
      <c r="PSE225" s="403"/>
      <c r="PSQ225" s="727"/>
      <c r="PST225" s="403"/>
      <c r="PSU225" s="403"/>
      <c r="PTG225" s="727"/>
      <c r="PTJ225" s="403"/>
      <c r="PTK225" s="403"/>
      <c r="PTW225" s="727"/>
      <c r="PTZ225" s="403"/>
      <c r="PUA225" s="403"/>
      <c r="PUM225" s="727"/>
      <c r="PUP225" s="403"/>
      <c r="PUQ225" s="403"/>
      <c r="PVC225" s="727"/>
      <c r="PVF225" s="403"/>
      <c r="PVG225" s="403"/>
      <c r="PVS225" s="727"/>
      <c r="PVV225" s="403"/>
      <c r="PVW225" s="403"/>
      <c r="PWI225" s="727"/>
      <c r="PWL225" s="403"/>
      <c r="PWM225" s="403"/>
      <c r="PWY225" s="727"/>
      <c r="PXB225" s="403"/>
      <c r="PXC225" s="403"/>
      <c r="PXO225" s="727"/>
      <c r="PXR225" s="403"/>
      <c r="PXS225" s="403"/>
      <c r="PYE225" s="727"/>
      <c r="PYH225" s="403"/>
      <c r="PYI225" s="403"/>
      <c r="PYU225" s="727"/>
      <c r="PYX225" s="403"/>
      <c r="PYY225" s="403"/>
      <c r="PZK225" s="727"/>
      <c r="PZN225" s="403"/>
      <c r="PZO225" s="403"/>
      <c r="QAA225" s="727"/>
      <c r="QAD225" s="403"/>
      <c r="QAE225" s="403"/>
      <c r="QAQ225" s="727"/>
      <c r="QAT225" s="403"/>
      <c r="QAU225" s="403"/>
      <c r="QBG225" s="727"/>
      <c r="QBJ225" s="403"/>
      <c r="QBK225" s="403"/>
      <c r="QBW225" s="727"/>
      <c r="QBZ225" s="403"/>
      <c r="QCA225" s="403"/>
      <c r="QCM225" s="727"/>
      <c r="QCP225" s="403"/>
      <c r="QCQ225" s="403"/>
      <c r="QDC225" s="727"/>
      <c r="QDF225" s="403"/>
      <c r="QDG225" s="403"/>
      <c r="QDS225" s="727"/>
      <c r="QDV225" s="403"/>
      <c r="QDW225" s="403"/>
      <c r="QEI225" s="727"/>
      <c r="QEL225" s="403"/>
      <c r="QEM225" s="403"/>
      <c r="QEY225" s="727"/>
      <c r="QFB225" s="403"/>
      <c r="QFC225" s="403"/>
      <c r="QFO225" s="727"/>
      <c r="QFR225" s="403"/>
      <c r="QFS225" s="403"/>
      <c r="QGE225" s="727"/>
      <c r="QGH225" s="403"/>
      <c r="QGI225" s="403"/>
      <c r="QGU225" s="727"/>
      <c r="QGX225" s="403"/>
      <c r="QGY225" s="403"/>
      <c r="QHK225" s="727"/>
      <c r="QHN225" s="403"/>
      <c r="QHO225" s="403"/>
      <c r="QIA225" s="727"/>
      <c r="QID225" s="403"/>
      <c r="QIE225" s="403"/>
      <c r="QIQ225" s="727"/>
      <c r="QIT225" s="403"/>
      <c r="QIU225" s="403"/>
      <c r="QJG225" s="727"/>
      <c r="QJJ225" s="403"/>
      <c r="QJK225" s="403"/>
      <c r="QJW225" s="727"/>
      <c r="QJZ225" s="403"/>
      <c r="QKA225" s="403"/>
      <c r="QKM225" s="727"/>
      <c r="QKP225" s="403"/>
      <c r="QKQ225" s="403"/>
      <c r="QLC225" s="727"/>
      <c r="QLF225" s="403"/>
      <c r="QLG225" s="403"/>
      <c r="QLS225" s="727"/>
      <c r="QLV225" s="403"/>
      <c r="QLW225" s="403"/>
      <c r="QMI225" s="727"/>
      <c r="QML225" s="403"/>
      <c r="QMM225" s="403"/>
      <c r="QMY225" s="727"/>
      <c r="QNB225" s="403"/>
      <c r="QNC225" s="403"/>
      <c r="QNO225" s="727"/>
      <c r="QNR225" s="403"/>
      <c r="QNS225" s="403"/>
      <c r="QOE225" s="727"/>
      <c r="QOH225" s="403"/>
      <c r="QOI225" s="403"/>
      <c r="QOU225" s="727"/>
      <c r="QOX225" s="403"/>
      <c r="QOY225" s="403"/>
      <c r="QPK225" s="727"/>
      <c r="QPN225" s="403"/>
      <c r="QPO225" s="403"/>
      <c r="QQA225" s="727"/>
      <c r="QQD225" s="403"/>
      <c r="QQE225" s="403"/>
      <c r="QQQ225" s="727"/>
      <c r="QQT225" s="403"/>
      <c r="QQU225" s="403"/>
      <c r="QRG225" s="727"/>
      <c r="QRJ225" s="403"/>
      <c r="QRK225" s="403"/>
      <c r="QRW225" s="727"/>
      <c r="QRZ225" s="403"/>
      <c r="QSA225" s="403"/>
      <c r="QSM225" s="727"/>
      <c r="QSP225" s="403"/>
      <c r="QSQ225" s="403"/>
      <c r="QTC225" s="727"/>
      <c r="QTF225" s="403"/>
      <c r="QTG225" s="403"/>
      <c r="QTS225" s="727"/>
      <c r="QTV225" s="403"/>
      <c r="QTW225" s="403"/>
      <c r="QUI225" s="727"/>
      <c r="QUL225" s="403"/>
      <c r="QUM225" s="403"/>
      <c r="QUY225" s="727"/>
      <c r="QVB225" s="403"/>
      <c r="QVC225" s="403"/>
      <c r="QVO225" s="727"/>
      <c r="QVR225" s="403"/>
      <c r="QVS225" s="403"/>
      <c r="QWE225" s="727"/>
      <c r="QWH225" s="403"/>
      <c r="QWI225" s="403"/>
      <c r="QWU225" s="727"/>
      <c r="QWX225" s="403"/>
      <c r="QWY225" s="403"/>
      <c r="QXK225" s="727"/>
      <c r="QXN225" s="403"/>
      <c r="QXO225" s="403"/>
      <c r="QYA225" s="727"/>
      <c r="QYD225" s="403"/>
      <c r="QYE225" s="403"/>
      <c r="QYQ225" s="727"/>
      <c r="QYT225" s="403"/>
      <c r="QYU225" s="403"/>
      <c r="QZG225" s="727"/>
      <c r="QZJ225" s="403"/>
      <c r="QZK225" s="403"/>
      <c r="QZW225" s="727"/>
      <c r="QZZ225" s="403"/>
      <c r="RAA225" s="403"/>
      <c r="RAM225" s="727"/>
      <c r="RAP225" s="403"/>
      <c r="RAQ225" s="403"/>
      <c r="RBC225" s="727"/>
      <c r="RBF225" s="403"/>
      <c r="RBG225" s="403"/>
      <c r="RBS225" s="727"/>
      <c r="RBV225" s="403"/>
      <c r="RBW225" s="403"/>
      <c r="RCI225" s="727"/>
      <c r="RCL225" s="403"/>
      <c r="RCM225" s="403"/>
      <c r="RCY225" s="727"/>
      <c r="RDB225" s="403"/>
      <c r="RDC225" s="403"/>
      <c r="RDO225" s="727"/>
      <c r="RDR225" s="403"/>
      <c r="RDS225" s="403"/>
      <c r="REE225" s="727"/>
      <c r="REH225" s="403"/>
      <c r="REI225" s="403"/>
      <c r="REU225" s="727"/>
      <c r="REX225" s="403"/>
      <c r="REY225" s="403"/>
      <c r="RFK225" s="727"/>
      <c r="RFN225" s="403"/>
      <c r="RFO225" s="403"/>
      <c r="RGA225" s="727"/>
      <c r="RGD225" s="403"/>
      <c r="RGE225" s="403"/>
      <c r="RGQ225" s="727"/>
      <c r="RGT225" s="403"/>
      <c r="RGU225" s="403"/>
      <c r="RHG225" s="727"/>
      <c r="RHJ225" s="403"/>
      <c r="RHK225" s="403"/>
      <c r="RHW225" s="727"/>
      <c r="RHZ225" s="403"/>
      <c r="RIA225" s="403"/>
      <c r="RIM225" s="727"/>
      <c r="RIP225" s="403"/>
      <c r="RIQ225" s="403"/>
      <c r="RJC225" s="727"/>
      <c r="RJF225" s="403"/>
      <c r="RJG225" s="403"/>
      <c r="RJS225" s="727"/>
      <c r="RJV225" s="403"/>
      <c r="RJW225" s="403"/>
      <c r="RKI225" s="727"/>
      <c r="RKL225" s="403"/>
      <c r="RKM225" s="403"/>
      <c r="RKY225" s="727"/>
      <c r="RLB225" s="403"/>
      <c r="RLC225" s="403"/>
      <c r="RLO225" s="727"/>
      <c r="RLR225" s="403"/>
      <c r="RLS225" s="403"/>
      <c r="RME225" s="727"/>
      <c r="RMH225" s="403"/>
      <c r="RMI225" s="403"/>
      <c r="RMU225" s="727"/>
      <c r="RMX225" s="403"/>
      <c r="RMY225" s="403"/>
      <c r="RNK225" s="727"/>
      <c r="RNN225" s="403"/>
      <c r="RNO225" s="403"/>
      <c r="ROA225" s="727"/>
      <c r="ROD225" s="403"/>
      <c r="ROE225" s="403"/>
      <c r="ROQ225" s="727"/>
      <c r="ROT225" s="403"/>
      <c r="ROU225" s="403"/>
      <c r="RPG225" s="727"/>
      <c r="RPJ225" s="403"/>
      <c r="RPK225" s="403"/>
      <c r="RPW225" s="727"/>
      <c r="RPZ225" s="403"/>
      <c r="RQA225" s="403"/>
      <c r="RQM225" s="727"/>
      <c r="RQP225" s="403"/>
      <c r="RQQ225" s="403"/>
      <c r="RRC225" s="727"/>
      <c r="RRF225" s="403"/>
      <c r="RRG225" s="403"/>
      <c r="RRS225" s="727"/>
      <c r="RRV225" s="403"/>
      <c r="RRW225" s="403"/>
      <c r="RSI225" s="727"/>
      <c r="RSL225" s="403"/>
      <c r="RSM225" s="403"/>
      <c r="RSY225" s="727"/>
      <c r="RTB225" s="403"/>
      <c r="RTC225" s="403"/>
      <c r="RTO225" s="727"/>
      <c r="RTR225" s="403"/>
      <c r="RTS225" s="403"/>
      <c r="RUE225" s="727"/>
      <c r="RUH225" s="403"/>
      <c r="RUI225" s="403"/>
      <c r="RUU225" s="727"/>
      <c r="RUX225" s="403"/>
      <c r="RUY225" s="403"/>
      <c r="RVK225" s="727"/>
      <c r="RVN225" s="403"/>
      <c r="RVO225" s="403"/>
      <c r="RWA225" s="727"/>
      <c r="RWD225" s="403"/>
      <c r="RWE225" s="403"/>
      <c r="RWQ225" s="727"/>
      <c r="RWT225" s="403"/>
      <c r="RWU225" s="403"/>
      <c r="RXG225" s="727"/>
      <c r="RXJ225" s="403"/>
      <c r="RXK225" s="403"/>
      <c r="RXW225" s="727"/>
      <c r="RXZ225" s="403"/>
      <c r="RYA225" s="403"/>
      <c r="RYM225" s="727"/>
      <c r="RYP225" s="403"/>
      <c r="RYQ225" s="403"/>
      <c r="RZC225" s="727"/>
      <c r="RZF225" s="403"/>
      <c r="RZG225" s="403"/>
      <c r="RZS225" s="727"/>
      <c r="RZV225" s="403"/>
      <c r="RZW225" s="403"/>
      <c r="SAI225" s="727"/>
      <c r="SAL225" s="403"/>
      <c r="SAM225" s="403"/>
      <c r="SAY225" s="727"/>
      <c r="SBB225" s="403"/>
      <c r="SBC225" s="403"/>
      <c r="SBO225" s="727"/>
      <c r="SBR225" s="403"/>
      <c r="SBS225" s="403"/>
      <c r="SCE225" s="727"/>
      <c r="SCH225" s="403"/>
      <c r="SCI225" s="403"/>
      <c r="SCU225" s="727"/>
      <c r="SCX225" s="403"/>
      <c r="SCY225" s="403"/>
      <c r="SDK225" s="727"/>
      <c r="SDN225" s="403"/>
      <c r="SDO225" s="403"/>
      <c r="SEA225" s="727"/>
      <c r="SED225" s="403"/>
      <c r="SEE225" s="403"/>
      <c r="SEQ225" s="727"/>
      <c r="SET225" s="403"/>
      <c r="SEU225" s="403"/>
      <c r="SFG225" s="727"/>
      <c r="SFJ225" s="403"/>
      <c r="SFK225" s="403"/>
      <c r="SFW225" s="727"/>
      <c r="SFZ225" s="403"/>
      <c r="SGA225" s="403"/>
      <c r="SGM225" s="727"/>
      <c r="SGP225" s="403"/>
      <c r="SGQ225" s="403"/>
      <c r="SHC225" s="727"/>
      <c r="SHF225" s="403"/>
      <c r="SHG225" s="403"/>
      <c r="SHS225" s="727"/>
      <c r="SHV225" s="403"/>
      <c r="SHW225" s="403"/>
      <c r="SII225" s="727"/>
      <c r="SIL225" s="403"/>
      <c r="SIM225" s="403"/>
      <c r="SIY225" s="727"/>
      <c r="SJB225" s="403"/>
      <c r="SJC225" s="403"/>
      <c r="SJO225" s="727"/>
      <c r="SJR225" s="403"/>
      <c r="SJS225" s="403"/>
      <c r="SKE225" s="727"/>
      <c r="SKH225" s="403"/>
      <c r="SKI225" s="403"/>
      <c r="SKU225" s="727"/>
      <c r="SKX225" s="403"/>
      <c r="SKY225" s="403"/>
      <c r="SLK225" s="727"/>
      <c r="SLN225" s="403"/>
      <c r="SLO225" s="403"/>
      <c r="SMA225" s="727"/>
      <c r="SMD225" s="403"/>
      <c r="SME225" s="403"/>
      <c r="SMQ225" s="727"/>
      <c r="SMT225" s="403"/>
      <c r="SMU225" s="403"/>
      <c r="SNG225" s="727"/>
      <c r="SNJ225" s="403"/>
      <c r="SNK225" s="403"/>
      <c r="SNW225" s="727"/>
      <c r="SNZ225" s="403"/>
      <c r="SOA225" s="403"/>
      <c r="SOM225" s="727"/>
      <c r="SOP225" s="403"/>
      <c r="SOQ225" s="403"/>
      <c r="SPC225" s="727"/>
      <c r="SPF225" s="403"/>
      <c r="SPG225" s="403"/>
      <c r="SPS225" s="727"/>
      <c r="SPV225" s="403"/>
      <c r="SPW225" s="403"/>
      <c r="SQI225" s="727"/>
      <c r="SQL225" s="403"/>
      <c r="SQM225" s="403"/>
      <c r="SQY225" s="727"/>
      <c r="SRB225" s="403"/>
      <c r="SRC225" s="403"/>
      <c r="SRO225" s="727"/>
      <c r="SRR225" s="403"/>
      <c r="SRS225" s="403"/>
      <c r="SSE225" s="727"/>
      <c r="SSH225" s="403"/>
      <c r="SSI225" s="403"/>
      <c r="SSU225" s="727"/>
      <c r="SSX225" s="403"/>
      <c r="SSY225" s="403"/>
      <c r="STK225" s="727"/>
      <c r="STN225" s="403"/>
      <c r="STO225" s="403"/>
      <c r="SUA225" s="727"/>
      <c r="SUD225" s="403"/>
      <c r="SUE225" s="403"/>
      <c r="SUQ225" s="727"/>
      <c r="SUT225" s="403"/>
      <c r="SUU225" s="403"/>
      <c r="SVG225" s="727"/>
      <c r="SVJ225" s="403"/>
      <c r="SVK225" s="403"/>
      <c r="SVW225" s="727"/>
      <c r="SVZ225" s="403"/>
      <c r="SWA225" s="403"/>
      <c r="SWM225" s="727"/>
      <c r="SWP225" s="403"/>
      <c r="SWQ225" s="403"/>
      <c r="SXC225" s="727"/>
      <c r="SXF225" s="403"/>
      <c r="SXG225" s="403"/>
      <c r="SXS225" s="727"/>
      <c r="SXV225" s="403"/>
      <c r="SXW225" s="403"/>
      <c r="SYI225" s="727"/>
      <c r="SYL225" s="403"/>
      <c r="SYM225" s="403"/>
      <c r="SYY225" s="727"/>
      <c r="SZB225" s="403"/>
      <c r="SZC225" s="403"/>
      <c r="SZO225" s="727"/>
      <c r="SZR225" s="403"/>
      <c r="SZS225" s="403"/>
      <c r="TAE225" s="727"/>
      <c r="TAH225" s="403"/>
      <c r="TAI225" s="403"/>
      <c r="TAU225" s="727"/>
      <c r="TAX225" s="403"/>
      <c r="TAY225" s="403"/>
      <c r="TBK225" s="727"/>
      <c r="TBN225" s="403"/>
      <c r="TBO225" s="403"/>
      <c r="TCA225" s="727"/>
      <c r="TCD225" s="403"/>
      <c r="TCE225" s="403"/>
      <c r="TCQ225" s="727"/>
      <c r="TCT225" s="403"/>
      <c r="TCU225" s="403"/>
      <c r="TDG225" s="727"/>
      <c r="TDJ225" s="403"/>
      <c r="TDK225" s="403"/>
      <c r="TDW225" s="727"/>
      <c r="TDZ225" s="403"/>
      <c r="TEA225" s="403"/>
      <c r="TEM225" s="727"/>
      <c r="TEP225" s="403"/>
      <c r="TEQ225" s="403"/>
      <c r="TFC225" s="727"/>
      <c r="TFF225" s="403"/>
      <c r="TFG225" s="403"/>
      <c r="TFS225" s="727"/>
      <c r="TFV225" s="403"/>
      <c r="TFW225" s="403"/>
      <c r="TGI225" s="727"/>
      <c r="TGL225" s="403"/>
      <c r="TGM225" s="403"/>
      <c r="TGY225" s="727"/>
      <c r="THB225" s="403"/>
      <c r="THC225" s="403"/>
      <c r="THO225" s="727"/>
      <c r="THR225" s="403"/>
      <c r="THS225" s="403"/>
      <c r="TIE225" s="727"/>
      <c r="TIH225" s="403"/>
      <c r="TII225" s="403"/>
      <c r="TIU225" s="727"/>
      <c r="TIX225" s="403"/>
      <c r="TIY225" s="403"/>
      <c r="TJK225" s="727"/>
      <c r="TJN225" s="403"/>
      <c r="TJO225" s="403"/>
      <c r="TKA225" s="727"/>
      <c r="TKD225" s="403"/>
      <c r="TKE225" s="403"/>
      <c r="TKQ225" s="727"/>
      <c r="TKT225" s="403"/>
      <c r="TKU225" s="403"/>
      <c r="TLG225" s="727"/>
      <c r="TLJ225" s="403"/>
      <c r="TLK225" s="403"/>
      <c r="TLW225" s="727"/>
      <c r="TLZ225" s="403"/>
      <c r="TMA225" s="403"/>
      <c r="TMM225" s="727"/>
      <c r="TMP225" s="403"/>
      <c r="TMQ225" s="403"/>
      <c r="TNC225" s="727"/>
      <c r="TNF225" s="403"/>
      <c r="TNG225" s="403"/>
      <c r="TNS225" s="727"/>
      <c r="TNV225" s="403"/>
      <c r="TNW225" s="403"/>
      <c r="TOI225" s="727"/>
      <c r="TOL225" s="403"/>
      <c r="TOM225" s="403"/>
      <c r="TOY225" s="727"/>
      <c r="TPB225" s="403"/>
      <c r="TPC225" s="403"/>
      <c r="TPO225" s="727"/>
      <c r="TPR225" s="403"/>
      <c r="TPS225" s="403"/>
      <c r="TQE225" s="727"/>
      <c r="TQH225" s="403"/>
      <c r="TQI225" s="403"/>
      <c r="TQU225" s="727"/>
      <c r="TQX225" s="403"/>
      <c r="TQY225" s="403"/>
      <c r="TRK225" s="727"/>
      <c r="TRN225" s="403"/>
      <c r="TRO225" s="403"/>
      <c r="TSA225" s="727"/>
      <c r="TSD225" s="403"/>
      <c r="TSE225" s="403"/>
      <c r="TSQ225" s="727"/>
      <c r="TST225" s="403"/>
      <c r="TSU225" s="403"/>
      <c r="TTG225" s="727"/>
      <c r="TTJ225" s="403"/>
      <c r="TTK225" s="403"/>
      <c r="TTW225" s="727"/>
      <c r="TTZ225" s="403"/>
      <c r="TUA225" s="403"/>
      <c r="TUM225" s="727"/>
      <c r="TUP225" s="403"/>
      <c r="TUQ225" s="403"/>
      <c r="TVC225" s="727"/>
      <c r="TVF225" s="403"/>
      <c r="TVG225" s="403"/>
      <c r="TVS225" s="727"/>
      <c r="TVV225" s="403"/>
      <c r="TVW225" s="403"/>
      <c r="TWI225" s="727"/>
      <c r="TWL225" s="403"/>
      <c r="TWM225" s="403"/>
      <c r="TWY225" s="727"/>
      <c r="TXB225" s="403"/>
      <c r="TXC225" s="403"/>
      <c r="TXO225" s="727"/>
      <c r="TXR225" s="403"/>
      <c r="TXS225" s="403"/>
      <c r="TYE225" s="727"/>
      <c r="TYH225" s="403"/>
      <c r="TYI225" s="403"/>
      <c r="TYU225" s="727"/>
      <c r="TYX225" s="403"/>
      <c r="TYY225" s="403"/>
      <c r="TZK225" s="727"/>
      <c r="TZN225" s="403"/>
      <c r="TZO225" s="403"/>
      <c r="UAA225" s="727"/>
      <c r="UAD225" s="403"/>
      <c r="UAE225" s="403"/>
      <c r="UAQ225" s="727"/>
      <c r="UAT225" s="403"/>
      <c r="UAU225" s="403"/>
      <c r="UBG225" s="727"/>
      <c r="UBJ225" s="403"/>
      <c r="UBK225" s="403"/>
      <c r="UBW225" s="727"/>
      <c r="UBZ225" s="403"/>
      <c r="UCA225" s="403"/>
      <c r="UCM225" s="727"/>
      <c r="UCP225" s="403"/>
      <c r="UCQ225" s="403"/>
      <c r="UDC225" s="727"/>
      <c r="UDF225" s="403"/>
      <c r="UDG225" s="403"/>
      <c r="UDS225" s="727"/>
      <c r="UDV225" s="403"/>
      <c r="UDW225" s="403"/>
      <c r="UEI225" s="727"/>
      <c r="UEL225" s="403"/>
      <c r="UEM225" s="403"/>
      <c r="UEY225" s="727"/>
      <c r="UFB225" s="403"/>
      <c r="UFC225" s="403"/>
      <c r="UFO225" s="727"/>
      <c r="UFR225" s="403"/>
      <c r="UFS225" s="403"/>
      <c r="UGE225" s="727"/>
      <c r="UGH225" s="403"/>
      <c r="UGI225" s="403"/>
      <c r="UGU225" s="727"/>
      <c r="UGX225" s="403"/>
      <c r="UGY225" s="403"/>
      <c r="UHK225" s="727"/>
      <c r="UHN225" s="403"/>
      <c r="UHO225" s="403"/>
      <c r="UIA225" s="727"/>
      <c r="UID225" s="403"/>
      <c r="UIE225" s="403"/>
      <c r="UIQ225" s="727"/>
      <c r="UIT225" s="403"/>
      <c r="UIU225" s="403"/>
      <c r="UJG225" s="727"/>
      <c r="UJJ225" s="403"/>
      <c r="UJK225" s="403"/>
      <c r="UJW225" s="727"/>
      <c r="UJZ225" s="403"/>
      <c r="UKA225" s="403"/>
      <c r="UKM225" s="727"/>
      <c r="UKP225" s="403"/>
      <c r="UKQ225" s="403"/>
      <c r="ULC225" s="727"/>
      <c r="ULF225" s="403"/>
      <c r="ULG225" s="403"/>
      <c r="ULS225" s="727"/>
      <c r="ULV225" s="403"/>
      <c r="ULW225" s="403"/>
      <c r="UMI225" s="727"/>
      <c r="UML225" s="403"/>
      <c r="UMM225" s="403"/>
      <c r="UMY225" s="727"/>
      <c r="UNB225" s="403"/>
      <c r="UNC225" s="403"/>
      <c r="UNO225" s="727"/>
      <c r="UNR225" s="403"/>
      <c r="UNS225" s="403"/>
      <c r="UOE225" s="727"/>
      <c r="UOH225" s="403"/>
      <c r="UOI225" s="403"/>
      <c r="UOU225" s="727"/>
      <c r="UOX225" s="403"/>
      <c r="UOY225" s="403"/>
      <c r="UPK225" s="727"/>
      <c r="UPN225" s="403"/>
      <c r="UPO225" s="403"/>
      <c r="UQA225" s="727"/>
      <c r="UQD225" s="403"/>
      <c r="UQE225" s="403"/>
      <c r="UQQ225" s="727"/>
      <c r="UQT225" s="403"/>
      <c r="UQU225" s="403"/>
      <c r="URG225" s="727"/>
      <c r="URJ225" s="403"/>
      <c r="URK225" s="403"/>
      <c r="URW225" s="727"/>
      <c r="URZ225" s="403"/>
      <c r="USA225" s="403"/>
      <c r="USM225" s="727"/>
      <c r="USP225" s="403"/>
      <c r="USQ225" s="403"/>
      <c r="UTC225" s="727"/>
      <c r="UTF225" s="403"/>
      <c r="UTG225" s="403"/>
      <c r="UTS225" s="727"/>
      <c r="UTV225" s="403"/>
      <c r="UTW225" s="403"/>
      <c r="UUI225" s="727"/>
      <c r="UUL225" s="403"/>
      <c r="UUM225" s="403"/>
      <c r="UUY225" s="727"/>
      <c r="UVB225" s="403"/>
      <c r="UVC225" s="403"/>
      <c r="UVO225" s="727"/>
      <c r="UVR225" s="403"/>
      <c r="UVS225" s="403"/>
      <c r="UWE225" s="727"/>
      <c r="UWH225" s="403"/>
      <c r="UWI225" s="403"/>
      <c r="UWU225" s="727"/>
      <c r="UWX225" s="403"/>
      <c r="UWY225" s="403"/>
      <c r="UXK225" s="727"/>
      <c r="UXN225" s="403"/>
      <c r="UXO225" s="403"/>
      <c r="UYA225" s="727"/>
      <c r="UYD225" s="403"/>
      <c r="UYE225" s="403"/>
      <c r="UYQ225" s="727"/>
      <c r="UYT225" s="403"/>
      <c r="UYU225" s="403"/>
      <c r="UZG225" s="727"/>
      <c r="UZJ225" s="403"/>
      <c r="UZK225" s="403"/>
      <c r="UZW225" s="727"/>
      <c r="UZZ225" s="403"/>
      <c r="VAA225" s="403"/>
      <c r="VAM225" s="727"/>
      <c r="VAP225" s="403"/>
      <c r="VAQ225" s="403"/>
      <c r="VBC225" s="727"/>
      <c r="VBF225" s="403"/>
      <c r="VBG225" s="403"/>
      <c r="VBS225" s="727"/>
      <c r="VBV225" s="403"/>
      <c r="VBW225" s="403"/>
      <c r="VCI225" s="727"/>
      <c r="VCL225" s="403"/>
      <c r="VCM225" s="403"/>
      <c r="VCY225" s="727"/>
      <c r="VDB225" s="403"/>
      <c r="VDC225" s="403"/>
      <c r="VDO225" s="727"/>
      <c r="VDR225" s="403"/>
      <c r="VDS225" s="403"/>
      <c r="VEE225" s="727"/>
      <c r="VEH225" s="403"/>
      <c r="VEI225" s="403"/>
      <c r="VEU225" s="727"/>
      <c r="VEX225" s="403"/>
      <c r="VEY225" s="403"/>
      <c r="VFK225" s="727"/>
      <c r="VFN225" s="403"/>
      <c r="VFO225" s="403"/>
      <c r="VGA225" s="727"/>
      <c r="VGD225" s="403"/>
      <c r="VGE225" s="403"/>
      <c r="VGQ225" s="727"/>
      <c r="VGT225" s="403"/>
      <c r="VGU225" s="403"/>
      <c r="VHG225" s="727"/>
      <c r="VHJ225" s="403"/>
      <c r="VHK225" s="403"/>
      <c r="VHW225" s="727"/>
      <c r="VHZ225" s="403"/>
      <c r="VIA225" s="403"/>
      <c r="VIM225" s="727"/>
      <c r="VIP225" s="403"/>
      <c r="VIQ225" s="403"/>
      <c r="VJC225" s="727"/>
      <c r="VJF225" s="403"/>
      <c r="VJG225" s="403"/>
      <c r="VJS225" s="727"/>
      <c r="VJV225" s="403"/>
      <c r="VJW225" s="403"/>
      <c r="VKI225" s="727"/>
      <c r="VKL225" s="403"/>
      <c r="VKM225" s="403"/>
      <c r="VKY225" s="727"/>
      <c r="VLB225" s="403"/>
      <c r="VLC225" s="403"/>
      <c r="VLO225" s="727"/>
      <c r="VLR225" s="403"/>
      <c r="VLS225" s="403"/>
      <c r="VME225" s="727"/>
      <c r="VMH225" s="403"/>
      <c r="VMI225" s="403"/>
      <c r="VMU225" s="727"/>
      <c r="VMX225" s="403"/>
      <c r="VMY225" s="403"/>
      <c r="VNK225" s="727"/>
      <c r="VNN225" s="403"/>
      <c r="VNO225" s="403"/>
      <c r="VOA225" s="727"/>
      <c r="VOD225" s="403"/>
      <c r="VOE225" s="403"/>
      <c r="VOQ225" s="727"/>
      <c r="VOT225" s="403"/>
      <c r="VOU225" s="403"/>
      <c r="VPG225" s="727"/>
      <c r="VPJ225" s="403"/>
      <c r="VPK225" s="403"/>
      <c r="VPW225" s="727"/>
      <c r="VPZ225" s="403"/>
      <c r="VQA225" s="403"/>
      <c r="VQM225" s="727"/>
      <c r="VQP225" s="403"/>
      <c r="VQQ225" s="403"/>
      <c r="VRC225" s="727"/>
      <c r="VRF225" s="403"/>
      <c r="VRG225" s="403"/>
      <c r="VRS225" s="727"/>
      <c r="VRV225" s="403"/>
      <c r="VRW225" s="403"/>
      <c r="VSI225" s="727"/>
      <c r="VSL225" s="403"/>
      <c r="VSM225" s="403"/>
      <c r="VSY225" s="727"/>
      <c r="VTB225" s="403"/>
      <c r="VTC225" s="403"/>
      <c r="VTO225" s="727"/>
      <c r="VTR225" s="403"/>
      <c r="VTS225" s="403"/>
      <c r="VUE225" s="727"/>
      <c r="VUH225" s="403"/>
      <c r="VUI225" s="403"/>
      <c r="VUU225" s="727"/>
      <c r="VUX225" s="403"/>
      <c r="VUY225" s="403"/>
      <c r="VVK225" s="727"/>
      <c r="VVN225" s="403"/>
      <c r="VVO225" s="403"/>
      <c r="VWA225" s="727"/>
      <c r="VWD225" s="403"/>
      <c r="VWE225" s="403"/>
      <c r="VWQ225" s="727"/>
      <c r="VWT225" s="403"/>
      <c r="VWU225" s="403"/>
      <c r="VXG225" s="727"/>
      <c r="VXJ225" s="403"/>
      <c r="VXK225" s="403"/>
      <c r="VXW225" s="727"/>
      <c r="VXZ225" s="403"/>
      <c r="VYA225" s="403"/>
      <c r="VYM225" s="727"/>
      <c r="VYP225" s="403"/>
      <c r="VYQ225" s="403"/>
      <c r="VZC225" s="727"/>
      <c r="VZF225" s="403"/>
      <c r="VZG225" s="403"/>
      <c r="VZS225" s="727"/>
      <c r="VZV225" s="403"/>
      <c r="VZW225" s="403"/>
      <c r="WAI225" s="727"/>
      <c r="WAL225" s="403"/>
      <c r="WAM225" s="403"/>
      <c r="WAY225" s="727"/>
      <c r="WBB225" s="403"/>
      <c r="WBC225" s="403"/>
      <c r="WBO225" s="727"/>
      <c r="WBR225" s="403"/>
      <c r="WBS225" s="403"/>
      <c r="WCE225" s="727"/>
      <c r="WCH225" s="403"/>
      <c r="WCI225" s="403"/>
      <c r="WCU225" s="727"/>
      <c r="WCX225" s="403"/>
      <c r="WCY225" s="403"/>
      <c r="WDK225" s="727"/>
      <c r="WDN225" s="403"/>
      <c r="WDO225" s="403"/>
      <c r="WEA225" s="727"/>
      <c r="WED225" s="403"/>
      <c r="WEE225" s="403"/>
      <c r="WEQ225" s="727"/>
      <c r="WET225" s="403"/>
      <c r="WEU225" s="403"/>
      <c r="WFG225" s="727"/>
      <c r="WFJ225" s="403"/>
      <c r="WFK225" s="403"/>
      <c r="WFW225" s="727"/>
      <c r="WFZ225" s="403"/>
      <c r="WGA225" s="403"/>
      <c r="WGM225" s="727"/>
      <c r="WGP225" s="403"/>
      <c r="WGQ225" s="403"/>
      <c r="WHC225" s="727"/>
      <c r="WHF225" s="403"/>
      <c r="WHG225" s="403"/>
      <c r="WHS225" s="727"/>
      <c r="WHV225" s="403"/>
      <c r="WHW225" s="403"/>
      <c r="WII225" s="727"/>
      <c r="WIL225" s="403"/>
      <c r="WIM225" s="403"/>
      <c r="WIY225" s="727"/>
      <c r="WJB225" s="403"/>
      <c r="WJC225" s="403"/>
      <c r="WJO225" s="727"/>
      <c r="WJR225" s="403"/>
      <c r="WJS225" s="403"/>
      <c r="WKE225" s="727"/>
      <c r="WKH225" s="403"/>
      <c r="WKI225" s="403"/>
      <c r="WKU225" s="727"/>
      <c r="WKX225" s="403"/>
      <c r="WKY225" s="403"/>
      <c r="WLK225" s="727"/>
      <c r="WLN225" s="403"/>
      <c r="WLO225" s="403"/>
      <c r="WMA225" s="727"/>
      <c r="WMD225" s="403"/>
      <c r="WME225" s="403"/>
      <c r="WMQ225" s="727"/>
      <c r="WMT225" s="403"/>
      <c r="WMU225" s="403"/>
      <c r="WNG225" s="727"/>
      <c r="WNJ225" s="403"/>
      <c r="WNK225" s="403"/>
      <c r="WNW225" s="727"/>
      <c r="WNZ225" s="403"/>
      <c r="WOA225" s="403"/>
      <c r="WOM225" s="727"/>
      <c r="WOP225" s="403"/>
      <c r="WOQ225" s="403"/>
      <c r="WPC225" s="727"/>
      <c r="WPF225" s="403"/>
      <c r="WPG225" s="403"/>
      <c r="WPS225" s="727"/>
      <c r="WPV225" s="403"/>
      <c r="WPW225" s="403"/>
      <c r="WQI225" s="727"/>
      <c r="WQL225" s="403"/>
      <c r="WQM225" s="403"/>
      <c r="WQY225" s="727"/>
      <c r="WRB225" s="403"/>
      <c r="WRC225" s="403"/>
      <c r="WRO225" s="727"/>
      <c r="WRR225" s="403"/>
      <c r="WRS225" s="403"/>
      <c r="WSE225" s="727"/>
      <c r="WSH225" s="403"/>
      <c r="WSI225" s="403"/>
      <c r="WSU225" s="727"/>
      <c r="WSX225" s="403"/>
      <c r="WSY225" s="403"/>
      <c r="WTK225" s="727"/>
      <c r="WTN225" s="403"/>
      <c r="WTO225" s="403"/>
      <c r="WUA225" s="727"/>
      <c r="WUD225" s="403"/>
      <c r="WUE225" s="403"/>
      <c r="WUQ225" s="727"/>
      <c r="WUT225" s="403"/>
      <c r="WUU225" s="403"/>
      <c r="WVG225" s="727"/>
      <c r="WVJ225" s="403"/>
      <c r="WVK225" s="403"/>
      <c r="WVW225" s="727"/>
      <c r="WVZ225" s="403"/>
      <c r="WWA225" s="403"/>
      <c r="WWM225" s="727"/>
      <c r="WWP225" s="403"/>
      <c r="WWQ225" s="403"/>
      <c r="WXC225" s="727"/>
      <c r="WXF225" s="403"/>
      <c r="WXG225" s="403"/>
      <c r="WXS225" s="727"/>
      <c r="WXV225" s="403"/>
      <c r="WXW225" s="403"/>
      <c r="WYI225" s="727"/>
      <c r="WYL225" s="403"/>
      <c r="WYM225" s="403"/>
      <c r="WYY225" s="727"/>
      <c r="WZB225" s="403"/>
      <c r="WZC225" s="403"/>
      <c r="WZO225" s="727"/>
      <c r="WZR225" s="403"/>
      <c r="WZS225" s="403"/>
      <c r="XAE225" s="727"/>
      <c r="XAH225" s="403"/>
      <c r="XAI225" s="403"/>
      <c r="XAU225" s="727"/>
      <c r="XAX225" s="403"/>
      <c r="XAY225" s="403"/>
      <c r="XBK225" s="727"/>
      <c r="XBN225" s="403"/>
      <c r="XBO225" s="403"/>
      <c r="XCA225" s="727"/>
      <c r="XCD225" s="403"/>
      <c r="XCE225" s="403"/>
      <c r="XCQ225" s="727"/>
      <c r="XCT225" s="403"/>
      <c r="XCU225" s="403"/>
      <c r="XDG225" s="727"/>
      <c r="XDJ225" s="403"/>
      <c r="XDK225" s="403"/>
      <c r="XDW225" s="727"/>
      <c r="XDZ225" s="403"/>
      <c r="XEA225" s="403"/>
      <c r="XEM225" s="727"/>
      <c r="XEP225" s="403"/>
      <c r="XEQ225" s="403"/>
      <c r="XFC225" s="727"/>
    </row>
    <row r="226" spans="1:1023 1026:2047 2050:3071 3074:4095 4098:5119 5122:6143 6146:7167 7170:8191 8194:9215 9218:10239 10242:11263 11266:12287 12290:13311 13314:14335 14338:15359 15362:16383" s="94" customFormat="1">
      <c r="A226" s="566" t="s">
        <v>15</v>
      </c>
      <c r="B226" s="579">
        <v>45962</v>
      </c>
      <c r="C226" s="579">
        <v>45968</v>
      </c>
      <c r="D226" s="566" t="s">
        <v>485</v>
      </c>
      <c r="E226" s="566" t="s">
        <v>486</v>
      </c>
      <c r="F226" s="566">
        <v>53</v>
      </c>
      <c r="G226" s="566" t="s">
        <v>500</v>
      </c>
      <c r="H226" s="566">
        <v>2100</v>
      </c>
      <c r="I226" s="566">
        <v>15</v>
      </c>
      <c r="J226" s="566">
        <v>0</v>
      </c>
      <c r="K226" s="566">
        <v>0</v>
      </c>
      <c r="L226" s="566">
        <v>0</v>
      </c>
      <c r="M226" s="566">
        <v>0</v>
      </c>
      <c r="N226" s="566">
        <f t="shared" si="2201"/>
        <v>2115</v>
      </c>
      <c r="O226" s="561">
        <f t="shared" si="2202"/>
        <v>39.905660377358494</v>
      </c>
      <c r="P226" s="566" t="s">
        <v>1283</v>
      </c>
      <c r="R226" s="403"/>
      <c r="S226" s="403"/>
      <c r="AE226" s="727"/>
      <c r="AH226" s="403"/>
      <c r="AI226" s="403"/>
      <c r="AU226" s="727"/>
      <c r="AX226" s="403"/>
      <c r="AY226" s="403"/>
      <c r="BK226" s="727"/>
      <c r="BN226" s="403"/>
      <c r="BO226" s="403"/>
      <c r="CA226" s="727"/>
      <c r="CD226" s="403"/>
      <c r="CE226" s="403"/>
      <c r="CQ226" s="727"/>
      <c r="CT226" s="403"/>
      <c r="CU226" s="403"/>
      <c r="DG226" s="727"/>
      <c r="DJ226" s="403"/>
      <c r="DK226" s="403"/>
      <c r="DW226" s="727"/>
      <c r="DZ226" s="403"/>
      <c r="EA226" s="403"/>
      <c r="EM226" s="727"/>
      <c r="EP226" s="403"/>
      <c r="EQ226" s="403"/>
      <c r="FC226" s="727"/>
      <c r="FF226" s="403"/>
      <c r="FG226" s="403"/>
      <c r="FS226" s="727"/>
      <c r="FV226" s="403"/>
      <c r="FW226" s="403"/>
      <c r="GI226" s="727"/>
      <c r="GL226" s="403"/>
      <c r="GM226" s="403"/>
      <c r="GY226" s="727"/>
      <c r="HB226" s="403"/>
      <c r="HC226" s="403"/>
      <c r="HO226" s="727"/>
      <c r="HR226" s="403"/>
      <c r="HS226" s="403"/>
      <c r="IE226" s="727"/>
      <c r="IH226" s="403"/>
      <c r="II226" s="403"/>
      <c r="IU226" s="727"/>
      <c r="IX226" s="403"/>
      <c r="IY226" s="403"/>
      <c r="JK226" s="727"/>
      <c r="JN226" s="403"/>
      <c r="JO226" s="403"/>
      <c r="KA226" s="727"/>
      <c r="KD226" s="403"/>
      <c r="KE226" s="403"/>
      <c r="KQ226" s="727"/>
      <c r="KT226" s="403"/>
      <c r="KU226" s="403"/>
      <c r="LG226" s="727"/>
      <c r="LJ226" s="403"/>
      <c r="LK226" s="403"/>
      <c r="LW226" s="727"/>
      <c r="LZ226" s="403"/>
      <c r="MA226" s="403"/>
      <c r="MM226" s="727"/>
      <c r="MP226" s="403"/>
      <c r="MQ226" s="403"/>
      <c r="NC226" s="727"/>
      <c r="NF226" s="403"/>
      <c r="NG226" s="403"/>
      <c r="NS226" s="727"/>
      <c r="NV226" s="403"/>
      <c r="NW226" s="403"/>
      <c r="OI226" s="727"/>
      <c r="OL226" s="403"/>
      <c r="OM226" s="403"/>
      <c r="OY226" s="727"/>
      <c r="PB226" s="403"/>
      <c r="PC226" s="403"/>
      <c r="PO226" s="727"/>
      <c r="PR226" s="403"/>
      <c r="PS226" s="403"/>
      <c r="QE226" s="727"/>
      <c r="QH226" s="403"/>
      <c r="QI226" s="403"/>
      <c r="QU226" s="727"/>
      <c r="QX226" s="403"/>
      <c r="QY226" s="403"/>
      <c r="RK226" s="727"/>
      <c r="RN226" s="403"/>
      <c r="RO226" s="403"/>
      <c r="SA226" s="727"/>
      <c r="SD226" s="403"/>
      <c r="SE226" s="403"/>
      <c r="SQ226" s="727"/>
      <c r="ST226" s="403"/>
      <c r="SU226" s="403"/>
      <c r="TG226" s="727"/>
      <c r="TJ226" s="403"/>
      <c r="TK226" s="403"/>
      <c r="TW226" s="727"/>
      <c r="TZ226" s="403"/>
      <c r="UA226" s="403"/>
      <c r="UM226" s="727"/>
      <c r="UP226" s="403"/>
      <c r="UQ226" s="403"/>
      <c r="VC226" s="727"/>
      <c r="VF226" s="403"/>
      <c r="VG226" s="403"/>
      <c r="VS226" s="727"/>
      <c r="VV226" s="403"/>
      <c r="VW226" s="403"/>
      <c r="WI226" s="727"/>
      <c r="WL226" s="403"/>
      <c r="WM226" s="403"/>
      <c r="WY226" s="727"/>
      <c r="XB226" s="403"/>
      <c r="XC226" s="403"/>
      <c r="XO226" s="727"/>
      <c r="XR226" s="403"/>
      <c r="XS226" s="403"/>
      <c r="YE226" s="727"/>
      <c r="YH226" s="403"/>
      <c r="YI226" s="403"/>
      <c r="YU226" s="727"/>
      <c r="YX226" s="403"/>
      <c r="YY226" s="403"/>
      <c r="ZK226" s="727"/>
      <c r="ZN226" s="403"/>
      <c r="ZO226" s="403"/>
      <c r="AAA226" s="727"/>
      <c r="AAD226" s="403"/>
      <c r="AAE226" s="403"/>
      <c r="AAQ226" s="727"/>
      <c r="AAT226" s="403"/>
      <c r="AAU226" s="403"/>
      <c r="ABG226" s="727"/>
      <c r="ABJ226" s="403"/>
      <c r="ABK226" s="403"/>
      <c r="ABW226" s="727"/>
      <c r="ABZ226" s="403"/>
      <c r="ACA226" s="403"/>
      <c r="ACM226" s="727"/>
      <c r="ACP226" s="403"/>
      <c r="ACQ226" s="403"/>
      <c r="ADC226" s="727"/>
      <c r="ADF226" s="403"/>
      <c r="ADG226" s="403"/>
      <c r="ADS226" s="727"/>
      <c r="ADV226" s="403"/>
      <c r="ADW226" s="403"/>
      <c r="AEI226" s="727"/>
      <c r="AEL226" s="403"/>
      <c r="AEM226" s="403"/>
      <c r="AEY226" s="727"/>
      <c r="AFB226" s="403"/>
      <c r="AFC226" s="403"/>
      <c r="AFO226" s="727"/>
      <c r="AFR226" s="403"/>
      <c r="AFS226" s="403"/>
      <c r="AGE226" s="727"/>
      <c r="AGH226" s="403"/>
      <c r="AGI226" s="403"/>
      <c r="AGU226" s="727"/>
      <c r="AGX226" s="403"/>
      <c r="AGY226" s="403"/>
      <c r="AHK226" s="727"/>
      <c r="AHN226" s="403"/>
      <c r="AHO226" s="403"/>
      <c r="AIA226" s="727"/>
      <c r="AID226" s="403"/>
      <c r="AIE226" s="403"/>
      <c r="AIQ226" s="727"/>
      <c r="AIT226" s="403"/>
      <c r="AIU226" s="403"/>
      <c r="AJG226" s="727"/>
      <c r="AJJ226" s="403"/>
      <c r="AJK226" s="403"/>
      <c r="AJW226" s="727"/>
      <c r="AJZ226" s="403"/>
      <c r="AKA226" s="403"/>
      <c r="AKM226" s="727"/>
      <c r="AKP226" s="403"/>
      <c r="AKQ226" s="403"/>
      <c r="ALC226" s="727"/>
      <c r="ALF226" s="403"/>
      <c r="ALG226" s="403"/>
      <c r="ALS226" s="727"/>
      <c r="ALV226" s="403"/>
      <c r="ALW226" s="403"/>
      <c r="AMI226" s="727"/>
      <c r="AML226" s="403"/>
      <c r="AMM226" s="403"/>
      <c r="AMY226" s="727"/>
      <c r="ANB226" s="403"/>
      <c r="ANC226" s="403"/>
      <c r="ANO226" s="727"/>
      <c r="ANR226" s="403"/>
      <c r="ANS226" s="403"/>
      <c r="AOE226" s="727"/>
      <c r="AOH226" s="403"/>
      <c r="AOI226" s="403"/>
      <c r="AOU226" s="727"/>
      <c r="AOX226" s="403"/>
      <c r="AOY226" s="403"/>
      <c r="APK226" s="727"/>
      <c r="APN226" s="403"/>
      <c r="APO226" s="403"/>
      <c r="AQA226" s="727"/>
      <c r="AQD226" s="403"/>
      <c r="AQE226" s="403"/>
      <c r="AQQ226" s="727"/>
      <c r="AQT226" s="403"/>
      <c r="AQU226" s="403"/>
      <c r="ARG226" s="727"/>
      <c r="ARJ226" s="403"/>
      <c r="ARK226" s="403"/>
      <c r="ARW226" s="727"/>
      <c r="ARZ226" s="403"/>
      <c r="ASA226" s="403"/>
      <c r="ASM226" s="727"/>
      <c r="ASP226" s="403"/>
      <c r="ASQ226" s="403"/>
      <c r="ATC226" s="727"/>
      <c r="ATF226" s="403"/>
      <c r="ATG226" s="403"/>
      <c r="ATS226" s="727"/>
      <c r="ATV226" s="403"/>
      <c r="ATW226" s="403"/>
      <c r="AUI226" s="727"/>
      <c r="AUL226" s="403"/>
      <c r="AUM226" s="403"/>
      <c r="AUY226" s="727"/>
      <c r="AVB226" s="403"/>
      <c r="AVC226" s="403"/>
      <c r="AVO226" s="727"/>
      <c r="AVR226" s="403"/>
      <c r="AVS226" s="403"/>
      <c r="AWE226" s="727"/>
      <c r="AWH226" s="403"/>
      <c r="AWI226" s="403"/>
      <c r="AWU226" s="727"/>
      <c r="AWX226" s="403"/>
      <c r="AWY226" s="403"/>
      <c r="AXK226" s="727"/>
      <c r="AXN226" s="403"/>
      <c r="AXO226" s="403"/>
      <c r="AYA226" s="727"/>
      <c r="AYD226" s="403"/>
      <c r="AYE226" s="403"/>
      <c r="AYQ226" s="727"/>
      <c r="AYT226" s="403"/>
      <c r="AYU226" s="403"/>
      <c r="AZG226" s="727"/>
      <c r="AZJ226" s="403"/>
      <c r="AZK226" s="403"/>
      <c r="AZW226" s="727"/>
      <c r="AZZ226" s="403"/>
      <c r="BAA226" s="403"/>
      <c r="BAM226" s="727"/>
      <c r="BAP226" s="403"/>
      <c r="BAQ226" s="403"/>
      <c r="BBC226" s="727"/>
      <c r="BBF226" s="403"/>
      <c r="BBG226" s="403"/>
      <c r="BBS226" s="727"/>
      <c r="BBV226" s="403"/>
      <c r="BBW226" s="403"/>
      <c r="BCI226" s="727"/>
      <c r="BCL226" s="403"/>
      <c r="BCM226" s="403"/>
      <c r="BCY226" s="727"/>
      <c r="BDB226" s="403"/>
      <c r="BDC226" s="403"/>
      <c r="BDO226" s="727"/>
      <c r="BDR226" s="403"/>
      <c r="BDS226" s="403"/>
      <c r="BEE226" s="727"/>
      <c r="BEH226" s="403"/>
      <c r="BEI226" s="403"/>
      <c r="BEU226" s="727"/>
      <c r="BEX226" s="403"/>
      <c r="BEY226" s="403"/>
      <c r="BFK226" s="727"/>
      <c r="BFN226" s="403"/>
      <c r="BFO226" s="403"/>
      <c r="BGA226" s="727"/>
      <c r="BGD226" s="403"/>
      <c r="BGE226" s="403"/>
      <c r="BGQ226" s="727"/>
      <c r="BGT226" s="403"/>
      <c r="BGU226" s="403"/>
      <c r="BHG226" s="727"/>
      <c r="BHJ226" s="403"/>
      <c r="BHK226" s="403"/>
      <c r="BHW226" s="727"/>
      <c r="BHZ226" s="403"/>
      <c r="BIA226" s="403"/>
      <c r="BIM226" s="727"/>
      <c r="BIP226" s="403"/>
      <c r="BIQ226" s="403"/>
      <c r="BJC226" s="727"/>
      <c r="BJF226" s="403"/>
      <c r="BJG226" s="403"/>
      <c r="BJS226" s="727"/>
      <c r="BJV226" s="403"/>
      <c r="BJW226" s="403"/>
      <c r="BKI226" s="727"/>
      <c r="BKL226" s="403"/>
      <c r="BKM226" s="403"/>
      <c r="BKY226" s="727"/>
      <c r="BLB226" s="403"/>
      <c r="BLC226" s="403"/>
      <c r="BLO226" s="727"/>
      <c r="BLR226" s="403"/>
      <c r="BLS226" s="403"/>
      <c r="BME226" s="727"/>
      <c r="BMH226" s="403"/>
      <c r="BMI226" s="403"/>
      <c r="BMU226" s="727"/>
      <c r="BMX226" s="403"/>
      <c r="BMY226" s="403"/>
      <c r="BNK226" s="727"/>
      <c r="BNN226" s="403"/>
      <c r="BNO226" s="403"/>
      <c r="BOA226" s="727"/>
      <c r="BOD226" s="403"/>
      <c r="BOE226" s="403"/>
      <c r="BOQ226" s="727"/>
      <c r="BOT226" s="403"/>
      <c r="BOU226" s="403"/>
      <c r="BPG226" s="727"/>
      <c r="BPJ226" s="403"/>
      <c r="BPK226" s="403"/>
      <c r="BPW226" s="727"/>
      <c r="BPZ226" s="403"/>
      <c r="BQA226" s="403"/>
      <c r="BQM226" s="727"/>
      <c r="BQP226" s="403"/>
      <c r="BQQ226" s="403"/>
      <c r="BRC226" s="727"/>
      <c r="BRF226" s="403"/>
      <c r="BRG226" s="403"/>
      <c r="BRS226" s="727"/>
      <c r="BRV226" s="403"/>
      <c r="BRW226" s="403"/>
      <c r="BSI226" s="727"/>
      <c r="BSL226" s="403"/>
      <c r="BSM226" s="403"/>
      <c r="BSY226" s="727"/>
      <c r="BTB226" s="403"/>
      <c r="BTC226" s="403"/>
      <c r="BTO226" s="727"/>
      <c r="BTR226" s="403"/>
      <c r="BTS226" s="403"/>
      <c r="BUE226" s="727"/>
      <c r="BUH226" s="403"/>
      <c r="BUI226" s="403"/>
      <c r="BUU226" s="727"/>
      <c r="BUX226" s="403"/>
      <c r="BUY226" s="403"/>
      <c r="BVK226" s="727"/>
      <c r="BVN226" s="403"/>
      <c r="BVO226" s="403"/>
      <c r="BWA226" s="727"/>
      <c r="BWD226" s="403"/>
      <c r="BWE226" s="403"/>
      <c r="BWQ226" s="727"/>
      <c r="BWT226" s="403"/>
      <c r="BWU226" s="403"/>
      <c r="BXG226" s="727"/>
      <c r="BXJ226" s="403"/>
      <c r="BXK226" s="403"/>
      <c r="BXW226" s="727"/>
      <c r="BXZ226" s="403"/>
      <c r="BYA226" s="403"/>
      <c r="BYM226" s="727"/>
      <c r="BYP226" s="403"/>
      <c r="BYQ226" s="403"/>
      <c r="BZC226" s="727"/>
      <c r="BZF226" s="403"/>
      <c r="BZG226" s="403"/>
      <c r="BZS226" s="727"/>
      <c r="BZV226" s="403"/>
      <c r="BZW226" s="403"/>
      <c r="CAI226" s="727"/>
      <c r="CAL226" s="403"/>
      <c r="CAM226" s="403"/>
      <c r="CAY226" s="727"/>
      <c r="CBB226" s="403"/>
      <c r="CBC226" s="403"/>
      <c r="CBO226" s="727"/>
      <c r="CBR226" s="403"/>
      <c r="CBS226" s="403"/>
      <c r="CCE226" s="727"/>
      <c r="CCH226" s="403"/>
      <c r="CCI226" s="403"/>
      <c r="CCU226" s="727"/>
      <c r="CCX226" s="403"/>
      <c r="CCY226" s="403"/>
      <c r="CDK226" s="727"/>
      <c r="CDN226" s="403"/>
      <c r="CDO226" s="403"/>
      <c r="CEA226" s="727"/>
      <c r="CED226" s="403"/>
      <c r="CEE226" s="403"/>
      <c r="CEQ226" s="727"/>
      <c r="CET226" s="403"/>
      <c r="CEU226" s="403"/>
      <c r="CFG226" s="727"/>
      <c r="CFJ226" s="403"/>
      <c r="CFK226" s="403"/>
      <c r="CFW226" s="727"/>
      <c r="CFZ226" s="403"/>
      <c r="CGA226" s="403"/>
      <c r="CGM226" s="727"/>
      <c r="CGP226" s="403"/>
      <c r="CGQ226" s="403"/>
      <c r="CHC226" s="727"/>
      <c r="CHF226" s="403"/>
      <c r="CHG226" s="403"/>
      <c r="CHS226" s="727"/>
      <c r="CHV226" s="403"/>
      <c r="CHW226" s="403"/>
      <c r="CII226" s="727"/>
      <c r="CIL226" s="403"/>
      <c r="CIM226" s="403"/>
      <c r="CIY226" s="727"/>
      <c r="CJB226" s="403"/>
      <c r="CJC226" s="403"/>
      <c r="CJO226" s="727"/>
      <c r="CJR226" s="403"/>
      <c r="CJS226" s="403"/>
      <c r="CKE226" s="727"/>
      <c r="CKH226" s="403"/>
      <c r="CKI226" s="403"/>
      <c r="CKU226" s="727"/>
      <c r="CKX226" s="403"/>
      <c r="CKY226" s="403"/>
      <c r="CLK226" s="727"/>
      <c r="CLN226" s="403"/>
      <c r="CLO226" s="403"/>
      <c r="CMA226" s="727"/>
      <c r="CMD226" s="403"/>
      <c r="CME226" s="403"/>
      <c r="CMQ226" s="727"/>
      <c r="CMT226" s="403"/>
      <c r="CMU226" s="403"/>
      <c r="CNG226" s="727"/>
      <c r="CNJ226" s="403"/>
      <c r="CNK226" s="403"/>
      <c r="CNW226" s="727"/>
      <c r="CNZ226" s="403"/>
      <c r="COA226" s="403"/>
      <c r="COM226" s="727"/>
      <c r="COP226" s="403"/>
      <c r="COQ226" s="403"/>
      <c r="CPC226" s="727"/>
      <c r="CPF226" s="403"/>
      <c r="CPG226" s="403"/>
      <c r="CPS226" s="727"/>
      <c r="CPV226" s="403"/>
      <c r="CPW226" s="403"/>
      <c r="CQI226" s="727"/>
      <c r="CQL226" s="403"/>
      <c r="CQM226" s="403"/>
      <c r="CQY226" s="727"/>
      <c r="CRB226" s="403"/>
      <c r="CRC226" s="403"/>
      <c r="CRO226" s="727"/>
      <c r="CRR226" s="403"/>
      <c r="CRS226" s="403"/>
      <c r="CSE226" s="727"/>
      <c r="CSH226" s="403"/>
      <c r="CSI226" s="403"/>
      <c r="CSU226" s="727"/>
      <c r="CSX226" s="403"/>
      <c r="CSY226" s="403"/>
      <c r="CTK226" s="727"/>
      <c r="CTN226" s="403"/>
      <c r="CTO226" s="403"/>
      <c r="CUA226" s="727"/>
      <c r="CUD226" s="403"/>
      <c r="CUE226" s="403"/>
      <c r="CUQ226" s="727"/>
      <c r="CUT226" s="403"/>
      <c r="CUU226" s="403"/>
      <c r="CVG226" s="727"/>
      <c r="CVJ226" s="403"/>
      <c r="CVK226" s="403"/>
      <c r="CVW226" s="727"/>
      <c r="CVZ226" s="403"/>
      <c r="CWA226" s="403"/>
      <c r="CWM226" s="727"/>
      <c r="CWP226" s="403"/>
      <c r="CWQ226" s="403"/>
      <c r="CXC226" s="727"/>
      <c r="CXF226" s="403"/>
      <c r="CXG226" s="403"/>
      <c r="CXS226" s="727"/>
      <c r="CXV226" s="403"/>
      <c r="CXW226" s="403"/>
      <c r="CYI226" s="727"/>
      <c r="CYL226" s="403"/>
      <c r="CYM226" s="403"/>
      <c r="CYY226" s="727"/>
      <c r="CZB226" s="403"/>
      <c r="CZC226" s="403"/>
      <c r="CZO226" s="727"/>
      <c r="CZR226" s="403"/>
      <c r="CZS226" s="403"/>
      <c r="DAE226" s="727"/>
      <c r="DAH226" s="403"/>
      <c r="DAI226" s="403"/>
      <c r="DAU226" s="727"/>
      <c r="DAX226" s="403"/>
      <c r="DAY226" s="403"/>
      <c r="DBK226" s="727"/>
      <c r="DBN226" s="403"/>
      <c r="DBO226" s="403"/>
      <c r="DCA226" s="727"/>
      <c r="DCD226" s="403"/>
      <c r="DCE226" s="403"/>
      <c r="DCQ226" s="727"/>
      <c r="DCT226" s="403"/>
      <c r="DCU226" s="403"/>
      <c r="DDG226" s="727"/>
      <c r="DDJ226" s="403"/>
      <c r="DDK226" s="403"/>
      <c r="DDW226" s="727"/>
      <c r="DDZ226" s="403"/>
      <c r="DEA226" s="403"/>
      <c r="DEM226" s="727"/>
      <c r="DEP226" s="403"/>
      <c r="DEQ226" s="403"/>
      <c r="DFC226" s="727"/>
      <c r="DFF226" s="403"/>
      <c r="DFG226" s="403"/>
      <c r="DFS226" s="727"/>
      <c r="DFV226" s="403"/>
      <c r="DFW226" s="403"/>
      <c r="DGI226" s="727"/>
      <c r="DGL226" s="403"/>
      <c r="DGM226" s="403"/>
      <c r="DGY226" s="727"/>
      <c r="DHB226" s="403"/>
      <c r="DHC226" s="403"/>
      <c r="DHO226" s="727"/>
      <c r="DHR226" s="403"/>
      <c r="DHS226" s="403"/>
      <c r="DIE226" s="727"/>
      <c r="DIH226" s="403"/>
      <c r="DII226" s="403"/>
      <c r="DIU226" s="727"/>
      <c r="DIX226" s="403"/>
      <c r="DIY226" s="403"/>
      <c r="DJK226" s="727"/>
      <c r="DJN226" s="403"/>
      <c r="DJO226" s="403"/>
      <c r="DKA226" s="727"/>
      <c r="DKD226" s="403"/>
      <c r="DKE226" s="403"/>
      <c r="DKQ226" s="727"/>
      <c r="DKT226" s="403"/>
      <c r="DKU226" s="403"/>
      <c r="DLG226" s="727"/>
      <c r="DLJ226" s="403"/>
      <c r="DLK226" s="403"/>
      <c r="DLW226" s="727"/>
      <c r="DLZ226" s="403"/>
      <c r="DMA226" s="403"/>
      <c r="DMM226" s="727"/>
      <c r="DMP226" s="403"/>
      <c r="DMQ226" s="403"/>
      <c r="DNC226" s="727"/>
      <c r="DNF226" s="403"/>
      <c r="DNG226" s="403"/>
      <c r="DNS226" s="727"/>
      <c r="DNV226" s="403"/>
      <c r="DNW226" s="403"/>
      <c r="DOI226" s="727"/>
      <c r="DOL226" s="403"/>
      <c r="DOM226" s="403"/>
      <c r="DOY226" s="727"/>
      <c r="DPB226" s="403"/>
      <c r="DPC226" s="403"/>
      <c r="DPO226" s="727"/>
      <c r="DPR226" s="403"/>
      <c r="DPS226" s="403"/>
      <c r="DQE226" s="727"/>
      <c r="DQH226" s="403"/>
      <c r="DQI226" s="403"/>
      <c r="DQU226" s="727"/>
      <c r="DQX226" s="403"/>
      <c r="DQY226" s="403"/>
      <c r="DRK226" s="727"/>
      <c r="DRN226" s="403"/>
      <c r="DRO226" s="403"/>
      <c r="DSA226" s="727"/>
      <c r="DSD226" s="403"/>
      <c r="DSE226" s="403"/>
      <c r="DSQ226" s="727"/>
      <c r="DST226" s="403"/>
      <c r="DSU226" s="403"/>
      <c r="DTG226" s="727"/>
      <c r="DTJ226" s="403"/>
      <c r="DTK226" s="403"/>
      <c r="DTW226" s="727"/>
      <c r="DTZ226" s="403"/>
      <c r="DUA226" s="403"/>
      <c r="DUM226" s="727"/>
      <c r="DUP226" s="403"/>
      <c r="DUQ226" s="403"/>
      <c r="DVC226" s="727"/>
      <c r="DVF226" s="403"/>
      <c r="DVG226" s="403"/>
      <c r="DVS226" s="727"/>
      <c r="DVV226" s="403"/>
      <c r="DVW226" s="403"/>
      <c r="DWI226" s="727"/>
      <c r="DWL226" s="403"/>
      <c r="DWM226" s="403"/>
      <c r="DWY226" s="727"/>
      <c r="DXB226" s="403"/>
      <c r="DXC226" s="403"/>
      <c r="DXO226" s="727"/>
      <c r="DXR226" s="403"/>
      <c r="DXS226" s="403"/>
      <c r="DYE226" s="727"/>
      <c r="DYH226" s="403"/>
      <c r="DYI226" s="403"/>
      <c r="DYU226" s="727"/>
      <c r="DYX226" s="403"/>
      <c r="DYY226" s="403"/>
      <c r="DZK226" s="727"/>
      <c r="DZN226" s="403"/>
      <c r="DZO226" s="403"/>
      <c r="EAA226" s="727"/>
      <c r="EAD226" s="403"/>
      <c r="EAE226" s="403"/>
      <c r="EAQ226" s="727"/>
      <c r="EAT226" s="403"/>
      <c r="EAU226" s="403"/>
      <c r="EBG226" s="727"/>
      <c r="EBJ226" s="403"/>
      <c r="EBK226" s="403"/>
      <c r="EBW226" s="727"/>
      <c r="EBZ226" s="403"/>
      <c r="ECA226" s="403"/>
      <c r="ECM226" s="727"/>
      <c r="ECP226" s="403"/>
      <c r="ECQ226" s="403"/>
      <c r="EDC226" s="727"/>
      <c r="EDF226" s="403"/>
      <c r="EDG226" s="403"/>
      <c r="EDS226" s="727"/>
      <c r="EDV226" s="403"/>
      <c r="EDW226" s="403"/>
      <c r="EEI226" s="727"/>
      <c r="EEL226" s="403"/>
      <c r="EEM226" s="403"/>
      <c r="EEY226" s="727"/>
      <c r="EFB226" s="403"/>
      <c r="EFC226" s="403"/>
      <c r="EFO226" s="727"/>
      <c r="EFR226" s="403"/>
      <c r="EFS226" s="403"/>
      <c r="EGE226" s="727"/>
      <c r="EGH226" s="403"/>
      <c r="EGI226" s="403"/>
      <c r="EGU226" s="727"/>
      <c r="EGX226" s="403"/>
      <c r="EGY226" s="403"/>
      <c r="EHK226" s="727"/>
      <c r="EHN226" s="403"/>
      <c r="EHO226" s="403"/>
      <c r="EIA226" s="727"/>
      <c r="EID226" s="403"/>
      <c r="EIE226" s="403"/>
      <c r="EIQ226" s="727"/>
      <c r="EIT226" s="403"/>
      <c r="EIU226" s="403"/>
      <c r="EJG226" s="727"/>
      <c r="EJJ226" s="403"/>
      <c r="EJK226" s="403"/>
      <c r="EJW226" s="727"/>
      <c r="EJZ226" s="403"/>
      <c r="EKA226" s="403"/>
      <c r="EKM226" s="727"/>
      <c r="EKP226" s="403"/>
      <c r="EKQ226" s="403"/>
      <c r="ELC226" s="727"/>
      <c r="ELF226" s="403"/>
      <c r="ELG226" s="403"/>
      <c r="ELS226" s="727"/>
      <c r="ELV226" s="403"/>
      <c r="ELW226" s="403"/>
      <c r="EMI226" s="727"/>
      <c r="EML226" s="403"/>
      <c r="EMM226" s="403"/>
      <c r="EMY226" s="727"/>
      <c r="ENB226" s="403"/>
      <c r="ENC226" s="403"/>
      <c r="ENO226" s="727"/>
      <c r="ENR226" s="403"/>
      <c r="ENS226" s="403"/>
      <c r="EOE226" s="727"/>
      <c r="EOH226" s="403"/>
      <c r="EOI226" s="403"/>
      <c r="EOU226" s="727"/>
      <c r="EOX226" s="403"/>
      <c r="EOY226" s="403"/>
      <c r="EPK226" s="727"/>
      <c r="EPN226" s="403"/>
      <c r="EPO226" s="403"/>
      <c r="EQA226" s="727"/>
      <c r="EQD226" s="403"/>
      <c r="EQE226" s="403"/>
      <c r="EQQ226" s="727"/>
      <c r="EQT226" s="403"/>
      <c r="EQU226" s="403"/>
      <c r="ERG226" s="727"/>
      <c r="ERJ226" s="403"/>
      <c r="ERK226" s="403"/>
      <c r="ERW226" s="727"/>
      <c r="ERZ226" s="403"/>
      <c r="ESA226" s="403"/>
      <c r="ESM226" s="727"/>
      <c r="ESP226" s="403"/>
      <c r="ESQ226" s="403"/>
      <c r="ETC226" s="727"/>
      <c r="ETF226" s="403"/>
      <c r="ETG226" s="403"/>
      <c r="ETS226" s="727"/>
      <c r="ETV226" s="403"/>
      <c r="ETW226" s="403"/>
      <c r="EUI226" s="727"/>
      <c r="EUL226" s="403"/>
      <c r="EUM226" s="403"/>
      <c r="EUY226" s="727"/>
      <c r="EVB226" s="403"/>
      <c r="EVC226" s="403"/>
      <c r="EVO226" s="727"/>
      <c r="EVR226" s="403"/>
      <c r="EVS226" s="403"/>
      <c r="EWE226" s="727"/>
      <c r="EWH226" s="403"/>
      <c r="EWI226" s="403"/>
      <c r="EWU226" s="727"/>
      <c r="EWX226" s="403"/>
      <c r="EWY226" s="403"/>
      <c r="EXK226" s="727"/>
      <c r="EXN226" s="403"/>
      <c r="EXO226" s="403"/>
      <c r="EYA226" s="727"/>
      <c r="EYD226" s="403"/>
      <c r="EYE226" s="403"/>
      <c r="EYQ226" s="727"/>
      <c r="EYT226" s="403"/>
      <c r="EYU226" s="403"/>
      <c r="EZG226" s="727"/>
      <c r="EZJ226" s="403"/>
      <c r="EZK226" s="403"/>
      <c r="EZW226" s="727"/>
      <c r="EZZ226" s="403"/>
      <c r="FAA226" s="403"/>
      <c r="FAM226" s="727"/>
      <c r="FAP226" s="403"/>
      <c r="FAQ226" s="403"/>
      <c r="FBC226" s="727"/>
      <c r="FBF226" s="403"/>
      <c r="FBG226" s="403"/>
      <c r="FBS226" s="727"/>
      <c r="FBV226" s="403"/>
      <c r="FBW226" s="403"/>
      <c r="FCI226" s="727"/>
      <c r="FCL226" s="403"/>
      <c r="FCM226" s="403"/>
      <c r="FCY226" s="727"/>
      <c r="FDB226" s="403"/>
      <c r="FDC226" s="403"/>
      <c r="FDO226" s="727"/>
      <c r="FDR226" s="403"/>
      <c r="FDS226" s="403"/>
      <c r="FEE226" s="727"/>
      <c r="FEH226" s="403"/>
      <c r="FEI226" s="403"/>
      <c r="FEU226" s="727"/>
      <c r="FEX226" s="403"/>
      <c r="FEY226" s="403"/>
      <c r="FFK226" s="727"/>
      <c r="FFN226" s="403"/>
      <c r="FFO226" s="403"/>
      <c r="FGA226" s="727"/>
      <c r="FGD226" s="403"/>
      <c r="FGE226" s="403"/>
      <c r="FGQ226" s="727"/>
      <c r="FGT226" s="403"/>
      <c r="FGU226" s="403"/>
      <c r="FHG226" s="727"/>
      <c r="FHJ226" s="403"/>
      <c r="FHK226" s="403"/>
      <c r="FHW226" s="727"/>
      <c r="FHZ226" s="403"/>
      <c r="FIA226" s="403"/>
      <c r="FIM226" s="727"/>
      <c r="FIP226" s="403"/>
      <c r="FIQ226" s="403"/>
      <c r="FJC226" s="727"/>
      <c r="FJF226" s="403"/>
      <c r="FJG226" s="403"/>
      <c r="FJS226" s="727"/>
      <c r="FJV226" s="403"/>
      <c r="FJW226" s="403"/>
      <c r="FKI226" s="727"/>
      <c r="FKL226" s="403"/>
      <c r="FKM226" s="403"/>
      <c r="FKY226" s="727"/>
      <c r="FLB226" s="403"/>
      <c r="FLC226" s="403"/>
      <c r="FLO226" s="727"/>
      <c r="FLR226" s="403"/>
      <c r="FLS226" s="403"/>
      <c r="FME226" s="727"/>
      <c r="FMH226" s="403"/>
      <c r="FMI226" s="403"/>
      <c r="FMU226" s="727"/>
      <c r="FMX226" s="403"/>
      <c r="FMY226" s="403"/>
      <c r="FNK226" s="727"/>
      <c r="FNN226" s="403"/>
      <c r="FNO226" s="403"/>
      <c r="FOA226" s="727"/>
      <c r="FOD226" s="403"/>
      <c r="FOE226" s="403"/>
      <c r="FOQ226" s="727"/>
      <c r="FOT226" s="403"/>
      <c r="FOU226" s="403"/>
      <c r="FPG226" s="727"/>
      <c r="FPJ226" s="403"/>
      <c r="FPK226" s="403"/>
      <c r="FPW226" s="727"/>
      <c r="FPZ226" s="403"/>
      <c r="FQA226" s="403"/>
      <c r="FQM226" s="727"/>
      <c r="FQP226" s="403"/>
      <c r="FQQ226" s="403"/>
      <c r="FRC226" s="727"/>
      <c r="FRF226" s="403"/>
      <c r="FRG226" s="403"/>
      <c r="FRS226" s="727"/>
      <c r="FRV226" s="403"/>
      <c r="FRW226" s="403"/>
      <c r="FSI226" s="727"/>
      <c r="FSL226" s="403"/>
      <c r="FSM226" s="403"/>
      <c r="FSY226" s="727"/>
      <c r="FTB226" s="403"/>
      <c r="FTC226" s="403"/>
      <c r="FTO226" s="727"/>
      <c r="FTR226" s="403"/>
      <c r="FTS226" s="403"/>
      <c r="FUE226" s="727"/>
      <c r="FUH226" s="403"/>
      <c r="FUI226" s="403"/>
      <c r="FUU226" s="727"/>
      <c r="FUX226" s="403"/>
      <c r="FUY226" s="403"/>
      <c r="FVK226" s="727"/>
      <c r="FVN226" s="403"/>
      <c r="FVO226" s="403"/>
      <c r="FWA226" s="727"/>
      <c r="FWD226" s="403"/>
      <c r="FWE226" s="403"/>
      <c r="FWQ226" s="727"/>
      <c r="FWT226" s="403"/>
      <c r="FWU226" s="403"/>
      <c r="FXG226" s="727"/>
      <c r="FXJ226" s="403"/>
      <c r="FXK226" s="403"/>
      <c r="FXW226" s="727"/>
      <c r="FXZ226" s="403"/>
      <c r="FYA226" s="403"/>
      <c r="FYM226" s="727"/>
      <c r="FYP226" s="403"/>
      <c r="FYQ226" s="403"/>
      <c r="FZC226" s="727"/>
      <c r="FZF226" s="403"/>
      <c r="FZG226" s="403"/>
      <c r="FZS226" s="727"/>
      <c r="FZV226" s="403"/>
      <c r="FZW226" s="403"/>
      <c r="GAI226" s="727"/>
      <c r="GAL226" s="403"/>
      <c r="GAM226" s="403"/>
      <c r="GAY226" s="727"/>
      <c r="GBB226" s="403"/>
      <c r="GBC226" s="403"/>
      <c r="GBO226" s="727"/>
      <c r="GBR226" s="403"/>
      <c r="GBS226" s="403"/>
      <c r="GCE226" s="727"/>
      <c r="GCH226" s="403"/>
      <c r="GCI226" s="403"/>
      <c r="GCU226" s="727"/>
      <c r="GCX226" s="403"/>
      <c r="GCY226" s="403"/>
      <c r="GDK226" s="727"/>
      <c r="GDN226" s="403"/>
      <c r="GDO226" s="403"/>
      <c r="GEA226" s="727"/>
      <c r="GED226" s="403"/>
      <c r="GEE226" s="403"/>
      <c r="GEQ226" s="727"/>
      <c r="GET226" s="403"/>
      <c r="GEU226" s="403"/>
      <c r="GFG226" s="727"/>
      <c r="GFJ226" s="403"/>
      <c r="GFK226" s="403"/>
      <c r="GFW226" s="727"/>
      <c r="GFZ226" s="403"/>
      <c r="GGA226" s="403"/>
      <c r="GGM226" s="727"/>
      <c r="GGP226" s="403"/>
      <c r="GGQ226" s="403"/>
      <c r="GHC226" s="727"/>
      <c r="GHF226" s="403"/>
      <c r="GHG226" s="403"/>
      <c r="GHS226" s="727"/>
      <c r="GHV226" s="403"/>
      <c r="GHW226" s="403"/>
      <c r="GII226" s="727"/>
      <c r="GIL226" s="403"/>
      <c r="GIM226" s="403"/>
      <c r="GIY226" s="727"/>
      <c r="GJB226" s="403"/>
      <c r="GJC226" s="403"/>
      <c r="GJO226" s="727"/>
      <c r="GJR226" s="403"/>
      <c r="GJS226" s="403"/>
      <c r="GKE226" s="727"/>
      <c r="GKH226" s="403"/>
      <c r="GKI226" s="403"/>
      <c r="GKU226" s="727"/>
      <c r="GKX226" s="403"/>
      <c r="GKY226" s="403"/>
      <c r="GLK226" s="727"/>
      <c r="GLN226" s="403"/>
      <c r="GLO226" s="403"/>
      <c r="GMA226" s="727"/>
      <c r="GMD226" s="403"/>
      <c r="GME226" s="403"/>
      <c r="GMQ226" s="727"/>
      <c r="GMT226" s="403"/>
      <c r="GMU226" s="403"/>
      <c r="GNG226" s="727"/>
      <c r="GNJ226" s="403"/>
      <c r="GNK226" s="403"/>
      <c r="GNW226" s="727"/>
      <c r="GNZ226" s="403"/>
      <c r="GOA226" s="403"/>
      <c r="GOM226" s="727"/>
      <c r="GOP226" s="403"/>
      <c r="GOQ226" s="403"/>
      <c r="GPC226" s="727"/>
      <c r="GPF226" s="403"/>
      <c r="GPG226" s="403"/>
      <c r="GPS226" s="727"/>
      <c r="GPV226" s="403"/>
      <c r="GPW226" s="403"/>
      <c r="GQI226" s="727"/>
      <c r="GQL226" s="403"/>
      <c r="GQM226" s="403"/>
      <c r="GQY226" s="727"/>
      <c r="GRB226" s="403"/>
      <c r="GRC226" s="403"/>
      <c r="GRO226" s="727"/>
      <c r="GRR226" s="403"/>
      <c r="GRS226" s="403"/>
      <c r="GSE226" s="727"/>
      <c r="GSH226" s="403"/>
      <c r="GSI226" s="403"/>
      <c r="GSU226" s="727"/>
      <c r="GSX226" s="403"/>
      <c r="GSY226" s="403"/>
      <c r="GTK226" s="727"/>
      <c r="GTN226" s="403"/>
      <c r="GTO226" s="403"/>
      <c r="GUA226" s="727"/>
      <c r="GUD226" s="403"/>
      <c r="GUE226" s="403"/>
      <c r="GUQ226" s="727"/>
      <c r="GUT226" s="403"/>
      <c r="GUU226" s="403"/>
      <c r="GVG226" s="727"/>
      <c r="GVJ226" s="403"/>
      <c r="GVK226" s="403"/>
      <c r="GVW226" s="727"/>
      <c r="GVZ226" s="403"/>
      <c r="GWA226" s="403"/>
      <c r="GWM226" s="727"/>
      <c r="GWP226" s="403"/>
      <c r="GWQ226" s="403"/>
      <c r="GXC226" s="727"/>
      <c r="GXF226" s="403"/>
      <c r="GXG226" s="403"/>
      <c r="GXS226" s="727"/>
      <c r="GXV226" s="403"/>
      <c r="GXW226" s="403"/>
      <c r="GYI226" s="727"/>
      <c r="GYL226" s="403"/>
      <c r="GYM226" s="403"/>
      <c r="GYY226" s="727"/>
      <c r="GZB226" s="403"/>
      <c r="GZC226" s="403"/>
      <c r="GZO226" s="727"/>
      <c r="GZR226" s="403"/>
      <c r="GZS226" s="403"/>
      <c r="HAE226" s="727"/>
      <c r="HAH226" s="403"/>
      <c r="HAI226" s="403"/>
      <c r="HAU226" s="727"/>
      <c r="HAX226" s="403"/>
      <c r="HAY226" s="403"/>
      <c r="HBK226" s="727"/>
      <c r="HBN226" s="403"/>
      <c r="HBO226" s="403"/>
      <c r="HCA226" s="727"/>
      <c r="HCD226" s="403"/>
      <c r="HCE226" s="403"/>
      <c r="HCQ226" s="727"/>
      <c r="HCT226" s="403"/>
      <c r="HCU226" s="403"/>
      <c r="HDG226" s="727"/>
      <c r="HDJ226" s="403"/>
      <c r="HDK226" s="403"/>
      <c r="HDW226" s="727"/>
      <c r="HDZ226" s="403"/>
      <c r="HEA226" s="403"/>
      <c r="HEM226" s="727"/>
      <c r="HEP226" s="403"/>
      <c r="HEQ226" s="403"/>
      <c r="HFC226" s="727"/>
      <c r="HFF226" s="403"/>
      <c r="HFG226" s="403"/>
      <c r="HFS226" s="727"/>
      <c r="HFV226" s="403"/>
      <c r="HFW226" s="403"/>
      <c r="HGI226" s="727"/>
      <c r="HGL226" s="403"/>
      <c r="HGM226" s="403"/>
      <c r="HGY226" s="727"/>
      <c r="HHB226" s="403"/>
      <c r="HHC226" s="403"/>
      <c r="HHO226" s="727"/>
      <c r="HHR226" s="403"/>
      <c r="HHS226" s="403"/>
      <c r="HIE226" s="727"/>
      <c r="HIH226" s="403"/>
      <c r="HII226" s="403"/>
      <c r="HIU226" s="727"/>
      <c r="HIX226" s="403"/>
      <c r="HIY226" s="403"/>
      <c r="HJK226" s="727"/>
      <c r="HJN226" s="403"/>
      <c r="HJO226" s="403"/>
      <c r="HKA226" s="727"/>
      <c r="HKD226" s="403"/>
      <c r="HKE226" s="403"/>
      <c r="HKQ226" s="727"/>
      <c r="HKT226" s="403"/>
      <c r="HKU226" s="403"/>
      <c r="HLG226" s="727"/>
      <c r="HLJ226" s="403"/>
      <c r="HLK226" s="403"/>
      <c r="HLW226" s="727"/>
      <c r="HLZ226" s="403"/>
      <c r="HMA226" s="403"/>
      <c r="HMM226" s="727"/>
      <c r="HMP226" s="403"/>
      <c r="HMQ226" s="403"/>
      <c r="HNC226" s="727"/>
      <c r="HNF226" s="403"/>
      <c r="HNG226" s="403"/>
      <c r="HNS226" s="727"/>
      <c r="HNV226" s="403"/>
      <c r="HNW226" s="403"/>
      <c r="HOI226" s="727"/>
      <c r="HOL226" s="403"/>
      <c r="HOM226" s="403"/>
      <c r="HOY226" s="727"/>
      <c r="HPB226" s="403"/>
      <c r="HPC226" s="403"/>
      <c r="HPO226" s="727"/>
      <c r="HPR226" s="403"/>
      <c r="HPS226" s="403"/>
      <c r="HQE226" s="727"/>
      <c r="HQH226" s="403"/>
      <c r="HQI226" s="403"/>
      <c r="HQU226" s="727"/>
      <c r="HQX226" s="403"/>
      <c r="HQY226" s="403"/>
      <c r="HRK226" s="727"/>
      <c r="HRN226" s="403"/>
      <c r="HRO226" s="403"/>
      <c r="HSA226" s="727"/>
      <c r="HSD226" s="403"/>
      <c r="HSE226" s="403"/>
      <c r="HSQ226" s="727"/>
      <c r="HST226" s="403"/>
      <c r="HSU226" s="403"/>
      <c r="HTG226" s="727"/>
      <c r="HTJ226" s="403"/>
      <c r="HTK226" s="403"/>
      <c r="HTW226" s="727"/>
      <c r="HTZ226" s="403"/>
      <c r="HUA226" s="403"/>
      <c r="HUM226" s="727"/>
      <c r="HUP226" s="403"/>
      <c r="HUQ226" s="403"/>
      <c r="HVC226" s="727"/>
      <c r="HVF226" s="403"/>
      <c r="HVG226" s="403"/>
      <c r="HVS226" s="727"/>
      <c r="HVV226" s="403"/>
      <c r="HVW226" s="403"/>
      <c r="HWI226" s="727"/>
      <c r="HWL226" s="403"/>
      <c r="HWM226" s="403"/>
      <c r="HWY226" s="727"/>
      <c r="HXB226" s="403"/>
      <c r="HXC226" s="403"/>
      <c r="HXO226" s="727"/>
      <c r="HXR226" s="403"/>
      <c r="HXS226" s="403"/>
      <c r="HYE226" s="727"/>
      <c r="HYH226" s="403"/>
      <c r="HYI226" s="403"/>
      <c r="HYU226" s="727"/>
      <c r="HYX226" s="403"/>
      <c r="HYY226" s="403"/>
      <c r="HZK226" s="727"/>
      <c r="HZN226" s="403"/>
      <c r="HZO226" s="403"/>
      <c r="IAA226" s="727"/>
      <c r="IAD226" s="403"/>
      <c r="IAE226" s="403"/>
      <c r="IAQ226" s="727"/>
      <c r="IAT226" s="403"/>
      <c r="IAU226" s="403"/>
      <c r="IBG226" s="727"/>
      <c r="IBJ226" s="403"/>
      <c r="IBK226" s="403"/>
      <c r="IBW226" s="727"/>
      <c r="IBZ226" s="403"/>
      <c r="ICA226" s="403"/>
      <c r="ICM226" s="727"/>
      <c r="ICP226" s="403"/>
      <c r="ICQ226" s="403"/>
      <c r="IDC226" s="727"/>
      <c r="IDF226" s="403"/>
      <c r="IDG226" s="403"/>
      <c r="IDS226" s="727"/>
      <c r="IDV226" s="403"/>
      <c r="IDW226" s="403"/>
      <c r="IEI226" s="727"/>
      <c r="IEL226" s="403"/>
      <c r="IEM226" s="403"/>
      <c r="IEY226" s="727"/>
      <c r="IFB226" s="403"/>
      <c r="IFC226" s="403"/>
      <c r="IFO226" s="727"/>
      <c r="IFR226" s="403"/>
      <c r="IFS226" s="403"/>
      <c r="IGE226" s="727"/>
      <c r="IGH226" s="403"/>
      <c r="IGI226" s="403"/>
      <c r="IGU226" s="727"/>
      <c r="IGX226" s="403"/>
      <c r="IGY226" s="403"/>
      <c r="IHK226" s="727"/>
      <c r="IHN226" s="403"/>
      <c r="IHO226" s="403"/>
      <c r="IIA226" s="727"/>
      <c r="IID226" s="403"/>
      <c r="IIE226" s="403"/>
      <c r="IIQ226" s="727"/>
      <c r="IIT226" s="403"/>
      <c r="IIU226" s="403"/>
      <c r="IJG226" s="727"/>
      <c r="IJJ226" s="403"/>
      <c r="IJK226" s="403"/>
      <c r="IJW226" s="727"/>
      <c r="IJZ226" s="403"/>
      <c r="IKA226" s="403"/>
      <c r="IKM226" s="727"/>
      <c r="IKP226" s="403"/>
      <c r="IKQ226" s="403"/>
      <c r="ILC226" s="727"/>
      <c r="ILF226" s="403"/>
      <c r="ILG226" s="403"/>
      <c r="ILS226" s="727"/>
      <c r="ILV226" s="403"/>
      <c r="ILW226" s="403"/>
      <c r="IMI226" s="727"/>
      <c r="IML226" s="403"/>
      <c r="IMM226" s="403"/>
      <c r="IMY226" s="727"/>
      <c r="INB226" s="403"/>
      <c r="INC226" s="403"/>
      <c r="INO226" s="727"/>
      <c r="INR226" s="403"/>
      <c r="INS226" s="403"/>
      <c r="IOE226" s="727"/>
      <c r="IOH226" s="403"/>
      <c r="IOI226" s="403"/>
      <c r="IOU226" s="727"/>
      <c r="IOX226" s="403"/>
      <c r="IOY226" s="403"/>
      <c r="IPK226" s="727"/>
      <c r="IPN226" s="403"/>
      <c r="IPO226" s="403"/>
      <c r="IQA226" s="727"/>
      <c r="IQD226" s="403"/>
      <c r="IQE226" s="403"/>
      <c r="IQQ226" s="727"/>
      <c r="IQT226" s="403"/>
      <c r="IQU226" s="403"/>
      <c r="IRG226" s="727"/>
      <c r="IRJ226" s="403"/>
      <c r="IRK226" s="403"/>
      <c r="IRW226" s="727"/>
      <c r="IRZ226" s="403"/>
      <c r="ISA226" s="403"/>
      <c r="ISM226" s="727"/>
      <c r="ISP226" s="403"/>
      <c r="ISQ226" s="403"/>
      <c r="ITC226" s="727"/>
      <c r="ITF226" s="403"/>
      <c r="ITG226" s="403"/>
      <c r="ITS226" s="727"/>
      <c r="ITV226" s="403"/>
      <c r="ITW226" s="403"/>
      <c r="IUI226" s="727"/>
      <c r="IUL226" s="403"/>
      <c r="IUM226" s="403"/>
      <c r="IUY226" s="727"/>
      <c r="IVB226" s="403"/>
      <c r="IVC226" s="403"/>
      <c r="IVO226" s="727"/>
      <c r="IVR226" s="403"/>
      <c r="IVS226" s="403"/>
      <c r="IWE226" s="727"/>
      <c r="IWH226" s="403"/>
      <c r="IWI226" s="403"/>
      <c r="IWU226" s="727"/>
      <c r="IWX226" s="403"/>
      <c r="IWY226" s="403"/>
      <c r="IXK226" s="727"/>
      <c r="IXN226" s="403"/>
      <c r="IXO226" s="403"/>
      <c r="IYA226" s="727"/>
      <c r="IYD226" s="403"/>
      <c r="IYE226" s="403"/>
      <c r="IYQ226" s="727"/>
      <c r="IYT226" s="403"/>
      <c r="IYU226" s="403"/>
      <c r="IZG226" s="727"/>
      <c r="IZJ226" s="403"/>
      <c r="IZK226" s="403"/>
      <c r="IZW226" s="727"/>
      <c r="IZZ226" s="403"/>
      <c r="JAA226" s="403"/>
      <c r="JAM226" s="727"/>
      <c r="JAP226" s="403"/>
      <c r="JAQ226" s="403"/>
      <c r="JBC226" s="727"/>
      <c r="JBF226" s="403"/>
      <c r="JBG226" s="403"/>
      <c r="JBS226" s="727"/>
      <c r="JBV226" s="403"/>
      <c r="JBW226" s="403"/>
      <c r="JCI226" s="727"/>
      <c r="JCL226" s="403"/>
      <c r="JCM226" s="403"/>
      <c r="JCY226" s="727"/>
      <c r="JDB226" s="403"/>
      <c r="JDC226" s="403"/>
      <c r="JDO226" s="727"/>
      <c r="JDR226" s="403"/>
      <c r="JDS226" s="403"/>
      <c r="JEE226" s="727"/>
      <c r="JEH226" s="403"/>
      <c r="JEI226" s="403"/>
      <c r="JEU226" s="727"/>
      <c r="JEX226" s="403"/>
      <c r="JEY226" s="403"/>
      <c r="JFK226" s="727"/>
      <c r="JFN226" s="403"/>
      <c r="JFO226" s="403"/>
      <c r="JGA226" s="727"/>
      <c r="JGD226" s="403"/>
      <c r="JGE226" s="403"/>
      <c r="JGQ226" s="727"/>
      <c r="JGT226" s="403"/>
      <c r="JGU226" s="403"/>
      <c r="JHG226" s="727"/>
      <c r="JHJ226" s="403"/>
      <c r="JHK226" s="403"/>
      <c r="JHW226" s="727"/>
      <c r="JHZ226" s="403"/>
      <c r="JIA226" s="403"/>
      <c r="JIM226" s="727"/>
      <c r="JIP226" s="403"/>
      <c r="JIQ226" s="403"/>
      <c r="JJC226" s="727"/>
      <c r="JJF226" s="403"/>
      <c r="JJG226" s="403"/>
      <c r="JJS226" s="727"/>
      <c r="JJV226" s="403"/>
      <c r="JJW226" s="403"/>
      <c r="JKI226" s="727"/>
      <c r="JKL226" s="403"/>
      <c r="JKM226" s="403"/>
      <c r="JKY226" s="727"/>
      <c r="JLB226" s="403"/>
      <c r="JLC226" s="403"/>
      <c r="JLO226" s="727"/>
      <c r="JLR226" s="403"/>
      <c r="JLS226" s="403"/>
      <c r="JME226" s="727"/>
      <c r="JMH226" s="403"/>
      <c r="JMI226" s="403"/>
      <c r="JMU226" s="727"/>
      <c r="JMX226" s="403"/>
      <c r="JMY226" s="403"/>
      <c r="JNK226" s="727"/>
      <c r="JNN226" s="403"/>
      <c r="JNO226" s="403"/>
      <c r="JOA226" s="727"/>
      <c r="JOD226" s="403"/>
      <c r="JOE226" s="403"/>
      <c r="JOQ226" s="727"/>
      <c r="JOT226" s="403"/>
      <c r="JOU226" s="403"/>
      <c r="JPG226" s="727"/>
      <c r="JPJ226" s="403"/>
      <c r="JPK226" s="403"/>
      <c r="JPW226" s="727"/>
      <c r="JPZ226" s="403"/>
      <c r="JQA226" s="403"/>
      <c r="JQM226" s="727"/>
      <c r="JQP226" s="403"/>
      <c r="JQQ226" s="403"/>
      <c r="JRC226" s="727"/>
      <c r="JRF226" s="403"/>
      <c r="JRG226" s="403"/>
      <c r="JRS226" s="727"/>
      <c r="JRV226" s="403"/>
      <c r="JRW226" s="403"/>
      <c r="JSI226" s="727"/>
      <c r="JSL226" s="403"/>
      <c r="JSM226" s="403"/>
      <c r="JSY226" s="727"/>
      <c r="JTB226" s="403"/>
      <c r="JTC226" s="403"/>
      <c r="JTO226" s="727"/>
      <c r="JTR226" s="403"/>
      <c r="JTS226" s="403"/>
      <c r="JUE226" s="727"/>
      <c r="JUH226" s="403"/>
      <c r="JUI226" s="403"/>
      <c r="JUU226" s="727"/>
      <c r="JUX226" s="403"/>
      <c r="JUY226" s="403"/>
      <c r="JVK226" s="727"/>
      <c r="JVN226" s="403"/>
      <c r="JVO226" s="403"/>
      <c r="JWA226" s="727"/>
      <c r="JWD226" s="403"/>
      <c r="JWE226" s="403"/>
      <c r="JWQ226" s="727"/>
      <c r="JWT226" s="403"/>
      <c r="JWU226" s="403"/>
      <c r="JXG226" s="727"/>
      <c r="JXJ226" s="403"/>
      <c r="JXK226" s="403"/>
      <c r="JXW226" s="727"/>
      <c r="JXZ226" s="403"/>
      <c r="JYA226" s="403"/>
      <c r="JYM226" s="727"/>
      <c r="JYP226" s="403"/>
      <c r="JYQ226" s="403"/>
      <c r="JZC226" s="727"/>
      <c r="JZF226" s="403"/>
      <c r="JZG226" s="403"/>
      <c r="JZS226" s="727"/>
      <c r="JZV226" s="403"/>
      <c r="JZW226" s="403"/>
      <c r="KAI226" s="727"/>
      <c r="KAL226" s="403"/>
      <c r="KAM226" s="403"/>
      <c r="KAY226" s="727"/>
      <c r="KBB226" s="403"/>
      <c r="KBC226" s="403"/>
      <c r="KBO226" s="727"/>
      <c r="KBR226" s="403"/>
      <c r="KBS226" s="403"/>
      <c r="KCE226" s="727"/>
      <c r="KCH226" s="403"/>
      <c r="KCI226" s="403"/>
      <c r="KCU226" s="727"/>
      <c r="KCX226" s="403"/>
      <c r="KCY226" s="403"/>
      <c r="KDK226" s="727"/>
      <c r="KDN226" s="403"/>
      <c r="KDO226" s="403"/>
      <c r="KEA226" s="727"/>
      <c r="KED226" s="403"/>
      <c r="KEE226" s="403"/>
      <c r="KEQ226" s="727"/>
      <c r="KET226" s="403"/>
      <c r="KEU226" s="403"/>
      <c r="KFG226" s="727"/>
      <c r="KFJ226" s="403"/>
      <c r="KFK226" s="403"/>
      <c r="KFW226" s="727"/>
      <c r="KFZ226" s="403"/>
      <c r="KGA226" s="403"/>
      <c r="KGM226" s="727"/>
      <c r="KGP226" s="403"/>
      <c r="KGQ226" s="403"/>
      <c r="KHC226" s="727"/>
      <c r="KHF226" s="403"/>
      <c r="KHG226" s="403"/>
      <c r="KHS226" s="727"/>
      <c r="KHV226" s="403"/>
      <c r="KHW226" s="403"/>
      <c r="KII226" s="727"/>
      <c r="KIL226" s="403"/>
      <c r="KIM226" s="403"/>
      <c r="KIY226" s="727"/>
      <c r="KJB226" s="403"/>
      <c r="KJC226" s="403"/>
      <c r="KJO226" s="727"/>
      <c r="KJR226" s="403"/>
      <c r="KJS226" s="403"/>
      <c r="KKE226" s="727"/>
      <c r="KKH226" s="403"/>
      <c r="KKI226" s="403"/>
      <c r="KKU226" s="727"/>
      <c r="KKX226" s="403"/>
      <c r="KKY226" s="403"/>
      <c r="KLK226" s="727"/>
      <c r="KLN226" s="403"/>
      <c r="KLO226" s="403"/>
      <c r="KMA226" s="727"/>
      <c r="KMD226" s="403"/>
      <c r="KME226" s="403"/>
      <c r="KMQ226" s="727"/>
      <c r="KMT226" s="403"/>
      <c r="KMU226" s="403"/>
      <c r="KNG226" s="727"/>
      <c r="KNJ226" s="403"/>
      <c r="KNK226" s="403"/>
      <c r="KNW226" s="727"/>
      <c r="KNZ226" s="403"/>
      <c r="KOA226" s="403"/>
      <c r="KOM226" s="727"/>
      <c r="KOP226" s="403"/>
      <c r="KOQ226" s="403"/>
      <c r="KPC226" s="727"/>
      <c r="KPF226" s="403"/>
      <c r="KPG226" s="403"/>
      <c r="KPS226" s="727"/>
      <c r="KPV226" s="403"/>
      <c r="KPW226" s="403"/>
      <c r="KQI226" s="727"/>
      <c r="KQL226" s="403"/>
      <c r="KQM226" s="403"/>
      <c r="KQY226" s="727"/>
      <c r="KRB226" s="403"/>
      <c r="KRC226" s="403"/>
      <c r="KRO226" s="727"/>
      <c r="KRR226" s="403"/>
      <c r="KRS226" s="403"/>
      <c r="KSE226" s="727"/>
      <c r="KSH226" s="403"/>
      <c r="KSI226" s="403"/>
      <c r="KSU226" s="727"/>
      <c r="KSX226" s="403"/>
      <c r="KSY226" s="403"/>
      <c r="KTK226" s="727"/>
      <c r="KTN226" s="403"/>
      <c r="KTO226" s="403"/>
      <c r="KUA226" s="727"/>
      <c r="KUD226" s="403"/>
      <c r="KUE226" s="403"/>
      <c r="KUQ226" s="727"/>
      <c r="KUT226" s="403"/>
      <c r="KUU226" s="403"/>
      <c r="KVG226" s="727"/>
      <c r="KVJ226" s="403"/>
      <c r="KVK226" s="403"/>
      <c r="KVW226" s="727"/>
      <c r="KVZ226" s="403"/>
      <c r="KWA226" s="403"/>
      <c r="KWM226" s="727"/>
      <c r="KWP226" s="403"/>
      <c r="KWQ226" s="403"/>
      <c r="KXC226" s="727"/>
      <c r="KXF226" s="403"/>
      <c r="KXG226" s="403"/>
      <c r="KXS226" s="727"/>
      <c r="KXV226" s="403"/>
      <c r="KXW226" s="403"/>
      <c r="KYI226" s="727"/>
      <c r="KYL226" s="403"/>
      <c r="KYM226" s="403"/>
      <c r="KYY226" s="727"/>
      <c r="KZB226" s="403"/>
      <c r="KZC226" s="403"/>
      <c r="KZO226" s="727"/>
      <c r="KZR226" s="403"/>
      <c r="KZS226" s="403"/>
      <c r="LAE226" s="727"/>
      <c r="LAH226" s="403"/>
      <c r="LAI226" s="403"/>
      <c r="LAU226" s="727"/>
      <c r="LAX226" s="403"/>
      <c r="LAY226" s="403"/>
      <c r="LBK226" s="727"/>
      <c r="LBN226" s="403"/>
      <c r="LBO226" s="403"/>
      <c r="LCA226" s="727"/>
      <c r="LCD226" s="403"/>
      <c r="LCE226" s="403"/>
      <c r="LCQ226" s="727"/>
      <c r="LCT226" s="403"/>
      <c r="LCU226" s="403"/>
      <c r="LDG226" s="727"/>
      <c r="LDJ226" s="403"/>
      <c r="LDK226" s="403"/>
      <c r="LDW226" s="727"/>
      <c r="LDZ226" s="403"/>
      <c r="LEA226" s="403"/>
      <c r="LEM226" s="727"/>
      <c r="LEP226" s="403"/>
      <c r="LEQ226" s="403"/>
      <c r="LFC226" s="727"/>
      <c r="LFF226" s="403"/>
      <c r="LFG226" s="403"/>
      <c r="LFS226" s="727"/>
      <c r="LFV226" s="403"/>
      <c r="LFW226" s="403"/>
      <c r="LGI226" s="727"/>
      <c r="LGL226" s="403"/>
      <c r="LGM226" s="403"/>
      <c r="LGY226" s="727"/>
      <c r="LHB226" s="403"/>
      <c r="LHC226" s="403"/>
      <c r="LHO226" s="727"/>
      <c r="LHR226" s="403"/>
      <c r="LHS226" s="403"/>
      <c r="LIE226" s="727"/>
      <c r="LIH226" s="403"/>
      <c r="LII226" s="403"/>
      <c r="LIU226" s="727"/>
      <c r="LIX226" s="403"/>
      <c r="LIY226" s="403"/>
      <c r="LJK226" s="727"/>
      <c r="LJN226" s="403"/>
      <c r="LJO226" s="403"/>
      <c r="LKA226" s="727"/>
      <c r="LKD226" s="403"/>
      <c r="LKE226" s="403"/>
      <c r="LKQ226" s="727"/>
      <c r="LKT226" s="403"/>
      <c r="LKU226" s="403"/>
      <c r="LLG226" s="727"/>
      <c r="LLJ226" s="403"/>
      <c r="LLK226" s="403"/>
      <c r="LLW226" s="727"/>
      <c r="LLZ226" s="403"/>
      <c r="LMA226" s="403"/>
      <c r="LMM226" s="727"/>
      <c r="LMP226" s="403"/>
      <c r="LMQ226" s="403"/>
      <c r="LNC226" s="727"/>
      <c r="LNF226" s="403"/>
      <c r="LNG226" s="403"/>
      <c r="LNS226" s="727"/>
      <c r="LNV226" s="403"/>
      <c r="LNW226" s="403"/>
      <c r="LOI226" s="727"/>
      <c r="LOL226" s="403"/>
      <c r="LOM226" s="403"/>
      <c r="LOY226" s="727"/>
      <c r="LPB226" s="403"/>
      <c r="LPC226" s="403"/>
      <c r="LPO226" s="727"/>
      <c r="LPR226" s="403"/>
      <c r="LPS226" s="403"/>
      <c r="LQE226" s="727"/>
      <c r="LQH226" s="403"/>
      <c r="LQI226" s="403"/>
      <c r="LQU226" s="727"/>
      <c r="LQX226" s="403"/>
      <c r="LQY226" s="403"/>
      <c r="LRK226" s="727"/>
      <c r="LRN226" s="403"/>
      <c r="LRO226" s="403"/>
      <c r="LSA226" s="727"/>
      <c r="LSD226" s="403"/>
      <c r="LSE226" s="403"/>
      <c r="LSQ226" s="727"/>
      <c r="LST226" s="403"/>
      <c r="LSU226" s="403"/>
      <c r="LTG226" s="727"/>
      <c r="LTJ226" s="403"/>
      <c r="LTK226" s="403"/>
      <c r="LTW226" s="727"/>
      <c r="LTZ226" s="403"/>
      <c r="LUA226" s="403"/>
      <c r="LUM226" s="727"/>
      <c r="LUP226" s="403"/>
      <c r="LUQ226" s="403"/>
      <c r="LVC226" s="727"/>
      <c r="LVF226" s="403"/>
      <c r="LVG226" s="403"/>
      <c r="LVS226" s="727"/>
      <c r="LVV226" s="403"/>
      <c r="LVW226" s="403"/>
      <c r="LWI226" s="727"/>
      <c r="LWL226" s="403"/>
      <c r="LWM226" s="403"/>
      <c r="LWY226" s="727"/>
      <c r="LXB226" s="403"/>
      <c r="LXC226" s="403"/>
      <c r="LXO226" s="727"/>
      <c r="LXR226" s="403"/>
      <c r="LXS226" s="403"/>
      <c r="LYE226" s="727"/>
      <c r="LYH226" s="403"/>
      <c r="LYI226" s="403"/>
      <c r="LYU226" s="727"/>
      <c r="LYX226" s="403"/>
      <c r="LYY226" s="403"/>
      <c r="LZK226" s="727"/>
      <c r="LZN226" s="403"/>
      <c r="LZO226" s="403"/>
      <c r="MAA226" s="727"/>
      <c r="MAD226" s="403"/>
      <c r="MAE226" s="403"/>
      <c r="MAQ226" s="727"/>
      <c r="MAT226" s="403"/>
      <c r="MAU226" s="403"/>
      <c r="MBG226" s="727"/>
      <c r="MBJ226" s="403"/>
      <c r="MBK226" s="403"/>
      <c r="MBW226" s="727"/>
      <c r="MBZ226" s="403"/>
      <c r="MCA226" s="403"/>
      <c r="MCM226" s="727"/>
      <c r="MCP226" s="403"/>
      <c r="MCQ226" s="403"/>
      <c r="MDC226" s="727"/>
      <c r="MDF226" s="403"/>
      <c r="MDG226" s="403"/>
      <c r="MDS226" s="727"/>
      <c r="MDV226" s="403"/>
      <c r="MDW226" s="403"/>
      <c r="MEI226" s="727"/>
      <c r="MEL226" s="403"/>
      <c r="MEM226" s="403"/>
      <c r="MEY226" s="727"/>
      <c r="MFB226" s="403"/>
      <c r="MFC226" s="403"/>
      <c r="MFO226" s="727"/>
      <c r="MFR226" s="403"/>
      <c r="MFS226" s="403"/>
      <c r="MGE226" s="727"/>
      <c r="MGH226" s="403"/>
      <c r="MGI226" s="403"/>
      <c r="MGU226" s="727"/>
      <c r="MGX226" s="403"/>
      <c r="MGY226" s="403"/>
      <c r="MHK226" s="727"/>
      <c r="MHN226" s="403"/>
      <c r="MHO226" s="403"/>
      <c r="MIA226" s="727"/>
      <c r="MID226" s="403"/>
      <c r="MIE226" s="403"/>
      <c r="MIQ226" s="727"/>
      <c r="MIT226" s="403"/>
      <c r="MIU226" s="403"/>
      <c r="MJG226" s="727"/>
      <c r="MJJ226" s="403"/>
      <c r="MJK226" s="403"/>
      <c r="MJW226" s="727"/>
      <c r="MJZ226" s="403"/>
      <c r="MKA226" s="403"/>
      <c r="MKM226" s="727"/>
      <c r="MKP226" s="403"/>
      <c r="MKQ226" s="403"/>
      <c r="MLC226" s="727"/>
      <c r="MLF226" s="403"/>
      <c r="MLG226" s="403"/>
      <c r="MLS226" s="727"/>
      <c r="MLV226" s="403"/>
      <c r="MLW226" s="403"/>
      <c r="MMI226" s="727"/>
      <c r="MML226" s="403"/>
      <c r="MMM226" s="403"/>
      <c r="MMY226" s="727"/>
      <c r="MNB226" s="403"/>
      <c r="MNC226" s="403"/>
      <c r="MNO226" s="727"/>
      <c r="MNR226" s="403"/>
      <c r="MNS226" s="403"/>
      <c r="MOE226" s="727"/>
      <c r="MOH226" s="403"/>
      <c r="MOI226" s="403"/>
      <c r="MOU226" s="727"/>
      <c r="MOX226" s="403"/>
      <c r="MOY226" s="403"/>
      <c r="MPK226" s="727"/>
      <c r="MPN226" s="403"/>
      <c r="MPO226" s="403"/>
      <c r="MQA226" s="727"/>
      <c r="MQD226" s="403"/>
      <c r="MQE226" s="403"/>
      <c r="MQQ226" s="727"/>
      <c r="MQT226" s="403"/>
      <c r="MQU226" s="403"/>
      <c r="MRG226" s="727"/>
      <c r="MRJ226" s="403"/>
      <c r="MRK226" s="403"/>
      <c r="MRW226" s="727"/>
      <c r="MRZ226" s="403"/>
      <c r="MSA226" s="403"/>
      <c r="MSM226" s="727"/>
      <c r="MSP226" s="403"/>
      <c r="MSQ226" s="403"/>
      <c r="MTC226" s="727"/>
      <c r="MTF226" s="403"/>
      <c r="MTG226" s="403"/>
      <c r="MTS226" s="727"/>
      <c r="MTV226" s="403"/>
      <c r="MTW226" s="403"/>
      <c r="MUI226" s="727"/>
      <c r="MUL226" s="403"/>
      <c r="MUM226" s="403"/>
      <c r="MUY226" s="727"/>
      <c r="MVB226" s="403"/>
      <c r="MVC226" s="403"/>
      <c r="MVO226" s="727"/>
      <c r="MVR226" s="403"/>
      <c r="MVS226" s="403"/>
      <c r="MWE226" s="727"/>
      <c r="MWH226" s="403"/>
      <c r="MWI226" s="403"/>
      <c r="MWU226" s="727"/>
      <c r="MWX226" s="403"/>
      <c r="MWY226" s="403"/>
      <c r="MXK226" s="727"/>
      <c r="MXN226" s="403"/>
      <c r="MXO226" s="403"/>
      <c r="MYA226" s="727"/>
      <c r="MYD226" s="403"/>
      <c r="MYE226" s="403"/>
      <c r="MYQ226" s="727"/>
      <c r="MYT226" s="403"/>
      <c r="MYU226" s="403"/>
      <c r="MZG226" s="727"/>
      <c r="MZJ226" s="403"/>
      <c r="MZK226" s="403"/>
      <c r="MZW226" s="727"/>
      <c r="MZZ226" s="403"/>
      <c r="NAA226" s="403"/>
      <c r="NAM226" s="727"/>
      <c r="NAP226" s="403"/>
      <c r="NAQ226" s="403"/>
      <c r="NBC226" s="727"/>
      <c r="NBF226" s="403"/>
      <c r="NBG226" s="403"/>
      <c r="NBS226" s="727"/>
      <c r="NBV226" s="403"/>
      <c r="NBW226" s="403"/>
      <c r="NCI226" s="727"/>
      <c r="NCL226" s="403"/>
      <c r="NCM226" s="403"/>
      <c r="NCY226" s="727"/>
      <c r="NDB226" s="403"/>
      <c r="NDC226" s="403"/>
      <c r="NDO226" s="727"/>
      <c r="NDR226" s="403"/>
      <c r="NDS226" s="403"/>
      <c r="NEE226" s="727"/>
      <c r="NEH226" s="403"/>
      <c r="NEI226" s="403"/>
      <c r="NEU226" s="727"/>
      <c r="NEX226" s="403"/>
      <c r="NEY226" s="403"/>
      <c r="NFK226" s="727"/>
      <c r="NFN226" s="403"/>
      <c r="NFO226" s="403"/>
      <c r="NGA226" s="727"/>
      <c r="NGD226" s="403"/>
      <c r="NGE226" s="403"/>
      <c r="NGQ226" s="727"/>
      <c r="NGT226" s="403"/>
      <c r="NGU226" s="403"/>
      <c r="NHG226" s="727"/>
      <c r="NHJ226" s="403"/>
      <c r="NHK226" s="403"/>
      <c r="NHW226" s="727"/>
      <c r="NHZ226" s="403"/>
      <c r="NIA226" s="403"/>
      <c r="NIM226" s="727"/>
      <c r="NIP226" s="403"/>
      <c r="NIQ226" s="403"/>
      <c r="NJC226" s="727"/>
      <c r="NJF226" s="403"/>
      <c r="NJG226" s="403"/>
      <c r="NJS226" s="727"/>
      <c r="NJV226" s="403"/>
      <c r="NJW226" s="403"/>
      <c r="NKI226" s="727"/>
      <c r="NKL226" s="403"/>
      <c r="NKM226" s="403"/>
      <c r="NKY226" s="727"/>
      <c r="NLB226" s="403"/>
      <c r="NLC226" s="403"/>
      <c r="NLO226" s="727"/>
      <c r="NLR226" s="403"/>
      <c r="NLS226" s="403"/>
      <c r="NME226" s="727"/>
      <c r="NMH226" s="403"/>
      <c r="NMI226" s="403"/>
      <c r="NMU226" s="727"/>
      <c r="NMX226" s="403"/>
      <c r="NMY226" s="403"/>
      <c r="NNK226" s="727"/>
      <c r="NNN226" s="403"/>
      <c r="NNO226" s="403"/>
      <c r="NOA226" s="727"/>
      <c r="NOD226" s="403"/>
      <c r="NOE226" s="403"/>
      <c r="NOQ226" s="727"/>
      <c r="NOT226" s="403"/>
      <c r="NOU226" s="403"/>
      <c r="NPG226" s="727"/>
      <c r="NPJ226" s="403"/>
      <c r="NPK226" s="403"/>
      <c r="NPW226" s="727"/>
      <c r="NPZ226" s="403"/>
      <c r="NQA226" s="403"/>
      <c r="NQM226" s="727"/>
      <c r="NQP226" s="403"/>
      <c r="NQQ226" s="403"/>
      <c r="NRC226" s="727"/>
      <c r="NRF226" s="403"/>
      <c r="NRG226" s="403"/>
      <c r="NRS226" s="727"/>
      <c r="NRV226" s="403"/>
      <c r="NRW226" s="403"/>
      <c r="NSI226" s="727"/>
      <c r="NSL226" s="403"/>
      <c r="NSM226" s="403"/>
      <c r="NSY226" s="727"/>
      <c r="NTB226" s="403"/>
      <c r="NTC226" s="403"/>
      <c r="NTO226" s="727"/>
      <c r="NTR226" s="403"/>
      <c r="NTS226" s="403"/>
      <c r="NUE226" s="727"/>
      <c r="NUH226" s="403"/>
      <c r="NUI226" s="403"/>
      <c r="NUU226" s="727"/>
      <c r="NUX226" s="403"/>
      <c r="NUY226" s="403"/>
      <c r="NVK226" s="727"/>
      <c r="NVN226" s="403"/>
      <c r="NVO226" s="403"/>
      <c r="NWA226" s="727"/>
      <c r="NWD226" s="403"/>
      <c r="NWE226" s="403"/>
      <c r="NWQ226" s="727"/>
      <c r="NWT226" s="403"/>
      <c r="NWU226" s="403"/>
      <c r="NXG226" s="727"/>
      <c r="NXJ226" s="403"/>
      <c r="NXK226" s="403"/>
      <c r="NXW226" s="727"/>
      <c r="NXZ226" s="403"/>
      <c r="NYA226" s="403"/>
      <c r="NYM226" s="727"/>
      <c r="NYP226" s="403"/>
      <c r="NYQ226" s="403"/>
      <c r="NZC226" s="727"/>
      <c r="NZF226" s="403"/>
      <c r="NZG226" s="403"/>
      <c r="NZS226" s="727"/>
      <c r="NZV226" s="403"/>
      <c r="NZW226" s="403"/>
      <c r="OAI226" s="727"/>
      <c r="OAL226" s="403"/>
      <c r="OAM226" s="403"/>
      <c r="OAY226" s="727"/>
      <c r="OBB226" s="403"/>
      <c r="OBC226" s="403"/>
      <c r="OBO226" s="727"/>
      <c r="OBR226" s="403"/>
      <c r="OBS226" s="403"/>
      <c r="OCE226" s="727"/>
      <c r="OCH226" s="403"/>
      <c r="OCI226" s="403"/>
      <c r="OCU226" s="727"/>
      <c r="OCX226" s="403"/>
      <c r="OCY226" s="403"/>
      <c r="ODK226" s="727"/>
      <c r="ODN226" s="403"/>
      <c r="ODO226" s="403"/>
      <c r="OEA226" s="727"/>
      <c r="OED226" s="403"/>
      <c r="OEE226" s="403"/>
      <c r="OEQ226" s="727"/>
      <c r="OET226" s="403"/>
      <c r="OEU226" s="403"/>
      <c r="OFG226" s="727"/>
      <c r="OFJ226" s="403"/>
      <c r="OFK226" s="403"/>
      <c r="OFW226" s="727"/>
      <c r="OFZ226" s="403"/>
      <c r="OGA226" s="403"/>
      <c r="OGM226" s="727"/>
      <c r="OGP226" s="403"/>
      <c r="OGQ226" s="403"/>
      <c r="OHC226" s="727"/>
      <c r="OHF226" s="403"/>
      <c r="OHG226" s="403"/>
      <c r="OHS226" s="727"/>
      <c r="OHV226" s="403"/>
      <c r="OHW226" s="403"/>
      <c r="OII226" s="727"/>
      <c r="OIL226" s="403"/>
      <c r="OIM226" s="403"/>
      <c r="OIY226" s="727"/>
      <c r="OJB226" s="403"/>
      <c r="OJC226" s="403"/>
      <c r="OJO226" s="727"/>
      <c r="OJR226" s="403"/>
      <c r="OJS226" s="403"/>
      <c r="OKE226" s="727"/>
      <c r="OKH226" s="403"/>
      <c r="OKI226" s="403"/>
      <c r="OKU226" s="727"/>
      <c r="OKX226" s="403"/>
      <c r="OKY226" s="403"/>
      <c r="OLK226" s="727"/>
      <c r="OLN226" s="403"/>
      <c r="OLO226" s="403"/>
      <c r="OMA226" s="727"/>
      <c r="OMD226" s="403"/>
      <c r="OME226" s="403"/>
      <c r="OMQ226" s="727"/>
      <c r="OMT226" s="403"/>
      <c r="OMU226" s="403"/>
      <c r="ONG226" s="727"/>
      <c r="ONJ226" s="403"/>
      <c r="ONK226" s="403"/>
      <c r="ONW226" s="727"/>
      <c r="ONZ226" s="403"/>
      <c r="OOA226" s="403"/>
      <c r="OOM226" s="727"/>
      <c r="OOP226" s="403"/>
      <c r="OOQ226" s="403"/>
      <c r="OPC226" s="727"/>
      <c r="OPF226" s="403"/>
      <c r="OPG226" s="403"/>
      <c r="OPS226" s="727"/>
      <c r="OPV226" s="403"/>
      <c r="OPW226" s="403"/>
      <c r="OQI226" s="727"/>
      <c r="OQL226" s="403"/>
      <c r="OQM226" s="403"/>
      <c r="OQY226" s="727"/>
      <c r="ORB226" s="403"/>
      <c r="ORC226" s="403"/>
      <c r="ORO226" s="727"/>
      <c r="ORR226" s="403"/>
      <c r="ORS226" s="403"/>
      <c r="OSE226" s="727"/>
      <c r="OSH226" s="403"/>
      <c r="OSI226" s="403"/>
      <c r="OSU226" s="727"/>
      <c r="OSX226" s="403"/>
      <c r="OSY226" s="403"/>
      <c r="OTK226" s="727"/>
      <c r="OTN226" s="403"/>
      <c r="OTO226" s="403"/>
      <c r="OUA226" s="727"/>
      <c r="OUD226" s="403"/>
      <c r="OUE226" s="403"/>
      <c r="OUQ226" s="727"/>
      <c r="OUT226" s="403"/>
      <c r="OUU226" s="403"/>
      <c r="OVG226" s="727"/>
      <c r="OVJ226" s="403"/>
      <c r="OVK226" s="403"/>
      <c r="OVW226" s="727"/>
      <c r="OVZ226" s="403"/>
      <c r="OWA226" s="403"/>
      <c r="OWM226" s="727"/>
      <c r="OWP226" s="403"/>
      <c r="OWQ226" s="403"/>
      <c r="OXC226" s="727"/>
      <c r="OXF226" s="403"/>
      <c r="OXG226" s="403"/>
      <c r="OXS226" s="727"/>
      <c r="OXV226" s="403"/>
      <c r="OXW226" s="403"/>
      <c r="OYI226" s="727"/>
      <c r="OYL226" s="403"/>
      <c r="OYM226" s="403"/>
      <c r="OYY226" s="727"/>
      <c r="OZB226" s="403"/>
      <c r="OZC226" s="403"/>
      <c r="OZO226" s="727"/>
      <c r="OZR226" s="403"/>
      <c r="OZS226" s="403"/>
      <c r="PAE226" s="727"/>
      <c r="PAH226" s="403"/>
      <c r="PAI226" s="403"/>
      <c r="PAU226" s="727"/>
      <c r="PAX226" s="403"/>
      <c r="PAY226" s="403"/>
      <c r="PBK226" s="727"/>
      <c r="PBN226" s="403"/>
      <c r="PBO226" s="403"/>
      <c r="PCA226" s="727"/>
      <c r="PCD226" s="403"/>
      <c r="PCE226" s="403"/>
      <c r="PCQ226" s="727"/>
      <c r="PCT226" s="403"/>
      <c r="PCU226" s="403"/>
      <c r="PDG226" s="727"/>
      <c r="PDJ226" s="403"/>
      <c r="PDK226" s="403"/>
      <c r="PDW226" s="727"/>
      <c r="PDZ226" s="403"/>
      <c r="PEA226" s="403"/>
      <c r="PEM226" s="727"/>
      <c r="PEP226" s="403"/>
      <c r="PEQ226" s="403"/>
      <c r="PFC226" s="727"/>
      <c r="PFF226" s="403"/>
      <c r="PFG226" s="403"/>
      <c r="PFS226" s="727"/>
      <c r="PFV226" s="403"/>
      <c r="PFW226" s="403"/>
      <c r="PGI226" s="727"/>
      <c r="PGL226" s="403"/>
      <c r="PGM226" s="403"/>
      <c r="PGY226" s="727"/>
      <c r="PHB226" s="403"/>
      <c r="PHC226" s="403"/>
      <c r="PHO226" s="727"/>
      <c r="PHR226" s="403"/>
      <c r="PHS226" s="403"/>
      <c r="PIE226" s="727"/>
      <c r="PIH226" s="403"/>
      <c r="PII226" s="403"/>
      <c r="PIU226" s="727"/>
      <c r="PIX226" s="403"/>
      <c r="PIY226" s="403"/>
      <c r="PJK226" s="727"/>
      <c r="PJN226" s="403"/>
      <c r="PJO226" s="403"/>
      <c r="PKA226" s="727"/>
      <c r="PKD226" s="403"/>
      <c r="PKE226" s="403"/>
      <c r="PKQ226" s="727"/>
      <c r="PKT226" s="403"/>
      <c r="PKU226" s="403"/>
      <c r="PLG226" s="727"/>
      <c r="PLJ226" s="403"/>
      <c r="PLK226" s="403"/>
      <c r="PLW226" s="727"/>
      <c r="PLZ226" s="403"/>
      <c r="PMA226" s="403"/>
      <c r="PMM226" s="727"/>
      <c r="PMP226" s="403"/>
      <c r="PMQ226" s="403"/>
      <c r="PNC226" s="727"/>
      <c r="PNF226" s="403"/>
      <c r="PNG226" s="403"/>
      <c r="PNS226" s="727"/>
      <c r="PNV226" s="403"/>
      <c r="PNW226" s="403"/>
      <c r="POI226" s="727"/>
      <c r="POL226" s="403"/>
      <c r="POM226" s="403"/>
      <c r="POY226" s="727"/>
      <c r="PPB226" s="403"/>
      <c r="PPC226" s="403"/>
      <c r="PPO226" s="727"/>
      <c r="PPR226" s="403"/>
      <c r="PPS226" s="403"/>
      <c r="PQE226" s="727"/>
      <c r="PQH226" s="403"/>
      <c r="PQI226" s="403"/>
      <c r="PQU226" s="727"/>
      <c r="PQX226" s="403"/>
      <c r="PQY226" s="403"/>
      <c r="PRK226" s="727"/>
      <c r="PRN226" s="403"/>
      <c r="PRO226" s="403"/>
      <c r="PSA226" s="727"/>
      <c r="PSD226" s="403"/>
      <c r="PSE226" s="403"/>
      <c r="PSQ226" s="727"/>
      <c r="PST226" s="403"/>
      <c r="PSU226" s="403"/>
      <c r="PTG226" s="727"/>
      <c r="PTJ226" s="403"/>
      <c r="PTK226" s="403"/>
      <c r="PTW226" s="727"/>
      <c r="PTZ226" s="403"/>
      <c r="PUA226" s="403"/>
      <c r="PUM226" s="727"/>
      <c r="PUP226" s="403"/>
      <c r="PUQ226" s="403"/>
      <c r="PVC226" s="727"/>
      <c r="PVF226" s="403"/>
      <c r="PVG226" s="403"/>
      <c r="PVS226" s="727"/>
      <c r="PVV226" s="403"/>
      <c r="PVW226" s="403"/>
      <c r="PWI226" s="727"/>
      <c r="PWL226" s="403"/>
      <c r="PWM226" s="403"/>
      <c r="PWY226" s="727"/>
      <c r="PXB226" s="403"/>
      <c r="PXC226" s="403"/>
      <c r="PXO226" s="727"/>
      <c r="PXR226" s="403"/>
      <c r="PXS226" s="403"/>
      <c r="PYE226" s="727"/>
      <c r="PYH226" s="403"/>
      <c r="PYI226" s="403"/>
      <c r="PYU226" s="727"/>
      <c r="PYX226" s="403"/>
      <c r="PYY226" s="403"/>
      <c r="PZK226" s="727"/>
      <c r="PZN226" s="403"/>
      <c r="PZO226" s="403"/>
      <c r="QAA226" s="727"/>
      <c r="QAD226" s="403"/>
      <c r="QAE226" s="403"/>
      <c r="QAQ226" s="727"/>
      <c r="QAT226" s="403"/>
      <c r="QAU226" s="403"/>
      <c r="QBG226" s="727"/>
      <c r="QBJ226" s="403"/>
      <c r="QBK226" s="403"/>
      <c r="QBW226" s="727"/>
      <c r="QBZ226" s="403"/>
      <c r="QCA226" s="403"/>
      <c r="QCM226" s="727"/>
      <c r="QCP226" s="403"/>
      <c r="QCQ226" s="403"/>
      <c r="QDC226" s="727"/>
      <c r="QDF226" s="403"/>
      <c r="QDG226" s="403"/>
      <c r="QDS226" s="727"/>
      <c r="QDV226" s="403"/>
      <c r="QDW226" s="403"/>
      <c r="QEI226" s="727"/>
      <c r="QEL226" s="403"/>
      <c r="QEM226" s="403"/>
      <c r="QEY226" s="727"/>
      <c r="QFB226" s="403"/>
      <c r="QFC226" s="403"/>
      <c r="QFO226" s="727"/>
      <c r="QFR226" s="403"/>
      <c r="QFS226" s="403"/>
      <c r="QGE226" s="727"/>
      <c r="QGH226" s="403"/>
      <c r="QGI226" s="403"/>
      <c r="QGU226" s="727"/>
      <c r="QGX226" s="403"/>
      <c r="QGY226" s="403"/>
      <c r="QHK226" s="727"/>
      <c r="QHN226" s="403"/>
      <c r="QHO226" s="403"/>
      <c r="QIA226" s="727"/>
      <c r="QID226" s="403"/>
      <c r="QIE226" s="403"/>
      <c r="QIQ226" s="727"/>
      <c r="QIT226" s="403"/>
      <c r="QIU226" s="403"/>
      <c r="QJG226" s="727"/>
      <c r="QJJ226" s="403"/>
      <c r="QJK226" s="403"/>
      <c r="QJW226" s="727"/>
      <c r="QJZ226" s="403"/>
      <c r="QKA226" s="403"/>
      <c r="QKM226" s="727"/>
      <c r="QKP226" s="403"/>
      <c r="QKQ226" s="403"/>
      <c r="QLC226" s="727"/>
      <c r="QLF226" s="403"/>
      <c r="QLG226" s="403"/>
      <c r="QLS226" s="727"/>
      <c r="QLV226" s="403"/>
      <c r="QLW226" s="403"/>
      <c r="QMI226" s="727"/>
      <c r="QML226" s="403"/>
      <c r="QMM226" s="403"/>
      <c r="QMY226" s="727"/>
      <c r="QNB226" s="403"/>
      <c r="QNC226" s="403"/>
      <c r="QNO226" s="727"/>
      <c r="QNR226" s="403"/>
      <c r="QNS226" s="403"/>
      <c r="QOE226" s="727"/>
      <c r="QOH226" s="403"/>
      <c r="QOI226" s="403"/>
      <c r="QOU226" s="727"/>
      <c r="QOX226" s="403"/>
      <c r="QOY226" s="403"/>
      <c r="QPK226" s="727"/>
      <c r="QPN226" s="403"/>
      <c r="QPO226" s="403"/>
      <c r="QQA226" s="727"/>
      <c r="QQD226" s="403"/>
      <c r="QQE226" s="403"/>
      <c r="QQQ226" s="727"/>
      <c r="QQT226" s="403"/>
      <c r="QQU226" s="403"/>
      <c r="QRG226" s="727"/>
      <c r="QRJ226" s="403"/>
      <c r="QRK226" s="403"/>
      <c r="QRW226" s="727"/>
      <c r="QRZ226" s="403"/>
      <c r="QSA226" s="403"/>
      <c r="QSM226" s="727"/>
      <c r="QSP226" s="403"/>
      <c r="QSQ226" s="403"/>
      <c r="QTC226" s="727"/>
      <c r="QTF226" s="403"/>
      <c r="QTG226" s="403"/>
      <c r="QTS226" s="727"/>
      <c r="QTV226" s="403"/>
      <c r="QTW226" s="403"/>
      <c r="QUI226" s="727"/>
      <c r="QUL226" s="403"/>
      <c r="QUM226" s="403"/>
      <c r="QUY226" s="727"/>
      <c r="QVB226" s="403"/>
      <c r="QVC226" s="403"/>
      <c r="QVO226" s="727"/>
      <c r="QVR226" s="403"/>
      <c r="QVS226" s="403"/>
      <c r="QWE226" s="727"/>
      <c r="QWH226" s="403"/>
      <c r="QWI226" s="403"/>
      <c r="QWU226" s="727"/>
      <c r="QWX226" s="403"/>
      <c r="QWY226" s="403"/>
      <c r="QXK226" s="727"/>
      <c r="QXN226" s="403"/>
      <c r="QXO226" s="403"/>
      <c r="QYA226" s="727"/>
      <c r="QYD226" s="403"/>
      <c r="QYE226" s="403"/>
      <c r="QYQ226" s="727"/>
      <c r="QYT226" s="403"/>
      <c r="QYU226" s="403"/>
      <c r="QZG226" s="727"/>
      <c r="QZJ226" s="403"/>
      <c r="QZK226" s="403"/>
      <c r="QZW226" s="727"/>
      <c r="QZZ226" s="403"/>
      <c r="RAA226" s="403"/>
      <c r="RAM226" s="727"/>
      <c r="RAP226" s="403"/>
      <c r="RAQ226" s="403"/>
      <c r="RBC226" s="727"/>
      <c r="RBF226" s="403"/>
      <c r="RBG226" s="403"/>
      <c r="RBS226" s="727"/>
      <c r="RBV226" s="403"/>
      <c r="RBW226" s="403"/>
      <c r="RCI226" s="727"/>
      <c r="RCL226" s="403"/>
      <c r="RCM226" s="403"/>
      <c r="RCY226" s="727"/>
      <c r="RDB226" s="403"/>
      <c r="RDC226" s="403"/>
      <c r="RDO226" s="727"/>
      <c r="RDR226" s="403"/>
      <c r="RDS226" s="403"/>
      <c r="REE226" s="727"/>
      <c r="REH226" s="403"/>
      <c r="REI226" s="403"/>
      <c r="REU226" s="727"/>
      <c r="REX226" s="403"/>
      <c r="REY226" s="403"/>
      <c r="RFK226" s="727"/>
      <c r="RFN226" s="403"/>
      <c r="RFO226" s="403"/>
      <c r="RGA226" s="727"/>
      <c r="RGD226" s="403"/>
      <c r="RGE226" s="403"/>
      <c r="RGQ226" s="727"/>
      <c r="RGT226" s="403"/>
      <c r="RGU226" s="403"/>
      <c r="RHG226" s="727"/>
      <c r="RHJ226" s="403"/>
      <c r="RHK226" s="403"/>
      <c r="RHW226" s="727"/>
      <c r="RHZ226" s="403"/>
      <c r="RIA226" s="403"/>
      <c r="RIM226" s="727"/>
      <c r="RIP226" s="403"/>
      <c r="RIQ226" s="403"/>
      <c r="RJC226" s="727"/>
      <c r="RJF226" s="403"/>
      <c r="RJG226" s="403"/>
      <c r="RJS226" s="727"/>
      <c r="RJV226" s="403"/>
      <c r="RJW226" s="403"/>
      <c r="RKI226" s="727"/>
      <c r="RKL226" s="403"/>
      <c r="RKM226" s="403"/>
      <c r="RKY226" s="727"/>
      <c r="RLB226" s="403"/>
      <c r="RLC226" s="403"/>
      <c r="RLO226" s="727"/>
      <c r="RLR226" s="403"/>
      <c r="RLS226" s="403"/>
      <c r="RME226" s="727"/>
      <c r="RMH226" s="403"/>
      <c r="RMI226" s="403"/>
      <c r="RMU226" s="727"/>
      <c r="RMX226" s="403"/>
      <c r="RMY226" s="403"/>
      <c r="RNK226" s="727"/>
      <c r="RNN226" s="403"/>
      <c r="RNO226" s="403"/>
      <c r="ROA226" s="727"/>
      <c r="ROD226" s="403"/>
      <c r="ROE226" s="403"/>
      <c r="ROQ226" s="727"/>
      <c r="ROT226" s="403"/>
      <c r="ROU226" s="403"/>
      <c r="RPG226" s="727"/>
      <c r="RPJ226" s="403"/>
      <c r="RPK226" s="403"/>
      <c r="RPW226" s="727"/>
      <c r="RPZ226" s="403"/>
      <c r="RQA226" s="403"/>
      <c r="RQM226" s="727"/>
      <c r="RQP226" s="403"/>
      <c r="RQQ226" s="403"/>
      <c r="RRC226" s="727"/>
      <c r="RRF226" s="403"/>
      <c r="RRG226" s="403"/>
      <c r="RRS226" s="727"/>
      <c r="RRV226" s="403"/>
      <c r="RRW226" s="403"/>
      <c r="RSI226" s="727"/>
      <c r="RSL226" s="403"/>
      <c r="RSM226" s="403"/>
      <c r="RSY226" s="727"/>
      <c r="RTB226" s="403"/>
      <c r="RTC226" s="403"/>
      <c r="RTO226" s="727"/>
      <c r="RTR226" s="403"/>
      <c r="RTS226" s="403"/>
      <c r="RUE226" s="727"/>
      <c r="RUH226" s="403"/>
      <c r="RUI226" s="403"/>
      <c r="RUU226" s="727"/>
      <c r="RUX226" s="403"/>
      <c r="RUY226" s="403"/>
      <c r="RVK226" s="727"/>
      <c r="RVN226" s="403"/>
      <c r="RVO226" s="403"/>
      <c r="RWA226" s="727"/>
      <c r="RWD226" s="403"/>
      <c r="RWE226" s="403"/>
      <c r="RWQ226" s="727"/>
      <c r="RWT226" s="403"/>
      <c r="RWU226" s="403"/>
      <c r="RXG226" s="727"/>
      <c r="RXJ226" s="403"/>
      <c r="RXK226" s="403"/>
      <c r="RXW226" s="727"/>
      <c r="RXZ226" s="403"/>
      <c r="RYA226" s="403"/>
      <c r="RYM226" s="727"/>
      <c r="RYP226" s="403"/>
      <c r="RYQ226" s="403"/>
      <c r="RZC226" s="727"/>
      <c r="RZF226" s="403"/>
      <c r="RZG226" s="403"/>
      <c r="RZS226" s="727"/>
      <c r="RZV226" s="403"/>
      <c r="RZW226" s="403"/>
      <c r="SAI226" s="727"/>
      <c r="SAL226" s="403"/>
      <c r="SAM226" s="403"/>
      <c r="SAY226" s="727"/>
      <c r="SBB226" s="403"/>
      <c r="SBC226" s="403"/>
      <c r="SBO226" s="727"/>
      <c r="SBR226" s="403"/>
      <c r="SBS226" s="403"/>
      <c r="SCE226" s="727"/>
      <c r="SCH226" s="403"/>
      <c r="SCI226" s="403"/>
      <c r="SCU226" s="727"/>
      <c r="SCX226" s="403"/>
      <c r="SCY226" s="403"/>
      <c r="SDK226" s="727"/>
      <c r="SDN226" s="403"/>
      <c r="SDO226" s="403"/>
      <c r="SEA226" s="727"/>
      <c r="SED226" s="403"/>
      <c r="SEE226" s="403"/>
      <c r="SEQ226" s="727"/>
      <c r="SET226" s="403"/>
      <c r="SEU226" s="403"/>
      <c r="SFG226" s="727"/>
      <c r="SFJ226" s="403"/>
      <c r="SFK226" s="403"/>
      <c r="SFW226" s="727"/>
      <c r="SFZ226" s="403"/>
      <c r="SGA226" s="403"/>
      <c r="SGM226" s="727"/>
      <c r="SGP226" s="403"/>
      <c r="SGQ226" s="403"/>
      <c r="SHC226" s="727"/>
      <c r="SHF226" s="403"/>
      <c r="SHG226" s="403"/>
      <c r="SHS226" s="727"/>
      <c r="SHV226" s="403"/>
      <c r="SHW226" s="403"/>
      <c r="SII226" s="727"/>
      <c r="SIL226" s="403"/>
      <c r="SIM226" s="403"/>
      <c r="SIY226" s="727"/>
      <c r="SJB226" s="403"/>
      <c r="SJC226" s="403"/>
      <c r="SJO226" s="727"/>
      <c r="SJR226" s="403"/>
      <c r="SJS226" s="403"/>
      <c r="SKE226" s="727"/>
      <c r="SKH226" s="403"/>
      <c r="SKI226" s="403"/>
      <c r="SKU226" s="727"/>
      <c r="SKX226" s="403"/>
      <c r="SKY226" s="403"/>
      <c r="SLK226" s="727"/>
      <c r="SLN226" s="403"/>
      <c r="SLO226" s="403"/>
      <c r="SMA226" s="727"/>
      <c r="SMD226" s="403"/>
      <c r="SME226" s="403"/>
      <c r="SMQ226" s="727"/>
      <c r="SMT226" s="403"/>
      <c r="SMU226" s="403"/>
      <c r="SNG226" s="727"/>
      <c r="SNJ226" s="403"/>
      <c r="SNK226" s="403"/>
      <c r="SNW226" s="727"/>
      <c r="SNZ226" s="403"/>
      <c r="SOA226" s="403"/>
      <c r="SOM226" s="727"/>
      <c r="SOP226" s="403"/>
      <c r="SOQ226" s="403"/>
      <c r="SPC226" s="727"/>
      <c r="SPF226" s="403"/>
      <c r="SPG226" s="403"/>
      <c r="SPS226" s="727"/>
      <c r="SPV226" s="403"/>
      <c r="SPW226" s="403"/>
      <c r="SQI226" s="727"/>
      <c r="SQL226" s="403"/>
      <c r="SQM226" s="403"/>
      <c r="SQY226" s="727"/>
      <c r="SRB226" s="403"/>
      <c r="SRC226" s="403"/>
      <c r="SRO226" s="727"/>
      <c r="SRR226" s="403"/>
      <c r="SRS226" s="403"/>
      <c r="SSE226" s="727"/>
      <c r="SSH226" s="403"/>
      <c r="SSI226" s="403"/>
      <c r="SSU226" s="727"/>
      <c r="SSX226" s="403"/>
      <c r="SSY226" s="403"/>
      <c r="STK226" s="727"/>
      <c r="STN226" s="403"/>
      <c r="STO226" s="403"/>
      <c r="SUA226" s="727"/>
      <c r="SUD226" s="403"/>
      <c r="SUE226" s="403"/>
      <c r="SUQ226" s="727"/>
      <c r="SUT226" s="403"/>
      <c r="SUU226" s="403"/>
      <c r="SVG226" s="727"/>
      <c r="SVJ226" s="403"/>
      <c r="SVK226" s="403"/>
      <c r="SVW226" s="727"/>
      <c r="SVZ226" s="403"/>
      <c r="SWA226" s="403"/>
      <c r="SWM226" s="727"/>
      <c r="SWP226" s="403"/>
      <c r="SWQ226" s="403"/>
      <c r="SXC226" s="727"/>
      <c r="SXF226" s="403"/>
      <c r="SXG226" s="403"/>
      <c r="SXS226" s="727"/>
      <c r="SXV226" s="403"/>
      <c r="SXW226" s="403"/>
      <c r="SYI226" s="727"/>
      <c r="SYL226" s="403"/>
      <c r="SYM226" s="403"/>
      <c r="SYY226" s="727"/>
      <c r="SZB226" s="403"/>
      <c r="SZC226" s="403"/>
      <c r="SZO226" s="727"/>
      <c r="SZR226" s="403"/>
      <c r="SZS226" s="403"/>
      <c r="TAE226" s="727"/>
      <c r="TAH226" s="403"/>
      <c r="TAI226" s="403"/>
      <c r="TAU226" s="727"/>
      <c r="TAX226" s="403"/>
      <c r="TAY226" s="403"/>
      <c r="TBK226" s="727"/>
      <c r="TBN226" s="403"/>
      <c r="TBO226" s="403"/>
      <c r="TCA226" s="727"/>
      <c r="TCD226" s="403"/>
      <c r="TCE226" s="403"/>
      <c r="TCQ226" s="727"/>
      <c r="TCT226" s="403"/>
      <c r="TCU226" s="403"/>
      <c r="TDG226" s="727"/>
      <c r="TDJ226" s="403"/>
      <c r="TDK226" s="403"/>
      <c r="TDW226" s="727"/>
      <c r="TDZ226" s="403"/>
      <c r="TEA226" s="403"/>
      <c r="TEM226" s="727"/>
      <c r="TEP226" s="403"/>
      <c r="TEQ226" s="403"/>
      <c r="TFC226" s="727"/>
      <c r="TFF226" s="403"/>
      <c r="TFG226" s="403"/>
      <c r="TFS226" s="727"/>
      <c r="TFV226" s="403"/>
      <c r="TFW226" s="403"/>
      <c r="TGI226" s="727"/>
      <c r="TGL226" s="403"/>
      <c r="TGM226" s="403"/>
      <c r="TGY226" s="727"/>
      <c r="THB226" s="403"/>
      <c r="THC226" s="403"/>
      <c r="THO226" s="727"/>
      <c r="THR226" s="403"/>
      <c r="THS226" s="403"/>
      <c r="TIE226" s="727"/>
      <c r="TIH226" s="403"/>
      <c r="TII226" s="403"/>
      <c r="TIU226" s="727"/>
      <c r="TIX226" s="403"/>
      <c r="TIY226" s="403"/>
      <c r="TJK226" s="727"/>
      <c r="TJN226" s="403"/>
      <c r="TJO226" s="403"/>
      <c r="TKA226" s="727"/>
      <c r="TKD226" s="403"/>
      <c r="TKE226" s="403"/>
      <c r="TKQ226" s="727"/>
      <c r="TKT226" s="403"/>
      <c r="TKU226" s="403"/>
      <c r="TLG226" s="727"/>
      <c r="TLJ226" s="403"/>
      <c r="TLK226" s="403"/>
      <c r="TLW226" s="727"/>
      <c r="TLZ226" s="403"/>
      <c r="TMA226" s="403"/>
      <c r="TMM226" s="727"/>
      <c r="TMP226" s="403"/>
      <c r="TMQ226" s="403"/>
      <c r="TNC226" s="727"/>
      <c r="TNF226" s="403"/>
      <c r="TNG226" s="403"/>
      <c r="TNS226" s="727"/>
      <c r="TNV226" s="403"/>
      <c r="TNW226" s="403"/>
      <c r="TOI226" s="727"/>
      <c r="TOL226" s="403"/>
      <c r="TOM226" s="403"/>
      <c r="TOY226" s="727"/>
      <c r="TPB226" s="403"/>
      <c r="TPC226" s="403"/>
      <c r="TPO226" s="727"/>
      <c r="TPR226" s="403"/>
      <c r="TPS226" s="403"/>
      <c r="TQE226" s="727"/>
      <c r="TQH226" s="403"/>
      <c r="TQI226" s="403"/>
      <c r="TQU226" s="727"/>
      <c r="TQX226" s="403"/>
      <c r="TQY226" s="403"/>
      <c r="TRK226" s="727"/>
      <c r="TRN226" s="403"/>
      <c r="TRO226" s="403"/>
      <c r="TSA226" s="727"/>
      <c r="TSD226" s="403"/>
      <c r="TSE226" s="403"/>
      <c r="TSQ226" s="727"/>
      <c r="TST226" s="403"/>
      <c r="TSU226" s="403"/>
      <c r="TTG226" s="727"/>
      <c r="TTJ226" s="403"/>
      <c r="TTK226" s="403"/>
      <c r="TTW226" s="727"/>
      <c r="TTZ226" s="403"/>
      <c r="TUA226" s="403"/>
      <c r="TUM226" s="727"/>
      <c r="TUP226" s="403"/>
      <c r="TUQ226" s="403"/>
      <c r="TVC226" s="727"/>
      <c r="TVF226" s="403"/>
      <c r="TVG226" s="403"/>
      <c r="TVS226" s="727"/>
      <c r="TVV226" s="403"/>
      <c r="TVW226" s="403"/>
      <c r="TWI226" s="727"/>
      <c r="TWL226" s="403"/>
      <c r="TWM226" s="403"/>
      <c r="TWY226" s="727"/>
      <c r="TXB226" s="403"/>
      <c r="TXC226" s="403"/>
      <c r="TXO226" s="727"/>
      <c r="TXR226" s="403"/>
      <c r="TXS226" s="403"/>
      <c r="TYE226" s="727"/>
      <c r="TYH226" s="403"/>
      <c r="TYI226" s="403"/>
      <c r="TYU226" s="727"/>
      <c r="TYX226" s="403"/>
      <c r="TYY226" s="403"/>
      <c r="TZK226" s="727"/>
      <c r="TZN226" s="403"/>
      <c r="TZO226" s="403"/>
      <c r="UAA226" s="727"/>
      <c r="UAD226" s="403"/>
      <c r="UAE226" s="403"/>
      <c r="UAQ226" s="727"/>
      <c r="UAT226" s="403"/>
      <c r="UAU226" s="403"/>
      <c r="UBG226" s="727"/>
      <c r="UBJ226" s="403"/>
      <c r="UBK226" s="403"/>
      <c r="UBW226" s="727"/>
      <c r="UBZ226" s="403"/>
      <c r="UCA226" s="403"/>
      <c r="UCM226" s="727"/>
      <c r="UCP226" s="403"/>
      <c r="UCQ226" s="403"/>
      <c r="UDC226" s="727"/>
      <c r="UDF226" s="403"/>
      <c r="UDG226" s="403"/>
      <c r="UDS226" s="727"/>
      <c r="UDV226" s="403"/>
      <c r="UDW226" s="403"/>
      <c r="UEI226" s="727"/>
      <c r="UEL226" s="403"/>
      <c r="UEM226" s="403"/>
      <c r="UEY226" s="727"/>
      <c r="UFB226" s="403"/>
      <c r="UFC226" s="403"/>
      <c r="UFO226" s="727"/>
      <c r="UFR226" s="403"/>
      <c r="UFS226" s="403"/>
      <c r="UGE226" s="727"/>
      <c r="UGH226" s="403"/>
      <c r="UGI226" s="403"/>
      <c r="UGU226" s="727"/>
      <c r="UGX226" s="403"/>
      <c r="UGY226" s="403"/>
      <c r="UHK226" s="727"/>
      <c r="UHN226" s="403"/>
      <c r="UHO226" s="403"/>
      <c r="UIA226" s="727"/>
      <c r="UID226" s="403"/>
      <c r="UIE226" s="403"/>
      <c r="UIQ226" s="727"/>
      <c r="UIT226" s="403"/>
      <c r="UIU226" s="403"/>
      <c r="UJG226" s="727"/>
      <c r="UJJ226" s="403"/>
      <c r="UJK226" s="403"/>
      <c r="UJW226" s="727"/>
      <c r="UJZ226" s="403"/>
      <c r="UKA226" s="403"/>
      <c r="UKM226" s="727"/>
      <c r="UKP226" s="403"/>
      <c r="UKQ226" s="403"/>
      <c r="ULC226" s="727"/>
      <c r="ULF226" s="403"/>
      <c r="ULG226" s="403"/>
      <c r="ULS226" s="727"/>
      <c r="ULV226" s="403"/>
      <c r="ULW226" s="403"/>
      <c r="UMI226" s="727"/>
      <c r="UML226" s="403"/>
      <c r="UMM226" s="403"/>
      <c r="UMY226" s="727"/>
      <c r="UNB226" s="403"/>
      <c r="UNC226" s="403"/>
      <c r="UNO226" s="727"/>
      <c r="UNR226" s="403"/>
      <c r="UNS226" s="403"/>
      <c r="UOE226" s="727"/>
      <c r="UOH226" s="403"/>
      <c r="UOI226" s="403"/>
      <c r="UOU226" s="727"/>
      <c r="UOX226" s="403"/>
      <c r="UOY226" s="403"/>
      <c r="UPK226" s="727"/>
      <c r="UPN226" s="403"/>
      <c r="UPO226" s="403"/>
      <c r="UQA226" s="727"/>
      <c r="UQD226" s="403"/>
      <c r="UQE226" s="403"/>
      <c r="UQQ226" s="727"/>
      <c r="UQT226" s="403"/>
      <c r="UQU226" s="403"/>
      <c r="URG226" s="727"/>
      <c r="URJ226" s="403"/>
      <c r="URK226" s="403"/>
      <c r="URW226" s="727"/>
      <c r="URZ226" s="403"/>
      <c r="USA226" s="403"/>
      <c r="USM226" s="727"/>
      <c r="USP226" s="403"/>
      <c r="USQ226" s="403"/>
      <c r="UTC226" s="727"/>
      <c r="UTF226" s="403"/>
      <c r="UTG226" s="403"/>
      <c r="UTS226" s="727"/>
      <c r="UTV226" s="403"/>
      <c r="UTW226" s="403"/>
      <c r="UUI226" s="727"/>
      <c r="UUL226" s="403"/>
      <c r="UUM226" s="403"/>
      <c r="UUY226" s="727"/>
      <c r="UVB226" s="403"/>
      <c r="UVC226" s="403"/>
      <c r="UVO226" s="727"/>
      <c r="UVR226" s="403"/>
      <c r="UVS226" s="403"/>
      <c r="UWE226" s="727"/>
      <c r="UWH226" s="403"/>
      <c r="UWI226" s="403"/>
      <c r="UWU226" s="727"/>
      <c r="UWX226" s="403"/>
      <c r="UWY226" s="403"/>
      <c r="UXK226" s="727"/>
      <c r="UXN226" s="403"/>
      <c r="UXO226" s="403"/>
      <c r="UYA226" s="727"/>
      <c r="UYD226" s="403"/>
      <c r="UYE226" s="403"/>
      <c r="UYQ226" s="727"/>
      <c r="UYT226" s="403"/>
      <c r="UYU226" s="403"/>
      <c r="UZG226" s="727"/>
      <c r="UZJ226" s="403"/>
      <c r="UZK226" s="403"/>
      <c r="UZW226" s="727"/>
      <c r="UZZ226" s="403"/>
      <c r="VAA226" s="403"/>
      <c r="VAM226" s="727"/>
      <c r="VAP226" s="403"/>
      <c r="VAQ226" s="403"/>
      <c r="VBC226" s="727"/>
      <c r="VBF226" s="403"/>
      <c r="VBG226" s="403"/>
      <c r="VBS226" s="727"/>
      <c r="VBV226" s="403"/>
      <c r="VBW226" s="403"/>
      <c r="VCI226" s="727"/>
      <c r="VCL226" s="403"/>
      <c r="VCM226" s="403"/>
      <c r="VCY226" s="727"/>
      <c r="VDB226" s="403"/>
      <c r="VDC226" s="403"/>
      <c r="VDO226" s="727"/>
      <c r="VDR226" s="403"/>
      <c r="VDS226" s="403"/>
      <c r="VEE226" s="727"/>
      <c r="VEH226" s="403"/>
      <c r="VEI226" s="403"/>
      <c r="VEU226" s="727"/>
      <c r="VEX226" s="403"/>
      <c r="VEY226" s="403"/>
      <c r="VFK226" s="727"/>
      <c r="VFN226" s="403"/>
      <c r="VFO226" s="403"/>
      <c r="VGA226" s="727"/>
      <c r="VGD226" s="403"/>
      <c r="VGE226" s="403"/>
      <c r="VGQ226" s="727"/>
      <c r="VGT226" s="403"/>
      <c r="VGU226" s="403"/>
      <c r="VHG226" s="727"/>
      <c r="VHJ226" s="403"/>
      <c r="VHK226" s="403"/>
      <c r="VHW226" s="727"/>
      <c r="VHZ226" s="403"/>
      <c r="VIA226" s="403"/>
      <c r="VIM226" s="727"/>
      <c r="VIP226" s="403"/>
      <c r="VIQ226" s="403"/>
      <c r="VJC226" s="727"/>
      <c r="VJF226" s="403"/>
      <c r="VJG226" s="403"/>
      <c r="VJS226" s="727"/>
      <c r="VJV226" s="403"/>
      <c r="VJW226" s="403"/>
      <c r="VKI226" s="727"/>
      <c r="VKL226" s="403"/>
      <c r="VKM226" s="403"/>
      <c r="VKY226" s="727"/>
      <c r="VLB226" s="403"/>
      <c r="VLC226" s="403"/>
      <c r="VLO226" s="727"/>
      <c r="VLR226" s="403"/>
      <c r="VLS226" s="403"/>
      <c r="VME226" s="727"/>
      <c r="VMH226" s="403"/>
      <c r="VMI226" s="403"/>
      <c r="VMU226" s="727"/>
      <c r="VMX226" s="403"/>
      <c r="VMY226" s="403"/>
      <c r="VNK226" s="727"/>
      <c r="VNN226" s="403"/>
      <c r="VNO226" s="403"/>
      <c r="VOA226" s="727"/>
      <c r="VOD226" s="403"/>
      <c r="VOE226" s="403"/>
      <c r="VOQ226" s="727"/>
      <c r="VOT226" s="403"/>
      <c r="VOU226" s="403"/>
      <c r="VPG226" s="727"/>
      <c r="VPJ226" s="403"/>
      <c r="VPK226" s="403"/>
      <c r="VPW226" s="727"/>
      <c r="VPZ226" s="403"/>
      <c r="VQA226" s="403"/>
      <c r="VQM226" s="727"/>
      <c r="VQP226" s="403"/>
      <c r="VQQ226" s="403"/>
      <c r="VRC226" s="727"/>
      <c r="VRF226" s="403"/>
      <c r="VRG226" s="403"/>
      <c r="VRS226" s="727"/>
      <c r="VRV226" s="403"/>
      <c r="VRW226" s="403"/>
      <c r="VSI226" s="727"/>
      <c r="VSL226" s="403"/>
      <c r="VSM226" s="403"/>
      <c r="VSY226" s="727"/>
      <c r="VTB226" s="403"/>
      <c r="VTC226" s="403"/>
      <c r="VTO226" s="727"/>
      <c r="VTR226" s="403"/>
      <c r="VTS226" s="403"/>
      <c r="VUE226" s="727"/>
      <c r="VUH226" s="403"/>
      <c r="VUI226" s="403"/>
      <c r="VUU226" s="727"/>
      <c r="VUX226" s="403"/>
      <c r="VUY226" s="403"/>
      <c r="VVK226" s="727"/>
      <c r="VVN226" s="403"/>
      <c r="VVO226" s="403"/>
      <c r="VWA226" s="727"/>
      <c r="VWD226" s="403"/>
      <c r="VWE226" s="403"/>
      <c r="VWQ226" s="727"/>
      <c r="VWT226" s="403"/>
      <c r="VWU226" s="403"/>
      <c r="VXG226" s="727"/>
      <c r="VXJ226" s="403"/>
      <c r="VXK226" s="403"/>
      <c r="VXW226" s="727"/>
      <c r="VXZ226" s="403"/>
      <c r="VYA226" s="403"/>
      <c r="VYM226" s="727"/>
      <c r="VYP226" s="403"/>
      <c r="VYQ226" s="403"/>
      <c r="VZC226" s="727"/>
      <c r="VZF226" s="403"/>
      <c r="VZG226" s="403"/>
      <c r="VZS226" s="727"/>
      <c r="VZV226" s="403"/>
      <c r="VZW226" s="403"/>
      <c r="WAI226" s="727"/>
      <c r="WAL226" s="403"/>
      <c r="WAM226" s="403"/>
      <c r="WAY226" s="727"/>
      <c r="WBB226" s="403"/>
      <c r="WBC226" s="403"/>
      <c r="WBO226" s="727"/>
      <c r="WBR226" s="403"/>
      <c r="WBS226" s="403"/>
      <c r="WCE226" s="727"/>
      <c r="WCH226" s="403"/>
      <c r="WCI226" s="403"/>
      <c r="WCU226" s="727"/>
      <c r="WCX226" s="403"/>
      <c r="WCY226" s="403"/>
      <c r="WDK226" s="727"/>
      <c r="WDN226" s="403"/>
      <c r="WDO226" s="403"/>
      <c r="WEA226" s="727"/>
      <c r="WED226" s="403"/>
      <c r="WEE226" s="403"/>
      <c r="WEQ226" s="727"/>
      <c r="WET226" s="403"/>
      <c r="WEU226" s="403"/>
      <c r="WFG226" s="727"/>
      <c r="WFJ226" s="403"/>
      <c r="WFK226" s="403"/>
      <c r="WFW226" s="727"/>
      <c r="WFZ226" s="403"/>
      <c r="WGA226" s="403"/>
      <c r="WGM226" s="727"/>
      <c r="WGP226" s="403"/>
      <c r="WGQ226" s="403"/>
      <c r="WHC226" s="727"/>
      <c r="WHF226" s="403"/>
      <c r="WHG226" s="403"/>
      <c r="WHS226" s="727"/>
      <c r="WHV226" s="403"/>
      <c r="WHW226" s="403"/>
      <c r="WII226" s="727"/>
      <c r="WIL226" s="403"/>
      <c r="WIM226" s="403"/>
      <c r="WIY226" s="727"/>
      <c r="WJB226" s="403"/>
      <c r="WJC226" s="403"/>
      <c r="WJO226" s="727"/>
      <c r="WJR226" s="403"/>
      <c r="WJS226" s="403"/>
      <c r="WKE226" s="727"/>
      <c r="WKH226" s="403"/>
      <c r="WKI226" s="403"/>
      <c r="WKU226" s="727"/>
      <c r="WKX226" s="403"/>
      <c r="WKY226" s="403"/>
      <c r="WLK226" s="727"/>
      <c r="WLN226" s="403"/>
      <c r="WLO226" s="403"/>
      <c r="WMA226" s="727"/>
      <c r="WMD226" s="403"/>
      <c r="WME226" s="403"/>
      <c r="WMQ226" s="727"/>
      <c r="WMT226" s="403"/>
      <c r="WMU226" s="403"/>
      <c r="WNG226" s="727"/>
      <c r="WNJ226" s="403"/>
      <c r="WNK226" s="403"/>
      <c r="WNW226" s="727"/>
      <c r="WNZ226" s="403"/>
      <c r="WOA226" s="403"/>
      <c r="WOM226" s="727"/>
      <c r="WOP226" s="403"/>
      <c r="WOQ226" s="403"/>
      <c r="WPC226" s="727"/>
      <c r="WPF226" s="403"/>
      <c r="WPG226" s="403"/>
      <c r="WPS226" s="727"/>
      <c r="WPV226" s="403"/>
      <c r="WPW226" s="403"/>
      <c r="WQI226" s="727"/>
      <c r="WQL226" s="403"/>
      <c r="WQM226" s="403"/>
      <c r="WQY226" s="727"/>
      <c r="WRB226" s="403"/>
      <c r="WRC226" s="403"/>
      <c r="WRO226" s="727"/>
      <c r="WRR226" s="403"/>
      <c r="WRS226" s="403"/>
      <c r="WSE226" s="727"/>
      <c r="WSH226" s="403"/>
      <c r="WSI226" s="403"/>
      <c r="WSU226" s="727"/>
      <c r="WSX226" s="403"/>
      <c r="WSY226" s="403"/>
      <c r="WTK226" s="727"/>
      <c r="WTN226" s="403"/>
      <c r="WTO226" s="403"/>
      <c r="WUA226" s="727"/>
      <c r="WUD226" s="403"/>
      <c r="WUE226" s="403"/>
      <c r="WUQ226" s="727"/>
      <c r="WUT226" s="403"/>
      <c r="WUU226" s="403"/>
      <c r="WVG226" s="727"/>
      <c r="WVJ226" s="403"/>
      <c r="WVK226" s="403"/>
      <c r="WVW226" s="727"/>
      <c r="WVZ226" s="403"/>
      <c r="WWA226" s="403"/>
      <c r="WWM226" s="727"/>
      <c r="WWP226" s="403"/>
      <c r="WWQ226" s="403"/>
      <c r="WXC226" s="727"/>
      <c r="WXF226" s="403"/>
      <c r="WXG226" s="403"/>
      <c r="WXS226" s="727"/>
      <c r="WXV226" s="403"/>
      <c r="WXW226" s="403"/>
      <c r="WYI226" s="727"/>
      <c r="WYL226" s="403"/>
      <c r="WYM226" s="403"/>
      <c r="WYY226" s="727"/>
      <c r="WZB226" s="403"/>
      <c r="WZC226" s="403"/>
      <c r="WZO226" s="727"/>
      <c r="WZR226" s="403"/>
      <c r="WZS226" s="403"/>
      <c r="XAE226" s="727"/>
      <c r="XAH226" s="403"/>
      <c r="XAI226" s="403"/>
      <c r="XAU226" s="727"/>
      <c r="XAX226" s="403"/>
      <c r="XAY226" s="403"/>
      <c r="XBK226" s="727"/>
      <c r="XBN226" s="403"/>
      <c r="XBO226" s="403"/>
      <c r="XCA226" s="727"/>
      <c r="XCD226" s="403"/>
      <c r="XCE226" s="403"/>
      <c r="XCQ226" s="727"/>
      <c r="XCT226" s="403"/>
      <c r="XCU226" s="403"/>
      <c r="XDG226" s="727"/>
      <c r="XDJ226" s="403"/>
      <c r="XDK226" s="403"/>
      <c r="XDW226" s="727"/>
      <c r="XDZ226" s="403"/>
      <c r="XEA226" s="403"/>
      <c r="XEM226" s="727"/>
      <c r="XEP226" s="403"/>
      <c r="XEQ226" s="403"/>
      <c r="XFC226" s="727"/>
    </row>
    <row r="227" spans="1:1023 1026:2047 2050:3071 3074:4095 4098:5119 5122:6143 6146:7167 7170:8191 8194:9215 9218:10239 10242:11263 11266:12287 12290:13311 13314:14335 14338:15359 15362:16383" s="94" customFormat="1">
      <c r="A227" s="570" t="s">
        <v>23</v>
      </c>
      <c r="B227" s="571">
        <v>45966</v>
      </c>
      <c r="C227" s="571">
        <v>45979</v>
      </c>
      <c r="D227" s="570" t="s">
        <v>504</v>
      </c>
      <c r="E227" s="570" t="s">
        <v>486</v>
      </c>
      <c r="F227" s="570">
        <v>53</v>
      </c>
      <c r="G227" s="570" t="s">
        <v>500</v>
      </c>
      <c r="H227" s="570">
        <v>1400</v>
      </c>
      <c r="I227" s="570">
        <v>15</v>
      </c>
      <c r="J227" s="570">
        <v>0</v>
      </c>
      <c r="K227" s="570">
        <v>0</v>
      </c>
      <c r="L227" s="570">
        <v>0</v>
      </c>
      <c r="M227" s="570">
        <v>0</v>
      </c>
      <c r="N227" s="570">
        <f t="shared" si="2201"/>
        <v>1415</v>
      </c>
      <c r="O227" s="563">
        <f t="shared" si="2202"/>
        <v>26.69811320754717</v>
      </c>
      <c r="P227" s="570" t="s">
        <v>1283</v>
      </c>
      <c r="R227" s="403"/>
      <c r="S227" s="403"/>
      <c r="AE227" s="727"/>
      <c r="AH227" s="403"/>
      <c r="AI227" s="403"/>
      <c r="AU227" s="727"/>
      <c r="AX227" s="403"/>
      <c r="AY227" s="403"/>
      <c r="BK227" s="727"/>
      <c r="BN227" s="403"/>
      <c r="BO227" s="403"/>
      <c r="CA227" s="727"/>
      <c r="CD227" s="403"/>
      <c r="CE227" s="403"/>
      <c r="CQ227" s="727"/>
      <c r="CT227" s="403"/>
      <c r="CU227" s="403"/>
      <c r="DG227" s="727"/>
      <c r="DJ227" s="403"/>
      <c r="DK227" s="403"/>
      <c r="DW227" s="727"/>
      <c r="DZ227" s="403"/>
      <c r="EA227" s="403"/>
      <c r="EM227" s="727"/>
      <c r="EP227" s="403"/>
      <c r="EQ227" s="403"/>
      <c r="FC227" s="727"/>
      <c r="FF227" s="403"/>
      <c r="FG227" s="403"/>
      <c r="FS227" s="727"/>
      <c r="FV227" s="403"/>
      <c r="FW227" s="403"/>
      <c r="GI227" s="727"/>
      <c r="GL227" s="403"/>
      <c r="GM227" s="403"/>
      <c r="GY227" s="727"/>
      <c r="HB227" s="403"/>
      <c r="HC227" s="403"/>
      <c r="HO227" s="727"/>
      <c r="HR227" s="403"/>
      <c r="HS227" s="403"/>
      <c r="IE227" s="727"/>
      <c r="IH227" s="403"/>
      <c r="II227" s="403"/>
      <c r="IU227" s="727"/>
      <c r="IX227" s="403"/>
      <c r="IY227" s="403"/>
      <c r="JK227" s="727"/>
      <c r="JN227" s="403"/>
      <c r="JO227" s="403"/>
      <c r="KA227" s="727"/>
      <c r="KD227" s="403"/>
      <c r="KE227" s="403"/>
      <c r="KQ227" s="727"/>
      <c r="KT227" s="403"/>
      <c r="KU227" s="403"/>
      <c r="LG227" s="727"/>
      <c r="LJ227" s="403"/>
      <c r="LK227" s="403"/>
      <c r="LW227" s="727"/>
      <c r="LZ227" s="403"/>
      <c r="MA227" s="403"/>
      <c r="MM227" s="727"/>
      <c r="MP227" s="403"/>
      <c r="MQ227" s="403"/>
      <c r="NC227" s="727"/>
      <c r="NF227" s="403"/>
      <c r="NG227" s="403"/>
      <c r="NS227" s="727"/>
      <c r="NV227" s="403"/>
      <c r="NW227" s="403"/>
      <c r="OI227" s="727"/>
      <c r="OL227" s="403"/>
      <c r="OM227" s="403"/>
      <c r="OY227" s="727"/>
      <c r="PB227" s="403"/>
      <c r="PC227" s="403"/>
      <c r="PO227" s="727"/>
      <c r="PR227" s="403"/>
      <c r="PS227" s="403"/>
      <c r="QE227" s="727"/>
      <c r="QH227" s="403"/>
      <c r="QI227" s="403"/>
      <c r="QU227" s="727"/>
      <c r="QX227" s="403"/>
      <c r="QY227" s="403"/>
      <c r="RK227" s="727"/>
      <c r="RN227" s="403"/>
      <c r="RO227" s="403"/>
      <c r="SA227" s="727"/>
      <c r="SD227" s="403"/>
      <c r="SE227" s="403"/>
      <c r="SQ227" s="727"/>
      <c r="ST227" s="403"/>
      <c r="SU227" s="403"/>
      <c r="TG227" s="727"/>
      <c r="TJ227" s="403"/>
      <c r="TK227" s="403"/>
      <c r="TW227" s="727"/>
      <c r="TZ227" s="403"/>
      <c r="UA227" s="403"/>
      <c r="UM227" s="727"/>
      <c r="UP227" s="403"/>
      <c r="UQ227" s="403"/>
      <c r="VC227" s="727"/>
      <c r="VF227" s="403"/>
      <c r="VG227" s="403"/>
      <c r="VS227" s="727"/>
      <c r="VV227" s="403"/>
      <c r="VW227" s="403"/>
      <c r="WI227" s="727"/>
      <c r="WL227" s="403"/>
      <c r="WM227" s="403"/>
      <c r="WY227" s="727"/>
      <c r="XB227" s="403"/>
      <c r="XC227" s="403"/>
      <c r="XO227" s="727"/>
      <c r="XR227" s="403"/>
      <c r="XS227" s="403"/>
      <c r="YE227" s="727"/>
      <c r="YH227" s="403"/>
      <c r="YI227" s="403"/>
      <c r="YU227" s="727"/>
      <c r="YX227" s="403"/>
      <c r="YY227" s="403"/>
      <c r="ZK227" s="727"/>
      <c r="ZN227" s="403"/>
      <c r="ZO227" s="403"/>
      <c r="AAA227" s="727"/>
      <c r="AAD227" s="403"/>
      <c r="AAE227" s="403"/>
      <c r="AAQ227" s="727"/>
      <c r="AAT227" s="403"/>
      <c r="AAU227" s="403"/>
      <c r="ABG227" s="727"/>
      <c r="ABJ227" s="403"/>
      <c r="ABK227" s="403"/>
      <c r="ABW227" s="727"/>
      <c r="ABZ227" s="403"/>
      <c r="ACA227" s="403"/>
      <c r="ACM227" s="727"/>
      <c r="ACP227" s="403"/>
      <c r="ACQ227" s="403"/>
      <c r="ADC227" s="727"/>
      <c r="ADF227" s="403"/>
      <c r="ADG227" s="403"/>
      <c r="ADS227" s="727"/>
      <c r="ADV227" s="403"/>
      <c r="ADW227" s="403"/>
      <c r="AEI227" s="727"/>
      <c r="AEL227" s="403"/>
      <c r="AEM227" s="403"/>
      <c r="AEY227" s="727"/>
      <c r="AFB227" s="403"/>
      <c r="AFC227" s="403"/>
      <c r="AFO227" s="727"/>
      <c r="AFR227" s="403"/>
      <c r="AFS227" s="403"/>
      <c r="AGE227" s="727"/>
      <c r="AGH227" s="403"/>
      <c r="AGI227" s="403"/>
      <c r="AGU227" s="727"/>
      <c r="AGX227" s="403"/>
      <c r="AGY227" s="403"/>
      <c r="AHK227" s="727"/>
      <c r="AHN227" s="403"/>
      <c r="AHO227" s="403"/>
      <c r="AIA227" s="727"/>
      <c r="AID227" s="403"/>
      <c r="AIE227" s="403"/>
      <c r="AIQ227" s="727"/>
      <c r="AIT227" s="403"/>
      <c r="AIU227" s="403"/>
      <c r="AJG227" s="727"/>
      <c r="AJJ227" s="403"/>
      <c r="AJK227" s="403"/>
      <c r="AJW227" s="727"/>
      <c r="AJZ227" s="403"/>
      <c r="AKA227" s="403"/>
      <c r="AKM227" s="727"/>
      <c r="AKP227" s="403"/>
      <c r="AKQ227" s="403"/>
      <c r="ALC227" s="727"/>
      <c r="ALF227" s="403"/>
      <c r="ALG227" s="403"/>
      <c r="ALS227" s="727"/>
      <c r="ALV227" s="403"/>
      <c r="ALW227" s="403"/>
      <c r="AMI227" s="727"/>
      <c r="AML227" s="403"/>
      <c r="AMM227" s="403"/>
      <c r="AMY227" s="727"/>
      <c r="ANB227" s="403"/>
      <c r="ANC227" s="403"/>
      <c r="ANO227" s="727"/>
      <c r="ANR227" s="403"/>
      <c r="ANS227" s="403"/>
      <c r="AOE227" s="727"/>
      <c r="AOH227" s="403"/>
      <c r="AOI227" s="403"/>
      <c r="AOU227" s="727"/>
      <c r="AOX227" s="403"/>
      <c r="AOY227" s="403"/>
      <c r="APK227" s="727"/>
      <c r="APN227" s="403"/>
      <c r="APO227" s="403"/>
      <c r="AQA227" s="727"/>
      <c r="AQD227" s="403"/>
      <c r="AQE227" s="403"/>
      <c r="AQQ227" s="727"/>
      <c r="AQT227" s="403"/>
      <c r="AQU227" s="403"/>
      <c r="ARG227" s="727"/>
      <c r="ARJ227" s="403"/>
      <c r="ARK227" s="403"/>
      <c r="ARW227" s="727"/>
      <c r="ARZ227" s="403"/>
      <c r="ASA227" s="403"/>
      <c r="ASM227" s="727"/>
      <c r="ASP227" s="403"/>
      <c r="ASQ227" s="403"/>
      <c r="ATC227" s="727"/>
      <c r="ATF227" s="403"/>
      <c r="ATG227" s="403"/>
      <c r="ATS227" s="727"/>
      <c r="ATV227" s="403"/>
      <c r="ATW227" s="403"/>
      <c r="AUI227" s="727"/>
      <c r="AUL227" s="403"/>
      <c r="AUM227" s="403"/>
      <c r="AUY227" s="727"/>
      <c r="AVB227" s="403"/>
      <c r="AVC227" s="403"/>
      <c r="AVO227" s="727"/>
      <c r="AVR227" s="403"/>
      <c r="AVS227" s="403"/>
      <c r="AWE227" s="727"/>
      <c r="AWH227" s="403"/>
      <c r="AWI227" s="403"/>
      <c r="AWU227" s="727"/>
      <c r="AWX227" s="403"/>
      <c r="AWY227" s="403"/>
      <c r="AXK227" s="727"/>
      <c r="AXN227" s="403"/>
      <c r="AXO227" s="403"/>
      <c r="AYA227" s="727"/>
      <c r="AYD227" s="403"/>
      <c r="AYE227" s="403"/>
      <c r="AYQ227" s="727"/>
      <c r="AYT227" s="403"/>
      <c r="AYU227" s="403"/>
      <c r="AZG227" s="727"/>
      <c r="AZJ227" s="403"/>
      <c r="AZK227" s="403"/>
      <c r="AZW227" s="727"/>
      <c r="AZZ227" s="403"/>
      <c r="BAA227" s="403"/>
      <c r="BAM227" s="727"/>
      <c r="BAP227" s="403"/>
      <c r="BAQ227" s="403"/>
      <c r="BBC227" s="727"/>
      <c r="BBF227" s="403"/>
      <c r="BBG227" s="403"/>
      <c r="BBS227" s="727"/>
      <c r="BBV227" s="403"/>
      <c r="BBW227" s="403"/>
      <c r="BCI227" s="727"/>
      <c r="BCL227" s="403"/>
      <c r="BCM227" s="403"/>
      <c r="BCY227" s="727"/>
      <c r="BDB227" s="403"/>
      <c r="BDC227" s="403"/>
      <c r="BDO227" s="727"/>
      <c r="BDR227" s="403"/>
      <c r="BDS227" s="403"/>
      <c r="BEE227" s="727"/>
      <c r="BEH227" s="403"/>
      <c r="BEI227" s="403"/>
      <c r="BEU227" s="727"/>
      <c r="BEX227" s="403"/>
      <c r="BEY227" s="403"/>
      <c r="BFK227" s="727"/>
      <c r="BFN227" s="403"/>
      <c r="BFO227" s="403"/>
      <c r="BGA227" s="727"/>
      <c r="BGD227" s="403"/>
      <c r="BGE227" s="403"/>
      <c r="BGQ227" s="727"/>
      <c r="BGT227" s="403"/>
      <c r="BGU227" s="403"/>
      <c r="BHG227" s="727"/>
      <c r="BHJ227" s="403"/>
      <c r="BHK227" s="403"/>
      <c r="BHW227" s="727"/>
      <c r="BHZ227" s="403"/>
      <c r="BIA227" s="403"/>
      <c r="BIM227" s="727"/>
      <c r="BIP227" s="403"/>
      <c r="BIQ227" s="403"/>
      <c r="BJC227" s="727"/>
      <c r="BJF227" s="403"/>
      <c r="BJG227" s="403"/>
      <c r="BJS227" s="727"/>
      <c r="BJV227" s="403"/>
      <c r="BJW227" s="403"/>
      <c r="BKI227" s="727"/>
      <c r="BKL227" s="403"/>
      <c r="BKM227" s="403"/>
      <c r="BKY227" s="727"/>
      <c r="BLB227" s="403"/>
      <c r="BLC227" s="403"/>
      <c r="BLO227" s="727"/>
      <c r="BLR227" s="403"/>
      <c r="BLS227" s="403"/>
      <c r="BME227" s="727"/>
      <c r="BMH227" s="403"/>
      <c r="BMI227" s="403"/>
      <c r="BMU227" s="727"/>
      <c r="BMX227" s="403"/>
      <c r="BMY227" s="403"/>
      <c r="BNK227" s="727"/>
      <c r="BNN227" s="403"/>
      <c r="BNO227" s="403"/>
      <c r="BOA227" s="727"/>
      <c r="BOD227" s="403"/>
      <c r="BOE227" s="403"/>
      <c r="BOQ227" s="727"/>
      <c r="BOT227" s="403"/>
      <c r="BOU227" s="403"/>
      <c r="BPG227" s="727"/>
      <c r="BPJ227" s="403"/>
      <c r="BPK227" s="403"/>
      <c r="BPW227" s="727"/>
      <c r="BPZ227" s="403"/>
      <c r="BQA227" s="403"/>
      <c r="BQM227" s="727"/>
      <c r="BQP227" s="403"/>
      <c r="BQQ227" s="403"/>
      <c r="BRC227" s="727"/>
      <c r="BRF227" s="403"/>
      <c r="BRG227" s="403"/>
      <c r="BRS227" s="727"/>
      <c r="BRV227" s="403"/>
      <c r="BRW227" s="403"/>
      <c r="BSI227" s="727"/>
      <c r="BSL227" s="403"/>
      <c r="BSM227" s="403"/>
      <c r="BSY227" s="727"/>
      <c r="BTB227" s="403"/>
      <c r="BTC227" s="403"/>
      <c r="BTO227" s="727"/>
      <c r="BTR227" s="403"/>
      <c r="BTS227" s="403"/>
      <c r="BUE227" s="727"/>
      <c r="BUH227" s="403"/>
      <c r="BUI227" s="403"/>
      <c r="BUU227" s="727"/>
      <c r="BUX227" s="403"/>
      <c r="BUY227" s="403"/>
      <c r="BVK227" s="727"/>
      <c r="BVN227" s="403"/>
      <c r="BVO227" s="403"/>
      <c r="BWA227" s="727"/>
      <c r="BWD227" s="403"/>
      <c r="BWE227" s="403"/>
      <c r="BWQ227" s="727"/>
      <c r="BWT227" s="403"/>
      <c r="BWU227" s="403"/>
      <c r="BXG227" s="727"/>
      <c r="BXJ227" s="403"/>
      <c r="BXK227" s="403"/>
      <c r="BXW227" s="727"/>
      <c r="BXZ227" s="403"/>
      <c r="BYA227" s="403"/>
      <c r="BYM227" s="727"/>
      <c r="BYP227" s="403"/>
      <c r="BYQ227" s="403"/>
      <c r="BZC227" s="727"/>
      <c r="BZF227" s="403"/>
      <c r="BZG227" s="403"/>
      <c r="BZS227" s="727"/>
      <c r="BZV227" s="403"/>
      <c r="BZW227" s="403"/>
      <c r="CAI227" s="727"/>
      <c r="CAL227" s="403"/>
      <c r="CAM227" s="403"/>
      <c r="CAY227" s="727"/>
      <c r="CBB227" s="403"/>
      <c r="CBC227" s="403"/>
      <c r="CBO227" s="727"/>
      <c r="CBR227" s="403"/>
      <c r="CBS227" s="403"/>
      <c r="CCE227" s="727"/>
      <c r="CCH227" s="403"/>
      <c r="CCI227" s="403"/>
      <c r="CCU227" s="727"/>
      <c r="CCX227" s="403"/>
      <c r="CCY227" s="403"/>
      <c r="CDK227" s="727"/>
      <c r="CDN227" s="403"/>
      <c r="CDO227" s="403"/>
      <c r="CEA227" s="727"/>
      <c r="CED227" s="403"/>
      <c r="CEE227" s="403"/>
      <c r="CEQ227" s="727"/>
      <c r="CET227" s="403"/>
      <c r="CEU227" s="403"/>
      <c r="CFG227" s="727"/>
      <c r="CFJ227" s="403"/>
      <c r="CFK227" s="403"/>
      <c r="CFW227" s="727"/>
      <c r="CFZ227" s="403"/>
      <c r="CGA227" s="403"/>
      <c r="CGM227" s="727"/>
      <c r="CGP227" s="403"/>
      <c r="CGQ227" s="403"/>
      <c r="CHC227" s="727"/>
      <c r="CHF227" s="403"/>
      <c r="CHG227" s="403"/>
      <c r="CHS227" s="727"/>
      <c r="CHV227" s="403"/>
      <c r="CHW227" s="403"/>
      <c r="CII227" s="727"/>
      <c r="CIL227" s="403"/>
      <c r="CIM227" s="403"/>
      <c r="CIY227" s="727"/>
      <c r="CJB227" s="403"/>
      <c r="CJC227" s="403"/>
      <c r="CJO227" s="727"/>
      <c r="CJR227" s="403"/>
      <c r="CJS227" s="403"/>
      <c r="CKE227" s="727"/>
      <c r="CKH227" s="403"/>
      <c r="CKI227" s="403"/>
      <c r="CKU227" s="727"/>
      <c r="CKX227" s="403"/>
      <c r="CKY227" s="403"/>
      <c r="CLK227" s="727"/>
      <c r="CLN227" s="403"/>
      <c r="CLO227" s="403"/>
      <c r="CMA227" s="727"/>
      <c r="CMD227" s="403"/>
      <c r="CME227" s="403"/>
      <c r="CMQ227" s="727"/>
      <c r="CMT227" s="403"/>
      <c r="CMU227" s="403"/>
      <c r="CNG227" s="727"/>
      <c r="CNJ227" s="403"/>
      <c r="CNK227" s="403"/>
      <c r="CNW227" s="727"/>
      <c r="CNZ227" s="403"/>
      <c r="COA227" s="403"/>
      <c r="COM227" s="727"/>
      <c r="COP227" s="403"/>
      <c r="COQ227" s="403"/>
      <c r="CPC227" s="727"/>
      <c r="CPF227" s="403"/>
      <c r="CPG227" s="403"/>
      <c r="CPS227" s="727"/>
      <c r="CPV227" s="403"/>
      <c r="CPW227" s="403"/>
      <c r="CQI227" s="727"/>
      <c r="CQL227" s="403"/>
      <c r="CQM227" s="403"/>
      <c r="CQY227" s="727"/>
      <c r="CRB227" s="403"/>
      <c r="CRC227" s="403"/>
      <c r="CRO227" s="727"/>
      <c r="CRR227" s="403"/>
      <c r="CRS227" s="403"/>
      <c r="CSE227" s="727"/>
      <c r="CSH227" s="403"/>
      <c r="CSI227" s="403"/>
      <c r="CSU227" s="727"/>
      <c r="CSX227" s="403"/>
      <c r="CSY227" s="403"/>
      <c r="CTK227" s="727"/>
      <c r="CTN227" s="403"/>
      <c r="CTO227" s="403"/>
      <c r="CUA227" s="727"/>
      <c r="CUD227" s="403"/>
      <c r="CUE227" s="403"/>
      <c r="CUQ227" s="727"/>
      <c r="CUT227" s="403"/>
      <c r="CUU227" s="403"/>
      <c r="CVG227" s="727"/>
      <c r="CVJ227" s="403"/>
      <c r="CVK227" s="403"/>
      <c r="CVW227" s="727"/>
      <c r="CVZ227" s="403"/>
      <c r="CWA227" s="403"/>
      <c r="CWM227" s="727"/>
      <c r="CWP227" s="403"/>
      <c r="CWQ227" s="403"/>
      <c r="CXC227" s="727"/>
      <c r="CXF227" s="403"/>
      <c r="CXG227" s="403"/>
      <c r="CXS227" s="727"/>
      <c r="CXV227" s="403"/>
      <c r="CXW227" s="403"/>
      <c r="CYI227" s="727"/>
      <c r="CYL227" s="403"/>
      <c r="CYM227" s="403"/>
      <c r="CYY227" s="727"/>
      <c r="CZB227" s="403"/>
      <c r="CZC227" s="403"/>
      <c r="CZO227" s="727"/>
      <c r="CZR227" s="403"/>
      <c r="CZS227" s="403"/>
      <c r="DAE227" s="727"/>
      <c r="DAH227" s="403"/>
      <c r="DAI227" s="403"/>
      <c r="DAU227" s="727"/>
      <c r="DAX227" s="403"/>
      <c r="DAY227" s="403"/>
      <c r="DBK227" s="727"/>
      <c r="DBN227" s="403"/>
      <c r="DBO227" s="403"/>
      <c r="DCA227" s="727"/>
      <c r="DCD227" s="403"/>
      <c r="DCE227" s="403"/>
      <c r="DCQ227" s="727"/>
      <c r="DCT227" s="403"/>
      <c r="DCU227" s="403"/>
      <c r="DDG227" s="727"/>
      <c r="DDJ227" s="403"/>
      <c r="DDK227" s="403"/>
      <c r="DDW227" s="727"/>
      <c r="DDZ227" s="403"/>
      <c r="DEA227" s="403"/>
      <c r="DEM227" s="727"/>
      <c r="DEP227" s="403"/>
      <c r="DEQ227" s="403"/>
      <c r="DFC227" s="727"/>
      <c r="DFF227" s="403"/>
      <c r="DFG227" s="403"/>
      <c r="DFS227" s="727"/>
      <c r="DFV227" s="403"/>
      <c r="DFW227" s="403"/>
      <c r="DGI227" s="727"/>
      <c r="DGL227" s="403"/>
      <c r="DGM227" s="403"/>
      <c r="DGY227" s="727"/>
      <c r="DHB227" s="403"/>
      <c r="DHC227" s="403"/>
      <c r="DHO227" s="727"/>
      <c r="DHR227" s="403"/>
      <c r="DHS227" s="403"/>
      <c r="DIE227" s="727"/>
      <c r="DIH227" s="403"/>
      <c r="DII227" s="403"/>
      <c r="DIU227" s="727"/>
      <c r="DIX227" s="403"/>
      <c r="DIY227" s="403"/>
      <c r="DJK227" s="727"/>
      <c r="DJN227" s="403"/>
      <c r="DJO227" s="403"/>
      <c r="DKA227" s="727"/>
      <c r="DKD227" s="403"/>
      <c r="DKE227" s="403"/>
      <c r="DKQ227" s="727"/>
      <c r="DKT227" s="403"/>
      <c r="DKU227" s="403"/>
      <c r="DLG227" s="727"/>
      <c r="DLJ227" s="403"/>
      <c r="DLK227" s="403"/>
      <c r="DLW227" s="727"/>
      <c r="DLZ227" s="403"/>
      <c r="DMA227" s="403"/>
      <c r="DMM227" s="727"/>
      <c r="DMP227" s="403"/>
      <c r="DMQ227" s="403"/>
      <c r="DNC227" s="727"/>
      <c r="DNF227" s="403"/>
      <c r="DNG227" s="403"/>
      <c r="DNS227" s="727"/>
      <c r="DNV227" s="403"/>
      <c r="DNW227" s="403"/>
      <c r="DOI227" s="727"/>
      <c r="DOL227" s="403"/>
      <c r="DOM227" s="403"/>
      <c r="DOY227" s="727"/>
      <c r="DPB227" s="403"/>
      <c r="DPC227" s="403"/>
      <c r="DPO227" s="727"/>
      <c r="DPR227" s="403"/>
      <c r="DPS227" s="403"/>
      <c r="DQE227" s="727"/>
      <c r="DQH227" s="403"/>
      <c r="DQI227" s="403"/>
      <c r="DQU227" s="727"/>
      <c r="DQX227" s="403"/>
      <c r="DQY227" s="403"/>
      <c r="DRK227" s="727"/>
      <c r="DRN227" s="403"/>
      <c r="DRO227" s="403"/>
      <c r="DSA227" s="727"/>
      <c r="DSD227" s="403"/>
      <c r="DSE227" s="403"/>
      <c r="DSQ227" s="727"/>
      <c r="DST227" s="403"/>
      <c r="DSU227" s="403"/>
      <c r="DTG227" s="727"/>
      <c r="DTJ227" s="403"/>
      <c r="DTK227" s="403"/>
      <c r="DTW227" s="727"/>
      <c r="DTZ227" s="403"/>
      <c r="DUA227" s="403"/>
      <c r="DUM227" s="727"/>
      <c r="DUP227" s="403"/>
      <c r="DUQ227" s="403"/>
      <c r="DVC227" s="727"/>
      <c r="DVF227" s="403"/>
      <c r="DVG227" s="403"/>
      <c r="DVS227" s="727"/>
      <c r="DVV227" s="403"/>
      <c r="DVW227" s="403"/>
      <c r="DWI227" s="727"/>
      <c r="DWL227" s="403"/>
      <c r="DWM227" s="403"/>
      <c r="DWY227" s="727"/>
      <c r="DXB227" s="403"/>
      <c r="DXC227" s="403"/>
      <c r="DXO227" s="727"/>
      <c r="DXR227" s="403"/>
      <c r="DXS227" s="403"/>
      <c r="DYE227" s="727"/>
      <c r="DYH227" s="403"/>
      <c r="DYI227" s="403"/>
      <c r="DYU227" s="727"/>
      <c r="DYX227" s="403"/>
      <c r="DYY227" s="403"/>
      <c r="DZK227" s="727"/>
      <c r="DZN227" s="403"/>
      <c r="DZO227" s="403"/>
      <c r="EAA227" s="727"/>
      <c r="EAD227" s="403"/>
      <c r="EAE227" s="403"/>
      <c r="EAQ227" s="727"/>
      <c r="EAT227" s="403"/>
      <c r="EAU227" s="403"/>
      <c r="EBG227" s="727"/>
      <c r="EBJ227" s="403"/>
      <c r="EBK227" s="403"/>
      <c r="EBW227" s="727"/>
      <c r="EBZ227" s="403"/>
      <c r="ECA227" s="403"/>
      <c r="ECM227" s="727"/>
      <c r="ECP227" s="403"/>
      <c r="ECQ227" s="403"/>
      <c r="EDC227" s="727"/>
      <c r="EDF227" s="403"/>
      <c r="EDG227" s="403"/>
      <c r="EDS227" s="727"/>
      <c r="EDV227" s="403"/>
      <c r="EDW227" s="403"/>
      <c r="EEI227" s="727"/>
      <c r="EEL227" s="403"/>
      <c r="EEM227" s="403"/>
      <c r="EEY227" s="727"/>
      <c r="EFB227" s="403"/>
      <c r="EFC227" s="403"/>
      <c r="EFO227" s="727"/>
      <c r="EFR227" s="403"/>
      <c r="EFS227" s="403"/>
      <c r="EGE227" s="727"/>
      <c r="EGH227" s="403"/>
      <c r="EGI227" s="403"/>
      <c r="EGU227" s="727"/>
      <c r="EGX227" s="403"/>
      <c r="EGY227" s="403"/>
      <c r="EHK227" s="727"/>
      <c r="EHN227" s="403"/>
      <c r="EHO227" s="403"/>
      <c r="EIA227" s="727"/>
      <c r="EID227" s="403"/>
      <c r="EIE227" s="403"/>
      <c r="EIQ227" s="727"/>
      <c r="EIT227" s="403"/>
      <c r="EIU227" s="403"/>
      <c r="EJG227" s="727"/>
      <c r="EJJ227" s="403"/>
      <c r="EJK227" s="403"/>
      <c r="EJW227" s="727"/>
      <c r="EJZ227" s="403"/>
      <c r="EKA227" s="403"/>
      <c r="EKM227" s="727"/>
      <c r="EKP227" s="403"/>
      <c r="EKQ227" s="403"/>
      <c r="ELC227" s="727"/>
      <c r="ELF227" s="403"/>
      <c r="ELG227" s="403"/>
      <c r="ELS227" s="727"/>
      <c r="ELV227" s="403"/>
      <c r="ELW227" s="403"/>
      <c r="EMI227" s="727"/>
      <c r="EML227" s="403"/>
      <c r="EMM227" s="403"/>
      <c r="EMY227" s="727"/>
      <c r="ENB227" s="403"/>
      <c r="ENC227" s="403"/>
      <c r="ENO227" s="727"/>
      <c r="ENR227" s="403"/>
      <c r="ENS227" s="403"/>
      <c r="EOE227" s="727"/>
      <c r="EOH227" s="403"/>
      <c r="EOI227" s="403"/>
      <c r="EOU227" s="727"/>
      <c r="EOX227" s="403"/>
      <c r="EOY227" s="403"/>
      <c r="EPK227" s="727"/>
      <c r="EPN227" s="403"/>
      <c r="EPO227" s="403"/>
      <c r="EQA227" s="727"/>
      <c r="EQD227" s="403"/>
      <c r="EQE227" s="403"/>
      <c r="EQQ227" s="727"/>
      <c r="EQT227" s="403"/>
      <c r="EQU227" s="403"/>
      <c r="ERG227" s="727"/>
      <c r="ERJ227" s="403"/>
      <c r="ERK227" s="403"/>
      <c r="ERW227" s="727"/>
      <c r="ERZ227" s="403"/>
      <c r="ESA227" s="403"/>
      <c r="ESM227" s="727"/>
      <c r="ESP227" s="403"/>
      <c r="ESQ227" s="403"/>
      <c r="ETC227" s="727"/>
      <c r="ETF227" s="403"/>
      <c r="ETG227" s="403"/>
      <c r="ETS227" s="727"/>
      <c r="ETV227" s="403"/>
      <c r="ETW227" s="403"/>
      <c r="EUI227" s="727"/>
      <c r="EUL227" s="403"/>
      <c r="EUM227" s="403"/>
      <c r="EUY227" s="727"/>
      <c r="EVB227" s="403"/>
      <c r="EVC227" s="403"/>
      <c r="EVO227" s="727"/>
      <c r="EVR227" s="403"/>
      <c r="EVS227" s="403"/>
      <c r="EWE227" s="727"/>
      <c r="EWH227" s="403"/>
      <c r="EWI227" s="403"/>
      <c r="EWU227" s="727"/>
      <c r="EWX227" s="403"/>
      <c r="EWY227" s="403"/>
      <c r="EXK227" s="727"/>
      <c r="EXN227" s="403"/>
      <c r="EXO227" s="403"/>
      <c r="EYA227" s="727"/>
      <c r="EYD227" s="403"/>
      <c r="EYE227" s="403"/>
      <c r="EYQ227" s="727"/>
      <c r="EYT227" s="403"/>
      <c r="EYU227" s="403"/>
      <c r="EZG227" s="727"/>
      <c r="EZJ227" s="403"/>
      <c r="EZK227" s="403"/>
      <c r="EZW227" s="727"/>
      <c r="EZZ227" s="403"/>
      <c r="FAA227" s="403"/>
      <c r="FAM227" s="727"/>
      <c r="FAP227" s="403"/>
      <c r="FAQ227" s="403"/>
      <c r="FBC227" s="727"/>
      <c r="FBF227" s="403"/>
      <c r="FBG227" s="403"/>
      <c r="FBS227" s="727"/>
      <c r="FBV227" s="403"/>
      <c r="FBW227" s="403"/>
      <c r="FCI227" s="727"/>
      <c r="FCL227" s="403"/>
      <c r="FCM227" s="403"/>
      <c r="FCY227" s="727"/>
      <c r="FDB227" s="403"/>
      <c r="FDC227" s="403"/>
      <c r="FDO227" s="727"/>
      <c r="FDR227" s="403"/>
      <c r="FDS227" s="403"/>
      <c r="FEE227" s="727"/>
      <c r="FEH227" s="403"/>
      <c r="FEI227" s="403"/>
      <c r="FEU227" s="727"/>
      <c r="FEX227" s="403"/>
      <c r="FEY227" s="403"/>
      <c r="FFK227" s="727"/>
      <c r="FFN227" s="403"/>
      <c r="FFO227" s="403"/>
      <c r="FGA227" s="727"/>
      <c r="FGD227" s="403"/>
      <c r="FGE227" s="403"/>
      <c r="FGQ227" s="727"/>
      <c r="FGT227" s="403"/>
      <c r="FGU227" s="403"/>
      <c r="FHG227" s="727"/>
      <c r="FHJ227" s="403"/>
      <c r="FHK227" s="403"/>
      <c r="FHW227" s="727"/>
      <c r="FHZ227" s="403"/>
      <c r="FIA227" s="403"/>
      <c r="FIM227" s="727"/>
      <c r="FIP227" s="403"/>
      <c r="FIQ227" s="403"/>
      <c r="FJC227" s="727"/>
      <c r="FJF227" s="403"/>
      <c r="FJG227" s="403"/>
      <c r="FJS227" s="727"/>
      <c r="FJV227" s="403"/>
      <c r="FJW227" s="403"/>
      <c r="FKI227" s="727"/>
      <c r="FKL227" s="403"/>
      <c r="FKM227" s="403"/>
      <c r="FKY227" s="727"/>
      <c r="FLB227" s="403"/>
      <c r="FLC227" s="403"/>
      <c r="FLO227" s="727"/>
      <c r="FLR227" s="403"/>
      <c r="FLS227" s="403"/>
      <c r="FME227" s="727"/>
      <c r="FMH227" s="403"/>
      <c r="FMI227" s="403"/>
      <c r="FMU227" s="727"/>
      <c r="FMX227" s="403"/>
      <c r="FMY227" s="403"/>
      <c r="FNK227" s="727"/>
      <c r="FNN227" s="403"/>
      <c r="FNO227" s="403"/>
      <c r="FOA227" s="727"/>
      <c r="FOD227" s="403"/>
      <c r="FOE227" s="403"/>
      <c r="FOQ227" s="727"/>
      <c r="FOT227" s="403"/>
      <c r="FOU227" s="403"/>
      <c r="FPG227" s="727"/>
      <c r="FPJ227" s="403"/>
      <c r="FPK227" s="403"/>
      <c r="FPW227" s="727"/>
      <c r="FPZ227" s="403"/>
      <c r="FQA227" s="403"/>
      <c r="FQM227" s="727"/>
      <c r="FQP227" s="403"/>
      <c r="FQQ227" s="403"/>
      <c r="FRC227" s="727"/>
      <c r="FRF227" s="403"/>
      <c r="FRG227" s="403"/>
      <c r="FRS227" s="727"/>
      <c r="FRV227" s="403"/>
      <c r="FRW227" s="403"/>
      <c r="FSI227" s="727"/>
      <c r="FSL227" s="403"/>
      <c r="FSM227" s="403"/>
      <c r="FSY227" s="727"/>
      <c r="FTB227" s="403"/>
      <c r="FTC227" s="403"/>
      <c r="FTO227" s="727"/>
      <c r="FTR227" s="403"/>
      <c r="FTS227" s="403"/>
      <c r="FUE227" s="727"/>
      <c r="FUH227" s="403"/>
      <c r="FUI227" s="403"/>
      <c r="FUU227" s="727"/>
      <c r="FUX227" s="403"/>
      <c r="FUY227" s="403"/>
      <c r="FVK227" s="727"/>
      <c r="FVN227" s="403"/>
      <c r="FVO227" s="403"/>
      <c r="FWA227" s="727"/>
      <c r="FWD227" s="403"/>
      <c r="FWE227" s="403"/>
      <c r="FWQ227" s="727"/>
      <c r="FWT227" s="403"/>
      <c r="FWU227" s="403"/>
      <c r="FXG227" s="727"/>
      <c r="FXJ227" s="403"/>
      <c r="FXK227" s="403"/>
      <c r="FXW227" s="727"/>
      <c r="FXZ227" s="403"/>
      <c r="FYA227" s="403"/>
      <c r="FYM227" s="727"/>
      <c r="FYP227" s="403"/>
      <c r="FYQ227" s="403"/>
      <c r="FZC227" s="727"/>
      <c r="FZF227" s="403"/>
      <c r="FZG227" s="403"/>
      <c r="FZS227" s="727"/>
      <c r="FZV227" s="403"/>
      <c r="FZW227" s="403"/>
      <c r="GAI227" s="727"/>
      <c r="GAL227" s="403"/>
      <c r="GAM227" s="403"/>
      <c r="GAY227" s="727"/>
      <c r="GBB227" s="403"/>
      <c r="GBC227" s="403"/>
      <c r="GBO227" s="727"/>
      <c r="GBR227" s="403"/>
      <c r="GBS227" s="403"/>
      <c r="GCE227" s="727"/>
      <c r="GCH227" s="403"/>
      <c r="GCI227" s="403"/>
      <c r="GCU227" s="727"/>
      <c r="GCX227" s="403"/>
      <c r="GCY227" s="403"/>
      <c r="GDK227" s="727"/>
      <c r="GDN227" s="403"/>
      <c r="GDO227" s="403"/>
      <c r="GEA227" s="727"/>
      <c r="GED227" s="403"/>
      <c r="GEE227" s="403"/>
      <c r="GEQ227" s="727"/>
      <c r="GET227" s="403"/>
      <c r="GEU227" s="403"/>
      <c r="GFG227" s="727"/>
      <c r="GFJ227" s="403"/>
      <c r="GFK227" s="403"/>
      <c r="GFW227" s="727"/>
      <c r="GFZ227" s="403"/>
      <c r="GGA227" s="403"/>
      <c r="GGM227" s="727"/>
      <c r="GGP227" s="403"/>
      <c r="GGQ227" s="403"/>
      <c r="GHC227" s="727"/>
      <c r="GHF227" s="403"/>
      <c r="GHG227" s="403"/>
      <c r="GHS227" s="727"/>
      <c r="GHV227" s="403"/>
      <c r="GHW227" s="403"/>
      <c r="GII227" s="727"/>
      <c r="GIL227" s="403"/>
      <c r="GIM227" s="403"/>
      <c r="GIY227" s="727"/>
      <c r="GJB227" s="403"/>
      <c r="GJC227" s="403"/>
      <c r="GJO227" s="727"/>
      <c r="GJR227" s="403"/>
      <c r="GJS227" s="403"/>
      <c r="GKE227" s="727"/>
      <c r="GKH227" s="403"/>
      <c r="GKI227" s="403"/>
      <c r="GKU227" s="727"/>
      <c r="GKX227" s="403"/>
      <c r="GKY227" s="403"/>
      <c r="GLK227" s="727"/>
      <c r="GLN227" s="403"/>
      <c r="GLO227" s="403"/>
      <c r="GMA227" s="727"/>
      <c r="GMD227" s="403"/>
      <c r="GME227" s="403"/>
      <c r="GMQ227" s="727"/>
      <c r="GMT227" s="403"/>
      <c r="GMU227" s="403"/>
      <c r="GNG227" s="727"/>
      <c r="GNJ227" s="403"/>
      <c r="GNK227" s="403"/>
      <c r="GNW227" s="727"/>
      <c r="GNZ227" s="403"/>
      <c r="GOA227" s="403"/>
      <c r="GOM227" s="727"/>
      <c r="GOP227" s="403"/>
      <c r="GOQ227" s="403"/>
      <c r="GPC227" s="727"/>
      <c r="GPF227" s="403"/>
      <c r="GPG227" s="403"/>
      <c r="GPS227" s="727"/>
      <c r="GPV227" s="403"/>
      <c r="GPW227" s="403"/>
      <c r="GQI227" s="727"/>
      <c r="GQL227" s="403"/>
      <c r="GQM227" s="403"/>
      <c r="GQY227" s="727"/>
      <c r="GRB227" s="403"/>
      <c r="GRC227" s="403"/>
      <c r="GRO227" s="727"/>
      <c r="GRR227" s="403"/>
      <c r="GRS227" s="403"/>
      <c r="GSE227" s="727"/>
      <c r="GSH227" s="403"/>
      <c r="GSI227" s="403"/>
      <c r="GSU227" s="727"/>
      <c r="GSX227" s="403"/>
      <c r="GSY227" s="403"/>
      <c r="GTK227" s="727"/>
      <c r="GTN227" s="403"/>
      <c r="GTO227" s="403"/>
      <c r="GUA227" s="727"/>
      <c r="GUD227" s="403"/>
      <c r="GUE227" s="403"/>
      <c r="GUQ227" s="727"/>
      <c r="GUT227" s="403"/>
      <c r="GUU227" s="403"/>
      <c r="GVG227" s="727"/>
      <c r="GVJ227" s="403"/>
      <c r="GVK227" s="403"/>
      <c r="GVW227" s="727"/>
      <c r="GVZ227" s="403"/>
      <c r="GWA227" s="403"/>
      <c r="GWM227" s="727"/>
      <c r="GWP227" s="403"/>
      <c r="GWQ227" s="403"/>
      <c r="GXC227" s="727"/>
      <c r="GXF227" s="403"/>
      <c r="GXG227" s="403"/>
      <c r="GXS227" s="727"/>
      <c r="GXV227" s="403"/>
      <c r="GXW227" s="403"/>
      <c r="GYI227" s="727"/>
      <c r="GYL227" s="403"/>
      <c r="GYM227" s="403"/>
      <c r="GYY227" s="727"/>
      <c r="GZB227" s="403"/>
      <c r="GZC227" s="403"/>
      <c r="GZO227" s="727"/>
      <c r="GZR227" s="403"/>
      <c r="GZS227" s="403"/>
      <c r="HAE227" s="727"/>
      <c r="HAH227" s="403"/>
      <c r="HAI227" s="403"/>
      <c r="HAU227" s="727"/>
      <c r="HAX227" s="403"/>
      <c r="HAY227" s="403"/>
      <c r="HBK227" s="727"/>
      <c r="HBN227" s="403"/>
      <c r="HBO227" s="403"/>
      <c r="HCA227" s="727"/>
      <c r="HCD227" s="403"/>
      <c r="HCE227" s="403"/>
      <c r="HCQ227" s="727"/>
      <c r="HCT227" s="403"/>
      <c r="HCU227" s="403"/>
      <c r="HDG227" s="727"/>
      <c r="HDJ227" s="403"/>
      <c r="HDK227" s="403"/>
      <c r="HDW227" s="727"/>
      <c r="HDZ227" s="403"/>
      <c r="HEA227" s="403"/>
      <c r="HEM227" s="727"/>
      <c r="HEP227" s="403"/>
      <c r="HEQ227" s="403"/>
      <c r="HFC227" s="727"/>
      <c r="HFF227" s="403"/>
      <c r="HFG227" s="403"/>
      <c r="HFS227" s="727"/>
      <c r="HFV227" s="403"/>
      <c r="HFW227" s="403"/>
      <c r="HGI227" s="727"/>
      <c r="HGL227" s="403"/>
      <c r="HGM227" s="403"/>
      <c r="HGY227" s="727"/>
      <c r="HHB227" s="403"/>
      <c r="HHC227" s="403"/>
      <c r="HHO227" s="727"/>
      <c r="HHR227" s="403"/>
      <c r="HHS227" s="403"/>
      <c r="HIE227" s="727"/>
      <c r="HIH227" s="403"/>
      <c r="HII227" s="403"/>
      <c r="HIU227" s="727"/>
      <c r="HIX227" s="403"/>
      <c r="HIY227" s="403"/>
      <c r="HJK227" s="727"/>
      <c r="HJN227" s="403"/>
      <c r="HJO227" s="403"/>
      <c r="HKA227" s="727"/>
      <c r="HKD227" s="403"/>
      <c r="HKE227" s="403"/>
      <c r="HKQ227" s="727"/>
      <c r="HKT227" s="403"/>
      <c r="HKU227" s="403"/>
      <c r="HLG227" s="727"/>
      <c r="HLJ227" s="403"/>
      <c r="HLK227" s="403"/>
      <c r="HLW227" s="727"/>
      <c r="HLZ227" s="403"/>
      <c r="HMA227" s="403"/>
      <c r="HMM227" s="727"/>
      <c r="HMP227" s="403"/>
      <c r="HMQ227" s="403"/>
      <c r="HNC227" s="727"/>
      <c r="HNF227" s="403"/>
      <c r="HNG227" s="403"/>
      <c r="HNS227" s="727"/>
      <c r="HNV227" s="403"/>
      <c r="HNW227" s="403"/>
      <c r="HOI227" s="727"/>
      <c r="HOL227" s="403"/>
      <c r="HOM227" s="403"/>
      <c r="HOY227" s="727"/>
      <c r="HPB227" s="403"/>
      <c r="HPC227" s="403"/>
      <c r="HPO227" s="727"/>
      <c r="HPR227" s="403"/>
      <c r="HPS227" s="403"/>
      <c r="HQE227" s="727"/>
      <c r="HQH227" s="403"/>
      <c r="HQI227" s="403"/>
      <c r="HQU227" s="727"/>
      <c r="HQX227" s="403"/>
      <c r="HQY227" s="403"/>
      <c r="HRK227" s="727"/>
      <c r="HRN227" s="403"/>
      <c r="HRO227" s="403"/>
      <c r="HSA227" s="727"/>
      <c r="HSD227" s="403"/>
      <c r="HSE227" s="403"/>
      <c r="HSQ227" s="727"/>
      <c r="HST227" s="403"/>
      <c r="HSU227" s="403"/>
      <c r="HTG227" s="727"/>
      <c r="HTJ227" s="403"/>
      <c r="HTK227" s="403"/>
      <c r="HTW227" s="727"/>
      <c r="HTZ227" s="403"/>
      <c r="HUA227" s="403"/>
      <c r="HUM227" s="727"/>
      <c r="HUP227" s="403"/>
      <c r="HUQ227" s="403"/>
      <c r="HVC227" s="727"/>
      <c r="HVF227" s="403"/>
      <c r="HVG227" s="403"/>
      <c r="HVS227" s="727"/>
      <c r="HVV227" s="403"/>
      <c r="HVW227" s="403"/>
      <c r="HWI227" s="727"/>
      <c r="HWL227" s="403"/>
      <c r="HWM227" s="403"/>
      <c r="HWY227" s="727"/>
      <c r="HXB227" s="403"/>
      <c r="HXC227" s="403"/>
      <c r="HXO227" s="727"/>
      <c r="HXR227" s="403"/>
      <c r="HXS227" s="403"/>
      <c r="HYE227" s="727"/>
      <c r="HYH227" s="403"/>
      <c r="HYI227" s="403"/>
      <c r="HYU227" s="727"/>
      <c r="HYX227" s="403"/>
      <c r="HYY227" s="403"/>
      <c r="HZK227" s="727"/>
      <c r="HZN227" s="403"/>
      <c r="HZO227" s="403"/>
      <c r="IAA227" s="727"/>
      <c r="IAD227" s="403"/>
      <c r="IAE227" s="403"/>
      <c r="IAQ227" s="727"/>
      <c r="IAT227" s="403"/>
      <c r="IAU227" s="403"/>
      <c r="IBG227" s="727"/>
      <c r="IBJ227" s="403"/>
      <c r="IBK227" s="403"/>
      <c r="IBW227" s="727"/>
      <c r="IBZ227" s="403"/>
      <c r="ICA227" s="403"/>
      <c r="ICM227" s="727"/>
      <c r="ICP227" s="403"/>
      <c r="ICQ227" s="403"/>
      <c r="IDC227" s="727"/>
      <c r="IDF227" s="403"/>
      <c r="IDG227" s="403"/>
      <c r="IDS227" s="727"/>
      <c r="IDV227" s="403"/>
      <c r="IDW227" s="403"/>
      <c r="IEI227" s="727"/>
      <c r="IEL227" s="403"/>
      <c r="IEM227" s="403"/>
      <c r="IEY227" s="727"/>
      <c r="IFB227" s="403"/>
      <c r="IFC227" s="403"/>
      <c r="IFO227" s="727"/>
      <c r="IFR227" s="403"/>
      <c r="IFS227" s="403"/>
      <c r="IGE227" s="727"/>
      <c r="IGH227" s="403"/>
      <c r="IGI227" s="403"/>
      <c r="IGU227" s="727"/>
      <c r="IGX227" s="403"/>
      <c r="IGY227" s="403"/>
      <c r="IHK227" s="727"/>
      <c r="IHN227" s="403"/>
      <c r="IHO227" s="403"/>
      <c r="IIA227" s="727"/>
      <c r="IID227" s="403"/>
      <c r="IIE227" s="403"/>
      <c r="IIQ227" s="727"/>
      <c r="IIT227" s="403"/>
      <c r="IIU227" s="403"/>
      <c r="IJG227" s="727"/>
      <c r="IJJ227" s="403"/>
      <c r="IJK227" s="403"/>
      <c r="IJW227" s="727"/>
      <c r="IJZ227" s="403"/>
      <c r="IKA227" s="403"/>
      <c r="IKM227" s="727"/>
      <c r="IKP227" s="403"/>
      <c r="IKQ227" s="403"/>
      <c r="ILC227" s="727"/>
      <c r="ILF227" s="403"/>
      <c r="ILG227" s="403"/>
      <c r="ILS227" s="727"/>
      <c r="ILV227" s="403"/>
      <c r="ILW227" s="403"/>
      <c r="IMI227" s="727"/>
      <c r="IML227" s="403"/>
      <c r="IMM227" s="403"/>
      <c r="IMY227" s="727"/>
      <c r="INB227" s="403"/>
      <c r="INC227" s="403"/>
      <c r="INO227" s="727"/>
      <c r="INR227" s="403"/>
      <c r="INS227" s="403"/>
      <c r="IOE227" s="727"/>
      <c r="IOH227" s="403"/>
      <c r="IOI227" s="403"/>
      <c r="IOU227" s="727"/>
      <c r="IOX227" s="403"/>
      <c r="IOY227" s="403"/>
      <c r="IPK227" s="727"/>
      <c r="IPN227" s="403"/>
      <c r="IPO227" s="403"/>
      <c r="IQA227" s="727"/>
      <c r="IQD227" s="403"/>
      <c r="IQE227" s="403"/>
      <c r="IQQ227" s="727"/>
      <c r="IQT227" s="403"/>
      <c r="IQU227" s="403"/>
      <c r="IRG227" s="727"/>
      <c r="IRJ227" s="403"/>
      <c r="IRK227" s="403"/>
      <c r="IRW227" s="727"/>
      <c r="IRZ227" s="403"/>
      <c r="ISA227" s="403"/>
      <c r="ISM227" s="727"/>
      <c r="ISP227" s="403"/>
      <c r="ISQ227" s="403"/>
      <c r="ITC227" s="727"/>
      <c r="ITF227" s="403"/>
      <c r="ITG227" s="403"/>
      <c r="ITS227" s="727"/>
      <c r="ITV227" s="403"/>
      <c r="ITW227" s="403"/>
      <c r="IUI227" s="727"/>
      <c r="IUL227" s="403"/>
      <c r="IUM227" s="403"/>
      <c r="IUY227" s="727"/>
      <c r="IVB227" s="403"/>
      <c r="IVC227" s="403"/>
      <c r="IVO227" s="727"/>
      <c r="IVR227" s="403"/>
      <c r="IVS227" s="403"/>
      <c r="IWE227" s="727"/>
      <c r="IWH227" s="403"/>
      <c r="IWI227" s="403"/>
      <c r="IWU227" s="727"/>
      <c r="IWX227" s="403"/>
      <c r="IWY227" s="403"/>
      <c r="IXK227" s="727"/>
      <c r="IXN227" s="403"/>
      <c r="IXO227" s="403"/>
      <c r="IYA227" s="727"/>
      <c r="IYD227" s="403"/>
      <c r="IYE227" s="403"/>
      <c r="IYQ227" s="727"/>
      <c r="IYT227" s="403"/>
      <c r="IYU227" s="403"/>
      <c r="IZG227" s="727"/>
      <c r="IZJ227" s="403"/>
      <c r="IZK227" s="403"/>
      <c r="IZW227" s="727"/>
      <c r="IZZ227" s="403"/>
      <c r="JAA227" s="403"/>
      <c r="JAM227" s="727"/>
      <c r="JAP227" s="403"/>
      <c r="JAQ227" s="403"/>
      <c r="JBC227" s="727"/>
      <c r="JBF227" s="403"/>
      <c r="JBG227" s="403"/>
      <c r="JBS227" s="727"/>
      <c r="JBV227" s="403"/>
      <c r="JBW227" s="403"/>
      <c r="JCI227" s="727"/>
      <c r="JCL227" s="403"/>
      <c r="JCM227" s="403"/>
      <c r="JCY227" s="727"/>
      <c r="JDB227" s="403"/>
      <c r="JDC227" s="403"/>
      <c r="JDO227" s="727"/>
      <c r="JDR227" s="403"/>
      <c r="JDS227" s="403"/>
      <c r="JEE227" s="727"/>
      <c r="JEH227" s="403"/>
      <c r="JEI227" s="403"/>
      <c r="JEU227" s="727"/>
      <c r="JEX227" s="403"/>
      <c r="JEY227" s="403"/>
      <c r="JFK227" s="727"/>
      <c r="JFN227" s="403"/>
      <c r="JFO227" s="403"/>
      <c r="JGA227" s="727"/>
      <c r="JGD227" s="403"/>
      <c r="JGE227" s="403"/>
      <c r="JGQ227" s="727"/>
      <c r="JGT227" s="403"/>
      <c r="JGU227" s="403"/>
      <c r="JHG227" s="727"/>
      <c r="JHJ227" s="403"/>
      <c r="JHK227" s="403"/>
      <c r="JHW227" s="727"/>
      <c r="JHZ227" s="403"/>
      <c r="JIA227" s="403"/>
      <c r="JIM227" s="727"/>
      <c r="JIP227" s="403"/>
      <c r="JIQ227" s="403"/>
      <c r="JJC227" s="727"/>
      <c r="JJF227" s="403"/>
      <c r="JJG227" s="403"/>
      <c r="JJS227" s="727"/>
      <c r="JJV227" s="403"/>
      <c r="JJW227" s="403"/>
      <c r="JKI227" s="727"/>
      <c r="JKL227" s="403"/>
      <c r="JKM227" s="403"/>
      <c r="JKY227" s="727"/>
      <c r="JLB227" s="403"/>
      <c r="JLC227" s="403"/>
      <c r="JLO227" s="727"/>
      <c r="JLR227" s="403"/>
      <c r="JLS227" s="403"/>
      <c r="JME227" s="727"/>
      <c r="JMH227" s="403"/>
      <c r="JMI227" s="403"/>
      <c r="JMU227" s="727"/>
      <c r="JMX227" s="403"/>
      <c r="JMY227" s="403"/>
      <c r="JNK227" s="727"/>
      <c r="JNN227" s="403"/>
      <c r="JNO227" s="403"/>
      <c r="JOA227" s="727"/>
      <c r="JOD227" s="403"/>
      <c r="JOE227" s="403"/>
      <c r="JOQ227" s="727"/>
      <c r="JOT227" s="403"/>
      <c r="JOU227" s="403"/>
      <c r="JPG227" s="727"/>
      <c r="JPJ227" s="403"/>
      <c r="JPK227" s="403"/>
      <c r="JPW227" s="727"/>
      <c r="JPZ227" s="403"/>
      <c r="JQA227" s="403"/>
      <c r="JQM227" s="727"/>
      <c r="JQP227" s="403"/>
      <c r="JQQ227" s="403"/>
      <c r="JRC227" s="727"/>
      <c r="JRF227" s="403"/>
      <c r="JRG227" s="403"/>
      <c r="JRS227" s="727"/>
      <c r="JRV227" s="403"/>
      <c r="JRW227" s="403"/>
      <c r="JSI227" s="727"/>
      <c r="JSL227" s="403"/>
      <c r="JSM227" s="403"/>
      <c r="JSY227" s="727"/>
      <c r="JTB227" s="403"/>
      <c r="JTC227" s="403"/>
      <c r="JTO227" s="727"/>
      <c r="JTR227" s="403"/>
      <c r="JTS227" s="403"/>
      <c r="JUE227" s="727"/>
      <c r="JUH227" s="403"/>
      <c r="JUI227" s="403"/>
      <c r="JUU227" s="727"/>
      <c r="JUX227" s="403"/>
      <c r="JUY227" s="403"/>
      <c r="JVK227" s="727"/>
      <c r="JVN227" s="403"/>
      <c r="JVO227" s="403"/>
      <c r="JWA227" s="727"/>
      <c r="JWD227" s="403"/>
      <c r="JWE227" s="403"/>
      <c r="JWQ227" s="727"/>
      <c r="JWT227" s="403"/>
      <c r="JWU227" s="403"/>
      <c r="JXG227" s="727"/>
      <c r="JXJ227" s="403"/>
      <c r="JXK227" s="403"/>
      <c r="JXW227" s="727"/>
      <c r="JXZ227" s="403"/>
      <c r="JYA227" s="403"/>
      <c r="JYM227" s="727"/>
      <c r="JYP227" s="403"/>
      <c r="JYQ227" s="403"/>
      <c r="JZC227" s="727"/>
      <c r="JZF227" s="403"/>
      <c r="JZG227" s="403"/>
      <c r="JZS227" s="727"/>
      <c r="JZV227" s="403"/>
      <c r="JZW227" s="403"/>
      <c r="KAI227" s="727"/>
      <c r="KAL227" s="403"/>
      <c r="KAM227" s="403"/>
      <c r="KAY227" s="727"/>
      <c r="KBB227" s="403"/>
      <c r="KBC227" s="403"/>
      <c r="KBO227" s="727"/>
      <c r="KBR227" s="403"/>
      <c r="KBS227" s="403"/>
      <c r="KCE227" s="727"/>
      <c r="KCH227" s="403"/>
      <c r="KCI227" s="403"/>
      <c r="KCU227" s="727"/>
      <c r="KCX227" s="403"/>
      <c r="KCY227" s="403"/>
      <c r="KDK227" s="727"/>
      <c r="KDN227" s="403"/>
      <c r="KDO227" s="403"/>
      <c r="KEA227" s="727"/>
      <c r="KED227" s="403"/>
      <c r="KEE227" s="403"/>
      <c r="KEQ227" s="727"/>
      <c r="KET227" s="403"/>
      <c r="KEU227" s="403"/>
      <c r="KFG227" s="727"/>
      <c r="KFJ227" s="403"/>
      <c r="KFK227" s="403"/>
      <c r="KFW227" s="727"/>
      <c r="KFZ227" s="403"/>
      <c r="KGA227" s="403"/>
      <c r="KGM227" s="727"/>
      <c r="KGP227" s="403"/>
      <c r="KGQ227" s="403"/>
      <c r="KHC227" s="727"/>
      <c r="KHF227" s="403"/>
      <c r="KHG227" s="403"/>
      <c r="KHS227" s="727"/>
      <c r="KHV227" s="403"/>
      <c r="KHW227" s="403"/>
      <c r="KII227" s="727"/>
      <c r="KIL227" s="403"/>
      <c r="KIM227" s="403"/>
      <c r="KIY227" s="727"/>
      <c r="KJB227" s="403"/>
      <c r="KJC227" s="403"/>
      <c r="KJO227" s="727"/>
      <c r="KJR227" s="403"/>
      <c r="KJS227" s="403"/>
      <c r="KKE227" s="727"/>
      <c r="KKH227" s="403"/>
      <c r="KKI227" s="403"/>
      <c r="KKU227" s="727"/>
      <c r="KKX227" s="403"/>
      <c r="KKY227" s="403"/>
      <c r="KLK227" s="727"/>
      <c r="KLN227" s="403"/>
      <c r="KLO227" s="403"/>
      <c r="KMA227" s="727"/>
      <c r="KMD227" s="403"/>
      <c r="KME227" s="403"/>
      <c r="KMQ227" s="727"/>
      <c r="KMT227" s="403"/>
      <c r="KMU227" s="403"/>
      <c r="KNG227" s="727"/>
      <c r="KNJ227" s="403"/>
      <c r="KNK227" s="403"/>
      <c r="KNW227" s="727"/>
      <c r="KNZ227" s="403"/>
      <c r="KOA227" s="403"/>
      <c r="KOM227" s="727"/>
      <c r="KOP227" s="403"/>
      <c r="KOQ227" s="403"/>
      <c r="KPC227" s="727"/>
      <c r="KPF227" s="403"/>
      <c r="KPG227" s="403"/>
      <c r="KPS227" s="727"/>
      <c r="KPV227" s="403"/>
      <c r="KPW227" s="403"/>
      <c r="KQI227" s="727"/>
      <c r="KQL227" s="403"/>
      <c r="KQM227" s="403"/>
      <c r="KQY227" s="727"/>
      <c r="KRB227" s="403"/>
      <c r="KRC227" s="403"/>
      <c r="KRO227" s="727"/>
      <c r="KRR227" s="403"/>
      <c r="KRS227" s="403"/>
      <c r="KSE227" s="727"/>
      <c r="KSH227" s="403"/>
      <c r="KSI227" s="403"/>
      <c r="KSU227" s="727"/>
      <c r="KSX227" s="403"/>
      <c r="KSY227" s="403"/>
      <c r="KTK227" s="727"/>
      <c r="KTN227" s="403"/>
      <c r="KTO227" s="403"/>
      <c r="KUA227" s="727"/>
      <c r="KUD227" s="403"/>
      <c r="KUE227" s="403"/>
      <c r="KUQ227" s="727"/>
      <c r="KUT227" s="403"/>
      <c r="KUU227" s="403"/>
      <c r="KVG227" s="727"/>
      <c r="KVJ227" s="403"/>
      <c r="KVK227" s="403"/>
      <c r="KVW227" s="727"/>
      <c r="KVZ227" s="403"/>
      <c r="KWA227" s="403"/>
      <c r="KWM227" s="727"/>
      <c r="KWP227" s="403"/>
      <c r="KWQ227" s="403"/>
      <c r="KXC227" s="727"/>
      <c r="KXF227" s="403"/>
      <c r="KXG227" s="403"/>
      <c r="KXS227" s="727"/>
      <c r="KXV227" s="403"/>
      <c r="KXW227" s="403"/>
      <c r="KYI227" s="727"/>
      <c r="KYL227" s="403"/>
      <c r="KYM227" s="403"/>
      <c r="KYY227" s="727"/>
      <c r="KZB227" s="403"/>
      <c r="KZC227" s="403"/>
      <c r="KZO227" s="727"/>
      <c r="KZR227" s="403"/>
      <c r="KZS227" s="403"/>
      <c r="LAE227" s="727"/>
      <c r="LAH227" s="403"/>
      <c r="LAI227" s="403"/>
      <c r="LAU227" s="727"/>
      <c r="LAX227" s="403"/>
      <c r="LAY227" s="403"/>
      <c r="LBK227" s="727"/>
      <c r="LBN227" s="403"/>
      <c r="LBO227" s="403"/>
      <c r="LCA227" s="727"/>
      <c r="LCD227" s="403"/>
      <c r="LCE227" s="403"/>
      <c r="LCQ227" s="727"/>
      <c r="LCT227" s="403"/>
      <c r="LCU227" s="403"/>
      <c r="LDG227" s="727"/>
      <c r="LDJ227" s="403"/>
      <c r="LDK227" s="403"/>
      <c r="LDW227" s="727"/>
      <c r="LDZ227" s="403"/>
      <c r="LEA227" s="403"/>
      <c r="LEM227" s="727"/>
      <c r="LEP227" s="403"/>
      <c r="LEQ227" s="403"/>
      <c r="LFC227" s="727"/>
      <c r="LFF227" s="403"/>
      <c r="LFG227" s="403"/>
      <c r="LFS227" s="727"/>
      <c r="LFV227" s="403"/>
      <c r="LFW227" s="403"/>
      <c r="LGI227" s="727"/>
      <c r="LGL227" s="403"/>
      <c r="LGM227" s="403"/>
      <c r="LGY227" s="727"/>
      <c r="LHB227" s="403"/>
      <c r="LHC227" s="403"/>
      <c r="LHO227" s="727"/>
      <c r="LHR227" s="403"/>
      <c r="LHS227" s="403"/>
      <c r="LIE227" s="727"/>
      <c r="LIH227" s="403"/>
      <c r="LII227" s="403"/>
      <c r="LIU227" s="727"/>
      <c r="LIX227" s="403"/>
      <c r="LIY227" s="403"/>
      <c r="LJK227" s="727"/>
      <c r="LJN227" s="403"/>
      <c r="LJO227" s="403"/>
      <c r="LKA227" s="727"/>
      <c r="LKD227" s="403"/>
      <c r="LKE227" s="403"/>
      <c r="LKQ227" s="727"/>
      <c r="LKT227" s="403"/>
      <c r="LKU227" s="403"/>
      <c r="LLG227" s="727"/>
      <c r="LLJ227" s="403"/>
      <c r="LLK227" s="403"/>
      <c r="LLW227" s="727"/>
      <c r="LLZ227" s="403"/>
      <c r="LMA227" s="403"/>
      <c r="LMM227" s="727"/>
      <c r="LMP227" s="403"/>
      <c r="LMQ227" s="403"/>
      <c r="LNC227" s="727"/>
      <c r="LNF227" s="403"/>
      <c r="LNG227" s="403"/>
      <c r="LNS227" s="727"/>
      <c r="LNV227" s="403"/>
      <c r="LNW227" s="403"/>
      <c r="LOI227" s="727"/>
      <c r="LOL227" s="403"/>
      <c r="LOM227" s="403"/>
      <c r="LOY227" s="727"/>
      <c r="LPB227" s="403"/>
      <c r="LPC227" s="403"/>
      <c r="LPO227" s="727"/>
      <c r="LPR227" s="403"/>
      <c r="LPS227" s="403"/>
      <c r="LQE227" s="727"/>
      <c r="LQH227" s="403"/>
      <c r="LQI227" s="403"/>
      <c r="LQU227" s="727"/>
      <c r="LQX227" s="403"/>
      <c r="LQY227" s="403"/>
      <c r="LRK227" s="727"/>
      <c r="LRN227" s="403"/>
      <c r="LRO227" s="403"/>
      <c r="LSA227" s="727"/>
      <c r="LSD227" s="403"/>
      <c r="LSE227" s="403"/>
      <c r="LSQ227" s="727"/>
      <c r="LST227" s="403"/>
      <c r="LSU227" s="403"/>
      <c r="LTG227" s="727"/>
      <c r="LTJ227" s="403"/>
      <c r="LTK227" s="403"/>
      <c r="LTW227" s="727"/>
      <c r="LTZ227" s="403"/>
      <c r="LUA227" s="403"/>
      <c r="LUM227" s="727"/>
      <c r="LUP227" s="403"/>
      <c r="LUQ227" s="403"/>
      <c r="LVC227" s="727"/>
      <c r="LVF227" s="403"/>
      <c r="LVG227" s="403"/>
      <c r="LVS227" s="727"/>
      <c r="LVV227" s="403"/>
      <c r="LVW227" s="403"/>
      <c r="LWI227" s="727"/>
      <c r="LWL227" s="403"/>
      <c r="LWM227" s="403"/>
      <c r="LWY227" s="727"/>
      <c r="LXB227" s="403"/>
      <c r="LXC227" s="403"/>
      <c r="LXO227" s="727"/>
      <c r="LXR227" s="403"/>
      <c r="LXS227" s="403"/>
      <c r="LYE227" s="727"/>
      <c r="LYH227" s="403"/>
      <c r="LYI227" s="403"/>
      <c r="LYU227" s="727"/>
      <c r="LYX227" s="403"/>
      <c r="LYY227" s="403"/>
      <c r="LZK227" s="727"/>
      <c r="LZN227" s="403"/>
      <c r="LZO227" s="403"/>
      <c r="MAA227" s="727"/>
      <c r="MAD227" s="403"/>
      <c r="MAE227" s="403"/>
      <c r="MAQ227" s="727"/>
      <c r="MAT227" s="403"/>
      <c r="MAU227" s="403"/>
      <c r="MBG227" s="727"/>
      <c r="MBJ227" s="403"/>
      <c r="MBK227" s="403"/>
      <c r="MBW227" s="727"/>
      <c r="MBZ227" s="403"/>
      <c r="MCA227" s="403"/>
      <c r="MCM227" s="727"/>
      <c r="MCP227" s="403"/>
      <c r="MCQ227" s="403"/>
      <c r="MDC227" s="727"/>
      <c r="MDF227" s="403"/>
      <c r="MDG227" s="403"/>
      <c r="MDS227" s="727"/>
      <c r="MDV227" s="403"/>
      <c r="MDW227" s="403"/>
      <c r="MEI227" s="727"/>
      <c r="MEL227" s="403"/>
      <c r="MEM227" s="403"/>
      <c r="MEY227" s="727"/>
      <c r="MFB227" s="403"/>
      <c r="MFC227" s="403"/>
      <c r="MFO227" s="727"/>
      <c r="MFR227" s="403"/>
      <c r="MFS227" s="403"/>
      <c r="MGE227" s="727"/>
      <c r="MGH227" s="403"/>
      <c r="MGI227" s="403"/>
      <c r="MGU227" s="727"/>
      <c r="MGX227" s="403"/>
      <c r="MGY227" s="403"/>
      <c r="MHK227" s="727"/>
      <c r="MHN227" s="403"/>
      <c r="MHO227" s="403"/>
      <c r="MIA227" s="727"/>
      <c r="MID227" s="403"/>
      <c r="MIE227" s="403"/>
      <c r="MIQ227" s="727"/>
      <c r="MIT227" s="403"/>
      <c r="MIU227" s="403"/>
      <c r="MJG227" s="727"/>
      <c r="MJJ227" s="403"/>
      <c r="MJK227" s="403"/>
      <c r="MJW227" s="727"/>
      <c r="MJZ227" s="403"/>
      <c r="MKA227" s="403"/>
      <c r="MKM227" s="727"/>
      <c r="MKP227" s="403"/>
      <c r="MKQ227" s="403"/>
      <c r="MLC227" s="727"/>
      <c r="MLF227" s="403"/>
      <c r="MLG227" s="403"/>
      <c r="MLS227" s="727"/>
      <c r="MLV227" s="403"/>
      <c r="MLW227" s="403"/>
      <c r="MMI227" s="727"/>
      <c r="MML227" s="403"/>
      <c r="MMM227" s="403"/>
      <c r="MMY227" s="727"/>
      <c r="MNB227" s="403"/>
      <c r="MNC227" s="403"/>
      <c r="MNO227" s="727"/>
      <c r="MNR227" s="403"/>
      <c r="MNS227" s="403"/>
      <c r="MOE227" s="727"/>
      <c r="MOH227" s="403"/>
      <c r="MOI227" s="403"/>
      <c r="MOU227" s="727"/>
      <c r="MOX227" s="403"/>
      <c r="MOY227" s="403"/>
      <c r="MPK227" s="727"/>
      <c r="MPN227" s="403"/>
      <c r="MPO227" s="403"/>
      <c r="MQA227" s="727"/>
      <c r="MQD227" s="403"/>
      <c r="MQE227" s="403"/>
      <c r="MQQ227" s="727"/>
      <c r="MQT227" s="403"/>
      <c r="MQU227" s="403"/>
      <c r="MRG227" s="727"/>
      <c r="MRJ227" s="403"/>
      <c r="MRK227" s="403"/>
      <c r="MRW227" s="727"/>
      <c r="MRZ227" s="403"/>
      <c r="MSA227" s="403"/>
      <c r="MSM227" s="727"/>
      <c r="MSP227" s="403"/>
      <c r="MSQ227" s="403"/>
      <c r="MTC227" s="727"/>
      <c r="MTF227" s="403"/>
      <c r="MTG227" s="403"/>
      <c r="MTS227" s="727"/>
      <c r="MTV227" s="403"/>
      <c r="MTW227" s="403"/>
      <c r="MUI227" s="727"/>
      <c r="MUL227" s="403"/>
      <c r="MUM227" s="403"/>
      <c r="MUY227" s="727"/>
      <c r="MVB227" s="403"/>
      <c r="MVC227" s="403"/>
      <c r="MVO227" s="727"/>
      <c r="MVR227" s="403"/>
      <c r="MVS227" s="403"/>
      <c r="MWE227" s="727"/>
      <c r="MWH227" s="403"/>
      <c r="MWI227" s="403"/>
      <c r="MWU227" s="727"/>
      <c r="MWX227" s="403"/>
      <c r="MWY227" s="403"/>
      <c r="MXK227" s="727"/>
      <c r="MXN227" s="403"/>
      <c r="MXO227" s="403"/>
      <c r="MYA227" s="727"/>
      <c r="MYD227" s="403"/>
      <c r="MYE227" s="403"/>
      <c r="MYQ227" s="727"/>
      <c r="MYT227" s="403"/>
      <c r="MYU227" s="403"/>
      <c r="MZG227" s="727"/>
      <c r="MZJ227" s="403"/>
      <c r="MZK227" s="403"/>
      <c r="MZW227" s="727"/>
      <c r="MZZ227" s="403"/>
      <c r="NAA227" s="403"/>
      <c r="NAM227" s="727"/>
      <c r="NAP227" s="403"/>
      <c r="NAQ227" s="403"/>
      <c r="NBC227" s="727"/>
      <c r="NBF227" s="403"/>
      <c r="NBG227" s="403"/>
      <c r="NBS227" s="727"/>
      <c r="NBV227" s="403"/>
      <c r="NBW227" s="403"/>
      <c r="NCI227" s="727"/>
      <c r="NCL227" s="403"/>
      <c r="NCM227" s="403"/>
      <c r="NCY227" s="727"/>
      <c r="NDB227" s="403"/>
      <c r="NDC227" s="403"/>
      <c r="NDO227" s="727"/>
      <c r="NDR227" s="403"/>
      <c r="NDS227" s="403"/>
      <c r="NEE227" s="727"/>
      <c r="NEH227" s="403"/>
      <c r="NEI227" s="403"/>
      <c r="NEU227" s="727"/>
      <c r="NEX227" s="403"/>
      <c r="NEY227" s="403"/>
      <c r="NFK227" s="727"/>
      <c r="NFN227" s="403"/>
      <c r="NFO227" s="403"/>
      <c r="NGA227" s="727"/>
      <c r="NGD227" s="403"/>
      <c r="NGE227" s="403"/>
      <c r="NGQ227" s="727"/>
      <c r="NGT227" s="403"/>
      <c r="NGU227" s="403"/>
      <c r="NHG227" s="727"/>
      <c r="NHJ227" s="403"/>
      <c r="NHK227" s="403"/>
      <c r="NHW227" s="727"/>
      <c r="NHZ227" s="403"/>
      <c r="NIA227" s="403"/>
      <c r="NIM227" s="727"/>
      <c r="NIP227" s="403"/>
      <c r="NIQ227" s="403"/>
      <c r="NJC227" s="727"/>
      <c r="NJF227" s="403"/>
      <c r="NJG227" s="403"/>
      <c r="NJS227" s="727"/>
      <c r="NJV227" s="403"/>
      <c r="NJW227" s="403"/>
      <c r="NKI227" s="727"/>
      <c r="NKL227" s="403"/>
      <c r="NKM227" s="403"/>
      <c r="NKY227" s="727"/>
      <c r="NLB227" s="403"/>
      <c r="NLC227" s="403"/>
      <c r="NLO227" s="727"/>
      <c r="NLR227" s="403"/>
      <c r="NLS227" s="403"/>
      <c r="NME227" s="727"/>
      <c r="NMH227" s="403"/>
      <c r="NMI227" s="403"/>
      <c r="NMU227" s="727"/>
      <c r="NMX227" s="403"/>
      <c r="NMY227" s="403"/>
      <c r="NNK227" s="727"/>
      <c r="NNN227" s="403"/>
      <c r="NNO227" s="403"/>
      <c r="NOA227" s="727"/>
      <c r="NOD227" s="403"/>
      <c r="NOE227" s="403"/>
      <c r="NOQ227" s="727"/>
      <c r="NOT227" s="403"/>
      <c r="NOU227" s="403"/>
      <c r="NPG227" s="727"/>
      <c r="NPJ227" s="403"/>
      <c r="NPK227" s="403"/>
      <c r="NPW227" s="727"/>
      <c r="NPZ227" s="403"/>
      <c r="NQA227" s="403"/>
      <c r="NQM227" s="727"/>
      <c r="NQP227" s="403"/>
      <c r="NQQ227" s="403"/>
      <c r="NRC227" s="727"/>
      <c r="NRF227" s="403"/>
      <c r="NRG227" s="403"/>
      <c r="NRS227" s="727"/>
      <c r="NRV227" s="403"/>
      <c r="NRW227" s="403"/>
      <c r="NSI227" s="727"/>
      <c r="NSL227" s="403"/>
      <c r="NSM227" s="403"/>
      <c r="NSY227" s="727"/>
      <c r="NTB227" s="403"/>
      <c r="NTC227" s="403"/>
      <c r="NTO227" s="727"/>
      <c r="NTR227" s="403"/>
      <c r="NTS227" s="403"/>
      <c r="NUE227" s="727"/>
      <c r="NUH227" s="403"/>
      <c r="NUI227" s="403"/>
      <c r="NUU227" s="727"/>
      <c r="NUX227" s="403"/>
      <c r="NUY227" s="403"/>
      <c r="NVK227" s="727"/>
      <c r="NVN227" s="403"/>
      <c r="NVO227" s="403"/>
      <c r="NWA227" s="727"/>
      <c r="NWD227" s="403"/>
      <c r="NWE227" s="403"/>
      <c r="NWQ227" s="727"/>
      <c r="NWT227" s="403"/>
      <c r="NWU227" s="403"/>
      <c r="NXG227" s="727"/>
      <c r="NXJ227" s="403"/>
      <c r="NXK227" s="403"/>
      <c r="NXW227" s="727"/>
      <c r="NXZ227" s="403"/>
      <c r="NYA227" s="403"/>
      <c r="NYM227" s="727"/>
      <c r="NYP227" s="403"/>
      <c r="NYQ227" s="403"/>
      <c r="NZC227" s="727"/>
      <c r="NZF227" s="403"/>
      <c r="NZG227" s="403"/>
      <c r="NZS227" s="727"/>
      <c r="NZV227" s="403"/>
      <c r="NZW227" s="403"/>
      <c r="OAI227" s="727"/>
      <c r="OAL227" s="403"/>
      <c r="OAM227" s="403"/>
      <c r="OAY227" s="727"/>
      <c r="OBB227" s="403"/>
      <c r="OBC227" s="403"/>
      <c r="OBO227" s="727"/>
      <c r="OBR227" s="403"/>
      <c r="OBS227" s="403"/>
      <c r="OCE227" s="727"/>
      <c r="OCH227" s="403"/>
      <c r="OCI227" s="403"/>
      <c r="OCU227" s="727"/>
      <c r="OCX227" s="403"/>
      <c r="OCY227" s="403"/>
      <c r="ODK227" s="727"/>
      <c r="ODN227" s="403"/>
      <c r="ODO227" s="403"/>
      <c r="OEA227" s="727"/>
      <c r="OED227" s="403"/>
      <c r="OEE227" s="403"/>
      <c r="OEQ227" s="727"/>
      <c r="OET227" s="403"/>
      <c r="OEU227" s="403"/>
      <c r="OFG227" s="727"/>
      <c r="OFJ227" s="403"/>
      <c r="OFK227" s="403"/>
      <c r="OFW227" s="727"/>
      <c r="OFZ227" s="403"/>
      <c r="OGA227" s="403"/>
      <c r="OGM227" s="727"/>
      <c r="OGP227" s="403"/>
      <c r="OGQ227" s="403"/>
      <c r="OHC227" s="727"/>
      <c r="OHF227" s="403"/>
      <c r="OHG227" s="403"/>
      <c r="OHS227" s="727"/>
      <c r="OHV227" s="403"/>
      <c r="OHW227" s="403"/>
      <c r="OII227" s="727"/>
      <c r="OIL227" s="403"/>
      <c r="OIM227" s="403"/>
      <c r="OIY227" s="727"/>
      <c r="OJB227" s="403"/>
      <c r="OJC227" s="403"/>
      <c r="OJO227" s="727"/>
      <c r="OJR227" s="403"/>
      <c r="OJS227" s="403"/>
      <c r="OKE227" s="727"/>
      <c r="OKH227" s="403"/>
      <c r="OKI227" s="403"/>
      <c r="OKU227" s="727"/>
      <c r="OKX227" s="403"/>
      <c r="OKY227" s="403"/>
      <c r="OLK227" s="727"/>
      <c r="OLN227" s="403"/>
      <c r="OLO227" s="403"/>
      <c r="OMA227" s="727"/>
      <c r="OMD227" s="403"/>
      <c r="OME227" s="403"/>
      <c r="OMQ227" s="727"/>
      <c r="OMT227" s="403"/>
      <c r="OMU227" s="403"/>
      <c r="ONG227" s="727"/>
      <c r="ONJ227" s="403"/>
      <c r="ONK227" s="403"/>
      <c r="ONW227" s="727"/>
      <c r="ONZ227" s="403"/>
      <c r="OOA227" s="403"/>
      <c r="OOM227" s="727"/>
      <c r="OOP227" s="403"/>
      <c r="OOQ227" s="403"/>
      <c r="OPC227" s="727"/>
      <c r="OPF227" s="403"/>
      <c r="OPG227" s="403"/>
      <c r="OPS227" s="727"/>
      <c r="OPV227" s="403"/>
      <c r="OPW227" s="403"/>
      <c r="OQI227" s="727"/>
      <c r="OQL227" s="403"/>
      <c r="OQM227" s="403"/>
      <c r="OQY227" s="727"/>
      <c r="ORB227" s="403"/>
      <c r="ORC227" s="403"/>
      <c r="ORO227" s="727"/>
      <c r="ORR227" s="403"/>
      <c r="ORS227" s="403"/>
      <c r="OSE227" s="727"/>
      <c r="OSH227" s="403"/>
      <c r="OSI227" s="403"/>
      <c r="OSU227" s="727"/>
      <c r="OSX227" s="403"/>
      <c r="OSY227" s="403"/>
      <c r="OTK227" s="727"/>
      <c r="OTN227" s="403"/>
      <c r="OTO227" s="403"/>
      <c r="OUA227" s="727"/>
      <c r="OUD227" s="403"/>
      <c r="OUE227" s="403"/>
      <c r="OUQ227" s="727"/>
      <c r="OUT227" s="403"/>
      <c r="OUU227" s="403"/>
      <c r="OVG227" s="727"/>
      <c r="OVJ227" s="403"/>
      <c r="OVK227" s="403"/>
      <c r="OVW227" s="727"/>
      <c r="OVZ227" s="403"/>
      <c r="OWA227" s="403"/>
      <c r="OWM227" s="727"/>
      <c r="OWP227" s="403"/>
      <c r="OWQ227" s="403"/>
      <c r="OXC227" s="727"/>
      <c r="OXF227" s="403"/>
      <c r="OXG227" s="403"/>
      <c r="OXS227" s="727"/>
      <c r="OXV227" s="403"/>
      <c r="OXW227" s="403"/>
      <c r="OYI227" s="727"/>
      <c r="OYL227" s="403"/>
      <c r="OYM227" s="403"/>
      <c r="OYY227" s="727"/>
      <c r="OZB227" s="403"/>
      <c r="OZC227" s="403"/>
      <c r="OZO227" s="727"/>
      <c r="OZR227" s="403"/>
      <c r="OZS227" s="403"/>
      <c r="PAE227" s="727"/>
      <c r="PAH227" s="403"/>
      <c r="PAI227" s="403"/>
      <c r="PAU227" s="727"/>
      <c r="PAX227" s="403"/>
      <c r="PAY227" s="403"/>
      <c r="PBK227" s="727"/>
      <c r="PBN227" s="403"/>
      <c r="PBO227" s="403"/>
      <c r="PCA227" s="727"/>
      <c r="PCD227" s="403"/>
      <c r="PCE227" s="403"/>
      <c r="PCQ227" s="727"/>
      <c r="PCT227" s="403"/>
      <c r="PCU227" s="403"/>
      <c r="PDG227" s="727"/>
      <c r="PDJ227" s="403"/>
      <c r="PDK227" s="403"/>
      <c r="PDW227" s="727"/>
      <c r="PDZ227" s="403"/>
      <c r="PEA227" s="403"/>
      <c r="PEM227" s="727"/>
      <c r="PEP227" s="403"/>
      <c r="PEQ227" s="403"/>
      <c r="PFC227" s="727"/>
      <c r="PFF227" s="403"/>
      <c r="PFG227" s="403"/>
      <c r="PFS227" s="727"/>
      <c r="PFV227" s="403"/>
      <c r="PFW227" s="403"/>
      <c r="PGI227" s="727"/>
      <c r="PGL227" s="403"/>
      <c r="PGM227" s="403"/>
      <c r="PGY227" s="727"/>
      <c r="PHB227" s="403"/>
      <c r="PHC227" s="403"/>
      <c r="PHO227" s="727"/>
      <c r="PHR227" s="403"/>
      <c r="PHS227" s="403"/>
      <c r="PIE227" s="727"/>
      <c r="PIH227" s="403"/>
      <c r="PII227" s="403"/>
      <c r="PIU227" s="727"/>
      <c r="PIX227" s="403"/>
      <c r="PIY227" s="403"/>
      <c r="PJK227" s="727"/>
      <c r="PJN227" s="403"/>
      <c r="PJO227" s="403"/>
      <c r="PKA227" s="727"/>
      <c r="PKD227" s="403"/>
      <c r="PKE227" s="403"/>
      <c r="PKQ227" s="727"/>
      <c r="PKT227" s="403"/>
      <c r="PKU227" s="403"/>
      <c r="PLG227" s="727"/>
      <c r="PLJ227" s="403"/>
      <c r="PLK227" s="403"/>
      <c r="PLW227" s="727"/>
      <c r="PLZ227" s="403"/>
      <c r="PMA227" s="403"/>
      <c r="PMM227" s="727"/>
      <c r="PMP227" s="403"/>
      <c r="PMQ227" s="403"/>
      <c r="PNC227" s="727"/>
      <c r="PNF227" s="403"/>
      <c r="PNG227" s="403"/>
      <c r="PNS227" s="727"/>
      <c r="PNV227" s="403"/>
      <c r="PNW227" s="403"/>
      <c r="POI227" s="727"/>
      <c r="POL227" s="403"/>
      <c r="POM227" s="403"/>
      <c r="POY227" s="727"/>
      <c r="PPB227" s="403"/>
      <c r="PPC227" s="403"/>
      <c r="PPO227" s="727"/>
      <c r="PPR227" s="403"/>
      <c r="PPS227" s="403"/>
      <c r="PQE227" s="727"/>
      <c r="PQH227" s="403"/>
      <c r="PQI227" s="403"/>
      <c r="PQU227" s="727"/>
      <c r="PQX227" s="403"/>
      <c r="PQY227" s="403"/>
      <c r="PRK227" s="727"/>
      <c r="PRN227" s="403"/>
      <c r="PRO227" s="403"/>
      <c r="PSA227" s="727"/>
      <c r="PSD227" s="403"/>
      <c r="PSE227" s="403"/>
      <c r="PSQ227" s="727"/>
      <c r="PST227" s="403"/>
      <c r="PSU227" s="403"/>
      <c r="PTG227" s="727"/>
      <c r="PTJ227" s="403"/>
      <c r="PTK227" s="403"/>
      <c r="PTW227" s="727"/>
      <c r="PTZ227" s="403"/>
      <c r="PUA227" s="403"/>
      <c r="PUM227" s="727"/>
      <c r="PUP227" s="403"/>
      <c r="PUQ227" s="403"/>
      <c r="PVC227" s="727"/>
      <c r="PVF227" s="403"/>
      <c r="PVG227" s="403"/>
      <c r="PVS227" s="727"/>
      <c r="PVV227" s="403"/>
      <c r="PVW227" s="403"/>
      <c r="PWI227" s="727"/>
      <c r="PWL227" s="403"/>
      <c r="PWM227" s="403"/>
      <c r="PWY227" s="727"/>
      <c r="PXB227" s="403"/>
      <c r="PXC227" s="403"/>
      <c r="PXO227" s="727"/>
      <c r="PXR227" s="403"/>
      <c r="PXS227" s="403"/>
      <c r="PYE227" s="727"/>
      <c r="PYH227" s="403"/>
      <c r="PYI227" s="403"/>
      <c r="PYU227" s="727"/>
      <c r="PYX227" s="403"/>
      <c r="PYY227" s="403"/>
      <c r="PZK227" s="727"/>
      <c r="PZN227" s="403"/>
      <c r="PZO227" s="403"/>
      <c r="QAA227" s="727"/>
      <c r="QAD227" s="403"/>
      <c r="QAE227" s="403"/>
      <c r="QAQ227" s="727"/>
      <c r="QAT227" s="403"/>
      <c r="QAU227" s="403"/>
      <c r="QBG227" s="727"/>
      <c r="QBJ227" s="403"/>
      <c r="QBK227" s="403"/>
      <c r="QBW227" s="727"/>
      <c r="QBZ227" s="403"/>
      <c r="QCA227" s="403"/>
      <c r="QCM227" s="727"/>
      <c r="QCP227" s="403"/>
      <c r="QCQ227" s="403"/>
      <c r="QDC227" s="727"/>
      <c r="QDF227" s="403"/>
      <c r="QDG227" s="403"/>
      <c r="QDS227" s="727"/>
      <c r="QDV227" s="403"/>
      <c r="QDW227" s="403"/>
      <c r="QEI227" s="727"/>
      <c r="QEL227" s="403"/>
      <c r="QEM227" s="403"/>
      <c r="QEY227" s="727"/>
      <c r="QFB227" s="403"/>
      <c r="QFC227" s="403"/>
      <c r="QFO227" s="727"/>
      <c r="QFR227" s="403"/>
      <c r="QFS227" s="403"/>
      <c r="QGE227" s="727"/>
      <c r="QGH227" s="403"/>
      <c r="QGI227" s="403"/>
      <c r="QGU227" s="727"/>
      <c r="QGX227" s="403"/>
      <c r="QGY227" s="403"/>
      <c r="QHK227" s="727"/>
      <c r="QHN227" s="403"/>
      <c r="QHO227" s="403"/>
      <c r="QIA227" s="727"/>
      <c r="QID227" s="403"/>
      <c r="QIE227" s="403"/>
      <c r="QIQ227" s="727"/>
      <c r="QIT227" s="403"/>
      <c r="QIU227" s="403"/>
      <c r="QJG227" s="727"/>
      <c r="QJJ227" s="403"/>
      <c r="QJK227" s="403"/>
      <c r="QJW227" s="727"/>
      <c r="QJZ227" s="403"/>
      <c r="QKA227" s="403"/>
      <c r="QKM227" s="727"/>
      <c r="QKP227" s="403"/>
      <c r="QKQ227" s="403"/>
      <c r="QLC227" s="727"/>
      <c r="QLF227" s="403"/>
      <c r="QLG227" s="403"/>
      <c r="QLS227" s="727"/>
      <c r="QLV227" s="403"/>
      <c r="QLW227" s="403"/>
      <c r="QMI227" s="727"/>
      <c r="QML227" s="403"/>
      <c r="QMM227" s="403"/>
      <c r="QMY227" s="727"/>
      <c r="QNB227" s="403"/>
      <c r="QNC227" s="403"/>
      <c r="QNO227" s="727"/>
      <c r="QNR227" s="403"/>
      <c r="QNS227" s="403"/>
      <c r="QOE227" s="727"/>
      <c r="QOH227" s="403"/>
      <c r="QOI227" s="403"/>
      <c r="QOU227" s="727"/>
      <c r="QOX227" s="403"/>
      <c r="QOY227" s="403"/>
      <c r="QPK227" s="727"/>
      <c r="QPN227" s="403"/>
      <c r="QPO227" s="403"/>
      <c r="QQA227" s="727"/>
      <c r="QQD227" s="403"/>
      <c r="QQE227" s="403"/>
      <c r="QQQ227" s="727"/>
      <c r="QQT227" s="403"/>
      <c r="QQU227" s="403"/>
      <c r="QRG227" s="727"/>
      <c r="QRJ227" s="403"/>
      <c r="QRK227" s="403"/>
      <c r="QRW227" s="727"/>
      <c r="QRZ227" s="403"/>
      <c r="QSA227" s="403"/>
      <c r="QSM227" s="727"/>
      <c r="QSP227" s="403"/>
      <c r="QSQ227" s="403"/>
      <c r="QTC227" s="727"/>
      <c r="QTF227" s="403"/>
      <c r="QTG227" s="403"/>
      <c r="QTS227" s="727"/>
      <c r="QTV227" s="403"/>
      <c r="QTW227" s="403"/>
      <c r="QUI227" s="727"/>
      <c r="QUL227" s="403"/>
      <c r="QUM227" s="403"/>
      <c r="QUY227" s="727"/>
      <c r="QVB227" s="403"/>
      <c r="QVC227" s="403"/>
      <c r="QVO227" s="727"/>
      <c r="QVR227" s="403"/>
      <c r="QVS227" s="403"/>
      <c r="QWE227" s="727"/>
      <c r="QWH227" s="403"/>
      <c r="QWI227" s="403"/>
      <c r="QWU227" s="727"/>
      <c r="QWX227" s="403"/>
      <c r="QWY227" s="403"/>
      <c r="QXK227" s="727"/>
      <c r="QXN227" s="403"/>
      <c r="QXO227" s="403"/>
      <c r="QYA227" s="727"/>
      <c r="QYD227" s="403"/>
      <c r="QYE227" s="403"/>
      <c r="QYQ227" s="727"/>
      <c r="QYT227" s="403"/>
      <c r="QYU227" s="403"/>
      <c r="QZG227" s="727"/>
      <c r="QZJ227" s="403"/>
      <c r="QZK227" s="403"/>
      <c r="QZW227" s="727"/>
      <c r="QZZ227" s="403"/>
      <c r="RAA227" s="403"/>
      <c r="RAM227" s="727"/>
      <c r="RAP227" s="403"/>
      <c r="RAQ227" s="403"/>
      <c r="RBC227" s="727"/>
      <c r="RBF227" s="403"/>
      <c r="RBG227" s="403"/>
      <c r="RBS227" s="727"/>
      <c r="RBV227" s="403"/>
      <c r="RBW227" s="403"/>
      <c r="RCI227" s="727"/>
      <c r="RCL227" s="403"/>
      <c r="RCM227" s="403"/>
      <c r="RCY227" s="727"/>
      <c r="RDB227" s="403"/>
      <c r="RDC227" s="403"/>
      <c r="RDO227" s="727"/>
      <c r="RDR227" s="403"/>
      <c r="RDS227" s="403"/>
      <c r="REE227" s="727"/>
      <c r="REH227" s="403"/>
      <c r="REI227" s="403"/>
      <c r="REU227" s="727"/>
      <c r="REX227" s="403"/>
      <c r="REY227" s="403"/>
      <c r="RFK227" s="727"/>
      <c r="RFN227" s="403"/>
      <c r="RFO227" s="403"/>
      <c r="RGA227" s="727"/>
      <c r="RGD227" s="403"/>
      <c r="RGE227" s="403"/>
      <c r="RGQ227" s="727"/>
      <c r="RGT227" s="403"/>
      <c r="RGU227" s="403"/>
      <c r="RHG227" s="727"/>
      <c r="RHJ227" s="403"/>
      <c r="RHK227" s="403"/>
      <c r="RHW227" s="727"/>
      <c r="RHZ227" s="403"/>
      <c r="RIA227" s="403"/>
      <c r="RIM227" s="727"/>
      <c r="RIP227" s="403"/>
      <c r="RIQ227" s="403"/>
      <c r="RJC227" s="727"/>
      <c r="RJF227" s="403"/>
      <c r="RJG227" s="403"/>
      <c r="RJS227" s="727"/>
      <c r="RJV227" s="403"/>
      <c r="RJW227" s="403"/>
      <c r="RKI227" s="727"/>
      <c r="RKL227" s="403"/>
      <c r="RKM227" s="403"/>
      <c r="RKY227" s="727"/>
      <c r="RLB227" s="403"/>
      <c r="RLC227" s="403"/>
      <c r="RLO227" s="727"/>
      <c r="RLR227" s="403"/>
      <c r="RLS227" s="403"/>
      <c r="RME227" s="727"/>
      <c r="RMH227" s="403"/>
      <c r="RMI227" s="403"/>
      <c r="RMU227" s="727"/>
      <c r="RMX227" s="403"/>
      <c r="RMY227" s="403"/>
      <c r="RNK227" s="727"/>
      <c r="RNN227" s="403"/>
      <c r="RNO227" s="403"/>
      <c r="ROA227" s="727"/>
      <c r="ROD227" s="403"/>
      <c r="ROE227" s="403"/>
      <c r="ROQ227" s="727"/>
      <c r="ROT227" s="403"/>
      <c r="ROU227" s="403"/>
      <c r="RPG227" s="727"/>
      <c r="RPJ227" s="403"/>
      <c r="RPK227" s="403"/>
      <c r="RPW227" s="727"/>
      <c r="RPZ227" s="403"/>
      <c r="RQA227" s="403"/>
      <c r="RQM227" s="727"/>
      <c r="RQP227" s="403"/>
      <c r="RQQ227" s="403"/>
      <c r="RRC227" s="727"/>
      <c r="RRF227" s="403"/>
      <c r="RRG227" s="403"/>
      <c r="RRS227" s="727"/>
      <c r="RRV227" s="403"/>
      <c r="RRW227" s="403"/>
      <c r="RSI227" s="727"/>
      <c r="RSL227" s="403"/>
      <c r="RSM227" s="403"/>
      <c r="RSY227" s="727"/>
      <c r="RTB227" s="403"/>
      <c r="RTC227" s="403"/>
      <c r="RTO227" s="727"/>
      <c r="RTR227" s="403"/>
      <c r="RTS227" s="403"/>
      <c r="RUE227" s="727"/>
      <c r="RUH227" s="403"/>
      <c r="RUI227" s="403"/>
      <c r="RUU227" s="727"/>
      <c r="RUX227" s="403"/>
      <c r="RUY227" s="403"/>
      <c r="RVK227" s="727"/>
      <c r="RVN227" s="403"/>
      <c r="RVO227" s="403"/>
      <c r="RWA227" s="727"/>
      <c r="RWD227" s="403"/>
      <c r="RWE227" s="403"/>
      <c r="RWQ227" s="727"/>
      <c r="RWT227" s="403"/>
      <c r="RWU227" s="403"/>
      <c r="RXG227" s="727"/>
      <c r="RXJ227" s="403"/>
      <c r="RXK227" s="403"/>
      <c r="RXW227" s="727"/>
      <c r="RXZ227" s="403"/>
      <c r="RYA227" s="403"/>
      <c r="RYM227" s="727"/>
      <c r="RYP227" s="403"/>
      <c r="RYQ227" s="403"/>
      <c r="RZC227" s="727"/>
      <c r="RZF227" s="403"/>
      <c r="RZG227" s="403"/>
      <c r="RZS227" s="727"/>
      <c r="RZV227" s="403"/>
      <c r="RZW227" s="403"/>
      <c r="SAI227" s="727"/>
      <c r="SAL227" s="403"/>
      <c r="SAM227" s="403"/>
      <c r="SAY227" s="727"/>
      <c r="SBB227" s="403"/>
      <c r="SBC227" s="403"/>
      <c r="SBO227" s="727"/>
      <c r="SBR227" s="403"/>
      <c r="SBS227" s="403"/>
      <c r="SCE227" s="727"/>
      <c r="SCH227" s="403"/>
      <c r="SCI227" s="403"/>
      <c r="SCU227" s="727"/>
      <c r="SCX227" s="403"/>
      <c r="SCY227" s="403"/>
      <c r="SDK227" s="727"/>
      <c r="SDN227" s="403"/>
      <c r="SDO227" s="403"/>
      <c r="SEA227" s="727"/>
      <c r="SED227" s="403"/>
      <c r="SEE227" s="403"/>
      <c r="SEQ227" s="727"/>
      <c r="SET227" s="403"/>
      <c r="SEU227" s="403"/>
      <c r="SFG227" s="727"/>
      <c r="SFJ227" s="403"/>
      <c r="SFK227" s="403"/>
      <c r="SFW227" s="727"/>
      <c r="SFZ227" s="403"/>
      <c r="SGA227" s="403"/>
      <c r="SGM227" s="727"/>
      <c r="SGP227" s="403"/>
      <c r="SGQ227" s="403"/>
      <c r="SHC227" s="727"/>
      <c r="SHF227" s="403"/>
      <c r="SHG227" s="403"/>
      <c r="SHS227" s="727"/>
      <c r="SHV227" s="403"/>
      <c r="SHW227" s="403"/>
      <c r="SII227" s="727"/>
      <c r="SIL227" s="403"/>
      <c r="SIM227" s="403"/>
      <c r="SIY227" s="727"/>
      <c r="SJB227" s="403"/>
      <c r="SJC227" s="403"/>
      <c r="SJO227" s="727"/>
      <c r="SJR227" s="403"/>
      <c r="SJS227" s="403"/>
      <c r="SKE227" s="727"/>
      <c r="SKH227" s="403"/>
      <c r="SKI227" s="403"/>
      <c r="SKU227" s="727"/>
      <c r="SKX227" s="403"/>
      <c r="SKY227" s="403"/>
      <c r="SLK227" s="727"/>
      <c r="SLN227" s="403"/>
      <c r="SLO227" s="403"/>
      <c r="SMA227" s="727"/>
      <c r="SMD227" s="403"/>
      <c r="SME227" s="403"/>
      <c r="SMQ227" s="727"/>
      <c r="SMT227" s="403"/>
      <c r="SMU227" s="403"/>
      <c r="SNG227" s="727"/>
      <c r="SNJ227" s="403"/>
      <c r="SNK227" s="403"/>
      <c r="SNW227" s="727"/>
      <c r="SNZ227" s="403"/>
      <c r="SOA227" s="403"/>
      <c r="SOM227" s="727"/>
      <c r="SOP227" s="403"/>
      <c r="SOQ227" s="403"/>
      <c r="SPC227" s="727"/>
      <c r="SPF227" s="403"/>
      <c r="SPG227" s="403"/>
      <c r="SPS227" s="727"/>
      <c r="SPV227" s="403"/>
      <c r="SPW227" s="403"/>
      <c r="SQI227" s="727"/>
      <c r="SQL227" s="403"/>
      <c r="SQM227" s="403"/>
      <c r="SQY227" s="727"/>
      <c r="SRB227" s="403"/>
      <c r="SRC227" s="403"/>
      <c r="SRO227" s="727"/>
      <c r="SRR227" s="403"/>
      <c r="SRS227" s="403"/>
      <c r="SSE227" s="727"/>
      <c r="SSH227" s="403"/>
      <c r="SSI227" s="403"/>
      <c r="SSU227" s="727"/>
      <c r="SSX227" s="403"/>
      <c r="SSY227" s="403"/>
      <c r="STK227" s="727"/>
      <c r="STN227" s="403"/>
      <c r="STO227" s="403"/>
      <c r="SUA227" s="727"/>
      <c r="SUD227" s="403"/>
      <c r="SUE227" s="403"/>
      <c r="SUQ227" s="727"/>
      <c r="SUT227" s="403"/>
      <c r="SUU227" s="403"/>
      <c r="SVG227" s="727"/>
      <c r="SVJ227" s="403"/>
      <c r="SVK227" s="403"/>
      <c r="SVW227" s="727"/>
      <c r="SVZ227" s="403"/>
      <c r="SWA227" s="403"/>
      <c r="SWM227" s="727"/>
      <c r="SWP227" s="403"/>
      <c r="SWQ227" s="403"/>
      <c r="SXC227" s="727"/>
      <c r="SXF227" s="403"/>
      <c r="SXG227" s="403"/>
      <c r="SXS227" s="727"/>
      <c r="SXV227" s="403"/>
      <c r="SXW227" s="403"/>
      <c r="SYI227" s="727"/>
      <c r="SYL227" s="403"/>
      <c r="SYM227" s="403"/>
      <c r="SYY227" s="727"/>
      <c r="SZB227" s="403"/>
      <c r="SZC227" s="403"/>
      <c r="SZO227" s="727"/>
      <c r="SZR227" s="403"/>
      <c r="SZS227" s="403"/>
      <c r="TAE227" s="727"/>
      <c r="TAH227" s="403"/>
      <c r="TAI227" s="403"/>
      <c r="TAU227" s="727"/>
      <c r="TAX227" s="403"/>
      <c r="TAY227" s="403"/>
      <c r="TBK227" s="727"/>
      <c r="TBN227" s="403"/>
      <c r="TBO227" s="403"/>
      <c r="TCA227" s="727"/>
      <c r="TCD227" s="403"/>
      <c r="TCE227" s="403"/>
      <c r="TCQ227" s="727"/>
      <c r="TCT227" s="403"/>
      <c r="TCU227" s="403"/>
      <c r="TDG227" s="727"/>
      <c r="TDJ227" s="403"/>
      <c r="TDK227" s="403"/>
      <c r="TDW227" s="727"/>
      <c r="TDZ227" s="403"/>
      <c r="TEA227" s="403"/>
      <c r="TEM227" s="727"/>
      <c r="TEP227" s="403"/>
      <c r="TEQ227" s="403"/>
      <c r="TFC227" s="727"/>
      <c r="TFF227" s="403"/>
      <c r="TFG227" s="403"/>
      <c r="TFS227" s="727"/>
      <c r="TFV227" s="403"/>
      <c r="TFW227" s="403"/>
      <c r="TGI227" s="727"/>
      <c r="TGL227" s="403"/>
      <c r="TGM227" s="403"/>
      <c r="TGY227" s="727"/>
      <c r="THB227" s="403"/>
      <c r="THC227" s="403"/>
      <c r="THO227" s="727"/>
      <c r="THR227" s="403"/>
      <c r="THS227" s="403"/>
      <c r="TIE227" s="727"/>
      <c r="TIH227" s="403"/>
      <c r="TII227" s="403"/>
      <c r="TIU227" s="727"/>
      <c r="TIX227" s="403"/>
      <c r="TIY227" s="403"/>
      <c r="TJK227" s="727"/>
      <c r="TJN227" s="403"/>
      <c r="TJO227" s="403"/>
      <c r="TKA227" s="727"/>
      <c r="TKD227" s="403"/>
      <c r="TKE227" s="403"/>
      <c r="TKQ227" s="727"/>
      <c r="TKT227" s="403"/>
      <c r="TKU227" s="403"/>
      <c r="TLG227" s="727"/>
      <c r="TLJ227" s="403"/>
      <c r="TLK227" s="403"/>
      <c r="TLW227" s="727"/>
      <c r="TLZ227" s="403"/>
      <c r="TMA227" s="403"/>
      <c r="TMM227" s="727"/>
      <c r="TMP227" s="403"/>
      <c r="TMQ227" s="403"/>
      <c r="TNC227" s="727"/>
      <c r="TNF227" s="403"/>
      <c r="TNG227" s="403"/>
      <c r="TNS227" s="727"/>
      <c r="TNV227" s="403"/>
      <c r="TNW227" s="403"/>
      <c r="TOI227" s="727"/>
      <c r="TOL227" s="403"/>
      <c r="TOM227" s="403"/>
      <c r="TOY227" s="727"/>
      <c r="TPB227" s="403"/>
      <c r="TPC227" s="403"/>
      <c r="TPO227" s="727"/>
      <c r="TPR227" s="403"/>
      <c r="TPS227" s="403"/>
      <c r="TQE227" s="727"/>
      <c r="TQH227" s="403"/>
      <c r="TQI227" s="403"/>
      <c r="TQU227" s="727"/>
      <c r="TQX227" s="403"/>
      <c r="TQY227" s="403"/>
      <c r="TRK227" s="727"/>
      <c r="TRN227" s="403"/>
      <c r="TRO227" s="403"/>
      <c r="TSA227" s="727"/>
      <c r="TSD227" s="403"/>
      <c r="TSE227" s="403"/>
      <c r="TSQ227" s="727"/>
      <c r="TST227" s="403"/>
      <c r="TSU227" s="403"/>
      <c r="TTG227" s="727"/>
      <c r="TTJ227" s="403"/>
      <c r="TTK227" s="403"/>
      <c r="TTW227" s="727"/>
      <c r="TTZ227" s="403"/>
      <c r="TUA227" s="403"/>
      <c r="TUM227" s="727"/>
      <c r="TUP227" s="403"/>
      <c r="TUQ227" s="403"/>
      <c r="TVC227" s="727"/>
      <c r="TVF227" s="403"/>
      <c r="TVG227" s="403"/>
      <c r="TVS227" s="727"/>
      <c r="TVV227" s="403"/>
      <c r="TVW227" s="403"/>
      <c r="TWI227" s="727"/>
      <c r="TWL227" s="403"/>
      <c r="TWM227" s="403"/>
      <c r="TWY227" s="727"/>
      <c r="TXB227" s="403"/>
      <c r="TXC227" s="403"/>
      <c r="TXO227" s="727"/>
      <c r="TXR227" s="403"/>
      <c r="TXS227" s="403"/>
      <c r="TYE227" s="727"/>
      <c r="TYH227" s="403"/>
      <c r="TYI227" s="403"/>
      <c r="TYU227" s="727"/>
      <c r="TYX227" s="403"/>
      <c r="TYY227" s="403"/>
      <c r="TZK227" s="727"/>
      <c r="TZN227" s="403"/>
      <c r="TZO227" s="403"/>
      <c r="UAA227" s="727"/>
      <c r="UAD227" s="403"/>
      <c r="UAE227" s="403"/>
      <c r="UAQ227" s="727"/>
      <c r="UAT227" s="403"/>
      <c r="UAU227" s="403"/>
      <c r="UBG227" s="727"/>
      <c r="UBJ227" s="403"/>
      <c r="UBK227" s="403"/>
      <c r="UBW227" s="727"/>
      <c r="UBZ227" s="403"/>
      <c r="UCA227" s="403"/>
      <c r="UCM227" s="727"/>
      <c r="UCP227" s="403"/>
      <c r="UCQ227" s="403"/>
      <c r="UDC227" s="727"/>
      <c r="UDF227" s="403"/>
      <c r="UDG227" s="403"/>
      <c r="UDS227" s="727"/>
      <c r="UDV227" s="403"/>
      <c r="UDW227" s="403"/>
      <c r="UEI227" s="727"/>
      <c r="UEL227" s="403"/>
      <c r="UEM227" s="403"/>
      <c r="UEY227" s="727"/>
      <c r="UFB227" s="403"/>
      <c r="UFC227" s="403"/>
      <c r="UFO227" s="727"/>
      <c r="UFR227" s="403"/>
      <c r="UFS227" s="403"/>
      <c r="UGE227" s="727"/>
      <c r="UGH227" s="403"/>
      <c r="UGI227" s="403"/>
      <c r="UGU227" s="727"/>
      <c r="UGX227" s="403"/>
      <c r="UGY227" s="403"/>
      <c r="UHK227" s="727"/>
      <c r="UHN227" s="403"/>
      <c r="UHO227" s="403"/>
      <c r="UIA227" s="727"/>
      <c r="UID227" s="403"/>
      <c r="UIE227" s="403"/>
      <c r="UIQ227" s="727"/>
      <c r="UIT227" s="403"/>
      <c r="UIU227" s="403"/>
      <c r="UJG227" s="727"/>
      <c r="UJJ227" s="403"/>
      <c r="UJK227" s="403"/>
      <c r="UJW227" s="727"/>
      <c r="UJZ227" s="403"/>
      <c r="UKA227" s="403"/>
      <c r="UKM227" s="727"/>
      <c r="UKP227" s="403"/>
      <c r="UKQ227" s="403"/>
      <c r="ULC227" s="727"/>
      <c r="ULF227" s="403"/>
      <c r="ULG227" s="403"/>
      <c r="ULS227" s="727"/>
      <c r="ULV227" s="403"/>
      <c r="ULW227" s="403"/>
      <c r="UMI227" s="727"/>
      <c r="UML227" s="403"/>
      <c r="UMM227" s="403"/>
      <c r="UMY227" s="727"/>
      <c r="UNB227" s="403"/>
      <c r="UNC227" s="403"/>
      <c r="UNO227" s="727"/>
      <c r="UNR227" s="403"/>
      <c r="UNS227" s="403"/>
      <c r="UOE227" s="727"/>
      <c r="UOH227" s="403"/>
      <c r="UOI227" s="403"/>
      <c r="UOU227" s="727"/>
      <c r="UOX227" s="403"/>
      <c r="UOY227" s="403"/>
      <c r="UPK227" s="727"/>
      <c r="UPN227" s="403"/>
      <c r="UPO227" s="403"/>
      <c r="UQA227" s="727"/>
      <c r="UQD227" s="403"/>
      <c r="UQE227" s="403"/>
      <c r="UQQ227" s="727"/>
      <c r="UQT227" s="403"/>
      <c r="UQU227" s="403"/>
      <c r="URG227" s="727"/>
      <c r="URJ227" s="403"/>
      <c r="URK227" s="403"/>
      <c r="URW227" s="727"/>
      <c r="URZ227" s="403"/>
      <c r="USA227" s="403"/>
      <c r="USM227" s="727"/>
      <c r="USP227" s="403"/>
      <c r="USQ227" s="403"/>
      <c r="UTC227" s="727"/>
      <c r="UTF227" s="403"/>
      <c r="UTG227" s="403"/>
      <c r="UTS227" s="727"/>
      <c r="UTV227" s="403"/>
      <c r="UTW227" s="403"/>
      <c r="UUI227" s="727"/>
      <c r="UUL227" s="403"/>
      <c r="UUM227" s="403"/>
      <c r="UUY227" s="727"/>
      <c r="UVB227" s="403"/>
      <c r="UVC227" s="403"/>
      <c r="UVO227" s="727"/>
      <c r="UVR227" s="403"/>
      <c r="UVS227" s="403"/>
      <c r="UWE227" s="727"/>
      <c r="UWH227" s="403"/>
      <c r="UWI227" s="403"/>
      <c r="UWU227" s="727"/>
      <c r="UWX227" s="403"/>
      <c r="UWY227" s="403"/>
      <c r="UXK227" s="727"/>
      <c r="UXN227" s="403"/>
      <c r="UXO227" s="403"/>
      <c r="UYA227" s="727"/>
      <c r="UYD227" s="403"/>
      <c r="UYE227" s="403"/>
      <c r="UYQ227" s="727"/>
      <c r="UYT227" s="403"/>
      <c r="UYU227" s="403"/>
      <c r="UZG227" s="727"/>
      <c r="UZJ227" s="403"/>
      <c r="UZK227" s="403"/>
      <c r="UZW227" s="727"/>
      <c r="UZZ227" s="403"/>
      <c r="VAA227" s="403"/>
      <c r="VAM227" s="727"/>
      <c r="VAP227" s="403"/>
      <c r="VAQ227" s="403"/>
      <c r="VBC227" s="727"/>
      <c r="VBF227" s="403"/>
      <c r="VBG227" s="403"/>
      <c r="VBS227" s="727"/>
      <c r="VBV227" s="403"/>
      <c r="VBW227" s="403"/>
      <c r="VCI227" s="727"/>
      <c r="VCL227" s="403"/>
      <c r="VCM227" s="403"/>
      <c r="VCY227" s="727"/>
      <c r="VDB227" s="403"/>
      <c r="VDC227" s="403"/>
      <c r="VDO227" s="727"/>
      <c r="VDR227" s="403"/>
      <c r="VDS227" s="403"/>
      <c r="VEE227" s="727"/>
      <c r="VEH227" s="403"/>
      <c r="VEI227" s="403"/>
      <c r="VEU227" s="727"/>
      <c r="VEX227" s="403"/>
      <c r="VEY227" s="403"/>
      <c r="VFK227" s="727"/>
      <c r="VFN227" s="403"/>
      <c r="VFO227" s="403"/>
      <c r="VGA227" s="727"/>
      <c r="VGD227" s="403"/>
      <c r="VGE227" s="403"/>
      <c r="VGQ227" s="727"/>
      <c r="VGT227" s="403"/>
      <c r="VGU227" s="403"/>
      <c r="VHG227" s="727"/>
      <c r="VHJ227" s="403"/>
      <c r="VHK227" s="403"/>
      <c r="VHW227" s="727"/>
      <c r="VHZ227" s="403"/>
      <c r="VIA227" s="403"/>
      <c r="VIM227" s="727"/>
      <c r="VIP227" s="403"/>
      <c r="VIQ227" s="403"/>
      <c r="VJC227" s="727"/>
      <c r="VJF227" s="403"/>
      <c r="VJG227" s="403"/>
      <c r="VJS227" s="727"/>
      <c r="VJV227" s="403"/>
      <c r="VJW227" s="403"/>
      <c r="VKI227" s="727"/>
      <c r="VKL227" s="403"/>
      <c r="VKM227" s="403"/>
      <c r="VKY227" s="727"/>
      <c r="VLB227" s="403"/>
      <c r="VLC227" s="403"/>
      <c r="VLO227" s="727"/>
      <c r="VLR227" s="403"/>
      <c r="VLS227" s="403"/>
      <c r="VME227" s="727"/>
      <c r="VMH227" s="403"/>
      <c r="VMI227" s="403"/>
      <c r="VMU227" s="727"/>
      <c r="VMX227" s="403"/>
      <c r="VMY227" s="403"/>
      <c r="VNK227" s="727"/>
      <c r="VNN227" s="403"/>
      <c r="VNO227" s="403"/>
      <c r="VOA227" s="727"/>
      <c r="VOD227" s="403"/>
      <c r="VOE227" s="403"/>
      <c r="VOQ227" s="727"/>
      <c r="VOT227" s="403"/>
      <c r="VOU227" s="403"/>
      <c r="VPG227" s="727"/>
      <c r="VPJ227" s="403"/>
      <c r="VPK227" s="403"/>
      <c r="VPW227" s="727"/>
      <c r="VPZ227" s="403"/>
      <c r="VQA227" s="403"/>
      <c r="VQM227" s="727"/>
      <c r="VQP227" s="403"/>
      <c r="VQQ227" s="403"/>
      <c r="VRC227" s="727"/>
      <c r="VRF227" s="403"/>
      <c r="VRG227" s="403"/>
      <c r="VRS227" s="727"/>
      <c r="VRV227" s="403"/>
      <c r="VRW227" s="403"/>
      <c r="VSI227" s="727"/>
      <c r="VSL227" s="403"/>
      <c r="VSM227" s="403"/>
      <c r="VSY227" s="727"/>
      <c r="VTB227" s="403"/>
      <c r="VTC227" s="403"/>
      <c r="VTO227" s="727"/>
      <c r="VTR227" s="403"/>
      <c r="VTS227" s="403"/>
      <c r="VUE227" s="727"/>
      <c r="VUH227" s="403"/>
      <c r="VUI227" s="403"/>
      <c r="VUU227" s="727"/>
      <c r="VUX227" s="403"/>
      <c r="VUY227" s="403"/>
      <c r="VVK227" s="727"/>
      <c r="VVN227" s="403"/>
      <c r="VVO227" s="403"/>
      <c r="VWA227" s="727"/>
      <c r="VWD227" s="403"/>
      <c r="VWE227" s="403"/>
      <c r="VWQ227" s="727"/>
      <c r="VWT227" s="403"/>
      <c r="VWU227" s="403"/>
      <c r="VXG227" s="727"/>
      <c r="VXJ227" s="403"/>
      <c r="VXK227" s="403"/>
      <c r="VXW227" s="727"/>
      <c r="VXZ227" s="403"/>
      <c r="VYA227" s="403"/>
      <c r="VYM227" s="727"/>
      <c r="VYP227" s="403"/>
      <c r="VYQ227" s="403"/>
      <c r="VZC227" s="727"/>
      <c r="VZF227" s="403"/>
      <c r="VZG227" s="403"/>
      <c r="VZS227" s="727"/>
      <c r="VZV227" s="403"/>
      <c r="VZW227" s="403"/>
      <c r="WAI227" s="727"/>
      <c r="WAL227" s="403"/>
      <c r="WAM227" s="403"/>
      <c r="WAY227" s="727"/>
      <c r="WBB227" s="403"/>
      <c r="WBC227" s="403"/>
      <c r="WBO227" s="727"/>
      <c r="WBR227" s="403"/>
      <c r="WBS227" s="403"/>
      <c r="WCE227" s="727"/>
      <c r="WCH227" s="403"/>
      <c r="WCI227" s="403"/>
      <c r="WCU227" s="727"/>
      <c r="WCX227" s="403"/>
      <c r="WCY227" s="403"/>
      <c r="WDK227" s="727"/>
      <c r="WDN227" s="403"/>
      <c r="WDO227" s="403"/>
      <c r="WEA227" s="727"/>
      <c r="WED227" s="403"/>
      <c r="WEE227" s="403"/>
      <c r="WEQ227" s="727"/>
      <c r="WET227" s="403"/>
      <c r="WEU227" s="403"/>
      <c r="WFG227" s="727"/>
      <c r="WFJ227" s="403"/>
      <c r="WFK227" s="403"/>
      <c r="WFW227" s="727"/>
      <c r="WFZ227" s="403"/>
      <c r="WGA227" s="403"/>
      <c r="WGM227" s="727"/>
      <c r="WGP227" s="403"/>
      <c r="WGQ227" s="403"/>
      <c r="WHC227" s="727"/>
      <c r="WHF227" s="403"/>
      <c r="WHG227" s="403"/>
      <c r="WHS227" s="727"/>
      <c r="WHV227" s="403"/>
      <c r="WHW227" s="403"/>
      <c r="WII227" s="727"/>
      <c r="WIL227" s="403"/>
      <c r="WIM227" s="403"/>
      <c r="WIY227" s="727"/>
      <c r="WJB227" s="403"/>
      <c r="WJC227" s="403"/>
      <c r="WJO227" s="727"/>
      <c r="WJR227" s="403"/>
      <c r="WJS227" s="403"/>
      <c r="WKE227" s="727"/>
      <c r="WKH227" s="403"/>
      <c r="WKI227" s="403"/>
      <c r="WKU227" s="727"/>
      <c r="WKX227" s="403"/>
      <c r="WKY227" s="403"/>
      <c r="WLK227" s="727"/>
      <c r="WLN227" s="403"/>
      <c r="WLO227" s="403"/>
      <c r="WMA227" s="727"/>
      <c r="WMD227" s="403"/>
      <c r="WME227" s="403"/>
      <c r="WMQ227" s="727"/>
      <c r="WMT227" s="403"/>
      <c r="WMU227" s="403"/>
      <c r="WNG227" s="727"/>
      <c r="WNJ227" s="403"/>
      <c r="WNK227" s="403"/>
      <c r="WNW227" s="727"/>
      <c r="WNZ227" s="403"/>
      <c r="WOA227" s="403"/>
      <c r="WOM227" s="727"/>
      <c r="WOP227" s="403"/>
      <c r="WOQ227" s="403"/>
      <c r="WPC227" s="727"/>
      <c r="WPF227" s="403"/>
      <c r="WPG227" s="403"/>
      <c r="WPS227" s="727"/>
      <c r="WPV227" s="403"/>
      <c r="WPW227" s="403"/>
      <c r="WQI227" s="727"/>
      <c r="WQL227" s="403"/>
      <c r="WQM227" s="403"/>
      <c r="WQY227" s="727"/>
      <c r="WRB227" s="403"/>
      <c r="WRC227" s="403"/>
      <c r="WRO227" s="727"/>
      <c r="WRR227" s="403"/>
      <c r="WRS227" s="403"/>
      <c r="WSE227" s="727"/>
      <c r="WSH227" s="403"/>
      <c r="WSI227" s="403"/>
      <c r="WSU227" s="727"/>
      <c r="WSX227" s="403"/>
      <c r="WSY227" s="403"/>
      <c r="WTK227" s="727"/>
      <c r="WTN227" s="403"/>
      <c r="WTO227" s="403"/>
      <c r="WUA227" s="727"/>
      <c r="WUD227" s="403"/>
      <c r="WUE227" s="403"/>
      <c r="WUQ227" s="727"/>
      <c r="WUT227" s="403"/>
      <c r="WUU227" s="403"/>
      <c r="WVG227" s="727"/>
      <c r="WVJ227" s="403"/>
      <c r="WVK227" s="403"/>
      <c r="WVW227" s="727"/>
      <c r="WVZ227" s="403"/>
      <c r="WWA227" s="403"/>
      <c r="WWM227" s="727"/>
      <c r="WWP227" s="403"/>
      <c r="WWQ227" s="403"/>
      <c r="WXC227" s="727"/>
      <c r="WXF227" s="403"/>
      <c r="WXG227" s="403"/>
      <c r="WXS227" s="727"/>
      <c r="WXV227" s="403"/>
      <c r="WXW227" s="403"/>
      <c r="WYI227" s="727"/>
      <c r="WYL227" s="403"/>
      <c r="WYM227" s="403"/>
      <c r="WYY227" s="727"/>
      <c r="WZB227" s="403"/>
      <c r="WZC227" s="403"/>
      <c r="WZO227" s="727"/>
      <c r="WZR227" s="403"/>
      <c r="WZS227" s="403"/>
      <c r="XAE227" s="727"/>
      <c r="XAH227" s="403"/>
      <c r="XAI227" s="403"/>
      <c r="XAU227" s="727"/>
      <c r="XAX227" s="403"/>
      <c r="XAY227" s="403"/>
      <c r="XBK227" s="727"/>
      <c r="XBN227" s="403"/>
      <c r="XBO227" s="403"/>
      <c r="XCA227" s="727"/>
      <c r="XCD227" s="403"/>
      <c r="XCE227" s="403"/>
      <c r="XCQ227" s="727"/>
      <c r="XCT227" s="403"/>
      <c r="XCU227" s="403"/>
      <c r="XDG227" s="727"/>
      <c r="XDJ227" s="403"/>
      <c r="XDK227" s="403"/>
      <c r="XDW227" s="727"/>
      <c r="XDZ227" s="403"/>
      <c r="XEA227" s="403"/>
      <c r="XEM227" s="727"/>
      <c r="XEP227" s="403"/>
      <c r="XEQ227" s="403"/>
      <c r="XFC227" s="727"/>
    </row>
    <row r="228" spans="1:1023 1026:2047 2050:3071 3074:4095 4098:5119 5122:6143 6146:7167 7170:8191 8194:9215 9218:10239 10242:11263 11266:12287 12290:13311 13314:14335 14338:15359 15362:16383" s="94" customFormat="1">
      <c r="A228" s="570" t="s">
        <v>23</v>
      </c>
      <c r="B228" s="571">
        <v>45966</v>
      </c>
      <c r="C228" s="571">
        <v>45973</v>
      </c>
      <c r="D228" s="570" t="s">
        <v>504</v>
      </c>
      <c r="E228" s="570" t="s">
        <v>486</v>
      </c>
      <c r="F228" s="570">
        <v>65</v>
      </c>
      <c r="G228" s="570" t="s">
        <v>499</v>
      </c>
      <c r="H228" s="570">
        <v>1900</v>
      </c>
      <c r="I228" s="570">
        <v>15</v>
      </c>
      <c r="J228" s="570">
        <v>0</v>
      </c>
      <c r="K228" s="570">
        <v>0</v>
      </c>
      <c r="L228" s="570">
        <v>0</v>
      </c>
      <c r="M228" s="570">
        <v>0</v>
      </c>
      <c r="N228" s="570">
        <f t="shared" si="2201"/>
        <v>1915</v>
      </c>
      <c r="O228" s="563">
        <f t="shared" si="2202"/>
        <v>29.46153846153846</v>
      </c>
      <c r="P228" s="570" t="s">
        <v>1283</v>
      </c>
      <c r="R228" s="403"/>
      <c r="S228" s="403"/>
      <c r="AE228" s="727"/>
      <c r="AH228" s="403"/>
      <c r="AI228" s="403"/>
      <c r="AU228" s="727"/>
      <c r="AX228" s="403"/>
      <c r="AY228" s="403"/>
      <c r="BK228" s="727"/>
      <c r="BN228" s="403"/>
      <c r="BO228" s="403"/>
      <c r="CA228" s="727"/>
      <c r="CD228" s="403"/>
      <c r="CE228" s="403"/>
      <c r="CQ228" s="727"/>
      <c r="CT228" s="403"/>
      <c r="CU228" s="403"/>
      <c r="DG228" s="727"/>
      <c r="DJ228" s="403"/>
      <c r="DK228" s="403"/>
      <c r="DW228" s="727"/>
      <c r="DZ228" s="403"/>
      <c r="EA228" s="403"/>
      <c r="EM228" s="727"/>
      <c r="EP228" s="403"/>
      <c r="EQ228" s="403"/>
      <c r="FC228" s="727"/>
      <c r="FF228" s="403"/>
      <c r="FG228" s="403"/>
      <c r="FS228" s="727"/>
      <c r="FV228" s="403"/>
      <c r="FW228" s="403"/>
      <c r="GI228" s="727"/>
      <c r="GL228" s="403"/>
      <c r="GM228" s="403"/>
      <c r="GY228" s="727"/>
      <c r="HB228" s="403"/>
      <c r="HC228" s="403"/>
      <c r="HO228" s="727"/>
      <c r="HR228" s="403"/>
      <c r="HS228" s="403"/>
      <c r="IE228" s="727"/>
      <c r="IH228" s="403"/>
      <c r="II228" s="403"/>
      <c r="IU228" s="727"/>
      <c r="IX228" s="403"/>
      <c r="IY228" s="403"/>
      <c r="JK228" s="727"/>
      <c r="JN228" s="403"/>
      <c r="JO228" s="403"/>
      <c r="KA228" s="727"/>
      <c r="KD228" s="403"/>
      <c r="KE228" s="403"/>
      <c r="KQ228" s="727"/>
      <c r="KT228" s="403"/>
      <c r="KU228" s="403"/>
      <c r="LG228" s="727"/>
      <c r="LJ228" s="403"/>
      <c r="LK228" s="403"/>
      <c r="LW228" s="727"/>
      <c r="LZ228" s="403"/>
      <c r="MA228" s="403"/>
      <c r="MM228" s="727"/>
      <c r="MP228" s="403"/>
      <c r="MQ228" s="403"/>
      <c r="NC228" s="727"/>
      <c r="NF228" s="403"/>
      <c r="NG228" s="403"/>
      <c r="NS228" s="727"/>
      <c r="NV228" s="403"/>
      <c r="NW228" s="403"/>
      <c r="OI228" s="727"/>
      <c r="OL228" s="403"/>
      <c r="OM228" s="403"/>
      <c r="OY228" s="727"/>
      <c r="PB228" s="403"/>
      <c r="PC228" s="403"/>
      <c r="PO228" s="727"/>
      <c r="PR228" s="403"/>
      <c r="PS228" s="403"/>
      <c r="QE228" s="727"/>
      <c r="QH228" s="403"/>
      <c r="QI228" s="403"/>
      <c r="QU228" s="727"/>
      <c r="QX228" s="403"/>
      <c r="QY228" s="403"/>
      <c r="RK228" s="727"/>
      <c r="RN228" s="403"/>
      <c r="RO228" s="403"/>
      <c r="SA228" s="727"/>
      <c r="SD228" s="403"/>
      <c r="SE228" s="403"/>
      <c r="SQ228" s="727"/>
      <c r="ST228" s="403"/>
      <c r="SU228" s="403"/>
      <c r="TG228" s="727"/>
      <c r="TJ228" s="403"/>
      <c r="TK228" s="403"/>
      <c r="TW228" s="727"/>
      <c r="TZ228" s="403"/>
      <c r="UA228" s="403"/>
      <c r="UM228" s="727"/>
      <c r="UP228" s="403"/>
      <c r="UQ228" s="403"/>
      <c r="VC228" s="727"/>
      <c r="VF228" s="403"/>
      <c r="VG228" s="403"/>
      <c r="VS228" s="727"/>
      <c r="VV228" s="403"/>
      <c r="VW228" s="403"/>
      <c r="WI228" s="727"/>
      <c r="WL228" s="403"/>
      <c r="WM228" s="403"/>
      <c r="WY228" s="727"/>
      <c r="XB228" s="403"/>
      <c r="XC228" s="403"/>
      <c r="XO228" s="727"/>
      <c r="XR228" s="403"/>
      <c r="XS228" s="403"/>
      <c r="YE228" s="727"/>
      <c r="YH228" s="403"/>
      <c r="YI228" s="403"/>
      <c r="YU228" s="727"/>
      <c r="YX228" s="403"/>
      <c r="YY228" s="403"/>
      <c r="ZK228" s="727"/>
      <c r="ZN228" s="403"/>
      <c r="ZO228" s="403"/>
      <c r="AAA228" s="727"/>
      <c r="AAD228" s="403"/>
      <c r="AAE228" s="403"/>
      <c r="AAQ228" s="727"/>
      <c r="AAT228" s="403"/>
      <c r="AAU228" s="403"/>
      <c r="ABG228" s="727"/>
      <c r="ABJ228" s="403"/>
      <c r="ABK228" s="403"/>
      <c r="ABW228" s="727"/>
      <c r="ABZ228" s="403"/>
      <c r="ACA228" s="403"/>
      <c r="ACM228" s="727"/>
      <c r="ACP228" s="403"/>
      <c r="ACQ228" s="403"/>
      <c r="ADC228" s="727"/>
      <c r="ADF228" s="403"/>
      <c r="ADG228" s="403"/>
      <c r="ADS228" s="727"/>
      <c r="ADV228" s="403"/>
      <c r="ADW228" s="403"/>
      <c r="AEI228" s="727"/>
      <c r="AEL228" s="403"/>
      <c r="AEM228" s="403"/>
      <c r="AEY228" s="727"/>
      <c r="AFB228" s="403"/>
      <c r="AFC228" s="403"/>
      <c r="AFO228" s="727"/>
      <c r="AFR228" s="403"/>
      <c r="AFS228" s="403"/>
      <c r="AGE228" s="727"/>
      <c r="AGH228" s="403"/>
      <c r="AGI228" s="403"/>
      <c r="AGU228" s="727"/>
      <c r="AGX228" s="403"/>
      <c r="AGY228" s="403"/>
      <c r="AHK228" s="727"/>
      <c r="AHN228" s="403"/>
      <c r="AHO228" s="403"/>
      <c r="AIA228" s="727"/>
      <c r="AID228" s="403"/>
      <c r="AIE228" s="403"/>
      <c r="AIQ228" s="727"/>
      <c r="AIT228" s="403"/>
      <c r="AIU228" s="403"/>
      <c r="AJG228" s="727"/>
      <c r="AJJ228" s="403"/>
      <c r="AJK228" s="403"/>
      <c r="AJW228" s="727"/>
      <c r="AJZ228" s="403"/>
      <c r="AKA228" s="403"/>
      <c r="AKM228" s="727"/>
      <c r="AKP228" s="403"/>
      <c r="AKQ228" s="403"/>
      <c r="ALC228" s="727"/>
      <c r="ALF228" s="403"/>
      <c r="ALG228" s="403"/>
      <c r="ALS228" s="727"/>
      <c r="ALV228" s="403"/>
      <c r="ALW228" s="403"/>
      <c r="AMI228" s="727"/>
      <c r="AML228" s="403"/>
      <c r="AMM228" s="403"/>
      <c r="AMY228" s="727"/>
      <c r="ANB228" s="403"/>
      <c r="ANC228" s="403"/>
      <c r="ANO228" s="727"/>
      <c r="ANR228" s="403"/>
      <c r="ANS228" s="403"/>
      <c r="AOE228" s="727"/>
      <c r="AOH228" s="403"/>
      <c r="AOI228" s="403"/>
      <c r="AOU228" s="727"/>
      <c r="AOX228" s="403"/>
      <c r="AOY228" s="403"/>
      <c r="APK228" s="727"/>
      <c r="APN228" s="403"/>
      <c r="APO228" s="403"/>
      <c r="AQA228" s="727"/>
      <c r="AQD228" s="403"/>
      <c r="AQE228" s="403"/>
      <c r="AQQ228" s="727"/>
      <c r="AQT228" s="403"/>
      <c r="AQU228" s="403"/>
      <c r="ARG228" s="727"/>
      <c r="ARJ228" s="403"/>
      <c r="ARK228" s="403"/>
      <c r="ARW228" s="727"/>
      <c r="ARZ228" s="403"/>
      <c r="ASA228" s="403"/>
      <c r="ASM228" s="727"/>
      <c r="ASP228" s="403"/>
      <c r="ASQ228" s="403"/>
      <c r="ATC228" s="727"/>
      <c r="ATF228" s="403"/>
      <c r="ATG228" s="403"/>
      <c r="ATS228" s="727"/>
      <c r="ATV228" s="403"/>
      <c r="ATW228" s="403"/>
      <c r="AUI228" s="727"/>
      <c r="AUL228" s="403"/>
      <c r="AUM228" s="403"/>
      <c r="AUY228" s="727"/>
      <c r="AVB228" s="403"/>
      <c r="AVC228" s="403"/>
      <c r="AVO228" s="727"/>
      <c r="AVR228" s="403"/>
      <c r="AVS228" s="403"/>
      <c r="AWE228" s="727"/>
      <c r="AWH228" s="403"/>
      <c r="AWI228" s="403"/>
      <c r="AWU228" s="727"/>
      <c r="AWX228" s="403"/>
      <c r="AWY228" s="403"/>
      <c r="AXK228" s="727"/>
      <c r="AXN228" s="403"/>
      <c r="AXO228" s="403"/>
      <c r="AYA228" s="727"/>
      <c r="AYD228" s="403"/>
      <c r="AYE228" s="403"/>
      <c r="AYQ228" s="727"/>
      <c r="AYT228" s="403"/>
      <c r="AYU228" s="403"/>
      <c r="AZG228" s="727"/>
      <c r="AZJ228" s="403"/>
      <c r="AZK228" s="403"/>
      <c r="AZW228" s="727"/>
      <c r="AZZ228" s="403"/>
      <c r="BAA228" s="403"/>
      <c r="BAM228" s="727"/>
      <c r="BAP228" s="403"/>
      <c r="BAQ228" s="403"/>
      <c r="BBC228" s="727"/>
      <c r="BBF228" s="403"/>
      <c r="BBG228" s="403"/>
      <c r="BBS228" s="727"/>
      <c r="BBV228" s="403"/>
      <c r="BBW228" s="403"/>
      <c r="BCI228" s="727"/>
      <c r="BCL228" s="403"/>
      <c r="BCM228" s="403"/>
      <c r="BCY228" s="727"/>
      <c r="BDB228" s="403"/>
      <c r="BDC228" s="403"/>
      <c r="BDO228" s="727"/>
      <c r="BDR228" s="403"/>
      <c r="BDS228" s="403"/>
      <c r="BEE228" s="727"/>
      <c r="BEH228" s="403"/>
      <c r="BEI228" s="403"/>
      <c r="BEU228" s="727"/>
      <c r="BEX228" s="403"/>
      <c r="BEY228" s="403"/>
      <c r="BFK228" s="727"/>
      <c r="BFN228" s="403"/>
      <c r="BFO228" s="403"/>
      <c r="BGA228" s="727"/>
      <c r="BGD228" s="403"/>
      <c r="BGE228" s="403"/>
      <c r="BGQ228" s="727"/>
      <c r="BGT228" s="403"/>
      <c r="BGU228" s="403"/>
      <c r="BHG228" s="727"/>
      <c r="BHJ228" s="403"/>
      <c r="BHK228" s="403"/>
      <c r="BHW228" s="727"/>
      <c r="BHZ228" s="403"/>
      <c r="BIA228" s="403"/>
      <c r="BIM228" s="727"/>
      <c r="BIP228" s="403"/>
      <c r="BIQ228" s="403"/>
      <c r="BJC228" s="727"/>
      <c r="BJF228" s="403"/>
      <c r="BJG228" s="403"/>
      <c r="BJS228" s="727"/>
      <c r="BJV228" s="403"/>
      <c r="BJW228" s="403"/>
      <c r="BKI228" s="727"/>
      <c r="BKL228" s="403"/>
      <c r="BKM228" s="403"/>
      <c r="BKY228" s="727"/>
      <c r="BLB228" s="403"/>
      <c r="BLC228" s="403"/>
      <c r="BLO228" s="727"/>
      <c r="BLR228" s="403"/>
      <c r="BLS228" s="403"/>
      <c r="BME228" s="727"/>
      <c r="BMH228" s="403"/>
      <c r="BMI228" s="403"/>
      <c r="BMU228" s="727"/>
      <c r="BMX228" s="403"/>
      <c r="BMY228" s="403"/>
      <c r="BNK228" s="727"/>
      <c r="BNN228" s="403"/>
      <c r="BNO228" s="403"/>
      <c r="BOA228" s="727"/>
      <c r="BOD228" s="403"/>
      <c r="BOE228" s="403"/>
      <c r="BOQ228" s="727"/>
      <c r="BOT228" s="403"/>
      <c r="BOU228" s="403"/>
      <c r="BPG228" s="727"/>
      <c r="BPJ228" s="403"/>
      <c r="BPK228" s="403"/>
      <c r="BPW228" s="727"/>
      <c r="BPZ228" s="403"/>
      <c r="BQA228" s="403"/>
      <c r="BQM228" s="727"/>
      <c r="BQP228" s="403"/>
      <c r="BQQ228" s="403"/>
      <c r="BRC228" s="727"/>
      <c r="BRF228" s="403"/>
      <c r="BRG228" s="403"/>
      <c r="BRS228" s="727"/>
      <c r="BRV228" s="403"/>
      <c r="BRW228" s="403"/>
      <c r="BSI228" s="727"/>
      <c r="BSL228" s="403"/>
      <c r="BSM228" s="403"/>
      <c r="BSY228" s="727"/>
      <c r="BTB228" s="403"/>
      <c r="BTC228" s="403"/>
      <c r="BTO228" s="727"/>
      <c r="BTR228" s="403"/>
      <c r="BTS228" s="403"/>
      <c r="BUE228" s="727"/>
      <c r="BUH228" s="403"/>
      <c r="BUI228" s="403"/>
      <c r="BUU228" s="727"/>
      <c r="BUX228" s="403"/>
      <c r="BUY228" s="403"/>
      <c r="BVK228" s="727"/>
      <c r="BVN228" s="403"/>
      <c r="BVO228" s="403"/>
      <c r="BWA228" s="727"/>
      <c r="BWD228" s="403"/>
      <c r="BWE228" s="403"/>
      <c r="BWQ228" s="727"/>
      <c r="BWT228" s="403"/>
      <c r="BWU228" s="403"/>
      <c r="BXG228" s="727"/>
      <c r="BXJ228" s="403"/>
      <c r="BXK228" s="403"/>
      <c r="BXW228" s="727"/>
      <c r="BXZ228" s="403"/>
      <c r="BYA228" s="403"/>
      <c r="BYM228" s="727"/>
      <c r="BYP228" s="403"/>
      <c r="BYQ228" s="403"/>
      <c r="BZC228" s="727"/>
      <c r="BZF228" s="403"/>
      <c r="BZG228" s="403"/>
      <c r="BZS228" s="727"/>
      <c r="BZV228" s="403"/>
      <c r="BZW228" s="403"/>
      <c r="CAI228" s="727"/>
      <c r="CAL228" s="403"/>
      <c r="CAM228" s="403"/>
      <c r="CAY228" s="727"/>
      <c r="CBB228" s="403"/>
      <c r="CBC228" s="403"/>
      <c r="CBO228" s="727"/>
      <c r="CBR228" s="403"/>
      <c r="CBS228" s="403"/>
      <c r="CCE228" s="727"/>
      <c r="CCH228" s="403"/>
      <c r="CCI228" s="403"/>
      <c r="CCU228" s="727"/>
      <c r="CCX228" s="403"/>
      <c r="CCY228" s="403"/>
      <c r="CDK228" s="727"/>
      <c r="CDN228" s="403"/>
      <c r="CDO228" s="403"/>
      <c r="CEA228" s="727"/>
      <c r="CED228" s="403"/>
      <c r="CEE228" s="403"/>
      <c r="CEQ228" s="727"/>
      <c r="CET228" s="403"/>
      <c r="CEU228" s="403"/>
      <c r="CFG228" s="727"/>
      <c r="CFJ228" s="403"/>
      <c r="CFK228" s="403"/>
      <c r="CFW228" s="727"/>
      <c r="CFZ228" s="403"/>
      <c r="CGA228" s="403"/>
      <c r="CGM228" s="727"/>
      <c r="CGP228" s="403"/>
      <c r="CGQ228" s="403"/>
      <c r="CHC228" s="727"/>
      <c r="CHF228" s="403"/>
      <c r="CHG228" s="403"/>
      <c r="CHS228" s="727"/>
      <c r="CHV228" s="403"/>
      <c r="CHW228" s="403"/>
      <c r="CII228" s="727"/>
      <c r="CIL228" s="403"/>
      <c r="CIM228" s="403"/>
      <c r="CIY228" s="727"/>
      <c r="CJB228" s="403"/>
      <c r="CJC228" s="403"/>
      <c r="CJO228" s="727"/>
      <c r="CJR228" s="403"/>
      <c r="CJS228" s="403"/>
      <c r="CKE228" s="727"/>
      <c r="CKH228" s="403"/>
      <c r="CKI228" s="403"/>
      <c r="CKU228" s="727"/>
      <c r="CKX228" s="403"/>
      <c r="CKY228" s="403"/>
      <c r="CLK228" s="727"/>
      <c r="CLN228" s="403"/>
      <c r="CLO228" s="403"/>
      <c r="CMA228" s="727"/>
      <c r="CMD228" s="403"/>
      <c r="CME228" s="403"/>
      <c r="CMQ228" s="727"/>
      <c r="CMT228" s="403"/>
      <c r="CMU228" s="403"/>
      <c r="CNG228" s="727"/>
      <c r="CNJ228" s="403"/>
      <c r="CNK228" s="403"/>
      <c r="CNW228" s="727"/>
      <c r="CNZ228" s="403"/>
      <c r="COA228" s="403"/>
      <c r="COM228" s="727"/>
      <c r="COP228" s="403"/>
      <c r="COQ228" s="403"/>
      <c r="CPC228" s="727"/>
      <c r="CPF228" s="403"/>
      <c r="CPG228" s="403"/>
      <c r="CPS228" s="727"/>
      <c r="CPV228" s="403"/>
      <c r="CPW228" s="403"/>
      <c r="CQI228" s="727"/>
      <c r="CQL228" s="403"/>
      <c r="CQM228" s="403"/>
      <c r="CQY228" s="727"/>
      <c r="CRB228" s="403"/>
      <c r="CRC228" s="403"/>
      <c r="CRO228" s="727"/>
      <c r="CRR228" s="403"/>
      <c r="CRS228" s="403"/>
      <c r="CSE228" s="727"/>
      <c r="CSH228" s="403"/>
      <c r="CSI228" s="403"/>
      <c r="CSU228" s="727"/>
      <c r="CSX228" s="403"/>
      <c r="CSY228" s="403"/>
      <c r="CTK228" s="727"/>
      <c r="CTN228" s="403"/>
      <c r="CTO228" s="403"/>
      <c r="CUA228" s="727"/>
      <c r="CUD228" s="403"/>
      <c r="CUE228" s="403"/>
      <c r="CUQ228" s="727"/>
      <c r="CUT228" s="403"/>
      <c r="CUU228" s="403"/>
      <c r="CVG228" s="727"/>
      <c r="CVJ228" s="403"/>
      <c r="CVK228" s="403"/>
      <c r="CVW228" s="727"/>
      <c r="CVZ228" s="403"/>
      <c r="CWA228" s="403"/>
      <c r="CWM228" s="727"/>
      <c r="CWP228" s="403"/>
      <c r="CWQ228" s="403"/>
      <c r="CXC228" s="727"/>
      <c r="CXF228" s="403"/>
      <c r="CXG228" s="403"/>
      <c r="CXS228" s="727"/>
      <c r="CXV228" s="403"/>
      <c r="CXW228" s="403"/>
      <c r="CYI228" s="727"/>
      <c r="CYL228" s="403"/>
      <c r="CYM228" s="403"/>
      <c r="CYY228" s="727"/>
      <c r="CZB228" s="403"/>
      <c r="CZC228" s="403"/>
      <c r="CZO228" s="727"/>
      <c r="CZR228" s="403"/>
      <c r="CZS228" s="403"/>
      <c r="DAE228" s="727"/>
      <c r="DAH228" s="403"/>
      <c r="DAI228" s="403"/>
      <c r="DAU228" s="727"/>
      <c r="DAX228" s="403"/>
      <c r="DAY228" s="403"/>
      <c r="DBK228" s="727"/>
      <c r="DBN228" s="403"/>
      <c r="DBO228" s="403"/>
      <c r="DCA228" s="727"/>
      <c r="DCD228" s="403"/>
      <c r="DCE228" s="403"/>
      <c r="DCQ228" s="727"/>
      <c r="DCT228" s="403"/>
      <c r="DCU228" s="403"/>
      <c r="DDG228" s="727"/>
      <c r="DDJ228" s="403"/>
      <c r="DDK228" s="403"/>
      <c r="DDW228" s="727"/>
      <c r="DDZ228" s="403"/>
      <c r="DEA228" s="403"/>
      <c r="DEM228" s="727"/>
      <c r="DEP228" s="403"/>
      <c r="DEQ228" s="403"/>
      <c r="DFC228" s="727"/>
      <c r="DFF228" s="403"/>
      <c r="DFG228" s="403"/>
      <c r="DFS228" s="727"/>
      <c r="DFV228" s="403"/>
      <c r="DFW228" s="403"/>
      <c r="DGI228" s="727"/>
      <c r="DGL228" s="403"/>
      <c r="DGM228" s="403"/>
      <c r="DGY228" s="727"/>
      <c r="DHB228" s="403"/>
      <c r="DHC228" s="403"/>
      <c r="DHO228" s="727"/>
      <c r="DHR228" s="403"/>
      <c r="DHS228" s="403"/>
      <c r="DIE228" s="727"/>
      <c r="DIH228" s="403"/>
      <c r="DII228" s="403"/>
      <c r="DIU228" s="727"/>
      <c r="DIX228" s="403"/>
      <c r="DIY228" s="403"/>
      <c r="DJK228" s="727"/>
      <c r="DJN228" s="403"/>
      <c r="DJO228" s="403"/>
      <c r="DKA228" s="727"/>
      <c r="DKD228" s="403"/>
      <c r="DKE228" s="403"/>
      <c r="DKQ228" s="727"/>
      <c r="DKT228" s="403"/>
      <c r="DKU228" s="403"/>
      <c r="DLG228" s="727"/>
      <c r="DLJ228" s="403"/>
      <c r="DLK228" s="403"/>
      <c r="DLW228" s="727"/>
      <c r="DLZ228" s="403"/>
      <c r="DMA228" s="403"/>
      <c r="DMM228" s="727"/>
      <c r="DMP228" s="403"/>
      <c r="DMQ228" s="403"/>
      <c r="DNC228" s="727"/>
      <c r="DNF228" s="403"/>
      <c r="DNG228" s="403"/>
      <c r="DNS228" s="727"/>
      <c r="DNV228" s="403"/>
      <c r="DNW228" s="403"/>
      <c r="DOI228" s="727"/>
      <c r="DOL228" s="403"/>
      <c r="DOM228" s="403"/>
      <c r="DOY228" s="727"/>
      <c r="DPB228" s="403"/>
      <c r="DPC228" s="403"/>
      <c r="DPO228" s="727"/>
      <c r="DPR228" s="403"/>
      <c r="DPS228" s="403"/>
      <c r="DQE228" s="727"/>
      <c r="DQH228" s="403"/>
      <c r="DQI228" s="403"/>
      <c r="DQU228" s="727"/>
      <c r="DQX228" s="403"/>
      <c r="DQY228" s="403"/>
      <c r="DRK228" s="727"/>
      <c r="DRN228" s="403"/>
      <c r="DRO228" s="403"/>
      <c r="DSA228" s="727"/>
      <c r="DSD228" s="403"/>
      <c r="DSE228" s="403"/>
      <c r="DSQ228" s="727"/>
      <c r="DST228" s="403"/>
      <c r="DSU228" s="403"/>
      <c r="DTG228" s="727"/>
      <c r="DTJ228" s="403"/>
      <c r="DTK228" s="403"/>
      <c r="DTW228" s="727"/>
      <c r="DTZ228" s="403"/>
      <c r="DUA228" s="403"/>
      <c r="DUM228" s="727"/>
      <c r="DUP228" s="403"/>
      <c r="DUQ228" s="403"/>
      <c r="DVC228" s="727"/>
      <c r="DVF228" s="403"/>
      <c r="DVG228" s="403"/>
      <c r="DVS228" s="727"/>
      <c r="DVV228" s="403"/>
      <c r="DVW228" s="403"/>
      <c r="DWI228" s="727"/>
      <c r="DWL228" s="403"/>
      <c r="DWM228" s="403"/>
      <c r="DWY228" s="727"/>
      <c r="DXB228" s="403"/>
      <c r="DXC228" s="403"/>
      <c r="DXO228" s="727"/>
      <c r="DXR228" s="403"/>
      <c r="DXS228" s="403"/>
      <c r="DYE228" s="727"/>
      <c r="DYH228" s="403"/>
      <c r="DYI228" s="403"/>
      <c r="DYU228" s="727"/>
      <c r="DYX228" s="403"/>
      <c r="DYY228" s="403"/>
      <c r="DZK228" s="727"/>
      <c r="DZN228" s="403"/>
      <c r="DZO228" s="403"/>
      <c r="EAA228" s="727"/>
      <c r="EAD228" s="403"/>
      <c r="EAE228" s="403"/>
      <c r="EAQ228" s="727"/>
      <c r="EAT228" s="403"/>
      <c r="EAU228" s="403"/>
      <c r="EBG228" s="727"/>
      <c r="EBJ228" s="403"/>
      <c r="EBK228" s="403"/>
      <c r="EBW228" s="727"/>
      <c r="EBZ228" s="403"/>
      <c r="ECA228" s="403"/>
      <c r="ECM228" s="727"/>
      <c r="ECP228" s="403"/>
      <c r="ECQ228" s="403"/>
      <c r="EDC228" s="727"/>
      <c r="EDF228" s="403"/>
      <c r="EDG228" s="403"/>
      <c r="EDS228" s="727"/>
      <c r="EDV228" s="403"/>
      <c r="EDW228" s="403"/>
      <c r="EEI228" s="727"/>
      <c r="EEL228" s="403"/>
      <c r="EEM228" s="403"/>
      <c r="EEY228" s="727"/>
      <c r="EFB228" s="403"/>
      <c r="EFC228" s="403"/>
      <c r="EFO228" s="727"/>
      <c r="EFR228" s="403"/>
      <c r="EFS228" s="403"/>
      <c r="EGE228" s="727"/>
      <c r="EGH228" s="403"/>
      <c r="EGI228" s="403"/>
      <c r="EGU228" s="727"/>
      <c r="EGX228" s="403"/>
      <c r="EGY228" s="403"/>
      <c r="EHK228" s="727"/>
      <c r="EHN228" s="403"/>
      <c r="EHO228" s="403"/>
      <c r="EIA228" s="727"/>
      <c r="EID228" s="403"/>
      <c r="EIE228" s="403"/>
      <c r="EIQ228" s="727"/>
      <c r="EIT228" s="403"/>
      <c r="EIU228" s="403"/>
      <c r="EJG228" s="727"/>
      <c r="EJJ228" s="403"/>
      <c r="EJK228" s="403"/>
      <c r="EJW228" s="727"/>
      <c r="EJZ228" s="403"/>
      <c r="EKA228" s="403"/>
      <c r="EKM228" s="727"/>
      <c r="EKP228" s="403"/>
      <c r="EKQ228" s="403"/>
      <c r="ELC228" s="727"/>
      <c r="ELF228" s="403"/>
      <c r="ELG228" s="403"/>
      <c r="ELS228" s="727"/>
      <c r="ELV228" s="403"/>
      <c r="ELW228" s="403"/>
      <c r="EMI228" s="727"/>
      <c r="EML228" s="403"/>
      <c r="EMM228" s="403"/>
      <c r="EMY228" s="727"/>
      <c r="ENB228" s="403"/>
      <c r="ENC228" s="403"/>
      <c r="ENO228" s="727"/>
      <c r="ENR228" s="403"/>
      <c r="ENS228" s="403"/>
      <c r="EOE228" s="727"/>
      <c r="EOH228" s="403"/>
      <c r="EOI228" s="403"/>
      <c r="EOU228" s="727"/>
      <c r="EOX228" s="403"/>
      <c r="EOY228" s="403"/>
      <c r="EPK228" s="727"/>
      <c r="EPN228" s="403"/>
      <c r="EPO228" s="403"/>
      <c r="EQA228" s="727"/>
      <c r="EQD228" s="403"/>
      <c r="EQE228" s="403"/>
      <c r="EQQ228" s="727"/>
      <c r="EQT228" s="403"/>
      <c r="EQU228" s="403"/>
      <c r="ERG228" s="727"/>
      <c r="ERJ228" s="403"/>
      <c r="ERK228" s="403"/>
      <c r="ERW228" s="727"/>
      <c r="ERZ228" s="403"/>
      <c r="ESA228" s="403"/>
      <c r="ESM228" s="727"/>
      <c r="ESP228" s="403"/>
      <c r="ESQ228" s="403"/>
      <c r="ETC228" s="727"/>
      <c r="ETF228" s="403"/>
      <c r="ETG228" s="403"/>
      <c r="ETS228" s="727"/>
      <c r="ETV228" s="403"/>
      <c r="ETW228" s="403"/>
      <c r="EUI228" s="727"/>
      <c r="EUL228" s="403"/>
      <c r="EUM228" s="403"/>
      <c r="EUY228" s="727"/>
      <c r="EVB228" s="403"/>
      <c r="EVC228" s="403"/>
      <c r="EVO228" s="727"/>
      <c r="EVR228" s="403"/>
      <c r="EVS228" s="403"/>
      <c r="EWE228" s="727"/>
      <c r="EWH228" s="403"/>
      <c r="EWI228" s="403"/>
      <c r="EWU228" s="727"/>
      <c r="EWX228" s="403"/>
      <c r="EWY228" s="403"/>
      <c r="EXK228" s="727"/>
      <c r="EXN228" s="403"/>
      <c r="EXO228" s="403"/>
      <c r="EYA228" s="727"/>
      <c r="EYD228" s="403"/>
      <c r="EYE228" s="403"/>
      <c r="EYQ228" s="727"/>
      <c r="EYT228" s="403"/>
      <c r="EYU228" s="403"/>
      <c r="EZG228" s="727"/>
      <c r="EZJ228" s="403"/>
      <c r="EZK228" s="403"/>
      <c r="EZW228" s="727"/>
      <c r="EZZ228" s="403"/>
      <c r="FAA228" s="403"/>
      <c r="FAM228" s="727"/>
      <c r="FAP228" s="403"/>
      <c r="FAQ228" s="403"/>
      <c r="FBC228" s="727"/>
      <c r="FBF228" s="403"/>
      <c r="FBG228" s="403"/>
      <c r="FBS228" s="727"/>
      <c r="FBV228" s="403"/>
      <c r="FBW228" s="403"/>
      <c r="FCI228" s="727"/>
      <c r="FCL228" s="403"/>
      <c r="FCM228" s="403"/>
      <c r="FCY228" s="727"/>
      <c r="FDB228" s="403"/>
      <c r="FDC228" s="403"/>
      <c r="FDO228" s="727"/>
      <c r="FDR228" s="403"/>
      <c r="FDS228" s="403"/>
      <c r="FEE228" s="727"/>
      <c r="FEH228" s="403"/>
      <c r="FEI228" s="403"/>
      <c r="FEU228" s="727"/>
      <c r="FEX228" s="403"/>
      <c r="FEY228" s="403"/>
      <c r="FFK228" s="727"/>
      <c r="FFN228" s="403"/>
      <c r="FFO228" s="403"/>
      <c r="FGA228" s="727"/>
      <c r="FGD228" s="403"/>
      <c r="FGE228" s="403"/>
      <c r="FGQ228" s="727"/>
      <c r="FGT228" s="403"/>
      <c r="FGU228" s="403"/>
      <c r="FHG228" s="727"/>
      <c r="FHJ228" s="403"/>
      <c r="FHK228" s="403"/>
      <c r="FHW228" s="727"/>
      <c r="FHZ228" s="403"/>
      <c r="FIA228" s="403"/>
      <c r="FIM228" s="727"/>
      <c r="FIP228" s="403"/>
      <c r="FIQ228" s="403"/>
      <c r="FJC228" s="727"/>
      <c r="FJF228" s="403"/>
      <c r="FJG228" s="403"/>
      <c r="FJS228" s="727"/>
      <c r="FJV228" s="403"/>
      <c r="FJW228" s="403"/>
      <c r="FKI228" s="727"/>
      <c r="FKL228" s="403"/>
      <c r="FKM228" s="403"/>
      <c r="FKY228" s="727"/>
      <c r="FLB228" s="403"/>
      <c r="FLC228" s="403"/>
      <c r="FLO228" s="727"/>
      <c r="FLR228" s="403"/>
      <c r="FLS228" s="403"/>
      <c r="FME228" s="727"/>
      <c r="FMH228" s="403"/>
      <c r="FMI228" s="403"/>
      <c r="FMU228" s="727"/>
      <c r="FMX228" s="403"/>
      <c r="FMY228" s="403"/>
      <c r="FNK228" s="727"/>
      <c r="FNN228" s="403"/>
      <c r="FNO228" s="403"/>
      <c r="FOA228" s="727"/>
      <c r="FOD228" s="403"/>
      <c r="FOE228" s="403"/>
      <c r="FOQ228" s="727"/>
      <c r="FOT228" s="403"/>
      <c r="FOU228" s="403"/>
      <c r="FPG228" s="727"/>
      <c r="FPJ228" s="403"/>
      <c r="FPK228" s="403"/>
      <c r="FPW228" s="727"/>
      <c r="FPZ228" s="403"/>
      <c r="FQA228" s="403"/>
      <c r="FQM228" s="727"/>
      <c r="FQP228" s="403"/>
      <c r="FQQ228" s="403"/>
      <c r="FRC228" s="727"/>
      <c r="FRF228" s="403"/>
      <c r="FRG228" s="403"/>
      <c r="FRS228" s="727"/>
      <c r="FRV228" s="403"/>
      <c r="FRW228" s="403"/>
      <c r="FSI228" s="727"/>
      <c r="FSL228" s="403"/>
      <c r="FSM228" s="403"/>
      <c r="FSY228" s="727"/>
      <c r="FTB228" s="403"/>
      <c r="FTC228" s="403"/>
      <c r="FTO228" s="727"/>
      <c r="FTR228" s="403"/>
      <c r="FTS228" s="403"/>
      <c r="FUE228" s="727"/>
      <c r="FUH228" s="403"/>
      <c r="FUI228" s="403"/>
      <c r="FUU228" s="727"/>
      <c r="FUX228" s="403"/>
      <c r="FUY228" s="403"/>
      <c r="FVK228" s="727"/>
      <c r="FVN228" s="403"/>
      <c r="FVO228" s="403"/>
      <c r="FWA228" s="727"/>
      <c r="FWD228" s="403"/>
      <c r="FWE228" s="403"/>
      <c r="FWQ228" s="727"/>
      <c r="FWT228" s="403"/>
      <c r="FWU228" s="403"/>
      <c r="FXG228" s="727"/>
      <c r="FXJ228" s="403"/>
      <c r="FXK228" s="403"/>
      <c r="FXW228" s="727"/>
      <c r="FXZ228" s="403"/>
      <c r="FYA228" s="403"/>
      <c r="FYM228" s="727"/>
      <c r="FYP228" s="403"/>
      <c r="FYQ228" s="403"/>
      <c r="FZC228" s="727"/>
      <c r="FZF228" s="403"/>
      <c r="FZG228" s="403"/>
      <c r="FZS228" s="727"/>
      <c r="FZV228" s="403"/>
      <c r="FZW228" s="403"/>
      <c r="GAI228" s="727"/>
      <c r="GAL228" s="403"/>
      <c r="GAM228" s="403"/>
      <c r="GAY228" s="727"/>
      <c r="GBB228" s="403"/>
      <c r="GBC228" s="403"/>
      <c r="GBO228" s="727"/>
      <c r="GBR228" s="403"/>
      <c r="GBS228" s="403"/>
      <c r="GCE228" s="727"/>
      <c r="GCH228" s="403"/>
      <c r="GCI228" s="403"/>
      <c r="GCU228" s="727"/>
      <c r="GCX228" s="403"/>
      <c r="GCY228" s="403"/>
      <c r="GDK228" s="727"/>
      <c r="GDN228" s="403"/>
      <c r="GDO228" s="403"/>
      <c r="GEA228" s="727"/>
      <c r="GED228" s="403"/>
      <c r="GEE228" s="403"/>
      <c r="GEQ228" s="727"/>
      <c r="GET228" s="403"/>
      <c r="GEU228" s="403"/>
      <c r="GFG228" s="727"/>
      <c r="GFJ228" s="403"/>
      <c r="GFK228" s="403"/>
      <c r="GFW228" s="727"/>
      <c r="GFZ228" s="403"/>
      <c r="GGA228" s="403"/>
      <c r="GGM228" s="727"/>
      <c r="GGP228" s="403"/>
      <c r="GGQ228" s="403"/>
      <c r="GHC228" s="727"/>
      <c r="GHF228" s="403"/>
      <c r="GHG228" s="403"/>
      <c r="GHS228" s="727"/>
      <c r="GHV228" s="403"/>
      <c r="GHW228" s="403"/>
      <c r="GII228" s="727"/>
      <c r="GIL228" s="403"/>
      <c r="GIM228" s="403"/>
      <c r="GIY228" s="727"/>
      <c r="GJB228" s="403"/>
      <c r="GJC228" s="403"/>
      <c r="GJO228" s="727"/>
      <c r="GJR228" s="403"/>
      <c r="GJS228" s="403"/>
      <c r="GKE228" s="727"/>
      <c r="GKH228" s="403"/>
      <c r="GKI228" s="403"/>
      <c r="GKU228" s="727"/>
      <c r="GKX228" s="403"/>
      <c r="GKY228" s="403"/>
      <c r="GLK228" s="727"/>
      <c r="GLN228" s="403"/>
      <c r="GLO228" s="403"/>
      <c r="GMA228" s="727"/>
      <c r="GMD228" s="403"/>
      <c r="GME228" s="403"/>
      <c r="GMQ228" s="727"/>
      <c r="GMT228" s="403"/>
      <c r="GMU228" s="403"/>
      <c r="GNG228" s="727"/>
      <c r="GNJ228" s="403"/>
      <c r="GNK228" s="403"/>
      <c r="GNW228" s="727"/>
      <c r="GNZ228" s="403"/>
      <c r="GOA228" s="403"/>
      <c r="GOM228" s="727"/>
      <c r="GOP228" s="403"/>
      <c r="GOQ228" s="403"/>
      <c r="GPC228" s="727"/>
      <c r="GPF228" s="403"/>
      <c r="GPG228" s="403"/>
      <c r="GPS228" s="727"/>
      <c r="GPV228" s="403"/>
      <c r="GPW228" s="403"/>
      <c r="GQI228" s="727"/>
      <c r="GQL228" s="403"/>
      <c r="GQM228" s="403"/>
      <c r="GQY228" s="727"/>
      <c r="GRB228" s="403"/>
      <c r="GRC228" s="403"/>
      <c r="GRO228" s="727"/>
      <c r="GRR228" s="403"/>
      <c r="GRS228" s="403"/>
      <c r="GSE228" s="727"/>
      <c r="GSH228" s="403"/>
      <c r="GSI228" s="403"/>
      <c r="GSU228" s="727"/>
      <c r="GSX228" s="403"/>
      <c r="GSY228" s="403"/>
      <c r="GTK228" s="727"/>
      <c r="GTN228" s="403"/>
      <c r="GTO228" s="403"/>
      <c r="GUA228" s="727"/>
      <c r="GUD228" s="403"/>
      <c r="GUE228" s="403"/>
      <c r="GUQ228" s="727"/>
      <c r="GUT228" s="403"/>
      <c r="GUU228" s="403"/>
      <c r="GVG228" s="727"/>
      <c r="GVJ228" s="403"/>
      <c r="GVK228" s="403"/>
      <c r="GVW228" s="727"/>
      <c r="GVZ228" s="403"/>
      <c r="GWA228" s="403"/>
      <c r="GWM228" s="727"/>
      <c r="GWP228" s="403"/>
      <c r="GWQ228" s="403"/>
      <c r="GXC228" s="727"/>
      <c r="GXF228" s="403"/>
      <c r="GXG228" s="403"/>
      <c r="GXS228" s="727"/>
      <c r="GXV228" s="403"/>
      <c r="GXW228" s="403"/>
      <c r="GYI228" s="727"/>
      <c r="GYL228" s="403"/>
      <c r="GYM228" s="403"/>
      <c r="GYY228" s="727"/>
      <c r="GZB228" s="403"/>
      <c r="GZC228" s="403"/>
      <c r="GZO228" s="727"/>
      <c r="GZR228" s="403"/>
      <c r="GZS228" s="403"/>
      <c r="HAE228" s="727"/>
      <c r="HAH228" s="403"/>
      <c r="HAI228" s="403"/>
      <c r="HAU228" s="727"/>
      <c r="HAX228" s="403"/>
      <c r="HAY228" s="403"/>
      <c r="HBK228" s="727"/>
      <c r="HBN228" s="403"/>
      <c r="HBO228" s="403"/>
      <c r="HCA228" s="727"/>
      <c r="HCD228" s="403"/>
      <c r="HCE228" s="403"/>
      <c r="HCQ228" s="727"/>
      <c r="HCT228" s="403"/>
      <c r="HCU228" s="403"/>
      <c r="HDG228" s="727"/>
      <c r="HDJ228" s="403"/>
      <c r="HDK228" s="403"/>
      <c r="HDW228" s="727"/>
      <c r="HDZ228" s="403"/>
      <c r="HEA228" s="403"/>
      <c r="HEM228" s="727"/>
      <c r="HEP228" s="403"/>
      <c r="HEQ228" s="403"/>
      <c r="HFC228" s="727"/>
      <c r="HFF228" s="403"/>
      <c r="HFG228" s="403"/>
      <c r="HFS228" s="727"/>
      <c r="HFV228" s="403"/>
      <c r="HFW228" s="403"/>
      <c r="HGI228" s="727"/>
      <c r="HGL228" s="403"/>
      <c r="HGM228" s="403"/>
      <c r="HGY228" s="727"/>
      <c r="HHB228" s="403"/>
      <c r="HHC228" s="403"/>
      <c r="HHO228" s="727"/>
      <c r="HHR228" s="403"/>
      <c r="HHS228" s="403"/>
      <c r="HIE228" s="727"/>
      <c r="HIH228" s="403"/>
      <c r="HII228" s="403"/>
      <c r="HIU228" s="727"/>
      <c r="HIX228" s="403"/>
      <c r="HIY228" s="403"/>
      <c r="HJK228" s="727"/>
      <c r="HJN228" s="403"/>
      <c r="HJO228" s="403"/>
      <c r="HKA228" s="727"/>
      <c r="HKD228" s="403"/>
      <c r="HKE228" s="403"/>
      <c r="HKQ228" s="727"/>
      <c r="HKT228" s="403"/>
      <c r="HKU228" s="403"/>
      <c r="HLG228" s="727"/>
      <c r="HLJ228" s="403"/>
      <c r="HLK228" s="403"/>
      <c r="HLW228" s="727"/>
      <c r="HLZ228" s="403"/>
      <c r="HMA228" s="403"/>
      <c r="HMM228" s="727"/>
      <c r="HMP228" s="403"/>
      <c r="HMQ228" s="403"/>
      <c r="HNC228" s="727"/>
      <c r="HNF228" s="403"/>
      <c r="HNG228" s="403"/>
      <c r="HNS228" s="727"/>
      <c r="HNV228" s="403"/>
      <c r="HNW228" s="403"/>
      <c r="HOI228" s="727"/>
      <c r="HOL228" s="403"/>
      <c r="HOM228" s="403"/>
      <c r="HOY228" s="727"/>
      <c r="HPB228" s="403"/>
      <c r="HPC228" s="403"/>
      <c r="HPO228" s="727"/>
      <c r="HPR228" s="403"/>
      <c r="HPS228" s="403"/>
      <c r="HQE228" s="727"/>
      <c r="HQH228" s="403"/>
      <c r="HQI228" s="403"/>
      <c r="HQU228" s="727"/>
      <c r="HQX228" s="403"/>
      <c r="HQY228" s="403"/>
      <c r="HRK228" s="727"/>
      <c r="HRN228" s="403"/>
      <c r="HRO228" s="403"/>
      <c r="HSA228" s="727"/>
      <c r="HSD228" s="403"/>
      <c r="HSE228" s="403"/>
      <c r="HSQ228" s="727"/>
      <c r="HST228" s="403"/>
      <c r="HSU228" s="403"/>
      <c r="HTG228" s="727"/>
      <c r="HTJ228" s="403"/>
      <c r="HTK228" s="403"/>
      <c r="HTW228" s="727"/>
      <c r="HTZ228" s="403"/>
      <c r="HUA228" s="403"/>
      <c r="HUM228" s="727"/>
      <c r="HUP228" s="403"/>
      <c r="HUQ228" s="403"/>
      <c r="HVC228" s="727"/>
      <c r="HVF228" s="403"/>
      <c r="HVG228" s="403"/>
      <c r="HVS228" s="727"/>
      <c r="HVV228" s="403"/>
      <c r="HVW228" s="403"/>
      <c r="HWI228" s="727"/>
      <c r="HWL228" s="403"/>
      <c r="HWM228" s="403"/>
      <c r="HWY228" s="727"/>
      <c r="HXB228" s="403"/>
      <c r="HXC228" s="403"/>
      <c r="HXO228" s="727"/>
      <c r="HXR228" s="403"/>
      <c r="HXS228" s="403"/>
      <c r="HYE228" s="727"/>
      <c r="HYH228" s="403"/>
      <c r="HYI228" s="403"/>
      <c r="HYU228" s="727"/>
      <c r="HYX228" s="403"/>
      <c r="HYY228" s="403"/>
      <c r="HZK228" s="727"/>
      <c r="HZN228" s="403"/>
      <c r="HZO228" s="403"/>
      <c r="IAA228" s="727"/>
      <c r="IAD228" s="403"/>
      <c r="IAE228" s="403"/>
      <c r="IAQ228" s="727"/>
      <c r="IAT228" s="403"/>
      <c r="IAU228" s="403"/>
      <c r="IBG228" s="727"/>
      <c r="IBJ228" s="403"/>
      <c r="IBK228" s="403"/>
      <c r="IBW228" s="727"/>
      <c r="IBZ228" s="403"/>
      <c r="ICA228" s="403"/>
      <c r="ICM228" s="727"/>
      <c r="ICP228" s="403"/>
      <c r="ICQ228" s="403"/>
      <c r="IDC228" s="727"/>
      <c r="IDF228" s="403"/>
      <c r="IDG228" s="403"/>
      <c r="IDS228" s="727"/>
      <c r="IDV228" s="403"/>
      <c r="IDW228" s="403"/>
      <c r="IEI228" s="727"/>
      <c r="IEL228" s="403"/>
      <c r="IEM228" s="403"/>
      <c r="IEY228" s="727"/>
      <c r="IFB228" s="403"/>
      <c r="IFC228" s="403"/>
      <c r="IFO228" s="727"/>
      <c r="IFR228" s="403"/>
      <c r="IFS228" s="403"/>
      <c r="IGE228" s="727"/>
      <c r="IGH228" s="403"/>
      <c r="IGI228" s="403"/>
      <c r="IGU228" s="727"/>
      <c r="IGX228" s="403"/>
      <c r="IGY228" s="403"/>
      <c r="IHK228" s="727"/>
      <c r="IHN228" s="403"/>
      <c r="IHO228" s="403"/>
      <c r="IIA228" s="727"/>
      <c r="IID228" s="403"/>
      <c r="IIE228" s="403"/>
      <c r="IIQ228" s="727"/>
      <c r="IIT228" s="403"/>
      <c r="IIU228" s="403"/>
      <c r="IJG228" s="727"/>
      <c r="IJJ228" s="403"/>
      <c r="IJK228" s="403"/>
      <c r="IJW228" s="727"/>
      <c r="IJZ228" s="403"/>
      <c r="IKA228" s="403"/>
      <c r="IKM228" s="727"/>
      <c r="IKP228" s="403"/>
      <c r="IKQ228" s="403"/>
      <c r="ILC228" s="727"/>
      <c r="ILF228" s="403"/>
      <c r="ILG228" s="403"/>
      <c r="ILS228" s="727"/>
      <c r="ILV228" s="403"/>
      <c r="ILW228" s="403"/>
      <c r="IMI228" s="727"/>
      <c r="IML228" s="403"/>
      <c r="IMM228" s="403"/>
      <c r="IMY228" s="727"/>
      <c r="INB228" s="403"/>
      <c r="INC228" s="403"/>
      <c r="INO228" s="727"/>
      <c r="INR228" s="403"/>
      <c r="INS228" s="403"/>
      <c r="IOE228" s="727"/>
      <c r="IOH228" s="403"/>
      <c r="IOI228" s="403"/>
      <c r="IOU228" s="727"/>
      <c r="IOX228" s="403"/>
      <c r="IOY228" s="403"/>
      <c r="IPK228" s="727"/>
      <c r="IPN228" s="403"/>
      <c r="IPO228" s="403"/>
      <c r="IQA228" s="727"/>
      <c r="IQD228" s="403"/>
      <c r="IQE228" s="403"/>
      <c r="IQQ228" s="727"/>
      <c r="IQT228" s="403"/>
      <c r="IQU228" s="403"/>
      <c r="IRG228" s="727"/>
      <c r="IRJ228" s="403"/>
      <c r="IRK228" s="403"/>
      <c r="IRW228" s="727"/>
      <c r="IRZ228" s="403"/>
      <c r="ISA228" s="403"/>
      <c r="ISM228" s="727"/>
      <c r="ISP228" s="403"/>
      <c r="ISQ228" s="403"/>
      <c r="ITC228" s="727"/>
      <c r="ITF228" s="403"/>
      <c r="ITG228" s="403"/>
      <c r="ITS228" s="727"/>
      <c r="ITV228" s="403"/>
      <c r="ITW228" s="403"/>
      <c r="IUI228" s="727"/>
      <c r="IUL228" s="403"/>
      <c r="IUM228" s="403"/>
      <c r="IUY228" s="727"/>
      <c r="IVB228" s="403"/>
      <c r="IVC228" s="403"/>
      <c r="IVO228" s="727"/>
      <c r="IVR228" s="403"/>
      <c r="IVS228" s="403"/>
      <c r="IWE228" s="727"/>
      <c r="IWH228" s="403"/>
      <c r="IWI228" s="403"/>
      <c r="IWU228" s="727"/>
      <c r="IWX228" s="403"/>
      <c r="IWY228" s="403"/>
      <c r="IXK228" s="727"/>
      <c r="IXN228" s="403"/>
      <c r="IXO228" s="403"/>
      <c r="IYA228" s="727"/>
      <c r="IYD228" s="403"/>
      <c r="IYE228" s="403"/>
      <c r="IYQ228" s="727"/>
      <c r="IYT228" s="403"/>
      <c r="IYU228" s="403"/>
      <c r="IZG228" s="727"/>
      <c r="IZJ228" s="403"/>
      <c r="IZK228" s="403"/>
      <c r="IZW228" s="727"/>
      <c r="IZZ228" s="403"/>
      <c r="JAA228" s="403"/>
      <c r="JAM228" s="727"/>
      <c r="JAP228" s="403"/>
      <c r="JAQ228" s="403"/>
      <c r="JBC228" s="727"/>
      <c r="JBF228" s="403"/>
      <c r="JBG228" s="403"/>
      <c r="JBS228" s="727"/>
      <c r="JBV228" s="403"/>
      <c r="JBW228" s="403"/>
      <c r="JCI228" s="727"/>
      <c r="JCL228" s="403"/>
      <c r="JCM228" s="403"/>
      <c r="JCY228" s="727"/>
      <c r="JDB228" s="403"/>
      <c r="JDC228" s="403"/>
      <c r="JDO228" s="727"/>
      <c r="JDR228" s="403"/>
      <c r="JDS228" s="403"/>
      <c r="JEE228" s="727"/>
      <c r="JEH228" s="403"/>
      <c r="JEI228" s="403"/>
      <c r="JEU228" s="727"/>
      <c r="JEX228" s="403"/>
      <c r="JEY228" s="403"/>
      <c r="JFK228" s="727"/>
      <c r="JFN228" s="403"/>
      <c r="JFO228" s="403"/>
      <c r="JGA228" s="727"/>
      <c r="JGD228" s="403"/>
      <c r="JGE228" s="403"/>
      <c r="JGQ228" s="727"/>
      <c r="JGT228" s="403"/>
      <c r="JGU228" s="403"/>
      <c r="JHG228" s="727"/>
      <c r="JHJ228" s="403"/>
      <c r="JHK228" s="403"/>
      <c r="JHW228" s="727"/>
      <c r="JHZ228" s="403"/>
      <c r="JIA228" s="403"/>
      <c r="JIM228" s="727"/>
      <c r="JIP228" s="403"/>
      <c r="JIQ228" s="403"/>
      <c r="JJC228" s="727"/>
      <c r="JJF228" s="403"/>
      <c r="JJG228" s="403"/>
      <c r="JJS228" s="727"/>
      <c r="JJV228" s="403"/>
      <c r="JJW228" s="403"/>
      <c r="JKI228" s="727"/>
      <c r="JKL228" s="403"/>
      <c r="JKM228" s="403"/>
      <c r="JKY228" s="727"/>
      <c r="JLB228" s="403"/>
      <c r="JLC228" s="403"/>
      <c r="JLO228" s="727"/>
      <c r="JLR228" s="403"/>
      <c r="JLS228" s="403"/>
      <c r="JME228" s="727"/>
      <c r="JMH228" s="403"/>
      <c r="JMI228" s="403"/>
      <c r="JMU228" s="727"/>
      <c r="JMX228" s="403"/>
      <c r="JMY228" s="403"/>
      <c r="JNK228" s="727"/>
      <c r="JNN228" s="403"/>
      <c r="JNO228" s="403"/>
      <c r="JOA228" s="727"/>
      <c r="JOD228" s="403"/>
      <c r="JOE228" s="403"/>
      <c r="JOQ228" s="727"/>
      <c r="JOT228" s="403"/>
      <c r="JOU228" s="403"/>
      <c r="JPG228" s="727"/>
      <c r="JPJ228" s="403"/>
      <c r="JPK228" s="403"/>
      <c r="JPW228" s="727"/>
      <c r="JPZ228" s="403"/>
      <c r="JQA228" s="403"/>
      <c r="JQM228" s="727"/>
      <c r="JQP228" s="403"/>
      <c r="JQQ228" s="403"/>
      <c r="JRC228" s="727"/>
      <c r="JRF228" s="403"/>
      <c r="JRG228" s="403"/>
      <c r="JRS228" s="727"/>
      <c r="JRV228" s="403"/>
      <c r="JRW228" s="403"/>
      <c r="JSI228" s="727"/>
      <c r="JSL228" s="403"/>
      <c r="JSM228" s="403"/>
      <c r="JSY228" s="727"/>
      <c r="JTB228" s="403"/>
      <c r="JTC228" s="403"/>
      <c r="JTO228" s="727"/>
      <c r="JTR228" s="403"/>
      <c r="JTS228" s="403"/>
      <c r="JUE228" s="727"/>
      <c r="JUH228" s="403"/>
      <c r="JUI228" s="403"/>
      <c r="JUU228" s="727"/>
      <c r="JUX228" s="403"/>
      <c r="JUY228" s="403"/>
      <c r="JVK228" s="727"/>
      <c r="JVN228" s="403"/>
      <c r="JVO228" s="403"/>
      <c r="JWA228" s="727"/>
      <c r="JWD228" s="403"/>
      <c r="JWE228" s="403"/>
      <c r="JWQ228" s="727"/>
      <c r="JWT228" s="403"/>
      <c r="JWU228" s="403"/>
      <c r="JXG228" s="727"/>
      <c r="JXJ228" s="403"/>
      <c r="JXK228" s="403"/>
      <c r="JXW228" s="727"/>
      <c r="JXZ228" s="403"/>
      <c r="JYA228" s="403"/>
      <c r="JYM228" s="727"/>
      <c r="JYP228" s="403"/>
      <c r="JYQ228" s="403"/>
      <c r="JZC228" s="727"/>
      <c r="JZF228" s="403"/>
      <c r="JZG228" s="403"/>
      <c r="JZS228" s="727"/>
      <c r="JZV228" s="403"/>
      <c r="JZW228" s="403"/>
      <c r="KAI228" s="727"/>
      <c r="KAL228" s="403"/>
      <c r="KAM228" s="403"/>
      <c r="KAY228" s="727"/>
      <c r="KBB228" s="403"/>
      <c r="KBC228" s="403"/>
      <c r="KBO228" s="727"/>
      <c r="KBR228" s="403"/>
      <c r="KBS228" s="403"/>
      <c r="KCE228" s="727"/>
      <c r="KCH228" s="403"/>
      <c r="KCI228" s="403"/>
      <c r="KCU228" s="727"/>
      <c r="KCX228" s="403"/>
      <c r="KCY228" s="403"/>
      <c r="KDK228" s="727"/>
      <c r="KDN228" s="403"/>
      <c r="KDO228" s="403"/>
      <c r="KEA228" s="727"/>
      <c r="KED228" s="403"/>
      <c r="KEE228" s="403"/>
      <c r="KEQ228" s="727"/>
      <c r="KET228" s="403"/>
      <c r="KEU228" s="403"/>
      <c r="KFG228" s="727"/>
      <c r="KFJ228" s="403"/>
      <c r="KFK228" s="403"/>
      <c r="KFW228" s="727"/>
      <c r="KFZ228" s="403"/>
      <c r="KGA228" s="403"/>
      <c r="KGM228" s="727"/>
      <c r="KGP228" s="403"/>
      <c r="KGQ228" s="403"/>
      <c r="KHC228" s="727"/>
      <c r="KHF228" s="403"/>
      <c r="KHG228" s="403"/>
      <c r="KHS228" s="727"/>
      <c r="KHV228" s="403"/>
      <c r="KHW228" s="403"/>
      <c r="KII228" s="727"/>
      <c r="KIL228" s="403"/>
      <c r="KIM228" s="403"/>
      <c r="KIY228" s="727"/>
      <c r="KJB228" s="403"/>
      <c r="KJC228" s="403"/>
      <c r="KJO228" s="727"/>
      <c r="KJR228" s="403"/>
      <c r="KJS228" s="403"/>
      <c r="KKE228" s="727"/>
      <c r="KKH228" s="403"/>
      <c r="KKI228" s="403"/>
      <c r="KKU228" s="727"/>
      <c r="KKX228" s="403"/>
      <c r="KKY228" s="403"/>
      <c r="KLK228" s="727"/>
      <c r="KLN228" s="403"/>
      <c r="KLO228" s="403"/>
      <c r="KMA228" s="727"/>
      <c r="KMD228" s="403"/>
      <c r="KME228" s="403"/>
      <c r="KMQ228" s="727"/>
      <c r="KMT228" s="403"/>
      <c r="KMU228" s="403"/>
      <c r="KNG228" s="727"/>
      <c r="KNJ228" s="403"/>
      <c r="KNK228" s="403"/>
      <c r="KNW228" s="727"/>
      <c r="KNZ228" s="403"/>
      <c r="KOA228" s="403"/>
      <c r="KOM228" s="727"/>
      <c r="KOP228" s="403"/>
      <c r="KOQ228" s="403"/>
      <c r="KPC228" s="727"/>
      <c r="KPF228" s="403"/>
      <c r="KPG228" s="403"/>
      <c r="KPS228" s="727"/>
      <c r="KPV228" s="403"/>
      <c r="KPW228" s="403"/>
      <c r="KQI228" s="727"/>
      <c r="KQL228" s="403"/>
      <c r="KQM228" s="403"/>
      <c r="KQY228" s="727"/>
      <c r="KRB228" s="403"/>
      <c r="KRC228" s="403"/>
      <c r="KRO228" s="727"/>
      <c r="KRR228" s="403"/>
      <c r="KRS228" s="403"/>
      <c r="KSE228" s="727"/>
      <c r="KSH228" s="403"/>
      <c r="KSI228" s="403"/>
      <c r="KSU228" s="727"/>
      <c r="KSX228" s="403"/>
      <c r="KSY228" s="403"/>
      <c r="KTK228" s="727"/>
      <c r="KTN228" s="403"/>
      <c r="KTO228" s="403"/>
      <c r="KUA228" s="727"/>
      <c r="KUD228" s="403"/>
      <c r="KUE228" s="403"/>
      <c r="KUQ228" s="727"/>
      <c r="KUT228" s="403"/>
      <c r="KUU228" s="403"/>
      <c r="KVG228" s="727"/>
      <c r="KVJ228" s="403"/>
      <c r="KVK228" s="403"/>
      <c r="KVW228" s="727"/>
      <c r="KVZ228" s="403"/>
      <c r="KWA228" s="403"/>
      <c r="KWM228" s="727"/>
      <c r="KWP228" s="403"/>
      <c r="KWQ228" s="403"/>
      <c r="KXC228" s="727"/>
      <c r="KXF228" s="403"/>
      <c r="KXG228" s="403"/>
      <c r="KXS228" s="727"/>
      <c r="KXV228" s="403"/>
      <c r="KXW228" s="403"/>
      <c r="KYI228" s="727"/>
      <c r="KYL228" s="403"/>
      <c r="KYM228" s="403"/>
      <c r="KYY228" s="727"/>
      <c r="KZB228" s="403"/>
      <c r="KZC228" s="403"/>
      <c r="KZO228" s="727"/>
      <c r="KZR228" s="403"/>
      <c r="KZS228" s="403"/>
      <c r="LAE228" s="727"/>
      <c r="LAH228" s="403"/>
      <c r="LAI228" s="403"/>
      <c r="LAU228" s="727"/>
      <c r="LAX228" s="403"/>
      <c r="LAY228" s="403"/>
      <c r="LBK228" s="727"/>
      <c r="LBN228" s="403"/>
      <c r="LBO228" s="403"/>
      <c r="LCA228" s="727"/>
      <c r="LCD228" s="403"/>
      <c r="LCE228" s="403"/>
      <c r="LCQ228" s="727"/>
      <c r="LCT228" s="403"/>
      <c r="LCU228" s="403"/>
      <c r="LDG228" s="727"/>
      <c r="LDJ228" s="403"/>
      <c r="LDK228" s="403"/>
      <c r="LDW228" s="727"/>
      <c r="LDZ228" s="403"/>
      <c r="LEA228" s="403"/>
      <c r="LEM228" s="727"/>
      <c r="LEP228" s="403"/>
      <c r="LEQ228" s="403"/>
      <c r="LFC228" s="727"/>
      <c r="LFF228" s="403"/>
      <c r="LFG228" s="403"/>
      <c r="LFS228" s="727"/>
      <c r="LFV228" s="403"/>
      <c r="LFW228" s="403"/>
      <c r="LGI228" s="727"/>
      <c r="LGL228" s="403"/>
      <c r="LGM228" s="403"/>
      <c r="LGY228" s="727"/>
      <c r="LHB228" s="403"/>
      <c r="LHC228" s="403"/>
      <c r="LHO228" s="727"/>
      <c r="LHR228" s="403"/>
      <c r="LHS228" s="403"/>
      <c r="LIE228" s="727"/>
      <c r="LIH228" s="403"/>
      <c r="LII228" s="403"/>
      <c r="LIU228" s="727"/>
      <c r="LIX228" s="403"/>
      <c r="LIY228" s="403"/>
      <c r="LJK228" s="727"/>
      <c r="LJN228" s="403"/>
      <c r="LJO228" s="403"/>
      <c r="LKA228" s="727"/>
      <c r="LKD228" s="403"/>
      <c r="LKE228" s="403"/>
      <c r="LKQ228" s="727"/>
      <c r="LKT228" s="403"/>
      <c r="LKU228" s="403"/>
      <c r="LLG228" s="727"/>
      <c r="LLJ228" s="403"/>
      <c r="LLK228" s="403"/>
      <c r="LLW228" s="727"/>
      <c r="LLZ228" s="403"/>
      <c r="LMA228" s="403"/>
      <c r="LMM228" s="727"/>
      <c r="LMP228" s="403"/>
      <c r="LMQ228" s="403"/>
      <c r="LNC228" s="727"/>
      <c r="LNF228" s="403"/>
      <c r="LNG228" s="403"/>
      <c r="LNS228" s="727"/>
      <c r="LNV228" s="403"/>
      <c r="LNW228" s="403"/>
      <c r="LOI228" s="727"/>
      <c r="LOL228" s="403"/>
      <c r="LOM228" s="403"/>
      <c r="LOY228" s="727"/>
      <c r="LPB228" s="403"/>
      <c r="LPC228" s="403"/>
      <c r="LPO228" s="727"/>
      <c r="LPR228" s="403"/>
      <c r="LPS228" s="403"/>
      <c r="LQE228" s="727"/>
      <c r="LQH228" s="403"/>
      <c r="LQI228" s="403"/>
      <c r="LQU228" s="727"/>
      <c r="LQX228" s="403"/>
      <c r="LQY228" s="403"/>
      <c r="LRK228" s="727"/>
      <c r="LRN228" s="403"/>
      <c r="LRO228" s="403"/>
      <c r="LSA228" s="727"/>
      <c r="LSD228" s="403"/>
      <c r="LSE228" s="403"/>
      <c r="LSQ228" s="727"/>
      <c r="LST228" s="403"/>
      <c r="LSU228" s="403"/>
      <c r="LTG228" s="727"/>
      <c r="LTJ228" s="403"/>
      <c r="LTK228" s="403"/>
      <c r="LTW228" s="727"/>
      <c r="LTZ228" s="403"/>
      <c r="LUA228" s="403"/>
      <c r="LUM228" s="727"/>
      <c r="LUP228" s="403"/>
      <c r="LUQ228" s="403"/>
      <c r="LVC228" s="727"/>
      <c r="LVF228" s="403"/>
      <c r="LVG228" s="403"/>
      <c r="LVS228" s="727"/>
      <c r="LVV228" s="403"/>
      <c r="LVW228" s="403"/>
      <c r="LWI228" s="727"/>
      <c r="LWL228" s="403"/>
      <c r="LWM228" s="403"/>
      <c r="LWY228" s="727"/>
      <c r="LXB228" s="403"/>
      <c r="LXC228" s="403"/>
      <c r="LXO228" s="727"/>
      <c r="LXR228" s="403"/>
      <c r="LXS228" s="403"/>
      <c r="LYE228" s="727"/>
      <c r="LYH228" s="403"/>
      <c r="LYI228" s="403"/>
      <c r="LYU228" s="727"/>
      <c r="LYX228" s="403"/>
      <c r="LYY228" s="403"/>
      <c r="LZK228" s="727"/>
      <c r="LZN228" s="403"/>
      <c r="LZO228" s="403"/>
      <c r="MAA228" s="727"/>
      <c r="MAD228" s="403"/>
      <c r="MAE228" s="403"/>
      <c r="MAQ228" s="727"/>
      <c r="MAT228" s="403"/>
      <c r="MAU228" s="403"/>
      <c r="MBG228" s="727"/>
      <c r="MBJ228" s="403"/>
      <c r="MBK228" s="403"/>
      <c r="MBW228" s="727"/>
      <c r="MBZ228" s="403"/>
      <c r="MCA228" s="403"/>
      <c r="MCM228" s="727"/>
      <c r="MCP228" s="403"/>
      <c r="MCQ228" s="403"/>
      <c r="MDC228" s="727"/>
      <c r="MDF228" s="403"/>
      <c r="MDG228" s="403"/>
      <c r="MDS228" s="727"/>
      <c r="MDV228" s="403"/>
      <c r="MDW228" s="403"/>
      <c r="MEI228" s="727"/>
      <c r="MEL228" s="403"/>
      <c r="MEM228" s="403"/>
      <c r="MEY228" s="727"/>
      <c r="MFB228" s="403"/>
      <c r="MFC228" s="403"/>
      <c r="MFO228" s="727"/>
      <c r="MFR228" s="403"/>
      <c r="MFS228" s="403"/>
      <c r="MGE228" s="727"/>
      <c r="MGH228" s="403"/>
      <c r="MGI228" s="403"/>
      <c r="MGU228" s="727"/>
      <c r="MGX228" s="403"/>
      <c r="MGY228" s="403"/>
      <c r="MHK228" s="727"/>
      <c r="MHN228" s="403"/>
      <c r="MHO228" s="403"/>
      <c r="MIA228" s="727"/>
      <c r="MID228" s="403"/>
      <c r="MIE228" s="403"/>
      <c r="MIQ228" s="727"/>
      <c r="MIT228" s="403"/>
      <c r="MIU228" s="403"/>
      <c r="MJG228" s="727"/>
      <c r="MJJ228" s="403"/>
      <c r="MJK228" s="403"/>
      <c r="MJW228" s="727"/>
      <c r="MJZ228" s="403"/>
      <c r="MKA228" s="403"/>
      <c r="MKM228" s="727"/>
      <c r="MKP228" s="403"/>
      <c r="MKQ228" s="403"/>
      <c r="MLC228" s="727"/>
      <c r="MLF228" s="403"/>
      <c r="MLG228" s="403"/>
      <c r="MLS228" s="727"/>
      <c r="MLV228" s="403"/>
      <c r="MLW228" s="403"/>
      <c r="MMI228" s="727"/>
      <c r="MML228" s="403"/>
      <c r="MMM228" s="403"/>
      <c r="MMY228" s="727"/>
      <c r="MNB228" s="403"/>
      <c r="MNC228" s="403"/>
      <c r="MNO228" s="727"/>
      <c r="MNR228" s="403"/>
      <c r="MNS228" s="403"/>
      <c r="MOE228" s="727"/>
      <c r="MOH228" s="403"/>
      <c r="MOI228" s="403"/>
      <c r="MOU228" s="727"/>
      <c r="MOX228" s="403"/>
      <c r="MOY228" s="403"/>
      <c r="MPK228" s="727"/>
      <c r="MPN228" s="403"/>
      <c r="MPO228" s="403"/>
      <c r="MQA228" s="727"/>
      <c r="MQD228" s="403"/>
      <c r="MQE228" s="403"/>
      <c r="MQQ228" s="727"/>
      <c r="MQT228" s="403"/>
      <c r="MQU228" s="403"/>
      <c r="MRG228" s="727"/>
      <c r="MRJ228" s="403"/>
      <c r="MRK228" s="403"/>
      <c r="MRW228" s="727"/>
      <c r="MRZ228" s="403"/>
      <c r="MSA228" s="403"/>
      <c r="MSM228" s="727"/>
      <c r="MSP228" s="403"/>
      <c r="MSQ228" s="403"/>
      <c r="MTC228" s="727"/>
      <c r="MTF228" s="403"/>
      <c r="MTG228" s="403"/>
      <c r="MTS228" s="727"/>
      <c r="MTV228" s="403"/>
      <c r="MTW228" s="403"/>
      <c r="MUI228" s="727"/>
      <c r="MUL228" s="403"/>
      <c r="MUM228" s="403"/>
      <c r="MUY228" s="727"/>
      <c r="MVB228" s="403"/>
      <c r="MVC228" s="403"/>
      <c r="MVO228" s="727"/>
      <c r="MVR228" s="403"/>
      <c r="MVS228" s="403"/>
      <c r="MWE228" s="727"/>
      <c r="MWH228" s="403"/>
      <c r="MWI228" s="403"/>
      <c r="MWU228" s="727"/>
      <c r="MWX228" s="403"/>
      <c r="MWY228" s="403"/>
      <c r="MXK228" s="727"/>
      <c r="MXN228" s="403"/>
      <c r="MXO228" s="403"/>
      <c r="MYA228" s="727"/>
      <c r="MYD228" s="403"/>
      <c r="MYE228" s="403"/>
      <c r="MYQ228" s="727"/>
      <c r="MYT228" s="403"/>
      <c r="MYU228" s="403"/>
      <c r="MZG228" s="727"/>
      <c r="MZJ228" s="403"/>
      <c r="MZK228" s="403"/>
      <c r="MZW228" s="727"/>
      <c r="MZZ228" s="403"/>
      <c r="NAA228" s="403"/>
      <c r="NAM228" s="727"/>
      <c r="NAP228" s="403"/>
      <c r="NAQ228" s="403"/>
      <c r="NBC228" s="727"/>
      <c r="NBF228" s="403"/>
      <c r="NBG228" s="403"/>
      <c r="NBS228" s="727"/>
      <c r="NBV228" s="403"/>
      <c r="NBW228" s="403"/>
      <c r="NCI228" s="727"/>
      <c r="NCL228" s="403"/>
      <c r="NCM228" s="403"/>
      <c r="NCY228" s="727"/>
      <c r="NDB228" s="403"/>
      <c r="NDC228" s="403"/>
      <c r="NDO228" s="727"/>
      <c r="NDR228" s="403"/>
      <c r="NDS228" s="403"/>
      <c r="NEE228" s="727"/>
      <c r="NEH228" s="403"/>
      <c r="NEI228" s="403"/>
      <c r="NEU228" s="727"/>
      <c r="NEX228" s="403"/>
      <c r="NEY228" s="403"/>
      <c r="NFK228" s="727"/>
      <c r="NFN228" s="403"/>
      <c r="NFO228" s="403"/>
      <c r="NGA228" s="727"/>
      <c r="NGD228" s="403"/>
      <c r="NGE228" s="403"/>
      <c r="NGQ228" s="727"/>
      <c r="NGT228" s="403"/>
      <c r="NGU228" s="403"/>
      <c r="NHG228" s="727"/>
      <c r="NHJ228" s="403"/>
      <c r="NHK228" s="403"/>
      <c r="NHW228" s="727"/>
      <c r="NHZ228" s="403"/>
      <c r="NIA228" s="403"/>
      <c r="NIM228" s="727"/>
      <c r="NIP228" s="403"/>
      <c r="NIQ228" s="403"/>
      <c r="NJC228" s="727"/>
      <c r="NJF228" s="403"/>
      <c r="NJG228" s="403"/>
      <c r="NJS228" s="727"/>
      <c r="NJV228" s="403"/>
      <c r="NJW228" s="403"/>
      <c r="NKI228" s="727"/>
      <c r="NKL228" s="403"/>
      <c r="NKM228" s="403"/>
      <c r="NKY228" s="727"/>
      <c r="NLB228" s="403"/>
      <c r="NLC228" s="403"/>
      <c r="NLO228" s="727"/>
      <c r="NLR228" s="403"/>
      <c r="NLS228" s="403"/>
      <c r="NME228" s="727"/>
      <c r="NMH228" s="403"/>
      <c r="NMI228" s="403"/>
      <c r="NMU228" s="727"/>
      <c r="NMX228" s="403"/>
      <c r="NMY228" s="403"/>
      <c r="NNK228" s="727"/>
      <c r="NNN228" s="403"/>
      <c r="NNO228" s="403"/>
      <c r="NOA228" s="727"/>
      <c r="NOD228" s="403"/>
      <c r="NOE228" s="403"/>
      <c r="NOQ228" s="727"/>
      <c r="NOT228" s="403"/>
      <c r="NOU228" s="403"/>
      <c r="NPG228" s="727"/>
      <c r="NPJ228" s="403"/>
      <c r="NPK228" s="403"/>
      <c r="NPW228" s="727"/>
      <c r="NPZ228" s="403"/>
      <c r="NQA228" s="403"/>
      <c r="NQM228" s="727"/>
      <c r="NQP228" s="403"/>
      <c r="NQQ228" s="403"/>
      <c r="NRC228" s="727"/>
      <c r="NRF228" s="403"/>
      <c r="NRG228" s="403"/>
      <c r="NRS228" s="727"/>
      <c r="NRV228" s="403"/>
      <c r="NRW228" s="403"/>
      <c r="NSI228" s="727"/>
      <c r="NSL228" s="403"/>
      <c r="NSM228" s="403"/>
      <c r="NSY228" s="727"/>
      <c r="NTB228" s="403"/>
      <c r="NTC228" s="403"/>
      <c r="NTO228" s="727"/>
      <c r="NTR228" s="403"/>
      <c r="NTS228" s="403"/>
      <c r="NUE228" s="727"/>
      <c r="NUH228" s="403"/>
      <c r="NUI228" s="403"/>
      <c r="NUU228" s="727"/>
      <c r="NUX228" s="403"/>
      <c r="NUY228" s="403"/>
      <c r="NVK228" s="727"/>
      <c r="NVN228" s="403"/>
      <c r="NVO228" s="403"/>
      <c r="NWA228" s="727"/>
      <c r="NWD228" s="403"/>
      <c r="NWE228" s="403"/>
      <c r="NWQ228" s="727"/>
      <c r="NWT228" s="403"/>
      <c r="NWU228" s="403"/>
      <c r="NXG228" s="727"/>
      <c r="NXJ228" s="403"/>
      <c r="NXK228" s="403"/>
      <c r="NXW228" s="727"/>
      <c r="NXZ228" s="403"/>
      <c r="NYA228" s="403"/>
      <c r="NYM228" s="727"/>
      <c r="NYP228" s="403"/>
      <c r="NYQ228" s="403"/>
      <c r="NZC228" s="727"/>
      <c r="NZF228" s="403"/>
      <c r="NZG228" s="403"/>
      <c r="NZS228" s="727"/>
      <c r="NZV228" s="403"/>
      <c r="NZW228" s="403"/>
      <c r="OAI228" s="727"/>
      <c r="OAL228" s="403"/>
      <c r="OAM228" s="403"/>
      <c r="OAY228" s="727"/>
      <c r="OBB228" s="403"/>
      <c r="OBC228" s="403"/>
      <c r="OBO228" s="727"/>
      <c r="OBR228" s="403"/>
      <c r="OBS228" s="403"/>
      <c r="OCE228" s="727"/>
      <c r="OCH228" s="403"/>
      <c r="OCI228" s="403"/>
      <c r="OCU228" s="727"/>
      <c r="OCX228" s="403"/>
      <c r="OCY228" s="403"/>
      <c r="ODK228" s="727"/>
      <c r="ODN228" s="403"/>
      <c r="ODO228" s="403"/>
      <c r="OEA228" s="727"/>
      <c r="OED228" s="403"/>
      <c r="OEE228" s="403"/>
      <c r="OEQ228" s="727"/>
      <c r="OET228" s="403"/>
      <c r="OEU228" s="403"/>
      <c r="OFG228" s="727"/>
      <c r="OFJ228" s="403"/>
      <c r="OFK228" s="403"/>
      <c r="OFW228" s="727"/>
      <c r="OFZ228" s="403"/>
      <c r="OGA228" s="403"/>
      <c r="OGM228" s="727"/>
      <c r="OGP228" s="403"/>
      <c r="OGQ228" s="403"/>
      <c r="OHC228" s="727"/>
      <c r="OHF228" s="403"/>
      <c r="OHG228" s="403"/>
      <c r="OHS228" s="727"/>
      <c r="OHV228" s="403"/>
      <c r="OHW228" s="403"/>
      <c r="OII228" s="727"/>
      <c r="OIL228" s="403"/>
      <c r="OIM228" s="403"/>
      <c r="OIY228" s="727"/>
      <c r="OJB228" s="403"/>
      <c r="OJC228" s="403"/>
      <c r="OJO228" s="727"/>
      <c r="OJR228" s="403"/>
      <c r="OJS228" s="403"/>
      <c r="OKE228" s="727"/>
      <c r="OKH228" s="403"/>
      <c r="OKI228" s="403"/>
      <c r="OKU228" s="727"/>
      <c r="OKX228" s="403"/>
      <c r="OKY228" s="403"/>
      <c r="OLK228" s="727"/>
      <c r="OLN228" s="403"/>
      <c r="OLO228" s="403"/>
      <c r="OMA228" s="727"/>
      <c r="OMD228" s="403"/>
      <c r="OME228" s="403"/>
      <c r="OMQ228" s="727"/>
      <c r="OMT228" s="403"/>
      <c r="OMU228" s="403"/>
      <c r="ONG228" s="727"/>
      <c r="ONJ228" s="403"/>
      <c r="ONK228" s="403"/>
      <c r="ONW228" s="727"/>
      <c r="ONZ228" s="403"/>
      <c r="OOA228" s="403"/>
      <c r="OOM228" s="727"/>
      <c r="OOP228" s="403"/>
      <c r="OOQ228" s="403"/>
      <c r="OPC228" s="727"/>
      <c r="OPF228" s="403"/>
      <c r="OPG228" s="403"/>
      <c r="OPS228" s="727"/>
      <c r="OPV228" s="403"/>
      <c r="OPW228" s="403"/>
      <c r="OQI228" s="727"/>
      <c r="OQL228" s="403"/>
      <c r="OQM228" s="403"/>
      <c r="OQY228" s="727"/>
      <c r="ORB228" s="403"/>
      <c r="ORC228" s="403"/>
      <c r="ORO228" s="727"/>
      <c r="ORR228" s="403"/>
      <c r="ORS228" s="403"/>
      <c r="OSE228" s="727"/>
      <c r="OSH228" s="403"/>
      <c r="OSI228" s="403"/>
      <c r="OSU228" s="727"/>
      <c r="OSX228" s="403"/>
      <c r="OSY228" s="403"/>
      <c r="OTK228" s="727"/>
      <c r="OTN228" s="403"/>
      <c r="OTO228" s="403"/>
      <c r="OUA228" s="727"/>
      <c r="OUD228" s="403"/>
      <c r="OUE228" s="403"/>
      <c r="OUQ228" s="727"/>
      <c r="OUT228" s="403"/>
      <c r="OUU228" s="403"/>
      <c r="OVG228" s="727"/>
      <c r="OVJ228" s="403"/>
      <c r="OVK228" s="403"/>
      <c r="OVW228" s="727"/>
      <c r="OVZ228" s="403"/>
      <c r="OWA228" s="403"/>
      <c r="OWM228" s="727"/>
      <c r="OWP228" s="403"/>
      <c r="OWQ228" s="403"/>
      <c r="OXC228" s="727"/>
      <c r="OXF228" s="403"/>
      <c r="OXG228" s="403"/>
      <c r="OXS228" s="727"/>
      <c r="OXV228" s="403"/>
      <c r="OXW228" s="403"/>
      <c r="OYI228" s="727"/>
      <c r="OYL228" s="403"/>
      <c r="OYM228" s="403"/>
      <c r="OYY228" s="727"/>
      <c r="OZB228" s="403"/>
      <c r="OZC228" s="403"/>
      <c r="OZO228" s="727"/>
      <c r="OZR228" s="403"/>
      <c r="OZS228" s="403"/>
      <c r="PAE228" s="727"/>
      <c r="PAH228" s="403"/>
      <c r="PAI228" s="403"/>
      <c r="PAU228" s="727"/>
      <c r="PAX228" s="403"/>
      <c r="PAY228" s="403"/>
      <c r="PBK228" s="727"/>
      <c r="PBN228" s="403"/>
      <c r="PBO228" s="403"/>
      <c r="PCA228" s="727"/>
      <c r="PCD228" s="403"/>
      <c r="PCE228" s="403"/>
      <c r="PCQ228" s="727"/>
      <c r="PCT228" s="403"/>
      <c r="PCU228" s="403"/>
      <c r="PDG228" s="727"/>
      <c r="PDJ228" s="403"/>
      <c r="PDK228" s="403"/>
      <c r="PDW228" s="727"/>
      <c r="PDZ228" s="403"/>
      <c r="PEA228" s="403"/>
      <c r="PEM228" s="727"/>
      <c r="PEP228" s="403"/>
      <c r="PEQ228" s="403"/>
      <c r="PFC228" s="727"/>
      <c r="PFF228" s="403"/>
      <c r="PFG228" s="403"/>
      <c r="PFS228" s="727"/>
      <c r="PFV228" s="403"/>
      <c r="PFW228" s="403"/>
      <c r="PGI228" s="727"/>
      <c r="PGL228" s="403"/>
      <c r="PGM228" s="403"/>
      <c r="PGY228" s="727"/>
      <c r="PHB228" s="403"/>
      <c r="PHC228" s="403"/>
      <c r="PHO228" s="727"/>
      <c r="PHR228" s="403"/>
      <c r="PHS228" s="403"/>
      <c r="PIE228" s="727"/>
      <c r="PIH228" s="403"/>
      <c r="PII228" s="403"/>
      <c r="PIU228" s="727"/>
      <c r="PIX228" s="403"/>
      <c r="PIY228" s="403"/>
      <c r="PJK228" s="727"/>
      <c r="PJN228" s="403"/>
      <c r="PJO228" s="403"/>
      <c r="PKA228" s="727"/>
      <c r="PKD228" s="403"/>
      <c r="PKE228" s="403"/>
      <c r="PKQ228" s="727"/>
      <c r="PKT228" s="403"/>
      <c r="PKU228" s="403"/>
      <c r="PLG228" s="727"/>
      <c r="PLJ228" s="403"/>
      <c r="PLK228" s="403"/>
      <c r="PLW228" s="727"/>
      <c r="PLZ228" s="403"/>
      <c r="PMA228" s="403"/>
      <c r="PMM228" s="727"/>
      <c r="PMP228" s="403"/>
      <c r="PMQ228" s="403"/>
      <c r="PNC228" s="727"/>
      <c r="PNF228" s="403"/>
      <c r="PNG228" s="403"/>
      <c r="PNS228" s="727"/>
      <c r="PNV228" s="403"/>
      <c r="PNW228" s="403"/>
      <c r="POI228" s="727"/>
      <c r="POL228" s="403"/>
      <c r="POM228" s="403"/>
      <c r="POY228" s="727"/>
      <c r="PPB228" s="403"/>
      <c r="PPC228" s="403"/>
      <c r="PPO228" s="727"/>
      <c r="PPR228" s="403"/>
      <c r="PPS228" s="403"/>
      <c r="PQE228" s="727"/>
      <c r="PQH228" s="403"/>
      <c r="PQI228" s="403"/>
      <c r="PQU228" s="727"/>
      <c r="PQX228" s="403"/>
      <c r="PQY228" s="403"/>
      <c r="PRK228" s="727"/>
      <c r="PRN228" s="403"/>
      <c r="PRO228" s="403"/>
      <c r="PSA228" s="727"/>
      <c r="PSD228" s="403"/>
      <c r="PSE228" s="403"/>
      <c r="PSQ228" s="727"/>
      <c r="PST228" s="403"/>
      <c r="PSU228" s="403"/>
      <c r="PTG228" s="727"/>
      <c r="PTJ228" s="403"/>
      <c r="PTK228" s="403"/>
      <c r="PTW228" s="727"/>
      <c r="PTZ228" s="403"/>
      <c r="PUA228" s="403"/>
      <c r="PUM228" s="727"/>
      <c r="PUP228" s="403"/>
      <c r="PUQ228" s="403"/>
      <c r="PVC228" s="727"/>
      <c r="PVF228" s="403"/>
      <c r="PVG228" s="403"/>
      <c r="PVS228" s="727"/>
      <c r="PVV228" s="403"/>
      <c r="PVW228" s="403"/>
      <c r="PWI228" s="727"/>
      <c r="PWL228" s="403"/>
      <c r="PWM228" s="403"/>
      <c r="PWY228" s="727"/>
      <c r="PXB228" s="403"/>
      <c r="PXC228" s="403"/>
      <c r="PXO228" s="727"/>
      <c r="PXR228" s="403"/>
      <c r="PXS228" s="403"/>
      <c r="PYE228" s="727"/>
      <c r="PYH228" s="403"/>
      <c r="PYI228" s="403"/>
      <c r="PYU228" s="727"/>
      <c r="PYX228" s="403"/>
      <c r="PYY228" s="403"/>
      <c r="PZK228" s="727"/>
      <c r="PZN228" s="403"/>
      <c r="PZO228" s="403"/>
      <c r="QAA228" s="727"/>
      <c r="QAD228" s="403"/>
      <c r="QAE228" s="403"/>
      <c r="QAQ228" s="727"/>
      <c r="QAT228" s="403"/>
      <c r="QAU228" s="403"/>
      <c r="QBG228" s="727"/>
      <c r="QBJ228" s="403"/>
      <c r="QBK228" s="403"/>
      <c r="QBW228" s="727"/>
      <c r="QBZ228" s="403"/>
      <c r="QCA228" s="403"/>
      <c r="QCM228" s="727"/>
      <c r="QCP228" s="403"/>
      <c r="QCQ228" s="403"/>
      <c r="QDC228" s="727"/>
      <c r="QDF228" s="403"/>
      <c r="QDG228" s="403"/>
      <c r="QDS228" s="727"/>
      <c r="QDV228" s="403"/>
      <c r="QDW228" s="403"/>
      <c r="QEI228" s="727"/>
      <c r="QEL228" s="403"/>
      <c r="QEM228" s="403"/>
      <c r="QEY228" s="727"/>
      <c r="QFB228" s="403"/>
      <c r="QFC228" s="403"/>
      <c r="QFO228" s="727"/>
      <c r="QFR228" s="403"/>
      <c r="QFS228" s="403"/>
      <c r="QGE228" s="727"/>
      <c r="QGH228" s="403"/>
      <c r="QGI228" s="403"/>
      <c r="QGU228" s="727"/>
      <c r="QGX228" s="403"/>
      <c r="QGY228" s="403"/>
      <c r="QHK228" s="727"/>
      <c r="QHN228" s="403"/>
      <c r="QHO228" s="403"/>
      <c r="QIA228" s="727"/>
      <c r="QID228" s="403"/>
      <c r="QIE228" s="403"/>
      <c r="QIQ228" s="727"/>
      <c r="QIT228" s="403"/>
      <c r="QIU228" s="403"/>
      <c r="QJG228" s="727"/>
      <c r="QJJ228" s="403"/>
      <c r="QJK228" s="403"/>
      <c r="QJW228" s="727"/>
      <c r="QJZ228" s="403"/>
      <c r="QKA228" s="403"/>
      <c r="QKM228" s="727"/>
      <c r="QKP228" s="403"/>
      <c r="QKQ228" s="403"/>
      <c r="QLC228" s="727"/>
      <c r="QLF228" s="403"/>
      <c r="QLG228" s="403"/>
      <c r="QLS228" s="727"/>
      <c r="QLV228" s="403"/>
      <c r="QLW228" s="403"/>
      <c r="QMI228" s="727"/>
      <c r="QML228" s="403"/>
      <c r="QMM228" s="403"/>
      <c r="QMY228" s="727"/>
      <c r="QNB228" s="403"/>
      <c r="QNC228" s="403"/>
      <c r="QNO228" s="727"/>
      <c r="QNR228" s="403"/>
      <c r="QNS228" s="403"/>
      <c r="QOE228" s="727"/>
      <c r="QOH228" s="403"/>
      <c r="QOI228" s="403"/>
      <c r="QOU228" s="727"/>
      <c r="QOX228" s="403"/>
      <c r="QOY228" s="403"/>
      <c r="QPK228" s="727"/>
      <c r="QPN228" s="403"/>
      <c r="QPO228" s="403"/>
      <c r="QQA228" s="727"/>
      <c r="QQD228" s="403"/>
      <c r="QQE228" s="403"/>
      <c r="QQQ228" s="727"/>
      <c r="QQT228" s="403"/>
      <c r="QQU228" s="403"/>
      <c r="QRG228" s="727"/>
      <c r="QRJ228" s="403"/>
      <c r="QRK228" s="403"/>
      <c r="QRW228" s="727"/>
      <c r="QRZ228" s="403"/>
      <c r="QSA228" s="403"/>
      <c r="QSM228" s="727"/>
      <c r="QSP228" s="403"/>
      <c r="QSQ228" s="403"/>
      <c r="QTC228" s="727"/>
      <c r="QTF228" s="403"/>
      <c r="QTG228" s="403"/>
      <c r="QTS228" s="727"/>
      <c r="QTV228" s="403"/>
      <c r="QTW228" s="403"/>
      <c r="QUI228" s="727"/>
      <c r="QUL228" s="403"/>
      <c r="QUM228" s="403"/>
      <c r="QUY228" s="727"/>
      <c r="QVB228" s="403"/>
      <c r="QVC228" s="403"/>
      <c r="QVO228" s="727"/>
      <c r="QVR228" s="403"/>
      <c r="QVS228" s="403"/>
      <c r="QWE228" s="727"/>
      <c r="QWH228" s="403"/>
      <c r="QWI228" s="403"/>
      <c r="QWU228" s="727"/>
      <c r="QWX228" s="403"/>
      <c r="QWY228" s="403"/>
      <c r="QXK228" s="727"/>
      <c r="QXN228" s="403"/>
      <c r="QXO228" s="403"/>
      <c r="QYA228" s="727"/>
      <c r="QYD228" s="403"/>
      <c r="QYE228" s="403"/>
      <c r="QYQ228" s="727"/>
      <c r="QYT228" s="403"/>
      <c r="QYU228" s="403"/>
      <c r="QZG228" s="727"/>
      <c r="QZJ228" s="403"/>
      <c r="QZK228" s="403"/>
      <c r="QZW228" s="727"/>
      <c r="QZZ228" s="403"/>
      <c r="RAA228" s="403"/>
      <c r="RAM228" s="727"/>
      <c r="RAP228" s="403"/>
      <c r="RAQ228" s="403"/>
      <c r="RBC228" s="727"/>
      <c r="RBF228" s="403"/>
      <c r="RBG228" s="403"/>
      <c r="RBS228" s="727"/>
      <c r="RBV228" s="403"/>
      <c r="RBW228" s="403"/>
      <c r="RCI228" s="727"/>
      <c r="RCL228" s="403"/>
      <c r="RCM228" s="403"/>
      <c r="RCY228" s="727"/>
      <c r="RDB228" s="403"/>
      <c r="RDC228" s="403"/>
      <c r="RDO228" s="727"/>
      <c r="RDR228" s="403"/>
      <c r="RDS228" s="403"/>
      <c r="REE228" s="727"/>
      <c r="REH228" s="403"/>
      <c r="REI228" s="403"/>
      <c r="REU228" s="727"/>
      <c r="REX228" s="403"/>
      <c r="REY228" s="403"/>
      <c r="RFK228" s="727"/>
      <c r="RFN228" s="403"/>
      <c r="RFO228" s="403"/>
      <c r="RGA228" s="727"/>
      <c r="RGD228" s="403"/>
      <c r="RGE228" s="403"/>
      <c r="RGQ228" s="727"/>
      <c r="RGT228" s="403"/>
      <c r="RGU228" s="403"/>
      <c r="RHG228" s="727"/>
      <c r="RHJ228" s="403"/>
      <c r="RHK228" s="403"/>
      <c r="RHW228" s="727"/>
      <c r="RHZ228" s="403"/>
      <c r="RIA228" s="403"/>
      <c r="RIM228" s="727"/>
      <c r="RIP228" s="403"/>
      <c r="RIQ228" s="403"/>
      <c r="RJC228" s="727"/>
      <c r="RJF228" s="403"/>
      <c r="RJG228" s="403"/>
      <c r="RJS228" s="727"/>
      <c r="RJV228" s="403"/>
      <c r="RJW228" s="403"/>
      <c r="RKI228" s="727"/>
      <c r="RKL228" s="403"/>
      <c r="RKM228" s="403"/>
      <c r="RKY228" s="727"/>
      <c r="RLB228" s="403"/>
      <c r="RLC228" s="403"/>
      <c r="RLO228" s="727"/>
      <c r="RLR228" s="403"/>
      <c r="RLS228" s="403"/>
      <c r="RME228" s="727"/>
      <c r="RMH228" s="403"/>
      <c r="RMI228" s="403"/>
      <c r="RMU228" s="727"/>
      <c r="RMX228" s="403"/>
      <c r="RMY228" s="403"/>
      <c r="RNK228" s="727"/>
      <c r="RNN228" s="403"/>
      <c r="RNO228" s="403"/>
      <c r="ROA228" s="727"/>
      <c r="ROD228" s="403"/>
      <c r="ROE228" s="403"/>
      <c r="ROQ228" s="727"/>
      <c r="ROT228" s="403"/>
      <c r="ROU228" s="403"/>
      <c r="RPG228" s="727"/>
      <c r="RPJ228" s="403"/>
      <c r="RPK228" s="403"/>
      <c r="RPW228" s="727"/>
      <c r="RPZ228" s="403"/>
      <c r="RQA228" s="403"/>
      <c r="RQM228" s="727"/>
      <c r="RQP228" s="403"/>
      <c r="RQQ228" s="403"/>
      <c r="RRC228" s="727"/>
      <c r="RRF228" s="403"/>
      <c r="RRG228" s="403"/>
      <c r="RRS228" s="727"/>
      <c r="RRV228" s="403"/>
      <c r="RRW228" s="403"/>
      <c r="RSI228" s="727"/>
      <c r="RSL228" s="403"/>
      <c r="RSM228" s="403"/>
      <c r="RSY228" s="727"/>
      <c r="RTB228" s="403"/>
      <c r="RTC228" s="403"/>
      <c r="RTO228" s="727"/>
      <c r="RTR228" s="403"/>
      <c r="RTS228" s="403"/>
      <c r="RUE228" s="727"/>
      <c r="RUH228" s="403"/>
      <c r="RUI228" s="403"/>
      <c r="RUU228" s="727"/>
      <c r="RUX228" s="403"/>
      <c r="RUY228" s="403"/>
      <c r="RVK228" s="727"/>
      <c r="RVN228" s="403"/>
      <c r="RVO228" s="403"/>
      <c r="RWA228" s="727"/>
      <c r="RWD228" s="403"/>
      <c r="RWE228" s="403"/>
      <c r="RWQ228" s="727"/>
      <c r="RWT228" s="403"/>
      <c r="RWU228" s="403"/>
      <c r="RXG228" s="727"/>
      <c r="RXJ228" s="403"/>
      <c r="RXK228" s="403"/>
      <c r="RXW228" s="727"/>
      <c r="RXZ228" s="403"/>
      <c r="RYA228" s="403"/>
      <c r="RYM228" s="727"/>
      <c r="RYP228" s="403"/>
      <c r="RYQ228" s="403"/>
      <c r="RZC228" s="727"/>
      <c r="RZF228" s="403"/>
      <c r="RZG228" s="403"/>
      <c r="RZS228" s="727"/>
      <c r="RZV228" s="403"/>
      <c r="RZW228" s="403"/>
      <c r="SAI228" s="727"/>
      <c r="SAL228" s="403"/>
      <c r="SAM228" s="403"/>
      <c r="SAY228" s="727"/>
      <c r="SBB228" s="403"/>
      <c r="SBC228" s="403"/>
      <c r="SBO228" s="727"/>
      <c r="SBR228" s="403"/>
      <c r="SBS228" s="403"/>
      <c r="SCE228" s="727"/>
      <c r="SCH228" s="403"/>
      <c r="SCI228" s="403"/>
      <c r="SCU228" s="727"/>
      <c r="SCX228" s="403"/>
      <c r="SCY228" s="403"/>
      <c r="SDK228" s="727"/>
      <c r="SDN228" s="403"/>
      <c r="SDO228" s="403"/>
      <c r="SEA228" s="727"/>
      <c r="SED228" s="403"/>
      <c r="SEE228" s="403"/>
      <c r="SEQ228" s="727"/>
      <c r="SET228" s="403"/>
      <c r="SEU228" s="403"/>
      <c r="SFG228" s="727"/>
      <c r="SFJ228" s="403"/>
      <c r="SFK228" s="403"/>
      <c r="SFW228" s="727"/>
      <c r="SFZ228" s="403"/>
      <c r="SGA228" s="403"/>
      <c r="SGM228" s="727"/>
      <c r="SGP228" s="403"/>
      <c r="SGQ228" s="403"/>
      <c r="SHC228" s="727"/>
      <c r="SHF228" s="403"/>
      <c r="SHG228" s="403"/>
      <c r="SHS228" s="727"/>
      <c r="SHV228" s="403"/>
      <c r="SHW228" s="403"/>
      <c r="SII228" s="727"/>
      <c r="SIL228" s="403"/>
      <c r="SIM228" s="403"/>
      <c r="SIY228" s="727"/>
      <c r="SJB228" s="403"/>
      <c r="SJC228" s="403"/>
      <c r="SJO228" s="727"/>
      <c r="SJR228" s="403"/>
      <c r="SJS228" s="403"/>
      <c r="SKE228" s="727"/>
      <c r="SKH228" s="403"/>
      <c r="SKI228" s="403"/>
      <c r="SKU228" s="727"/>
      <c r="SKX228" s="403"/>
      <c r="SKY228" s="403"/>
      <c r="SLK228" s="727"/>
      <c r="SLN228" s="403"/>
      <c r="SLO228" s="403"/>
      <c r="SMA228" s="727"/>
      <c r="SMD228" s="403"/>
      <c r="SME228" s="403"/>
      <c r="SMQ228" s="727"/>
      <c r="SMT228" s="403"/>
      <c r="SMU228" s="403"/>
      <c r="SNG228" s="727"/>
      <c r="SNJ228" s="403"/>
      <c r="SNK228" s="403"/>
      <c r="SNW228" s="727"/>
      <c r="SNZ228" s="403"/>
      <c r="SOA228" s="403"/>
      <c r="SOM228" s="727"/>
      <c r="SOP228" s="403"/>
      <c r="SOQ228" s="403"/>
      <c r="SPC228" s="727"/>
      <c r="SPF228" s="403"/>
      <c r="SPG228" s="403"/>
      <c r="SPS228" s="727"/>
      <c r="SPV228" s="403"/>
      <c r="SPW228" s="403"/>
      <c r="SQI228" s="727"/>
      <c r="SQL228" s="403"/>
      <c r="SQM228" s="403"/>
      <c r="SQY228" s="727"/>
      <c r="SRB228" s="403"/>
      <c r="SRC228" s="403"/>
      <c r="SRO228" s="727"/>
      <c r="SRR228" s="403"/>
      <c r="SRS228" s="403"/>
      <c r="SSE228" s="727"/>
      <c r="SSH228" s="403"/>
      <c r="SSI228" s="403"/>
      <c r="SSU228" s="727"/>
      <c r="SSX228" s="403"/>
      <c r="SSY228" s="403"/>
      <c r="STK228" s="727"/>
      <c r="STN228" s="403"/>
      <c r="STO228" s="403"/>
      <c r="SUA228" s="727"/>
      <c r="SUD228" s="403"/>
      <c r="SUE228" s="403"/>
      <c r="SUQ228" s="727"/>
      <c r="SUT228" s="403"/>
      <c r="SUU228" s="403"/>
      <c r="SVG228" s="727"/>
      <c r="SVJ228" s="403"/>
      <c r="SVK228" s="403"/>
      <c r="SVW228" s="727"/>
      <c r="SVZ228" s="403"/>
      <c r="SWA228" s="403"/>
      <c r="SWM228" s="727"/>
      <c r="SWP228" s="403"/>
      <c r="SWQ228" s="403"/>
      <c r="SXC228" s="727"/>
      <c r="SXF228" s="403"/>
      <c r="SXG228" s="403"/>
      <c r="SXS228" s="727"/>
      <c r="SXV228" s="403"/>
      <c r="SXW228" s="403"/>
      <c r="SYI228" s="727"/>
      <c r="SYL228" s="403"/>
      <c r="SYM228" s="403"/>
      <c r="SYY228" s="727"/>
      <c r="SZB228" s="403"/>
      <c r="SZC228" s="403"/>
      <c r="SZO228" s="727"/>
      <c r="SZR228" s="403"/>
      <c r="SZS228" s="403"/>
      <c r="TAE228" s="727"/>
      <c r="TAH228" s="403"/>
      <c r="TAI228" s="403"/>
      <c r="TAU228" s="727"/>
      <c r="TAX228" s="403"/>
      <c r="TAY228" s="403"/>
      <c r="TBK228" s="727"/>
      <c r="TBN228" s="403"/>
      <c r="TBO228" s="403"/>
      <c r="TCA228" s="727"/>
      <c r="TCD228" s="403"/>
      <c r="TCE228" s="403"/>
      <c r="TCQ228" s="727"/>
      <c r="TCT228" s="403"/>
      <c r="TCU228" s="403"/>
      <c r="TDG228" s="727"/>
      <c r="TDJ228" s="403"/>
      <c r="TDK228" s="403"/>
      <c r="TDW228" s="727"/>
      <c r="TDZ228" s="403"/>
      <c r="TEA228" s="403"/>
      <c r="TEM228" s="727"/>
      <c r="TEP228" s="403"/>
      <c r="TEQ228" s="403"/>
      <c r="TFC228" s="727"/>
      <c r="TFF228" s="403"/>
      <c r="TFG228" s="403"/>
      <c r="TFS228" s="727"/>
      <c r="TFV228" s="403"/>
      <c r="TFW228" s="403"/>
      <c r="TGI228" s="727"/>
      <c r="TGL228" s="403"/>
      <c r="TGM228" s="403"/>
      <c r="TGY228" s="727"/>
      <c r="THB228" s="403"/>
      <c r="THC228" s="403"/>
      <c r="THO228" s="727"/>
      <c r="THR228" s="403"/>
      <c r="THS228" s="403"/>
      <c r="TIE228" s="727"/>
      <c r="TIH228" s="403"/>
      <c r="TII228" s="403"/>
      <c r="TIU228" s="727"/>
      <c r="TIX228" s="403"/>
      <c r="TIY228" s="403"/>
      <c r="TJK228" s="727"/>
      <c r="TJN228" s="403"/>
      <c r="TJO228" s="403"/>
      <c r="TKA228" s="727"/>
      <c r="TKD228" s="403"/>
      <c r="TKE228" s="403"/>
      <c r="TKQ228" s="727"/>
      <c r="TKT228" s="403"/>
      <c r="TKU228" s="403"/>
      <c r="TLG228" s="727"/>
      <c r="TLJ228" s="403"/>
      <c r="TLK228" s="403"/>
      <c r="TLW228" s="727"/>
      <c r="TLZ228" s="403"/>
      <c r="TMA228" s="403"/>
      <c r="TMM228" s="727"/>
      <c r="TMP228" s="403"/>
      <c r="TMQ228" s="403"/>
      <c r="TNC228" s="727"/>
      <c r="TNF228" s="403"/>
      <c r="TNG228" s="403"/>
      <c r="TNS228" s="727"/>
      <c r="TNV228" s="403"/>
      <c r="TNW228" s="403"/>
      <c r="TOI228" s="727"/>
      <c r="TOL228" s="403"/>
      <c r="TOM228" s="403"/>
      <c r="TOY228" s="727"/>
      <c r="TPB228" s="403"/>
      <c r="TPC228" s="403"/>
      <c r="TPO228" s="727"/>
      <c r="TPR228" s="403"/>
      <c r="TPS228" s="403"/>
      <c r="TQE228" s="727"/>
      <c r="TQH228" s="403"/>
      <c r="TQI228" s="403"/>
      <c r="TQU228" s="727"/>
      <c r="TQX228" s="403"/>
      <c r="TQY228" s="403"/>
      <c r="TRK228" s="727"/>
      <c r="TRN228" s="403"/>
      <c r="TRO228" s="403"/>
      <c r="TSA228" s="727"/>
      <c r="TSD228" s="403"/>
      <c r="TSE228" s="403"/>
      <c r="TSQ228" s="727"/>
      <c r="TST228" s="403"/>
      <c r="TSU228" s="403"/>
      <c r="TTG228" s="727"/>
      <c r="TTJ228" s="403"/>
      <c r="TTK228" s="403"/>
      <c r="TTW228" s="727"/>
      <c r="TTZ228" s="403"/>
      <c r="TUA228" s="403"/>
      <c r="TUM228" s="727"/>
      <c r="TUP228" s="403"/>
      <c r="TUQ228" s="403"/>
      <c r="TVC228" s="727"/>
      <c r="TVF228" s="403"/>
      <c r="TVG228" s="403"/>
      <c r="TVS228" s="727"/>
      <c r="TVV228" s="403"/>
      <c r="TVW228" s="403"/>
      <c r="TWI228" s="727"/>
      <c r="TWL228" s="403"/>
      <c r="TWM228" s="403"/>
      <c r="TWY228" s="727"/>
      <c r="TXB228" s="403"/>
      <c r="TXC228" s="403"/>
      <c r="TXO228" s="727"/>
      <c r="TXR228" s="403"/>
      <c r="TXS228" s="403"/>
      <c r="TYE228" s="727"/>
      <c r="TYH228" s="403"/>
      <c r="TYI228" s="403"/>
      <c r="TYU228" s="727"/>
      <c r="TYX228" s="403"/>
      <c r="TYY228" s="403"/>
      <c r="TZK228" s="727"/>
      <c r="TZN228" s="403"/>
      <c r="TZO228" s="403"/>
      <c r="UAA228" s="727"/>
      <c r="UAD228" s="403"/>
      <c r="UAE228" s="403"/>
      <c r="UAQ228" s="727"/>
      <c r="UAT228" s="403"/>
      <c r="UAU228" s="403"/>
      <c r="UBG228" s="727"/>
      <c r="UBJ228" s="403"/>
      <c r="UBK228" s="403"/>
      <c r="UBW228" s="727"/>
      <c r="UBZ228" s="403"/>
      <c r="UCA228" s="403"/>
      <c r="UCM228" s="727"/>
      <c r="UCP228" s="403"/>
      <c r="UCQ228" s="403"/>
      <c r="UDC228" s="727"/>
      <c r="UDF228" s="403"/>
      <c r="UDG228" s="403"/>
      <c r="UDS228" s="727"/>
      <c r="UDV228" s="403"/>
      <c r="UDW228" s="403"/>
      <c r="UEI228" s="727"/>
      <c r="UEL228" s="403"/>
      <c r="UEM228" s="403"/>
      <c r="UEY228" s="727"/>
      <c r="UFB228" s="403"/>
      <c r="UFC228" s="403"/>
      <c r="UFO228" s="727"/>
      <c r="UFR228" s="403"/>
      <c r="UFS228" s="403"/>
      <c r="UGE228" s="727"/>
      <c r="UGH228" s="403"/>
      <c r="UGI228" s="403"/>
      <c r="UGU228" s="727"/>
      <c r="UGX228" s="403"/>
      <c r="UGY228" s="403"/>
      <c r="UHK228" s="727"/>
      <c r="UHN228" s="403"/>
      <c r="UHO228" s="403"/>
      <c r="UIA228" s="727"/>
      <c r="UID228" s="403"/>
      <c r="UIE228" s="403"/>
      <c r="UIQ228" s="727"/>
      <c r="UIT228" s="403"/>
      <c r="UIU228" s="403"/>
      <c r="UJG228" s="727"/>
      <c r="UJJ228" s="403"/>
      <c r="UJK228" s="403"/>
      <c r="UJW228" s="727"/>
      <c r="UJZ228" s="403"/>
      <c r="UKA228" s="403"/>
      <c r="UKM228" s="727"/>
      <c r="UKP228" s="403"/>
      <c r="UKQ228" s="403"/>
      <c r="ULC228" s="727"/>
      <c r="ULF228" s="403"/>
      <c r="ULG228" s="403"/>
      <c r="ULS228" s="727"/>
      <c r="ULV228" s="403"/>
      <c r="ULW228" s="403"/>
      <c r="UMI228" s="727"/>
      <c r="UML228" s="403"/>
      <c r="UMM228" s="403"/>
      <c r="UMY228" s="727"/>
      <c r="UNB228" s="403"/>
      <c r="UNC228" s="403"/>
      <c r="UNO228" s="727"/>
      <c r="UNR228" s="403"/>
      <c r="UNS228" s="403"/>
      <c r="UOE228" s="727"/>
      <c r="UOH228" s="403"/>
      <c r="UOI228" s="403"/>
      <c r="UOU228" s="727"/>
      <c r="UOX228" s="403"/>
      <c r="UOY228" s="403"/>
      <c r="UPK228" s="727"/>
      <c r="UPN228" s="403"/>
      <c r="UPO228" s="403"/>
      <c r="UQA228" s="727"/>
      <c r="UQD228" s="403"/>
      <c r="UQE228" s="403"/>
      <c r="UQQ228" s="727"/>
      <c r="UQT228" s="403"/>
      <c r="UQU228" s="403"/>
      <c r="URG228" s="727"/>
      <c r="URJ228" s="403"/>
      <c r="URK228" s="403"/>
      <c r="URW228" s="727"/>
      <c r="URZ228" s="403"/>
      <c r="USA228" s="403"/>
      <c r="USM228" s="727"/>
      <c r="USP228" s="403"/>
      <c r="USQ228" s="403"/>
      <c r="UTC228" s="727"/>
      <c r="UTF228" s="403"/>
      <c r="UTG228" s="403"/>
      <c r="UTS228" s="727"/>
      <c r="UTV228" s="403"/>
      <c r="UTW228" s="403"/>
      <c r="UUI228" s="727"/>
      <c r="UUL228" s="403"/>
      <c r="UUM228" s="403"/>
      <c r="UUY228" s="727"/>
      <c r="UVB228" s="403"/>
      <c r="UVC228" s="403"/>
      <c r="UVO228" s="727"/>
      <c r="UVR228" s="403"/>
      <c r="UVS228" s="403"/>
      <c r="UWE228" s="727"/>
      <c r="UWH228" s="403"/>
      <c r="UWI228" s="403"/>
      <c r="UWU228" s="727"/>
      <c r="UWX228" s="403"/>
      <c r="UWY228" s="403"/>
      <c r="UXK228" s="727"/>
      <c r="UXN228" s="403"/>
      <c r="UXO228" s="403"/>
      <c r="UYA228" s="727"/>
      <c r="UYD228" s="403"/>
      <c r="UYE228" s="403"/>
      <c r="UYQ228" s="727"/>
      <c r="UYT228" s="403"/>
      <c r="UYU228" s="403"/>
      <c r="UZG228" s="727"/>
      <c r="UZJ228" s="403"/>
      <c r="UZK228" s="403"/>
      <c r="UZW228" s="727"/>
      <c r="UZZ228" s="403"/>
      <c r="VAA228" s="403"/>
      <c r="VAM228" s="727"/>
      <c r="VAP228" s="403"/>
      <c r="VAQ228" s="403"/>
      <c r="VBC228" s="727"/>
      <c r="VBF228" s="403"/>
      <c r="VBG228" s="403"/>
      <c r="VBS228" s="727"/>
      <c r="VBV228" s="403"/>
      <c r="VBW228" s="403"/>
      <c r="VCI228" s="727"/>
      <c r="VCL228" s="403"/>
      <c r="VCM228" s="403"/>
      <c r="VCY228" s="727"/>
      <c r="VDB228" s="403"/>
      <c r="VDC228" s="403"/>
      <c r="VDO228" s="727"/>
      <c r="VDR228" s="403"/>
      <c r="VDS228" s="403"/>
      <c r="VEE228" s="727"/>
      <c r="VEH228" s="403"/>
      <c r="VEI228" s="403"/>
      <c r="VEU228" s="727"/>
      <c r="VEX228" s="403"/>
      <c r="VEY228" s="403"/>
      <c r="VFK228" s="727"/>
      <c r="VFN228" s="403"/>
      <c r="VFO228" s="403"/>
      <c r="VGA228" s="727"/>
      <c r="VGD228" s="403"/>
      <c r="VGE228" s="403"/>
      <c r="VGQ228" s="727"/>
      <c r="VGT228" s="403"/>
      <c r="VGU228" s="403"/>
      <c r="VHG228" s="727"/>
      <c r="VHJ228" s="403"/>
      <c r="VHK228" s="403"/>
      <c r="VHW228" s="727"/>
      <c r="VHZ228" s="403"/>
      <c r="VIA228" s="403"/>
      <c r="VIM228" s="727"/>
      <c r="VIP228" s="403"/>
      <c r="VIQ228" s="403"/>
      <c r="VJC228" s="727"/>
      <c r="VJF228" s="403"/>
      <c r="VJG228" s="403"/>
      <c r="VJS228" s="727"/>
      <c r="VJV228" s="403"/>
      <c r="VJW228" s="403"/>
      <c r="VKI228" s="727"/>
      <c r="VKL228" s="403"/>
      <c r="VKM228" s="403"/>
      <c r="VKY228" s="727"/>
      <c r="VLB228" s="403"/>
      <c r="VLC228" s="403"/>
      <c r="VLO228" s="727"/>
      <c r="VLR228" s="403"/>
      <c r="VLS228" s="403"/>
      <c r="VME228" s="727"/>
      <c r="VMH228" s="403"/>
      <c r="VMI228" s="403"/>
      <c r="VMU228" s="727"/>
      <c r="VMX228" s="403"/>
      <c r="VMY228" s="403"/>
      <c r="VNK228" s="727"/>
      <c r="VNN228" s="403"/>
      <c r="VNO228" s="403"/>
      <c r="VOA228" s="727"/>
      <c r="VOD228" s="403"/>
      <c r="VOE228" s="403"/>
      <c r="VOQ228" s="727"/>
      <c r="VOT228" s="403"/>
      <c r="VOU228" s="403"/>
      <c r="VPG228" s="727"/>
      <c r="VPJ228" s="403"/>
      <c r="VPK228" s="403"/>
      <c r="VPW228" s="727"/>
      <c r="VPZ228" s="403"/>
      <c r="VQA228" s="403"/>
      <c r="VQM228" s="727"/>
      <c r="VQP228" s="403"/>
      <c r="VQQ228" s="403"/>
      <c r="VRC228" s="727"/>
      <c r="VRF228" s="403"/>
      <c r="VRG228" s="403"/>
      <c r="VRS228" s="727"/>
      <c r="VRV228" s="403"/>
      <c r="VRW228" s="403"/>
      <c r="VSI228" s="727"/>
      <c r="VSL228" s="403"/>
      <c r="VSM228" s="403"/>
      <c r="VSY228" s="727"/>
      <c r="VTB228" s="403"/>
      <c r="VTC228" s="403"/>
      <c r="VTO228" s="727"/>
      <c r="VTR228" s="403"/>
      <c r="VTS228" s="403"/>
      <c r="VUE228" s="727"/>
      <c r="VUH228" s="403"/>
      <c r="VUI228" s="403"/>
      <c r="VUU228" s="727"/>
      <c r="VUX228" s="403"/>
      <c r="VUY228" s="403"/>
      <c r="VVK228" s="727"/>
      <c r="VVN228" s="403"/>
      <c r="VVO228" s="403"/>
      <c r="VWA228" s="727"/>
      <c r="VWD228" s="403"/>
      <c r="VWE228" s="403"/>
      <c r="VWQ228" s="727"/>
      <c r="VWT228" s="403"/>
      <c r="VWU228" s="403"/>
      <c r="VXG228" s="727"/>
      <c r="VXJ228" s="403"/>
      <c r="VXK228" s="403"/>
      <c r="VXW228" s="727"/>
      <c r="VXZ228" s="403"/>
      <c r="VYA228" s="403"/>
      <c r="VYM228" s="727"/>
      <c r="VYP228" s="403"/>
      <c r="VYQ228" s="403"/>
      <c r="VZC228" s="727"/>
      <c r="VZF228" s="403"/>
      <c r="VZG228" s="403"/>
      <c r="VZS228" s="727"/>
      <c r="VZV228" s="403"/>
      <c r="VZW228" s="403"/>
      <c r="WAI228" s="727"/>
      <c r="WAL228" s="403"/>
      <c r="WAM228" s="403"/>
      <c r="WAY228" s="727"/>
      <c r="WBB228" s="403"/>
      <c r="WBC228" s="403"/>
      <c r="WBO228" s="727"/>
      <c r="WBR228" s="403"/>
      <c r="WBS228" s="403"/>
      <c r="WCE228" s="727"/>
      <c r="WCH228" s="403"/>
      <c r="WCI228" s="403"/>
      <c r="WCU228" s="727"/>
      <c r="WCX228" s="403"/>
      <c r="WCY228" s="403"/>
      <c r="WDK228" s="727"/>
      <c r="WDN228" s="403"/>
      <c r="WDO228" s="403"/>
      <c r="WEA228" s="727"/>
      <c r="WED228" s="403"/>
      <c r="WEE228" s="403"/>
      <c r="WEQ228" s="727"/>
      <c r="WET228" s="403"/>
      <c r="WEU228" s="403"/>
      <c r="WFG228" s="727"/>
      <c r="WFJ228" s="403"/>
      <c r="WFK228" s="403"/>
      <c r="WFW228" s="727"/>
      <c r="WFZ228" s="403"/>
      <c r="WGA228" s="403"/>
      <c r="WGM228" s="727"/>
      <c r="WGP228" s="403"/>
      <c r="WGQ228" s="403"/>
      <c r="WHC228" s="727"/>
      <c r="WHF228" s="403"/>
      <c r="WHG228" s="403"/>
      <c r="WHS228" s="727"/>
      <c r="WHV228" s="403"/>
      <c r="WHW228" s="403"/>
      <c r="WII228" s="727"/>
      <c r="WIL228" s="403"/>
      <c r="WIM228" s="403"/>
      <c r="WIY228" s="727"/>
      <c r="WJB228" s="403"/>
      <c r="WJC228" s="403"/>
      <c r="WJO228" s="727"/>
      <c r="WJR228" s="403"/>
      <c r="WJS228" s="403"/>
      <c r="WKE228" s="727"/>
      <c r="WKH228" s="403"/>
      <c r="WKI228" s="403"/>
      <c r="WKU228" s="727"/>
      <c r="WKX228" s="403"/>
      <c r="WKY228" s="403"/>
      <c r="WLK228" s="727"/>
      <c r="WLN228" s="403"/>
      <c r="WLO228" s="403"/>
      <c r="WMA228" s="727"/>
      <c r="WMD228" s="403"/>
      <c r="WME228" s="403"/>
      <c r="WMQ228" s="727"/>
      <c r="WMT228" s="403"/>
      <c r="WMU228" s="403"/>
      <c r="WNG228" s="727"/>
      <c r="WNJ228" s="403"/>
      <c r="WNK228" s="403"/>
      <c r="WNW228" s="727"/>
      <c r="WNZ228" s="403"/>
      <c r="WOA228" s="403"/>
      <c r="WOM228" s="727"/>
      <c r="WOP228" s="403"/>
      <c r="WOQ228" s="403"/>
      <c r="WPC228" s="727"/>
      <c r="WPF228" s="403"/>
      <c r="WPG228" s="403"/>
      <c r="WPS228" s="727"/>
      <c r="WPV228" s="403"/>
      <c r="WPW228" s="403"/>
      <c r="WQI228" s="727"/>
      <c r="WQL228" s="403"/>
      <c r="WQM228" s="403"/>
      <c r="WQY228" s="727"/>
      <c r="WRB228" s="403"/>
      <c r="WRC228" s="403"/>
      <c r="WRO228" s="727"/>
      <c r="WRR228" s="403"/>
      <c r="WRS228" s="403"/>
      <c r="WSE228" s="727"/>
      <c r="WSH228" s="403"/>
      <c r="WSI228" s="403"/>
      <c r="WSU228" s="727"/>
      <c r="WSX228" s="403"/>
      <c r="WSY228" s="403"/>
      <c r="WTK228" s="727"/>
      <c r="WTN228" s="403"/>
      <c r="WTO228" s="403"/>
      <c r="WUA228" s="727"/>
      <c r="WUD228" s="403"/>
      <c r="WUE228" s="403"/>
      <c r="WUQ228" s="727"/>
      <c r="WUT228" s="403"/>
      <c r="WUU228" s="403"/>
      <c r="WVG228" s="727"/>
      <c r="WVJ228" s="403"/>
      <c r="WVK228" s="403"/>
      <c r="WVW228" s="727"/>
      <c r="WVZ228" s="403"/>
      <c r="WWA228" s="403"/>
      <c r="WWM228" s="727"/>
      <c r="WWP228" s="403"/>
      <c r="WWQ228" s="403"/>
      <c r="WXC228" s="727"/>
      <c r="WXF228" s="403"/>
      <c r="WXG228" s="403"/>
      <c r="WXS228" s="727"/>
      <c r="WXV228" s="403"/>
      <c r="WXW228" s="403"/>
      <c r="WYI228" s="727"/>
      <c r="WYL228" s="403"/>
      <c r="WYM228" s="403"/>
      <c r="WYY228" s="727"/>
      <c r="WZB228" s="403"/>
      <c r="WZC228" s="403"/>
      <c r="WZO228" s="727"/>
      <c r="WZR228" s="403"/>
      <c r="WZS228" s="403"/>
      <c r="XAE228" s="727"/>
      <c r="XAH228" s="403"/>
      <c r="XAI228" s="403"/>
      <c r="XAU228" s="727"/>
      <c r="XAX228" s="403"/>
      <c r="XAY228" s="403"/>
      <c r="XBK228" s="727"/>
      <c r="XBN228" s="403"/>
      <c r="XBO228" s="403"/>
      <c r="XCA228" s="727"/>
      <c r="XCD228" s="403"/>
      <c r="XCE228" s="403"/>
      <c r="XCQ228" s="727"/>
      <c r="XCT228" s="403"/>
      <c r="XCU228" s="403"/>
      <c r="XDG228" s="727"/>
      <c r="XDJ228" s="403"/>
      <c r="XDK228" s="403"/>
      <c r="XDW228" s="727"/>
      <c r="XDZ228" s="403"/>
      <c r="XEA228" s="403"/>
      <c r="XEM228" s="727"/>
      <c r="XEP228" s="403"/>
      <c r="XEQ228" s="403"/>
      <c r="XFC228" s="727"/>
    </row>
    <row r="229" spans="1:1023 1026:2047 2050:3071 3074:4095 4098:5119 5122:6143 6146:7167 7170:8191 8194:9215 9218:10239 10242:11263 11266:12287 12290:13311 13314:14335 14338:15359 15362:16383" s="94" customFormat="1">
      <c r="A229" s="570" t="s">
        <v>23</v>
      </c>
      <c r="B229" s="571">
        <v>45974</v>
      </c>
      <c r="C229" s="571">
        <v>45977</v>
      </c>
      <c r="D229" s="570" t="s">
        <v>504</v>
      </c>
      <c r="E229" s="570" t="s">
        <v>486</v>
      </c>
      <c r="F229" s="570">
        <v>65</v>
      </c>
      <c r="G229" s="570" t="s">
        <v>499</v>
      </c>
      <c r="H229" s="570">
        <v>1700</v>
      </c>
      <c r="I229" s="570">
        <v>15</v>
      </c>
      <c r="J229" s="570">
        <v>0</v>
      </c>
      <c r="K229" s="570">
        <v>0</v>
      </c>
      <c r="L229" s="570">
        <v>0</v>
      </c>
      <c r="M229" s="570">
        <v>0</v>
      </c>
      <c r="N229" s="570">
        <f t="shared" ref="N229" si="2203">SUM(H229:M229)</f>
        <v>1715</v>
      </c>
      <c r="O229" s="563">
        <f t="shared" ref="O229" si="2204">N229/F229</f>
        <v>26.384615384615383</v>
      </c>
      <c r="P229" s="570" t="s">
        <v>1283</v>
      </c>
      <c r="R229" s="403"/>
      <c r="S229" s="403"/>
      <c r="AE229" s="727"/>
      <c r="AH229" s="403"/>
      <c r="AI229" s="403"/>
      <c r="AU229" s="727"/>
      <c r="AX229" s="403"/>
      <c r="AY229" s="403"/>
      <c r="BK229" s="727"/>
      <c r="BN229" s="403"/>
      <c r="BO229" s="403"/>
      <c r="CA229" s="727"/>
      <c r="CD229" s="403"/>
      <c r="CE229" s="403"/>
      <c r="CQ229" s="727"/>
      <c r="CT229" s="403"/>
      <c r="CU229" s="403"/>
      <c r="DG229" s="727"/>
      <c r="DJ229" s="403"/>
      <c r="DK229" s="403"/>
      <c r="DW229" s="727"/>
      <c r="DZ229" s="403"/>
      <c r="EA229" s="403"/>
      <c r="EM229" s="727"/>
      <c r="EP229" s="403"/>
      <c r="EQ229" s="403"/>
      <c r="FC229" s="727"/>
      <c r="FF229" s="403"/>
      <c r="FG229" s="403"/>
      <c r="FS229" s="727"/>
      <c r="FV229" s="403"/>
      <c r="FW229" s="403"/>
      <c r="GI229" s="727"/>
      <c r="GL229" s="403"/>
      <c r="GM229" s="403"/>
      <c r="GY229" s="727"/>
      <c r="HB229" s="403"/>
      <c r="HC229" s="403"/>
      <c r="HO229" s="727"/>
      <c r="HR229" s="403"/>
      <c r="HS229" s="403"/>
      <c r="IE229" s="727"/>
      <c r="IH229" s="403"/>
      <c r="II229" s="403"/>
      <c r="IU229" s="727"/>
      <c r="IX229" s="403"/>
      <c r="IY229" s="403"/>
      <c r="JK229" s="727"/>
      <c r="JN229" s="403"/>
      <c r="JO229" s="403"/>
      <c r="KA229" s="727"/>
      <c r="KD229" s="403"/>
      <c r="KE229" s="403"/>
      <c r="KQ229" s="727"/>
      <c r="KT229" s="403"/>
      <c r="KU229" s="403"/>
      <c r="LG229" s="727"/>
      <c r="LJ229" s="403"/>
      <c r="LK229" s="403"/>
      <c r="LW229" s="727"/>
      <c r="LZ229" s="403"/>
      <c r="MA229" s="403"/>
      <c r="MM229" s="727"/>
      <c r="MP229" s="403"/>
      <c r="MQ229" s="403"/>
      <c r="NC229" s="727"/>
      <c r="NF229" s="403"/>
      <c r="NG229" s="403"/>
      <c r="NS229" s="727"/>
      <c r="NV229" s="403"/>
      <c r="NW229" s="403"/>
      <c r="OI229" s="727"/>
      <c r="OL229" s="403"/>
      <c r="OM229" s="403"/>
      <c r="OY229" s="727"/>
      <c r="PB229" s="403"/>
      <c r="PC229" s="403"/>
      <c r="PO229" s="727"/>
      <c r="PR229" s="403"/>
      <c r="PS229" s="403"/>
      <c r="QE229" s="727"/>
      <c r="QH229" s="403"/>
      <c r="QI229" s="403"/>
      <c r="QU229" s="727"/>
      <c r="QX229" s="403"/>
      <c r="QY229" s="403"/>
      <c r="RK229" s="727"/>
      <c r="RN229" s="403"/>
      <c r="RO229" s="403"/>
      <c r="SA229" s="727"/>
      <c r="SD229" s="403"/>
      <c r="SE229" s="403"/>
      <c r="SQ229" s="727"/>
      <c r="ST229" s="403"/>
      <c r="SU229" s="403"/>
      <c r="TG229" s="727"/>
      <c r="TJ229" s="403"/>
      <c r="TK229" s="403"/>
      <c r="TW229" s="727"/>
      <c r="TZ229" s="403"/>
      <c r="UA229" s="403"/>
      <c r="UM229" s="727"/>
      <c r="UP229" s="403"/>
      <c r="UQ229" s="403"/>
      <c r="VC229" s="727"/>
      <c r="VF229" s="403"/>
      <c r="VG229" s="403"/>
      <c r="VS229" s="727"/>
      <c r="VV229" s="403"/>
      <c r="VW229" s="403"/>
      <c r="WI229" s="727"/>
      <c r="WL229" s="403"/>
      <c r="WM229" s="403"/>
      <c r="WY229" s="727"/>
      <c r="XB229" s="403"/>
      <c r="XC229" s="403"/>
      <c r="XO229" s="727"/>
      <c r="XR229" s="403"/>
      <c r="XS229" s="403"/>
      <c r="YE229" s="727"/>
      <c r="YH229" s="403"/>
      <c r="YI229" s="403"/>
      <c r="YU229" s="727"/>
      <c r="YX229" s="403"/>
      <c r="YY229" s="403"/>
      <c r="ZK229" s="727"/>
      <c r="ZN229" s="403"/>
      <c r="ZO229" s="403"/>
      <c r="AAA229" s="727"/>
      <c r="AAD229" s="403"/>
      <c r="AAE229" s="403"/>
      <c r="AAQ229" s="727"/>
      <c r="AAT229" s="403"/>
      <c r="AAU229" s="403"/>
      <c r="ABG229" s="727"/>
      <c r="ABJ229" s="403"/>
      <c r="ABK229" s="403"/>
      <c r="ABW229" s="727"/>
      <c r="ABZ229" s="403"/>
      <c r="ACA229" s="403"/>
      <c r="ACM229" s="727"/>
      <c r="ACP229" s="403"/>
      <c r="ACQ229" s="403"/>
      <c r="ADC229" s="727"/>
      <c r="ADF229" s="403"/>
      <c r="ADG229" s="403"/>
      <c r="ADS229" s="727"/>
      <c r="ADV229" s="403"/>
      <c r="ADW229" s="403"/>
      <c r="AEI229" s="727"/>
      <c r="AEL229" s="403"/>
      <c r="AEM229" s="403"/>
      <c r="AEY229" s="727"/>
      <c r="AFB229" s="403"/>
      <c r="AFC229" s="403"/>
      <c r="AFO229" s="727"/>
      <c r="AFR229" s="403"/>
      <c r="AFS229" s="403"/>
      <c r="AGE229" s="727"/>
      <c r="AGH229" s="403"/>
      <c r="AGI229" s="403"/>
      <c r="AGU229" s="727"/>
      <c r="AGX229" s="403"/>
      <c r="AGY229" s="403"/>
      <c r="AHK229" s="727"/>
      <c r="AHN229" s="403"/>
      <c r="AHO229" s="403"/>
      <c r="AIA229" s="727"/>
      <c r="AID229" s="403"/>
      <c r="AIE229" s="403"/>
      <c r="AIQ229" s="727"/>
      <c r="AIT229" s="403"/>
      <c r="AIU229" s="403"/>
      <c r="AJG229" s="727"/>
      <c r="AJJ229" s="403"/>
      <c r="AJK229" s="403"/>
      <c r="AJW229" s="727"/>
      <c r="AJZ229" s="403"/>
      <c r="AKA229" s="403"/>
      <c r="AKM229" s="727"/>
      <c r="AKP229" s="403"/>
      <c r="AKQ229" s="403"/>
      <c r="ALC229" s="727"/>
      <c r="ALF229" s="403"/>
      <c r="ALG229" s="403"/>
      <c r="ALS229" s="727"/>
      <c r="ALV229" s="403"/>
      <c r="ALW229" s="403"/>
      <c r="AMI229" s="727"/>
      <c r="AML229" s="403"/>
      <c r="AMM229" s="403"/>
      <c r="AMY229" s="727"/>
      <c r="ANB229" s="403"/>
      <c r="ANC229" s="403"/>
      <c r="ANO229" s="727"/>
      <c r="ANR229" s="403"/>
      <c r="ANS229" s="403"/>
      <c r="AOE229" s="727"/>
      <c r="AOH229" s="403"/>
      <c r="AOI229" s="403"/>
      <c r="AOU229" s="727"/>
      <c r="AOX229" s="403"/>
      <c r="AOY229" s="403"/>
      <c r="APK229" s="727"/>
      <c r="APN229" s="403"/>
      <c r="APO229" s="403"/>
      <c r="AQA229" s="727"/>
      <c r="AQD229" s="403"/>
      <c r="AQE229" s="403"/>
      <c r="AQQ229" s="727"/>
      <c r="AQT229" s="403"/>
      <c r="AQU229" s="403"/>
      <c r="ARG229" s="727"/>
      <c r="ARJ229" s="403"/>
      <c r="ARK229" s="403"/>
      <c r="ARW229" s="727"/>
      <c r="ARZ229" s="403"/>
      <c r="ASA229" s="403"/>
      <c r="ASM229" s="727"/>
      <c r="ASP229" s="403"/>
      <c r="ASQ229" s="403"/>
      <c r="ATC229" s="727"/>
      <c r="ATF229" s="403"/>
      <c r="ATG229" s="403"/>
      <c r="ATS229" s="727"/>
      <c r="ATV229" s="403"/>
      <c r="ATW229" s="403"/>
      <c r="AUI229" s="727"/>
      <c r="AUL229" s="403"/>
      <c r="AUM229" s="403"/>
      <c r="AUY229" s="727"/>
      <c r="AVB229" s="403"/>
      <c r="AVC229" s="403"/>
      <c r="AVO229" s="727"/>
      <c r="AVR229" s="403"/>
      <c r="AVS229" s="403"/>
      <c r="AWE229" s="727"/>
      <c r="AWH229" s="403"/>
      <c r="AWI229" s="403"/>
      <c r="AWU229" s="727"/>
      <c r="AWX229" s="403"/>
      <c r="AWY229" s="403"/>
      <c r="AXK229" s="727"/>
      <c r="AXN229" s="403"/>
      <c r="AXO229" s="403"/>
      <c r="AYA229" s="727"/>
      <c r="AYD229" s="403"/>
      <c r="AYE229" s="403"/>
      <c r="AYQ229" s="727"/>
      <c r="AYT229" s="403"/>
      <c r="AYU229" s="403"/>
      <c r="AZG229" s="727"/>
      <c r="AZJ229" s="403"/>
      <c r="AZK229" s="403"/>
      <c r="AZW229" s="727"/>
      <c r="AZZ229" s="403"/>
      <c r="BAA229" s="403"/>
      <c r="BAM229" s="727"/>
      <c r="BAP229" s="403"/>
      <c r="BAQ229" s="403"/>
      <c r="BBC229" s="727"/>
      <c r="BBF229" s="403"/>
      <c r="BBG229" s="403"/>
      <c r="BBS229" s="727"/>
      <c r="BBV229" s="403"/>
      <c r="BBW229" s="403"/>
      <c r="BCI229" s="727"/>
      <c r="BCL229" s="403"/>
      <c r="BCM229" s="403"/>
      <c r="BCY229" s="727"/>
      <c r="BDB229" s="403"/>
      <c r="BDC229" s="403"/>
      <c r="BDO229" s="727"/>
      <c r="BDR229" s="403"/>
      <c r="BDS229" s="403"/>
      <c r="BEE229" s="727"/>
      <c r="BEH229" s="403"/>
      <c r="BEI229" s="403"/>
      <c r="BEU229" s="727"/>
      <c r="BEX229" s="403"/>
      <c r="BEY229" s="403"/>
      <c r="BFK229" s="727"/>
      <c r="BFN229" s="403"/>
      <c r="BFO229" s="403"/>
      <c r="BGA229" s="727"/>
      <c r="BGD229" s="403"/>
      <c r="BGE229" s="403"/>
      <c r="BGQ229" s="727"/>
      <c r="BGT229" s="403"/>
      <c r="BGU229" s="403"/>
      <c r="BHG229" s="727"/>
      <c r="BHJ229" s="403"/>
      <c r="BHK229" s="403"/>
      <c r="BHW229" s="727"/>
      <c r="BHZ229" s="403"/>
      <c r="BIA229" s="403"/>
      <c r="BIM229" s="727"/>
      <c r="BIP229" s="403"/>
      <c r="BIQ229" s="403"/>
      <c r="BJC229" s="727"/>
      <c r="BJF229" s="403"/>
      <c r="BJG229" s="403"/>
      <c r="BJS229" s="727"/>
      <c r="BJV229" s="403"/>
      <c r="BJW229" s="403"/>
      <c r="BKI229" s="727"/>
      <c r="BKL229" s="403"/>
      <c r="BKM229" s="403"/>
      <c r="BKY229" s="727"/>
      <c r="BLB229" s="403"/>
      <c r="BLC229" s="403"/>
      <c r="BLO229" s="727"/>
      <c r="BLR229" s="403"/>
      <c r="BLS229" s="403"/>
      <c r="BME229" s="727"/>
      <c r="BMH229" s="403"/>
      <c r="BMI229" s="403"/>
      <c r="BMU229" s="727"/>
      <c r="BMX229" s="403"/>
      <c r="BMY229" s="403"/>
      <c r="BNK229" s="727"/>
      <c r="BNN229" s="403"/>
      <c r="BNO229" s="403"/>
      <c r="BOA229" s="727"/>
      <c r="BOD229" s="403"/>
      <c r="BOE229" s="403"/>
      <c r="BOQ229" s="727"/>
      <c r="BOT229" s="403"/>
      <c r="BOU229" s="403"/>
      <c r="BPG229" s="727"/>
      <c r="BPJ229" s="403"/>
      <c r="BPK229" s="403"/>
      <c r="BPW229" s="727"/>
      <c r="BPZ229" s="403"/>
      <c r="BQA229" s="403"/>
      <c r="BQM229" s="727"/>
      <c r="BQP229" s="403"/>
      <c r="BQQ229" s="403"/>
      <c r="BRC229" s="727"/>
      <c r="BRF229" s="403"/>
      <c r="BRG229" s="403"/>
      <c r="BRS229" s="727"/>
      <c r="BRV229" s="403"/>
      <c r="BRW229" s="403"/>
      <c r="BSI229" s="727"/>
      <c r="BSL229" s="403"/>
      <c r="BSM229" s="403"/>
      <c r="BSY229" s="727"/>
      <c r="BTB229" s="403"/>
      <c r="BTC229" s="403"/>
      <c r="BTO229" s="727"/>
      <c r="BTR229" s="403"/>
      <c r="BTS229" s="403"/>
      <c r="BUE229" s="727"/>
      <c r="BUH229" s="403"/>
      <c r="BUI229" s="403"/>
      <c r="BUU229" s="727"/>
      <c r="BUX229" s="403"/>
      <c r="BUY229" s="403"/>
      <c r="BVK229" s="727"/>
      <c r="BVN229" s="403"/>
      <c r="BVO229" s="403"/>
      <c r="BWA229" s="727"/>
      <c r="BWD229" s="403"/>
      <c r="BWE229" s="403"/>
      <c r="BWQ229" s="727"/>
      <c r="BWT229" s="403"/>
      <c r="BWU229" s="403"/>
      <c r="BXG229" s="727"/>
      <c r="BXJ229" s="403"/>
      <c r="BXK229" s="403"/>
      <c r="BXW229" s="727"/>
      <c r="BXZ229" s="403"/>
      <c r="BYA229" s="403"/>
      <c r="BYM229" s="727"/>
      <c r="BYP229" s="403"/>
      <c r="BYQ229" s="403"/>
      <c r="BZC229" s="727"/>
      <c r="BZF229" s="403"/>
      <c r="BZG229" s="403"/>
      <c r="BZS229" s="727"/>
      <c r="BZV229" s="403"/>
      <c r="BZW229" s="403"/>
      <c r="CAI229" s="727"/>
      <c r="CAL229" s="403"/>
      <c r="CAM229" s="403"/>
      <c r="CAY229" s="727"/>
      <c r="CBB229" s="403"/>
      <c r="CBC229" s="403"/>
      <c r="CBO229" s="727"/>
      <c r="CBR229" s="403"/>
      <c r="CBS229" s="403"/>
      <c r="CCE229" s="727"/>
      <c r="CCH229" s="403"/>
      <c r="CCI229" s="403"/>
      <c r="CCU229" s="727"/>
      <c r="CCX229" s="403"/>
      <c r="CCY229" s="403"/>
      <c r="CDK229" s="727"/>
      <c r="CDN229" s="403"/>
      <c r="CDO229" s="403"/>
      <c r="CEA229" s="727"/>
      <c r="CED229" s="403"/>
      <c r="CEE229" s="403"/>
      <c r="CEQ229" s="727"/>
      <c r="CET229" s="403"/>
      <c r="CEU229" s="403"/>
      <c r="CFG229" s="727"/>
      <c r="CFJ229" s="403"/>
      <c r="CFK229" s="403"/>
      <c r="CFW229" s="727"/>
      <c r="CFZ229" s="403"/>
      <c r="CGA229" s="403"/>
      <c r="CGM229" s="727"/>
      <c r="CGP229" s="403"/>
      <c r="CGQ229" s="403"/>
      <c r="CHC229" s="727"/>
      <c r="CHF229" s="403"/>
      <c r="CHG229" s="403"/>
      <c r="CHS229" s="727"/>
      <c r="CHV229" s="403"/>
      <c r="CHW229" s="403"/>
      <c r="CII229" s="727"/>
      <c r="CIL229" s="403"/>
      <c r="CIM229" s="403"/>
      <c r="CIY229" s="727"/>
      <c r="CJB229" s="403"/>
      <c r="CJC229" s="403"/>
      <c r="CJO229" s="727"/>
      <c r="CJR229" s="403"/>
      <c r="CJS229" s="403"/>
      <c r="CKE229" s="727"/>
      <c r="CKH229" s="403"/>
      <c r="CKI229" s="403"/>
      <c r="CKU229" s="727"/>
      <c r="CKX229" s="403"/>
      <c r="CKY229" s="403"/>
      <c r="CLK229" s="727"/>
      <c r="CLN229" s="403"/>
      <c r="CLO229" s="403"/>
      <c r="CMA229" s="727"/>
      <c r="CMD229" s="403"/>
      <c r="CME229" s="403"/>
      <c r="CMQ229" s="727"/>
      <c r="CMT229" s="403"/>
      <c r="CMU229" s="403"/>
      <c r="CNG229" s="727"/>
      <c r="CNJ229" s="403"/>
      <c r="CNK229" s="403"/>
      <c r="CNW229" s="727"/>
      <c r="CNZ229" s="403"/>
      <c r="COA229" s="403"/>
      <c r="COM229" s="727"/>
      <c r="COP229" s="403"/>
      <c r="COQ229" s="403"/>
      <c r="CPC229" s="727"/>
      <c r="CPF229" s="403"/>
      <c r="CPG229" s="403"/>
      <c r="CPS229" s="727"/>
      <c r="CPV229" s="403"/>
      <c r="CPW229" s="403"/>
      <c r="CQI229" s="727"/>
      <c r="CQL229" s="403"/>
      <c r="CQM229" s="403"/>
      <c r="CQY229" s="727"/>
      <c r="CRB229" s="403"/>
      <c r="CRC229" s="403"/>
      <c r="CRO229" s="727"/>
      <c r="CRR229" s="403"/>
      <c r="CRS229" s="403"/>
      <c r="CSE229" s="727"/>
      <c r="CSH229" s="403"/>
      <c r="CSI229" s="403"/>
      <c r="CSU229" s="727"/>
      <c r="CSX229" s="403"/>
      <c r="CSY229" s="403"/>
      <c r="CTK229" s="727"/>
      <c r="CTN229" s="403"/>
      <c r="CTO229" s="403"/>
      <c r="CUA229" s="727"/>
      <c r="CUD229" s="403"/>
      <c r="CUE229" s="403"/>
      <c r="CUQ229" s="727"/>
      <c r="CUT229" s="403"/>
      <c r="CUU229" s="403"/>
      <c r="CVG229" s="727"/>
      <c r="CVJ229" s="403"/>
      <c r="CVK229" s="403"/>
      <c r="CVW229" s="727"/>
      <c r="CVZ229" s="403"/>
      <c r="CWA229" s="403"/>
      <c r="CWM229" s="727"/>
      <c r="CWP229" s="403"/>
      <c r="CWQ229" s="403"/>
      <c r="CXC229" s="727"/>
      <c r="CXF229" s="403"/>
      <c r="CXG229" s="403"/>
      <c r="CXS229" s="727"/>
      <c r="CXV229" s="403"/>
      <c r="CXW229" s="403"/>
      <c r="CYI229" s="727"/>
      <c r="CYL229" s="403"/>
      <c r="CYM229" s="403"/>
      <c r="CYY229" s="727"/>
      <c r="CZB229" s="403"/>
      <c r="CZC229" s="403"/>
      <c r="CZO229" s="727"/>
      <c r="CZR229" s="403"/>
      <c r="CZS229" s="403"/>
      <c r="DAE229" s="727"/>
      <c r="DAH229" s="403"/>
      <c r="DAI229" s="403"/>
      <c r="DAU229" s="727"/>
      <c r="DAX229" s="403"/>
      <c r="DAY229" s="403"/>
      <c r="DBK229" s="727"/>
      <c r="DBN229" s="403"/>
      <c r="DBO229" s="403"/>
      <c r="DCA229" s="727"/>
      <c r="DCD229" s="403"/>
      <c r="DCE229" s="403"/>
      <c r="DCQ229" s="727"/>
      <c r="DCT229" s="403"/>
      <c r="DCU229" s="403"/>
      <c r="DDG229" s="727"/>
      <c r="DDJ229" s="403"/>
      <c r="DDK229" s="403"/>
      <c r="DDW229" s="727"/>
      <c r="DDZ229" s="403"/>
      <c r="DEA229" s="403"/>
      <c r="DEM229" s="727"/>
      <c r="DEP229" s="403"/>
      <c r="DEQ229" s="403"/>
      <c r="DFC229" s="727"/>
      <c r="DFF229" s="403"/>
      <c r="DFG229" s="403"/>
      <c r="DFS229" s="727"/>
      <c r="DFV229" s="403"/>
      <c r="DFW229" s="403"/>
      <c r="DGI229" s="727"/>
      <c r="DGL229" s="403"/>
      <c r="DGM229" s="403"/>
      <c r="DGY229" s="727"/>
      <c r="DHB229" s="403"/>
      <c r="DHC229" s="403"/>
      <c r="DHO229" s="727"/>
      <c r="DHR229" s="403"/>
      <c r="DHS229" s="403"/>
      <c r="DIE229" s="727"/>
      <c r="DIH229" s="403"/>
      <c r="DII229" s="403"/>
      <c r="DIU229" s="727"/>
      <c r="DIX229" s="403"/>
      <c r="DIY229" s="403"/>
      <c r="DJK229" s="727"/>
      <c r="DJN229" s="403"/>
      <c r="DJO229" s="403"/>
      <c r="DKA229" s="727"/>
      <c r="DKD229" s="403"/>
      <c r="DKE229" s="403"/>
      <c r="DKQ229" s="727"/>
      <c r="DKT229" s="403"/>
      <c r="DKU229" s="403"/>
      <c r="DLG229" s="727"/>
      <c r="DLJ229" s="403"/>
      <c r="DLK229" s="403"/>
      <c r="DLW229" s="727"/>
      <c r="DLZ229" s="403"/>
      <c r="DMA229" s="403"/>
      <c r="DMM229" s="727"/>
      <c r="DMP229" s="403"/>
      <c r="DMQ229" s="403"/>
      <c r="DNC229" s="727"/>
      <c r="DNF229" s="403"/>
      <c r="DNG229" s="403"/>
      <c r="DNS229" s="727"/>
      <c r="DNV229" s="403"/>
      <c r="DNW229" s="403"/>
      <c r="DOI229" s="727"/>
      <c r="DOL229" s="403"/>
      <c r="DOM229" s="403"/>
      <c r="DOY229" s="727"/>
      <c r="DPB229" s="403"/>
      <c r="DPC229" s="403"/>
      <c r="DPO229" s="727"/>
      <c r="DPR229" s="403"/>
      <c r="DPS229" s="403"/>
      <c r="DQE229" s="727"/>
      <c r="DQH229" s="403"/>
      <c r="DQI229" s="403"/>
      <c r="DQU229" s="727"/>
      <c r="DQX229" s="403"/>
      <c r="DQY229" s="403"/>
      <c r="DRK229" s="727"/>
      <c r="DRN229" s="403"/>
      <c r="DRO229" s="403"/>
      <c r="DSA229" s="727"/>
      <c r="DSD229" s="403"/>
      <c r="DSE229" s="403"/>
      <c r="DSQ229" s="727"/>
      <c r="DST229" s="403"/>
      <c r="DSU229" s="403"/>
      <c r="DTG229" s="727"/>
      <c r="DTJ229" s="403"/>
      <c r="DTK229" s="403"/>
      <c r="DTW229" s="727"/>
      <c r="DTZ229" s="403"/>
      <c r="DUA229" s="403"/>
      <c r="DUM229" s="727"/>
      <c r="DUP229" s="403"/>
      <c r="DUQ229" s="403"/>
      <c r="DVC229" s="727"/>
      <c r="DVF229" s="403"/>
      <c r="DVG229" s="403"/>
      <c r="DVS229" s="727"/>
      <c r="DVV229" s="403"/>
      <c r="DVW229" s="403"/>
      <c r="DWI229" s="727"/>
      <c r="DWL229" s="403"/>
      <c r="DWM229" s="403"/>
      <c r="DWY229" s="727"/>
      <c r="DXB229" s="403"/>
      <c r="DXC229" s="403"/>
      <c r="DXO229" s="727"/>
      <c r="DXR229" s="403"/>
      <c r="DXS229" s="403"/>
      <c r="DYE229" s="727"/>
      <c r="DYH229" s="403"/>
      <c r="DYI229" s="403"/>
      <c r="DYU229" s="727"/>
      <c r="DYX229" s="403"/>
      <c r="DYY229" s="403"/>
      <c r="DZK229" s="727"/>
      <c r="DZN229" s="403"/>
      <c r="DZO229" s="403"/>
      <c r="EAA229" s="727"/>
      <c r="EAD229" s="403"/>
      <c r="EAE229" s="403"/>
      <c r="EAQ229" s="727"/>
      <c r="EAT229" s="403"/>
      <c r="EAU229" s="403"/>
      <c r="EBG229" s="727"/>
      <c r="EBJ229" s="403"/>
      <c r="EBK229" s="403"/>
      <c r="EBW229" s="727"/>
      <c r="EBZ229" s="403"/>
      <c r="ECA229" s="403"/>
      <c r="ECM229" s="727"/>
      <c r="ECP229" s="403"/>
      <c r="ECQ229" s="403"/>
      <c r="EDC229" s="727"/>
      <c r="EDF229" s="403"/>
      <c r="EDG229" s="403"/>
      <c r="EDS229" s="727"/>
      <c r="EDV229" s="403"/>
      <c r="EDW229" s="403"/>
      <c r="EEI229" s="727"/>
      <c r="EEL229" s="403"/>
      <c r="EEM229" s="403"/>
      <c r="EEY229" s="727"/>
      <c r="EFB229" s="403"/>
      <c r="EFC229" s="403"/>
      <c r="EFO229" s="727"/>
      <c r="EFR229" s="403"/>
      <c r="EFS229" s="403"/>
      <c r="EGE229" s="727"/>
      <c r="EGH229" s="403"/>
      <c r="EGI229" s="403"/>
      <c r="EGU229" s="727"/>
      <c r="EGX229" s="403"/>
      <c r="EGY229" s="403"/>
      <c r="EHK229" s="727"/>
      <c r="EHN229" s="403"/>
      <c r="EHO229" s="403"/>
      <c r="EIA229" s="727"/>
      <c r="EID229" s="403"/>
      <c r="EIE229" s="403"/>
      <c r="EIQ229" s="727"/>
      <c r="EIT229" s="403"/>
      <c r="EIU229" s="403"/>
      <c r="EJG229" s="727"/>
      <c r="EJJ229" s="403"/>
      <c r="EJK229" s="403"/>
      <c r="EJW229" s="727"/>
      <c r="EJZ229" s="403"/>
      <c r="EKA229" s="403"/>
      <c r="EKM229" s="727"/>
      <c r="EKP229" s="403"/>
      <c r="EKQ229" s="403"/>
      <c r="ELC229" s="727"/>
      <c r="ELF229" s="403"/>
      <c r="ELG229" s="403"/>
      <c r="ELS229" s="727"/>
      <c r="ELV229" s="403"/>
      <c r="ELW229" s="403"/>
      <c r="EMI229" s="727"/>
      <c r="EML229" s="403"/>
      <c r="EMM229" s="403"/>
      <c r="EMY229" s="727"/>
      <c r="ENB229" s="403"/>
      <c r="ENC229" s="403"/>
      <c r="ENO229" s="727"/>
      <c r="ENR229" s="403"/>
      <c r="ENS229" s="403"/>
      <c r="EOE229" s="727"/>
      <c r="EOH229" s="403"/>
      <c r="EOI229" s="403"/>
      <c r="EOU229" s="727"/>
      <c r="EOX229" s="403"/>
      <c r="EOY229" s="403"/>
      <c r="EPK229" s="727"/>
      <c r="EPN229" s="403"/>
      <c r="EPO229" s="403"/>
      <c r="EQA229" s="727"/>
      <c r="EQD229" s="403"/>
      <c r="EQE229" s="403"/>
      <c r="EQQ229" s="727"/>
      <c r="EQT229" s="403"/>
      <c r="EQU229" s="403"/>
      <c r="ERG229" s="727"/>
      <c r="ERJ229" s="403"/>
      <c r="ERK229" s="403"/>
      <c r="ERW229" s="727"/>
      <c r="ERZ229" s="403"/>
      <c r="ESA229" s="403"/>
      <c r="ESM229" s="727"/>
      <c r="ESP229" s="403"/>
      <c r="ESQ229" s="403"/>
      <c r="ETC229" s="727"/>
      <c r="ETF229" s="403"/>
      <c r="ETG229" s="403"/>
      <c r="ETS229" s="727"/>
      <c r="ETV229" s="403"/>
      <c r="ETW229" s="403"/>
      <c r="EUI229" s="727"/>
      <c r="EUL229" s="403"/>
      <c r="EUM229" s="403"/>
      <c r="EUY229" s="727"/>
      <c r="EVB229" s="403"/>
      <c r="EVC229" s="403"/>
      <c r="EVO229" s="727"/>
      <c r="EVR229" s="403"/>
      <c r="EVS229" s="403"/>
      <c r="EWE229" s="727"/>
      <c r="EWH229" s="403"/>
      <c r="EWI229" s="403"/>
      <c r="EWU229" s="727"/>
      <c r="EWX229" s="403"/>
      <c r="EWY229" s="403"/>
      <c r="EXK229" s="727"/>
      <c r="EXN229" s="403"/>
      <c r="EXO229" s="403"/>
      <c r="EYA229" s="727"/>
      <c r="EYD229" s="403"/>
      <c r="EYE229" s="403"/>
      <c r="EYQ229" s="727"/>
      <c r="EYT229" s="403"/>
      <c r="EYU229" s="403"/>
      <c r="EZG229" s="727"/>
      <c r="EZJ229" s="403"/>
      <c r="EZK229" s="403"/>
      <c r="EZW229" s="727"/>
      <c r="EZZ229" s="403"/>
      <c r="FAA229" s="403"/>
      <c r="FAM229" s="727"/>
      <c r="FAP229" s="403"/>
      <c r="FAQ229" s="403"/>
      <c r="FBC229" s="727"/>
      <c r="FBF229" s="403"/>
      <c r="FBG229" s="403"/>
      <c r="FBS229" s="727"/>
      <c r="FBV229" s="403"/>
      <c r="FBW229" s="403"/>
      <c r="FCI229" s="727"/>
      <c r="FCL229" s="403"/>
      <c r="FCM229" s="403"/>
      <c r="FCY229" s="727"/>
      <c r="FDB229" s="403"/>
      <c r="FDC229" s="403"/>
      <c r="FDO229" s="727"/>
      <c r="FDR229" s="403"/>
      <c r="FDS229" s="403"/>
      <c r="FEE229" s="727"/>
      <c r="FEH229" s="403"/>
      <c r="FEI229" s="403"/>
      <c r="FEU229" s="727"/>
      <c r="FEX229" s="403"/>
      <c r="FEY229" s="403"/>
      <c r="FFK229" s="727"/>
      <c r="FFN229" s="403"/>
      <c r="FFO229" s="403"/>
      <c r="FGA229" s="727"/>
      <c r="FGD229" s="403"/>
      <c r="FGE229" s="403"/>
      <c r="FGQ229" s="727"/>
      <c r="FGT229" s="403"/>
      <c r="FGU229" s="403"/>
      <c r="FHG229" s="727"/>
      <c r="FHJ229" s="403"/>
      <c r="FHK229" s="403"/>
      <c r="FHW229" s="727"/>
      <c r="FHZ229" s="403"/>
      <c r="FIA229" s="403"/>
      <c r="FIM229" s="727"/>
      <c r="FIP229" s="403"/>
      <c r="FIQ229" s="403"/>
      <c r="FJC229" s="727"/>
      <c r="FJF229" s="403"/>
      <c r="FJG229" s="403"/>
      <c r="FJS229" s="727"/>
      <c r="FJV229" s="403"/>
      <c r="FJW229" s="403"/>
      <c r="FKI229" s="727"/>
      <c r="FKL229" s="403"/>
      <c r="FKM229" s="403"/>
      <c r="FKY229" s="727"/>
      <c r="FLB229" s="403"/>
      <c r="FLC229" s="403"/>
      <c r="FLO229" s="727"/>
      <c r="FLR229" s="403"/>
      <c r="FLS229" s="403"/>
      <c r="FME229" s="727"/>
      <c r="FMH229" s="403"/>
      <c r="FMI229" s="403"/>
      <c r="FMU229" s="727"/>
      <c r="FMX229" s="403"/>
      <c r="FMY229" s="403"/>
      <c r="FNK229" s="727"/>
      <c r="FNN229" s="403"/>
      <c r="FNO229" s="403"/>
      <c r="FOA229" s="727"/>
      <c r="FOD229" s="403"/>
      <c r="FOE229" s="403"/>
      <c r="FOQ229" s="727"/>
      <c r="FOT229" s="403"/>
      <c r="FOU229" s="403"/>
      <c r="FPG229" s="727"/>
      <c r="FPJ229" s="403"/>
      <c r="FPK229" s="403"/>
      <c r="FPW229" s="727"/>
      <c r="FPZ229" s="403"/>
      <c r="FQA229" s="403"/>
      <c r="FQM229" s="727"/>
      <c r="FQP229" s="403"/>
      <c r="FQQ229" s="403"/>
      <c r="FRC229" s="727"/>
      <c r="FRF229" s="403"/>
      <c r="FRG229" s="403"/>
      <c r="FRS229" s="727"/>
      <c r="FRV229" s="403"/>
      <c r="FRW229" s="403"/>
      <c r="FSI229" s="727"/>
      <c r="FSL229" s="403"/>
      <c r="FSM229" s="403"/>
      <c r="FSY229" s="727"/>
      <c r="FTB229" s="403"/>
      <c r="FTC229" s="403"/>
      <c r="FTO229" s="727"/>
      <c r="FTR229" s="403"/>
      <c r="FTS229" s="403"/>
      <c r="FUE229" s="727"/>
      <c r="FUH229" s="403"/>
      <c r="FUI229" s="403"/>
      <c r="FUU229" s="727"/>
      <c r="FUX229" s="403"/>
      <c r="FUY229" s="403"/>
      <c r="FVK229" s="727"/>
      <c r="FVN229" s="403"/>
      <c r="FVO229" s="403"/>
      <c r="FWA229" s="727"/>
      <c r="FWD229" s="403"/>
      <c r="FWE229" s="403"/>
      <c r="FWQ229" s="727"/>
      <c r="FWT229" s="403"/>
      <c r="FWU229" s="403"/>
      <c r="FXG229" s="727"/>
      <c r="FXJ229" s="403"/>
      <c r="FXK229" s="403"/>
      <c r="FXW229" s="727"/>
      <c r="FXZ229" s="403"/>
      <c r="FYA229" s="403"/>
      <c r="FYM229" s="727"/>
      <c r="FYP229" s="403"/>
      <c r="FYQ229" s="403"/>
      <c r="FZC229" s="727"/>
      <c r="FZF229" s="403"/>
      <c r="FZG229" s="403"/>
      <c r="FZS229" s="727"/>
      <c r="FZV229" s="403"/>
      <c r="FZW229" s="403"/>
      <c r="GAI229" s="727"/>
      <c r="GAL229" s="403"/>
      <c r="GAM229" s="403"/>
      <c r="GAY229" s="727"/>
      <c r="GBB229" s="403"/>
      <c r="GBC229" s="403"/>
      <c r="GBO229" s="727"/>
      <c r="GBR229" s="403"/>
      <c r="GBS229" s="403"/>
      <c r="GCE229" s="727"/>
      <c r="GCH229" s="403"/>
      <c r="GCI229" s="403"/>
      <c r="GCU229" s="727"/>
      <c r="GCX229" s="403"/>
      <c r="GCY229" s="403"/>
      <c r="GDK229" s="727"/>
      <c r="GDN229" s="403"/>
      <c r="GDO229" s="403"/>
      <c r="GEA229" s="727"/>
      <c r="GED229" s="403"/>
      <c r="GEE229" s="403"/>
      <c r="GEQ229" s="727"/>
      <c r="GET229" s="403"/>
      <c r="GEU229" s="403"/>
      <c r="GFG229" s="727"/>
      <c r="GFJ229" s="403"/>
      <c r="GFK229" s="403"/>
      <c r="GFW229" s="727"/>
      <c r="GFZ229" s="403"/>
      <c r="GGA229" s="403"/>
      <c r="GGM229" s="727"/>
      <c r="GGP229" s="403"/>
      <c r="GGQ229" s="403"/>
      <c r="GHC229" s="727"/>
      <c r="GHF229" s="403"/>
      <c r="GHG229" s="403"/>
      <c r="GHS229" s="727"/>
      <c r="GHV229" s="403"/>
      <c r="GHW229" s="403"/>
      <c r="GII229" s="727"/>
      <c r="GIL229" s="403"/>
      <c r="GIM229" s="403"/>
      <c r="GIY229" s="727"/>
      <c r="GJB229" s="403"/>
      <c r="GJC229" s="403"/>
      <c r="GJO229" s="727"/>
      <c r="GJR229" s="403"/>
      <c r="GJS229" s="403"/>
      <c r="GKE229" s="727"/>
      <c r="GKH229" s="403"/>
      <c r="GKI229" s="403"/>
      <c r="GKU229" s="727"/>
      <c r="GKX229" s="403"/>
      <c r="GKY229" s="403"/>
      <c r="GLK229" s="727"/>
      <c r="GLN229" s="403"/>
      <c r="GLO229" s="403"/>
      <c r="GMA229" s="727"/>
      <c r="GMD229" s="403"/>
      <c r="GME229" s="403"/>
      <c r="GMQ229" s="727"/>
      <c r="GMT229" s="403"/>
      <c r="GMU229" s="403"/>
      <c r="GNG229" s="727"/>
      <c r="GNJ229" s="403"/>
      <c r="GNK229" s="403"/>
      <c r="GNW229" s="727"/>
      <c r="GNZ229" s="403"/>
      <c r="GOA229" s="403"/>
      <c r="GOM229" s="727"/>
      <c r="GOP229" s="403"/>
      <c r="GOQ229" s="403"/>
      <c r="GPC229" s="727"/>
      <c r="GPF229" s="403"/>
      <c r="GPG229" s="403"/>
      <c r="GPS229" s="727"/>
      <c r="GPV229" s="403"/>
      <c r="GPW229" s="403"/>
      <c r="GQI229" s="727"/>
      <c r="GQL229" s="403"/>
      <c r="GQM229" s="403"/>
      <c r="GQY229" s="727"/>
      <c r="GRB229" s="403"/>
      <c r="GRC229" s="403"/>
      <c r="GRO229" s="727"/>
      <c r="GRR229" s="403"/>
      <c r="GRS229" s="403"/>
      <c r="GSE229" s="727"/>
      <c r="GSH229" s="403"/>
      <c r="GSI229" s="403"/>
      <c r="GSU229" s="727"/>
      <c r="GSX229" s="403"/>
      <c r="GSY229" s="403"/>
      <c r="GTK229" s="727"/>
      <c r="GTN229" s="403"/>
      <c r="GTO229" s="403"/>
      <c r="GUA229" s="727"/>
      <c r="GUD229" s="403"/>
      <c r="GUE229" s="403"/>
      <c r="GUQ229" s="727"/>
      <c r="GUT229" s="403"/>
      <c r="GUU229" s="403"/>
      <c r="GVG229" s="727"/>
      <c r="GVJ229" s="403"/>
      <c r="GVK229" s="403"/>
      <c r="GVW229" s="727"/>
      <c r="GVZ229" s="403"/>
      <c r="GWA229" s="403"/>
      <c r="GWM229" s="727"/>
      <c r="GWP229" s="403"/>
      <c r="GWQ229" s="403"/>
      <c r="GXC229" s="727"/>
      <c r="GXF229" s="403"/>
      <c r="GXG229" s="403"/>
      <c r="GXS229" s="727"/>
      <c r="GXV229" s="403"/>
      <c r="GXW229" s="403"/>
      <c r="GYI229" s="727"/>
      <c r="GYL229" s="403"/>
      <c r="GYM229" s="403"/>
      <c r="GYY229" s="727"/>
      <c r="GZB229" s="403"/>
      <c r="GZC229" s="403"/>
      <c r="GZO229" s="727"/>
      <c r="GZR229" s="403"/>
      <c r="GZS229" s="403"/>
      <c r="HAE229" s="727"/>
      <c r="HAH229" s="403"/>
      <c r="HAI229" s="403"/>
      <c r="HAU229" s="727"/>
      <c r="HAX229" s="403"/>
      <c r="HAY229" s="403"/>
      <c r="HBK229" s="727"/>
      <c r="HBN229" s="403"/>
      <c r="HBO229" s="403"/>
      <c r="HCA229" s="727"/>
      <c r="HCD229" s="403"/>
      <c r="HCE229" s="403"/>
      <c r="HCQ229" s="727"/>
      <c r="HCT229" s="403"/>
      <c r="HCU229" s="403"/>
      <c r="HDG229" s="727"/>
      <c r="HDJ229" s="403"/>
      <c r="HDK229" s="403"/>
      <c r="HDW229" s="727"/>
      <c r="HDZ229" s="403"/>
      <c r="HEA229" s="403"/>
      <c r="HEM229" s="727"/>
      <c r="HEP229" s="403"/>
      <c r="HEQ229" s="403"/>
      <c r="HFC229" s="727"/>
      <c r="HFF229" s="403"/>
      <c r="HFG229" s="403"/>
      <c r="HFS229" s="727"/>
      <c r="HFV229" s="403"/>
      <c r="HFW229" s="403"/>
      <c r="HGI229" s="727"/>
      <c r="HGL229" s="403"/>
      <c r="HGM229" s="403"/>
      <c r="HGY229" s="727"/>
      <c r="HHB229" s="403"/>
      <c r="HHC229" s="403"/>
      <c r="HHO229" s="727"/>
      <c r="HHR229" s="403"/>
      <c r="HHS229" s="403"/>
      <c r="HIE229" s="727"/>
      <c r="HIH229" s="403"/>
      <c r="HII229" s="403"/>
      <c r="HIU229" s="727"/>
      <c r="HIX229" s="403"/>
      <c r="HIY229" s="403"/>
      <c r="HJK229" s="727"/>
      <c r="HJN229" s="403"/>
      <c r="HJO229" s="403"/>
      <c r="HKA229" s="727"/>
      <c r="HKD229" s="403"/>
      <c r="HKE229" s="403"/>
      <c r="HKQ229" s="727"/>
      <c r="HKT229" s="403"/>
      <c r="HKU229" s="403"/>
      <c r="HLG229" s="727"/>
      <c r="HLJ229" s="403"/>
      <c r="HLK229" s="403"/>
      <c r="HLW229" s="727"/>
      <c r="HLZ229" s="403"/>
      <c r="HMA229" s="403"/>
      <c r="HMM229" s="727"/>
      <c r="HMP229" s="403"/>
      <c r="HMQ229" s="403"/>
      <c r="HNC229" s="727"/>
      <c r="HNF229" s="403"/>
      <c r="HNG229" s="403"/>
      <c r="HNS229" s="727"/>
      <c r="HNV229" s="403"/>
      <c r="HNW229" s="403"/>
      <c r="HOI229" s="727"/>
      <c r="HOL229" s="403"/>
      <c r="HOM229" s="403"/>
      <c r="HOY229" s="727"/>
      <c r="HPB229" s="403"/>
      <c r="HPC229" s="403"/>
      <c r="HPO229" s="727"/>
      <c r="HPR229" s="403"/>
      <c r="HPS229" s="403"/>
      <c r="HQE229" s="727"/>
      <c r="HQH229" s="403"/>
      <c r="HQI229" s="403"/>
      <c r="HQU229" s="727"/>
      <c r="HQX229" s="403"/>
      <c r="HQY229" s="403"/>
      <c r="HRK229" s="727"/>
      <c r="HRN229" s="403"/>
      <c r="HRO229" s="403"/>
      <c r="HSA229" s="727"/>
      <c r="HSD229" s="403"/>
      <c r="HSE229" s="403"/>
      <c r="HSQ229" s="727"/>
      <c r="HST229" s="403"/>
      <c r="HSU229" s="403"/>
      <c r="HTG229" s="727"/>
      <c r="HTJ229" s="403"/>
      <c r="HTK229" s="403"/>
      <c r="HTW229" s="727"/>
      <c r="HTZ229" s="403"/>
      <c r="HUA229" s="403"/>
      <c r="HUM229" s="727"/>
      <c r="HUP229" s="403"/>
      <c r="HUQ229" s="403"/>
      <c r="HVC229" s="727"/>
      <c r="HVF229" s="403"/>
      <c r="HVG229" s="403"/>
      <c r="HVS229" s="727"/>
      <c r="HVV229" s="403"/>
      <c r="HVW229" s="403"/>
      <c r="HWI229" s="727"/>
      <c r="HWL229" s="403"/>
      <c r="HWM229" s="403"/>
      <c r="HWY229" s="727"/>
      <c r="HXB229" s="403"/>
      <c r="HXC229" s="403"/>
      <c r="HXO229" s="727"/>
      <c r="HXR229" s="403"/>
      <c r="HXS229" s="403"/>
      <c r="HYE229" s="727"/>
      <c r="HYH229" s="403"/>
      <c r="HYI229" s="403"/>
      <c r="HYU229" s="727"/>
      <c r="HYX229" s="403"/>
      <c r="HYY229" s="403"/>
      <c r="HZK229" s="727"/>
      <c r="HZN229" s="403"/>
      <c r="HZO229" s="403"/>
      <c r="IAA229" s="727"/>
      <c r="IAD229" s="403"/>
      <c r="IAE229" s="403"/>
      <c r="IAQ229" s="727"/>
      <c r="IAT229" s="403"/>
      <c r="IAU229" s="403"/>
      <c r="IBG229" s="727"/>
      <c r="IBJ229" s="403"/>
      <c r="IBK229" s="403"/>
      <c r="IBW229" s="727"/>
      <c r="IBZ229" s="403"/>
      <c r="ICA229" s="403"/>
      <c r="ICM229" s="727"/>
      <c r="ICP229" s="403"/>
      <c r="ICQ229" s="403"/>
      <c r="IDC229" s="727"/>
      <c r="IDF229" s="403"/>
      <c r="IDG229" s="403"/>
      <c r="IDS229" s="727"/>
      <c r="IDV229" s="403"/>
      <c r="IDW229" s="403"/>
      <c r="IEI229" s="727"/>
      <c r="IEL229" s="403"/>
      <c r="IEM229" s="403"/>
      <c r="IEY229" s="727"/>
      <c r="IFB229" s="403"/>
      <c r="IFC229" s="403"/>
      <c r="IFO229" s="727"/>
      <c r="IFR229" s="403"/>
      <c r="IFS229" s="403"/>
      <c r="IGE229" s="727"/>
      <c r="IGH229" s="403"/>
      <c r="IGI229" s="403"/>
      <c r="IGU229" s="727"/>
      <c r="IGX229" s="403"/>
      <c r="IGY229" s="403"/>
      <c r="IHK229" s="727"/>
      <c r="IHN229" s="403"/>
      <c r="IHO229" s="403"/>
      <c r="IIA229" s="727"/>
      <c r="IID229" s="403"/>
      <c r="IIE229" s="403"/>
      <c r="IIQ229" s="727"/>
      <c r="IIT229" s="403"/>
      <c r="IIU229" s="403"/>
      <c r="IJG229" s="727"/>
      <c r="IJJ229" s="403"/>
      <c r="IJK229" s="403"/>
      <c r="IJW229" s="727"/>
      <c r="IJZ229" s="403"/>
      <c r="IKA229" s="403"/>
      <c r="IKM229" s="727"/>
      <c r="IKP229" s="403"/>
      <c r="IKQ229" s="403"/>
      <c r="ILC229" s="727"/>
      <c r="ILF229" s="403"/>
      <c r="ILG229" s="403"/>
      <c r="ILS229" s="727"/>
      <c r="ILV229" s="403"/>
      <c r="ILW229" s="403"/>
      <c r="IMI229" s="727"/>
      <c r="IML229" s="403"/>
      <c r="IMM229" s="403"/>
      <c r="IMY229" s="727"/>
      <c r="INB229" s="403"/>
      <c r="INC229" s="403"/>
      <c r="INO229" s="727"/>
      <c r="INR229" s="403"/>
      <c r="INS229" s="403"/>
      <c r="IOE229" s="727"/>
      <c r="IOH229" s="403"/>
      <c r="IOI229" s="403"/>
      <c r="IOU229" s="727"/>
      <c r="IOX229" s="403"/>
      <c r="IOY229" s="403"/>
      <c r="IPK229" s="727"/>
      <c r="IPN229" s="403"/>
      <c r="IPO229" s="403"/>
      <c r="IQA229" s="727"/>
      <c r="IQD229" s="403"/>
      <c r="IQE229" s="403"/>
      <c r="IQQ229" s="727"/>
      <c r="IQT229" s="403"/>
      <c r="IQU229" s="403"/>
      <c r="IRG229" s="727"/>
      <c r="IRJ229" s="403"/>
      <c r="IRK229" s="403"/>
      <c r="IRW229" s="727"/>
      <c r="IRZ229" s="403"/>
      <c r="ISA229" s="403"/>
      <c r="ISM229" s="727"/>
      <c r="ISP229" s="403"/>
      <c r="ISQ229" s="403"/>
      <c r="ITC229" s="727"/>
      <c r="ITF229" s="403"/>
      <c r="ITG229" s="403"/>
      <c r="ITS229" s="727"/>
      <c r="ITV229" s="403"/>
      <c r="ITW229" s="403"/>
      <c r="IUI229" s="727"/>
      <c r="IUL229" s="403"/>
      <c r="IUM229" s="403"/>
      <c r="IUY229" s="727"/>
      <c r="IVB229" s="403"/>
      <c r="IVC229" s="403"/>
      <c r="IVO229" s="727"/>
      <c r="IVR229" s="403"/>
      <c r="IVS229" s="403"/>
      <c r="IWE229" s="727"/>
      <c r="IWH229" s="403"/>
      <c r="IWI229" s="403"/>
      <c r="IWU229" s="727"/>
      <c r="IWX229" s="403"/>
      <c r="IWY229" s="403"/>
      <c r="IXK229" s="727"/>
      <c r="IXN229" s="403"/>
      <c r="IXO229" s="403"/>
      <c r="IYA229" s="727"/>
      <c r="IYD229" s="403"/>
      <c r="IYE229" s="403"/>
      <c r="IYQ229" s="727"/>
      <c r="IYT229" s="403"/>
      <c r="IYU229" s="403"/>
      <c r="IZG229" s="727"/>
      <c r="IZJ229" s="403"/>
      <c r="IZK229" s="403"/>
      <c r="IZW229" s="727"/>
      <c r="IZZ229" s="403"/>
      <c r="JAA229" s="403"/>
      <c r="JAM229" s="727"/>
      <c r="JAP229" s="403"/>
      <c r="JAQ229" s="403"/>
      <c r="JBC229" s="727"/>
      <c r="JBF229" s="403"/>
      <c r="JBG229" s="403"/>
      <c r="JBS229" s="727"/>
      <c r="JBV229" s="403"/>
      <c r="JBW229" s="403"/>
      <c r="JCI229" s="727"/>
      <c r="JCL229" s="403"/>
      <c r="JCM229" s="403"/>
      <c r="JCY229" s="727"/>
      <c r="JDB229" s="403"/>
      <c r="JDC229" s="403"/>
      <c r="JDO229" s="727"/>
      <c r="JDR229" s="403"/>
      <c r="JDS229" s="403"/>
      <c r="JEE229" s="727"/>
      <c r="JEH229" s="403"/>
      <c r="JEI229" s="403"/>
      <c r="JEU229" s="727"/>
      <c r="JEX229" s="403"/>
      <c r="JEY229" s="403"/>
      <c r="JFK229" s="727"/>
      <c r="JFN229" s="403"/>
      <c r="JFO229" s="403"/>
      <c r="JGA229" s="727"/>
      <c r="JGD229" s="403"/>
      <c r="JGE229" s="403"/>
      <c r="JGQ229" s="727"/>
      <c r="JGT229" s="403"/>
      <c r="JGU229" s="403"/>
      <c r="JHG229" s="727"/>
      <c r="JHJ229" s="403"/>
      <c r="JHK229" s="403"/>
      <c r="JHW229" s="727"/>
      <c r="JHZ229" s="403"/>
      <c r="JIA229" s="403"/>
      <c r="JIM229" s="727"/>
      <c r="JIP229" s="403"/>
      <c r="JIQ229" s="403"/>
      <c r="JJC229" s="727"/>
      <c r="JJF229" s="403"/>
      <c r="JJG229" s="403"/>
      <c r="JJS229" s="727"/>
      <c r="JJV229" s="403"/>
      <c r="JJW229" s="403"/>
      <c r="JKI229" s="727"/>
      <c r="JKL229" s="403"/>
      <c r="JKM229" s="403"/>
      <c r="JKY229" s="727"/>
      <c r="JLB229" s="403"/>
      <c r="JLC229" s="403"/>
      <c r="JLO229" s="727"/>
      <c r="JLR229" s="403"/>
      <c r="JLS229" s="403"/>
      <c r="JME229" s="727"/>
      <c r="JMH229" s="403"/>
      <c r="JMI229" s="403"/>
      <c r="JMU229" s="727"/>
      <c r="JMX229" s="403"/>
      <c r="JMY229" s="403"/>
      <c r="JNK229" s="727"/>
      <c r="JNN229" s="403"/>
      <c r="JNO229" s="403"/>
      <c r="JOA229" s="727"/>
      <c r="JOD229" s="403"/>
      <c r="JOE229" s="403"/>
      <c r="JOQ229" s="727"/>
      <c r="JOT229" s="403"/>
      <c r="JOU229" s="403"/>
      <c r="JPG229" s="727"/>
      <c r="JPJ229" s="403"/>
      <c r="JPK229" s="403"/>
      <c r="JPW229" s="727"/>
      <c r="JPZ229" s="403"/>
      <c r="JQA229" s="403"/>
      <c r="JQM229" s="727"/>
      <c r="JQP229" s="403"/>
      <c r="JQQ229" s="403"/>
      <c r="JRC229" s="727"/>
      <c r="JRF229" s="403"/>
      <c r="JRG229" s="403"/>
      <c r="JRS229" s="727"/>
      <c r="JRV229" s="403"/>
      <c r="JRW229" s="403"/>
      <c r="JSI229" s="727"/>
      <c r="JSL229" s="403"/>
      <c r="JSM229" s="403"/>
      <c r="JSY229" s="727"/>
      <c r="JTB229" s="403"/>
      <c r="JTC229" s="403"/>
      <c r="JTO229" s="727"/>
      <c r="JTR229" s="403"/>
      <c r="JTS229" s="403"/>
      <c r="JUE229" s="727"/>
      <c r="JUH229" s="403"/>
      <c r="JUI229" s="403"/>
      <c r="JUU229" s="727"/>
      <c r="JUX229" s="403"/>
      <c r="JUY229" s="403"/>
      <c r="JVK229" s="727"/>
      <c r="JVN229" s="403"/>
      <c r="JVO229" s="403"/>
      <c r="JWA229" s="727"/>
      <c r="JWD229" s="403"/>
      <c r="JWE229" s="403"/>
      <c r="JWQ229" s="727"/>
      <c r="JWT229" s="403"/>
      <c r="JWU229" s="403"/>
      <c r="JXG229" s="727"/>
      <c r="JXJ229" s="403"/>
      <c r="JXK229" s="403"/>
      <c r="JXW229" s="727"/>
      <c r="JXZ229" s="403"/>
      <c r="JYA229" s="403"/>
      <c r="JYM229" s="727"/>
      <c r="JYP229" s="403"/>
      <c r="JYQ229" s="403"/>
      <c r="JZC229" s="727"/>
      <c r="JZF229" s="403"/>
      <c r="JZG229" s="403"/>
      <c r="JZS229" s="727"/>
      <c r="JZV229" s="403"/>
      <c r="JZW229" s="403"/>
      <c r="KAI229" s="727"/>
      <c r="KAL229" s="403"/>
      <c r="KAM229" s="403"/>
      <c r="KAY229" s="727"/>
      <c r="KBB229" s="403"/>
      <c r="KBC229" s="403"/>
      <c r="KBO229" s="727"/>
      <c r="KBR229" s="403"/>
      <c r="KBS229" s="403"/>
      <c r="KCE229" s="727"/>
      <c r="KCH229" s="403"/>
      <c r="KCI229" s="403"/>
      <c r="KCU229" s="727"/>
      <c r="KCX229" s="403"/>
      <c r="KCY229" s="403"/>
      <c r="KDK229" s="727"/>
      <c r="KDN229" s="403"/>
      <c r="KDO229" s="403"/>
      <c r="KEA229" s="727"/>
      <c r="KED229" s="403"/>
      <c r="KEE229" s="403"/>
      <c r="KEQ229" s="727"/>
      <c r="KET229" s="403"/>
      <c r="KEU229" s="403"/>
      <c r="KFG229" s="727"/>
      <c r="KFJ229" s="403"/>
      <c r="KFK229" s="403"/>
      <c r="KFW229" s="727"/>
      <c r="KFZ229" s="403"/>
      <c r="KGA229" s="403"/>
      <c r="KGM229" s="727"/>
      <c r="KGP229" s="403"/>
      <c r="KGQ229" s="403"/>
      <c r="KHC229" s="727"/>
      <c r="KHF229" s="403"/>
      <c r="KHG229" s="403"/>
      <c r="KHS229" s="727"/>
      <c r="KHV229" s="403"/>
      <c r="KHW229" s="403"/>
      <c r="KII229" s="727"/>
      <c r="KIL229" s="403"/>
      <c r="KIM229" s="403"/>
      <c r="KIY229" s="727"/>
      <c r="KJB229" s="403"/>
      <c r="KJC229" s="403"/>
      <c r="KJO229" s="727"/>
      <c r="KJR229" s="403"/>
      <c r="KJS229" s="403"/>
      <c r="KKE229" s="727"/>
      <c r="KKH229" s="403"/>
      <c r="KKI229" s="403"/>
      <c r="KKU229" s="727"/>
      <c r="KKX229" s="403"/>
      <c r="KKY229" s="403"/>
      <c r="KLK229" s="727"/>
      <c r="KLN229" s="403"/>
      <c r="KLO229" s="403"/>
      <c r="KMA229" s="727"/>
      <c r="KMD229" s="403"/>
      <c r="KME229" s="403"/>
      <c r="KMQ229" s="727"/>
      <c r="KMT229" s="403"/>
      <c r="KMU229" s="403"/>
      <c r="KNG229" s="727"/>
      <c r="KNJ229" s="403"/>
      <c r="KNK229" s="403"/>
      <c r="KNW229" s="727"/>
      <c r="KNZ229" s="403"/>
      <c r="KOA229" s="403"/>
      <c r="KOM229" s="727"/>
      <c r="KOP229" s="403"/>
      <c r="KOQ229" s="403"/>
      <c r="KPC229" s="727"/>
      <c r="KPF229" s="403"/>
      <c r="KPG229" s="403"/>
      <c r="KPS229" s="727"/>
      <c r="KPV229" s="403"/>
      <c r="KPW229" s="403"/>
      <c r="KQI229" s="727"/>
      <c r="KQL229" s="403"/>
      <c r="KQM229" s="403"/>
      <c r="KQY229" s="727"/>
      <c r="KRB229" s="403"/>
      <c r="KRC229" s="403"/>
      <c r="KRO229" s="727"/>
      <c r="KRR229" s="403"/>
      <c r="KRS229" s="403"/>
      <c r="KSE229" s="727"/>
      <c r="KSH229" s="403"/>
      <c r="KSI229" s="403"/>
      <c r="KSU229" s="727"/>
      <c r="KSX229" s="403"/>
      <c r="KSY229" s="403"/>
      <c r="KTK229" s="727"/>
      <c r="KTN229" s="403"/>
      <c r="KTO229" s="403"/>
      <c r="KUA229" s="727"/>
      <c r="KUD229" s="403"/>
      <c r="KUE229" s="403"/>
      <c r="KUQ229" s="727"/>
      <c r="KUT229" s="403"/>
      <c r="KUU229" s="403"/>
      <c r="KVG229" s="727"/>
      <c r="KVJ229" s="403"/>
      <c r="KVK229" s="403"/>
      <c r="KVW229" s="727"/>
      <c r="KVZ229" s="403"/>
      <c r="KWA229" s="403"/>
      <c r="KWM229" s="727"/>
      <c r="KWP229" s="403"/>
      <c r="KWQ229" s="403"/>
      <c r="KXC229" s="727"/>
      <c r="KXF229" s="403"/>
      <c r="KXG229" s="403"/>
      <c r="KXS229" s="727"/>
      <c r="KXV229" s="403"/>
      <c r="KXW229" s="403"/>
      <c r="KYI229" s="727"/>
      <c r="KYL229" s="403"/>
      <c r="KYM229" s="403"/>
      <c r="KYY229" s="727"/>
      <c r="KZB229" s="403"/>
      <c r="KZC229" s="403"/>
      <c r="KZO229" s="727"/>
      <c r="KZR229" s="403"/>
      <c r="KZS229" s="403"/>
      <c r="LAE229" s="727"/>
      <c r="LAH229" s="403"/>
      <c r="LAI229" s="403"/>
      <c r="LAU229" s="727"/>
      <c r="LAX229" s="403"/>
      <c r="LAY229" s="403"/>
      <c r="LBK229" s="727"/>
      <c r="LBN229" s="403"/>
      <c r="LBO229" s="403"/>
      <c r="LCA229" s="727"/>
      <c r="LCD229" s="403"/>
      <c r="LCE229" s="403"/>
      <c r="LCQ229" s="727"/>
      <c r="LCT229" s="403"/>
      <c r="LCU229" s="403"/>
      <c r="LDG229" s="727"/>
      <c r="LDJ229" s="403"/>
      <c r="LDK229" s="403"/>
      <c r="LDW229" s="727"/>
      <c r="LDZ229" s="403"/>
      <c r="LEA229" s="403"/>
      <c r="LEM229" s="727"/>
      <c r="LEP229" s="403"/>
      <c r="LEQ229" s="403"/>
      <c r="LFC229" s="727"/>
      <c r="LFF229" s="403"/>
      <c r="LFG229" s="403"/>
      <c r="LFS229" s="727"/>
      <c r="LFV229" s="403"/>
      <c r="LFW229" s="403"/>
      <c r="LGI229" s="727"/>
      <c r="LGL229" s="403"/>
      <c r="LGM229" s="403"/>
      <c r="LGY229" s="727"/>
      <c r="LHB229" s="403"/>
      <c r="LHC229" s="403"/>
      <c r="LHO229" s="727"/>
      <c r="LHR229" s="403"/>
      <c r="LHS229" s="403"/>
      <c r="LIE229" s="727"/>
      <c r="LIH229" s="403"/>
      <c r="LII229" s="403"/>
      <c r="LIU229" s="727"/>
      <c r="LIX229" s="403"/>
      <c r="LIY229" s="403"/>
      <c r="LJK229" s="727"/>
      <c r="LJN229" s="403"/>
      <c r="LJO229" s="403"/>
      <c r="LKA229" s="727"/>
      <c r="LKD229" s="403"/>
      <c r="LKE229" s="403"/>
      <c r="LKQ229" s="727"/>
      <c r="LKT229" s="403"/>
      <c r="LKU229" s="403"/>
      <c r="LLG229" s="727"/>
      <c r="LLJ229" s="403"/>
      <c r="LLK229" s="403"/>
      <c r="LLW229" s="727"/>
      <c r="LLZ229" s="403"/>
      <c r="LMA229" s="403"/>
      <c r="LMM229" s="727"/>
      <c r="LMP229" s="403"/>
      <c r="LMQ229" s="403"/>
      <c r="LNC229" s="727"/>
      <c r="LNF229" s="403"/>
      <c r="LNG229" s="403"/>
      <c r="LNS229" s="727"/>
      <c r="LNV229" s="403"/>
      <c r="LNW229" s="403"/>
      <c r="LOI229" s="727"/>
      <c r="LOL229" s="403"/>
      <c r="LOM229" s="403"/>
      <c r="LOY229" s="727"/>
      <c r="LPB229" s="403"/>
      <c r="LPC229" s="403"/>
      <c r="LPO229" s="727"/>
      <c r="LPR229" s="403"/>
      <c r="LPS229" s="403"/>
      <c r="LQE229" s="727"/>
      <c r="LQH229" s="403"/>
      <c r="LQI229" s="403"/>
      <c r="LQU229" s="727"/>
      <c r="LQX229" s="403"/>
      <c r="LQY229" s="403"/>
      <c r="LRK229" s="727"/>
      <c r="LRN229" s="403"/>
      <c r="LRO229" s="403"/>
      <c r="LSA229" s="727"/>
      <c r="LSD229" s="403"/>
      <c r="LSE229" s="403"/>
      <c r="LSQ229" s="727"/>
      <c r="LST229" s="403"/>
      <c r="LSU229" s="403"/>
      <c r="LTG229" s="727"/>
      <c r="LTJ229" s="403"/>
      <c r="LTK229" s="403"/>
      <c r="LTW229" s="727"/>
      <c r="LTZ229" s="403"/>
      <c r="LUA229" s="403"/>
      <c r="LUM229" s="727"/>
      <c r="LUP229" s="403"/>
      <c r="LUQ229" s="403"/>
      <c r="LVC229" s="727"/>
      <c r="LVF229" s="403"/>
      <c r="LVG229" s="403"/>
      <c r="LVS229" s="727"/>
      <c r="LVV229" s="403"/>
      <c r="LVW229" s="403"/>
      <c r="LWI229" s="727"/>
      <c r="LWL229" s="403"/>
      <c r="LWM229" s="403"/>
      <c r="LWY229" s="727"/>
      <c r="LXB229" s="403"/>
      <c r="LXC229" s="403"/>
      <c r="LXO229" s="727"/>
      <c r="LXR229" s="403"/>
      <c r="LXS229" s="403"/>
      <c r="LYE229" s="727"/>
      <c r="LYH229" s="403"/>
      <c r="LYI229" s="403"/>
      <c r="LYU229" s="727"/>
      <c r="LYX229" s="403"/>
      <c r="LYY229" s="403"/>
      <c r="LZK229" s="727"/>
      <c r="LZN229" s="403"/>
      <c r="LZO229" s="403"/>
      <c r="MAA229" s="727"/>
      <c r="MAD229" s="403"/>
      <c r="MAE229" s="403"/>
      <c r="MAQ229" s="727"/>
      <c r="MAT229" s="403"/>
      <c r="MAU229" s="403"/>
      <c r="MBG229" s="727"/>
      <c r="MBJ229" s="403"/>
      <c r="MBK229" s="403"/>
      <c r="MBW229" s="727"/>
      <c r="MBZ229" s="403"/>
      <c r="MCA229" s="403"/>
      <c r="MCM229" s="727"/>
      <c r="MCP229" s="403"/>
      <c r="MCQ229" s="403"/>
      <c r="MDC229" s="727"/>
      <c r="MDF229" s="403"/>
      <c r="MDG229" s="403"/>
      <c r="MDS229" s="727"/>
      <c r="MDV229" s="403"/>
      <c r="MDW229" s="403"/>
      <c r="MEI229" s="727"/>
      <c r="MEL229" s="403"/>
      <c r="MEM229" s="403"/>
      <c r="MEY229" s="727"/>
      <c r="MFB229" s="403"/>
      <c r="MFC229" s="403"/>
      <c r="MFO229" s="727"/>
      <c r="MFR229" s="403"/>
      <c r="MFS229" s="403"/>
      <c r="MGE229" s="727"/>
      <c r="MGH229" s="403"/>
      <c r="MGI229" s="403"/>
      <c r="MGU229" s="727"/>
      <c r="MGX229" s="403"/>
      <c r="MGY229" s="403"/>
      <c r="MHK229" s="727"/>
      <c r="MHN229" s="403"/>
      <c r="MHO229" s="403"/>
      <c r="MIA229" s="727"/>
      <c r="MID229" s="403"/>
      <c r="MIE229" s="403"/>
      <c r="MIQ229" s="727"/>
      <c r="MIT229" s="403"/>
      <c r="MIU229" s="403"/>
      <c r="MJG229" s="727"/>
      <c r="MJJ229" s="403"/>
      <c r="MJK229" s="403"/>
      <c r="MJW229" s="727"/>
      <c r="MJZ229" s="403"/>
      <c r="MKA229" s="403"/>
      <c r="MKM229" s="727"/>
      <c r="MKP229" s="403"/>
      <c r="MKQ229" s="403"/>
      <c r="MLC229" s="727"/>
      <c r="MLF229" s="403"/>
      <c r="MLG229" s="403"/>
      <c r="MLS229" s="727"/>
      <c r="MLV229" s="403"/>
      <c r="MLW229" s="403"/>
      <c r="MMI229" s="727"/>
      <c r="MML229" s="403"/>
      <c r="MMM229" s="403"/>
      <c r="MMY229" s="727"/>
      <c r="MNB229" s="403"/>
      <c r="MNC229" s="403"/>
      <c r="MNO229" s="727"/>
      <c r="MNR229" s="403"/>
      <c r="MNS229" s="403"/>
      <c r="MOE229" s="727"/>
      <c r="MOH229" s="403"/>
      <c r="MOI229" s="403"/>
      <c r="MOU229" s="727"/>
      <c r="MOX229" s="403"/>
      <c r="MOY229" s="403"/>
      <c r="MPK229" s="727"/>
      <c r="MPN229" s="403"/>
      <c r="MPO229" s="403"/>
      <c r="MQA229" s="727"/>
      <c r="MQD229" s="403"/>
      <c r="MQE229" s="403"/>
      <c r="MQQ229" s="727"/>
      <c r="MQT229" s="403"/>
      <c r="MQU229" s="403"/>
      <c r="MRG229" s="727"/>
      <c r="MRJ229" s="403"/>
      <c r="MRK229" s="403"/>
      <c r="MRW229" s="727"/>
      <c r="MRZ229" s="403"/>
      <c r="MSA229" s="403"/>
      <c r="MSM229" s="727"/>
      <c r="MSP229" s="403"/>
      <c r="MSQ229" s="403"/>
      <c r="MTC229" s="727"/>
      <c r="MTF229" s="403"/>
      <c r="MTG229" s="403"/>
      <c r="MTS229" s="727"/>
      <c r="MTV229" s="403"/>
      <c r="MTW229" s="403"/>
      <c r="MUI229" s="727"/>
      <c r="MUL229" s="403"/>
      <c r="MUM229" s="403"/>
      <c r="MUY229" s="727"/>
      <c r="MVB229" s="403"/>
      <c r="MVC229" s="403"/>
      <c r="MVO229" s="727"/>
      <c r="MVR229" s="403"/>
      <c r="MVS229" s="403"/>
      <c r="MWE229" s="727"/>
      <c r="MWH229" s="403"/>
      <c r="MWI229" s="403"/>
      <c r="MWU229" s="727"/>
      <c r="MWX229" s="403"/>
      <c r="MWY229" s="403"/>
      <c r="MXK229" s="727"/>
      <c r="MXN229" s="403"/>
      <c r="MXO229" s="403"/>
      <c r="MYA229" s="727"/>
      <c r="MYD229" s="403"/>
      <c r="MYE229" s="403"/>
      <c r="MYQ229" s="727"/>
      <c r="MYT229" s="403"/>
      <c r="MYU229" s="403"/>
      <c r="MZG229" s="727"/>
      <c r="MZJ229" s="403"/>
      <c r="MZK229" s="403"/>
      <c r="MZW229" s="727"/>
      <c r="MZZ229" s="403"/>
      <c r="NAA229" s="403"/>
      <c r="NAM229" s="727"/>
      <c r="NAP229" s="403"/>
      <c r="NAQ229" s="403"/>
      <c r="NBC229" s="727"/>
      <c r="NBF229" s="403"/>
      <c r="NBG229" s="403"/>
      <c r="NBS229" s="727"/>
      <c r="NBV229" s="403"/>
      <c r="NBW229" s="403"/>
      <c r="NCI229" s="727"/>
      <c r="NCL229" s="403"/>
      <c r="NCM229" s="403"/>
      <c r="NCY229" s="727"/>
      <c r="NDB229" s="403"/>
      <c r="NDC229" s="403"/>
      <c r="NDO229" s="727"/>
      <c r="NDR229" s="403"/>
      <c r="NDS229" s="403"/>
      <c r="NEE229" s="727"/>
      <c r="NEH229" s="403"/>
      <c r="NEI229" s="403"/>
      <c r="NEU229" s="727"/>
      <c r="NEX229" s="403"/>
      <c r="NEY229" s="403"/>
      <c r="NFK229" s="727"/>
      <c r="NFN229" s="403"/>
      <c r="NFO229" s="403"/>
      <c r="NGA229" s="727"/>
      <c r="NGD229" s="403"/>
      <c r="NGE229" s="403"/>
      <c r="NGQ229" s="727"/>
      <c r="NGT229" s="403"/>
      <c r="NGU229" s="403"/>
      <c r="NHG229" s="727"/>
      <c r="NHJ229" s="403"/>
      <c r="NHK229" s="403"/>
      <c r="NHW229" s="727"/>
      <c r="NHZ229" s="403"/>
      <c r="NIA229" s="403"/>
      <c r="NIM229" s="727"/>
      <c r="NIP229" s="403"/>
      <c r="NIQ229" s="403"/>
      <c r="NJC229" s="727"/>
      <c r="NJF229" s="403"/>
      <c r="NJG229" s="403"/>
      <c r="NJS229" s="727"/>
      <c r="NJV229" s="403"/>
      <c r="NJW229" s="403"/>
      <c r="NKI229" s="727"/>
      <c r="NKL229" s="403"/>
      <c r="NKM229" s="403"/>
      <c r="NKY229" s="727"/>
      <c r="NLB229" s="403"/>
      <c r="NLC229" s="403"/>
      <c r="NLO229" s="727"/>
      <c r="NLR229" s="403"/>
      <c r="NLS229" s="403"/>
      <c r="NME229" s="727"/>
      <c r="NMH229" s="403"/>
      <c r="NMI229" s="403"/>
      <c r="NMU229" s="727"/>
      <c r="NMX229" s="403"/>
      <c r="NMY229" s="403"/>
      <c r="NNK229" s="727"/>
      <c r="NNN229" s="403"/>
      <c r="NNO229" s="403"/>
      <c r="NOA229" s="727"/>
      <c r="NOD229" s="403"/>
      <c r="NOE229" s="403"/>
      <c r="NOQ229" s="727"/>
      <c r="NOT229" s="403"/>
      <c r="NOU229" s="403"/>
      <c r="NPG229" s="727"/>
      <c r="NPJ229" s="403"/>
      <c r="NPK229" s="403"/>
      <c r="NPW229" s="727"/>
      <c r="NPZ229" s="403"/>
      <c r="NQA229" s="403"/>
      <c r="NQM229" s="727"/>
      <c r="NQP229" s="403"/>
      <c r="NQQ229" s="403"/>
      <c r="NRC229" s="727"/>
      <c r="NRF229" s="403"/>
      <c r="NRG229" s="403"/>
      <c r="NRS229" s="727"/>
      <c r="NRV229" s="403"/>
      <c r="NRW229" s="403"/>
      <c r="NSI229" s="727"/>
      <c r="NSL229" s="403"/>
      <c r="NSM229" s="403"/>
      <c r="NSY229" s="727"/>
      <c r="NTB229" s="403"/>
      <c r="NTC229" s="403"/>
      <c r="NTO229" s="727"/>
      <c r="NTR229" s="403"/>
      <c r="NTS229" s="403"/>
      <c r="NUE229" s="727"/>
      <c r="NUH229" s="403"/>
      <c r="NUI229" s="403"/>
      <c r="NUU229" s="727"/>
      <c r="NUX229" s="403"/>
      <c r="NUY229" s="403"/>
      <c r="NVK229" s="727"/>
      <c r="NVN229" s="403"/>
      <c r="NVO229" s="403"/>
      <c r="NWA229" s="727"/>
      <c r="NWD229" s="403"/>
      <c r="NWE229" s="403"/>
      <c r="NWQ229" s="727"/>
      <c r="NWT229" s="403"/>
      <c r="NWU229" s="403"/>
      <c r="NXG229" s="727"/>
      <c r="NXJ229" s="403"/>
      <c r="NXK229" s="403"/>
      <c r="NXW229" s="727"/>
      <c r="NXZ229" s="403"/>
      <c r="NYA229" s="403"/>
      <c r="NYM229" s="727"/>
      <c r="NYP229" s="403"/>
      <c r="NYQ229" s="403"/>
      <c r="NZC229" s="727"/>
      <c r="NZF229" s="403"/>
      <c r="NZG229" s="403"/>
      <c r="NZS229" s="727"/>
      <c r="NZV229" s="403"/>
      <c r="NZW229" s="403"/>
      <c r="OAI229" s="727"/>
      <c r="OAL229" s="403"/>
      <c r="OAM229" s="403"/>
      <c r="OAY229" s="727"/>
      <c r="OBB229" s="403"/>
      <c r="OBC229" s="403"/>
      <c r="OBO229" s="727"/>
      <c r="OBR229" s="403"/>
      <c r="OBS229" s="403"/>
      <c r="OCE229" s="727"/>
      <c r="OCH229" s="403"/>
      <c r="OCI229" s="403"/>
      <c r="OCU229" s="727"/>
      <c r="OCX229" s="403"/>
      <c r="OCY229" s="403"/>
      <c r="ODK229" s="727"/>
      <c r="ODN229" s="403"/>
      <c r="ODO229" s="403"/>
      <c r="OEA229" s="727"/>
      <c r="OED229" s="403"/>
      <c r="OEE229" s="403"/>
      <c r="OEQ229" s="727"/>
      <c r="OET229" s="403"/>
      <c r="OEU229" s="403"/>
      <c r="OFG229" s="727"/>
      <c r="OFJ229" s="403"/>
      <c r="OFK229" s="403"/>
      <c r="OFW229" s="727"/>
      <c r="OFZ229" s="403"/>
      <c r="OGA229" s="403"/>
      <c r="OGM229" s="727"/>
      <c r="OGP229" s="403"/>
      <c r="OGQ229" s="403"/>
      <c r="OHC229" s="727"/>
      <c r="OHF229" s="403"/>
      <c r="OHG229" s="403"/>
      <c r="OHS229" s="727"/>
      <c r="OHV229" s="403"/>
      <c r="OHW229" s="403"/>
      <c r="OII229" s="727"/>
      <c r="OIL229" s="403"/>
      <c r="OIM229" s="403"/>
      <c r="OIY229" s="727"/>
      <c r="OJB229" s="403"/>
      <c r="OJC229" s="403"/>
      <c r="OJO229" s="727"/>
      <c r="OJR229" s="403"/>
      <c r="OJS229" s="403"/>
      <c r="OKE229" s="727"/>
      <c r="OKH229" s="403"/>
      <c r="OKI229" s="403"/>
      <c r="OKU229" s="727"/>
      <c r="OKX229" s="403"/>
      <c r="OKY229" s="403"/>
      <c r="OLK229" s="727"/>
      <c r="OLN229" s="403"/>
      <c r="OLO229" s="403"/>
      <c r="OMA229" s="727"/>
      <c r="OMD229" s="403"/>
      <c r="OME229" s="403"/>
      <c r="OMQ229" s="727"/>
      <c r="OMT229" s="403"/>
      <c r="OMU229" s="403"/>
      <c r="ONG229" s="727"/>
      <c r="ONJ229" s="403"/>
      <c r="ONK229" s="403"/>
      <c r="ONW229" s="727"/>
      <c r="ONZ229" s="403"/>
      <c r="OOA229" s="403"/>
      <c r="OOM229" s="727"/>
      <c r="OOP229" s="403"/>
      <c r="OOQ229" s="403"/>
      <c r="OPC229" s="727"/>
      <c r="OPF229" s="403"/>
      <c r="OPG229" s="403"/>
      <c r="OPS229" s="727"/>
      <c r="OPV229" s="403"/>
      <c r="OPW229" s="403"/>
      <c r="OQI229" s="727"/>
      <c r="OQL229" s="403"/>
      <c r="OQM229" s="403"/>
      <c r="OQY229" s="727"/>
      <c r="ORB229" s="403"/>
      <c r="ORC229" s="403"/>
      <c r="ORO229" s="727"/>
      <c r="ORR229" s="403"/>
      <c r="ORS229" s="403"/>
      <c r="OSE229" s="727"/>
      <c r="OSH229" s="403"/>
      <c r="OSI229" s="403"/>
      <c r="OSU229" s="727"/>
      <c r="OSX229" s="403"/>
      <c r="OSY229" s="403"/>
      <c r="OTK229" s="727"/>
      <c r="OTN229" s="403"/>
      <c r="OTO229" s="403"/>
      <c r="OUA229" s="727"/>
      <c r="OUD229" s="403"/>
      <c r="OUE229" s="403"/>
      <c r="OUQ229" s="727"/>
      <c r="OUT229" s="403"/>
      <c r="OUU229" s="403"/>
      <c r="OVG229" s="727"/>
      <c r="OVJ229" s="403"/>
      <c r="OVK229" s="403"/>
      <c r="OVW229" s="727"/>
      <c r="OVZ229" s="403"/>
      <c r="OWA229" s="403"/>
      <c r="OWM229" s="727"/>
      <c r="OWP229" s="403"/>
      <c r="OWQ229" s="403"/>
      <c r="OXC229" s="727"/>
      <c r="OXF229" s="403"/>
      <c r="OXG229" s="403"/>
      <c r="OXS229" s="727"/>
      <c r="OXV229" s="403"/>
      <c r="OXW229" s="403"/>
      <c r="OYI229" s="727"/>
      <c r="OYL229" s="403"/>
      <c r="OYM229" s="403"/>
      <c r="OYY229" s="727"/>
      <c r="OZB229" s="403"/>
      <c r="OZC229" s="403"/>
      <c r="OZO229" s="727"/>
      <c r="OZR229" s="403"/>
      <c r="OZS229" s="403"/>
      <c r="PAE229" s="727"/>
      <c r="PAH229" s="403"/>
      <c r="PAI229" s="403"/>
      <c r="PAU229" s="727"/>
      <c r="PAX229" s="403"/>
      <c r="PAY229" s="403"/>
      <c r="PBK229" s="727"/>
      <c r="PBN229" s="403"/>
      <c r="PBO229" s="403"/>
      <c r="PCA229" s="727"/>
      <c r="PCD229" s="403"/>
      <c r="PCE229" s="403"/>
      <c r="PCQ229" s="727"/>
      <c r="PCT229" s="403"/>
      <c r="PCU229" s="403"/>
      <c r="PDG229" s="727"/>
      <c r="PDJ229" s="403"/>
      <c r="PDK229" s="403"/>
      <c r="PDW229" s="727"/>
      <c r="PDZ229" s="403"/>
      <c r="PEA229" s="403"/>
      <c r="PEM229" s="727"/>
      <c r="PEP229" s="403"/>
      <c r="PEQ229" s="403"/>
      <c r="PFC229" s="727"/>
      <c r="PFF229" s="403"/>
      <c r="PFG229" s="403"/>
      <c r="PFS229" s="727"/>
      <c r="PFV229" s="403"/>
      <c r="PFW229" s="403"/>
      <c r="PGI229" s="727"/>
      <c r="PGL229" s="403"/>
      <c r="PGM229" s="403"/>
      <c r="PGY229" s="727"/>
      <c r="PHB229" s="403"/>
      <c r="PHC229" s="403"/>
      <c r="PHO229" s="727"/>
      <c r="PHR229" s="403"/>
      <c r="PHS229" s="403"/>
      <c r="PIE229" s="727"/>
      <c r="PIH229" s="403"/>
      <c r="PII229" s="403"/>
      <c r="PIU229" s="727"/>
      <c r="PIX229" s="403"/>
      <c r="PIY229" s="403"/>
      <c r="PJK229" s="727"/>
      <c r="PJN229" s="403"/>
      <c r="PJO229" s="403"/>
      <c r="PKA229" s="727"/>
      <c r="PKD229" s="403"/>
      <c r="PKE229" s="403"/>
      <c r="PKQ229" s="727"/>
      <c r="PKT229" s="403"/>
      <c r="PKU229" s="403"/>
      <c r="PLG229" s="727"/>
      <c r="PLJ229" s="403"/>
      <c r="PLK229" s="403"/>
      <c r="PLW229" s="727"/>
      <c r="PLZ229" s="403"/>
      <c r="PMA229" s="403"/>
      <c r="PMM229" s="727"/>
      <c r="PMP229" s="403"/>
      <c r="PMQ229" s="403"/>
      <c r="PNC229" s="727"/>
      <c r="PNF229" s="403"/>
      <c r="PNG229" s="403"/>
      <c r="PNS229" s="727"/>
      <c r="PNV229" s="403"/>
      <c r="PNW229" s="403"/>
      <c r="POI229" s="727"/>
      <c r="POL229" s="403"/>
      <c r="POM229" s="403"/>
      <c r="POY229" s="727"/>
      <c r="PPB229" s="403"/>
      <c r="PPC229" s="403"/>
      <c r="PPO229" s="727"/>
      <c r="PPR229" s="403"/>
      <c r="PPS229" s="403"/>
      <c r="PQE229" s="727"/>
      <c r="PQH229" s="403"/>
      <c r="PQI229" s="403"/>
      <c r="PQU229" s="727"/>
      <c r="PQX229" s="403"/>
      <c r="PQY229" s="403"/>
      <c r="PRK229" s="727"/>
      <c r="PRN229" s="403"/>
      <c r="PRO229" s="403"/>
      <c r="PSA229" s="727"/>
      <c r="PSD229" s="403"/>
      <c r="PSE229" s="403"/>
      <c r="PSQ229" s="727"/>
      <c r="PST229" s="403"/>
      <c r="PSU229" s="403"/>
      <c r="PTG229" s="727"/>
      <c r="PTJ229" s="403"/>
      <c r="PTK229" s="403"/>
      <c r="PTW229" s="727"/>
      <c r="PTZ229" s="403"/>
      <c r="PUA229" s="403"/>
      <c r="PUM229" s="727"/>
      <c r="PUP229" s="403"/>
      <c r="PUQ229" s="403"/>
      <c r="PVC229" s="727"/>
      <c r="PVF229" s="403"/>
      <c r="PVG229" s="403"/>
      <c r="PVS229" s="727"/>
      <c r="PVV229" s="403"/>
      <c r="PVW229" s="403"/>
      <c r="PWI229" s="727"/>
      <c r="PWL229" s="403"/>
      <c r="PWM229" s="403"/>
      <c r="PWY229" s="727"/>
      <c r="PXB229" s="403"/>
      <c r="PXC229" s="403"/>
      <c r="PXO229" s="727"/>
      <c r="PXR229" s="403"/>
      <c r="PXS229" s="403"/>
      <c r="PYE229" s="727"/>
      <c r="PYH229" s="403"/>
      <c r="PYI229" s="403"/>
      <c r="PYU229" s="727"/>
      <c r="PYX229" s="403"/>
      <c r="PYY229" s="403"/>
      <c r="PZK229" s="727"/>
      <c r="PZN229" s="403"/>
      <c r="PZO229" s="403"/>
      <c r="QAA229" s="727"/>
      <c r="QAD229" s="403"/>
      <c r="QAE229" s="403"/>
      <c r="QAQ229" s="727"/>
      <c r="QAT229" s="403"/>
      <c r="QAU229" s="403"/>
      <c r="QBG229" s="727"/>
      <c r="QBJ229" s="403"/>
      <c r="QBK229" s="403"/>
      <c r="QBW229" s="727"/>
      <c r="QBZ229" s="403"/>
      <c r="QCA229" s="403"/>
      <c r="QCM229" s="727"/>
      <c r="QCP229" s="403"/>
      <c r="QCQ229" s="403"/>
      <c r="QDC229" s="727"/>
      <c r="QDF229" s="403"/>
      <c r="QDG229" s="403"/>
      <c r="QDS229" s="727"/>
      <c r="QDV229" s="403"/>
      <c r="QDW229" s="403"/>
      <c r="QEI229" s="727"/>
      <c r="QEL229" s="403"/>
      <c r="QEM229" s="403"/>
      <c r="QEY229" s="727"/>
      <c r="QFB229" s="403"/>
      <c r="QFC229" s="403"/>
      <c r="QFO229" s="727"/>
      <c r="QFR229" s="403"/>
      <c r="QFS229" s="403"/>
      <c r="QGE229" s="727"/>
      <c r="QGH229" s="403"/>
      <c r="QGI229" s="403"/>
      <c r="QGU229" s="727"/>
      <c r="QGX229" s="403"/>
      <c r="QGY229" s="403"/>
      <c r="QHK229" s="727"/>
      <c r="QHN229" s="403"/>
      <c r="QHO229" s="403"/>
      <c r="QIA229" s="727"/>
      <c r="QID229" s="403"/>
      <c r="QIE229" s="403"/>
      <c r="QIQ229" s="727"/>
      <c r="QIT229" s="403"/>
      <c r="QIU229" s="403"/>
      <c r="QJG229" s="727"/>
      <c r="QJJ229" s="403"/>
      <c r="QJK229" s="403"/>
      <c r="QJW229" s="727"/>
      <c r="QJZ229" s="403"/>
      <c r="QKA229" s="403"/>
      <c r="QKM229" s="727"/>
      <c r="QKP229" s="403"/>
      <c r="QKQ229" s="403"/>
      <c r="QLC229" s="727"/>
      <c r="QLF229" s="403"/>
      <c r="QLG229" s="403"/>
      <c r="QLS229" s="727"/>
      <c r="QLV229" s="403"/>
      <c r="QLW229" s="403"/>
      <c r="QMI229" s="727"/>
      <c r="QML229" s="403"/>
      <c r="QMM229" s="403"/>
      <c r="QMY229" s="727"/>
      <c r="QNB229" s="403"/>
      <c r="QNC229" s="403"/>
      <c r="QNO229" s="727"/>
      <c r="QNR229" s="403"/>
      <c r="QNS229" s="403"/>
      <c r="QOE229" s="727"/>
      <c r="QOH229" s="403"/>
      <c r="QOI229" s="403"/>
      <c r="QOU229" s="727"/>
      <c r="QOX229" s="403"/>
      <c r="QOY229" s="403"/>
      <c r="QPK229" s="727"/>
      <c r="QPN229" s="403"/>
      <c r="QPO229" s="403"/>
      <c r="QQA229" s="727"/>
      <c r="QQD229" s="403"/>
      <c r="QQE229" s="403"/>
      <c r="QQQ229" s="727"/>
      <c r="QQT229" s="403"/>
      <c r="QQU229" s="403"/>
      <c r="QRG229" s="727"/>
      <c r="QRJ229" s="403"/>
      <c r="QRK229" s="403"/>
      <c r="QRW229" s="727"/>
      <c r="QRZ229" s="403"/>
      <c r="QSA229" s="403"/>
      <c r="QSM229" s="727"/>
      <c r="QSP229" s="403"/>
      <c r="QSQ229" s="403"/>
      <c r="QTC229" s="727"/>
      <c r="QTF229" s="403"/>
      <c r="QTG229" s="403"/>
      <c r="QTS229" s="727"/>
      <c r="QTV229" s="403"/>
      <c r="QTW229" s="403"/>
      <c r="QUI229" s="727"/>
      <c r="QUL229" s="403"/>
      <c r="QUM229" s="403"/>
      <c r="QUY229" s="727"/>
      <c r="QVB229" s="403"/>
      <c r="QVC229" s="403"/>
      <c r="QVO229" s="727"/>
      <c r="QVR229" s="403"/>
      <c r="QVS229" s="403"/>
      <c r="QWE229" s="727"/>
      <c r="QWH229" s="403"/>
      <c r="QWI229" s="403"/>
      <c r="QWU229" s="727"/>
      <c r="QWX229" s="403"/>
      <c r="QWY229" s="403"/>
      <c r="QXK229" s="727"/>
      <c r="QXN229" s="403"/>
      <c r="QXO229" s="403"/>
      <c r="QYA229" s="727"/>
      <c r="QYD229" s="403"/>
      <c r="QYE229" s="403"/>
      <c r="QYQ229" s="727"/>
      <c r="QYT229" s="403"/>
      <c r="QYU229" s="403"/>
      <c r="QZG229" s="727"/>
      <c r="QZJ229" s="403"/>
      <c r="QZK229" s="403"/>
      <c r="QZW229" s="727"/>
      <c r="QZZ229" s="403"/>
      <c r="RAA229" s="403"/>
      <c r="RAM229" s="727"/>
      <c r="RAP229" s="403"/>
      <c r="RAQ229" s="403"/>
      <c r="RBC229" s="727"/>
      <c r="RBF229" s="403"/>
      <c r="RBG229" s="403"/>
      <c r="RBS229" s="727"/>
      <c r="RBV229" s="403"/>
      <c r="RBW229" s="403"/>
      <c r="RCI229" s="727"/>
      <c r="RCL229" s="403"/>
      <c r="RCM229" s="403"/>
      <c r="RCY229" s="727"/>
      <c r="RDB229" s="403"/>
      <c r="RDC229" s="403"/>
      <c r="RDO229" s="727"/>
      <c r="RDR229" s="403"/>
      <c r="RDS229" s="403"/>
      <c r="REE229" s="727"/>
      <c r="REH229" s="403"/>
      <c r="REI229" s="403"/>
      <c r="REU229" s="727"/>
      <c r="REX229" s="403"/>
      <c r="REY229" s="403"/>
      <c r="RFK229" s="727"/>
      <c r="RFN229" s="403"/>
      <c r="RFO229" s="403"/>
      <c r="RGA229" s="727"/>
      <c r="RGD229" s="403"/>
      <c r="RGE229" s="403"/>
      <c r="RGQ229" s="727"/>
      <c r="RGT229" s="403"/>
      <c r="RGU229" s="403"/>
      <c r="RHG229" s="727"/>
      <c r="RHJ229" s="403"/>
      <c r="RHK229" s="403"/>
      <c r="RHW229" s="727"/>
      <c r="RHZ229" s="403"/>
      <c r="RIA229" s="403"/>
      <c r="RIM229" s="727"/>
      <c r="RIP229" s="403"/>
      <c r="RIQ229" s="403"/>
      <c r="RJC229" s="727"/>
      <c r="RJF229" s="403"/>
      <c r="RJG229" s="403"/>
      <c r="RJS229" s="727"/>
      <c r="RJV229" s="403"/>
      <c r="RJW229" s="403"/>
      <c r="RKI229" s="727"/>
      <c r="RKL229" s="403"/>
      <c r="RKM229" s="403"/>
      <c r="RKY229" s="727"/>
      <c r="RLB229" s="403"/>
      <c r="RLC229" s="403"/>
      <c r="RLO229" s="727"/>
      <c r="RLR229" s="403"/>
      <c r="RLS229" s="403"/>
      <c r="RME229" s="727"/>
      <c r="RMH229" s="403"/>
      <c r="RMI229" s="403"/>
      <c r="RMU229" s="727"/>
      <c r="RMX229" s="403"/>
      <c r="RMY229" s="403"/>
      <c r="RNK229" s="727"/>
      <c r="RNN229" s="403"/>
      <c r="RNO229" s="403"/>
      <c r="ROA229" s="727"/>
      <c r="ROD229" s="403"/>
      <c r="ROE229" s="403"/>
      <c r="ROQ229" s="727"/>
      <c r="ROT229" s="403"/>
      <c r="ROU229" s="403"/>
      <c r="RPG229" s="727"/>
      <c r="RPJ229" s="403"/>
      <c r="RPK229" s="403"/>
      <c r="RPW229" s="727"/>
      <c r="RPZ229" s="403"/>
      <c r="RQA229" s="403"/>
      <c r="RQM229" s="727"/>
      <c r="RQP229" s="403"/>
      <c r="RQQ229" s="403"/>
      <c r="RRC229" s="727"/>
      <c r="RRF229" s="403"/>
      <c r="RRG229" s="403"/>
      <c r="RRS229" s="727"/>
      <c r="RRV229" s="403"/>
      <c r="RRW229" s="403"/>
      <c r="RSI229" s="727"/>
      <c r="RSL229" s="403"/>
      <c r="RSM229" s="403"/>
      <c r="RSY229" s="727"/>
      <c r="RTB229" s="403"/>
      <c r="RTC229" s="403"/>
      <c r="RTO229" s="727"/>
      <c r="RTR229" s="403"/>
      <c r="RTS229" s="403"/>
      <c r="RUE229" s="727"/>
      <c r="RUH229" s="403"/>
      <c r="RUI229" s="403"/>
      <c r="RUU229" s="727"/>
      <c r="RUX229" s="403"/>
      <c r="RUY229" s="403"/>
      <c r="RVK229" s="727"/>
      <c r="RVN229" s="403"/>
      <c r="RVO229" s="403"/>
      <c r="RWA229" s="727"/>
      <c r="RWD229" s="403"/>
      <c r="RWE229" s="403"/>
      <c r="RWQ229" s="727"/>
      <c r="RWT229" s="403"/>
      <c r="RWU229" s="403"/>
      <c r="RXG229" s="727"/>
      <c r="RXJ229" s="403"/>
      <c r="RXK229" s="403"/>
      <c r="RXW229" s="727"/>
      <c r="RXZ229" s="403"/>
      <c r="RYA229" s="403"/>
      <c r="RYM229" s="727"/>
      <c r="RYP229" s="403"/>
      <c r="RYQ229" s="403"/>
      <c r="RZC229" s="727"/>
      <c r="RZF229" s="403"/>
      <c r="RZG229" s="403"/>
      <c r="RZS229" s="727"/>
      <c r="RZV229" s="403"/>
      <c r="RZW229" s="403"/>
      <c r="SAI229" s="727"/>
      <c r="SAL229" s="403"/>
      <c r="SAM229" s="403"/>
      <c r="SAY229" s="727"/>
      <c r="SBB229" s="403"/>
      <c r="SBC229" s="403"/>
      <c r="SBO229" s="727"/>
      <c r="SBR229" s="403"/>
      <c r="SBS229" s="403"/>
      <c r="SCE229" s="727"/>
      <c r="SCH229" s="403"/>
      <c r="SCI229" s="403"/>
      <c r="SCU229" s="727"/>
      <c r="SCX229" s="403"/>
      <c r="SCY229" s="403"/>
      <c r="SDK229" s="727"/>
      <c r="SDN229" s="403"/>
      <c r="SDO229" s="403"/>
      <c r="SEA229" s="727"/>
      <c r="SED229" s="403"/>
      <c r="SEE229" s="403"/>
      <c r="SEQ229" s="727"/>
      <c r="SET229" s="403"/>
      <c r="SEU229" s="403"/>
      <c r="SFG229" s="727"/>
      <c r="SFJ229" s="403"/>
      <c r="SFK229" s="403"/>
      <c r="SFW229" s="727"/>
      <c r="SFZ229" s="403"/>
      <c r="SGA229" s="403"/>
      <c r="SGM229" s="727"/>
      <c r="SGP229" s="403"/>
      <c r="SGQ229" s="403"/>
      <c r="SHC229" s="727"/>
      <c r="SHF229" s="403"/>
      <c r="SHG229" s="403"/>
      <c r="SHS229" s="727"/>
      <c r="SHV229" s="403"/>
      <c r="SHW229" s="403"/>
      <c r="SII229" s="727"/>
      <c r="SIL229" s="403"/>
      <c r="SIM229" s="403"/>
      <c r="SIY229" s="727"/>
      <c r="SJB229" s="403"/>
      <c r="SJC229" s="403"/>
      <c r="SJO229" s="727"/>
      <c r="SJR229" s="403"/>
      <c r="SJS229" s="403"/>
      <c r="SKE229" s="727"/>
      <c r="SKH229" s="403"/>
      <c r="SKI229" s="403"/>
      <c r="SKU229" s="727"/>
      <c r="SKX229" s="403"/>
      <c r="SKY229" s="403"/>
      <c r="SLK229" s="727"/>
      <c r="SLN229" s="403"/>
      <c r="SLO229" s="403"/>
      <c r="SMA229" s="727"/>
      <c r="SMD229" s="403"/>
      <c r="SME229" s="403"/>
      <c r="SMQ229" s="727"/>
      <c r="SMT229" s="403"/>
      <c r="SMU229" s="403"/>
      <c r="SNG229" s="727"/>
      <c r="SNJ229" s="403"/>
      <c r="SNK229" s="403"/>
      <c r="SNW229" s="727"/>
      <c r="SNZ229" s="403"/>
      <c r="SOA229" s="403"/>
      <c r="SOM229" s="727"/>
      <c r="SOP229" s="403"/>
      <c r="SOQ229" s="403"/>
      <c r="SPC229" s="727"/>
      <c r="SPF229" s="403"/>
      <c r="SPG229" s="403"/>
      <c r="SPS229" s="727"/>
      <c r="SPV229" s="403"/>
      <c r="SPW229" s="403"/>
      <c r="SQI229" s="727"/>
      <c r="SQL229" s="403"/>
      <c r="SQM229" s="403"/>
      <c r="SQY229" s="727"/>
      <c r="SRB229" s="403"/>
      <c r="SRC229" s="403"/>
      <c r="SRO229" s="727"/>
      <c r="SRR229" s="403"/>
      <c r="SRS229" s="403"/>
      <c r="SSE229" s="727"/>
      <c r="SSH229" s="403"/>
      <c r="SSI229" s="403"/>
      <c r="SSU229" s="727"/>
      <c r="SSX229" s="403"/>
      <c r="SSY229" s="403"/>
      <c r="STK229" s="727"/>
      <c r="STN229" s="403"/>
      <c r="STO229" s="403"/>
      <c r="SUA229" s="727"/>
      <c r="SUD229" s="403"/>
      <c r="SUE229" s="403"/>
      <c r="SUQ229" s="727"/>
      <c r="SUT229" s="403"/>
      <c r="SUU229" s="403"/>
      <c r="SVG229" s="727"/>
      <c r="SVJ229" s="403"/>
      <c r="SVK229" s="403"/>
      <c r="SVW229" s="727"/>
      <c r="SVZ229" s="403"/>
      <c r="SWA229" s="403"/>
      <c r="SWM229" s="727"/>
      <c r="SWP229" s="403"/>
      <c r="SWQ229" s="403"/>
      <c r="SXC229" s="727"/>
      <c r="SXF229" s="403"/>
      <c r="SXG229" s="403"/>
      <c r="SXS229" s="727"/>
      <c r="SXV229" s="403"/>
      <c r="SXW229" s="403"/>
      <c r="SYI229" s="727"/>
      <c r="SYL229" s="403"/>
      <c r="SYM229" s="403"/>
      <c r="SYY229" s="727"/>
      <c r="SZB229" s="403"/>
      <c r="SZC229" s="403"/>
      <c r="SZO229" s="727"/>
      <c r="SZR229" s="403"/>
      <c r="SZS229" s="403"/>
      <c r="TAE229" s="727"/>
      <c r="TAH229" s="403"/>
      <c r="TAI229" s="403"/>
      <c r="TAU229" s="727"/>
      <c r="TAX229" s="403"/>
      <c r="TAY229" s="403"/>
      <c r="TBK229" s="727"/>
      <c r="TBN229" s="403"/>
      <c r="TBO229" s="403"/>
      <c r="TCA229" s="727"/>
      <c r="TCD229" s="403"/>
      <c r="TCE229" s="403"/>
      <c r="TCQ229" s="727"/>
      <c r="TCT229" s="403"/>
      <c r="TCU229" s="403"/>
      <c r="TDG229" s="727"/>
      <c r="TDJ229" s="403"/>
      <c r="TDK229" s="403"/>
      <c r="TDW229" s="727"/>
      <c r="TDZ229" s="403"/>
      <c r="TEA229" s="403"/>
      <c r="TEM229" s="727"/>
      <c r="TEP229" s="403"/>
      <c r="TEQ229" s="403"/>
      <c r="TFC229" s="727"/>
      <c r="TFF229" s="403"/>
      <c r="TFG229" s="403"/>
      <c r="TFS229" s="727"/>
      <c r="TFV229" s="403"/>
      <c r="TFW229" s="403"/>
      <c r="TGI229" s="727"/>
      <c r="TGL229" s="403"/>
      <c r="TGM229" s="403"/>
      <c r="TGY229" s="727"/>
      <c r="THB229" s="403"/>
      <c r="THC229" s="403"/>
      <c r="THO229" s="727"/>
      <c r="THR229" s="403"/>
      <c r="THS229" s="403"/>
      <c r="TIE229" s="727"/>
      <c r="TIH229" s="403"/>
      <c r="TII229" s="403"/>
      <c r="TIU229" s="727"/>
      <c r="TIX229" s="403"/>
      <c r="TIY229" s="403"/>
      <c r="TJK229" s="727"/>
      <c r="TJN229" s="403"/>
      <c r="TJO229" s="403"/>
      <c r="TKA229" s="727"/>
      <c r="TKD229" s="403"/>
      <c r="TKE229" s="403"/>
      <c r="TKQ229" s="727"/>
      <c r="TKT229" s="403"/>
      <c r="TKU229" s="403"/>
      <c r="TLG229" s="727"/>
      <c r="TLJ229" s="403"/>
      <c r="TLK229" s="403"/>
      <c r="TLW229" s="727"/>
      <c r="TLZ229" s="403"/>
      <c r="TMA229" s="403"/>
      <c r="TMM229" s="727"/>
      <c r="TMP229" s="403"/>
      <c r="TMQ229" s="403"/>
      <c r="TNC229" s="727"/>
      <c r="TNF229" s="403"/>
      <c r="TNG229" s="403"/>
      <c r="TNS229" s="727"/>
      <c r="TNV229" s="403"/>
      <c r="TNW229" s="403"/>
      <c r="TOI229" s="727"/>
      <c r="TOL229" s="403"/>
      <c r="TOM229" s="403"/>
      <c r="TOY229" s="727"/>
      <c r="TPB229" s="403"/>
      <c r="TPC229" s="403"/>
      <c r="TPO229" s="727"/>
      <c r="TPR229" s="403"/>
      <c r="TPS229" s="403"/>
      <c r="TQE229" s="727"/>
      <c r="TQH229" s="403"/>
      <c r="TQI229" s="403"/>
      <c r="TQU229" s="727"/>
      <c r="TQX229" s="403"/>
      <c r="TQY229" s="403"/>
      <c r="TRK229" s="727"/>
      <c r="TRN229" s="403"/>
      <c r="TRO229" s="403"/>
      <c r="TSA229" s="727"/>
      <c r="TSD229" s="403"/>
      <c r="TSE229" s="403"/>
      <c r="TSQ229" s="727"/>
      <c r="TST229" s="403"/>
      <c r="TSU229" s="403"/>
      <c r="TTG229" s="727"/>
      <c r="TTJ229" s="403"/>
      <c r="TTK229" s="403"/>
      <c r="TTW229" s="727"/>
      <c r="TTZ229" s="403"/>
      <c r="TUA229" s="403"/>
      <c r="TUM229" s="727"/>
      <c r="TUP229" s="403"/>
      <c r="TUQ229" s="403"/>
      <c r="TVC229" s="727"/>
      <c r="TVF229" s="403"/>
      <c r="TVG229" s="403"/>
      <c r="TVS229" s="727"/>
      <c r="TVV229" s="403"/>
      <c r="TVW229" s="403"/>
      <c r="TWI229" s="727"/>
      <c r="TWL229" s="403"/>
      <c r="TWM229" s="403"/>
      <c r="TWY229" s="727"/>
      <c r="TXB229" s="403"/>
      <c r="TXC229" s="403"/>
      <c r="TXO229" s="727"/>
      <c r="TXR229" s="403"/>
      <c r="TXS229" s="403"/>
      <c r="TYE229" s="727"/>
      <c r="TYH229" s="403"/>
      <c r="TYI229" s="403"/>
      <c r="TYU229" s="727"/>
      <c r="TYX229" s="403"/>
      <c r="TYY229" s="403"/>
      <c r="TZK229" s="727"/>
      <c r="TZN229" s="403"/>
      <c r="TZO229" s="403"/>
      <c r="UAA229" s="727"/>
      <c r="UAD229" s="403"/>
      <c r="UAE229" s="403"/>
      <c r="UAQ229" s="727"/>
      <c r="UAT229" s="403"/>
      <c r="UAU229" s="403"/>
      <c r="UBG229" s="727"/>
      <c r="UBJ229" s="403"/>
      <c r="UBK229" s="403"/>
      <c r="UBW229" s="727"/>
      <c r="UBZ229" s="403"/>
      <c r="UCA229" s="403"/>
      <c r="UCM229" s="727"/>
      <c r="UCP229" s="403"/>
      <c r="UCQ229" s="403"/>
      <c r="UDC229" s="727"/>
      <c r="UDF229" s="403"/>
      <c r="UDG229" s="403"/>
      <c r="UDS229" s="727"/>
      <c r="UDV229" s="403"/>
      <c r="UDW229" s="403"/>
      <c r="UEI229" s="727"/>
      <c r="UEL229" s="403"/>
      <c r="UEM229" s="403"/>
      <c r="UEY229" s="727"/>
      <c r="UFB229" s="403"/>
      <c r="UFC229" s="403"/>
      <c r="UFO229" s="727"/>
      <c r="UFR229" s="403"/>
      <c r="UFS229" s="403"/>
      <c r="UGE229" s="727"/>
      <c r="UGH229" s="403"/>
      <c r="UGI229" s="403"/>
      <c r="UGU229" s="727"/>
      <c r="UGX229" s="403"/>
      <c r="UGY229" s="403"/>
      <c r="UHK229" s="727"/>
      <c r="UHN229" s="403"/>
      <c r="UHO229" s="403"/>
      <c r="UIA229" s="727"/>
      <c r="UID229" s="403"/>
      <c r="UIE229" s="403"/>
      <c r="UIQ229" s="727"/>
      <c r="UIT229" s="403"/>
      <c r="UIU229" s="403"/>
      <c r="UJG229" s="727"/>
      <c r="UJJ229" s="403"/>
      <c r="UJK229" s="403"/>
      <c r="UJW229" s="727"/>
      <c r="UJZ229" s="403"/>
      <c r="UKA229" s="403"/>
      <c r="UKM229" s="727"/>
      <c r="UKP229" s="403"/>
      <c r="UKQ229" s="403"/>
      <c r="ULC229" s="727"/>
      <c r="ULF229" s="403"/>
      <c r="ULG229" s="403"/>
      <c r="ULS229" s="727"/>
      <c r="ULV229" s="403"/>
      <c r="ULW229" s="403"/>
      <c r="UMI229" s="727"/>
      <c r="UML229" s="403"/>
      <c r="UMM229" s="403"/>
      <c r="UMY229" s="727"/>
      <c r="UNB229" s="403"/>
      <c r="UNC229" s="403"/>
      <c r="UNO229" s="727"/>
      <c r="UNR229" s="403"/>
      <c r="UNS229" s="403"/>
      <c r="UOE229" s="727"/>
      <c r="UOH229" s="403"/>
      <c r="UOI229" s="403"/>
      <c r="UOU229" s="727"/>
      <c r="UOX229" s="403"/>
      <c r="UOY229" s="403"/>
      <c r="UPK229" s="727"/>
      <c r="UPN229" s="403"/>
      <c r="UPO229" s="403"/>
      <c r="UQA229" s="727"/>
      <c r="UQD229" s="403"/>
      <c r="UQE229" s="403"/>
      <c r="UQQ229" s="727"/>
      <c r="UQT229" s="403"/>
      <c r="UQU229" s="403"/>
      <c r="URG229" s="727"/>
      <c r="URJ229" s="403"/>
      <c r="URK229" s="403"/>
      <c r="URW229" s="727"/>
      <c r="URZ229" s="403"/>
      <c r="USA229" s="403"/>
      <c r="USM229" s="727"/>
      <c r="USP229" s="403"/>
      <c r="USQ229" s="403"/>
      <c r="UTC229" s="727"/>
      <c r="UTF229" s="403"/>
      <c r="UTG229" s="403"/>
      <c r="UTS229" s="727"/>
      <c r="UTV229" s="403"/>
      <c r="UTW229" s="403"/>
      <c r="UUI229" s="727"/>
      <c r="UUL229" s="403"/>
      <c r="UUM229" s="403"/>
      <c r="UUY229" s="727"/>
      <c r="UVB229" s="403"/>
      <c r="UVC229" s="403"/>
      <c r="UVO229" s="727"/>
      <c r="UVR229" s="403"/>
      <c r="UVS229" s="403"/>
      <c r="UWE229" s="727"/>
      <c r="UWH229" s="403"/>
      <c r="UWI229" s="403"/>
      <c r="UWU229" s="727"/>
      <c r="UWX229" s="403"/>
      <c r="UWY229" s="403"/>
      <c r="UXK229" s="727"/>
      <c r="UXN229" s="403"/>
      <c r="UXO229" s="403"/>
      <c r="UYA229" s="727"/>
      <c r="UYD229" s="403"/>
      <c r="UYE229" s="403"/>
      <c r="UYQ229" s="727"/>
      <c r="UYT229" s="403"/>
      <c r="UYU229" s="403"/>
      <c r="UZG229" s="727"/>
      <c r="UZJ229" s="403"/>
      <c r="UZK229" s="403"/>
      <c r="UZW229" s="727"/>
      <c r="UZZ229" s="403"/>
      <c r="VAA229" s="403"/>
      <c r="VAM229" s="727"/>
      <c r="VAP229" s="403"/>
      <c r="VAQ229" s="403"/>
      <c r="VBC229" s="727"/>
      <c r="VBF229" s="403"/>
      <c r="VBG229" s="403"/>
      <c r="VBS229" s="727"/>
      <c r="VBV229" s="403"/>
      <c r="VBW229" s="403"/>
      <c r="VCI229" s="727"/>
      <c r="VCL229" s="403"/>
      <c r="VCM229" s="403"/>
      <c r="VCY229" s="727"/>
      <c r="VDB229" s="403"/>
      <c r="VDC229" s="403"/>
      <c r="VDO229" s="727"/>
      <c r="VDR229" s="403"/>
      <c r="VDS229" s="403"/>
      <c r="VEE229" s="727"/>
      <c r="VEH229" s="403"/>
      <c r="VEI229" s="403"/>
      <c r="VEU229" s="727"/>
      <c r="VEX229" s="403"/>
      <c r="VEY229" s="403"/>
      <c r="VFK229" s="727"/>
      <c r="VFN229" s="403"/>
      <c r="VFO229" s="403"/>
      <c r="VGA229" s="727"/>
      <c r="VGD229" s="403"/>
      <c r="VGE229" s="403"/>
      <c r="VGQ229" s="727"/>
      <c r="VGT229" s="403"/>
      <c r="VGU229" s="403"/>
      <c r="VHG229" s="727"/>
      <c r="VHJ229" s="403"/>
      <c r="VHK229" s="403"/>
      <c r="VHW229" s="727"/>
      <c r="VHZ229" s="403"/>
      <c r="VIA229" s="403"/>
      <c r="VIM229" s="727"/>
      <c r="VIP229" s="403"/>
      <c r="VIQ229" s="403"/>
      <c r="VJC229" s="727"/>
      <c r="VJF229" s="403"/>
      <c r="VJG229" s="403"/>
      <c r="VJS229" s="727"/>
      <c r="VJV229" s="403"/>
      <c r="VJW229" s="403"/>
      <c r="VKI229" s="727"/>
      <c r="VKL229" s="403"/>
      <c r="VKM229" s="403"/>
      <c r="VKY229" s="727"/>
      <c r="VLB229" s="403"/>
      <c r="VLC229" s="403"/>
      <c r="VLO229" s="727"/>
      <c r="VLR229" s="403"/>
      <c r="VLS229" s="403"/>
      <c r="VME229" s="727"/>
      <c r="VMH229" s="403"/>
      <c r="VMI229" s="403"/>
      <c r="VMU229" s="727"/>
      <c r="VMX229" s="403"/>
      <c r="VMY229" s="403"/>
      <c r="VNK229" s="727"/>
      <c r="VNN229" s="403"/>
      <c r="VNO229" s="403"/>
      <c r="VOA229" s="727"/>
      <c r="VOD229" s="403"/>
      <c r="VOE229" s="403"/>
      <c r="VOQ229" s="727"/>
      <c r="VOT229" s="403"/>
      <c r="VOU229" s="403"/>
      <c r="VPG229" s="727"/>
      <c r="VPJ229" s="403"/>
      <c r="VPK229" s="403"/>
      <c r="VPW229" s="727"/>
      <c r="VPZ229" s="403"/>
      <c r="VQA229" s="403"/>
      <c r="VQM229" s="727"/>
      <c r="VQP229" s="403"/>
      <c r="VQQ229" s="403"/>
      <c r="VRC229" s="727"/>
      <c r="VRF229" s="403"/>
      <c r="VRG229" s="403"/>
      <c r="VRS229" s="727"/>
      <c r="VRV229" s="403"/>
      <c r="VRW229" s="403"/>
      <c r="VSI229" s="727"/>
      <c r="VSL229" s="403"/>
      <c r="VSM229" s="403"/>
      <c r="VSY229" s="727"/>
      <c r="VTB229" s="403"/>
      <c r="VTC229" s="403"/>
      <c r="VTO229" s="727"/>
      <c r="VTR229" s="403"/>
      <c r="VTS229" s="403"/>
      <c r="VUE229" s="727"/>
      <c r="VUH229" s="403"/>
      <c r="VUI229" s="403"/>
      <c r="VUU229" s="727"/>
      <c r="VUX229" s="403"/>
      <c r="VUY229" s="403"/>
      <c r="VVK229" s="727"/>
      <c r="VVN229" s="403"/>
      <c r="VVO229" s="403"/>
      <c r="VWA229" s="727"/>
      <c r="VWD229" s="403"/>
      <c r="VWE229" s="403"/>
      <c r="VWQ229" s="727"/>
      <c r="VWT229" s="403"/>
      <c r="VWU229" s="403"/>
      <c r="VXG229" s="727"/>
      <c r="VXJ229" s="403"/>
      <c r="VXK229" s="403"/>
      <c r="VXW229" s="727"/>
      <c r="VXZ229" s="403"/>
      <c r="VYA229" s="403"/>
      <c r="VYM229" s="727"/>
      <c r="VYP229" s="403"/>
      <c r="VYQ229" s="403"/>
      <c r="VZC229" s="727"/>
      <c r="VZF229" s="403"/>
      <c r="VZG229" s="403"/>
      <c r="VZS229" s="727"/>
      <c r="VZV229" s="403"/>
      <c r="VZW229" s="403"/>
      <c r="WAI229" s="727"/>
      <c r="WAL229" s="403"/>
      <c r="WAM229" s="403"/>
      <c r="WAY229" s="727"/>
      <c r="WBB229" s="403"/>
      <c r="WBC229" s="403"/>
      <c r="WBO229" s="727"/>
      <c r="WBR229" s="403"/>
      <c r="WBS229" s="403"/>
      <c r="WCE229" s="727"/>
      <c r="WCH229" s="403"/>
      <c r="WCI229" s="403"/>
      <c r="WCU229" s="727"/>
      <c r="WCX229" s="403"/>
      <c r="WCY229" s="403"/>
      <c r="WDK229" s="727"/>
      <c r="WDN229" s="403"/>
      <c r="WDO229" s="403"/>
      <c r="WEA229" s="727"/>
      <c r="WED229" s="403"/>
      <c r="WEE229" s="403"/>
      <c r="WEQ229" s="727"/>
      <c r="WET229" s="403"/>
      <c r="WEU229" s="403"/>
      <c r="WFG229" s="727"/>
      <c r="WFJ229" s="403"/>
      <c r="WFK229" s="403"/>
      <c r="WFW229" s="727"/>
      <c r="WFZ229" s="403"/>
      <c r="WGA229" s="403"/>
      <c r="WGM229" s="727"/>
      <c r="WGP229" s="403"/>
      <c r="WGQ229" s="403"/>
      <c r="WHC229" s="727"/>
      <c r="WHF229" s="403"/>
      <c r="WHG229" s="403"/>
      <c r="WHS229" s="727"/>
      <c r="WHV229" s="403"/>
      <c r="WHW229" s="403"/>
      <c r="WII229" s="727"/>
      <c r="WIL229" s="403"/>
      <c r="WIM229" s="403"/>
      <c r="WIY229" s="727"/>
      <c r="WJB229" s="403"/>
      <c r="WJC229" s="403"/>
      <c r="WJO229" s="727"/>
      <c r="WJR229" s="403"/>
      <c r="WJS229" s="403"/>
      <c r="WKE229" s="727"/>
      <c r="WKH229" s="403"/>
      <c r="WKI229" s="403"/>
      <c r="WKU229" s="727"/>
      <c r="WKX229" s="403"/>
      <c r="WKY229" s="403"/>
      <c r="WLK229" s="727"/>
      <c r="WLN229" s="403"/>
      <c r="WLO229" s="403"/>
      <c r="WMA229" s="727"/>
      <c r="WMD229" s="403"/>
      <c r="WME229" s="403"/>
      <c r="WMQ229" s="727"/>
      <c r="WMT229" s="403"/>
      <c r="WMU229" s="403"/>
      <c r="WNG229" s="727"/>
      <c r="WNJ229" s="403"/>
      <c r="WNK229" s="403"/>
      <c r="WNW229" s="727"/>
      <c r="WNZ229" s="403"/>
      <c r="WOA229" s="403"/>
      <c r="WOM229" s="727"/>
      <c r="WOP229" s="403"/>
      <c r="WOQ229" s="403"/>
      <c r="WPC229" s="727"/>
      <c r="WPF229" s="403"/>
      <c r="WPG229" s="403"/>
      <c r="WPS229" s="727"/>
      <c r="WPV229" s="403"/>
      <c r="WPW229" s="403"/>
      <c r="WQI229" s="727"/>
      <c r="WQL229" s="403"/>
      <c r="WQM229" s="403"/>
      <c r="WQY229" s="727"/>
      <c r="WRB229" s="403"/>
      <c r="WRC229" s="403"/>
      <c r="WRO229" s="727"/>
      <c r="WRR229" s="403"/>
      <c r="WRS229" s="403"/>
      <c r="WSE229" s="727"/>
      <c r="WSH229" s="403"/>
      <c r="WSI229" s="403"/>
      <c r="WSU229" s="727"/>
      <c r="WSX229" s="403"/>
      <c r="WSY229" s="403"/>
      <c r="WTK229" s="727"/>
      <c r="WTN229" s="403"/>
      <c r="WTO229" s="403"/>
      <c r="WUA229" s="727"/>
      <c r="WUD229" s="403"/>
      <c r="WUE229" s="403"/>
      <c r="WUQ229" s="727"/>
      <c r="WUT229" s="403"/>
      <c r="WUU229" s="403"/>
      <c r="WVG229" s="727"/>
      <c r="WVJ229" s="403"/>
      <c r="WVK229" s="403"/>
      <c r="WVW229" s="727"/>
      <c r="WVZ229" s="403"/>
      <c r="WWA229" s="403"/>
      <c r="WWM229" s="727"/>
      <c r="WWP229" s="403"/>
      <c r="WWQ229" s="403"/>
      <c r="WXC229" s="727"/>
      <c r="WXF229" s="403"/>
      <c r="WXG229" s="403"/>
      <c r="WXS229" s="727"/>
      <c r="WXV229" s="403"/>
      <c r="WXW229" s="403"/>
      <c r="WYI229" s="727"/>
      <c r="WYL229" s="403"/>
      <c r="WYM229" s="403"/>
      <c r="WYY229" s="727"/>
      <c r="WZB229" s="403"/>
      <c r="WZC229" s="403"/>
      <c r="WZO229" s="727"/>
      <c r="WZR229" s="403"/>
      <c r="WZS229" s="403"/>
      <c r="XAE229" s="727"/>
      <c r="XAH229" s="403"/>
      <c r="XAI229" s="403"/>
      <c r="XAU229" s="727"/>
      <c r="XAX229" s="403"/>
      <c r="XAY229" s="403"/>
      <c r="XBK229" s="727"/>
      <c r="XBN229" s="403"/>
      <c r="XBO229" s="403"/>
      <c r="XCA229" s="727"/>
      <c r="XCD229" s="403"/>
      <c r="XCE229" s="403"/>
      <c r="XCQ229" s="727"/>
      <c r="XCT229" s="403"/>
      <c r="XCU229" s="403"/>
      <c r="XDG229" s="727"/>
      <c r="XDJ229" s="403"/>
      <c r="XDK229" s="403"/>
      <c r="XDW229" s="727"/>
      <c r="XDZ229" s="403"/>
      <c r="XEA229" s="403"/>
      <c r="XEM229" s="727"/>
      <c r="XEP229" s="403"/>
      <c r="XEQ229" s="403"/>
      <c r="XFC229" s="727"/>
    </row>
    <row r="230" spans="1:1023 1026:2047 2050:3071 3074:4095 4098:5119 5122:6143 6146:7167 7170:8191 8194:9215 9218:10239 10242:11263 11266:12287 12290:13311 13314:14335 14338:15359 15362:16383" s="94" customFormat="1">
      <c r="A230" s="566" t="s">
        <v>15</v>
      </c>
      <c r="B230" s="579">
        <v>45971</v>
      </c>
      <c r="C230" s="579">
        <v>45972</v>
      </c>
      <c r="D230" s="566" t="s">
        <v>485</v>
      </c>
      <c r="E230" s="566" t="s">
        <v>486</v>
      </c>
      <c r="F230" s="566">
        <v>53</v>
      </c>
      <c r="G230" s="566" t="s">
        <v>500</v>
      </c>
      <c r="H230" s="566">
        <v>1700</v>
      </c>
      <c r="I230" s="566">
        <v>15</v>
      </c>
      <c r="J230" s="566">
        <v>0</v>
      </c>
      <c r="K230" s="566">
        <v>0</v>
      </c>
      <c r="L230" s="566">
        <v>0</v>
      </c>
      <c r="M230" s="566">
        <v>0</v>
      </c>
      <c r="N230" s="566">
        <f t="shared" ref="N230:N231" si="2205">SUM(H230:M230)</f>
        <v>1715</v>
      </c>
      <c r="O230" s="561">
        <f t="shared" ref="O230:O231" si="2206">N230/F230</f>
        <v>32.358490566037737</v>
      </c>
      <c r="P230" s="566" t="s">
        <v>1283</v>
      </c>
      <c r="R230" s="403"/>
      <c r="S230" s="403"/>
      <c r="AE230" s="727"/>
      <c r="AH230" s="403"/>
      <c r="AI230" s="403"/>
      <c r="AU230" s="727"/>
      <c r="AX230" s="403"/>
      <c r="AY230" s="403"/>
      <c r="BK230" s="727"/>
      <c r="BN230" s="403"/>
      <c r="BO230" s="403"/>
      <c r="CA230" s="727"/>
      <c r="CD230" s="403"/>
      <c r="CE230" s="403"/>
      <c r="CQ230" s="727"/>
      <c r="CT230" s="403"/>
      <c r="CU230" s="403"/>
      <c r="DG230" s="727"/>
      <c r="DJ230" s="403"/>
      <c r="DK230" s="403"/>
      <c r="DW230" s="727"/>
      <c r="DZ230" s="403"/>
      <c r="EA230" s="403"/>
      <c r="EM230" s="727"/>
      <c r="EP230" s="403"/>
      <c r="EQ230" s="403"/>
      <c r="FC230" s="727"/>
      <c r="FF230" s="403"/>
      <c r="FG230" s="403"/>
      <c r="FS230" s="727"/>
      <c r="FV230" s="403"/>
      <c r="FW230" s="403"/>
      <c r="GI230" s="727"/>
      <c r="GL230" s="403"/>
      <c r="GM230" s="403"/>
      <c r="GY230" s="727"/>
      <c r="HB230" s="403"/>
      <c r="HC230" s="403"/>
      <c r="HO230" s="727"/>
      <c r="HR230" s="403"/>
      <c r="HS230" s="403"/>
      <c r="IE230" s="727"/>
      <c r="IH230" s="403"/>
      <c r="II230" s="403"/>
      <c r="IU230" s="727"/>
      <c r="IX230" s="403"/>
      <c r="IY230" s="403"/>
      <c r="JK230" s="727"/>
      <c r="JN230" s="403"/>
      <c r="JO230" s="403"/>
      <c r="KA230" s="727"/>
      <c r="KD230" s="403"/>
      <c r="KE230" s="403"/>
      <c r="KQ230" s="727"/>
      <c r="KT230" s="403"/>
      <c r="KU230" s="403"/>
      <c r="LG230" s="727"/>
      <c r="LJ230" s="403"/>
      <c r="LK230" s="403"/>
      <c r="LW230" s="727"/>
      <c r="LZ230" s="403"/>
      <c r="MA230" s="403"/>
      <c r="MM230" s="727"/>
      <c r="MP230" s="403"/>
      <c r="MQ230" s="403"/>
      <c r="NC230" s="727"/>
      <c r="NF230" s="403"/>
      <c r="NG230" s="403"/>
      <c r="NS230" s="727"/>
      <c r="NV230" s="403"/>
      <c r="NW230" s="403"/>
      <c r="OI230" s="727"/>
      <c r="OL230" s="403"/>
      <c r="OM230" s="403"/>
      <c r="OY230" s="727"/>
      <c r="PB230" s="403"/>
      <c r="PC230" s="403"/>
      <c r="PO230" s="727"/>
      <c r="PR230" s="403"/>
      <c r="PS230" s="403"/>
      <c r="QE230" s="727"/>
      <c r="QH230" s="403"/>
      <c r="QI230" s="403"/>
      <c r="QU230" s="727"/>
      <c r="QX230" s="403"/>
      <c r="QY230" s="403"/>
      <c r="RK230" s="727"/>
      <c r="RN230" s="403"/>
      <c r="RO230" s="403"/>
      <c r="SA230" s="727"/>
      <c r="SD230" s="403"/>
      <c r="SE230" s="403"/>
      <c r="SQ230" s="727"/>
      <c r="ST230" s="403"/>
      <c r="SU230" s="403"/>
      <c r="TG230" s="727"/>
      <c r="TJ230" s="403"/>
      <c r="TK230" s="403"/>
      <c r="TW230" s="727"/>
      <c r="TZ230" s="403"/>
      <c r="UA230" s="403"/>
      <c r="UM230" s="727"/>
      <c r="UP230" s="403"/>
      <c r="UQ230" s="403"/>
      <c r="VC230" s="727"/>
      <c r="VF230" s="403"/>
      <c r="VG230" s="403"/>
      <c r="VS230" s="727"/>
      <c r="VV230" s="403"/>
      <c r="VW230" s="403"/>
      <c r="WI230" s="727"/>
      <c r="WL230" s="403"/>
      <c r="WM230" s="403"/>
      <c r="WY230" s="727"/>
      <c r="XB230" s="403"/>
      <c r="XC230" s="403"/>
      <c r="XO230" s="727"/>
      <c r="XR230" s="403"/>
      <c r="XS230" s="403"/>
      <c r="YE230" s="727"/>
      <c r="YH230" s="403"/>
      <c r="YI230" s="403"/>
      <c r="YU230" s="727"/>
      <c r="YX230" s="403"/>
      <c r="YY230" s="403"/>
      <c r="ZK230" s="727"/>
      <c r="ZN230" s="403"/>
      <c r="ZO230" s="403"/>
      <c r="AAA230" s="727"/>
      <c r="AAD230" s="403"/>
      <c r="AAE230" s="403"/>
      <c r="AAQ230" s="727"/>
      <c r="AAT230" s="403"/>
      <c r="AAU230" s="403"/>
      <c r="ABG230" s="727"/>
      <c r="ABJ230" s="403"/>
      <c r="ABK230" s="403"/>
      <c r="ABW230" s="727"/>
      <c r="ABZ230" s="403"/>
      <c r="ACA230" s="403"/>
      <c r="ACM230" s="727"/>
      <c r="ACP230" s="403"/>
      <c r="ACQ230" s="403"/>
      <c r="ADC230" s="727"/>
      <c r="ADF230" s="403"/>
      <c r="ADG230" s="403"/>
      <c r="ADS230" s="727"/>
      <c r="ADV230" s="403"/>
      <c r="ADW230" s="403"/>
      <c r="AEI230" s="727"/>
      <c r="AEL230" s="403"/>
      <c r="AEM230" s="403"/>
      <c r="AEY230" s="727"/>
      <c r="AFB230" s="403"/>
      <c r="AFC230" s="403"/>
      <c r="AFO230" s="727"/>
      <c r="AFR230" s="403"/>
      <c r="AFS230" s="403"/>
      <c r="AGE230" s="727"/>
      <c r="AGH230" s="403"/>
      <c r="AGI230" s="403"/>
      <c r="AGU230" s="727"/>
      <c r="AGX230" s="403"/>
      <c r="AGY230" s="403"/>
      <c r="AHK230" s="727"/>
      <c r="AHN230" s="403"/>
      <c r="AHO230" s="403"/>
      <c r="AIA230" s="727"/>
      <c r="AID230" s="403"/>
      <c r="AIE230" s="403"/>
      <c r="AIQ230" s="727"/>
      <c r="AIT230" s="403"/>
      <c r="AIU230" s="403"/>
      <c r="AJG230" s="727"/>
      <c r="AJJ230" s="403"/>
      <c r="AJK230" s="403"/>
      <c r="AJW230" s="727"/>
      <c r="AJZ230" s="403"/>
      <c r="AKA230" s="403"/>
      <c r="AKM230" s="727"/>
      <c r="AKP230" s="403"/>
      <c r="AKQ230" s="403"/>
      <c r="ALC230" s="727"/>
      <c r="ALF230" s="403"/>
      <c r="ALG230" s="403"/>
      <c r="ALS230" s="727"/>
      <c r="ALV230" s="403"/>
      <c r="ALW230" s="403"/>
      <c r="AMI230" s="727"/>
      <c r="AML230" s="403"/>
      <c r="AMM230" s="403"/>
      <c r="AMY230" s="727"/>
      <c r="ANB230" s="403"/>
      <c r="ANC230" s="403"/>
      <c r="ANO230" s="727"/>
      <c r="ANR230" s="403"/>
      <c r="ANS230" s="403"/>
      <c r="AOE230" s="727"/>
      <c r="AOH230" s="403"/>
      <c r="AOI230" s="403"/>
      <c r="AOU230" s="727"/>
      <c r="AOX230" s="403"/>
      <c r="AOY230" s="403"/>
      <c r="APK230" s="727"/>
      <c r="APN230" s="403"/>
      <c r="APO230" s="403"/>
      <c r="AQA230" s="727"/>
      <c r="AQD230" s="403"/>
      <c r="AQE230" s="403"/>
      <c r="AQQ230" s="727"/>
      <c r="AQT230" s="403"/>
      <c r="AQU230" s="403"/>
      <c r="ARG230" s="727"/>
      <c r="ARJ230" s="403"/>
      <c r="ARK230" s="403"/>
      <c r="ARW230" s="727"/>
      <c r="ARZ230" s="403"/>
      <c r="ASA230" s="403"/>
      <c r="ASM230" s="727"/>
      <c r="ASP230" s="403"/>
      <c r="ASQ230" s="403"/>
      <c r="ATC230" s="727"/>
      <c r="ATF230" s="403"/>
      <c r="ATG230" s="403"/>
      <c r="ATS230" s="727"/>
      <c r="ATV230" s="403"/>
      <c r="ATW230" s="403"/>
      <c r="AUI230" s="727"/>
      <c r="AUL230" s="403"/>
      <c r="AUM230" s="403"/>
      <c r="AUY230" s="727"/>
      <c r="AVB230" s="403"/>
      <c r="AVC230" s="403"/>
      <c r="AVO230" s="727"/>
      <c r="AVR230" s="403"/>
      <c r="AVS230" s="403"/>
      <c r="AWE230" s="727"/>
      <c r="AWH230" s="403"/>
      <c r="AWI230" s="403"/>
      <c r="AWU230" s="727"/>
      <c r="AWX230" s="403"/>
      <c r="AWY230" s="403"/>
      <c r="AXK230" s="727"/>
      <c r="AXN230" s="403"/>
      <c r="AXO230" s="403"/>
      <c r="AYA230" s="727"/>
      <c r="AYD230" s="403"/>
      <c r="AYE230" s="403"/>
      <c r="AYQ230" s="727"/>
      <c r="AYT230" s="403"/>
      <c r="AYU230" s="403"/>
      <c r="AZG230" s="727"/>
      <c r="AZJ230" s="403"/>
      <c r="AZK230" s="403"/>
      <c r="AZW230" s="727"/>
      <c r="AZZ230" s="403"/>
      <c r="BAA230" s="403"/>
      <c r="BAM230" s="727"/>
      <c r="BAP230" s="403"/>
      <c r="BAQ230" s="403"/>
      <c r="BBC230" s="727"/>
      <c r="BBF230" s="403"/>
      <c r="BBG230" s="403"/>
      <c r="BBS230" s="727"/>
      <c r="BBV230" s="403"/>
      <c r="BBW230" s="403"/>
      <c r="BCI230" s="727"/>
      <c r="BCL230" s="403"/>
      <c r="BCM230" s="403"/>
      <c r="BCY230" s="727"/>
      <c r="BDB230" s="403"/>
      <c r="BDC230" s="403"/>
      <c r="BDO230" s="727"/>
      <c r="BDR230" s="403"/>
      <c r="BDS230" s="403"/>
      <c r="BEE230" s="727"/>
      <c r="BEH230" s="403"/>
      <c r="BEI230" s="403"/>
      <c r="BEU230" s="727"/>
      <c r="BEX230" s="403"/>
      <c r="BEY230" s="403"/>
      <c r="BFK230" s="727"/>
      <c r="BFN230" s="403"/>
      <c r="BFO230" s="403"/>
      <c r="BGA230" s="727"/>
      <c r="BGD230" s="403"/>
      <c r="BGE230" s="403"/>
      <c r="BGQ230" s="727"/>
      <c r="BGT230" s="403"/>
      <c r="BGU230" s="403"/>
      <c r="BHG230" s="727"/>
      <c r="BHJ230" s="403"/>
      <c r="BHK230" s="403"/>
      <c r="BHW230" s="727"/>
      <c r="BHZ230" s="403"/>
      <c r="BIA230" s="403"/>
      <c r="BIM230" s="727"/>
      <c r="BIP230" s="403"/>
      <c r="BIQ230" s="403"/>
      <c r="BJC230" s="727"/>
      <c r="BJF230" s="403"/>
      <c r="BJG230" s="403"/>
      <c r="BJS230" s="727"/>
      <c r="BJV230" s="403"/>
      <c r="BJW230" s="403"/>
      <c r="BKI230" s="727"/>
      <c r="BKL230" s="403"/>
      <c r="BKM230" s="403"/>
      <c r="BKY230" s="727"/>
      <c r="BLB230" s="403"/>
      <c r="BLC230" s="403"/>
      <c r="BLO230" s="727"/>
      <c r="BLR230" s="403"/>
      <c r="BLS230" s="403"/>
      <c r="BME230" s="727"/>
      <c r="BMH230" s="403"/>
      <c r="BMI230" s="403"/>
      <c r="BMU230" s="727"/>
      <c r="BMX230" s="403"/>
      <c r="BMY230" s="403"/>
      <c r="BNK230" s="727"/>
      <c r="BNN230" s="403"/>
      <c r="BNO230" s="403"/>
      <c r="BOA230" s="727"/>
      <c r="BOD230" s="403"/>
      <c r="BOE230" s="403"/>
      <c r="BOQ230" s="727"/>
      <c r="BOT230" s="403"/>
      <c r="BOU230" s="403"/>
      <c r="BPG230" s="727"/>
      <c r="BPJ230" s="403"/>
      <c r="BPK230" s="403"/>
      <c r="BPW230" s="727"/>
      <c r="BPZ230" s="403"/>
      <c r="BQA230" s="403"/>
      <c r="BQM230" s="727"/>
      <c r="BQP230" s="403"/>
      <c r="BQQ230" s="403"/>
      <c r="BRC230" s="727"/>
      <c r="BRF230" s="403"/>
      <c r="BRG230" s="403"/>
      <c r="BRS230" s="727"/>
      <c r="BRV230" s="403"/>
      <c r="BRW230" s="403"/>
      <c r="BSI230" s="727"/>
      <c r="BSL230" s="403"/>
      <c r="BSM230" s="403"/>
      <c r="BSY230" s="727"/>
      <c r="BTB230" s="403"/>
      <c r="BTC230" s="403"/>
      <c r="BTO230" s="727"/>
      <c r="BTR230" s="403"/>
      <c r="BTS230" s="403"/>
      <c r="BUE230" s="727"/>
      <c r="BUH230" s="403"/>
      <c r="BUI230" s="403"/>
      <c r="BUU230" s="727"/>
      <c r="BUX230" s="403"/>
      <c r="BUY230" s="403"/>
      <c r="BVK230" s="727"/>
      <c r="BVN230" s="403"/>
      <c r="BVO230" s="403"/>
      <c r="BWA230" s="727"/>
      <c r="BWD230" s="403"/>
      <c r="BWE230" s="403"/>
      <c r="BWQ230" s="727"/>
      <c r="BWT230" s="403"/>
      <c r="BWU230" s="403"/>
      <c r="BXG230" s="727"/>
      <c r="BXJ230" s="403"/>
      <c r="BXK230" s="403"/>
      <c r="BXW230" s="727"/>
      <c r="BXZ230" s="403"/>
      <c r="BYA230" s="403"/>
      <c r="BYM230" s="727"/>
      <c r="BYP230" s="403"/>
      <c r="BYQ230" s="403"/>
      <c r="BZC230" s="727"/>
      <c r="BZF230" s="403"/>
      <c r="BZG230" s="403"/>
      <c r="BZS230" s="727"/>
      <c r="BZV230" s="403"/>
      <c r="BZW230" s="403"/>
      <c r="CAI230" s="727"/>
      <c r="CAL230" s="403"/>
      <c r="CAM230" s="403"/>
      <c r="CAY230" s="727"/>
      <c r="CBB230" s="403"/>
      <c r="CBC230" s="403"/>
      <c r="CBO230" s="727"/>
      <c r="CBR230" s="403"/>
      <c r="CBS230" s="403"/>
      <c r="CCE230" s="727"/>
      <c r="CCH230" s="403"/>
      <c r="CCI230" s="403"/>
      <c r="CCU230" s="727"/>
      <c r="CCX230" s="403"/>
      <c r="CCY230" s="403"/>
      <c r="CDK230" s="727"/>
      <c r="CDN230" s="403"/>
      <c r="CDO230" s="403"/>
      <c r="CEA230" s="727"/>
      <c r="CED230" s="403"/>
      <c r="CEE230" s="403"/>
      <c r="CEQ230" s="727"/>
      <c r="CET230" s="403"/>
      <c r="CEU230" s="403"/>
      <c r="CFG230" s="727"/>
      <c r="CFJ230" s="403"/>
      <c r="CFK230" s="403"/>
      <c r="CFW230" s="727"/>
      <c r="CFZ230" s="403"/>
      <c r="CGA230" s="403"/>
      <c r="CGM230" s="727"/>
      <c r="CGP230" s="403"/>
      <c r="CGQ230" s="403"/>
      <c r="CHC230" s="727"/>
      <c r="CHF230" s="403"/>
      <c r="CHG230" s="403"/>
      <c r="CHS230" s="727"/>
      <c r="CHV230" s="403"/>
      <c r="CHW230" s="403"/>
      <c r="CII230" s="727"/>
      <c r="CIL230" s="403"/>
      <c r="CIM230" s="403"/>
      <c r="CIY230" s="727"/>
      <c r="CJB230" s="403"/>
      <c r="CJC230" s="403"/>
      <c r="CJO230" s="727"/>
      <c r="CJR230" s="403"/>
      <c r="CJS230" s="403"/>
      <c r="CKE230" s="727"/>
      <c r="CKH230" s="403"/>
      <c r="CKI230" s="403"/>
      <c r="CKU230" s="727"/>
      <c r="CKX230" s="403"/>
      <c r="CKY230" s="403"/>
      <c r="CLK230" s="727"/>
      <c r="CLN230" s="403"/>
      <c r="CLO230" s="403"/>
      <c r="CMA230" s="727"/>
      <c r="CMD230" s="403"/>
      <c r="CME230" s="403"/>
      <c r="CMQ230" s="727"/>
      <c r="CMT230" s="403"/>
      <c r="CMU230" s="403"/>
      <c r="CNG230" s="727"/>
      <c r="CNJ230" s="403"/>
      <c r="CNK230" s="403"/>
      <c r="CNW230" s="727"/>
      <c r="CNZ230" s="403"/>
      <c r="COA230" s="403"/>
      <c r="COM230" s="727"/>
      <c r="COP230" s="403"/>
      <c r="COQ230" s="403"/>
      <c r="CPC230" s="727"/>
      <c r="CPF230" s="403"/>
      <c r="CPG230" s="403"/>
      <c r="CPS230" s="727"/>
      <c r="CPV230" s="403"/>
      <c r="CPW230" s="403"/>
      <c r="CQI230" s="727"/>
      <c r="CQL230" s="403"/>
      <c r="CQM230" s="403"/>
      <c r="CQY230" s="727"/>
      <c r="CRB230" s="403"/>
      <c r="CRC230" s="403"/>
      <c r="CRO230" s="727"/>
      <c r="CRR230" s="403"/>
      <c r="CRS230" s="403"/>
      <c r="CSE230" s="727"/>
      <c r="CSH230" s="403"/>
      <c r="CSI230" s="403"/>
      <c r="CSU230" s="727"/>
      <c r="CSX230" s="403"/>
      <c r="CSY230" s="403"/>
      <c r="CTK230" s="727"/>
      <c r="CTN230" s="403"/>
      <c r="CTO230" s="403"/>
      <c r="CUA230" s="727"/>
      <c r="CUD230" s="403"/>
      <c r="CUE230" s="403"/>
      <c r="CUQ230" s="727"/>
      <c r="CUT230" s="403"/>
      <c r="CUU230" s="403"/>
      <c r="CVG230" s="727"/>
      <c r="CVJ230" s="403"/>
      <c r="CVK230" s="403"/>
      <c r="CVW230" s="727"/>
      <c r="CVZ230" s="403"/>
      <c r="CWA230" s="403"/>
      <c r="CWM230" s="727"/>
      <c r="CWP230" s="403"/>
      <c r="CWQ230" s="403"/>
      <c r="CXC230" s="727"/>
      <c r="CXF230" s="403"/>
      <c r="CXG230" s="403"/>
      <c r="CXS230" s="727"/>
      <c r="CXV230" s="403"/>
      <c r="CXW230" s="403"/>
      <c r="CYI230" s="727"/>
      <c r="CYL230" s="403"/>
      <c r="CYM230" s="403"/>
      <c r="CYY230" s="727"/>
      <c r="CZB230" s="403"/>
      <c r="CZC230" s="403"/>
      <c r="CZO230" s="727"/>
      <c r="CZR230" s="403"/>
      <c r="CZS230" s="403"/>
      <c r="DAE230" s="727"/>
      <c r="DAH230" s="403"/>
      <c r="DAI230" s="403"/>
      <c r="DAU230" s="727"/>
      <c r="DAX230" s="403"/>
      <c r="DAY230" s="403"/>
      <c r="DBK230" s="727"/>
      <c r="DBN230" s="403"/>
      <c r="DBO230" s="403"/>
      <c r="DCA230" s="727"/>
      <c r="DCD230" s="403"/>
      <c r="DCE230" s="403"/>
      <c r="DCQ230" s="727"/>
      <c r="DCT230" s="403"/>
      <c r="DCU230" s="403"/>
      <c r="DDG230" s="727"/>
      <c r="DDJ230" s="403"/>
      <c r="DDK230" s="403"/>
      <c r="DDW230" s="727"/>
      <c r="DDZ230" s="403"/>
      <c r="DEA230" s="403"/>
      <c r="DEM230" s="727"/>
      <c r="DEP230" s="403"/>
      <c r="DEQ230" s="403"/>
      <c r="DFC230" s="727"/>
      <c r="DFF230" s="403"/>
      <c r="DFG230" s="403"/>
      <c r="DFS230" s="727"/>
      <c r="DFV230" s="403"/>
      <c r="DFW230" s="403"/>
      <c r="DGI230" s="727"/>
      <c r="DGL230" s="403"/>
      <c r="DGM230" s="403"/>
      <c r="DGY230" s="727"/>
      <c r="DHB230" s="403"/>
      <c r="DHC230" s="403"/>
      <c r="DHO230" s="727"/>
      <c r="DHR230" s="403"/>
      <c r="DHS230" s="403"/>
      <c r="DIE230" s="727"/>
      <c r="DIH230" s="403"/>
      <c r="DII230" s="403"/>
      <c r="DIU230" s="727"/>
      <c r="DIX230" s="403"/>
      <c r="DIY230" s="403"/>
      <c r="DJK230" s="727"/>
      <c r="DJN230" s="403"/>
      <c r="DJO230" s="403"/>
      <c r="DKA230" s="727"/>
      <c r="DKD230" s="403"/>
      <c r="DKE230" s="403"/>
      <c r="DKQ230" s="727"/>
      <c r="DKT230" s="403"/>
      <c r="DKU230" s="403"/>
      <c r="DLG230" s="727"/>
      <c r="DLJ230" s="403"/>
      <c r="DLK230" s="403"/>
      <c r="DLW230" s="727"/>
      <c r="DLZ230" s="403"/>
      <c r="DMA230" s="403"/>
      <c r="DMM230" s="727"/>
      <c r="DMP230" s="403"/>
      <c r="DMQ230" s="403"/>
      <c r="DNC230" s="727"/>
      <c r="DNF230" s="403"/>
      <c r="DNG230" s="403"/>
      <c r="DNS230" s="727"/>
      <c r="DNV230" s="403"/>
      <c r="DNW230" s="403"/>
      <c r="DOI230" s="727"/>
      <c r="DOL230" s="403"/>
      <c r="DOM230" s="403"/>
      <c r="DOY230" s="727"/>
      <c r="DPB230" s="403"/>
      <c r="DPC230" s="403"/>
      <c r="DPO230" s="727"/>
      <c r="DPR230" s="403"/>
      <c r="DPS230" s="403"/>
      <c r="DQE230" s="727"/>
      <c r="DQH230" s="403"/>
      <c r="DQI230" s="403"/>
      <c r="DQU230" s="727"/>
      <c r="DQX230" s="403"/>
      <c r="DQY230" s="403"/>
      <c r="DRK230" s="727"/>
      <c r="DRN230" s="403"/>
      <c r="DRO230" s="403"/>
      <c r="DSA230" s="727"/>
      <c r="DSD230" s="403"/>
      <c r="DSE230" s="403"/>
      <c r="DSQ230" s="727"/>
      <c r="DST230" s="403"/>
      <c r="DSU230" s="403"/>
      <c r="DTG230" s="727"/>
      <c r="DTJ230" s="403"/>
      <c r="DTK230" s="403"/>
      <c r="DTW230" s="727"/>
      <c r="DTZ230" s="403"/>
      <c r="DUA230" s="403"/>
      <c r="DUM230" s="727"/>
      <c r="DUP230" s="403"/>
      <c r="DUQ230" s="403"/>
      <c r="DVC230" s="727"/>
      <c r="DVF230" s="403"/>
      <c r="DVG230" s="403"/>
      <c r="DVS230" s="727"/>
      <c r="DVV230" s="403"/>
      <c r="DVW230" s="403"/>
      <c r="DWI230" s="727"/>
      <c r="DWL230" s="403"/>
      <c r="DWM230" s="403"/>
      <c r="DWY230" s="727"/>
      <c r="DXB230" s="403"/>
      <c r="DXC230" s="403"/>
      <c r="DXO230" s="727"/>
      <c r="DXR230" s="403"/>
      <c r="DXS230" s="403"/>
      <c r="DYE230" s="727"/>
      <c r="DYH230" s="403"/>
      <c r="DYI230" s="403"/>
      <c r="DYU230" s="727"/>
      <c r="DYX230" s="403"/>
      <c r="DYY230" s="403"/>
      <c r="DZK230" s="727"/>
      <c r="DZN230" s="403"/>
      <c r="DZO230" s="403"/>
      <c r="EAA230" s="727"/>
      <c r="EAD230" s="403"/>
      <c r="EAE230" s="403"/>
      <c r="EAQ230" s="727"/>
      <c r="EAT230" s="403"/>
      <c r="EAU230" s="403"/>
      <c r="EBG230" s="727"/>
      <c r="EBJ230" s="403"/>
      <c r="EBK230" s="403"/>
      <c r="EBW230" s="727"/>
      <c r="EBZ230" s="403"/>
      <c r="ECA230" s="403"/>
      <c r="ECM230" s="727"/>
      <c r="ECP230" s="403"/>
      <c r="ECQ230" s="403"/>
      <c r="EDC230" s="727"/>
      <c r="EDF230" s="403"/>
      <c r="EDG230" s="403"/>
      <c r="EDS230" s="727"/>
      <c r="EDV230" s="403"/>
      <c r="EDW230" s="403"/>
      <c r="EEI230" s="727"/>
      <c r="EEL230" s="403"/>
      <c r="EEM230" s="403"/>
      <c r="EEY230" s="727"/>
      <c r="EFB230" s="403"/>
      <c r="EFC230" s="403"/>
      <c r="EFO230" s="727"/>
      <c r="EFR230" s="403"/>
      <c r="EFS230" s="403"/>
      <c r="EGE230" s="727"/>
      <c r="EGH230" s="403"/>
      <c r="EGI230" s="403"/>
      <c r="EGU230" s="727"/>
      <c r="EGX230" s="403"/>
      <c r="EGY230" s="403"/>
      <c r="EHK230" s="727"/>
      <c r="EHN230" s="403"/>
      <c r="EHO230" s="403"/>
      <c r="EIA230" s="727"/>
      <c r="EID230" s="403"/>
      <c r="EIE230" s="403"/>
      <c r="EIQ230" s="727"/>
      <c r="EIT230" s="403"/>
      <c r="EIU230" s="403"/>
      <c r="EJG230" s="727"/>
      <c r="EJJ230" s="403"/>
      <c r="EJK230" s="403"/>
      <c r="EJW230" s="727"/>
      <c r="EJZ230" s="403"/>
      <c r="EKA230" s="403"/>
      <c r="EKM230" s="727"/>
      <c r="EKP230" s="403"/>
      <c r="EKQ230" s="403"/>
      <c r="ELC230" s="727"/>
      <c r="ELF230" s="403"/>
      <c r="ELG230" s="403"/>
      <c r="ELS230" s="727"/>
      <c r="ELV230" s="403"/>
      <c r="ELW230" s="403"/>
      <c r="EMI230" s="727"/>
      <c r="EML230" s="403"/>
      <c r="EMM230" s="403"/>
      <c r="EMY230" s="727"/>
      <c r="ENB230" s="403"/>
      <c r="ENC230" s="403"/>
      <c r="ENO230" s="727"/>
      <c r="ENR230" s="403"/>
      <c r="ENS230" s="403"/>
      <c r="EOE230" s="727"/>
      <c r="EOH230" s="403"/>
      <c r="EOI230" s="403"/>
      <c r="EOU230" s="727"/>
      <c r="EOX230" s="403"/>
      <c r="EOY230" s="403"/>
      <c r="EPK230" s="727"/>
      <c r="EPN230" s="403"/>
      <c r="EPO230" s="403"/>
      <c r="EQA230" s="727"/>
      <c r="EQD230" s="403"/>
      <c r="EQE230" s="403"/>
      <c r="EQQ230" s="727"/>
      <c r="EQT230" s="403"/>
      <c r="EQU230" s="403"/>
      <c r="ERG230" s="727"/>
      <c r="ERJ230" s="403"/>
      <c r="ERK230" s="403"/>
      <c r="ERW230" s="727"/>
      <c r="ERZ230" s="403"/>
      <c r="ESA230" s="403"/>
      <c r="ESM230" s="727"/>
      <c r="ESP230" s="403"/>
      <c r="ESQ230" s="403"/>
      <c r="ETC230" s="727"/>
      <c r="ETF230" s="403"/>
      <c r="ETG230" s="403"/>
      <c r="ETS230" s="727"/>
      <c r="ETV230" s="403"/>
      <c r="ETW230" s="403"/>
      <c r="EUI230" s="727"/>
      <c r="EUL230" s="403"/>
      <c r="EUM230" s="403"/>
      <c r="EUY230" s="727"/>
      <c r="EVB230" s="403"/>
      <c r="EVC230" s="403"/>
      <c r="EVO230" s="727"/>
      <c r="EVR230" s="403"/>
      <c r="EVS230" s="403"/>
      <c r="EWE230" s="727"/>
      <c r="EWH230" s="403"/>
      <c r="EWI230" s="403"/>
      <c r="EWU230" s="727"/>
      <c r="EWX230" s="403"/>
      <c r="EWY230" s="403"/>
      <c r="EXK230" s="727"/>
      <c r="EXN230" s="403"/>
      <c r="EXO230" s="403"/>
      <c r="EYA230" s="727"/>
      <c r="EYD230" s="403"/>
      <c r="EYE230" s="403"/>
      <c r="EYQ230" s="727"/>
      <c r="EYT230" s="403"/>
      <c r="EYU230" s="403"/>
      <c r="EZG230" s="727"/>
      <c r="EZJ230" s="403"/>
      <c r="EZK230" s="403"/>
      <c r="EZW230" s="727"/>
      <c r="EZZ230" s="403"/>
      <c r="FAA230" s="403"/>
      <c r="FAM230" s="727"/>
      <c r="FAP230" s="403"/>
      <c r="FAQ230" s="403"/>
      <c r="FBC230" s="727"/>
      <c r="FBF230" s="403"/>
      <c r="FBG230" s="403"/>
      <c r="FBS230" s="727"/>
      <c r="FBV230" s="403"/>
      <c r="FBW230" s="403"/>
      <c r="FCI230" s="727"/>
      <c r="FCL230" s="403"/>
      <c r="FCM230" s="403"/>
      <c r="FCY230" s="727"/>
      <c r="FDB230" s="403"/>
      <c r="FDC230" s="403"/>
      <c r="FDO230" s="727"/>
      <c r="FDR230" s="403"/>
      <c r="FDS230" s="403"/>
      <c r="FEE230" s="727"/>
      <c r="FEH230" s="403"/>
      <c r="FEI230" s="403"/>
      <c r="FEU230" s="727"/>
      <c r="FEX230" s="403"/>
      <c r="FEY230" s="403"/>
      <c r="FFK230" s="727"/>
      <c r="FFN230" s="403"/>
      <c r="FFO230" s="403"/>
      <c r="FGA230" s="727"/>
      <c r="FGD230" s="403"/>
      <c r="FGE230" s="403"/>
      <c r="FGQ230" s="727"/>
      <c r="FGT230" s="403"/>
      <c r="FGU230" s="403"/>
      <c r="FHG230" s="727"/>
      <c r="FHJ230" s="403"/>
      <c r="FHK230" s="403"/>
      <c r="FHW230" s="727"/>
      <c r="FHZ230" s="403"/>
      <c r="FIA230" s="403"/>
      <c r="FIM230" s="727"/>
      <c r="FIP230" s="403"/>
      <c r="FIQ230" s="403"/>
      <c r="FJC230" s="727"/>
      <c r="FJF230" s="403"/>
      <c r="FJG230" s="403"/>
      <c r="FJS230" s="727"/>
      <c r="FJV230" s="403"/>
      <c r="FJW230" s="403"/>
      <c r="FKI230" s="727"/>
      <c r="FKL230" s="403"/>
      <c r="FKM230" s="403"/>
      <c r="FKY230" s="727"/>
      <c r="FLB230" s="403"/>
      <c r="FLC230" s="403"/>
      <c r="FLO230" s="727"/>
      <c r="FLR230" s="403"/>
      <c r="FLS230" s="403"/>
      <c r="FME230" s="727"/>
      <c r="FMH230" s="403"/>
      <c r="FMI230" s="403"/>
      <c r="FMU230" s="727"/>
      <c r="FMX230" s="403"/>
      <c r="FMY230" s="403"/>
      <c r="FNK230" s="727"/>
      <c r="FNN230" s="403"/>
      <c r="FNO230" s="403"/>
      <c r="FOA230" s="727"/>
      <c r="FOD230" s="403"/>
      <c r="FOE230" s="403"/>
      <c r="FOQ230" s="727"/>
      <c r="FOT230" s="403"/>
      <c r="FOU230" s="403"/>
      <c r="FPG230" s="727"/>
      <c r="FPJ230" s="403"/>
      <c r="FPK230" s="403"/>
      <c r="FPW230" s="727"/>
      <c r="FPZ230" s="403"/>
      <c r="FQA230" s="403"/>
      <c r="FQM230" s="727"/>
      <c r="FQP230" s="403"/>
      <c r="FQQ230" s="403"/>
      <c r="FRC230" s="727"/>
      <c r="FRF230" s="403"/>
      <c r="FRG230" s="403"/>
      <c r="FRS230" s="727"/>
      <c r="FRV230" s="403"/>
      <c r="FRW230" s="403"/>
      <c r="FSI230" s="727"/>
      <c r="FSL230" s="403"/>
      <c r="FSM230" s="403"/>
      <c r="FSY230" s="727"/>
      <c r="FTB230" s="403"/>
      <c r="FTC230" s="403"/>
      <c r="FTO230" s="727"/>
      <c r="FTR230" s="403"/>
      <c r="FTS230" s="403"/>
      <c r="FUE230" s="727"/>
      <c r="FUH230" s="403"/>
      <c r="FUI230" s="403"/>
      <c r="FUU230" s="727"/>
      <c r="FUX230" s="403"/>
      <c r="FUY230" s="403"/>
      <c r="FVK230" s="727"/>
      <c r="FVN230" s="403"/>
      <c r="FVO230" s="403"/>
      <c r="FWA230" s="727"/>
      <c r="FWD230" s="403"/>
      <c r="FWE230" s="403"/>
      <c r="FWQ230" s="727"/>
      <c r="FWT230" s="403"/>
      <c r="FWU230" s="403"/>
      <c r="FXG230" s="727"/>
      <c r="FXJ230" s="403"/>
      <c r="FXK230" s="403"/>
      <c r="FXW230" s="727"/>
      <c r="FXZ230" s="403"/>
      <c r="FYA230" s="403"/>
      <c r="FYM230" s="727"/>
      <c r="FYP230" s="403"/>
      <c r="FYQ230" s="403"/>
      <c r="FZC230" s="727"/>
      <c r="FZF230" s="403"/>
      <c r="FZG230" s="403"/>
      <c r="FZS230" s="727"/>
      <c r="FZV230" s="403"/>
      <c r="FZW230" s="403"/>
      <c r="GAI230" s="727"/>
      <c r="GAL230" s="403"/>
      <c r="GAM230" s="403"/>
      <c r="GAY230" s="727"/>
      <c r="GBB230" s="403"/>
      <c r="GBC230" s="403"/>
      <c r="GBO230" s="727"/>
      <c r="GBR230" s="403"/>
      <c r="GBS230" s="403"/>
      <c r="GCE230" s="727"/>
      <c r="GCH230" s="403"/>
      <c r="GCI230" s="403"/>
      <c r="GCU230" s="727"/>
      <c r="GCX230" s="403"/>
      <c r="GCY230" s="403"/>
      <c r="GDK230" s="727"/>
      <c r="GDN230" s="403"/>
      <c r="GDO230" s="403"/>
      <c r="GEA230" s="727"/>
      <c r="GED230" s="403"/>
      <c r="GEE230" s="403"/>
      <c r="GEQ230" s="727"/>
      <c r="GET230" s="403"/>
      <c r="GEU230" s="403"/>
      <c r="GFG230" s="727"/>
      <c r="GFJ230" s="403"/>
      <c r="GFK230" s="403"/>
      <c r="GFW230" s="727"/>
      <c r="GFZ230" s="403"/>
      <c r="GGA230" s="403"/>
      <c r="GGM230" s="727"/>
      <c r="GGP230" s="403"/>
      <c r="GGQ230" s="403"/>
      <c r="GHC230" s="727"/>
      <c r="GHF230" s="403"/>
      <c r="GHG230" s="403"/>
      <c r="GHS230" s="727"/>
      <c r="GHV230" s="403"/>
      <c r="GHW230" s="403"/>
      <c r="GII230" s="727"/>
      <c r="GIL230" s="403"/>
      <c r="GIM230" s="403"/>
      <c r="GIY230" s="727"/>
      <c r="GJB230" s="403"/>
      <c r="GJC230" s="403"/>
      <c r="GJO230" s="727"/>
      <c r="GJR230" s="403"/>
      <c r="GJS230" s="403"/>
      <c r="GKE230" s="727"/>
      <c r="GKH230" s="403"/>
      <c r="GKI230" s="403"/>
      <c r="GKU230" s="727"/>
      <c r="GKX230" s="403"/>
      <c r="GKY230" s="403"/>
      <c r="GLK230" s="727"/>
      <c r="GLN230" s="403"/>
      <c r="GLO230" s="403"/>
      <c r="GMA230" s="727"/>
      <c r="GMD230" s="403"/>
      <c r="GME230" s="403"/>
      <c r="GMQ230" s="727"/>
      <c r="GMT230" s="403"/>
      <c r="GMU230" s="403"/>
      <c r="GNG230" s="727"/>
      <c r="GNJ230" s="403"/>
      <c r="GNK230" s="403"/>
      <c r="GNW230" s="727"/>
      <c r="GNZ230" s="403"/>
      <c r="GOA230" s="403"/>
      <c r="GOM230" s="727"/>
      <c r="GOP230" s="403"/>
      <c r="GOQ230" s="403"/>
      <c r="GPC230" s="727"/>
      <c r="GPF230" s="403"/>
      <c r="GPG230" s="403"/>
      <c r="GPS230" s="727"/>
      <c r="GPV230" s="403"/>
      <c r="GPW230" s="403"/>
      <c r="GQI230" s="727"/>
      <c r="GQL230" s="403"/>
      <c r="GQM230" s="403"/>
      <c r="GQY230" s="727"/>
      <c r="GRB230" s="403"/>
      <c r="GRC230" s="403"/>
      <c r="GRO230" s="727"/>
      <c r="GRR230" s="403"/>
      <c r="GRS230" s="403"/>
      <c r="GSE230" s="727"/>
      <c r="GSH230" s="403"/>
      <c r="GSI230" s="403"/>
      <c r="GSU230" s="727"/>
      <c r="GSX230" s="403"/>
      <c r="GSY230" s="403"/>
      <c r="GTK230" s="727"/>
      <c r="GTN230" s="403"/>
      <c r="GTO230" s="403"/>
      <c r="GUA230" s="727"/>
      <c r="GUD230" s="403"/>
      <c r="GUE230" s="403"/>
      <c r="GUQ230" s="727"/>
      <c r="GUT230" s="403"/>
      <c r="GUU230" s="403"/>
      <c r="GVG230" s="727"/>
      <c r="GVJ230" s="403"/>
      <c r="GVK230" s="403"/>
      <c r="GVW230" s="727"/>
      <c r="GVZ230" s="403"/>
      <c r="GWA230" s="403"/>
      <c r="GWM230" s="727"/>
      <c r="GWP230" s="403"/>
      <c r="GWQ230" s="403"/>
      <c r="GXC230" s="727"/>
      <c r="GXF230" s="403"/>
      <c r="GXG230" s="403"/>
      <c r="GXS230" s="727"/>
      <c r="GXV230" s="403"/>
      <c r="GXW230" s="403"/>
      <c r="GYI230" s="727"/>
      <c r="GYL230" s="403"/>
      <c r="GYM230" s="403"/>
      <c r="GYY230" s="727"/>
      <c r="GZB230" s="403"/>
      <c r="GZC230" s="403"/>
      <c r="GZO230" s="727"/>
      <c r="GZR230" s="403"/>
      <c r="GZS230" s="403"/>
      <c r="HAE230" s="727"/>
      <c r="HAH230" s="403"/>
      <c r="HAI230" s="403"/>
      <c r="HAU230" s="727"/>
      <c r="HAX230" s="403"/>
      <c r="HAY230" s="403"/>
      <c r="HBK230" s="727"/>
      <c r="HBN230" s="403"/>
      <c r="HBO230" s="403"/>
      <c r="HCA230" s="727"/>
      <c r="HCD230" s="403"/>
      <c r="HCE230" s="403"/>
      <c r="HCQ230" s="727"/>
      <c r="HCT230" s="403"/>
      <c r="HCU230" s="403"/>
      <c r="HDG230" s="727"/>
      <c r="HDJ230" s="403"/>
      <c r="HDK230" s="403"/>
      <c r="HDW230" s="727"/>
      <c r="HDZ230" s="403"/>
      <c r="HEA230" s="403"/>
      <c r="HEM230" s="727"/>
      <c r="HEP230" s="403"/>
      <c r="HEQ230" s="403"/>
      <c r="HFC230" s="727"/>
      <c r="HFF230" s="403"/>
      <c r="HFG230" s="403"/>
      <c r="HFS230" s="727"/>
      <c r="HFV230" s="403"/>
      <c r="HFW230" s="403"/>
      <c r="HGI230" s="727"/>
      <c r="HGL230" s="403"/>
      <c r="HGM230" s="403"/>
      <c r="HGY230" s="727"/>
      <c r="HHB230" s="403"/>
      <c r="HHC230" s="403"/>
      <c r="HHO230" s="727"/>
      <c r="HHR230" s="403"/>
      <c r="HHS230" s="403"/>
      <c r="HIE230" s="727"/>
      <c r="HIH230" s="403"/>
      <c r="HII230" s="403"/>
      <c r="HIU230" s="727"/>
      <c r="HIX230" s="403"/>
      <c r="HIY230" s="403"/>
      <c r="HJK230" s="727"/>
      <c r="HJN230" s="403"/>
      <c r="HJO230" s="403"/>
      <c r="HKA230" s="727"/>
      <c r="HKD230" s="403"/>
      <c r="HKE230" s="403"/>
      <c r="HKQ230" s="727"/>
      <c r="HKT230" s="403"/>
      <c r="HKU230" s="403"/>
      <c r="HLG230" s="727"/>
      <c r="HLJ230" s="403"/>
      <c r="HLK230" s="403"/>
      <c r="HLW230" s="727"/>
      <c r="HLZ230" s="403"/>
      <c r="HMA230" s="403"/>
      <c r="HMM230" s="727"/>
      <c r="HMP230" s="403"/>
      <c r="HMQ230" s="403"/>
      <c r="HNC230" s="727"/>
      <c r="HNF230" s="403"/>
      <c r="HNG230" s="403"/>
      <c r="HNS230" s="727"/>
      <c r="HNV230" s="403"/>
      <c r="HNW230" s="403"/>
      <c r="HOI230" s="727"/>
      <c r="HOL230" s="403"/>
      <c r="HOM230" s="403"/>
      <c r="HOY230" s="727"/>
      <c r="HPB230" s="403"/>
      <c r="HPC230" s="403"/>
      <c r="HPO230" s="727"/>
      <c r="HPR230" s="403"/>
      <c r="HPS230" s="403"/>
      <c r="HQE230" s="727"/>
      <c r="HQH230" s="403"/>
      <c r="HQI230" s="403"/>
      <c r="HQU230" s="727"/>
      <c r="HQX230" s="403"/>
      <c r="HQY230" s="403"/>
      <c r="HRK230" s="727"/>
      <c r="HRN230" s="403"/>
      <c r="HRO230" s="403"/>
      <c r="HSA230" s="727"/>
      <c r="HSD230" s="403"/>
      <c r="HSE230" s="403"/>
      <c r="HSQ230" s="727"/>
      <c r="HST230" s="403"/>
      <c r="HSU230" s="403"/>
      <c r="HTG230" s="727"/>
      <c r="HTJ230" s="403"/>
      <c r="HTK230" s="403"/>
      <c r="HTW230" s="727"/>
      <c r="HTZ230" s="403"/>
      <c r="HUA230" s="403"/>
      <c r="HUM230" s="727"/>
      <c r="HUP230" s="403"/>
      <c r="HUQ230" s="403"/>
      <c r="HVC230" s="727"/>
      <c r="HVF230" s="403"/>
      <c r="HVG230" s="403"/>
      <c r="HVS230" s="727"/>
      <c r="HVV230" s="403"/>
      <c r="HVW230" s="403"/>
      <c r="HWI230" s="727"/>
      <c r="HWL230" s="403"/>
      <c r="HWM230" s="403"/>
      <c r="HWY230" s="727"/>
      <c r="HXB230" s="403"/>
      <c r="HXC230" s="403"/>
      <c r="HXO230" s="727"/>
      <c r="HXR230" s="403"/>
      <c r="HXS230" s="403"/>
      <c r="HYE230" s="727"/>
      <c r="HYH230" s="403"/>
      <c r="HYI230" s="403"/>
      <c r="HYU230" s="727"/>
      <c r="HYX230" s="403"/>
      <c r="HYY230" s="403"/>
      <c r="HZK230" s="727"/>
      <c r="HZN230" s="403"/>
      <c r="HZO230" s="403"/>
      <c r="IAA230" s="727"/>
      <c r="IAD230" s="403"/>
      <c r="IAE230" s="403"/>
      <c r="IAQ230" s="727"/>
      <c r="IAT230" s="403"/>
      <c r="IAU230" s="403"/>
      <c r="IBG230" s="727"/>
      <c r="IBJ230" s="403"/>
      <c r="IBK230" s="403"/>
      <c r="IBW230" s="727"/>
      <c r="IBZ230" s="403"/>
      <c r="ICA230" s="403"/>
      <c r="ICM230" s="727"/>
      <c r="ICP230" s="403"/>
      <c r="ICQ230" s="403"/>
      <c r="IDC230" s="727"/>
      <c r="IDF230" s="403"/>
      <c r="IDG230" s="403"/>
      <c r="IDS230" s="727"/>
      <c r="IDV230" s="403"/>
      <c r="IDW230" s="403"/>
      <c r="IEI230" s="727"/>
      <c r="IEL230" s="403"/>
      <c r="IEM230" s="403"/>
      <c r="IEY230" s="727"/>
      <c r="IFB230" s="403"/>
      <c r="IFC230" s="403"/>
      <c r="IFO230" s="727"/>
      <c r="IFR230" s="403"/>
      <c r="IFS230" s="403"/>
      <c r="IGE230" s="727"/>
      <c r="IGH230" s="403"/>
      <c r="IGI230" s="403"/>
      <c r="IGU230" s="727"/>
      <c r="IGX230" s="403"/>
      <c r="IGY230" s="403"/>
      <c r="IHK230" s="727"/>
      <c r="IHN230" s="403"/>
      <c r="IHO230" s="403"/>
      <c r="IIA230" s="727"/>
      <c r="IID230" s="403"/>
      <c r="IIE230" s="403"/>
      <c r="IIQ230" s="727"/>
      <c r="IIT230" s="403"/>
      <c r="IIU230" s="403"/>
      <c r="IJG230" s="727"/>
      <c r="IJJ230" s="403"/>
      <c r="IJK230" s="403"/>
      <c r="IJW230" s="727"/>
      <c r="IJZ230" s="403"/>
      <c r="IKA230" s="403"/>
      <c r="IKM230" s="727"/>
      <c r="IKP230" s="403"/>
      <c r="IKQ230" s="403"/>
      <c r="ILC230" s="727"/>
      <c r="ILF230" s="403"/>
      <c r="ILG230" s="403"/>
      <c r="ILS230" s="727"/>
      <c r="ILV230" s="403"/>
      <c r="ILW230" s="403"/>
      <c r="IMI230" s="727"/>
      <c r="IML230" s="403"/>
      <c r="IMM230" s="403"/>
      <c r="IMY230" s="727"/>
      <c r="INB230" s="403"/>
      <c r="INC230" s="403"/>
      <c r="INO230" s="727"/>
      <c r="INR230" s="403"/>
      <c r="INS230" s="403"/>
      <c r="IOE230" s="727"/>
      <c r="IOH230" s="403"/>
      <c r="IOI230" s="403"/>
      <c r="IOU230" s="727"/>
      <c r="IOX230" s="403"/>
      <c r="IOY230" s="403"/>
      <c r="IPK230" s="727"/>
      <c r="IPN230" s="403"/>
      <c r="IPO230" s="403"/>
      <c r="IQA230" s="727"/>
      <c r="IQD230" s="403"/>
      <c r="IQE230" s="403"/>
      <c r="IQQ230" s="727"/>
      <c r="IQT230" s="403"/>
      <c r="IQU230" s="403"/>
      <c r="IRG230" s="727"/>
      <c r="IRJ230" s="403"/>
      <c r="IRK230" s="403"/>
      <c r="IRW230" s="727"/>
      <c r="IRZ230" s="403"/>
      <c r="ISA230" s="403"/>
      <c r="ISM230" s="727"/>
      <c r="ISP230" s="403"/>
      <c r="ISQ230" s="403"/>
      <c r="ITC230" s="727"/>
      <c r="ITF230" s="403"/>
      <c r="ITG230" s="403"/>
      <c r="ITS230" s="727"/>
      <c r="ITV230" s="403"/>
      <c r="ITW230" s="403"/>
      <c r="IUI230" s="727"/>
      <c r="IUL230" s="403"/>
      <c r="IUM230" s="403"/>
      <c r="IUY230" s="727"/>
      <c r="IVB230" s="403"/>
      <c r="IVC230" s="403"/>
      <c r="IVO230" s="727"/>
      <c r="IVR230" s="403"/>
      <c r="IVS230" s="403"/>
      <c r="IWE230" s="727"/>
      <c r="IWH230" s="403"/>
      <c r="IWI230" s="403"/>
      <c r="IWU230" s="727"/>
      <c r="IWX230" s="403"/>
      <c r="IWY230" s="403"/>
      <c r="IXK230" s="727"/>
      <c r="IXN230" s="403"/>
      <c r="IXO230" s="403"/>
      <c r="IYA230" s="727"/>
      <c r="IYD230" s="403"/>
      <c r="IYE230" s="403"/>
      <c r="IYQ230" s="727"/>
      <c r="IYT230" s="403"/>
      <c r="IYU230" s="403"/>
      <c r="IZG230" s="727"/>
      <c r="IZJ230" s="403"/>
      <c r="IZK230" s="403"/>
      <c r="IZW230" s="727"/>
      <c r="IZZ230" s="403"/>
      <c r="JAA230" s="403"/>
      <c r="JAM230" s="727"/>
      <c r="JAP230" s="403"/>
      <c r="JAQ230" s="403"/>
      <c r="JBC230" s="727"/>
      <c r="JBF230" s="403"/>
      <c r="JBG230" s="403"/>
      <c r="JBS230" s="727"/>
      <c r="JBV230" s="403"/>
      <c r="JBW230" s="403"/>
      <c r="JCI230" s="727"/>
      <c r="JCL230" s="403"/>
      <c r="JCM230" s="403"/>
      <c r="JCY230" s="727"/>
      <c r="JDB230" s="403"/>
      <c r="JDC230" s="403"/>
      <c r="JDO230" s="727"/>
      <c r="JDR230" s="403"/>
      <c r="JDS230" s="403"/>
      <c r="JEE230" s="727"/>
      <c r="JEH230" s="403"/>
      <c r="JEI230" s="403"/>
      <c r="JEU230" s="727"/>
      <c r="JEX230" s="403"/>
      <c r="JEY230" s="403"/>
      <c r="JFK230" s="727"/>
      <c r="JFN230" s="403"/>
      <c r="JFO230" s="403"/>
      <c r="JGA230" s="727"/>
      <c r="JGD230" s="403"/>
      <c r="JGE230" s="403"/>
      <c r="JGQ230" s="727"/>
      <c r="JGT230" s="403"/>
      <c r="JGU230" s="403"/>
      <c r="JHG230" s="727"/>
      <c r="JHJ230" s="403"/>
      <c r="JHK230" s="403"/>
      <c r="JHW230" s="727"/>
      <c r="JHZ230" s="403"/>
      <c r="JIA230" s="403"/>
      <c r="JIM230" s="727"/>
      <c r="JIP230" s="403"/>
      <c r="JIQ230" s="403"/>
      <c r="JJC230" s="727"/>
      <c r="JJF230" s="403"/>
      <c r="JJG230" s="403"/>
      <c r="JJS230" s="727"/>
      <c r="JJV230" s="403"/>
      <c r="JJW230" s="403"/>
      <c r="JKI230" s="727"/>
      <c r="JKL230" s="403"/>
      <c r="JKM230" s="403"/>
      <c r="JKY230" s="727"/>
      <c r="JLB230" s="403"/>
      <c r="JLC230" s="403"/>
      <c r="JLO230" s="727"/>
      <c r="JLR230" s="403"/>
      <c r="JLS230" s="403"/>
      <c r="JME230" s="727"/>
      <c r="JMH230" s="403"/>
      <c r="JMI230" s="403"/>
      <c r="JMU230" s="727"/>
      <c r="JMX230" s="403"/>
      <c r="JMY230" s="403"/>
      <c r="JNK230" s="727"/>
      <c r="JNN230" s="403"/>
      <c r="JNO230" s="403"/>
      <c r="JOA230" s="727"/>
      <c r="JOD230" s="403"/>
      <c r="JOE230" s="403"/>
      <c r="JOQ230" s="727"/>
      <c r="JOT230" s="403"/>
      <c r="JOU230" s="403"/>
      <c r="JPG230" s="727"/>
      <c r="JPJ230" s="403"/>
      <c r="JPK230" s="403"/>
      <c r="JPW230" s="727"/>
      <c r="JPZ230" s="403"/>
      <c r="JQA230" s="403"/>
      <c r="JQM230" s="727"/>
      <c r="JQP230" s="403"/>
      <c r="JQQ230" s="403"/>
      <c r="JRC230" s="727"/>
      <c r="JRF230" s="403"/>
      <c r="JRG230" s="403"/>
      <c r="JRS230" s="727"/>
      <c r="JRV230" s="403"/>
      <c r="JRW230" s="403"/>
      <c r="JSI230" s="727"/>
      <c r="JSL230" s="403"/>
      <c r="JSM230" s="403"/>
      <c r="JSY230" s="727"/>
      <c r="JTB230" s="403"/>
      <c r="JTC230" s="403"/>
      <c r="JTO230" s="727"/>
      <c r="JTR230" s="403"/>
      <c r="JTS230" s="403"/>
      <c r="JUE230" s="727"/>
      <c r="JUH230" s="403"/>
      <c r="JUI230" s="403"/>
      <c r="JUU230" s="727"/>
      <c r="JUX230" s="403"/>
      <c r="JUY230" s="403"/>
      <c r="JVK230" s="727"/>
      <c r="JVN230" s="403"/>
      <c r="JVO230" s="403"/>
      <c r="JWA230" s="727"/>
      <c r="JWD230" s="403"/>
      <c r="JWE230" s="403"/>
      <c r="JWQ230" s="727"/>
      <c r="JWT230" s="403"/>
      <c r="JWU230" s="403"/>
      <c r="JXG230" s="727"/>
      <c r="JXJ230" s="403"/>
      <c r="JXK230" s="403"/>
      <c r="JXW230" s="727"/>
      <c r="JXZ230" s="403"/>
      <c r="JYA230" s="403"/>
      <c r="JYM230" s="727"/>
      <c r="JYP230" s="403"/>
      <c r="JYQ230" s="403"/>
      <c r="JZC230" s="727"/>
      <c r="JZF230" s="403"/>
      <c r="JZG230" s="403"/>
      <c r="JZS230" s="727"/>
      <c r="JZV230" s="403"/>
      <c r="JZW230" s="403"/>
      <c r="KAI230" s="727"/>
      <c r="KAL230" s="403"/>
      <c r="KAM230" s="403"/>
      <c r="KAY230" s="727"/>
      <c r="KBB230" s="403"/>
      <c r="KBC230" s="403"/>
      <c r="KBO230" s="727"/>
      <c r="KBR230" s="403"/>
      <c r="KBS230" s="403"/>
      <c r="KCE230" s="727"/>
      <c r="KCH230" s="403"/>
      <c r="KCI230" s="403"/>
      <c r="KCU230" s="727"/>
      <c r="KCX230" s="403"/>
      <c r="KCY230" s="403"/>
      <c r="KDK230" s="727"/>
      <c r="KDN230" s="403"/>
      <c r="KDO230" s="403"/>
      <c r="KEA230" s="727"/>
      <c r="KED230" s="403"/>
      <c r="KEE230" s="403"/>
      <c r="KEQ230" s="727"/>
      <c r="KET230" s="403"/>
      <c r="KEU230" s="403"/>
      <c r="KFG230" s="727"/>
      <c r="KFJ230" s="403"/>
      <c r="KFK230" s="403"/>
      <c r="KFW230" s="727"/>
      <c r="KFZ230" s="403"/>
      <c r="KGA230" s="403"/>
      <c r="KGM230" s="727"/>
      <c r="KGP230" s="403"/>
      <c r="KGQ230" s="403"/>
      <c r="KHC230" s="727"/>
      <c r="KHF230" s="403"/>
      <c r="KHG230" s="403"/>
      <c r="KHS230" s="727"/>
      <c r="KHV230" s="403"/>
      <c r="KHW230" s="403"/>
      <c r="KII230" s="727"/>
      <c r="KIL230" s="403"/>
      <c r="KIM230" s="403"/>
      <c r="KIY230" s="727"/>
      <c r="KJB230" s="403"/>
      <c r="KJC230" s="403"/>
      <c r="KJO230" s="727"/>
      <c r="KJR230" s="403"/>
      <c r="KJS230" s="403"/>
      <c r="KKE230" s="727"/>
      <c r="KKH230" s="403"/>
      <c r="KKI230" s="403"/>
      <c r="KKU230" s="727"/>
      <c r="KKX230" s="403"/>
      <c r="KKY230" s="403"/>
      <c r="KLK230" s="727"/>
      <c r="KLN230" s="403"/>
      <c r="KLO230" s="403"/>
      <c r="KMA230" s="727"/>
      <c r="KMD230" s="403"/>
      <c r="KME230" s="403"/>
      <c r="KMQ230" s="727"/>
      <c r="KMT230" s="403"/>
      <c r="KMU230" s="403"/>
      <c r="KNG230" s="727"/>
      <c r="KNJ230" s="403"/>
      <c r="KNK230" s="403"/>
      <c r="KNW230" s="727"/>
      <c r="KNZ230" s="403"/>
      <c r="KOA230" s="403"/>
      <c r="KOM230" s="727"/>
      <c r="KOP230" s="403"/>
      <c r="KOQ230" s="403"/>
      <c r="KPC230" s="727"/>
      <c r="KPF230" s="403"/>
      <c r="KPG230" s="403"/>
      <c r="KPS230" s="727"/>
      <c r="KPV230" s="403"/>
      <c r="KPW230" s="403"/>
      <c r="KQI230" s="727"/>
      <c r="KQL230" s="403"/>
      <c r="KQM230" s="403"/>
      <c r="KQY230" s="727"/>
      <c r="KRB230" s="403"/>
      <c r="KRC230" s="403"/>
      <c r="KRO230" s="727"/>
      <c r="KRR230" s="403"/>
      <c r="KRS230" s="403"/>
      <c r="KSE230" s="727"/>
      <c r="KSH230" s="403"/>
      <c r="KSI230" s="403"/>
      <c r="KSU230" s="727"/>
      <c r="KSX230" s="403"/>
      <c r="KSY230" s="403"/>
      <c r="KTK230" s="727"/>
      <c r="KTN230" s="403"/>
      <c r="KTO230" s="403"/>
      <c r="KUA230" s="727"/>
      <c r="KUD230" s="403"/>
      <c r="KUE230" s="403"/>
      <c r="KUQ230" s="727"/>
      <c r="KUT230" s="403"/>
      <c r="KUU230" s="403"/>
      <c r="KVG230" s="727"/>
      <c r="KVJ230" s="403"/>
      <c r="KVK230" s="403"/>
      <c r="KVW230" s="727"/>
      <c r="KVZ230" s="403"/>
      <c r="KWA230" s="403"/>
      <c r="KWM230" s="727"/>
      <c r="KWP230" s="403"/>
      <c r="KWQ230" s="403"/>
      <c r="KXC230" s="727"/>
      <c r="KXF230" s="403"/>
      <c r="KXG230" s="403"/>
      <c r="KXS230" s="727"/>
      <c r="KXV230" s="403"/>
      <c r="KXW230" s="403"/>
      <c r="KYI230" s="727"/>
      <c r="KYL230" s="403"/>
      <c r="KYM230" s="403"/>
      <c r="KYY230" s="727"/>
      <c r="KZB230" s="403"/>
      <c r="KZC230" s="403"/>
      <c r="KZO230" s="727"/>
      <c r="KZR230" s="403"/>
      <c r="KZS230" s="403"/>
      <c r="LAE230" s="727"/>
      <c r="LAH230" s="403"/>
      <c r="LAI230" s="403"/>
      <c r="LAU230" s="727"/>
      <c r="LAX230" s="403"/>
      <c r="LAY230" s="403"/>
      <c r="LBK230" s="727"/>
      <c r="LBN230" s="403"/>
      <c r="LBO230" s="403"/>
      <c r="LCA230" s="727"/>
      <c r="LCD230" s="403"/>
      <c r="LCE230" s="403"/>
      <c r="LCQ230" s="727"/>
      <c r="LCT230" s="403"/>
      <c r="LCU230" s="403"/>
      <c r="LDG230" s="727"/>
      <c r="LDJ230" s="403"/>
      <c r="LDK230" s="403"/>
      <c r="LDW230" s="727"/>
      <c r="LDZ230" s="403"/>
      <c r="LEA230" s="403"/>
      <c r="LEM230" s="727"/>
      <c r="LEP230" s="403"/>
      <c r="LEQ230" s="403"/>
      <c r="LFC230" s="727"/>
      <c r="LFF230" s="403"/>
      <c r="LFG230" s="403"/>
      <c r="LFS230" s="727"/>
      <c r="LFV230" s="403"/>
      <c r="LFW230" s="403"/>
      <c r="LGI230" s="727"/>
      <c r="LGL230" s="403"/>
      <c r="LGM230" s="403"/>
      <c r="LGY230" s="727"/>
      <c r="LHB230" s="403"/>
      <c r="LHC230" s="403"/>
      <c r="LHO230" s="727"/>
      <c r="LHR230" s="403"/>
      <c r="LHS230" s="403"/>
      <c r="LIE230" s="727"/>
      <c r="LIH230" s="403"/>
      <c r="LII230" s="403"/>
      <c r="LIU230" s="727"/>
      <c r="LIX230" s="403"/>
      <c r="LIY230" s="403"/>
      <c r="LJK230" s="727"/>
      <c r="LJN230" s="403"/>
      <c r="LJO230" s="403"/>
      <c r="LKA230" s="727"/>
      <c r="LKD230" s="403"/>
      <c r="LKE230" s="403"/>
      <c r="LKQ230" s="727"/>
      <c r="LKT230" s="403"/>
      <c r="LKU230" s="403"/>
      <c r="LLG230" s="727"/>
      <c r="LLJ230" s="403"/>
      <c r="LLK230" s="403"/>
      <c r="LLW230" s="727"/>
      <c r="LLZ230" s="403"/>
      <c r="LMA230" s="403"/>
      <c r="LMM230" s="727"/>
      <c r="LMP230" s="403"/>
      <c r="LMQ230" s="403"/>
      <c r="LNC230" s="727"/>
      <c r="LNF230" s="403"/>
      <c r="LNG230" s="403"/>
      <c r="LNS230" s="727"/>
      <c r="LNV230" s="403"/>
      <c r="LNW230" s="403"/>
      <c r="LOI230" s="727"/>
      <c r="LOL230" s="403"/>
      <c r="LOM230" s="403"/>
      <c r="LOY230" s="727"/>
      <c r="LPB230" s="403"/>
      <c r="LPC230" s="403"/>
      <c r="LPO230" s="727"/>
      <c r="LPR230" s="403"/>
      <c r="LPS230" s="403"/>
      <c r="LQE230" s="727"/>
      <c r="LQH230" s="403"/>
      <c r="LQI230" s="403"/>
      <c r="LQU230" s="727"/>
      <c r="LQX230" s="403"/>
      <c r="LQY230" s="403"/>
      <c r="LRK230" s="727"/>
      <c r="LRN230" s="403"/>
      <c r="LRO230" s="403"/>
      <c r="LSA230" s="727"/>
      <c r="LSD230" s="403"/>
      <c r="LSE230" s="403"/>
      <c r="LSQ230" s="727"/>
      <c r="LST230" s="403"/>
      <c r="LSU230" s="403"/>
      <c r="LTG230" s="727"/>
      <c r="LTJ230" s="403"/>
      <c r="LTK230" s="403"/>
      <c r="LTW230" s="727"/>
      <c r="LTZ230" s="403"/>
      <c r="LUA230" s="403"/>
      <c r="LUM230" s="727"/>
      <c r="LUP230" s="403"/>
      <c r="LUQ230" s="403"/>
      <c r="LVC230" s="727"/>
      <c r="LVF230" s="403"/>
      <c r="LVG230" s="403"/>
      <c r="LVS230" s="727"/>
      <c r="LVV230" s="403"/>
      <c r="LVW230" s="403"/>
      <c r="LWI230" s="727"/>
      <c r="LWL230" s="403"/>
      <c r="LWM230" s="403"/>
      <c r="LWY230" s="727"/>
      <c r="LXB230" s="403"/>
      <c r="LXC230" s="403"/>
      <c r="LXO230" s="727"/>
      <c r="LXR230" s="403"/>
      <c r="LXS230" s="403"/>
      <c r="LYE230" s="727"/>
      <c r="LYH230" s="403"/>
      <c r="LYI230" s="403"/>
      <c r="LYU230" s="727"/>
      <c r="LYX230" s="403"/>
      <c r="LYY230" s="403"/>
      <c r="LZK230" s="727"/>
      <c r="LZN230" s="403"/>
      <c r="LZO230" s="403"/>
      <c r="MAA230" s="727"/>
      <c r="MAD230" s="403"/>
      <c r="MAE230" s="403"/>
      <c r="MAQ230" s="727"/>
      <c r="MAT230" s="403"/>
      <c r="MAU230" s="403"/>
      <c r="MBG230" s="727"/>
      <c r="MBJ230" s="403"/>
      <c r="MBK230" s="403"/>
      <c r="MBW230" s="727"/>
      <c r="MBZ230" s="403"/>
      <c r="MCA230" s="403"/>
      <c r="MCM230" s="727"/>
      <c r="MCP230" s="403"/>
      <c r="MCQ230" s="403"/>
      <c r="MDC230" s="727"/>
      <c r="MDF230" s="403"/>
      <c r="MDG230" s="403"/>
      <c r="MDS230" s="727"/>
      <c r="MDV230" s="403"/>
      <c r="MDW230" s="403"/>
      <c r="MEI230" s="727"/>
      <c r="MEL230" s="403"/>
      <c r="MEM230" s="403"/>
      <c r="MEY230" s="727"/>
      <c r="MFB230" s="403"/>
      <c r="MFC230" s="403"/>
      <c r="MFO230" s="727"/>
      <c r="MFR230" s="403"/>
      <c r="MFS230" s="403"/>
      <c r="MGE230" s="727"/>
      <c r="MGH230" s="403"/>
      <c r="MGI230" s="403"/>
      <c r="MGU230" s="727"/>
      <c r="MGX230" s="403"/>
      <c r="MGY230" s="403"/>
      <c r="MHK230" s="727"/>
      <c r="MHN230" s="403"/>
      <c r="MHO230" s="403"/>
      <c r="MIA230" s="727"/>
      <c r="MID230" s="403"/>
      <c r="MIE230" s="403"/>
      <c r="MIQ230" s="727"/>
      <c r="MIT230" s="403"/>
      <c r="MIU230" s="403"/>
      <c r="MJG230" s="727"/>
      <c r="MJJ230" s="403"/>
      <c r="MJK230" s="403"/>
      <c r="MJW230" s="727"/>
      <c r="MJZ230" s="403"/>
      <c r="MKA230" s="403"/>
      <c r="MKM230" s="727"/>
      <c r="MKP230" s="403"/>
      <c r="MKQ230" s="403"/>
      <c r="MLC230" s="727"/>
      <c r="MLF230" s="403"/>
      <c r="MLG230" s="403"/>
      <c r="MLS230" s="727"/>
      <c r="MLV230" s="403"/>
      <c r="MLW230" s="403"/>
      <c r="MMI230" s="727"/>
      <c r="MML230" s="403"/>
      <c r="MMM230" s="403"/>
      <c r="MMY230" s="727"/>
      <c r="MNB230" s="403"/>
      <c r="MNC230" s="403"/>
      <c r="MNO230" s="727"/>
      <c r="MNR230" s="403"/>
      <c r="MNS230" s="403"/>
      <c r="MOE230" s="727"/>
      <c r="MOH230" s="403"/>
      <c r="MOI230" s="403"/>
      <c r="MOU230" s="727"/>
      <c r="MOX230" s="403"/>
      <c r="MOY230" s="403"/>
      <c r="MPK230" s="727"/>
      <c r="MPN230" s="403"/>
      <c r="MPO230" s="403"/>
      <c r="MQA230" s="727"/>
      <c r="MQD230" s="403"/>
      <c r="MQE230" s="403"/>
      <c r="MQQ230" s="727"/>
      <c r="MQT230" s="403"/>
      <c r="MQU230" s="403"/>
      <c r="MRG230" s="727"/>
      <c r="MRJ230" s="403"/>
      <c r="MRK230" s="403"/>
      <c r="MRW230" s="727"/>
      <c r="MRZ230" s="403"/>
      <c r="MSA230" s="403"/>
      <c r="MSM230" s="727"/>
      <c r="MSP230" s="403"/>
      <c r="MSQ230" s="403"/>
      <c r="MTC230" s="727"/>
      <c r="MTF230" s="403"/>
      <c r="MTG230" s="403"/>
      <c r="MTS230" s="727"/>
      <c r="MTV230" s="403"/>
      <c r="MTW230" s="403"/>
      <c r="MUI230" s="727"/>
      <c r="MUL230" s="403"/>
      <c r="MUM230" s="403"/>
      <c r="MUY230" s="727"/>
      <c r="MVB230" s="403"/>
      <c r="MVC230" s="403"/>
      <c r="MVO230" s="727"/>
      <c r="MVR230" s="403"/>
      <c r="MVS230" s="403"/>
      <c r="MWE230" s="727"/>
      <c r="MWH230" s="403"/>
      <c r="MWI230" s="403"/>
      <c r="MWU230" s="727"/>
      <c r="MWX230" s="403"/>
      <c r="MWY230" s="403"/>
      <c r="MXK230" s="727"/>
      <c r="MXN230" s="403"/>
      <c r="MXO230" s="403"/>
      <c r="MYA230" s="727"/>
      <c r="MYD230" s="403"/>
      <c r="MYE230" s="403"/>
      <c r="MYQ230" s="727"/>
      <c r="MYT230" s="403"/>
      <c r="MYU230" s="403"/>
      <c r="MZG230" s="727"/>
      <c r="MZJ230" s="403"/>
      <c r="MZK230" s="403"/>
      <c r="MZW230" s="727"/>
      <c r="MZZ230" s="403"/>
      <c r="NAA230" s="403"/>
      <c r="NAM230" s="727"/>
      <c r="NAP230" s="403"/>
      <c r="NAQ230" s="403"/>
      <c r="NBC230" s="727"/>
      <c r="NBF230" s="403"/>
      <c r="NBG230" s="403"/>
      <c r="NBS230" s="727"/>
      <c r="NBV230" s="403"/>
      <c r="NBW230" s="403"/>
      <c r="NCI230" s="727"/>
      <c r="NCL230" s="403"/>
      <c r="NCM230" s="403"/>
      <c r="NCY230" s="727"/>
      <c r="NDB230" s="403"/>
      <c r="NDC230" s="403"/>
      <c r="NDO230" s="727"/>
      <c r="NDR230" s="403"/>
      <c r="NDS230" s="403"/>
      <c r="NEE230" s="727"/>
      <c r="NEH230" s="403"/>
      <c r="NEI230" s="403"/>
      <c r="NEU230" s="727"/>
      <c r="NEX230" s="403"/>
      <c r="NEY230" s="403"/>
      <c r="NFK230" s="727"/>
      <c r="NFN230" s="403"/>
      <c r="NFO230" s="403"/>
      <c r="NGA230" s="727"/>
      <c r="NGD230" s="403"/>
      <c r="NGE230" s="403"/>
      <c r="NGQ230" s="727"/>
      <c r="NGT230" s="403"/>
      <c r="NGU230" s="403"/>
      <c r="NHG230" s="727"/>
      <c r="NHJ230" s="403"/>
      <c r="NHK230" s="403"/>
      <c r="NHW230" s="727"/>
      <c r="NHZ230" s="403"/>
      <c r="NIA230" s="403"/>
      <c r="NIM230" s="727"/>
      <c r="NIP230" s="403"/>
      <c r="NIQ230" s="403"/>
      <c r="NJC230" s="727"/>
      <c r="NJF230" s="403"/>
      <c r="NJG230" s="403"/>
      <c r="NJS230" s="727"/>
      <c r="NJV230" s="403"/>
      <c r="NJW230" s="403"/>
      <c r="NKI230" s="727"/>
      <c r="NKL230" s="403"/>
      <c r="NKM230" s="403"/>
      <c r="NKY230" s="727"/>
      <c r="NLB230" s="403"/>
      <c r="NLC230" s="403"/>
      <c r="NLO230" s="727"/>
      <c r="NLR230" s="403"/>
      <c r="NLS230" s="403"/>
      <c r="NME230" s="727"/>
      <c r="NMH230" s="403"/>
      <c r="NMI230" s="403"/>
      <c r="NMU230" s="727"/>
      <c r="NMX230" s="403"/>
      <c r="NMY230" s="403"/>
      <c r="NNK230" s="727"/>
      <c r="NNN230" s="403"/>
      <c r="NNO230" s="403"/>
      <c r="NOA230" s="727"/>
      <c r="NOD230" s="403"/>
      <c r="NOE230" s="403"/>
      <c r="NOQ230" s="727"/>
      <c r="NOT230" s="403"/>
      <c r="NOU230" s="403"/>
      <c r="NPG230" s="727"/>
      <c r="NPJ230" s="403"/>
      <c r="NPK230" s="403"/>
      <c r="NPW230" s="727"/>
      <c r="NPZ230" s="403"/>
      <c r="NQA230" s="403"/>
      <c r="NQM230" s="727"/>
      <c r="NQP230" s="403"/>
      <c r="NQQ230" s="403"/>
      <c r="NRC230" s="727"/>
      <c r="NRF230" s="403"/>
      <c r="NRG230" s="403"/>
      <c r="NRS230" s="727"/>
      <c r="NRV230" s="403"/>
      <c r="NRW230" s="403"/>
      <c r="NSI230" s="727"/>
      <c r="NSL230" s="403"/>
      <c r="NSM230" s="403"/>
      <c r="NSY230" s="727"/>
      <c r="NTB230" s="403"/>
      <c r="NTC230" s="403"/>
      <c r="NTO230" s="727"/>
      <c r="NTR230" s="403"/>
      <c r="NTS230" s="403"/>
      <c r="NUE230" s="727"/>
      <c r="NUH230" s="403"/>
      <c r="NUI230" s="403"/>
      <c r="NUU230" s="727"/>
      <c r="NUX230" s="403"/>
      <c r="NUY230" s="403"/>
      <c r="NVK230" s="727"/>
      <c r="NVN230" s="403"/>
      <c r="NVO230" s="403"/>
      <c r="NWA230" s="727"/>
      <c r="NWD230" s="403"/>
      <c r="NWE230" s="403"/>
      <c r="NWQ230" s="727"/>
      <c r="NWT230" s="403"/>
      <c r="NWU230" s="403"/>
      <c r="NXG230" s="727"/>
      <c r="NXJ230" s="403"/>
      <c r="NXK230" s="403"/>
      <c r="NXW230" s="727"/>
      <c r="NXZ230" s="403"/>
      <c r="NYA230" s="403"/>
      <c r="NYM230" s="727"/>
      <c r="NYP230" s="403"/>
      <c r="NYQ230" s="403"/>
      <c r="NZC230" s="727"/>
      <c r="NZF230" s="403"/>
      <c r="NZG230" s="403"/>
      <c r="NZS230" s="727"/>
      <c r="NZV230" s="403"/>
      <c r="NZW230" s="403"/>
      <c r="OAI230" s="727"/>
      <c r="OAL230" s="403"/>
      <c r="OAM230" s="403"/>
      <c r="OAY230" s="727"/>
      <c r="OBB230" s="403"/>
      <c r="OBC230" s="403"/>
      <c r="OBO230" s="727"/>
      <c r="OBR230" s="403"/>
      <c r="OBS230" s="403"/>
      <c r="OCE230" s="727"/>
      <c r="OCH230" s="403"/>
      <c r="OCI230" s="403"/>
      <c r="OCU230" s="727"/>
      <c r="OCX230" s="403"/>
      <c r="OCY230" s="403"/>
      <c r="ODK230" s="727"/>
      <c r="ODN230" s="403"/>
      <c r="ODO230" s="403"/>
      <c r="OEA230" s="727"/>
      <c r="OED230" s="403"/>
      <c r="OEE230" s="403"/>
      <c r="OEQ230" s="727"/>
      <c r="OET230" s="403"/>
      <c r="OEU230" s="403"/>
      <c r="OFG230" s="727"/>
      <c r="OFJ230" s="403"/>
      <c r="OFK230" s="403"/>
      <c r="OFW230" s="727"/>
      <c r="OFZ230" s="403"/>
      <c r="OGA230" s="403"/>
      <c r="OGM230" s="727"/>
      <c r="OGP230" s="403"/>
      <c r="OGQ230" s="403"/>
      <c r="OHC230" s="727"/>
      <c r="OHF230" s="403"/>
      <c r="OHG230" s="403"/>
      <c r="OHS230" s="727"/>
      <c r="OHV230" s="403"/>
      <c r="OHW230" s="403"/>
      <c r="OII230" s="727"/>
      <c r="OIL230" s="403"/>
      <c r="OIM230" s="403"/>
      <c r="OIY230" s="727"/>
      <c r="OJB230" s="403"/>
      <c r="OJC230" s="403"/>
      <c r="OJO230" s="727"/>
      <c r="OJR230" s="403"/>
      <c r="OJS230" s="403"/>
      <c r="OKE230" s="727"/>
      <c r="OKH230" s="403"/>
      <c r="OKI230" s="403"/>
      <c r="OKU230" s="727"/>
      <c r="OKX230" s="403"/>
      <c r="OKY230" s="403"/>
      <c r="OLK230" s="727"/>
      <c r="OLN230" s="403"/>
      <c r="OLO230" s="403"/>
      <c r="OMA230" s="727"/>
      <c r="OMD230" s="403"/>
      <c r="OME230" s="403"/>
      <c r="OMQ230" s="727"/>
      <c r="OMT230" s="403"/>
      <c r="OMU230" s="403"/>
      <c r="ONG230" s="727"/>
      <c r="ONJ230" s="403"/>
      <c r="ONK230" s="403"/>
      <c r="ONW230" s="727"/>
      <c r="ONZ230" s="403"/>
      <c r="OOA230" s="403"/>
      <c r="OOM230" s="727"/>
      <c r="OOP230" s="403"/>
      <c r="OOQ230" s="403"/>
      <c r="OPC230" s="727"/>
      <c r="OPF230" s="403"/>
      <c r="OPG230" s="403"/>
      <c r="OPS230" s="727"/>
      <c r="OPV230" s="403"/>
      <c r="OPW230" s="403"/>
      <c r="OQI230" s="727"/>
      <c r="OQL230" s="403"/>
      <c r="OQM230" s="403"/>
      <c r="OQY230" s="727"/>
      <c r="ORB230" s="403"/>
      <c r="ORC230" s="403"/>
      <c r="ORO230" s="727"/>
      <c r="ORR230" s="403"/>
      <c r="ORS230" s="403"/>
      <c r="OSE230" s="727"/>
      <c r="OSH230" s="403"/>
      <c r="OSI230" s="403"/>
      <c r="OSU230" s="727"/>
      <c r="OSX230" s="403"/>
      <c r="OSY230" s="403"/>
      <c r="OTK230" s="727"/>
      <c r="OTN230" s="403"/>
      <c r="OTO230" s="403"/>
      <c r="OUA230" s="727"/>
      <c r="OUD230" s="403"/>
      <c r="OUE230" s="403"/>
      <c r="OUQ230" s="727"/>
      <c r="OUT230" s="403"/>
      <c r="OUU230" s="403"/>
      <c r="OVG230" s="727"/>
      <c r="OVJ230" s="403"/>
      <c r="OVK230" s="403"/>
      <c r="OVW230" s="727"/>
      <c r="OVZ230" s="403"/>
      <c r="OWA230" s="403"/>
      <c r="OWM230" s="727"/>
      <c r="OWP230" s="403"/>
      <c r="OWQ230" s="403"/>
      <c r="OXC230" s="727"/>
      <c r="OXF230" s="403"/>
      <c r="OXG230" s="403"/>
      <c r="OXS230" s="727"/>
      <c r="OXV230" s="403"/>
      <c r="OXW230" s="403"/>
      <c r="OYI230" s="727"/>
      <c r="OYL230" s="403"/>
      <c r="OYM230" s="403"/>
      <c r="OYY230" s="727"/>
      <c r="OZB230" s="403"/>
      <c r="OZC230" s="403"/>
      <c r="OZO230" s="727"/>
      <c r="OZR230" s="403"/>
      <c r="OZS230" s="403"/>
      <c r="PAE230" s="727"/>
      <c r="PAH230" s="403"/>
      <c r="PAI230" s="403"/>
      <c r="PAU230" s="727"/>
      <c r="PAX230" s="403"/>
      <c r="PAY230" s="403"/>
      <c r="PBK230" s="727"/>
      <c r="PBN230" s="403"/>
      <c r="PBO230" s="403"/>
      <c r="PCA230" s="727"/>
      <c r="PCD230" s="403"/>
      <c r="PCE230" s="403"/>
      <c r="PCQ230" s="727"/>
      <c r="PCT230" s="403"/>
      <c r="PCU230" s="403"/>
      <c r="PDG230" s="727"/>
      <c r="PDJ230" s="403"/>
      <c r="PDK230" s="403"/>
      <c r="PDW230" s="727"/>
      <c r="PDZ230" s="403"/>
      <c r="PEA230" s="403"/>
      <c r="PEM230" s="727"/>
      <c r="PEP230" s="403"/>
      <c r="PEQ230" s="403"/>
      <c r="PFC230" s="727"/>
      <c r="PFF230" s="403"/>
      <c r="PFG230" s="403"/>
      <c r="PFS230" s="727"/>
      <c r="PFV230" s="403"/>
      <c r="PFW230" s="403"/>
      <c r="PGI230" s="727"/>
      <c r="PGL230" s="403"/>
      <c r="PGM230" s="403"/>
      <c r="PGY230" s="727"/>
      <c r="PHB230" s="403"/>
      <c r="PHC230" s="403"/>
      <c r="PHO230" s="727"/>
      <c r="PHR230" s="403"/>
      <c r="PHS230" s="403"/>
      <c r="PIE230" s="727"/>
      <c r="PIH230" s="403"/>
      <c r="PII230" s="403"/>
      <c r="PIU230" s="727"/>
      <c r="PIX230" s="403"/>
      <c r="PIY230" s="403"/>
      <c r="PJK230" s="727"/>
      <c r="PJN230" s="403"/>
      <c r="PJO230" s="403"/>
      <c r="PKA230" s="727"/>
      <c r="PKD230" s="403"/>
      <c r="PKE230" s="403"/>
      <c r="PKQ230" s="727"/>
      <c r="PKT230" s="403"/>
      <c r="PKU230" s="403"/>
      <c r="PLG230" s="727"/>
      <c r="PLJ230" s="403"/>
      <c r="PLK230" s="403"/>
      <c r="PLW230" s="727"/>
      <c r="PLZ230" s="403"/>
      <c r="PMA230" s="403"/>
      <c r="PMM230" s="727"/>
      <c r="PMP230" s="403"/>
      <c r="PMQ230" s="403"/>
      <c r="PNC230" s="727"/>
      <c r="PNF230" s="403"/>
      <c r="PNG230" s="403"/>
      <c r="PNS230" s="727"/>
      <c r="PNV230" s="403"/>
      <c r="PNW230" s="403"/>
      <c r="POI230" s="727"/>
      <c r="POL230" s="403"/>
      <c r="POM230" s="403"/>
      <c r="POY230" s="727"/>
      <c r="PPB230" s="403"/>
      <c r="PPC230" s="403"/>
      <c r="PPO230" s="727"/>
      <c r="PPR230" s="403"/>
      <c r="PPS230" s="403"/>
      <c r="PQE230" s="727"/>
      <c r="PQH230" s="403"/>
      <c r="PQI230" s="403"/>
      <c r="PQU230" s="727"/>
      <c r="PQX230" s="403"/>
      <c r="PQY230" s="403"/>
      <c r="PRK230" s="727"/>
      <c r="PRN230" s="403"/>
      <c r="PRO230" s="403"/>
      <c r="PSA230" s="727"/>
      <c r="PSD230" s="403"/>
      <c r="PSE230" s="403"/>
      <c r="PSQ230" s="727"/>
      <c r="PST230" s="403"/>
      <c r="PSU230" s="403"/>
      <c r="PTG230" s="727"/>
      <c r="PTJ230" s="403"/>
      <c r="PTK230" s="403"/>
      <c r="PTW230" s="727"/>
      <c r="PTZ230" s="403"/>
      <c r="PUA230" s="403"/>
      <c r="PUM230" s="727"/>
      <c r="PUP230" s="403"/>
      <c r="PUQ230" s="403"/>
      <c r="PVC230" s="727"/>
      <c r="PVF230" s="403"/>
      <c r="PVG230" s="403"/>
      <c r="PVS230" s="727"/>
      <c r="PVV230" s="403"/>
      <c r="PVW230" s="403"/>
      <c r="PWI230" s="727"/>
      <c r="PWL230" s="403"/>
      <c r="PWM230" s="403"/>
      <c r="PWY230" s="727"/>
      <c r="PXB230" s="403"/>
      <c r="PXC230" s="403"/>
      <c r="PXO230" s="727"/>
      <c r="PXR230" s="403"/>
      <c r="PXS230" s="403"/>
      <c r="PYE230" s="727"/>
      <c r="PYH230" s="403"/>
      <c r="PYI230" s="403"/>
      <c r="PYU230" s="727"/>
      <c r="PYX230" s="403"/>
      <c r="PYY230" s="403"/>
      <c r="PZK230" s="727"/>
      <c r="PZN230" s="403"/>
      <c r="PZO230" s="403"/>
      <c r="QAA230" s="727"/>
      <c r="QAD230" s="403"/>
      <c r="QAE230" s="403"/>
      <c r="QAQ230" s="727"/>
      <c r="QAT230" s="403"/>
      <c r="QAU230" s="403"/>
      <c r="QBG230" s="727"/>
      <c r="QBJ230" s="403"/>
      <c r="QBK230" s="403"/>
      <c r="QBW230" s="727"/>
      <c r="QBZ230" s="403"/>
      <c r="QCA230" s="403"/>
      <c r="QCM230" s="727"/>
      <c r="QCP230" s="403"/>
      <c r="QCQ230" s="403"/>
      <c r="QDC230" s="727"/>
      <c r="QDF230" s="403"/>
      <c r="QDG230" s="403"/>
      <c r="QDS230" s="727"/>
      <c r="QDV230" s="403"/>
      <c r="QDW230" s="403"/>
      <c r="QEI230" s="727"/>
      <c r="QEL230" s="403"/>
      <c r="QEM230" s="403"/>
      <c r="QEY230" s="727"/>
      <c r="QFB230" s="403"/>
      <c r="QFC230" s="403"/>
      <c r="QFO230" s="727"/>
      <c r="QFR230" s="403"/>
      <c r="QFS230" s="403"/>
      <c r="QGE230" s="727"/>
      <c r="QGH230" s="403"/>
      <c r="QGI230" s="403"/>
      <c r="QGU230" s="727"/>
      <c r="QGX230" s="403"/>
      <c r="QGY230" s="403"/>
      <c r="QHK230" s="727"/>
      <c r="QHN230" s="403"/>
      <c r="QHO230" s="403"/>
      <c r="QIA230" s="727"/>
      <c r="QID230" s="403"/>
      <c r="QIE230" s="403"/>
      <c r="QIQ230" s="727"/>
      <c r="QIT230" s="403"/>
      <c r="QIU230" s="403"/>
      <c r="QJG230" s="727"/>
      <c r="QJJ230" s="403"/>
      <c r="QJK230" s="403"/>
      <c r="QJW230" s="727"/>
      <c r="QJZ230" s="403"/>
      <c r="QKA230" s="403"/>
      <c r="QKM230" s="727"/>
      <c r="QKP230" s="403"/>
      <c r="QKQ230" s="403"/>
      <c r="QLC230" s="727"/>
      <c r="QLF230" s="403"/>
      <c r="QLG230" s="403"/>
      <c r="QLS230" s="727"/>
      <c r="QLV230" s="403"/>
      <c r="QLW230" s="403"/>
      <c r="QMI230" s="727"/>
      <c r="QML230" s="403"/>
      <c r="QMM230" s="403"/>
      <c r="QMY230" s="727"/>
      <c r="QNB230" s="403"/>
      <c r="QNC230" s="403"/>
      <c r="QNO230" s="727"/>
      <c r="QNR230" s="403"/>
      <c r="QNS230" s="403"/>
      <c r="QOE230" s="727"/>
      <c r="QOH230" s="403"/>
      <c r="QOI230" s="403"/>
      <c r="QOU230" s="727"/>
      <c r="QOX230" s="403"/>
      <c r="QOY230" s="403"/>
      <c r="QPK230" s="727"/>
      <c r="QPN230" s="403"/>
      <c r="QPO230" s="403"/>
      <c r="QQA230" s="727"/>
      <c r="QQD230" s="403"/>
      <c r="QQE230" s="403"/>
      <c r="QQQ230" s="727"/>
      <c r="QQT230" s="403"/>
      <c r="QQU230" s="403"/>
      <c r="QRG230" s="727"/>
      <c r="QRJ230" s="403"/>
      <c r="QRK230" s="403"/>
      <c r="QRW230" s="727"/>
      <c r="QRZ230" s="403"/>
      <c r="QSA230" s="403"/>
      <c r="QSM230" s="727"/>
      <c r="QSP230" s="403"/>
      <c r="QSQ230" s="403"/>
      <c r="QTC230" s="727"/>
      <c r="QTF230" s="403"/>
      <c r="QTG230" s="403"/>
      <c r="QTS230" s="727"/>
      <c r="QTV230" s="403"/>
      <c r="QTW230" s="403"/>
      <c r="QUI230" s="727"/>
      <c r="QUL230" s="403"/>
      <c r="QUM230" s="403"/>
      <c r="QUY230" s="727"/>
      <c r="QVB230" s="403"/>
      <c r="QVC230" s="403"/>
      <c r="QVO230" s="727"/>
      <c r="QVR230" s="403"/>
      <c r="QVS230" s="403"/>
      <c r="QWE230" s="727"/>
      <c r="QWH230" s="403"/>
      <c r="QWI230" s="403"/>
      <c r="QWU230" s="727"/>
      <c r="QWX230" s="403"/>
      <c r="QWY230" s="403"/>
      <c r="QXK230" s="727"/>
      <c r="QXN230" s="403"/>
      <c r="QXO230" s="403"/>
      <c r="QYA230" s="727"/>
      <c r="QYD230" s="403"/>
      <c r="QYE230" s="403"/>
      <c r="QYQ230" s="727"/>
      <c r="QYT230" s="403"/>
      <c r="QYU230" s="403"/>
      <c r="QZG230" s="727"/>
      <c r="QZJ230" s="403"/>
      <c r="QZK230" s="403"/>
      <c r="QZW230" s="727"/>
      <c r="QZZ230" s="403"/>
      <c r="RAA230" s="403"/>
      <c r="RAM230" s="727"/>
      <c r="RAP230" s="403"/>
      <c r="RAQ230" s="403"/>
      <c r="RBC230" s="727"/>
      <c r="RBF230" s="403"/>
      <c r="RBG230" s="403"/>
      <c r="RBS230" s="727"/>
      <c r="RBV230" s="403"/>
      <c r="RBW230" s="403"/>
      <c r="RCI230" s="727"/>
      <c r="RCL230" s="403"/>
      <c r="RCM230" s="403"/>
      <c r="RCY230" s="727"/>
      <c r="RDB230" s="403"/>
      <c r="RDC230" s="403"/>
      <c r="RDO230" s="727"/>
      <c r="RDR230" s="403"/>
      <c r="RDS230" s="403"/>
      <c r="REE230" s="727"/>
      <c r="REH230" s="403"/>
      <c r="REI230" s="403"/>
      <c r="REU230" s="727"/>
      <c r="REX230" s="403"/>
      <c r="REY230" s="403"/>
      <c r="RFK230" s="727"/>
      <c r="RFN230" s="403"/>
      <c r="RFO230" s="403"/>
      <c r="RGA230" s="727"/>
      <c r="RGD230" s="403"/>
      <c r="RGE230" s="403"/>
      <c r="RGQ230" s="727"/>
      <c r="RGT230" s="403"/>
      <c r="RGU230" s="403"/>
      <c r="RHG230" s="727"/>
      <c r="RHJ230" s="403"/>
      <c r="RHK230" s="403"/>
      <c r="RHW230" s="727"/>
      <c r="RHZ230" s="403"/>
      <c r="RIA230" s="403"/>
      <c r="RIM230" s="727"/>
      <c r="RIP230" s="403"/>
      <c r="RIQ230" s="403"/>
      <c r="RJC230" s="727"/>
      <c r="RJF230" s="403"/>
      <c r="RJG230" s="403"/>
      <c r="RJS230" s="727"/>
      <c r="RJV230" s="403"/>
      <c r="RJW230" s="403"/>
      <c r="RKI230" s="727"/>
      <c r="RKL230" s="403"/>
      <c r="RKM230" s="403"/>
      <c r="RKY230" s="727"/>
      <c r="RLB230" s="403"/>
      <c r="RLC230" s="403"/>
      <c r="RLO230" s="727"/>
      <c r="RLR230" s="403"/>
      <c r="RLS230" s="403"/>
      <c r="RME230" s="727"/>
      <c r="RMH230" s="403"/>
      <c r="RMI230" s="403"/>
      <c r="RMU230" s="727"/>
      <c r="RMX230" s="403"/>
      <c r="RMY230" s="403"/>
      <c r="RNK230" s="727"/>
      <c r="RNN230" s="403"/>
      <c r="RNO230" s="403"/>
      <c r="ROA230" s="727"/>
      <c r="ROD230" s="403"/>
      <c r="ROE230" s="403"/>
      <c r="ROQ230" s="727"/>
      <c r="ROT230" s="403"/>
      <c r="ROU230" s="403"/>
      <c r="RPG230" s="727"/>
      <c r="RPJ230" s="403"/>
      <c r="RPK230" s="403"/>
      <c r="RPW230" s="727"/>
      <c r="RPZ230" s="403"/>
      <c r="RQA230" s="403"/>
      <c r="RQM230" s="727"/>
      <c r="RQP230" s="403"/>
      <c r="RQQ230" s="403"/>
      <c r="RRC230" s="727"/>
      <c r="RRF230" s="403"/>
      <c r="RRG230" s="403"/>
      <c r="RRS230" s="727"/>
      <c r="RRV230" s="403"/>
      <c r="RRW230" s="403"/>
      <c r="RSI230" s="727"/>
      <c r="RSL230" s="403"/>
      <c r="RSM230" s="403"/>
      <c r="RSY230" s="727"/>
      <c r="RTB230" s="403"/>
      <c r="RTC230" s="403"/>
      <c r="RTO230" s="727"/>
      <c r="RTR230" s="403"/>
      <c r="RTS230" s="403"/>
      <c r="RUE230" s="727"/>
      <c r="RUH230" s="403"/>
      <c r="RUI230" s="403"/>
      <c r="RUU230" s="727"/>
      <c r="RUX230" s="403"/>
      <c r="RUY230" s="403"/>
      <c r="RVK230" s="727"/>
      <c r="RVN230" s="403"/>
      <c r="RVO230" s="403"/>
      <c r="RWA230" s="727"/>
      <c r="RWD230" s="403"/>
      <c r="RWE230" s="403"/>
      <c r="RWQ230" s="727"/>
      <c r="RWT230" s="403"/>
      <c r="RWU230" s="403"/>
      <c r="RXG230" s="727"/>
      <c r="RXJ230" s="403"/>
      <c r="RXK230" s="403"/>
      <c r="RXW230" s="727"/>
      <c r="RXZ230" s="403"/>
      <c r="RYA230" s="403"/>
      <c r="RYM230" s="727"/>
      <c r="RYP230" s="403"/>
      <c r="RYQ230" s="403"/>
      <c r="RZC230" s="727"/>
      <c r="RZF230" s="403"/>
      <c r="RZG230" s="403"/>
      <c r="RZS230" s="727"/>
      <c r="RZV230" s="403"/>
      <c r="RZW230" s="403"/>
      <c r="SAI230" s="727"/>
      <c r="SAL230" s="403"/>
      <c r="SAM230" s="403"/>
      <c r="SAY230" s="727"/>
      <c r="SBB230" s="403"/>
      <c r="SBC230" s="403"/>
      <c r="SBO230" s="727"/>
      <c r="SBR230" s="403"/>
      <c r="SBS230" s="403"/>
      <c r="SCE230" s="727"/>
      <c r="SCH230" s="403"/>
      <c r="SCI230" s="403"/>
      <c r="SCU230" s="727"/>
      <c r="SCX230" s="403"/>
      <c r="SCY230" s="403"/>
      <c r="SDK230" s="727"/>
      <c r="SDN230" s="403"/>
      <c r="SDO230" s="403"/>
      <c r="SEA230" s="727"/>
      <c r="SED230" s="403"/>
      <c r="SEE230" s="403"/>
      <c r="SEQ230" s="727"/>
      <c r="SET230" s="403"/>
      <c r="SEU230" s="403"/>
      <c r="SFG230" s="727"/>
      <c r="SFJ230" s="403"/>
      <c r="SFK230" s="403"/>
      <c r="SFW230" s="727"/>
      <c r="SFZ230" s="403"/>
      <c r="SGA230" s="403"/>
      <c r="SGM230" s="727"/>
      <c r="SGP230" s="403"/>
      <c r="SGQ230" s="403"/>
      <c r="SHC230" s="727"/>
      <c r="SHF230" s="403"/>
      <c r="SHG230" s="403"/>
      <c r="SHS230" s="727"/>
      <c r="SHV230" s="403"/>
      <c r="SHW230" s="403"/>
      <c r="SII230" s="727"/>
      <c r="SIL230" s="403"/>
      <c r="SIM230" s="403"/>
      <c r="SIY230" s="727"/>
      <c r="SJB230" s="403"/>
      <c r="SJC230" s="403"/>
      <c r="SJO230" s="727"/>
      <c r="SJR230" s="403"/>
      <c r="SJS230" s="403"/>
      <c r="SKE230" s="727"/>
      <c r="SKH230" s="403"/>
      <c r="SKI230" s="403"/>
      <c r="SKU230" s="727"/>
      <c r="SKX230" s="403"/>
      <c r="SKY230" s="403"/>
      <c r="SLK230" s="727"/>
      <c r="SLN230" s="403"/>
      <c r="SLO230" s="403"/>
      <c r="SMA230" s="727"/>
      <c r="SMD230" s="403"/>
      <c r="SME230" s="403"/>
      <c r="SMQ230" s="727"/>
      <c r="SMT230" s="403"/>
      <c r="SMU230" s="403"/>
      <c r="SNG230" s="727"/>
      <c r="SNJ230" s="403"/>
      <c r="SNK230" s="403"/>
      <c r="SNW230" s="727"/>
      <c r="SNZ230" s="403"/>
      <c r="SOA230" s="403"/>
      <c r="SOM230" s="727"/>
      <c r="SOP230" s="403"/>
      <c r="SOQ230" s="403"/>
      <c r="SPC230" s="727"/>
      <c r="SPF230" s="403"/>
      <c r="SPG230" s="403"/>
      <c r="SPS230" s="727"/>
      <c r="SPV230" s="403"/>
      <c r="SPW230" s="403"/>
      <c r="SQI230" s="727"/>
      <c r="SQL230" s="403"/>
      <c r="SQM230" s="403"/>
      <c r="SQY230" s="727"/>
      <c r="SRB230" s="403"/>
      <c r="SRC230" s="403"/>
      <c r="SRO230" s="727"/>
      <c r="SRR230" s="403"/>
      <c r="SRS230" s="403"/>
      <c r="SSE230" s="727"/>
      <c r="SSH230" s="403"/>
      <c r="SSI230" s="403"/>
      <c r="SSU230" s="727"/>
      <c r="SSX230" s="403"/>
      <c r="SSY230" s="403"/>
      <c r="STK230" s="727"/>
      <c r="STN230" s="403"/>
      <c r="STO230" s="403"/>
      <c r="SUA230" s="727"/>
      <c r="SUD230" s="403"/>
      <c r="SUE230" s="403"/>
      <c r="SUQ230" s="727"/>
      <c r="SUT230" s="403"/>
      <c r="SUU230" s="403"/>
      <c r="SVG230" s="727"/>
      <c r="SVJ230" s="403"/>
      <c r="SVK230" s="403"/>
      <c r="SVW230" s="727"/>
      <c r="SVZ230" s="403"/>
      <c r="SWA230" s="403"/>
      <c r="SWM230" s="727"/>
      <c r="SWP230" s="403"/>
      <c r="SWQ230" s="403"/>
      <c r="SXC230" s="727"/>
      <c r="SXF230" s="403"/>
      <c r="SXG230" s="403"/>
      <c r="SXS230" s="727"/>
      <c r="SXV230" s="403"/>
      <c r="SXW230" s="403"/>
      <c r="SYI230" s="727"/>
      <c r="SYL230" s="403"/>
      <c r="SYM230" s="403"/>
      <c r="SYY230" s="727"/>
      <c r="SZB230" s="403"/>
      <c r="SZC230" s="403"/>
      <c r="SZO230" s="727"/>
      <c r="SZR230" s="403"/>
      <c r="SZS230" s="403"/>
      <c r="TAE230" s="727"/>
      <c r="TAH230" s="403"/>
      <c r="TAI230" s="403"/>
      <c r="TAU230" s="727"/>
      <c r="TAX230" s="403"/>
      <c r="TAY230" s="403"/>
      <c r="TBK230" s="727"/>
      <c r="TBN230" s="403"/>
      <c r="TBO230" s="403"/>
      <c r="TCA230" s="727"/>
      <c r="TCD230" s="403"/>
      <c r="TCE230" s="403"/>
      <c r="TCQ230" s="727"/>
      <c r="TCT230" s="403"/>
      <c r="TCU230" s="403"/>
      <c r="TDG230" s="727"/>
      <c r="TDJ230" s="403"/>
      <c r="TDK230" s="403"/>
      <c r="TDW230" s="727"/>
      <c r="TDZ230" s="403"/>
      <c r="TEA230" s="403"/>
      <c r="TEM230" s="727"/>
      <c r="TEP230" s="403"/>
      <c r="TEQ230" s="403"/>
      <c r="TFC230" s="727"/>
      <c r="TFF230" s="403"/>
      <c r="TFG230" s="403"/>
      <c r="TFS230" s="727"/>
      <c r="TFV230" s="403"/>
      <c r="TFW230" s="403"/>
      <c r="TGI230" s="727"/>
      <c r="TGL230" s="403"/>
      <c r="TGM230" s="403"/>
      <c r="TGY230" s="727"/>
      <c r="THB230" s="403"/>
      <c r="THC230" s="403"/>
      <c r="THO230" s="727"/>
      <c r="THR230" s="403"/>
      <c r="THS230" s="403"/>
      <c r="TIE230" s="727"/>
      <c r="TIH230" s="403"/>
      <c r="TII230" s="403"/>
      <c r="TIU230" s="727"/>
      <c r="TIX230" s="403"/>
      <c r="TIY230" s="403"/>
      <c r="TJK230" s="727"/>
      <c r="TJN230" s="403"/>
      <c r="TJO230" s="403"/>
      <c r="TKA230" s="727"/>
      <c r="TKD230" s="403"/>
      <c r="TKE230" s="403"/>
      <c r="TKQ230" s="727"/>
      <c r="TKT230" s="403"/>
      <c r="TKU230" s="403"/>
      <c r="TLG230" s="727"/>
      <c r="TLJ230" s="403"/>
      <c r="TLK230" s="403"/>
      <c r="TLW230" s="727"/>
      <c r="TLZ230" s="403"/>
      <c r="TMA230" s="403"/>
      <c r="TMM230" s="727"/>
      <c r="TMP230" s="403"/>
      <c r="TMQ230" s="403"/>
      <c r="TNC230" s="727"/>
      <c r="TNF230" s="403"/>
      <c r="TNG230" s="403"/>
      <c r="TNS230" s="727"/>
      <c r="TNV230" s="403"/>
      <c r="TNW230" s="403"/>
      <c r="TOI230" s="727"/>
      <c r="TOL230" s="403"/>
      <c r="TOM230" s="403"/>
      <c r="TOY230" s="727"/>
      <c r="TPB230" s="403"/>
      <c r="TPC230" s="403"/>
      <c r="TPO230" s="727"/>
      <c r="TPR230" s="403"/>
      <c r="TPS230" s="403"/>
      <c r="TQE230" s="727"/>
      <c r="TQH230" s="403"/>
      <c r="TQI230" s="403"/>
      <c r="TQU230" s="727"/>
      <c r="TQX230" s="403"/>
      <c r="TQY230" s="403"/>
      <c r="TRK230" s="727"/>
      <c r="TRN230" s="403"/>
      <c r="TRO230" s="403"/>
      <c r="TSA230" s="727"/>
      <c r="TSD230" s="403"/>
      <c r="TSE230" s="403"/>
      <c r="TSQ230" s="727"/>
      <c r="TST230" s="403"/>
      <c r="TSU230" s="403"/>
      <c r="TTG230" s="727"/>
      <c r="TTJ230" s="403"/>
      <c r="TTK230" s="403"/>
      <c r="TTW230" s="727"/>
      <c r="TTZ230" s="403"/>
      <c r="TUA230" s="403"/>
      <c r="TUM230" s="727"/>
      <c r="TUP230" s="403"/>
      <c r="TUQ230" s="403"/>
      <c r="TVC230" s="727"/>
      <c r="TVF230" s="403"/>
      <c r="TVG230" s="403"/>
      <c r="TVS230" s="727"/>
      <c r="TVV230" s="403"/>
      <c r="TVW230" s="403"/>
      <c r="TWI230" s="727"/>
      <c r="TWL230" s="403"/>
      <c r="TWM230" s="403"/>
      <c r="TWY230" s="727"/>
      <c r="TXB230" s="403"/>
      <c r="TXC230" s="403"/>
      <c r="TXO230" s="727"/>
      <c r="TXR230" s="403"/>
      <c r="TXS230" s="403"/>
      <c r="TYE230" s="727"/>
      <c r="TYH230" s="403"/>
      <c r="TYI230" s="403"/>
      <c r="TYU230" s="727"/>
      <c r="TYX230" s="403"/>
      <c r="TYY230" s="403"/>
      <c r="TZK230" s="727"/>
      <c r="TZN230" s="403"/>
      <c r="TZO230" s="403"/>
      <c r="UAA230" s="727"/>
      <c r="UAD230" s="403"/>
      <c r="UAE230" s="403"/>
      <c r="UAQ230" s="727"/>
      <c r="UAT230" s="403"/>
      <c r="UAU230" s="403"/>
      <c r="UBG230" s="727"/>
      <c r="UBJ230" s="403"/>
      <c r="UBK230" s="403"/>
      <c r="UBW230" s="727"/>
      <c r="UBZ230" s="403"/>
      <c r="UCA230" s="403"/>
      <c r="UCM230" s="727"/>
      <c r="UCP230" s="403"/>
      <c r="UCQ230" s="403"/>
      <c r="UDC230" s="727"/>
      <c r="UDF230" s="403"/>
      <c r="UDG230" s="403"/>
      <c r="UDS230" s="727"/>
      <c r="UDV230" s="403"/>
      <c r="UDW230" s="403"/>
      <c r="UEI230" s="727"/>
      <c r="UEL230" s="403"/>
      <c r="UEM230" s="403"/>
      <c r="UEY230" s="727"/>
      <c r="UFB230" s="403"/>
      <c r="UFC230" s="403"/>
      <c r="UFO230" s="727"/>
      <c r="UFR230" s="403"/>
      <c r="UFS230" s="403"/>
      <c r="UGE230" s="727"/>
      <c r="UGH230" s="403"/>
      <c r="UGI230" s="403"/>
      <c r="UGU230" s="727"/>
      <c r="UGX230" s="403"/>
      <c r="UGY230" s="403"/>
      <c r="UHK230" s="727"/>
      <c r="UHN230" s="403"/>
      <c r="UHO230" s="403"/>
      <c r="UIA230" s="727"/>
      <c r="UID230" s="403"/>
      <c r="UIE230" s="403"/>
      <c r="UIQ230" s="727"/>
      <c r="UIT230" s="403"/>
      <c r="UIU230" s="403"/>
      <c r="UJG230" s="727"/>
      <c r="UJJ230" s="403"/>
      <c r="UJK230" s="403"/>
      <c r="UJW230" s="727"/>
      <c r="UJZ230" s="403"/>
      <c r="UKA230" s="403"/>
      <c r="UKM230" s="727"/>
      <c r="UKP230" s="403"/>
      <c r="UKQ230" s="403"/>
      <c r="ULC230" s="727"/>
      <c r="ULF230" s="403"/>
      <c r="ULG230" s="403"/>
      <c r="ULS230" s="727"/>
      <c r="ULV230" s="403"/>
      <c r="ULW230" s="403"/>
      <c r="UMI230" s="727"/>
      <c r="UML230" s="403"/>
      <c r="UMM230" s="403"/>
      <c r="UMY230" s="727"/>
      <c r="UNB230" s="403"/>
      <c r="UNC230" s="403"/>
      <c r="UNO230" s="727"/>
      <c r="UNR230" s="403"/>
      <c r="UNS230" s="403"/>
      <c r="UOE230" s="727"/>
      <c r="UOH230" s="403"/>
      <c r="UOI230" s="403"/>
      <c r="UOU230" s="727"/>
      <c r="UOX230" s="403"/>
      <c r="UOY230" s="403"/>
      <c r="UPK230" s="727"/>
      <c r="UPN230" s="403"/>
      <c r="UPO230" s="403"/>
      <c r="UQA230" s="727"/>
      <c r="UQD230" s="403"/>
      <c r="UQE230" s="403"/>
      <c r="UQQ230" s="727"/>
      <c r="UQT230" s="403"/>
      <c r="UQU230" s="403"/>
      <c r="URG230" s="727"/>
      <c r="URJ230" s="403"/>
      <c r="URK230" s="403"/>
      <c r="URW230" s="727"/>
      <c r="URZ230" s="403"/>
      <c r="USA230" s="403"/>
      <c r="USM230" s="727"/>
      <c r="USP230" s="403"/>
      <c r="USQ230" s="403"/>
      <c r="UTC230" s="727"/>
      <c r="UTF230" s="403"/>
      <c r="UTG230" s="403"/>
      <c r="UTS230" s="727"/>
      <c r="UTV230" s="403"/>
      <c r="UTW230" s="403"/>
      <c r="UUI230" s="727"/>
      <c r="UUL230" s="403"/>
      <c r="UUM230" s="403"/>
      <c r="UUY230" s="727"/>
      <c r="UVB230" s="403"/>
      <c r="UVC230" s="403"/>
      <c r="UVO230" s="727"/>
      <c r="UVR230" s="403"/>
      <c r="UVS230" s="403"/>
      <c r="UWE230" s="727"/>
      <c r="UWH230" s="403"/>
      <c r="UWI230" s="403"/>
      <c r="UWU230" s="727"/>
      <c r="UWX230" s="403"/>
      <c r="UWY230" s="403"/>
      <c r="UXK230" s="727"/>
      <c r="UXN230" s="403"/>
      <c r="UXO230" s="403"/>
      <c r="UYA230" s="727"/>
      <c r="UYD230" s="403"/>
      <c r="UYE230" s="403"/>
      <c r="UYQ230" s="727"/>
      <c r="UYT230" s="403"/>
      <c r="UYU230" s="403"/>
      <c r="UZG230" s="727"/>
      <c r="UZJ230" s="403"/>
      <c r="UZK230" s="403"/>
      <c r="UZW230" s="727"/>
      <c r="UZZ230" s="403"/>
      <c r="VAA230" s="403"/>
      <c r="VAM230" s="727"/>
      <c r="VAP230" s="403"/>
      <c r="VAQ230" s="403"/>
      <c r="VBC230" s="727"/>
      <c r="VBF230" s="403"/>
      <c r="VBG230" s="403"/>
      <c r="VBS230" s="727"/>
      <c r="VBV230" s="403"/>
      <c r="VBW230" s="403"/>
      <c r="VCI230" s="727"/>
      <c r="VCL230" s="403"/>
      <c r="VCM230" s="403"/>
      <c r="VCY230" s="727"/>
      <c r="VDB230" s="403"/>
      <c r="VDC230" s="403"/>
      <c r="VDO230" s="727"/>
      <c r="VDR230" s="403"/>
      <c r="VDS230" s="403"/>
      <c r="VEE230" s="727"/>
      <c r="VEH230" s="403"/>
      <c r="VEI230" s="403"/>
      <c r="VEU230" s="727"/>
      <c r="VEX230" s="403"/>
      <c r="VEY230" s="403"/>
      <c r="VFK230" s="727"/>
      <c r="VFN230" s="403"/>
      <c r="VFO230" s="403"/>
      <c r="VGA230" s="727"/>
      <c r="VGD230" s="403"/>
      <c r="VGE230" s="403"/>
      <c r="VGQ230" s="727"/>
      <c r="VGT230" s="403"/>
      <c r="VGU230" s="403"/>
      <c r="VHG230" s="727"/>
      <c r="VHJ230" s="403"/>
      <c r="VHK230" s="403"/>
      <c r="VHW230" s="727"/>
      <c r="VHZ230" s="403"/>
      <c r="VIA230" s="403"/>
      <c r="VIM230" s="727"/>
      <c r="VIP230" s="403"/>
      <c r="VIQ230" s="403"/>
      <c r="VJC230" s="727"/>
      <c r="VJF230" s="403"/>
      <c r="VJG230" s="403"/>
      <c r="VJS230" s="727"/>
      <c r="VJV230" s="403"/>
      <c r="VJW230" s="403"/>
      <c r="VKI230" s="727"/>
      <c r="VKL230" s="403"/>
      <c r="VKM230" s="403"/>
      <c r="VKY230" s="727"/>
      <c r="VLB230" s="403"/>
      <c r="VLC230" s="403"/>
      <c r="VLO230" s="727"/>
      <c r="VLR230" s="403"/>
      <c r="VLS230" s="403"/>
      <c r="VME230" s="727"/>
      <c r="VMH230" s="403"/>
      <c r="VMI230" s="403"/>
      <c r="VMU230" s="727"/>
      <c r="VMX230" s="403"/>
      <c r="VMY230" s="403"/>
      <c r="VNK230" s="727"/>
      <c r="VNN230" s="403"/>
      <c r="VNO230" s="403"/>
      <c r="VOA230" s="727"/>
      <c r="VOD230" s="403"/>
      <c r="VOE230" s="403"/>
      <c r="VOQ230" s="727"/>
      <c r="VOT230" s="403"/>
      <c r="VOU230" s="403"/>
      <c r="VPG230" s="727"/>
      <c r="VPJ230" s="403"/>
      <c r="VPK230" s="403"/>
      <c r="VPW230" s="727"/>
      <c r="VPZ230" s="403"/>
      <c r="VQA230" s="403"/>
      <c r="VQM230" s="727"/>
      <c r="VQP230" s="403"/>
      <c r="VQQ230" s="403"/>
      <c r="VRC230" s="727"/>
      <c r="VRF230" s="403"/>
      <c r="VRG230" s="403"/>
      <c r="VRS230" s="727"/>
      <c r="VRV230" s="403"/>
      <c r="VRW230" s="403"/>
      <c r="VSI230" s="727"/>
      <c r="VSL230" s="403"/>
      <c r="VSM230" s="403"/>
      <c r="VSY230" s="727"/>
      <c r="VTB230" s="403"/>
      <c r="VTC230" s="403"/>
      <c r="VTO230" s="727"/>
      <c r="VTR230" s="403"/>
      <c r="VTS230" s="403"/>
      <c r="VUE230" s="727"/>
      <c r="VUH230" s="403"/>
      <c r="VUI230" s="403"/>
      <c r="VUU230" s="727"/>
      <c r="VUX230" s="403"/>
      <c r="VUY230" s="403"/>
      <c r="VVK230" s="727"/>
      <c r="VVN230" s="403"/>
      <c r="VVO230" s="403"/>
      <c r="VWA230" s="727"/>
      <c r="VWD230" s="403"/>
      <c r="VWE230" s="403"/>
      <c r="VWQ230" s="727"/>
      <c r="VWT230" s="403"/>
      <c r="VWU230" s="403"/>
      <c r="VXG230" s="727"/>
      <c r="VXJ230" s="403"/>
      <c r="VXK230" s="403"/>
      <c r="VXW230" s="727"/>
      <c r="VXZ230" s="403"/>
      <c r="VYA230" s="403"/>
      <c r="VYM230" s="727"/>
      <c r="VYP230" s="403"/>
      <c r="VYQ230" s="403"/>
      <c r="VZC230" s="727"/>
      <c r="VZF230" s="403"/>
      <c r="VZG230" s="403"/>
      <c r="VZS230" s="727"/>
      <c r="VZV230" s="403"/>
      <c r="VZW230" s="403"/>
      <c r="WAI230" s="727"/>
      <c r="WAL230" s="403"/>
      <c r="WAM230" s="403"/>
      <c r="WAY230" s="727"/>
      <c r="WBB230" s="403"/>
      <c r="WBC230" s="403"/>
      <c r="WBO230" s="727"/>
      <c r="WBR230" s="403"/>
      <c r="WBS230" s="403"/>
      <c r="WCE230" s="727"/>
      <c r="WCH230" s="403"/>
      <c r="WCI230" s="403"/>
      <c r="WCU230" s="727"/>
      <c r="WCX230" s="403"/>
      <c r="WCY230" s="403"/>
      <c r="WDK230" s="727"/>
      <c r="WDN230" s="403"/>
      <c r="WDO230" s="403"/>
      <c r="WEA230" s="727"/>
      <c r="WED230" s="403"/>
      <c r="WEE230" s="403"/>
      <c r="WEQ230" s="727"/>
      <c r="WET230" s="403"/>
      <c r="WEU230" s="403"/>
      <c r="WFG230" s="727"/>
      <c r="WFJ230" s="403"/>
      <c r="WFK230" s="403"/>
      <c r="WFW230" s="727"/>
      <c r="WFZ230" s="403"/>
      <c r="WGA230" s="403"/>
      <c r="WGM230" s="727"/>
      <c r="WGP230" s="403"/>
      <c r="WGQ230" s="403"/>
      <c r="WHC230" s="727"/>
      <c r="WHF230" s="403"/>
      <c r="WHG230" s="403"/>
      <c r="WHS230" s="727"/>
      <c r="WHV230" s="403"/>
      <c r="WHW230" s="403"/>
      <c r="WII230" s="727"/>
      <c r="WIL230" s="403"/>
      <c r="WIM230" s="403"/>
      <c r="WIY230" s="727"/>
      <c r="WJB230" s="403"/>
      <c r="WJC230" s="403"/>
      <c r="WJO230" s="727"/>
      <c r="WJR230" s="403"/>
      <c r="WJS230" s="403"/>
      <c r="WKE230" s="727"/>
      <c r="WKH230" s="403"/>
      <c r="WKI230" s="403"/>
      <c r="WKU230" s="727"/>
      <c r="WKX230" s="403"/>
      <c r="WKY230" s="403"/>
      <c r="WLK230" s="727"/>
      <c r="WLN230" s="403"/>
      <c r="WLO230" s="403"/>
      <c r="WMA230" s="727"/>
      <c r="WMD230" s="403"/>
      <c r="WME230" s="403"/>
      <c r="WMQ230" s="727"/>
      <c r="WMT230" s="403"/>
      <c r="WMU230" s="403"/>
      <c r="WNG230" s="727"/>
      <c r="WNJ230" s="403"/>
      <c r="WNK230" s="403"/>
      <c r="WNW230" s="727"/>
      <c r="WNZ230" s="403"/>
      <c r="WOA230" s="403"/>
      <c r="WOM230" s="727"/>
      <c r="WOP230" s="403"/>
      <c r="WOQ230" s="403"/>
      <c r="WPC230" s="727"/>
      <c r="WPF230" s="403"/>
      <c r="WPG230" s="403"/>
      <c r="WPS230" s="727"/>
      <c r="WPV230" s="403"/>
      <c r="WPW230" s="403"/>
      <c r="WQI230" s="727"/>
      <c r="WQL230" s="403"/>
      <c r="WQM230" s="403"/>
      <c r="WQY230" s="727"/>
      <c r="WRB230" s="403"/>
      <c r="WRC230" s="403"/>
      <c r="WRO230" s="727"/>
      <c r="WRR230" s="403"/>
      <c r="WRS230" s="403"/>
      <c r="WSE230" s="727"/>
      <c r="WSH230" s="403"/>
      <c r="WSI230" s="403"/>
      <c r="WSU230" s="727"/>
      <c r="WSX230" s="403"/>
      <c r="WSY230" s="403"/>
      <c r="WTK230" s="727"/>
      <c r="WTN230" s="403"/>
      <c r="WTO230" s="403"/>
      <c r="WUA230" s="727"/>
      <c r="WUD230" s="403"/>
      <c r="WUE230" s="403"/>
      <c r="WUQ230" s="727"/>
      <c r="WUT230" s="403"/>
      <c r="WUU230" s="403"/>
      <c r="WVG230" s="727"/>
      <c r="WVJ230" s="403"/>
      <c r="WVK230" s="403"/>
      <c r="WVW230" s="727"/>
      <c r="WVZ230" s="403"/>
      <c r="WWA230" s="403"/>
      <c r="WWM230" s="727"/>
      <c r="WWP230" s="403"/>
      <c r="WWQ230" s="403"/>
      <c r="WXC230" s="727"/>
      <c r="WXF230" s="403"/>
      <c r="WXG230" s="403"/>
      <c r="WXS230" s="727"/>
      <c r="WXV230" s="403"/>
      <c r="WXW230" s="403"/>
      <c r="WYI230" s="727"/>
      <c r="WYL230" s="403"/>
      <c r="WYM230" s="403"/>
      <c r="WYY230" s="727"/>
      <c r="WZB230" s="403"/>
      <c r="WZC230" s="403"/>
      <c r="WZO230" s="727"/>
      <c r="WZR230" s="403"/>
      <c r="WZS230" s="403"/>
      <c r="XAE230" s="727"/>
      <c r="XAH230" s="403"/>
      <c r="XAI230" s="403"/>
      <c r="XAU230" s="727"/>
      <c r="XAX230" s="403"/>
      <c r="XAY230" s="403"/>
      <c r="XBK230" s="727"/>
      <c r="XBN230" s="403"/>
      <c r="XBO230" s="403"/>
      <c r="XCA230" s="727"/>
      <c r="XCD230" s="403"/>
      <c r="XCE230" s="403"/>
      <c r="XCQ230" s="727"/>
      <c r="XCT230" s="403"/>
      <c r="XCU230" s="403"/>
      <c r="XDG230" s="727"/>
      <c r="XDJ230" s="403"/>
      <c r="XDK230" s="403"/>
      <c r="XDW230" s="727"/>
      <c r="XDZ230" s="403"/>
      <c r="XEA230" s="403"/>
      <c r="XEM230" s="727"/>
      <c r="XEP230" s="403"/>
      <c r="XEQ230" s="403"/>
      <c r="XFC230" s="727"/>
    </row>
    <row r="231" spans="1:1023 1026:2047 2050:3071 3074:4095 4098:5119 5122:6143 6146:7167 7170:8191 8194:9215 9218:10239 10242:11263 11266:12287 12290:13311 13314:14335 14338:15359 15362:16383" s="94" customFormat="1">
      <c r="A231" s="570" t="s">
        <v>23</v>
      </c>
      <c r="B231" s="571">
        <v>45976</v>
      </c>
      <c r="C231" s="571">
        <v>45980</v>
      </c>
      <c r="D231" s="570" t="s">
        <v>504</v>
      </c>
      <c r="E231" s="570" t="s">
        <v>486</v>
      </c>
      <c r="F231" s="570">
        <v>65</v>
      </c>
      <c r="G231" s="570" t="s">
        <v>499</v>
      </c>
      <c r="H231" s="570">
        <v>1550</v>
      </c>
      <c r="I231" s="570">
        <v>15</v>
      </c>
      <c r="J231" s="570">
        <v>0</v>
      </c>
      <c r="K231" s="570">
        <v>0</v>
      </c>
      <c r="L231" s="570">
        <v>0</v>
      </c>
      <c r="M231" s="570">
        <v>0</v>
      </c>
      <c r="N231" s="570">
        <f t="shared" si="2205"/>
        <v>1565</v>
      </c>
      <c r="O231" s="563">
        <f t="shared" si="2206"/>
        <v>24.076923076923077</v>
      </c>
      <c r="P231" s="570" t="s">
        <v>1283</v>
      </c>
      <c r="R231" s="403"/>
      <c r="S231" s="403"/>
      <c r="AE231" s="727"/>
      <c r="AH231" s="403"/>
      <c r="AI231" s="403"/>
      <c r="AU231" s="727"/>
      <c r="AX231" s="403"/>
      <c r="AY231" s="403"/>
      <c r="BK231" s="727"/>
      <c r="BN231" s="403"/>
      <c r="BO231" s="403"/>
      <c r="CA231" s="727"/>
      <c r="CD231" s="403"/>
      <c r="CE231" s="403"/>
      <c r="CQ231" s="727"/>
      <c r="CT231" s="403"/>
      <c r="CU231" s="403"/>
      <c r="DG231" s="727"/>
      <c r="DJ231" s="403"/>
      <c r="DK231" s="403"/>
      <c r="DW231" s="727"/>
      <c r="DZ231" s="403"/>
      <c r="EA231" s="403"/>
      <c r="EM231" s="727"/>
      <c r="EP231" s="403"/>
      <c r="EQ231" s="403"/>
      <c r="FC231" s="727"/>
      <c r="FF231" s="403"/>
      <c r="FG231" s="403"/>
      <c r="FS231" s="727"/>
      <c r="FV231" s="403"/>
      <c r="FW231" s="403"/>
      <c r="GI231" s="727"/>
      <c r="GL231" s="403"/>
      <c r="GM231" s="403"/>
      <c r="GY231" s="727"/>
      <c r="HB231" s="403"/>
      <c r="HC231" s="403"/>
      <c r="HO231" s="727"/>
      <c r="HR231" s="403"/>
      <c r="HS231" s="403"/>
      <c r="IE231" s="727"/>
      <c r="IH231" s="403"/>
      <c r="II231" s="403"/>
      <c r="IU231" s="727"/>
      <c r="IX231" s="403"/>
      <c r="IY231" s="403"/>
      <c r="JK231" s="727"/>
      <c r="JN231" s="403"/>
      <c r="JO231" s="403"/>
      <c r="KA231" s="727"/>
      <c r="KD231" s="403"/>
      <c r="KE231" s="403"/>
      <c r="KQ231" s="727"/>
      <c r="KT231" s="403"/>
      <c r="KU231" s="403"/>
      <c r="LG231" s="727"/>
      <c r="LJ231" s="403"/>
      <c r="LK231" s="403"/>
      <c r="LW231" s="727"/>
      <c r="LZ231" s="403"/>
      <c r="MA231" s="403"/>
      <c r="MM231" s="727"/>
      <c r="MP231" s="403"/>
      <c r="MQ231" s="403"/>
      <c r="NC231" s="727"/>
      <c r="NF231" s="403"/>
      <c r="NG231" s="403"/>
      <c r="NS231" s="727"/>
      <c r="NV231" s="403"/>
      <c r="NW231" s="403"/>
      <c r="OI231" s="727"/>
      <c r="OL231" s="403"/>
      <c r="OM231" s="403"/>
      <c r="OY231" s="727"/>
      <c r="PB231" s="403"/>
      <c r="PC231" s="403"/>
      <c r="PO231" s="727"/>
      <c r="PR231" s="403"/>
      <c r="PS231" s="403"/>
      <c r="QE231" s="727"/>
      <c r="QH231" s="403"/>
      <c r="QI231" s="403"/>
      <c r="QU231" s="727"/>
      <c r="QX231" s="403"/>
      <c r="QY231" s="403"/>
      <c r="RK231" s="727"/>
      <c r="RN231" s="403"/>
      <c r="RO231" s="403"/>
      <c r="SA231" s="727"/>
      <c r="SD231" s="403"/>
      <c r="SE231" s="403"/>
      <c r="SQ231" s="727"/>
      <c r="ST231" s="403"/>
      <c r="SU231" s="403"/>
      <c r="TG231" s="727"/>
      <c r="TJ231" s="403"/>
      <c r="TK231" s="403"/>
      <c r="TW231" s="727"/>
      <c r="TZ231" s="403"/>
      <c r="UA231" s="403"/>
      <c r="UM231" s="727"/>
      <c r="UP231" s="403"/>
      <c r="UQ231" s="403"/>
      <c r="VC231" s="727"/>
      <c r="VF231" s="403"/>
      <c r="VG231" s="403"/>
      <c r="VS231" s="727"/>
      <c r="VV231" s="403"/>
      <c r="VW231" s="403"/>
      <c r="WI231" s="727"/>
      <c r="WL231" s="403"/>
      <c r="WM231" s="403"/>
      <c r="WY231" s="727"/>
      <c r="XB231" s="403"/>
      <c r="XC231" s="403"/>
      <c r="XO231" s="727"/>
      <c r="XR231" s="403"/>
      <c r="XS231" s="403"/>
      <c r="YE231" s="727"/>
      <c r="YH231" s="403"/>
      <c r="YI231" s="403"/>
      <c r="YU231" s="727"/>
      <c r="YX231" s="403"/>
      <c r="YY231" s="403"/>
      <c r="ZK231" s="727"/>
      <c r="ZN231" s="403"/>
      <c r="ZO231" s="403"/>
      <c r="AAA231" s="727"/>
      <c r="AAD231" s="403"/>
      <c r="AAE231" s="403"/>
      <c r="AAQ231" s="727"/>
      <c r="AAT231" s="403"/>
      <c r="AAU231" s="403"/>
      <c r="ABG231" s="727"/>
      <c r="ABJ231" s="403"/>
      <c r="ABK231" s="403"/>
      <c r="ABW231" s="727"/>
      <c r="ABZ231" s="403"/>
      <c r="ACA231" s="403"/>
      <c r="ACM231" s="727"/>
      <c r="ACP231" s="403"/>
      <c r="ACQ231" s="403"/>
      <c r="ADC231" s="727"/>
      <c r="ADF231" s="403"/>
      <c r="ADG231" s="403"/>
      <c r="ADS231" s="727"/>
      <c r="ADV231" s="403"/>
      <c r="ADW231" s="403"/>
      <c r="AEI231" s="727"/>
      <c r="AEL231" s="403"/>
      <c r="AEM231" s="403"/>
      <c r="AEY231" s="727"/>
      <c r="AFB231" s="403"/>
      <c r="AFC231" s="403"/>
      <c r="AFO231" s="727"/>
      <c r="AFR231" s="403"/>
      <c r="AFS231" s="403"/>
      <c r="AGE231" s="727"/>
      <c r="AGH231" s="403"/>
      <c r="AGI231" s="403"/>
      <c r="AGU231" s="727"/>
      <c r="AGX231" s="403"/>
      <c r="AGY231" s="403"/>
      <c r="AHK231" s="727"/>
      <c r="AHN231" s="403"/>
      <c r="AHO231" s="403"/>
      <c r="AIA231" s="727"/>
      <c r="AID231" s="403"/>
      <c r="AIE231" s="403"/>
      <c r="AIQ231" s="727"/>
      <c r="AIT231" s="403"/>
      <c r="AIU231" s="403"/>
      <c r="AJG231" s="727"/>
      <c r="AJJ231" s="403"/>
      <c r="AJK231" s="403"/>
      <c r="AJW231" s="727"/>
      <c r="AJZ231" s="403"/>
      <c r="AKA231" s="403"/>
      <c r="AKM231" s="727"/>
      <c r="AKP231" s="403"/>
      <c r="AKQ231" s="403"/>
      <c r="ALC231" s="727"/>
      <c r="ALF231" s="403"/>
      <c r="ALG231" s="403"/>
      <c r="ALS231" s="727"/>
      <c r="ALV231" s="403"/>
      <c r="ALW231" s="403"/>
      <c r="AMI231" s="727"/>
      <c r="AML231" s="403"/>
      <c r="AMM231" s="403"/>
      <c r="AMY231" s="727"/>
      <c r="ANB231" s="403"/>
      <c r="ANC231" s="403"/>
      <c r="ANO231" s="727"/>
      <c r="ANR231" s="403"/>
      <c r="ANS231" s="403"/>
      <c r="AOE231" s="727"/>
      <c r="AOH231" s="403"/>
      <c r="AOI231" s="403"/>
      <c r="AOU231" s="727"/>
      <c r="AOX231" s="403"/>
      <c r="AOY231" s="403"/>
      <c r="APK231" s="727"/>
      <c r="APN231" s="403"/>
      <c r="APO231" s="403"/>
      <c r="AQA231" s="727"/>
      <c r="AQD231" s="403"/>
      <c r="AQE231" s="403"/>
      <c r="AQQ231" s="727"/>
      <c r="AQT231" s="403"/>
      <c r="AQU231" s="403"/>
      <c r="ARG231" s="727"/>
      <c r="ARJ231" s="403"/>
      <c r="ARK231" s="403"/>
      <c r="ARW231" s="727"/>
      <c r="ARZ231" s="403"/>
      <c r="ASA231" s="403"/>
      <c r="ASM231" s="727"/>
      <c r="ASP231" s="403"/>
      <c r="ASQ231" s="403"/>
      <c r="ATC231" s="727"/>
      <c r="ATF231" s="403"/>
      <c r="ATG231" s="403"/>
      <c r="ATS231" s="727"/>
      <c r="ATV231" s="403"/>
      <c r="ATW231" s="403"/>
      <c r="AUI231" s="727"/>
      <c r="AUL231" s="403"/>
      <c r="AUM231" s="403"/>
      <c r="AUY231" s="727"/>
      <c r="AVB231" s="403"/>
      <c r="AVC231" s="403"/>
      <c r="AVO231" s="727"/>
      <c r="AVR231" s="403"/>
      <c r="AVS231" s="403"/>
      <c r="AWE231" s="727"/>
      <c r="AWH231" s="403"/>
      <c r="AWI231" s="403"/>
      <c r="AWU231" s="727"/>
      <c r="AWX231" s="403"/>
      <c r="AWY231" s="403"/>
      <c r="AXK231" s="727"/>
      <c r="AXN231" s="403"/>
      <c r="AXO231" s="403"/>
      <c r="AYA231" s="727"/>
      <c r="AYD231" s="403"/>
      <c r="AYE231" s="403"/>
      <c r="AYQ231" s="727"/>
      <c r="AYT231" s="403"/>
      <c r="AYU231" s="403"/>
      <c r="AZG231" s="727"/>
      <c r="AZJ231" s="403"/>
      <c r="AZK231" s="403"/>
      <c r="AZW231" s="727"/>
      <c r="AZZ231" s="403"/>
      <c r="BAA231" s="403"/>
      <c r="BAM231" s="727"/>
      <c r="BAP231" s="403"/>
      <c r="BAQ231" s="403"/>
      <c r="BBC231" s="727"/>
      <c r="BBF231" s="403"/>
      <c r="BBG231" s="403"/>
      <c r="BBS231" s="727"/>
      <c r="BBV231" s="403"/>
      <c r="BBW231" s="403"/>
      <c r="BCI231" s="727"/>
      <c r="BCL231" s="403"/>
      <c r="BCM231" s="403"/>
      <c r="BCY231" s="727"/>
      <c r="BDB231" s="403"/>
      <c r="BDC231" s="403"/>
      <c r="BDO231" s="727"/>
      <c r="BDR231" s="403"/>
      <c r="BDS231" s="403"/>
      <c r="BEE231" s="727"/>
      <c r="BEH231" s="403"/>
      <c r="BEI231" s="403"/>
      <c r="BEU231" s="727"/>
      <c r="BEX231" s="403"/>
      <c r="BEY231" s="403"/>
      <c r="BFK231" s="727"/>
      <c r="BFN231" s="403"/>
      <c r="BFO231" s="403"/>
      <c r="BGA231" s="727"/>
      <c r="BGD231" s="403"/>
      <c r="BGE231" s="403"/>
      <c r="BGQ231" s="727"/>
      <c r="BGT231" s="403"/>
      <c r="BGU231" s="403"/>
      <c r="BHG231" s="727"/>
      <c r="BHJ231" s="403"/>
      <c r="BHK231" s="403"/>
      <c r="BHW231" s="727"/>
      <c r="BHZ231" s="403"/>
      <c r="BIA231" s="403"/>
      <c r="BIM231" s="727"/>
      <c r="BIP231" s="403"/>
      <c r="BIQ231" s="403"/>
      <c r="BJC231" s="727"/>
      <c r="BJF231" s="403"/>
      <c r="BJG231" s="403"/>
      <c r="BJS231" s="727"/>
      <c r="BJV231" s="403"/>
      <c r="BJW231" s="403"/>
      <c r="BKI231" s="727"/>
      <c r="BKL231" s="403"/>
      <c r="BKM231" s="403"/>
      <c r="BKY231" s="727"/>
      <c r="BLB231" s="403"/>
      <c r="BLC231" s="403"/>
      <c r="BLO231" s="727"/>
      <c r="BLR231" s="403"/>
      <c r="BLS231" s="403"/>
      <c r="BME231" s="727"/>
      <c r="BMH231" s="403"/>
      <c r="BMI231" s="403"/>
      <c r="BMU231" s="727"/>
      <c r="BMX231" s="403"/>
      <c r="BMY231" s="403"/>
      <c r="BNK231" s="727"/>
      <c r="BNN231" s="403"/>
      <c r="BNO231" s="403"/>
      <c r="BOA231" s="727"/>
      <c r="BOD231" s="403"/>
      <c r="BOE231" s="403"/>
      <c r="BOQ231" s="727"/>
      <c r="BOT231" s="403"/>
      <c r="BOU231" s="403"/>
      <c r="BPG231" s="727"/>
      <c r="BPJ231" s="403"/>
      <c r="BPK231" s="403"/>
      <c r="BPW231" s="727"/>
      <c r="BPZ231" s="403"/>
      <c r="BQA231" s="403"/>
      <c r="BQM231" s="727"/>
      <c r="BQP231" s="403"/>
      <c r="BQQ231" s="403"/>
      <c r="BRC231" s="727"/>
      <c r="BRF231" s="403"/>
      <c r="BRG231" s="403"/>
      <c r="BRS231" s="727"/>
      <c r="BRV231" s="403"/>
      <c r="BRW231" s="403"/>
      <c r="BSI231" s="727"/>
      <c r="BSL231" s="403"/>
      <c r="BSM231" s="403"/>
      <c r="BSY231" s="727"/>
      <c r="BTB231" s="403"/>
      <c r="BTC231" s="403"/>
      <c r="BTO231" s="727"/>
      <c r="BTR231" s="403"/>
      <c r="BTS231" s="403"/>
      <c r="BUE231" s="727"/>
      <c r="BUH231" s="403"/>
      <c r="BUI231" s="403"/>
      <c r="BUU231" s="727"/>
      <c r="BUX231" s="403"/>
      <c r="BUY231" s="403"/>
      <c r="BVK231" s="727"/>
      <c r="BVN231" s="403"/>
      <c r="BVO231" s="403"/>
      <c r="BWA231" s="727"/>
      <c r="BWD231" s="403"/>
      <c r="BWE231" s="403"/>
      <c r="BWQ231" s="727"/>
      <c r="BWT231" s="403"/>
      <c r="BWU231" s="403"/>
      <c r="BXG231" s="727"/>
      <c r="BXJ231" s="403"/>
      <c r="BXK231" s="403"/>
      <c r="BXW231" s="727"/>
      <c r="BXZ231" s="403"/>
      <c r="BYA231" s="403"/>
      <c r="BYM231" s="727"/>
      <c r="BYP231" s="403"/>
      <c r="BYQ231" s="403"/>
      <c r="BZC231" s="727"/>
      <c r="BZF231" s="403"/>
      <c r="BZG231" s="403"/>
      <c r="BZS231" s="727"/>
      <c r="BZV231" s="403"/>
      <c r="BZW231" s="403"/>
      <c r="CAI231" s="727"/>
      <c r="CAL231" s="403"/>
      <c r="CAM231" s="403"/>
      <c r="CAY231" s="727"/>
      <c r="CBB231" s="403"/>
      <c r="CBC231" s="403"/>
      <c r="CBO231" s="727"/>
      <c r="CBR231" s="403"/>
      <c r="CBS231" s="403"/>
      <c r="CCE231" s="727"/>
      <c r="CCH231" s="403"/>
      <c r="CCI231" s="403"/>
      <c r="CCU231" s="727"/>
      <c r="CCX231" s="403"/>
      <c r="CCY231" s="403"/>
      <c r="CDK231" s="727"/>
      <c r="CDN231" s="403"/>
      <c r="CDO231" s="403"/>
      <c r="CEA231" s="727"/>
      <c r="CED231" s="403"/>
      <c r="CEE231" s="403"/>
      <c r="CEQ231" s="727"/>
      <c r="CET231" s="403"/>
      <c r="CEU231" s="403"/>
      <c r="CFG231" s="727"/>
      <c r="CFJ231" s="403"/>
      <c r="CFK231" s="403"/>
      <c r="CFW231" s="727"/>
      <c r="CFZ231" s="403"/>
      <c r="CGA231" s="403"/>
      <c r="CGM231" s="727"/>
      <c r="CGP231" s="403"/>
      <c r="CGQ231" s="403"/>
      <c r="CHC231" s="727"/>
      <c r="CHF231" s="403"/>
      <c r="CHG231" s="403"/>
      <c r="CHS231" s="727"/>
      <c r="CHV231" s="403"/>
      <c r="CHW231" s="403"/>
      <c r="CII231" s="727"/>
      <c r="CIL231" s="403"/>
      <c r="CIM231" s="403"/>
      <c r="CIY231" s="727"/>
      <c r="CJB231" s="403"/>
      <c r="CJC231" s="403"/>
      <c r="CJO231" s="727"/>
      <c r="CJR231" s="403"/>
      <c r="CJS231" s="403"/>
      <c r="CKE231" s="727"/>
      <c r="CKH231" s="403"/>
      <c r="CKI231" s="403"/>
      <c r="CKU231" s="727"/>
      <c r="CKX231" s="403"/>
      <c r="CKY231" s="403"/>
      <c r="CLK231" s="727"/>
      <c r="CLN231" s="403"/>
      <c r="CLO231" s="403"/>
      <c r="CMA231" s="727"/>
      <c r="CMD231" s="403"/>
      <c r="CME231" s="403"/>
      <c r="CMQ231" s="727"/>
      <c r="CMT231" s="403"/>
      <c r="CMU231" s="403"/>
      <c r="CNG231" s="727"/>
      <c r="CNJ231" s="403"/>
      <c r="CNK231" s="403"/>
      <c r="CNW231" s="727"/>
      <c r="CNZ231" s="403"/>
      <c r="COA231" s="403"/>
      <c r="COM231" s="727"/>
      <c r="COP231" s="403"/>
      <c r="COQ231" s="403"/>
      <c r="CPC231" s="727"/>
      <c r="CPF231" s="403"/>
      <c r="CPG231" s="403"/>
      <c r="CPS231" s="727"/>
      <c r="CPV231" s="403"/>
      <c r="CPW231" s="403"/>
      <c r="CQI231" s="727"/>
      <c r="CQL231" s="403"/>
      <c r="CQM231" s="403"/>
      <c r="CQY231" s="727"/>
      <c r="CRB231" s="403"/>
      <c r="CRC231" s="403"/>
      <c r="CRO231" s="727"/>
      <c r="CRR231" s="403"/>
      <c r="CRS231" s="403"/>
      <c r="CSE231" s="727"/>
      <c r="CSH231" s="403"/>
      <c r="CSI231" s="403"/>
      <c r="CSU231" s="727"/>
      <c r="CSX231" s="403"/>
      <c r="CSY231" s="403"/>
      <c r="CTK231" s="727"/>
      <c r="CTN231" s="403"/>
      <c r="CTO231" s="403"/>
      <c r="CUA231" s="727"/>
      <c r="CUD231" s="403"/>
      <c r="CUE231" s="403"/>
      <c r="CUQ231" s="727"/>
      <c r="CUT231" s="403"/>
      <c r="CUU231" s="403"/>
      <c r="CVG231" s="727"/>
      <c r="CVJ231" s="403"/>
      <c r="CVK231" s="403"/>
      <c r="CVW231" s="727"/>
      <c r="CVZ231" s="403"/>
      <c r="CWA231" s="403"/>
      <c r="CWM231" s="727"/>
      <c r="CWP231" s="403"/>
      <c r="CWQ231" s="403"/>
      <c r="CXC231" s="727"/>
      <c r="CXF231" s="403"/>
      <c r="CXG231" s="403"/>
      <c r="CXS231" s="727"/>
      <c r="CXV231" s="403"/>
      <c r="CXW231" s="403"/>
      <c r="CYI231" s="727"/>
      <c r="CYL231" s="403"/>
      <c r="CYM231" s="403"/>
      <c r="CYY231" s="727"/>
      <c r="CZB231" s="403"/>
      <c r="CZC231" s="403"/>
      <c r="CZO231" s="727"/>
      <c r="CZR231" s="403"/>
      <c r="CZS231" s="403"/>
      <c r="DAE231" s="727"/>
      <c r="DAH231" s="403"/>
      <c r="DAI231" s="403"/>
      <c r="DAU231" s="727"/>
      <c r="DAX231" s="403"/>
      <c r="DAY231" s="403"/>
      <c r="DBK231" s="727"/>
      <c r="DBN231" s="403"/>
      <c r="DBO231" s="403"/>
      <c r="DCA231" s="727"/>
      <c r="DCD231" s="403"/>
      <c r="DCE231" s="403"/>
      <c r="DCQ231" s="727"/>
      <c r="DCT231" s="403"/>
      <c r="DCU231" s="403"/>
      <c r="DDG231" s="727"/>
      <c r="DDJ231" s="403"/>
      <c r="DDK231" s="403"/>
      <c r="DDW231" s="727"/>
      <c r="DDZ231" s="403"/>
      <c r="DEA231" s="403"/>
      <c r="DEM231" s="727"/>
      <c r="DEP231" s="403"/>
      <c r="DEQ231" s="403"/>
      <c r="DFC231" s="727"/>
      <c r="DFF231" s="403"/>
      <c r="DFG231" s="403"/>
      <c r="DFS231" s="727"/>
      <c r="DFV231" s="403"/>
      <c r="DFW231" s="403"/>
      <c r="DGI231" s="727"/>
      <c r="DGL231" s="403"/>
      <c r="DGM231" s="403"/>
      <c r="DGY231" s="727"/>
      <c r="DHB231" s="403"/>
      <c r="DHC231" s="403"/>
      <c r="DHO231" s="727"/>
      <c r="DHR231" s="403"/>
      <c r="DHS231" s="403"/>
      <c r="DIE231" s="727"/>
      <c r="DIH231" s="403"/>
      <c r="DII231" s="403"/>
      <c r="DIU231" s="727"/>
      <c r="DIX231" s="403"/>
      <c r="DIY231" s="403"/>
      <c r="DJK231" s="727"/>
      <c r="DJN231" s="403"/>
      <c r="DJO231" s="403"/>
      <c r="DKA231" s="727"/>
      <c r="DKD231" s="403"/>
      <c r="DKE231" s="403"/>
      <c r="DKQ231" s="727"/>
      <c r="DKT231" s="403"/>
      <c r="DKU231" s="403"/>
      <c r="DLG231" s="727"/>
      <c r="DLJ231" s="403"/>
      <c r="DLK231" s="403"/>
      <c r="DLW231" s="727"/>
      <c r="DLZ231" s="403"/>
      <c r="DMA231" s="403"/>
      <c r="DMM231" s="727"/>
      <c r="DMP231" s="403"/>
      <c r="DMQ231" s="403"/>
      <c r="DNC231" s="727"/>
      <c r="DNF231" s="403"/>
      <c r="DNG231" s="403"/>
      <c r="DNS231" s="727"/>
      <c r="DNV231" s="403"/>
      <c r="DNW231" s="403"/>
      <c r="DOI231" s="727"/>
      <c r="DOL231" s="403"/>
      <c r="DOM231" s="403"/>
      <c r="DOY231" s="727"/>
      <c r="DPB231" s="403"/>
      <c r="DPC231" s="403"/>
      <c r="DPO231" s="727"/>
      <c r="DPR231" s="403"/>
      <c r="DPS231" s="403"/>
      <c r="DQE231" s="727"/>
      <c r="DQH231" s="403"/>
      <c r="DQI231" s="403"/>
      <c r="DQU231" s="727"/>
      <c r="DQX231" s="403"/>
      <c r="DQY231" s="403"/>
      <c r="DRK231" s="727"/>
      <c r="DRN231" s="403"/>
      <c r="DRO231" s="403"/>
      <c r="DSA231" s="727"/>
      <c r="DSD231" s="403"/>
      <c r="DSE231" s="403"/>
      <c r="DSQ231" s="727"/>
      <c r="DST231" s="403"/>
      <c r="DSU231" s="403"/>
      <c r="DTG231" s="727"/>
      <c r="DTJ231" s="403"/>
      <c r="DTK231" s="403"/>
      <c r="DTW231" s="727"/>
      <c r="DTZ231" s="403"/>
      <c r="DUA231" s="403"/>
      <c r="DUM231" s="727"/>
      <c r="DUP231" s="403"/>
      <c r="DUQ231" s="403"/>
      <c r="DVC231" s="727"/>
      <c r="DVF231" s="403"/>
      <c r="DVG231" s="403"/>
      <c r="DVS231" s="727"/>
      <c r="DVV231" s="403"/>
      <c r="DVW231" s="403"/>
      <c r="DWI231" s="727"/>
      <c r="DWL231" s="403"/>
      <c r="DWM231" s="403"/>
      <c r="DWY231" s="727"/>
      <c r="DXB231" s="403"/>
      <c r="DXC231" s="403"/>
      <c r="DXO231" s="727"/>
      <c r="DXR231" s="403"/>
      <c r="DXS231" s="403"/>
      <c r="DYE231" s="727"/>
      <c r="DYH231" s="403"/>
      <c r="DYI231" s="403"/>
      <c r="DYU231" s="727"/>
      <c r="DYX231" s="403"/>
      <c r="DYY231" s="403"/>
      <c r="DZK231" s="727"/>
      <c r="DZN231" s="403"/>
      <c r="DZO231" s="403"/>
      <c r="EAA231" s="727"/>
      <c r="EAD231" s="403"/>
      <c r="EAE231" s="403"/>
      <c r="EAQ231" s="727"/>
      <c r="EAT231" s="403"/>
      <c r="EAU231" s="403"/>
      <c r="EBG231" s="727"/>
      <c r="EBJ231" s="403"/>
      <c r="EBK231" s="403"/>
      <c r="EBW231" s="727"/>
      <c r="EBZ231" s="403"/>
      <c r="ECA231" s="403"/>
      <c r="ECM231" s="727"/>
      <c r="ECP231" s="403"/>
      <c r="ECQ231" s="403"/>
      <c r="EDC231" s="727"/>
      <c r="EDF231" s="403"/>
      <c r="EDG231" s="403"/>
      <c r="EDS231" s="727"/>
      <c r="EDV231" s="403"/>
      <c r="EDW231" s="403"/>
      <c r="EEI231" s="727"/>
      <c r="EEL231" s="403"/>
      <c r="EEM231" s="403"/>
      <c r="EEY231" s="727"/>
      <c r="EFB231" s="403"/>
      <c r="EFC231" s="403"/>
      <c r="EFO231" s="727"/>
      <c r="EFR231" s="403"/>
      <c r="EFS231" s="403"/>
      <c r="EGE231" s="727"/>
      <c r="EGH231" s="403"/>
      <c r="EGI231" s="403"/>
      <c r="EGU231" s="727"/>
      <c r="EGX231" s="403"/>
      <c r="EGY231" s="403"/>
      <c r="EHK231" s="727"/>
      <c r="EHN231" s="403"/>
      <c r="EHO231" s="403"/>
      <c r="EIA231" s="727"/>
      <c r="EID231" s="403"/>
      <c r="EIE231" s="403"/>
      <c r="EIQ231" s="727"/>
      <c r="EIT231" s="403"/>
      <c r="EIU231" s="403"/>
      <c r="EJG231" s="727"/>
      <c r="EJJ231" s="403"/>
      <c r="EJK231" s="403"/>
      <c r="EJW231" s="727"/>
      <c r="EJZ231" s="403"/>
      <c r="EKA231" s="403"/>
      <c r="EKM231" s="727"/>
      <c r="EKP231" s="403"/>
      <c r="EKQ231" s="403"/>
      <c r="ELC231" s="727"/>
      <c r="ELF231" s="403"/>
      <c r="ELG231" s="403"/>
      <c r="ELS231" s="727"/>
      <c r="ELV231" s="403"/>
      <c r="ELW231" s="403"/>
      <c r="EMI231" s="727"/>
      <c r="EML231" s="403"/>
      <c r="EMM231" s="403"/>
      <c r="EMY231" s="727"/>
      <c r="ENB231" s="403"/>
      <c r="ENC231" s="403"/>
      <c r="ENO231" s="727"/>
      <c r="ENR231" s="403"/>
      <c r="ENS231" s="403"/>
      <c r="EOE231" s="727"/>
      <c r="EOH231" s="403"/>
      <c r="EOI231" s="403"/>
      <c r="EOU231" s="727"/>
      <c r="EOX231" s="403"/>
      <c r="EOY231" s="403"/>
      <c r="EPK231" s="727"/>
      <c r="EPN231" s="403"/>
      <c r="EPO231" s="403"/>
      <c r="EQA231" s="727"/>
      <c r="EQD231" s="403"/>
      <c r="EQE231" s="403"/>
      <c r="EQQ231" s="727"/>
      <c r="EQT231" s="403"/>
      <c r="EQU231" s="403"/>
      <c r="ERG231" s="727"/>
      <c r="ERJ231" s="403"/>
      <c r="ERK231" s="403"/>
      <c r="ERW231" s="727"/>
      <c r="ERZ231" s="403"/>
      <c r="ESA231" s="403"/>
      <c r="ESM231" s="727"/>
      <c r="ESP231" s="403"/>
      <c r="ESQ231" s="403"/>
      <c r="ETC231" s="727"/>
      <c r="ETF231" s="403"/>
      <c r="ETG231" s="403"/>
      <c r="ETS231" s="727"/>
      <c r="ETV231" s="403"/>
      <c r="ETW231" s="403"/>
      <c r="EUI231" s="727"/>
      <c r="EUL231" s="403"/>
      <c r="EUM231" s="403"/>
      <c r="EUY231" s="727"/>
      <c r="EVB231" s="403"/>
      <c r="EVC231" s="403"/>
      <c r="EVO231" s="727"/>
      <c r="EVR231" s="403"/>
      <c r="EVS231" s="403"/>
      <c r="EWE231" s="727"/>
      <c r="EWH231" s="403"/>
      <c r="EWI231" s="403"/>
      <c r="EWU231" s="727"/>
      <c r="EWX231" s="403"/>
      <c r="EWY231" s="403"/>
      <c r="EXK231" s="727"/>
      <c r="EXN231" s="403"/>
      <c r="EXO231" s="403"/>
      <c r="EYA231" s="727"/>
      <c r="EYD231" s="403"/>
      <c r="EYE231" s="403"/>
      <c r="EYQ231" s="727"/>
      <c r="EYT231" s="403"/>
      <c r="EYU231" s="403"/>
      <c r="EZG231" s="727"/>
      <c r="EZJ231" s="403"/>
      <c r="EZK231" s="403"/>
      <c r="EZW231" s="727"/>
      <c r="EZZ231" s="403"/>
      <c r="FAA231" s="403"/>
      <c r="FAM231" s="727"/>
      <c r="FAP231" s="403"/>
      <c r="FAQ231" s="403"/>
      <c r="FBC231" s="727"/>
      <c r="FBF231" s="403"/>
      <c r="FBG231" s="403"/>
      <c r="FBS231" s="727"/>
      <c r="FBV231" s="403"/>
      <c r="FBW231" s="403"/>
      <c r="FCI231" s="727"/>
      <c r="FCL231" s="403"/>
      <c r="FCM231" s="403"/>
      <c r="FCY231" s="727"/>
      <c r="FDB231" s="403"/>
      <c r="FDC231" s="403"/>
      <c r="FDO231" s="727"/>
      <c r="FDR231" s="403"/>
      <c r="FDS231" s="403"/>
      <c r="FEE231" s="727"/>
      <c r="FEH231" s="403"/>
      <c r="FEI231" s="403"/>
      <c r="FEU231" s="727"/>
      <c r="FEX231" s="403"/>
      <c r="FEY231" s="403"/>
      <c r="FFK231" s="727"/>
      <c r="FFN231" s="403"/>
      <c r="FFO231" s="403"/>
      <c r="FGA231" s="727"/>
      <c r="FGD231" s="403"/>
      <c r="FGE231" s="403"/>
      <c r="FGQ231" s="727"/>
      <c r="FGT231" s="403"/>
      <c r="FGU231" s="403"/>
      <c r="FHG231" s="727"/>
      <c r="FHJ231" s="403"/>
      <c r="FHK231" s="403"/>
      <c r="FHW231" s="727"/>
      <c r="FHZ231" s="403"/>
      <c r="FIA231" s="403"/>
      <c r="FIM231" s="727"/>
      <c r="FIP231" s="403"/>
      <c r="FIQ231" s="403"/>
      <c r="FJC231" s="727"/>
      <c r="FJF231" s="403"/>
      <c r="FJG231" s="403"/>
      <c r="FJS231" s="727"/>
      <c r="FJV231" s="403"/>
      <c r="FJW231" s="403"/>
      <c r="FKI231" s="727"/>
      <c r="FKL231" s="403"/>
      <c r="FKM231" s="403"/>
      <c r="FKY231" s="727"/>
      <c r="FLB231" s="403"/>
      <c r="FLC231" s="403"/>
      <c r="FLO231" s="727"/>
      <c r="FLR231" s="403"/>
      <c r="FLS231" s="403"/>
      <c r="FME231" s="727"/>
      <c r="FMH231" s="403"/>
      <c r="FMI231" s="403"/>
      <c r="FMU231" s="727"/>
      <c r="FMX231" s="403"/>
      <c r="FMY231" s="403"/>
      <c r="FNK231" s="727"/>
      <c r="FNN231" s="403"/>
      <c r="FNO231" s="403"/>
      <c r="FOA231" s="727"/>
      <c r="FOD231" s="403"/>
      <c r="FOE231" s="403"/>
      <c r="FOQ231" s="727"/>
      <c r="FOT231" s="403"/>
      <c r="FOU231" s="403"/>
      <c r="FPG231" s="727"/>
      <c r="FPJ231" s="403"/>
      <c r="FPK231" s="403"/>
      <c r="FPW231" s="727"/>
      <c r="FPZ231" s="403"/>
      <c r="FQA231" s="403"/>
      <c r="FQM231" s="727"/>
      <c r="FQP231" s="403"/>
      <c r="FQQ231" s="403"/>
      <c r="FRC231" s="727"/>
      <c r="FRF231" s="403"/>
      <c r="FRG231" s="403"/>
      <c r="FRS231" s="727"/>
      <c r="FRV231" s="403"/>
      <c r="FRW231" s="403"/>
      <c r="FSI231" s="727"/>
      <c r="FSL231" s="403"/>
      <c r="FSM231" s="403"/>
      <c r="FSY231" s="727"/>
      <c r="FTB231" s="403"/>
      <c r="FTC231" s="403"/>
      <c r="FTO231" s="727"/>
      <c r="FTR231" s="403"/>
      <c r="FTS231" s="403"/>
      <c r="FUE231" s="727"/>
      <c r="FUH231" s="403"/>
      <c r="FUI231" s="403"/>
      <c r="FUU231" s="727"/>
      <c r="FUX231" s="403"/>
      <c r="FUY231" s="403"/>
      <c r="FVK231" s="727"/>
      <c r="FVN231" s="403"/>
      <c r="FVO231" s="403"/>
      <c r="FWA231" s="727"/>
      <c r="FWD231" s="403"/>
      <c r="FWE231" s="403"/>
      <c r="FWQ231" s="727"/>
      <c r="FWT231" s="403"/>
      <c r="FWU231" s="403"/>
      <c r="FXG231" s="727"/>
      <c r="FXJ231" s="403"/>
      <c r="FXK231" s="403"/>
      <c r="FXW231" s="727"/>
      <c r="FXZ231" s="403"/>
      <c r="FYA231" s="403"/>
      <c r="FYM231" s="727"/>
      <c r="FYP231" s="403"/>
      <c r="FYQ231" s="403"/>
      <c r="FZC231" s="727"/>
      <c r="FZF231" s="403"/>
      <c r="FZG231" s="403"/>
      <c r="FZS231" s="727"/>
      <c r="FZV231" s="403"/>
      <c r="FZW231" s="403"/>
      <c r="GAI231" s="727"/>
      <c r="GAL231" s="403"/>
      <c r="GAM231" s="403"/>
      <c r="GAY231" s="727"/>
      <c r="GBB231" s="403"/>
      <c r="GBC231" s="403"/>
      <c r="GBO231" s="727"/>
      <c r="GBR231" s="403"/>
      <c r="GBS231" s="403"/>
      <c r="GCE231" s="727"/>
      <c r="GCH231" s="403"/>
      <c r="GCI231" s="403"/>
      <c r="GCU231" s="727"/>
      <c r="GCX231" s="403"/>
      <c r="GCY231" s="403"/>
      <c r="GDK231" s="727"/>
      <c r="GDN231" s="403"/>
      <c r="GDO231" s="403"/>
      <c r="GEA231" s="727"/>
      <c r="GED231" s="403"/>
      <c r="GEE231" s="403"/>
      <c r="GEQ231" s="727"/>
      <c r="GET231" s="403"/>
      <c r="GEU231" s="403"/>
      <c r="GFG231" s="727"/>
      <c r="GFJ231" s="403"/>
      <c r="GFK231" s="403"/>
      <c r="GFW231" s="727"/>
      <c r="GFZ231" s="403"/>
      <c r="GGA231" s="403"/>
      <c r="GGM231" s="727"/>
      <c r="GGP231" s="403"/>
      <c r="GGQ231" s="403"/>
      <c r="GHC231" s="727"/>
      <c r="GHF231" s="403"/>
      <c r="GHG231" s="403"/>
      <c r="GHS231" s="727"/>
      <c r="GHV231" s="403"/>
      <c r="GHW231" s="403"/>
      <c r="GII231" s="727"/>
      <c r="GIL231" s="403"/>
      <c r="GIM231" s="403"/>
      <c r="GIY231" s="727"/>
      <c r="GJB231" s="403"/>
      <c r="GJC231" s="403"/>
      <c r="GJO231" s="727"/>
      <c r="GJR231" s="403"/>
      <c r="GJS231" s="403"/>
      <c r="GKE231" s="727"/>
      <c r="GKH231" s="403"/>
      <c r="GKI231" s="403"/>
      <c r="GKU231" s="727"/>
      <c r="GKX231" s="403"/>
      <c r="GKY231" s="403"/>
      <c r="GLK231" s="727"/>
      <c r="GLN231" s="403"/>
      <c r="GLO231" s="403"/>
      <c r="GMA231" s="727"/>
      <c r="GMD231" s="403"/>
      <c r="GME231" s="403"/>
      <c r="GMQ231" s="727"/>
      <c r="GMT231" s="403"/>
      <c r="GMU231" s="403"/>
      <c r="GNG231" s="727"/>
      <c r="GNJ231" s="403"/>
      <c r="GNK231" s="403"/>
      <c r="GNW231" s="727"/>
      <c r="GNZ231" s="403"/>
      <c r="GOA231" s="403"/>
      <c r="GOM231" s="727"/>
      <c r="GOP231" s="403"/>
      <c r="GOQ231" s="403"/>
      <c r="GPC231" s="727"/>
      <c r="GPF231" s="403"/>
      <c r="GPG231" s="403"/>
      <c r="GPS231" s="727"/>
      <c r="GPV231" s="403"/>
      <c r="GPW231" s="403"/>
      <c r="GQI231" s="727"/>
      <c r="GQL231" s="403"/>
      <c r="GQM231" s="403"/>
      <c r="GQY231" s="727"/>
      <c r="GRB231" s="403"/>
      <c r="GRC231" s="403"/>
      <c r="GRO231" s="727"/>
      <c r="GRR231" s="403"/>
      <c r="GRS231" s="403"/>
      <c r="GSE231" s="727"/>
      <c r="GSH231" s="403"/>
      <c r="GSI231" s="403"/>
      <c r="GSU231" s="727"/>
      <c r="GSX231" s="403"/>
      <c r="GSY231" s="403"/>
      <c r="GTK231" s="727"/>
      <c r="GTN231" s="403"/>
      <c r="GTO231" s="403"/>
      <c r="GUA231" s="727"/>
      <c r="GUD231" s="403"/>
      <c r="GUE231" s="403"/>
      <c r="GUQ231" s="727"/>
      <c r="GUT231" s="403"/>
      <c r="GUU231" s="403"/>
      <c r="GVG231" s="727"/>
      <c r="GVJ231" s="403"/>
      <c r="GVK231" s="403"/>
      <c r="GVW231" s="727"/>
      <c r="GVZ231" s="403"/>
      <c r="GWA231" s="403"/>
      <c r="GWM231" s="727"/>
      <c r="GWP231" s="403"/>
      <c r="GWQ231" s="403"/>
      <c r="GXC231" s="727"/>
      <c r="GXF231" s="403"/>
      <c r="GXG231" s="403"/>
      <c r="GXS231" s="727"/>
      <c r="GXV231" s="403"/>
      <c r="GXW231" s="403"/>
      <c r="GYI231" s="727"/>
      <c r="GYL231" s="403"/>
      <c r="GYM231" s="403"/>
      <c r="GYY231" s="727"/>
      <c r="GZB231" s="403"/>
      <c r="GZC231" s="403"/>
      <c r="GZO231" s="727"/>
      <c r="GZR231" s="403"/>
      <c r="GZS231" s="403"/>
      <c r="HAE231" s="727"/>
      <c r="HAH231" s="403"/>
      <c r="HAI231" s="403"/>
      <c r="HAU231" s="727"/>
      <c r="HAX231" s="403"/>
      <c r="HAY231" s="403"/>
      <c r="HBK231" s="727"/>
      <c r="HBN231" s="403"/>
      <c r="HBO231" s="403"/>
      <c r="HCA231" s="727"/>
      <c r="HCD231" s="403"/>
      <c r="HCE231" s="403"/>
      <c r="HCQ231" s="727"/>
      <c r="HCT231" s="403"/>
      <c r="HCU231" s="403"/>
      <c r="HDG231" s="727"/>
      <c r="HDJ231" s="403"/>
      <c r="HDK231" s="403"/>
      <c r="HDW231" s="727"/>
      <c r="HDZ231" s="403"/>
      <c r="HEA231" s="403"/>
      <c r="HEM231" s="727"/>
      <c r="HEP231" s="403"/>
      <c r="HEQ231" s="403"/>
      <c r="HFC231" s="727"/>
      <c r="HFF231" s="403"/>
      <c r="HFG231" s="403"/>
      <c r="HFS231" s="727"/>
      <c r="HFV231" s="403"/>
      <c r="HFW231" s="403"/>
      <c r="HGI231" s="727"/>
      <c r="HGL231" s="403"/>
      <c r="HGM231" s="403"/>
      <c r="HGY231" s="727"/>
      <c r="HHB231" s="403"/>
      <c r="HHC231" s="403"/>
      <c r="HHO231" s="727"/>
      <c r="HHR231" s="403"/>
      <c r="HHS231" s="403"/>
      <c r="HIE231" s="727"/>
      <c r="HIH231" s="403"/>
      <c r="HII231" s="403"/>
      <c r="HIU231" s="727"/>
      <c r="HIX231" s="403"/>
      <c r="HIY231" s="403"/>
      <c r="HJK231" s="727"/>
      <c r="HJN231" s="403"/>
      <c r="HJO231" s="403"/>
      <c r="HKA231" s="727"/>
      <c r="HKD231" s="403"/>
      <c r="HKE231" s="403"/>
      <c r="HKQ231" s="727"/>
      <c r="HKT231" s="403"/>
      <c r="HKU231" s="403"/>
      <c r="HLG231" s="727"/>
      <c r="HLJ231" s="403"/>
      <c r="HLK231" s="403"/>
      <c r="HLW231" s="727"/>
      <c r="HLZ231" s="403"/>
      <c r="HMA231" s="403"/>
      <c r="HMM231" s="727"/>
      <c r="HMP231" s="403"/>
      <c r="HMQ231" s="403"/>
      <c r="HNC231" s="727"/>
      <c r="HNF231" s="403"/>
      <c r="HNG231" s="403"/>
      <c r="HNS231" s="727"/>
      <c r="HNV231" s="403"/>
      <c r="HNW231" s="403"/>
      <c r="HOI231" s="727"/>
      <c r="HOL231" s="403"/>
      <c r="HOM231" s="403"/>
      <c r="HOY231" s="727"/>
      <c r="HPB231" s="403"/>
      <c r="HPC231" s="403"/>
      <c r="HPO231" s="727"/>
      <c r="HPR231" s="403"/>
      <c r="HPS231" s="403"/>
      <c r="HQE231" s="727"/>
      <c r="HQH231" s="403"/>
      <c r="HQI231" s="403"/>
      <c r="HQU231" s="727"/>
      <c r="HQX231" s="403"/>
      <c r="HQY231" s="403"/>
      <c r="HRK231" s="727"/>
      <c r="HRN231" s="403"/>
      <c r="HRO231" s="403"/>
      <c r="HSA231" s="727"/>
      <c r="HSD231" s="403"/>
      <c r="HSE231" s="403"/>
      <c r="HSQ231" s="727"/>
      <c r="HST231" s="403"/>
      <c r="HSU231" s="403"/>
      <c r="HTG231" s="727"/>
      <c r="HTJ231" s="403"/>
      <c r="HTK231" s="403"/>
      <c r="HTW231" s="727"/>
      <c r="HTZ231" s="403"/>
      <c r="HUA231" s="403"/>
      <c r="HUM231" s="727"/>
      <c r="HUP231" s="403"/>
      <c r="HUQ231" s="403"/>
      <c r="HVC231" s="727"/>
      <c r="HVF231" s="403"/>
      <c r="HVG231" s="403"/>
      <c r="HVS231" s="727"/>
      <c r="HVV231" s="403"/>
      <c r="HVW231" s="403"/>
      <c r="HWI231" s="727"/>
      <c r="HWL231" s="403"/>
      <c r="HWM231" s="403"/>
      <c r="HWY231" s="727"/>
      <c r="HXB231" s="403"/>
      <c r="HXC231" s="403"/>
      <c r="HXO231" s="727"/>
      <c r="HXR231" s="403"/>
      <c r="HXS231" s="403"/>
      <c r="HYE231" s="727"/>
      <c r="HYH231" s="403"/>
      <c r="HYI231" s="403"/>
      <c r="HYU231" s="727"/>
      <c r="HYX231" s="403"/>
      <c r="HYY231" s="403"/>
      <c r="HZK231" s="727"/>
      <c r="HZN231" s="403"/>
      <c r="HZO231" s="403"/>
      <c r="IAA231" s="727"/>
      <c r="IAD231" s="403"/>
      <c r="IAE231" s="403"/>
      <c r="IAQ231" s="727"/>
      <c r="IAT231" s="403"/>
      <c r="IAU231" s="403"/>
      <c r="IBG231" s="727"/>
      <c r="IBJ231" s="403"/>
      <c r="IBK231" s="403"/>
      <c r="IBW231" s="727"/>
      <c r="IBZ231" s="403"/>
      <c r="ICA231" s="403"/>
      <c r="ICM231" s="727"/>
      <c r="ICP231" s="403"/>
      <c r="ICQ231" s="403"/>
      <c r="IDC231" s="727"/>
      <c r="IDF231" s="403"/>
      <c r="IDG231" s="403"/>
      <c r="IDS231" s="727"/>
      <c r="IDV231" s="403"/>
      <c r="IDW231" s="403"/>
      <c r="IEI231" s="727"/>
      <c r="IEL231" s="403"/>
      <c r="IEM231" s="403"/>
      <c r="IEY231" s="727"/>
      <c r="IFB231" s="403"/>
      <c r="IFC231" s="403"/>
      <c r="IFO231" s="727"/>
      <c r="IFR231" s="403"/>
      <c r="IFS231" s="403"/>
      <c r="IGE231" s="727"/>
      <c r="IGH231" s="403"/>
      <c r="IGI231" s="403"/>
      <c r="IGU231" s="727"/>
      <c r="IGX231" s="403"/>
      <c r="IGY231" s="403"/>
      <c r="IHK231" s="727"/>
      <c r="IHN231" s="403"/>
      <c r="IHO231" s="403"/>
      <c r="IIA231" s="727"/>
      <c r="IID231" s="403"/>
      <c r="IIE231" s="403"/>
      <c r="IIQ231" s="727"/>
      <c r="IIT231" s="403"/>
      <c r="IIU231" s="403"/>
      <c r="IJG231" s="727"/>
      <c r="IJJ231" s="403"/>
      <c r="IJK231" s="403"/>
      <c r="IJW231" s="727"/>
      <c r="IJZ231" s="403"/>
      <c r="IKA231" s="403"/>
      <c r="IKM231" s="727"/>
      <c r="IKP231" s="403"/>
      <c r="IKQ231" s="403"/>
      <c r="ILC231" s="727"/>
      <c r="ILF231" s="403"/>
      <c r="ILG231" s="403"/>
      <c r="ILS231" s="727"/>
      <c r="ILV231" s="403"/>
      <c r="ILW231" s="403"/>
      <c r="IMI231" s="727"/>
      <c r="IML231" s="403"/>
      <c r="IMM231" s="403"/>
      <c r="IMY231" s="727"/>
      <c r="INB231" s="403"/>
      <c r="INC231" s="403"/>
      <c r="INO231" s="727"/>
      <c r="INR231" s="403"/>
      <c r="INS231" s="403"/>
      <c r="IOE231" s="727"/>
      <c r="IOH231" s="403"/>
      <c r="IOI231" s="403"/>
      <c r="IOU231" s="727"/>
      <c r="IOX231" s="403"/>
      <c r="IOY231" s="403"/>
      <c r="IPK231" s="727"/>
      <c r="IPN231" s="403"/>
      <c r="IPO231" s="403"/>
      <c r="IQA231" s="727"/>
      <c r="IQD231" s="403"/>
      <c r="IQE231" s="403"/>
      <c r="IQQ231" s="727"/>
      <c r="IQT231" s="403"/>
      <c r="IQU231" s="403"/>
      <c r="IRG231" s="727"/>
      <c r="IRJ231" s="403"/>
      <c r="IRK231" s="403"/>
      <c r="IRW231" s="727"/>
      <c r="IRZ231" s="403"/>
      <c r="ISA231" s="403"/>
      <c r="ISM231" s="727"/>
      <c r="ISP231" s="403"/>
      <c r="ISQ231" s="403"/>
      <c r="ITC231" s="727"/>
      <c r="ITF231" s="403"/>
      <c r="ITG231" s="403"/>
      <c r="ITS231" s="727"/>
      <c r="ITV231" s="403"/>
      <c r="ITW231" s="403"/>
      <c r="IUI231" s="727"/>
      <c r="IUL231" s="403"/>
      <c r="IUM231" s="403"/>
      <c r="IUY231" s="727"/>
      <c r="IVB231" s="403"/>
      <c r="IVC231" s="403"/>
      <c r="IVO231" s="727"/>
      <c r="IVR231" s="403"/>
      <c r="IVS231" s="403"/>
      <c r="IWE231" s="727"/>
      <c r="IWH231" s="403"/>
      <c r="IWI231" s="403"/>
      <c r="IWU231" s="727"/>
      <c r="IWX231" s="403"/>
      <c r="IWY231" s="403"/>
      <c r="IXK231" s="727"/>
      <c r="IXN231" s="403"/>
      <c r="IXO231" s="403"/>
      <c r="IYA231" s="727"/>
      <c r="IYD231" s="403"/>
      <c r="IYE231" s="403"/>
      <c r="IYQ231" s="727"/>
      <c r="IYT231" s="403"/>
      <c r="IYU231" s="403"/>
      <c r="IZG231" s="727"/>
      <c r="IZJ231" s="403"/>
      <c r="IZK231" s="403"/>
      <c r="IZW231" s="727"/>
      <c r="IZZ231" s="403"/>
      <c r="JAA231" s="403"/>
      <c r="JAM231" s="727"/>
      <c r="JAP231" s="403"/>
      <c r="JAQ231" s="403"/>
      <c r="JBC231" s="727"/>
      <c r="JBF231" s="403"/>
      <c r="JBG231" s="403"/>
      <c r="JBS231" s="727"/>
      <c r="JBV231" s="403"/>
      <c r="JBW231" s="403"/>
      <c r="JCI231" s="727"/>
      <c r="JCL231" s="403"/>
      <c r="JCM231" s="403"/>
      <c r="JCY231" s="727"/>
      <c r="JDB231" s="403"/>
      <c r="JDC231" s="403"/>
      <c r="JDO231" s="727"/>
      <c r="JDR231" s="403"/>
      <c r="JDS231" s="403"/>
      <c r="JEE231" s="727"/>
      <c r="JEH231" s="403"/>
      <c r="JEI231" s="403"/>
      <c r="JEU231" s="727"/>
      <c r="JEX231" s="403"/>
      <c r="JEY231" s="403"/>
      <c r="JFK231" s="727"/>
      <c r="JFN231" s="403"/>
      <c r="JFO231" s="403"/>
      <c r="JGA231" s="727"/>
      <c r="JGD231" s="403"/>
      <c r="JGE231" s="403"/>
      <c r="JGQ231" s="727"/>
      <c r="JGT231" s="403"/>
      <c r="JGU231" s="403"/>
      <c r="JHG231" s="727"/>
      <c r="JHJ231" s="403"/>
      <c r="JHK231" s="403"/>
      <c r="JHW231" s="727"/>
      <c r="JHZ231" s="403"/>
      <c r="JIA231" s="403"/>
      <c r="JIM231" s="727"/>
      <c r="JIP231" s="403"/>
      <c r="JIQ231" s="403"/>
      <c r="JJC231" s="727"/>
      <c r="JJF231" s="403"/>
      <c r="JJG231" s="403"/>
      <c r="JJS231" s="727"/>
      <c r="JJV231" s="403"/>
      <c r="JJW231" s="403"/>
      <c r="JKI231" s="727"/>
      <c r="JKL231" s="403"/>
      <c r="JKM231" s="403"/>
      <c r="JKY231" s="727"/>
      <c r="JLB231" s="403"/>
      <c r="JLC231" s="403"/>
      <c r="JLO231" s="727"/>
      <c r="JLR231" s="403"/>
      <c r="JLS231" s="403"/>
      <c r="JME231" s="727"/>
      <c r="JMH231" s="403"/>
      <c r="JMI231" s="403"/>
      <c r="JMU231" s="727"/>
      <c r="JMX231" s="403"/>
      <c r="JMY231" s="403"/>
      <c r="JNK231" s="727"/>
      <c r="JNN231" s="403"/>
      <c r="JNO231" s="403"/>
      <c r="JOA231" s="727"/>
      <c r="JOD231" s="403"/>
      <c r="JOE231" s="403"/>
      <c r="JOQ231" s="727"/>
      <c r="JOT231" s="403"/>
      <c r="JOU231" s="403"/>
      <c r="JPG231" s="727"/>
      <c r="JPJ231" s="403"/>
      <c r="JPK231" s="403"/>
      <c r="JPW231" s="727"/>
      <c r="JPZ231" s="403"/>
      <c r="JQA231" s="403"/>
      <c r="JQM231" s="727"/>
      <c r="JQP231" s="403"/>
      <c r="JQQ231" s="403"/>
      <c r="JRC231" s="727"/>
      <c r="JRF231" s="403"/>
      <c r="JRG231" s="403"/>
      <c r="JRS231" s="727"/>
      <c r="JRV231" s="403"/>
      <c r="JRW231" s="403"/>
      <c r="JSI231" s="727"/>
      <c r="JSL231" s="403"/>
      <c r="JSM231" s="403"/>
      <c r="JSY231" s="727"/>
      <c r="JTB231" s="403"/>
      <c r="JTC231" s="403"/>
      <c r="JTO231" s="727"/>
      <c r="JTR231" s="403"/>
      <c r="JTS231" s="403"/>
      <c r="JUE231" s="727"/>
      <c r="JUH231" s="403"/>
      <c r="JUI231" s="403"/>
      <c r="JUU231" s="727"/>
      <c r="JUX231" s="403"/>
      <c r="JUY231" s="403"/>
      <c r="JVK231" s="727"/>
      <c r="JVN231" s="403"/>
      <c r="JVO231" s="403"/>
      <c r="JWA231" s="727"/>
      <c r="JWD231" s="403"/>
      <c r="JWE231" s="403"/>
      <c r="JWQ231" s="727"/>
      <c r="JWT231" s="403"/>
      <c r="JWU231" s="403"/>
      <c r="JXG231" s="727"/>
      <c r="JXJ231" s="403"/>
      <c r="JXK231" s="403"/>
      <c r="JXW231" s="727"/>
      <c r="JXZ231" s="403"/>
      <c r="JYA231" s="403"/>
      <c r="JYM231" s="727"/>
      <c r="JYP231" s="403"/>
      <c r="JYQ231" s="403"/>
      <c r="JZC231" s="727"/>
      <c r="JZF231" s="403"/>
      <c r="JZG231" s="403"/>
      <c r="JZS231" s="727"/>
      <c r="JZV231" s="403"/>
      <c r="JZW231" s="403"/>
      <c r="KAI231" s="727"/>
      <c r="KAL231" s="403"/>
      <c r="KAM231" s="403"/>
      <c r="KAY231" s="727"/>
      <c r="KBB231" s="403"/>
      <c r="KBC231" s="403"/>
      <c r="KBO231" s="727"/>
      <c r="KBR231" s="403"/>
      <c r="KBS231" s="403"/>
      <c r="KCE231" s="727"/>
      <c r="KCH231" s="403"/>
      <c r="KCI231" s="403"/>
      <c r="KCU231" s="727"/>
      <c r="KCX231" s="403"/>
      <c r="KCY231" s="403"/>
      <c r="KDK231" s="727"/>
      <c r="KDN231" s="403"/>
      <c r="KDO231" s="403"/>
      <c r="KEA231" s="727"/>
      <c r="KED231" s="403"/>
      <c r="KEE231" s="403"/>
      <c r="KEQ231" s="727"/>
      <c r="KET231" s="403"/>
      <c r="KEU231" s="403"/>
      <c r="KFG231" s="727"/>
      <c r="KFJ231" s="403"/>
      <c r="KFK231" s="403"/>
      <c r="KFW231" s="727"/>
      <c r="KFZ231" s="403"/>
      <c r="KGA231" s="403"/>
      <c r="KGM231" s="727"/>
      <c r="KGP231" s="403"/>
      <c r="KGQ231" s="403"/>
      <c r="KHC231" s="727"/>
      <c r="KHF231" s="403"/>
      <c r="KHG231" s="403"/>
      <c r="KHS231" s="727"/>
      <c r="KHV231" s="403"/>
      <c r="KHW231" s="403"/>
      <c r="KII231" s="727"/>
      <c r="KIL231" s="403"/>
      <c r="KIM231" s="403"/>
      <c r="KIY231" s="727"/>
      <c r="KJB231" s="403"/>
      <c r="KJC231" s="403"/>
      <c r="KJO231" s="727"/>
      <c r="KJR231" s="403"/>
      <c r="KJS231" s="403"/>
      <c r="KKE231" s="727"/>
      <c r="KKH231" s="403"/>
      <c r="KKI231" s="403"/>
      <c r="KKU231" s="727"/>
      <c r="KKX231" s="403"/>
      <c r="KKY231" s="403"/>
      <c r="KLK231" s="727"/>
      <c r="KLN231" s="403"/>
      <c r="KLO231" s="403"/>
      <c r="KMA231" s="727"/>
      <c r="KMD231" s="403"/>
      <c r="KME231" s="403"/>
      <c r="KMQ231" s="727"/>
      <c r="KMT231" s="403"/>
      <c r="KMU231" s="403"/>
      <c r="KNG231" s="727"/>
      <c r="KNJ231" s="403"/>
      <c r="KNK231" s="403"/>
      <c r="KNW231" s="727"/>
      <c r="KNZ231" s="403"/>
      <c r="KOA231" s="403"/>
      <c r="KOM231" s="727"/>
      <c r="KOP231" s="403"/>
      <c r="KOQ231" s="403"/>
      <c r="KPC231" s="727"/>
      <c r="KPF231" s="403"/>
      <c r="KPG231" s="403"/>
      <c r="KPS231" s="727"/>
      <c r="KPV231" s="403"/>
      <c r="KPW231" s="403"/>
      <c r="KQI231" s="727"/>
      <c r="KQL231" s="403"/>
      <c r="KQM231" s="403"/>
      <c r="KQY231" s="727"/>
      <c r="KRB231" s="403"/>
      <c r="KRC231" s="403"/>
      <c r="KRO231" s="727"/>
      <c r="KRR231" s="403"/>
      <c r="KRS231" s="403"/>
      <c r="KSE231" s="727"/>
      <c r="KSH231" s="403"/>
      <c r="KSI231" s="403"/>
      <c r="KSU231" s="727"/>
      <c r="KSX231" s="403"/>
      <c r="KSY231" s="403"/>
      <c r="KTK231" s="727"/>
      <c r="KTN231" s="403"/>
      <c r="KTO231" s="403"/>
      <c r="KUA231" s="727"/>
      <c r="KUD231" s="403"/>
      <c r="KUE231" s="403"/>
      <c r="KUQ231" s="727"/>
      <c r="KUT231" s="403"/>
      <c r="KUU231" s="403"/>
      <c r="KVG231" s="727"/>
      <c r="KVJ231" s="403"/>
      <c r="KVK231" s="403"/>
      <c r="KVW231" s="727"/>
      <c r="KVZ231" s="403"/>
      <c r="KWA231" s="403"/>
      <c r="KWM231" s="727"/>
      <c r="KWP231" s="403"/>
      <c r="KWQ231" s="403"/>
      <c r="KXC231" s="727"/>
      <c r="KXF231" s="403"/>
      <c r="KXG231" s="403"/>
      <c r="KXS231" s="727"/>
      <c r="KXV231" s="403"/>
      <c r="KXW231" s="403"/>
      <c r="KYI231" s="727"/>
      <c r="KYL231" s="403"/>
      <c r="KYM231" s="403"/>
      <c r="KYY231" s="727"/>
      <c r="KZB231" s="403"/>
      <c r="KZC231" s="403"/>
      <c r="KZO231" s="727"/>
      <c r="KZR231" s="403"/>
      <c r="KZS231" s="403"/>
      <c r="LAE231" s="727"/>
      <c r="LAH231" s="403"/>
      <c r="LAI231" s="403"/>
      <c r="LAU231" s="727"/>
      <c r="LAX231" s="403"/>
      <c r="LAY231" s="403"/>
      <c r="LBK231" s="727"/>
      <c r="LBN231" s="403"/>
      <c r="LBO231" s="403"/>
      <c r="LCA231" s="727"/>
      <c r="LCD231" s="403"/>
      <c r="LCE231" s="403"/>
      <c r="LCQ231" s="727"/>
      <c r="LCT231" s="403"/>
      <c r="LCU231" s="403"/>
      <c r="LDG231" s="727"/>
      <c r="LDJ231" s="403"/>
      <c r="LDK231" s="403"/>
      <c r="LDW231" s="727"/>
      <c r="LDZ231" s="403"/>
      <c r="LEA231" s="403"/>
      <c r="LEM231" s="727"/>
      <c r="LEP231" s="403"/>
      <c r="LEQ231" s="403"/>
      <c r="LFC231" s="727"/>
      <c r="LFF231" s="403"/>
      <c r="LFG231" s="403"/>
      <c r="LFS231" s="727"/>
      <c r="LFV231" s="403"/>
      <c r="LFW231" s="403"/>
      <c r="LGI231" s="727"/>
      <c r="LGL231" s="403"/>
      <c r="LGM231" s="403"/>
      <c r="LGY231" s="727"/>
      <c r="LHB231" s="403"/>
      <c r="LHC231" s="403"/>
      <c r="LHO231" s="727"/>
      <c r="LHR231" s="403"/>
      <c r="LHS231" s="403"/>
      <c r="LIE231" s="727"/>
      <c r="LIH231" s="403"/>
      <c r="LII231" s="403"/>
      <c r="LIU231" s="727"/>
      <c r="LIX231" s="403"/>
      <c r="LIY231" s="403"/>
      <c r="LJK231" s="727"/>
      <c r="LJN231" s="403"/>
      <c r="LJO231" s="403"/>
      <c r="LKA231" s="727"/>
      <c r="LKD231" s="403"/>
      <c r="LKE231" s="403"/>
      <c r="LKQ231" s="727"/>
      <c r="LKT231" s="403"/>
      <c r="LKU231" s="403"/>
      <c r="LLG231" s="727"/>
      <c r="LLJ231" s="403"/>
      <c r="LLK231" s="403"/>
      <c r="LLW231" s="727"/>
      <c r="LLZ231" s="403"/>
      <c r="LMA231" s="403"/>
      <c r="LMM231" s="727"/>
      <c r="LMP231" s="403"/>
      <c r="LMQ231" s="403"/>
      <c r="LNC231" s="727"/>
      <c r="LNF231" s="403"/>
      <c r="LNG231" s="403"/>
      <c r="LNS231" s="727"/>
      <c r="LNV231" s="403"/>
      <c r="LNW231" s="403"/>
      <c r="LOI231" s="727"/>
      <c r="LOL231" s="403"/>
      <c r="LOM231" s="403"/>
      <c r="LOY231" s="727"/>
      <c r="LPB231" s="403"/>
      <c r="LPC231" s="403"/>
      <c r="LPO231" s="727"/>
      <c r="LPR231" s="403"/>
      <c r="LPS231" s="403"/>
      <c r="LQE231" s="727"/>
      <c r="LQH231" s="403"/>
      <c r="LQI231" s="403"/>
      <c r="LQU231" s="727"/>
      <c r="LQX231" s="403"/>
      <c r="LQY231" s="403"/>
      <c r="LRK231" s="727"/>
      <c r="LRN231" s="403"/>
      <c r="LRO231" s="403"/>
      <c r="LSA231" s="727"/>
      <c r="LSD231" s="403"/>
      <c r="LSE231" s="403"/>
      <c r="LSQ231" s="727"/>
      <c r="LST231" s="403"/>
      <c r="LSU231" s="403"/>
      <c r="LTG231" s="727"/>
      <c r="LTJ231" s="403"/>
      <c r="LTK231" s="403"/>
      <c r="LTW231" s="727"/>
      <c r="LTZ231" s="403"/>
      <c r="LUA231" s="403"/>
      <c r="LUM231" s="727"/>
      <c r="LUP231" s="403"/>
      <c r="LUQ231" s="403"/>
      <c r="LVC231" s="727"/>
      <c r="LVF231" s="403"/>
      <c r="LVG231" s="403"/>
      <c r="LVS231" s="727"/>
      <c r="LVV231" s="403"/>
      <c r="LVW231" s="403"/>
      <c r="LWI231" s="727"/>
      <c r="LWL231" s="403"/>
      <c r="LWM231" s="403"/>
      <c r="LWY231" s="727"/>
      <c r="LXB231" s="403"/>
      <c r="LXC231" s="403"/>
      <c r="LXO231" s="727"/>
      <c r="LXR231" s="403"/>
      <c r="LXS231" s="403"/>
      <c r="LYE231" s="727"/>
      <c r="LYH231" s="403"/>
      <c r="LYI231" s="403"/>
      <c r="LYU231" s="727"/>
      <c r="LYX231" s="403"/>
      <c r="LYY231" s="403"/>
      <c r="LZK231" s="727"/>
      <c r="LZN231" s="403"/>
      <c r="LZO231" s="403"/>
      <c r="MAA231" s="727"/>
      <c r="MAD231" s="403"/>
      <c r="MAE231" s="403"/>
      <c r="MAQ231" s="727"/>
      <c r="MAT231" s="403"/>
      <c r="MAU231" s="403"/>
      <c r="MBG231" s="727"/>
      <c r="MBJ231" s="403"/>
      <c r="MBK231" s="403"/>
      <c r="MBW231" s="727"/>
      <c r="MBZ231" s="403"/>
      <c r="MCA231" s="403"/>
      <c r="MCM231" s="727"/>
      <c r="MCP231" s="403"/>
      <c r="MCQ231" s="403"/>
      <c r="MDC231" s="727"/>
      <c r="MDF231" s="403"/>
      <c r="MDG231" s="403"/>
      <c r="MDS231" s="727"/>
      <c r="MDV231" s="403"/>
      <c r="MDW231" s="403"/>
      <c r="MEI231" s="727"/>
      <c r="MEL231" s="403"/>
      <c r="MEM231" s="403"/>
      <c r="MEY231" s="727"/>
      <c r="MFB231" s="403"/>
      <c r="MFC231" s="403"/>
      <c r="MFO231" s="727"/>
      <c r="MFR231" s="403"/>
      <c r="MFS231" s="403"/>
      <c r="MGE231" s="727"/>
      <c r="MGH231" s="403"/>
      <c r="MGI231" s="403"/>
      <c r="MGU231" s="727"/>
      <c r="MGX231" s="403"/>
      <c r="MGY231" s="403"/>
      <c r="MHK231" s="727"/>
      <c r="MHN231" s="403"/>
      <c r="MHO231" s="403"/>
      <c r="MIA231" s="727"/>
      <c r="MID231" s="403"/>
      <c r="MIE231" s="403"/>
      <c r="MIQ231" s="727"/>
      <c r="MIT231" s="403"/>
      <c r="MIU231" s="403"/>
      <c r="MJG231" s="727"/>
      <c r="MJJ231" s="403"/>
      <c r="MJK231" s="403"/>
      <c r="MJW231" s="727"/>
      <c r="MJZ231" s="403"/>
      <c r="MKA231" s="403"/>
      <c r="MKM231" s="727"/>
      <c r="MKP231" s="403"/>
      <c r="MKQ231" s="403"/>
      <c r="MLC231" s="727"/>
      <c r="MLF231" s="403"/>
      <c r="MLG231" s="403"/>
      <c r="MLS231" s="727"/>
      <c r="MLV231" s="403"/>
      <c r="MLW231" s="403"/>
      <c r="MMI231" s="727"/>
      <c r="MML231" s="403"/>
      <c r="MMM231" s="403"/>
      <c r="MMY231" s="727"/>
      <c r="MNB231" s="403"/>
      <c r="MNC231" s="403"/>
      <c r="MNO231" s="727"/>
      <c r="MNR231" s="403"/>
      <c r="MNS231" s="403"/>
      <c r="MOE231" s="727"/>
      <c r="MOH231" s="403"/>
      <c r="MOI231" s="403"/>
      <c r="MOU231" s="727"/>
      <c r="MOX231" s="403"/>
      <c r="MOY231" s="403"/>
      <c r="MPK231" s="727"/>
      <c r="MPN231" s="403"/>
      <c r="MPO231" s="403"/>
      <c r="MQA231" s="727"/>
      <c r="MQD231" s="403"/>
      <c r="MQE231" s="403"/>
      <c r="MQQ231" s="727"/>
      <c r="MQT231" s="403"/>
      <c r="MQU231" s="403"/>
      <c r="MRG231" s="727"/>
      <c r="MRJ231" s="403"/>
      <c r="MRK231" s="403"/>
      <c r="MRW231" s="727"/>
      <c r="MRZ231" s="403"/>
      <c r="MSA231" s="403"/>
      <c r="MSM231" s="727"/>
      <c r="MSP231" s="403"/>
      <c r="MSQ231" s="403"/>
      <c r="MTC231" s="727"/>
      <c r="MTF231" s="403"/>
      <c r="MTG231" s="403"/>
      <c r="MTS231" s="727"/>
      <c r="MTV231" s="403"/>
      <c r="MTW231" s="403"/>
      <c r="MUI231" s="727"/>
      <c r="MUL231" s="403"/>
      <c r="MUM231" s="403"/>
      <c r="MUY231" s="727"/>
      <c r="MVB231" s="403"/>
      <c r="MVC231" s="403"/>
      <c r="MVO231" s="727"/>
      <c r="MVR231" s="403"/>
      <c r="MVS231" s="403"/>
      <c r="MWE231" s="727"/>
      <c r="MWH231" s="403"/>
      <c r="MWI231" s="403"/>
      <c r="MWU231" s="727"/>
      <c r="MWX231" s="403"/>
      <c r="MWY231" s="403"/>
      <c r="MXK231" s="727"/>
      <c r="MXN231" s="403"/>
      <c r="MXO231" s="403"/>
      <c r="MYA231" s="727"/>
      <c r="MYD231" s="403"/>
      <c r="MYE231" s="403"/>
      <c r="MYQ231" s="727"/>
      <c r="MYT231" s="403"/>
      <c r="MYU231" s="403"/>
      <c r="MZG231" s="727"/>
      <c r="MZJ231" s="403"/>
      <c r="MZK231" s="403"/>
      <c r="MZW231" s="727"/>
      <c r="MZZ231" s="403"/>
      <c r="NAA231" s="403"/>
      <c r="NAM231" s="727"/>
      <c r="NAP231" s="403"/>
      <c r="NAQ231" s="403"/>
      <c r="NBC231" s="727"/>
      <c r="NBF231" s="403"/>
      <c r="NBG231" s="403"/>
      <c r="NBS231" s="727"/>
      <c r="NBV231" s="403"/>
      <c r="NBW231" s="403"/>
      <c r="NCI231" s="727"/>
      <c r="NCL231" s="403"/>
      <c r="NCM231" s="403"/>
      <c r="NCY231" s="727"/>
      <c r="NDB231" s="403"/>
      <c r="NDC231" s="403"/>
      <c r="NDO231" s="727"/>
      <c r="NDR231" s="403"/>
      <c r="NDS231" s="403"/>
      <c r="NEE231" s="727"/>
      <c r="NEH231" s="403"/>
      <c r="NEI231" s="403"/>
      <c r="NEU231" s="727"/>
      <c r="NEX231" s="403"/>
      <c r="NEY231" s="403"/>
      <c r="NFK231" s="727"/>
      <c r="NFN231" s="403"/>
      <c r="NFO231" s="403"/>
      <c r="NGA231" s="727"/>
      <c r="NGD231" s="403"/>
      <c r="NGE231" s="403"/>
      <c r="NGQ231" s="727"/>
      <c r="NGT231" s="403"/>
      <c r="NGU231" s="403"/>
      <c r="NHG231" s="727"/>
      <c r="NHJ231" s="403"/>
      <c r="NHK231" s="403"/>
      <c r="NHW231" s="727"/>
      <c r="NHZ231" s="403"/>
      <c r="NIA231" s="403"/>
      <c r="NIM231" s="727"/>
      <c r="NIP231" s="403"/>
      <c r="NIQ231" s="403"/>
      <c r="NJC231" s="727"/>
      <c r="NJF231" s="403"/>
      <c r="NJG231" s="403"/>
      <c r="NJS231" s="727"/>
      <c r="NJV231" s="403"/>
      <c r="NJW231" s="403"/>
      <c r="NKI231" s="727"/>
      <c r="NKL231" s="403"/>
      <c r="NKM231" s="403"/>
      <c r="NKY231" s="727"/>
      <c r="NLB231" s="403"/>
      <c r="NLC231" s="403"/>
      <c r="NLO231" s="727"/>
      <c r="NLR231" s="403"/>
      <c r="NLS231" s="403"/>
      <c r="NME231" s="727"/>
      <c r="NMH231" s="403"/>
      <c r="NMI231" s="403"/>
      <c r="NMU231" s="727"/>
      <c r="NMX231" s="403"/>
      <c r="NMY231" s="403"/>
      <c r="NNK231" s="727"/>
      <c r="NNN231" s="403"/>
      <c r="NNO231" s="403"/>
      <c r="NOA231" s="727"/>
      <c r="NOD231" s="403"/>
      <c r="NOE231" s="403"/>
      <c r="NOQ231" s="727"/>
      <c r="NOT231" s="403"/>
      <c r="NOU231" s="403"/>
      <c r="NPG231" s="727"/>
      <c r="NPJ231" s="403"/>
      <c r="NPK231" s="403"/>
      <c r="NPW231" s="727"/>
      <c r="NPZ231" s="403"/>
      <c r="NQA231" s="403"/>
      <c r="NQM231" s="727"/>
      <c r="NQP231" s="403"/>
      <c r="NQQ231" s="403"/>
      <c r="NRC231" s="727"/>
      <c r="NRF231" s="403"/>
      <c r="NRG231" s="403"/>
      <c r="NRS231" s="727"/>
      <c r="NRV231" s="403"/>
      <c r="NRW231" s="403"/>
      <c r="NSI231" s="727"/>
      <c r="NSL231" s="403"/>
      <c r="NSM231" s="403"/>
      <c r="NSY231" s="727"/>
      <c r="NTB231" s="403"/>
      <c r="NTC231" s="403"/>
      <c r="NTO231" s="727"/>
      <c r="NTR231" s="403"/>
      <c r="NTS231" s="403"/>
      <c r="NUE231" s="727"/>
      <c r="NUH231" s="403"/>
      <c r="NUI231" s="403"/>
      <c r="NUU231" s="727"/>
      <c r="NUX231" s="403"/>
      <c r="NUY231" s="403"/>
      <c r="NVK231" s="727"/>
      <c r="NVN231" s="403"/>
      <c r="NVO231" s="403"/>
      <c r="NWA231" s="727"/>
      <c r="NWD231" s="403"/>
      <c r="NWE231" s="403"/>
      <c r="NWQ231" s="727"/>
      <c r="NWT231" s="403"/>
      <c r="NWU231" s="403"/>
      <c r="NXG231" s="727"/>
      <c r="NXJ231" s="403"/>
      <c r="NXK231" s="403"/>
      <c r="NXW231" s="727"/>
      <c r="NXZ231" s="403"/>
      <c r="NYA231" s="403"/>
      <c r="NYM231" s="727"/>
      <c r="NYP231" s="403"/>
      <c r="NYQ231" s="403"/>
      <c r="NZC231" s="727"/>
      <c r="NZF231" s="403"/>
      <c r="NZG231" s="403"/>
      <c r="NZS231" s="727"/>
      <c r="NZV231" s="403"/>
      <c r="NZW231" s="403"/>
      <c r="OAI231" s="727"/>
      <c r="OAL231" s="403"/>
      <c r="OAM231" s="403"/>
      <c r="OAY231" s="727"/>
      <c r="OBB231" s="403"/>
      <c r="OBC231" s="403"/>
      <c r="OBO231" s="727"/>
      <c r="OBR231" s="403"/>
      <c r="OBS231" s="403"/>
      <c r="OCE231" s="727"/>
      <c r="OCH231" s="403"/>
      <c r="OCI231" s="403"/>
      <c r="OCU231" s="727"/>
      <c r="OCX231" s="403"/>
      <c r="OCY231" s="403"/>
      <c r="ODK231" s="727"/>
      <c r="ODN231" s="403"/>
      <c r="ODO231" s="403"/>
      <c r="OEA231" s="727"/>
      <c r="OED231" s="403"/>
      <c r="OEE231" s="403"/>
      <c r="OEQ231" s="727"/>
      <c r="OET231" s="403"/>
      <c r="OEU231" s="403"/>
      <c r="OFG231" s="727"/>
      <c r="OFJ231" s="403"/>
      <c r="OFK231" s="403"/>
      <c r="OFW231" s="727"/>
      <c r="OFZ231" s="403"/>
      <c r="OGA231" s="403"/>
      <c r="OGM231" s="727"/>
      <c r="OGP231" s="403"/>
      <c r="OGQ231" s="403"/>
      <c r="OHC231" s="727"/>
      <c r="OHF231" s="403"/>
      <c r="OHG231" s="403"/>
      <c r="OHS231" s="727"/>
      <c r="OHV231" s="403"/>
      <c r="OHW231" s="403"/>
      <c r="OII231" s="727"/>
      <c r="OIL231" s="403"/>
      <c r="OIM231" s="403"/>
      <c r="OIY231" s="727"/>
      <c r="OJB231" s="403"/>
      <c r="OJC231" s="403"/>
      <c r="OJO231" s="727"/>
      <c r="OJR231" s="403"/>
      <c r="OJS231" s="403"/>
      <c r="OKE231" s="727"/>
      <c r="OKH231" s="403"/>
      <c r="OKI231" s="403"/>
      <c r="OKU231" s="727"/>
      <c r="OKX231" s="403"/>
      <c r="OKY231" s="403"/>
      <c r="OLK231" s="727"/>
      <c r="OLN231" s="403"/>
      <c r="OLO231" s="403"/>
      <c r="OMA231" s="727"/>
      <c r="OMD231" s="403"/>
      <c r="OME231" s="403"/>
      <c r="OMQ231" s="727"/>
      <c r="OMT231" s="403"/>
      <c r="OMU231" s="403"/>
      <c r="ONG231" s="727"/>
      <c r="ONJ231" s="403"/>
      <c r="ONK231" s="403"/>
      <c r="ONW231" s="727"/>
      <c r="ONZ231" s="403"/>
      <c r="OOA231" s="403"/>
      <c r="OOM231" s="727"/>
      <c r="OOP231" s="403"/>
      <c r="OOQ231" s="403"/>
      <c r="OPC231" s="727"/>
      <c r="OPF231" s="403"/>
      <c r="OPG231" s="403"/>
      <c r="OPS231" s="727"/>
      <c r="OPV231" s="403"/>
      <c r="OPW231" s="403"/>
      <c r="OQI231" s="727"/>
      <c r="OQL231" s="403"/>
      <c r="OQM231" s="403"/>
      <c r="OQY231" s="727"/>
      <c r="ORB231" s="403"/>
      <c r="ORC231" s="403"/>
      <c r="ORO231" s="727"/>
      <c r="ORR231" s="403"/>
      <c r="ORS231" s="403"/>
      <c r="OSE231" s="727"/>
      <c r="OSH231" s="403"/>
      <c r="OSI231" s="403"/>
      <c r="OSU231" s="727"/>
      <c r="OSX231" s="403"/>
      <c r="OSY231" s="403"/>
      <c r="OTK231" s="727"/>
      <c r="OTN231" s="403"/>
      <c r="OTO231" s="403"/>
      <c r="OUA231" s="727"/>
      <c r="OUD231" s="403"/>
      <c r="OUE231" s="403"/>
      <c r="OUQ231" s="727"/>
      <c r="OUT231" s="403"/>
      <c r="OUU231" s="403"/>
      <c r="OVG231" s="727"/>
      <c r="OVJ231" s="403"/>
      <c r="OVK231" s="403"/>
      <c r="OVW231" s="727"/>
      <c r="OVZ231" s="403"/>
      <c r="OWA231" s="403"/>
      <c r="OWM231" s="727"/>
      <c r="OWP231" s="403"/>
      <c r="OWQ231" s="403"/>
      <c r="OXC231" s="727"/>
      <c r="OXF231" s="403"/>
      <c r="OXG231" s="403"/>
      <c r="OXS231" s="727"/>
      <c r="OXV231" s="403"/>
      <c r="OXW231" s="403"/>
      <c r="OYI231" s="727"/>
      <c r="OYL231" s="403"/>
      <c r="OYM231" s="403"/>
      <c r="OYY231" s="727"/>
      <c r="OZB231" s="403"/>
      <c r="OZC231" s="403"/>
      <c r="OZO231" s="727"/>
      <c r="OZR231" s="403"/>
      <c r="OZS231" s="403"/>
      <c r="PAE231" s="727"/>
      <c r="PAH231" s="403"/>
      <c r="PAI231" s="403"/>
      <c r="PAU231" s="727"/>
      <c r="PAX231" s="403"/>
      <c r="PAY231" s="403"/>
      <c r="PBK231" s="727"/>
      <c r="PBN231" s="403"/>
      <c r="PBO231" s="403"/>
      <c r="PCA231" s="727"/>
      <c r="PCD231" s="403"/>
      <c r="PCE231" s="403"/>
      <c r="PCQ231" s="727"/>
      <c r="PCT231" s="403"/>
      <c r="PCU231" s="403"/>
      <c r="PDG231" s="727"/>
      <c r="PDJ231" s="403"/>
      <c r="PDK231" s="403"/>
      <c r="PDW231" s="727"/>
      <c r="PDZ231" s="403"/>
      <c r="PEA231" s="403"/>
      <c r="PEM231" s="727"/>
      <c r="PEP231" s="403"/>
      <c r="PEQ231" s="403"/>
      <c r="PFC231" s="727"/>
      <c r="PFF231" s="403"/>
      <c r="PFG231" s="403"/>
      <c r="PFS231" s="727"/>
      <c r="PFV231" s="403"/>
      <c r="PFW231" s="403"/>
      <c r="PGI231" s="727"/>
      <c r="PGL231" s="403"/>
      <c r="PGM231" s="403"/>
      <c r="PGY231" s="727"/>
      <c r="PHB231" s="403"/>
      <c r="PHC231" s="403"/>
      <c r="PHO231" s="727"/>
      <c r="PHR231" s="403"/>
      <c r="PHS231" s="403"/>
      <c r="PIE231" s="727"/>
      <c r="PIH231" s="403"/>
      <c r="PII231" s="403"/>
      <c r="PIU231" s="727"/>
      <c r="PIX231" s="403"/>
      <c r="PIY231" s="403"/>
      <c r="PJK231" s="727"/>
      <c r="PJN231" s="403"/>
      <c r="PJO231" s="403"/>
      <c r="PKA231" s="727"/>
      <c r="PKD231" s="403"/>
      <c r="PKE231" s="403"/>
      <c r="PKQ231" s="727"/>
      <c r="PKT231" s="403"/>
      <c r="PKU231" s="403"/>
      <c r="PLG231" s="727"/>
      <c r="PLJ231" s="403"/>
      <c r="PLK231" s="403"/>
      <c r="PLW231" s="727"/>
      <c r="PLZ231" s="403"/>
      <c r="PMA231" s="403"/>
      <c r="PMM231" s="727"/>
      <c r="PMP231" s="403"/>
      <c r="PMQ231" s="403"/>
      <c r="PNC231" s="727"/>
      <c r="PNF231" s="403"/>
      <c r="PNG231" s="403"/>
      <c r="PNS231" s="727"/>
      <c r="PNV231" s="403"/>
      <c r="PNW231" s="403"/>
      <c r="POI231" s="727"/>
      <c r="POL231" s="403"/>
      <c r="POM231" s="403"/>
      <c r="POY231" s="727"/>
      <c r="PPB231" s="403"/>
      <c r="PPC231" s="403"/>
      <c r="PPO231" s="727"/>
      <c r="PPR231" s="403"/>
      <c r="PPS231" s="403"/>
      <c r="PQE231" s="727"/>
      <c r="PQH231" s="403"/>
      <c r="PQI231" s="403"/>
      <c r="PQU231" s="727"/>
      <c r="PQX231" s="403"/>
      <c r="PQY231" s="403"/>
      <c r="PRK231" s="727"/>
      <c r="PRN231" s="403"/>
      <c r="PRO231" s="403"/>
      <c r="PSA231" s="727"/>
      <c r="PSD231" s="403"/>
      <c r="PSE231" s="403"/>
      <c r="PSQ231" s="727"/>
      <c r="PST231" s="403"/>
      <c r="PSU231" s="403"/>
      <c r="PTG231" s="727"/>
      <c r="PTJ231" s="403"/>
      <c r="PTK231" s="403"/>
      <c r="PTW231" s="727"/>
      <c r="PTZ231" s="403"/>
      <c r="PUA231" s="403"/>
      <c r="PUM231" s="727"/>
      <c r="PUP231" s="403"/>
      <c r="PUQ231" s="403"/>
      <c r="PVC231" s="727"/>
      <c r="PVF231" s="403"/>
      <c r="PVG231" s="403"/>
      <c r="PVS231" s="727"/>
      <c r="PVV231" s="403"/>
      <c r="PVW231" s="403"/>
      <c r="PWI231" s="727"/>
      <c r="PWL231" s="403"/>
      <c r="PWM231" s="403"/>
      <c r="PWY231" s="727"/>
      <c r="PXB231" s="403"/>
      <c r="PXC231" s="403"/>
      <c r="PXO231" s="727"/>
      <c r="PXR231" s="403"/>
      <c r="PXS231" s="403"/>
      <c r="PYE231" s="727"/>
      <c r="PYH231" s="403"/>
      <c r="PYI231" s="403"/>
      <c r="PYU231" s="727"/>
      <c r="PYX231" s="403"/>
      <c r="PYY231" s="403"/>
      <c r="PZK231" s="727"/>
      <c r="PZN231" s="403"/>
      <c r="PZO231" s="403"/>
      <c r="QAA231" s="727"/>
      <c r="QAD231" s="403"/>
      <c r="QAE231" s="403"/>
      <c r="QAQ231" s="727"/>
      <c r="QAT231" s="403"/>
      <c r="QAU231" s="403"/>
      <c r="QBG231" s="727"/>
      <c r="QBJ231" s="403"/>
      <c r="QBK231" s="403"/>
      <c r="QBW231" s="727"/>
      <c r="QBZ231" s="403"/>
      <c r="QCA231" s="403"/>
      <c r="QCM231" s="727"/>
      <c r="QCP231" s="403"/>
      <c r="QCQ231" s="403"/>
      <c r="QDC231" s="727"/>
      <c r="QDF231" s="403"/>
      <c r="QDG231" s="403"/>
      <c r="QDS231" s="727"/>
      <c r="QDV231" s="403"/>
      <c r="QDW231" s="403"/>
      <c r="QEI231" s="727"/>
      <c r="QEL231" s="403"/>
      <c r="QEM231" s="403"/>
      <c r="QEY231" s="727"/>
      <c r="QFB231" s="403"/>
      <c r="QFC231" s="403"/>
      <c r="QFO231" s="727"/>
      <c r="QFR231" s="403"/>
      <c r="QFS231" s="403"/>
      <c r="QGE231" s="727"/>
      <c r="QGH231" s="403"/>
      <c r="QGI231" s="403"/>
      <c r="QGU231" s="727"/>
      <c r="QGX231" s="403"/>
      <c r="QGY231" s="403"/>
      <c r="QHK231" s="727"/>
      <c r="QHN231" s="403"/>
      <c r="QHO231" s="403"/>
      <c r="QIA231" s="727"/>
      <c r="QID231" s="403"/>
      <c r="QIE231" s="403"/>
      <c r="QIQ231" s="727"/>
      <c r="QIT231" s="403"/>
      <c r="QIU231" s="403"/>
      <c r="QJG231" s="727"/>
      <c r="QJJ231" s="403"/>
      <c r="QJK231" s="403"/>
      <c r="QJW231" s="727"/>
      <c r="QJZ231" s="403"/>
      <c r="QKA231" s="403"/>
      <c r="QKM231" s="727"/>
      <c r="QKP231" s="403"/>
      <c r="QKQ231" s="403"/>
      <c r="QLC231" s="727"/>
      <c r="QLF231" s="403"/>
      <c r="QLG231" s="403"/>
      <c r="QLS231" s="727"/>
      <c r="QLV231" s="403"/>
      <c r="QLW231" s="403"/>
      <c r="QMI231" s="727"/>
      <c r="QML231" s="403"/>
      <c r="QMM231" s="403"/>
      <c r="QMY231" s="727"/>
      <c r="QNB231" s="403"/>
      <c r="QNC231" s="403"/>
      <c r="QNO231" s="727"/>
      <c r="QNR231" s="403"/>
      <c r="QNS231" s="403"/>
      <c r="QOE231" s="727"/>
      <c r="QOH231" s="403"/>
      <c r="QOI231" s="403"/>
      <c r="QOU231" s="727"/>
      <c r="QOX231" s="403"/>
      <c r="QOY231" s="403"/>
      <c r="QPK231" s="727"/>
      <c r="QPN231" s="403"/>
      <c r="QPO231" s="403"/>
      <c r="QQA231" s="727"/>
      <c r="QQD231" s="403"/>
      <c r="QQE231" s="403"/>
      <c r="QQQ231" s="727"/>
      <c r="QQT231" s="403"/>
      <c r="QQU231" s="403"/>
      <c r="QRG231" s="727"/>
      <c r="QRJ231" s="403"/>
      <c r="QRK231" s="403"/>
      <c r="QRW231" s="727"/>
      <c r="QRZ231" s="403"/>
      <c r="QSA231" s="403"/>
      <c r="QSM231" s="727"/>
      <c r="QSP231" s="403"/>
      <c r="QSQ231" s="403"/>
      <c r="QTC231" s="727"/>
      <c r="QTF231" s="403"/>
      <c r="QTG231" s="403"/>
      <c r="QTS231" s="727"/>
      <c r="QTV231" s="403"/>
      <c r="QTW231" s="403"/>
      <c r="QUI231" s="727"/>
      <c r="QUL231" s="403"/>
      <c r="QUM231" s="403"/>
      <c r="QUY231" s="727"/>
      <c r="QVB231" s="403"/>
      <c r="QVC231" s="403"/>
      <c r="QVO231" s="727"/>
      <c r="QVR231" s="403"/>
      <c r="QVS231" s="403"/>
      <c r="QWE231" s="727"/>
      <c r="QWH231" s="403"/>
      <c r="QWI231" s="403"/>
      <c r="QWU231" s="727"/>
      <c r="QWX231" s="403"/>
      <c r="QWY231" s="403"/>
      <c r="QXK231" s="727"/>
      <c r="QXN231" s="403"/>
      <c r="QXO231" s="403"/>
      <c r="QYA231" s="727"/>
      <c r="QYD231" s="403"/>
      <c r="QYE231" s="403"/>
      <c r="QYQ231" s="727"/>
      <c r="QYT231" s="403"/>
      <c r="QYU231" s="403"/>
      <c r="QZG231" s="727"/>
      <c r="QZJ231" s="403"/>
      <c r="QZK231" s="403"/>
      <c r="QZW231" s="727"/>
      <c r="QZZ231" s="403"/>
      <c r="RAA231" s="403"/>
      <c r="RAM231" s="727"/>
      <c r="RAP231" s="403"/>
      <c r="RAQ231" s="403"/>
      <c r="RBC231" s="727"/>
      <c r="RBF231" s="403"/>
      <c r="RBG231" s="403"/>
      <c r="RBS231" s="727"/>
      <c r="RBV231" s="403"/>
      <c r="RBW231" s="403"/>
      <c r="RCI231" s="727"/>
      <c r="RCL231" s="403"/>
      <c r="RCM231" s="403"/>
      <c r="RCY231" s="727"/>
      <c r="RDB231" s="403"/>
      <c r="RDC231" s="403"/>
      <c r="RDO231" s="727"/>
      <c r="RDR231" s="403"/>
      <c r="RDS231" s="403"/>
      <c r="REE231" s="727"/>
      <c r="REH231" s="403"/>
      <c r="REI231" s="403"/>
      <c r="REU231" s="727"/>
      <c r="REX231" s="403"/>
      <c r="REY231" s="403"/>
      <c r="RFK231" s="727"/>
      <c r="RFN231" s="403"/>
      <c r="RFO231" s="403"/>
      <c r="RGA231" s="727"/>
      <c r="RGD231" s="403"/>
      <c r="RGE231" s="403"/>
      <c r="RGQ231" s="727"/>
      <c r="RGT231" s="403"/>
      <c r="RGU231" s="403"/>
      <c r="RHG231" s="727"/>
      <c r="RHJ231" s="403"/>
      <c r="RHK231" s="403"/>
      <c r="RHW231" s="727"/>
      <c r="RHZ231" s="403"/>
      <c r="RIA231" s="403"/>
      <c r="RIM231" s="727"/>
      <c r="RIP231" s="403"/>
      <c r="RIQ231" s="403"/>
      <c r="RJC231" s="727"/>
      <c r="RJF231" s="403"/>
      <c r="RJG231" s="403"/>
      <c r="RJS231" s="727"/>
      <c r="RJV231" s="403"/>
      <c r="RJW231" s="403"/>
      <c r="RKI231" s="727"/>
      <c r="RKL231" s="403"/>
      <c r="RKM231" s="403"/>
      <c r="RKY231" s="727"/>
      <c r="RLB231" s="403"/>
      <c r="RLC231" s="403"/>
      <c r="RLO231" s="727"/>
      <c r="RLR231" s="403"/>
      <c r="RLS231" s="403"/>
      <c r="RME231" s="727"/>
      <c r="RMH231" s="403"/>
      <c r="RMI231" s="403"/>
      <c r="RMU231" s="727"/>
      <c r="RMX231" s="403"/>
      <c r="RMY231" s="403"/>
      <c r="RNK231" s="727"/>
      <c r="RNN231" s="403"/>
      <c r="RNO231" s="403"/>
      <c r="ROA231" s="727"/>
      <c r="ROD231" s="403"/>
      <c r="ROE231" s="403"/>
      <c r="ROQ231" s="727"/>
      <c r="ROT231" s="403"/>
      <c r="ROU231" s="403"/>
      <c r="RPG231" s="727"/>
      <c r="RPJ231" s="403"/>
      <c r="RPK231" s="403"/>
      <c r="RPW231" s="727"/>
      <c r="RPZ231" s="403"/>
      <c r="RQA231" s="403"/>
      <c r="RQM231" s="727"/>
      <c r="RQP231" s="403"/>
      <c r="RQQ231" s="403"/>
      <c r="RRC231" s="727"/>
      <c r="RRF231" s="403"/>
      <c r="RRG231" s="403"/>
      <c r="RRS231" s="727"/>
      <c r="RRV231" s="403"/>
      <c r="RRW231" s="403"/>
      <c r="RSI231" s="727"/>
      <c r="RSL231" s="403"/>
      <c r="RSM231" s="403"/>
      <c r="RSY231" s="727"/>
      <c r="RTB231" s="403"/>
      <c r="RTC231" s="403"/>
      <c r="RTO231" s="727"/>
      <c r="RTR231" s="403"/>
      <c r="RTS231" s="403"/>
      <c r="RUE231" s="727"/>
      <c r="RUH231" s="403"/>
      <c r="RUI231" s="403"/>
      <c r="RUU231" s="727"/>
      <c r="RUX231" s="403"/>
      <c r="RUY231" s="403"/>
      <c r="RVK231" s="727"/>
      <c r="RVN231" s="403"/>
      <c r="RVO231" s="403"/>
      <c r="RWA231" s="727"/>
      <c r="RWD231" s="403"/>
      <c r="RWE231" s="403"/>
      <c r="RWQ231" s="727"/>
      <c r="RWT231" s="403"/>
      <c r="RWU231" s="403"/>
      <c r="RXG231" s="727"/>
      <c r="RXJ231" s="403"/>
      <c r="RXK231" s="403"/>
      <c r="RXW231" s="727"/>
      <c r="RXZ231" s="403"/>
      <c r="RYA231" s="403"/>
      <c r="RYM231" s="727"/>
      <c r="RYP231" s="403"/>
      <c r="RYQ231" s="403"/>
      <c r="RZC231" s="727"/>
      <c r="RZF231" s="403"/>
      <c r="RZG231" s="403"/>
      <c r="RZS231" s="727"/>
      <c r="RZV231" s="403"/>
      <c r="RZW231" s="403"/>
      <c r="SAI231" s="727"/>
      <c r="SAL231" s="403"/>
      <c r="SAM231" s="403"/>
      <c r="SAY231" s="727"/>
      <c r="SBB231" s="403"/>
      <c r="SBC231" s="403"/>
      <c r="SBO231" s="727"/>
      <c r="SBR231" s="403"/>
      <c r="SBS231" s="403"/>
      <c r="SCE231" s="727"/>
      <c r="SCH231" s="403"/>
      <c r="SCI231" s="403"/>
      <c r="SCU231" s="727"/>
      <c r="SCX231" s="403"/>
      <c r="SCY231" s="403"/>
      <c r="SDK231" s="727"/>
      <c r="SDN231" s="403"/>
      <c r="SDO231" s="403"/>
      <c r="SEA231" s="727"/>
      <c r="SED231" s="403"/>
      <c r="SEE231" s="403"/>
      <c r="SEQ231" s="727"/>
      <c r="SET231" s="403"/>
      <c r="SEU231" s="403"/>
      <c r="SFG231" s="727"/>
      <c r="SFJ231" s="403"/>
      <c r="SFK231" s="403"/>
      <c r="SFW231" s="727"/>
      <c r="SFZ231" s="403"/>
      <c r="SGA231" s="403"/>
      <c r="SGM231" s="727"/>
      <c r="SGP231" s="403"/>
      <c r="SGQ231" s="403"/>
      <c r="SHC231" s="727"/>
      <c r="SHF231" s="403"/>
      <c r="SHG231" s="403"/>
      <c r="SHS231" s="727"/>
      <c r="SHV231" s="403"/>
      <c r="SHW231" s="403"/>
      <c r="SII231" s="727"/>
      <c r="SIL231" s="403"/>
      <c r="SIM231" s="403"/>
      <c r="SIY231" s="727"/>
      <c r="SJB231" s="403"/>
      <c r="SJC231" s="403"/>
      <c r="SJO231" s="727"/>
      <c r="SJR231" s="403"/>
      <c r="SJS231" s="403"/>
      <c r="SKE231" s="727"/>
      <c r="SKH231" s="403"/>
      <c r="SKI231" s="403"/>
      <c r="SKU231" s="727"/>
      <c r="SKX231" s="403"/>
      <c r="SKY231" s="403"/>
      <c r="SLK231" s="727"/>
      <c r="SLN231" s="403"/>
      <c r="SLO231" s="403"/>
      <c r="SMA231" s="727"/>
      <c r="SMD231" s="403"/>
      <c r="SME231" s="403"/>
      <c r="SMQ231" s="727"/>
      <c r="SMT231" s="403"/>
      <c r="SMU231" s="403"/>
      <c r="SNG231" s="727"/>
      <c r="SNJ231" s="403"/>
      <c r="SNK231" s="403"/>
      <c r="SNW231" s="727"/>
      <c r="SNZ231" s="403"/>
      <c r="SOA231" s="403"/>
      <c r="SOM231" s="727"/>
      <c r="SOP231" s="403"/>
      <c r="SOQ231" s="403"/>
      <c r="SPC231" s="727"/>
      <c r="SPF231" s="403"/>
      <c r="SPG231" s="403"/>
      <c r="SPS231" s="727"/>
      <c r="SPV231" s="403"/>
      <c r="SPW231" s="403"/>
      <c r="SQI231" s="727"/>
      <c r="SQL231" s="403"/>
      <c r="SQM231" s="403"/>
      <c r="SQY231" s="727"/>
      <c r="SRB231" s="403"/>
      <c r="SRC231" s="403"/>
      <c r="SRO231" s="727"/>
      <c r="SRR231" s="403"/>
      <c r="SRS231" s="403"/>
      <c r="SSE231" s="727"/>
      <c r="SSH231" s="403"/>
      <c r="SSI231" s="403"/>
      <c r="SSU231" s="727"/>
      <c r="SSX231" s="403"/>
      <c r="SSY231" s="403"/>
      <c r="STK231" s="727"/>
      <c r="STN231" s="403"/>
      <c r="STO231" s="403"/>
      <c r="SUA231" s="727"/>
      <c r="SUD231" s="403"/>
      <c r="SUE231" s="403"/>
      <c r="SUQ231" s="727"/>
      <c r="SUT231" s="403"/>
      <c r="SUU231" s="403"/>
      <c r="SVG231" s="727"/>
      <c r="SVJ231" s="403"/>
      <c r="SVK231" s="403"/>
      <c r="SVW231" s="727"/>
      <c r="SVZ231" s="403"/>
      <c r="SWA231" s="403"/>
      <c r="SWM231" s="727"/>
      <c r="SWP231" s="403"/>
      <c r="SWQ231" s="403"/>
      <c r="SXC231" s="727"/>
      <c r="SXF231" s="403"/>
      <c r="SXG231" s="403"/>
      <c r="SXS231" s="727"/>
      <c r="SXV231" s="403"/>
      <c r="SXW231" s="403"/>
      <c r="SYI231" s="727"/>
      <c r="SYL231" s="403"/>
      <c r="SYM231" s="403"/>
      <c r="SYY231" s="727"/>
      <c r="SZB231" s="403"/>
      <c r="SZC231" s="403"/>
      <c r="SZO231" s="727"/>
      <c r="SZR231" s="403"/>
      <c r="SZS231" s="403"/>
      <c r="TAE231" s="727"/>
      <c r="TAH231" s="403"/>
      <c r="TAI231" s="403"/>
      <c r="TAU231" s="727"/>
      <c r="TAX231" s="403"/>
      <c r="TAY231" s="403"/>
      <c r="TBK231" s="727"/>
      <c r="TBN231" s="403"/>
      <c r="TBO231" s="403"/>
      <c r="TCA231" s="727"/>
      <c r="TCD231" s="403"/>
      <c r="TCE231" s="403"/>
      <c r="TCQ231" s="727"/>
      <c r="TCT231" s="403"/>
      <c r="TCU231" s="403"/>
      <c r="TDG231" s="727"/>
      <c r="TDJ231" s="403"/>
      <c r="TDK231" s="403"/>
      <c r="TDW231" s="727"/>
      <c r="TDZ231" s="403"/>
      <c r="TEA231" s="403"/>
      <c r="TEM231" s="727"/>
      <c r="TEP231" s="403"/>
      <c r="TEQ231" s="403"/>
      <c r="TFC231" s="727"/>
      <c r="TFF231" s="403"/>
      <c r="TFG231" s="403"/>
      <c r="TFS231" s="727"/>
      <c r="TFV231" s="403"/>
      <c r="TFW231" s="403"/>
      <c r="TGI231" s="727"/>
      <c r="TGL231" s="403"/>
      <c r="TGM231" s="403"/>
      <c r="TGY231" s="727"/>
      <c r="THB231" s="403"/>
      <c r="THC231" s="403"/>
      <c r="THO231" s="727"/>
      <c r="THR231" s="403"/>
      <c r="THS231" s="403"/>
      <c r="TIE231" s="727"/>
      <c r="TIH231" s="403"/>
      <c r="TII231" s="403"/>
      <c r="TIU231" s="727"/>
      <c r="TIX231" s="403"/>
      <c r="TIY231" s="403"/>
      <c r="TJK231" s="727"/>
      <c r="TJN231" s="403"/>
      <c r="TJO231" s="403"/>
      <c r="TKA231" s="727"/>
      <c r="TKD231" s="403"/>
      <c r="TKE231" s="403"/>
      <c r="TKQ231" s="727"/>
      <c r="TKT231" s="403"/>
      <c r="TKU231" s="403"/>
      <c r="TLG231" s="727"/>
      <c r="TLJ231" s="403"/>
      <c r="TLK231" s="403"/>
      <c r="TLW231" s="727"/>
      <c r="TLZ231" s="403"/>
      <c r="TMA231" s="403"/>
      <c r="TMM231" s="727"/>
      <c r="TMP231" s="403"/>
      <c r="TMQ231" s="403"/>
      <c r="TNC231" s="727"/>
      <c r="TNF231" s="403"/>
      <c r="TNG231" s="403"/>
      <c r="TNS231" s="727"/>
      <c r="TNV231" s="403"/>
      <c r="TNW231" s="403"/>
      <c r="TOI231" s="727"/>
      <c r="TOL231" s="403"/>
      <c r="TOM231" s="403"/>
      <c r="TOY231" s="727"/>
      <c r="TPB231" s="403"/>
      <c r="TPC231" s="403"/>
      <c r="TPO231" s="727"/>
      <c r="TPR231" s="403"/>
      <c r="TPS231" s="403"/>
      <c r="TQE231" s="727"/>
      <c r="TQH231" s="403"/>
      <c r="TQI231" s="403"/>
      <c r="TQU231" s="727"/>
      <c r="TQX231" s="403"/>
      <c r="TQY231" s="403"/>
      <c r="TRK231" s="727"/>
      <c r="TRN231" s="403"/>
      <c r="TRO231" s="403"/>
      <c r="TSA231" s="727"/>
      <c r="TSD231" s="403"/>
      <c r="TSE231" s="403"/>
      <c r="TSQ231" s="727"/>
      <c r="TST231" s="403"/>
      <c r="TSU231" s="403"/>
      <c r="TTG231" s="727"/>
      <c r="TTJ231" s="403"/>
      <c r="TTK231" s="403"/>
      <c r="TTW231" s="727"/>
      <c r="TTZ231" s="403"/>
      <c r="TUA231" s="403"/>
      <c r="TUM231" s="727"/>
      <c r="TUP231" s="403"/>
      <c r="TUQ231" s="403"/>
      <c r="TVC231" s="727"/>
      <c r="TVF231" s="403"/>
      <c r="TVG231" s="403"/>
      <c r="TVS231" s="727"/>
      <c r="TVV231" s="403"/>
      <c r="TVW231" s="403"/>
      <c r="TWI231" s="727"/>
      <c r="TWL231" s="403"/>
      <c r="TWM231" s="403"/>
      <c r="TWY231" s="727"/>
      <c r="TXB231" s="403"/>
      <c r="TXC231" s="403"/>
      <c r="TXO231" s="727"/>
      <c r="TXR231" s="403"/>
      <c r="TXS231" s="403"/>
      <c r="TYE231" s="727"/>
      <c r="TYH231" s="403"/>
      <c r="TYI231" s="403"/>
      <c r="TYU231" s="727"/>
      <c r="TYX231" s="403"/>
      <c r="TYY231" s="403"/>
      <c r="TZK231" s="727"/>
      <c r="TZN231" s="403"/>
      <c r="TZO231" s="403"/>
      <c r="UAA231" s="727"/>
      <c r="UAD231" s="403"/>
      <c r="UAE231" s="403"/>
      <c r="UAQ231" s="727"/>
      <c r="UAT231" s="403"/>
      <c r="UAU231" s="403"/>
      <c r="UBG231" s="727"/>
      <c r="UBJ231" s="403"/>
      <c r="UBK231" s="403"/>
      <c r="UBW231" s="727"/>
      <c r="UBZ231" s="403"/>
      <c r="UCA231" s="403"/>
      <c r="UCM231" s="727"/>
      <c r="UCP231" s="403"/>
      <c r="UCQ231" s="403"/>
      <c r="UDC231" s="727"/>
      <c r="UDF231" s="403"/>
      <c r="UDG231" s="403"/>
      <c r="UDS231" s="727"/>
      <c r="UDV231" s="403"/>
      <c r="UDW231" s="403"/>
      <c r="UEI231" s="727"/>
      <c r="UEL231" s="403"/>
      <c r="UEM231" s="403"/>
      <c r="UEY231" s="727"/>
      <c r="UFB231" s="403"/>
      <c r="UFC231" s="403"/>
      <c r="UFO231" s="727"/>
      <c r="UFR231" s="403"/>
      <c r="UFS231" s="403"/>
      <c r="UGE231" s="727"/>
      <c r="UGH231" s="403"/>
      <c r="UGI231" s="403"/>
      <c r="UGU231" s="727"/>
      <c r="UGX231" s="403"/>
      <c r="UGY231" s="403"/>
      <c r="UHK231" s="727"/>
      <c r="UHN231" s="403"/>
      <c r="UHO231" s="403"/>
      <c r="UIA231" s="727"/>
      <c r="UID231" s="403"/>
      <c r="UIE231" s="403"/>
      <c r="UIQ231" s="727"/>
      <c r="UIT231" s="403"/>
      <c r="UIU231" s="403"/>
      <c r="UJG231" s="727"/>
      <c r="UJJ231" s="403"/>
      <c r="UJK231" s="403"/>
      <c r="UJW231" s="727"/>
      <c r="UJZ231" s="403"/>
      <c r="UKA231" s="403"/>
      <c r="UKM231" s="727"/>
      <c r="UKP231" s="403"/>
      <c r="UKQ231" s="403"/>
      <c r="ULC231" s="727"/>
      <c r="ULF231" s="403"/>
      <c r="ULG231" s="403"/>
      <c r="ULS231" s="727"/>
      <c r="ULV231" s="403"/>
      <c r="ULW231" s="403"/>
      <c r="UMI231" s="727"/>
      <c r="UML231" s="403"/>
      <c r="UMM231" s="403"/>
      <c r="UMY231" s="727"/>
      <c r="UNB231" s="403"/>
      <c r="UNC231" s="403"/>
      <c r="UNO231" s="727"/>
      <c r="UNR231" s="403"/>
      <c r="UNS231" s="403"/>
      <c r="UOE231" s="727"/>
      <c r="UOH231" s="403"/>
      <c r="UOI231" s="403"/>
      <c r="UOU231" s="727"/>
      <c r="UOX231" s="403"/>
      <c r="UOY231" s="403"/>
      <c r="UPK231" s="727"/>
      <c r="UPN231" s="403"/>
      <c r="UPO231" s="403"/>
      <c r="UQA231" s="727"/>
      <c r="UQD231" s="403"/>
      <c r="UQE231" s="403"/>
      <c r="UQQ231" s="727"/>
      <c r="UQT231" s="403"/>
      <c r="UQU231" s="403"/>
      <c r="URG231" s="727"/>
      <c r="URJ231" s="403"/>
      <c r="URK231" s="403"/>
      <c r="URW231" s="727"/>
      <c r="URZ231" s="403"/>
      <c r="USA231" s="403"/>
      <c r="USM231" s="727"/>
      <c r="USP231" s="403"/>
      <c r="USQ231" s="403"/>
      <c r="UTC231" s="727"/>
      <c r="UTF231" s="403"/>
      <c r="UTG231" s="403"/>
      <c r="UTS231" s="727"/>
      <c r="UTV231" s="403"/>
      <c r="UTW231" s="403"/>
      <c r="UUI231" s="727"/>
      <c r="UUL231" s="403"/>
      <c r="UUM231" s="403"/>
      <c r="UUY231" s="727"/>
      <c r="UVB231" s="403"/>
      <c r="UVC231" s="403"/>
      <c r="UVO231" s="727"/>
      <c r="UVR231" s="403"/>
      <c r="UVS231" s="403"/>
      <c r="UWE231" s="727"/>
      <c r="UWH231" s="403"/>
      <c r="UWI231" s="403"/>
      <c r="UWU231" s="727"/>
      <c r="UWX231" s="403"/>
      <c r="UWY231" s="403"/>
      <c r="UXK231" s="727"/>
      <c r="UXN231" s="403"/>
      <c r="UXO231" s="403"/>
      <c r="UYA231" s="727"/>
      <c r="UYD231" s="403"/>
      <c r="UYE231" s="403"/>
      <c r="UYQ231" s="727"/>
      <c r="UYT231" s="403"/>
      <c r="UYU231" s="403"/>
      <c r="UZG231" s="727"/>
      <c r="UZJ231" s="403"/>
      <c r="UZK231" s="403"/>
      <c r="UZW231" s="727"/>
      <c r="UZZ231" s="403"/>
      <c r="VAA231" s="403"/>
      <c r="VAM231" s="727"/>
      <c r="VAP231" s="403"/>
      <c r="VAQ231" s="403"/>
      <c r="VBC231" s="727"/>
      <c r="VBF231" s="403"/>
      <c r="VBG231" s="403"/>
      <c r="VBS231" s="727"/>
      <c r="VBV231" s="403"/>
      <c r="VBW231" s="403"/>
      <c r="VCI231" s="727"/>
      <c r="VCL231" s="403"/>
      <c r="VCM231" s="403"/>
      <c r="VCY231" s="727"/>
      <c r="VDB231" s="403"/>
      <c r="VDC231" s="403"/>
      <c r="VDO231" s="727"/>
      <c r="VDR231" s="403"/>
      <c r="VDS231" s="403"/>
      <c r="VEE231" s="727"/>
      <c r="VEH231" s="403"/>
      <c r="VEI231" s="403"/>
      <c r="VEU231" s="727"/>
      <c r="VEX231" s="403"/>
      <c r="VEY231" s="403"/>
      <c r="VFK231" s="727"/>
      <c r="VFN231" s="403"/>
      <c r="VFO231" s="403"/>
      <c r="VGA231" s="727"/>
      <c r="VGD231" s="403"/>
      <c r="VGE231" s="403"/>
      <c r="VGQ231" s="727"/>
      <c r="VGT231" s="403"/>
      <c r="VGU231" s="403"/>
      <c r="VHG231" s="727"/>
      <c r="VHJ231" s="403"/>
      <c r="VHK231" s="403"/>
      <c r="VHW231" s="727"/>
      <c r="VHZ231" s="403"/>
      <c r="VIA231" s="403"/>
      <c r="VIM231" s="727"/>
      <c r="VIP231" s="403"/>
      <c r="VIQ231" s="403"/>
      <c r="VJC231" s="727"/>
      <c r="VJF231" s="403"/>
      <c r="VJG231" s="403"/>
      <c r="VJS231" s="727"/>
      <c r="VJV231" s="403"/>
      <c r="VJW231" s="403"/>
      <c r="VKI231" s="727"/>
      <c r="VKL231" s="403"/>
      <c r="VKM231" s="403"/>
      <c r="VKY231" s="727"/>
      <c r="VLB231" s="403"/>
      <c r="VLC231" s="403"/>
      <c r="VLO231" s="727"/>
      <c r="VLR231" s="403"/>
      <c r="VLS231" s="403"/>
      <c r="VME231" s="727"/>
      <c r="VMH231" s="403"/>
      <c r="VMI231" s="403"/>
      <c r="VMU231" s="727"/>
      <c r="VMX231" s="403"/>
      <c r="VMY231" s="403"/>
      <c r="VNK231" s="727"/>
      <c r="VNN231" s="403"/>
      <c r="VNO231" s="403"/>
      <c r="VOA231" s="727"/>
      <c r="VOD231" s="403"/>
      <c r="VOE231" s="403"/>
      <c r="VOQ231" s="727"/>
      <c r="VOT231" s="403"/>
      <c r="VOU231" s="403"/>
      <c r="VPG231" s="727"/>
      <c r="VPJ231" s="403"/>
      <c r="VPK231" s="403"/>
      <c r="VPW231" s="727"/>
      <c r="VPZ231" s="403"/>
      <c r="VQA231" s="403"/>
      <c r="VQM231" s="727"/>
      <c r="VQP231" s="403"/>
      <c r="VQQ231" s="403"/>
      <c r="VRC231" s="727"/>
      <c r="VRF231" s="403"/>
      <c r="VRG231" s="403"/>
      <c r="VRS231" s="727"/>
      <c r="VRV231" s="403"/>
      <c r="VRW231" s="403"/>
      <c r="VSI231" s="727"/>
      <c r="VSL231" s="403"/>
      <c r="VSM231" s="403"/>
      <c r="VSY231" s="727"/>
      <c r="VTB231" s="403"/>
      <c r="VTC231" s="403"/>
      <c r="VTO231" s="727"/>
      <c r="VTR231" s="403"/>
      <c r="VTS231" s="403"/>
      <c r="VUE231" s="727"/>
      <c r="VUH231" s="403"/>
      <c r="VUI231" s="403"/>
      <c r="VUU231" s="727"/>
      <c r="VUX231" s="403"/>
      <c r="VUY231" s="403"/>
      <c r="VVK231" s="727"/>
      <c r="VVN231" s="403"/>
      <c r="VVO231" s="403"/>
      <c r="VWA231" s="727"/>
      <c r="VWD231" s="403"/>
      <c r="VWE231" s="403"/>
      <c r="VWQ231" s="727"/>
      <c r="VWT231" s="403"/>
      <c r="VWU231" s="403"/>
      <c r="VXG231" s="727"/>
      <c r="VXJ231" s="403"/>
      <c r="VXK231" s="403"/>
      <c r="VXW231" s="727"/>
      <c r="VXZ231" s="403"/>
      <c r="VYA231" s="403"/>
      <c r="VYM231" s="727"/>
      <c r="VYP231" s="403"/>
      <c r="VYQ231" s="403"/>
      <c r="VZC231" s="727"/>
      <c r="VZF231" s="403"/>
      <c r="VZG231" s="403"/>
      <c r="VZS231" s="727"/>
      <c r="VZV231" s="403"/>
      <c r="VZW231" s="403"/>
      <c r="WAI231" s="727"/>
      <c r="WAL231" s="403"/>
      <c r="WAM231" s="403"/>
      <c r="WAY231" s="727"/>
      <c r="WBB231" s="403"/>
      <c r="WBC231" s="403"/>
      <c r="WBO231" s="727"/>
      <c r="WBR231" s="403"/>
      <c r="WBS231" s="403"/>
      <c r="WCE231" s="727"/>
      <c r="WCH231" s="403"/>
      <c r="WCI231" s="403"/>
      <c r="WCU231" s="727"/>
      <c r="WCX231" s="403"/>
      <c r="WCY231" s="403"/>
      <c r="WDK231" s="727"/>
      <c r="WDN231" s="403"/>
      <c r="WDO231" s="403"/>
      <c r="WEA231" s="727"/>
      <c r="WED231" s="403"/>
      <c r="WEE231" s="403"/>
      <c r="WEQ231" s="727"/>
      <c r="WET231" s="403"/>
      <c r="WEU231" s="403"/>
      <c r="WFG231" s="727"/>
      <c r="WFJ231" s="403"/>
      <c r="WFK231" s="403"/>
      <c r="WFW231" s="727"/>
      <c r="WFZ231" s="403"/>
      <c r="WGA231" s="403"/>
      <c r="WGM231" s="727"/>
      <c r="WGP231" s="403"/>
      <c r="WGQ231" s="403"/>
      <c r="WHC231" s="727"/>
      <c r="WHF231" s="403"/>
      <c r="WHG231" s="403"/>
      <c r="WHS231" s="727"/>
      <c r="WHV231" s="403"/>
      <c r="WHW231" s="403"/>
      <c r="WII231" s="727"/>
      <c r="WIL231" s="403"/>
      <c r="WIM231" s="403"/>
      <c r="WIY231" s="727"/>
      <c r="WJB231" s="403"/>
      <c r="WJC231" s="403"/>
      <c r="WJO231" s="727"/>
      <c r="WJR231" s="403"/>
      <c r="WJS231" s="403"/>
      <c r="WKE231" s="727"/>
      <c r="WKH231" s="403"/>
      <c r="WKI231" s="403"/>
      <c r="WKU231" s="727"/>
      <c r="WKX231" s="403"/>
      <c r="WKY231" s="403"/>
      <c r="WLK231" s="727"/>
      <c r="WLN231" s="403"/>
      <c r="WLO231" s="403"/>
      <c r="WMA231" s="727"/>
      <c r="WMD231" s="403"/>
      <c r="WME231" s="403"/>
      <c r="WMQ231" s="727"/>
      <c r="WMT231" s="403"/>
      <c r="WMU231" s="403"/>
      <c r="WNG231" s="727"/>
      <c r="WNJ231" s="403"/>
      <c r="WNK231" s="403"/>
      <c r="WNW231" s="727"/>
      <c r="WNZ231" s="403"/>
      <c r="WOA231" s="403"/>
      <c r="WOM231" s="727"/>
      <c r="WOP231" s="403"/>
      <c r="WOQ231" s="403"/>
      <c r="WPC231" s="727"/>
      <c r="WPF231" s="403"/>
      <c r="WPG231" s="403"/>
      <c r="WPS231" s="727"/>
      <c r="WPV231" s="403"/>
      <c r="WPW231" s="403"/>
      <c r="WQI231" s="727"/>
      <c r="WQL231" s="403"/>
      <c r="WQM231" s="403"/>
      <c r="WQY231" s="727"/>
      <c r="WRB231" s="403"/>
      <c r="WRC231" s="403"/>
      <c r="WRO231" s="727"/>
      <c r="WRR231" s="403"/>
      <c r="WRS231" s="403"/>
      <c r="WSE231" s="727"/>
      <c r="WSH231" s="403"/>
      <c r="WSI231" s="403"/>
      <c r="WSU231" s="727"/>
      <c r="WSX231" s="403"/>
      <c r="WSY231" s="403"/>
      <c r="WTK231" s="727"/>
      <c r="WTN231" s="403"/>
      <c r="WTO231" s="403"/>
      <c r="WUA231" s="727"/>
      <c r="WUD231" s="403"/>
      <c r="WUE231" s="403"/>
      <c r="WUQ231" s="727"/>
      <c r="WUT231" s="403"/>
      <c r="WUU231" s="403"/>
      <c r="WVG231" s="727"/>
      <c r="WVJ231" s="403"/>
      <c r="WVK231" s="403"/>
      <c r="WVW231" s="727"/>
      <c r="WVZ231" s="403"/>
      <c r="WWA231" s="403"/>
      <c r="WWM231" s="727"/>
      <c r="WWP231" s="403"/>
      <c r="WWQ231" s="403"/>
      <c r="WXC231" s="727"/>
      <c r="WXF231" s="403"/>
      <c r="WXG231" s="403"/>
      <c r="WXS231" s="727"/>
      <c r="WXV231" s="403"/>
      <c r="WXW231" s="403"/>
      <c r="WYI231" s="727"/>
      <c r="WYL231" s="403"/>
      <c r="WYM231" s="403"/>
      <c r="WYY231" s="727"/>
      <c r="WZB231" s="403"/>
      <c r="WZC231" s="403"/>
      <c r="WZO231" s="727"/>
      <c r="WZR231" s="403"/>
      <c r="WZS231" s="403"/>
      <c r="XAE231" s="727"/>
      <c r="XAH231" s="403"/>
      <c r="XAI231" s="403"/>
      <c r="XAU231" s="727"/>
      <c r="XAX231" s="403"/>
      <c r="XAY231" s="403"/>
      <c r="XBK231" s="727"/>
      <c r="XBN231" s="403"/>
      <c r="XBO231" s="403"/>
      <c r="XCA231" s="727"/>
      <c r="XCD231" s="403"/>
      <c r="XCE231" s="403"/>
      <c r="XCQ231" s="727"/>
      <c r="XCT231" s="403"/>
      <c r="XCU231" s="403"/>
      <c r="XDG231" s="727"/>
      <c r="XDJ231" s="403"/>
      <c r="XDK231" s="403"/>
      <c r="XDW231" s="727"/>
      <c r="XDZ231" s="403"/>
      <c r="XEA231" s="403"/>
      <c r="XEM231" s="727"/>
      <c r="XEP231" s="403"/>
      <c r="XEQ231" s="403"/>
      <c r="XFC231" s="727"/>
    </row>
    <row r="232" spans="1:1023 1026:2047 2050:3071 3074:4095 4098:5119 5122:6143 6146:7167 7170:8191 8194:9215 9218:10239 10242:11263 11266:12287 12290:13311 13314:14335 14338:15359 15362:16383" s="94" customFormat="1">
      <c r="A232" s="566" t="s">
        <v>15</v>
      </c>
      <c r="B232" s="579">
        <v>45973</v>
      </c>
      <c r="C232" s="579">
        <v>45977</v>
      </c>
      <c r="D232" s="566" t="s">
        <v>485</v>
      </c>
      <c r="E232" s="566" t="s">
        <v>486</v>
      </c>
      <c r="F232" s="566">
        <v>53</v>
      </c>
      <c r="G232" s="566" t="s">
        <v>500</v>
      </c>
      <c r="H232" s="566">
        <v>1600</v>
      </c>
      <c r="I232" s="566">
        <v>15</v>
      </c>
      <c r="J232" s="566">
        <v>0</v>
      </c>
      <c r="K232" s="566">
        <v>0</v>
      </c>
      <c r="L232" s="566">
        <v>0</v>
      </c>
      <c r="M232" s="566">
        <v>0</v>
      </c>
      <c r="N232" s="566">
        <f t="shared" ref="N232" si="2207">SUM(H232:M232)</f>
        <v>1615</v>
      </c>
      <c r="O232" s="561">
        <f t="shared" ref="O232" si="2208">N232/F232</f>
        <v>30.471698113207548</v>
      </c>
      <c r="P232" s="566" t="s">
        <v>1283</v>
      </c>
      <c r="R232" s="403"/>
      <c r="S232" s="403"/>
      <c r="AE232" s="727"/>
      <c r="AH232" s="403"/>
      <c r="AI232" s="403"/>
      <c r="AU232" s="727"/>
      <c r="AX232" s="403"/>
      <c r="AY232" s="403"/>
      <c r="BK232" s="727"/>
      <c r="BN232" s="403"/>
      <c r="BO232" s="403"/>
      <c r="CA232" s="727"/>
      <c r="CD232" s="403"/>
      <c r="CE232" s="403"/>
      <c r="CQ232" s="727"/>
      <c r="CT232" s="403"/>
      <c r="CU232" s="403"/>
      <c r="DG232" s="727"/>
      <c r="DJ232" s="403"/>
      <c r="DK232" s="403"/>
      <c r="DW232" s="727"/>
      <c r="DZ232" s="403"/>
      <c r="EA232" s="403"/>
      <c r="EM232" s="727"/>
      <c r="EP232" s="403"/>
      <c r="EQ232" s="403"/>
      <c r="FC232" s="727"/>
      <c r="FF232" s="403"/>
      <c r="FG232" s="403"/>
      <c r="FS232" s="727"/>
      <c r="FV232" s="403"/>
      <c r="FW232" s="403"/>
      <c r="GI232" s="727"/>
      <c r="GL232" s="403"/>
      <c r="GM232" s="403"/>
      <c r="GY232" s="727"/>
      <c r="HB232" s="403"/>
      <c r="HC232" s="403"/>
      <c r="HO232" s="727"/>
      <c r="HR232" s="403"/>
      <c r="HS232" s="403"/>
      <c r="IE232" s="727"/>
      <c r="IH232" s="403"/>
      <c r="II232" s="403"/>
      <c r="IU232" s="727"/>
      <c r="IX232" s="403"/>
      <c r="IY232" s="403"/>
      <c r="JK232" s="727"/>
      <c r="JN232" s="403"/>
      <c r="JO232" s="403"/>
      <c r="KA232" s="727"/>
      <c r="KD232" s="403"/>
      <c r="KE232" s="403"/>
      <c r="KQ232" s="727"/>
      <c r="KT232" s="403"/>
      <c r="KU232" s="403"/>
      <c r="LG232" s="727"/>
      <c r="LJ232" s="403"/>
      <c r="LK232" s="403"/>
      <c r="LW232" s="727"/>
      <c r="LZ232" s="403"/>
      <c r="MA232" s="403"/>
      <c r="MM232" s="727"/>
      <c r="MP232" s="403"/>
      <c r="MQ232" s="403"/>
      <c r="NC232" s="727"/>
      <c r="NF232" s="403"/>
      <c r="NG232" s="403"/>
      <c r="NS232" s="727"/>
      <c r="NV232" s="403"/>
      <c r="NW232" s="403"/>
      <c r="OI232" s="727"/>
      <c r="OL232" s="403"/>
      <c r="OM232" s="403"/>
      <c r="OY232" s="727"/>
      <c r="PB232" s="403"/>
      <c r="PC232" s="403"/>
      <c r="PO232" s="727"/>
      <c r="PR232" s="403"/>
      <c r="PS232" s="403"/>
      <c r="QE232" s="727"/>
      <c r="QH232" s="403"/>
      <c r="QI232" s="403"/>
      <c r="QU232" s="727"/>
      <c r="QX232" s="403"/>
      <c r="QY232" s="403"/>
      <c r="RK232" s="727"/>
      <c r="RN232" s="403"/>
      <c r="RO232" s="403"/>
      <c r="SA232" s="727"/>
      <c r="SD232" s="403"/>
      <c r="SE232" s="403"/>
      <c r="SQ232" s="727"/>
      <c r="ST232" s="403"/>
      <c r="SU232" s="403"/>
      <c r="TG232" s="727"/>
      <c r="TJ232" s="403"/>
      <c r="TK232" s="403"/>
      <c r="TW232" s="727"/>
      <c r="TZ232" s="403"/>
      <c r="UA232" s="403"/>
      <c r="UM232" s="727"/>
      <c r="UP232" s="403"/>
      <c r="UQ232" s="403"/>
      <c r="VC232" s="727"/>
      <c r="VF232" s="403"/>
      <c r="VG232" s="403"/>
      <c r="VS232" s="727"/>
      <c r="VV232" s="403"/>
      <c r="VW232" s="403"/>
      <c r="WI232" s="727"/>
      <c r="WL232" s="403"/>
      <c r="WM232" s="403"/>
      <c r="WY232" s="727"/>
      <c r="XB232" s="403"/>
      <c r="XC232" s="403"/>
      <c r="XO232" s="727"/>
      <c r="XR232" s="403"/>
      <c r="XS232" s="403"/>
      <c r="YE232" s="727"/>
      <c r="YH232" s="403"/>
      <c r="YI232" s="403"/>
      <c r="YU232" s="727"/>
      <c r="YX232" s="403"/>
      <c r="YY232" s="403"/>
      <c r="ZK232" s="727"/>
      <c r="ZN232" s="403"/>
      <c r="ZO232" s="403"/>
      <c r="AAA232" s="727"/>
      <c r="AAD232" s="403"/>
      <c r="AAE232" s="403"/>
      <c r="AAQ232" s="727"/>
      <c r="AAT232" s="403"/>
      <c r="AAU232" s="403"/>
      <c r="ABG232" s="727"/>
      <c r="ABJ232" s="403"/>
      <c r="ABK232" s="403"/>
      <c r="ABW232" s="727"/>
      <c r="ABZ232" s="403"/>
      <c r="ACA232" s="403"/>
      <c r="ACM232" s="727"/>
      <c r="ACP232" s="403"/>
      <c r="ACQ232" s="403"/>
      <c r="ADC232" s="727"/>
      <c r="ADF232" s="403"/>
      <c r="ADG232" s="403"/>
      <c r="ADS232" s="727"/>
      <c r="ADV232" s="403"/>
      <c r="ADW232" s="403"/>
      <c r="AEI232" s="727"/>
      <c r="AEL232" s="403"/>
      <c r="AEM232" s="403"/>
      <c r="AEY232" s="727"/>
      <c r="AFB232" s="403"/>
      <c r="AFC232" s="403"/>
      <c r="AFO232" s="727"/>
      <c r="AFR232" s="403"/>
      <c r="AFS232" s="403"/>
      <c r="AGE232" s="727"/>
      <c r="AGH232" s="403"/>
      <c r="AGI232" s="403"/>
      <c r="AGU232" s="727"/>
      <c r="AGX232" s="403"/>
      <c r="AGY232" s="403"/>
      <c r="AHK232" s="727"/>
      <c r="AHN232" s="403"/>
      <c r="AHO232" s="403"/>
      <c r="AIA232" s="727"/>
      <c r="AID232" s="403"/>
      <c r="AIE232" s="403"/>
      <c r="AIQ232" s="727"/>
      <c r="AIT232" s="403"/>
      <c r="AIU232" s="403"/>
      <c r="AJG232" s="727"/>
      <c r="AJJ232" s="403"/>
      <c r="AJK232" s="403"/>
      <c r="AJW232" s="727"/>
      <c r="AJZ232" s="403"/>
      <c r="AKA232" s="403"/>
      <c r="AKM232" s="727"/>
      <c r="AKP232" s="403"/>
      <c r="AKQ232" s="403"/>
      <c r="ALC232" s="727"/>
      <c r="ALF232" s="403"/>
      <c r="ALG232" s="403"/>
      <c r="ALS232" s="727"/>
      <c r="ALV232" s="403"/>
      <c r="ALW232" s="403"/>
      <c r="AMI232" s="727"/>
      <c r="AML232" s="403"/>
      <c r="AMM232" s="403"/>
      <c r="AMY232" s="727"/>
      <c r="ANB232" s="403"/>
      <c r="ANC232" s="403"/>
      <c r="ANO232" s="727"/>
      <c r="ANR232" s="403"/>
      <c r="ANS232" s="403"/>
      <c r="AOE232" s="727"/>
      <c r="AOH232" s="403"/>
      <c r="AOI232" s="403"/>
      <c r="AOU232" s="727"/>
      <c r="AOX232" s="403"/>
      <c r="AOY232" s="403"/>
      <c r="APK232" s="727"/>
      <c r="APN232" s="403"/>
      <c r="APO232" s="403"/>
      <c r="AQA232" s="727"/>
      <c r="AQD232" s="403"/>
      <c r="AQE232" s="403"/>
      <c r="AQQ232" s="727"/>
      <c r="AQT232" s="403"/>
      <c r="AQU232" s="403"/>
      <c r="ARG232" s="727"/>
      <c r="ARJ232" s="403"/>
      <c r="ARK232" s="403"/>
      <c r="ARW232" s="727"/>
      <c r="ARZ232" s="403"/>
      <c r="ASA232" s="403"/>
      <c r="ASM232" s="727"/>
      <c r="ASP232" s="403"/>
      <c r="ASQ232" s="403"/>
      <c r="ATC232" s="727"/>
      <c r="ATF232" s="403"/>
      <c r="ATG232" s="403"/>
      <c r="ATS232" s="727"/>
      <c r="ATV232" s="403"/>
      <c r="ATW232" s="403"/>
      <c r="AUI232" s="727"/>
      <c r="AUL232" s="403"/>
      <c r="AUM232" s="403"/>
      <c r="AUY232" s="727"/>
      <c r="AVB232" s="403"/>
      <c r="AVC232" s="403"/>
      <c r="AVO232" s="727"/>
      <c r="AVR232" s="403"/>
      <c r="AVS232" s="403"/>
      <c r="AWE232" s="727"/>
      <c r="AWH232" s="403"/>
      <c r="AWI232" s="403"/>
      <c r="AWU232" s="727"/>
      <c r="AWX232" s="403"/>
      <c r="AWY232" s="403"/>
      <c r="AXK232" s="727"/>
      <c r="AXN232" s="403"/>
      <c r="AXO232" s="403"/>
      <c r="AYA232" s="727"/>
      <c r="AYD232" s="403"/>
      <c r="AYE232" s="403"/>
      <c r="AYQ232" s="727"/>
      <c r="AYT232" s="403"/>
      <c r="AYU232" s="403"/>
      <c r="AZG232" s="727"/>
      <c r="AZJ232" s="403"/>
      <c r="AZK232" s="403"/>
      <c r="AZW232" s="727"/>
      <c r="AZZ232" s="403"/>
      <c r="BAA232" s="403"/>
      <c r="BAM232" s="727"/>
      <c r="BAP232" s="403"/>
      <c r="BAQ232" s="403"/>
      <c r="BBC232" s="727"/>
      <c r="BBF232" s="403"/>
      <c r="BBG232" s="403"/>
      <c r="BBS232" s="727"/>
      <c r="BBV232" s="403"/>
      <c r="BBW232" s="403"/>
      <c r="BCI232" s="727"/>
      <c r="BCL232" s="403"/>
      <c r="BCM232" s="403"/>
      <c r="BCY232" s="727"/>
      <c r="BDB232" s="403"/>
      <c r="BDC232" s="403"/>
      <c r="BDO232" s="727"/>
      <c r="BDR232" s="403"/>
      <c r="BDS232" s="403"/>
      <c r="BEE232" s="727"/>
      <c r="BEH232" s="403"/>
      <c r="BEI232" s="403"/>
      <c r="BEU232" s="727"/>
      <c r="BEX232" s="403"/>
      <c r="BEY232" s="403"/>
      <c r="BFK232" s="727"/>
      <c r="BFN232" s="403"/>
      <c r="BFO232" s="403"/>
      <c r="BGA232" s="727"/>
      <c r="BGD232" s="403"/>
      <c r="BGE232" s="403"/>
      <c r="BGQ232" s="727"/>
      <c r="BGT232" s="403"/>
      <c r="BGU232" s="403"/>
      <c r="BHG232" s="727"/>
      <c r="BHJ232" s="403"/>
      <c r="BHK232" s="403"/>
      <c r="BHW232" s="727"/>
      <c r="BHZ232" s="403"/>
      <c r="BIA232" s="403"/>
      <c r="BIM232" s="727"/>
      <c r="BIP232" s="403"/>
      <c r="BIQ232" s="403"/>
      <c r="BJC232" s="727"/>
      <c r="BJF232" s="403"/>
      <c r="BJG232" s="403"/>
      <c r="BJS232" s="727"/>
      <c r="BJV232" s="403"/>
      <c r="BJW232" s="403"/>
      <c r="BKI232" s="727"/>
      <c r="BKL232" s="403"/>
      <c r="BKM232" s="403"/>
      <c r="BKY232" s="727"/>
      <c r="BLB232" s="403"/>
      <c r="BLC232" s="403"/>
      <c r="BLO232" s="727"/>
      <c r="BLR232" s="403"/>
      <c r="BLS232" s="403"/>
      <c r="BME232" s="727"/>
      <c r="BMH232" s="403"/>
      <c r="BMI232" s="403"/>
      <c r="BMU232" s="727"/>
      <c r="BMX232" s="403"/>
      <c r="BMY232" s="403"/>
      <c r="BNK232" s="727"/>
      <c r="BNN232" s="403"/>
      <c r="BNO232" s="403"/>
      <c r="BOA232" s="727"/>
      <c r="BOD232" s="403"/>
      <c r="BOE232" s="403"/>
      <c r="BOQ232" s="727"/>
      <c r="BOT232" s="403"/>
      <c r="BOU232" s="403"/>
      <c r="BPG232" s="727"/>
      <c r="BPJ232" s="403"/>
      <c r="BPK232" s="403"/>
      <c r="BPW232" s="727"/>
      <c r="BPZ232" s="403"/>
      <c r="BQA232" s="403"/>
      <c r="BQM232" s="727"/>
      <c r="BQP232" s="403"/>
      <c r="BQQ232" s="403"/>
      <c r="BRC232" s="727"/>
      <c r="BRF232" s="403"/>
      <c r="BRG232" s="403"/>
      <c r="BRS232" s="727"/>
      <c r="BRV232" s="403"/>
      <c r="BRW232" s="403"/>
      <c r="BSI232" s="727"/>
      <c r="BSL232" s="403"/>
      <c r="BSM232" s="403"/>
      <c r="BSY232" s="727"/>
      <c r="BTB232" s="403"/>
      <c r="BTC232" s="403"/>
      <c r="BTO232" s="727"/>
      <c r="BTR232" s="403"/>
      <c r="BTS232" s="403"/>
      <c r="BUE232" s="727"/>
      <c r="BUH232" s="403"/>
      <c r="BUI232" s="403"/>
      <c r="BUU232" s="727"/>
      <c r="BUX232" s="403"/>
      <c r="BUY232" s="403"/>
      <c r="BVK232" s="727"/>
      <c r="BVN232" s="403"/>
      <c r="BVO232" s="403"/>
      <c r="BWA232" s="727"/>
      <c r="BWD232" s="403"/>
      <c r="BWE232" s="403"/>
      <c r="BWQ232" s="727"/>
      <c r="BWT232" s="403"/>
      <c r="BWU232" s="403"/>
      <c r="BXG232" s="727"/>
      <c r="BXJ232" s="403"/>
      <c r="BXK232" s="403"/>
      <c r="BXW232" s="727"/>
      <c r="BXZ232" s="403"/>
      <c r="BYA232" s="403"/>
      <c r="BYM232" s="727"/>
      <c r="BYP232" s="403"/>
      <c r="BYQ232" s="403"/>
      <c r="BZC232" s="727"/>
      <c r="BZF232" s="403"/>
      <c r="BZG232" s="403"/>
      <c r="BZS232" s="727"/>
      <c r="BZV232" s="403"/>
      <c r="BZW232" s="403"/>
      <c r="CAI232" s="727"/>
      <c r="CAL232" s="403"/>
      <c r="CAM232" s="403"/>
      <c r="CAY232" s="727"/>
      <c r="CBB232" s="403"/>
      <c r="CBC232" s="403"/>
      <c r="CBO232" s="727"/>
      <c r="CBR232" s="403"/>
      <c r="CBS232" s="403"/>
      <c r="CCE232" s="727"/>
      <c r="CCH232" s="403"/>
      <c r="CCI232" s="403"/>
      <c r="CCU232" s="727"/>
      <c r="CCX232" s="403"/>
      <c r="CCY232" s="403"/>
      <c r="CDK232" s="727"/>
      <c r="CDN232" s="403"/>
      <c r="CDO232" s="403"/>
      <c r="CEA232" s="727"/>
      <c r="CED232" s="403"/>
      <c r="CEE232" s="403"/>
      <c r="CEQ232" s="727"/>
      <c r="CET232" s="403"/>
      <c r="CEU232" s="403"/>
      <c r="CFG232" s="727"/>
      <c r="CFJ232" s="403"/>
      <c r="CFK232" s="403"/>
      <c r="CFW232" s="727"/>
      <c r="CFZ232" s="403"/>
      <c r="CGA232" s="403"/>
      <c r="CGM232" s="727"/>
      <c r="CGP232" s="403"/>
      <c r="CGQ232" s="403"/>
      <c r="CHC232" s="727"/>
      <c r="CHF232" s="403"/>
      <c r="CHG232" s="403"/>
      <c r="CHS232" s="727"/>
      <c r="CHV232" s="403"/>
      <c r="CHW232" s="403"/>
      <c r="CII232" s="727"/>
      <c r="CIL232" s="403"/>
      <c r="CIM232" s="403"/>
      <c r="CIY232" s="727"/>
      <c r="CJB232" s="403"/>
      <c r="CJC232" s="403"/>
      <c r="CJO232" s="727"/>
      <c r="CJR232" s="403"/>
      <c r="CJS232" s="403"/>
      <c r="CKE232" s="727"/>
      <c r="CKH232" s="403"/>
      <c r="CKI232" s="403"/>
      <c r="CKU232" s="727"/>
      <c r="CKX232" s="403"/>
      <c r="CKY232" s="403"/>
      <c r="CLK232" s="727"/>
      <c r="CLN232" s="403"/>
      <c r="CLO232" s="403"/>
      <c r="CMA232" s="727"/>
      <c r="CMD232" s="403"/>
      <c r="CME232" s="403"/>
      <c r="CMQ232" s="727"/>
      <c r="CMT232" s="403"/>
      <c r="CMU232" s="403"/>
      <c r="CNG232" s="727"/>
      <c r="CNJ232" s="403"/>
      <c r="CNK232" s="403"/>
      <c r="CNW232" s="727"/>
      <c r="CNZ232" s="403"/>
      <c r="COA232" s="403"/>
      <c r="COM232" s="727"/>
      <c r="COP232" s="403"/>
      <c r="COQ232" s="403"/>
      <c r="CPC232" s="727"/>
      <c r="CPF232" s="403"/>
      <c r="CPG232" s="403"/>
      <c r="CPS232" s="727"/>
      <c r="CPV232" s="403"/>
      <c r="CPW232" s="403"/>
      <c r="CQI232" s="727"/>
      <c r="CQL232" s="403"/>
      <c r="CQM232" s="403"/>
      <c r="CQY232" s="727"/>
      <c r="CRB232" s="403"/>
      <c r="CRC232" s="403"/>
      <c r="CRO232" s="727"/>
      <c r="CRR232" s="403"/>
      <c r="CRS232" s="403"/>
      <c r="CSE232" s="727"/>
      <c r="CSH232" s="403"/>
      <c r="CSI232" s="403"/>
      <c r="CSU232" s="727"/>
      <c r="CSX232" s="403"/>
      <c r="CSY232" s="403"/>
      <c r="CTK232" s="727"/>
      <c r="CTN232" s="403"/>
      <c r="CTO232" s="403"/>
      <c r="CUA232" s="727"/>
      <c r="CUD232" s="403"/>
      <c r="CUE232" s="403"/>
      <c r="CUQ232" s="727"/>
      <c r="CUT232" s="403"/>
      <c r="CUU232" s="403"/>
      <c r="CVG232" s="727"/>
      <c r="CVJ232" s="403"/>
      <c r="CVK232" s="403"/>
      <c r="CVW232" s="727"/>
      <c r="CVZ232" s="403"/>
      <c r="CWA232" s="403"/>
      <c r="CWM232" s="727"/>
      <c r="CWP232" s="403"/>
      <c r="CWQ232" s="403"/>
      <c r="CXC232" s="727"/>
      <c r="CXF232" s="403"/>
      <c r="CXG232" s="403"/>
      <c r="CXS232" s="727"/>
      <c r="CXV232" s="403"/>
      <c r="CXW232" s="403"/>
      <c r="CYI232" s="727"/>
      <c r="CYL232" s="403"/>
      <c r="CYM232" s="403"/>
      <c r="CYY232" s="727"/>
      <c r="CZB232" s="403"/>
      <c r="CZC232" s="403"/>
      <c r="CZO232" s="727"/>
      <c r="CZR232" s="403"/>
      <c r="CZS232" s="403"/>
      <c r="DAE232" s="727"/>
      <c r="DAH232" s="403"/>
      <c r="DAI232" s="403"/>
      <c r="DAU232" s="727"/>
      <c r="DAX232" s="403"/>
      <c r="DAY232" s="403"/>
      <c r="DBK232" s="727"/>
      <c r="DBN232" s="403"/>
      <c r="DBO232" s="403"/>
      <c r="DCA232" s="727"/>
      <c r="DCD232" s="403"/>
      <c r="DCE232" s="403"/>
      <c r="DCQ232" s="727"/>
      <c r="DCT232" s="403"/>
      <c r="DCU232" s="403"/>
      <c r="DDG232" s="727"/>
      <c r="DDJ232" s="403"/>
      <c r="DDK232" s="403"/>
      <c r="DDW232" s="727"/>
      <c r="DDZ232" s="403"/>
      <c r="DEA232" s="403"/>
      <c r="DEM232" s="727"/>
      <c r="DEP232" s="403"/>
      <c r="DEQ232" s="403"/>
      <c r="DFC232" s="727"/>
      <c r="DFF232" s="403"/>
      <c r="DFG232" s="403"/>
      <c r="DFS232" s="727"/>
      <c r="DFV232" s="403"/>
      <c r="DFW232" s="403"/>
      <c r="DGI232" s="727"/>
      <c r="DGL232" s="403"/>
      <c r="DGM232" s="403"/>
      <c r="DGY232" s="727"/>
      <c r="DHB232" s="403"/>
      <c r="DHC232" s="403"/>
      <c r="DHO232" s="727"/>
      <c r="DHR232" s="403"/>
      <c r="DHS232" s="403"/>
      <c r="DIE232" s="727"/>
      <c r="DIH232" s="403"/>
      <c r="DII232" s="403"/>
      <c r="DIU232" s="727"/>
      <c r="DIX232" s="403"/>
      <c r="DIY232" s="403"/>
      <c r="DJK232" s="727"/>
      <c r="DJN232" s="403"/>
      <c r="DJO232" s="403"/>
      <c r="DKA232" s="727"/>
      <c r="DKD232" s="403"/>
      <c r="DKE232" s="403"/>
      <c r="DKQ232" s="727"/>
      <c r="DKT232" s="403"/>
      <c r="DKU232" s="403"/>
      <c r="DLG232" s="727"/>
      <c r="DLJ232" s="403"/>
      <c r="DLK232" s="403"/>
      <c r="DLW232" s="727"/>
      <c r="DLZ232" s="403"/>
      <c r="DMA232" s="403"/>
      <c r="DMM232" s="727"/>
      <c r="DMP232" s="403"/>
      <c r="DMQ232" s="403"/>
      <c r="DNC232" s="727"/>
      <c r="DNF232" s="403"/>
      <c r="DNG232" s="403"/>
      <c r="DNS232" s="727"/>
      <c r="DNV232" s="403"/>
      <c r="DNW232" s="403"/>
      <c r="DOI232" s="727"/>
      <c r="DOL232" s="403"/>
      <c r="DOM232" s="403"/>
      <c r="DOY232" s="727"/>
      <c r="DPB232" s="403"/>
      <c r="DPC232" s="403"/>
      <c r="DPO232" s="727"/>
      <c r="DPR232" s="403"/>
      <c r="DPS232" s="403"/>
      <c r="DQE232" s="727"/>
      <c r="DQH232" s="403"/>
      <c r="DQI232" s="403"/>
      <c r="DQU232" s="727"/>
      <c r="DQX232" s="403"/>
      <c r="DQY232" s="403"/>
      <c r="DRK232" s="727"/>
      <c r="DRN232" s="403"/>
      <c r="DRO232" s="403"/>
      <c r="DSA232" s="727"/>
      <c r="DSD232" s="403"/>
      <c r="DSE232" s="403"/>
      <c r="DSQ232" s="727"/>
      <c r="DST232" s="403"/>
      <c r="DSU232" s="403"/>
      <c r="DTG232" s="727"/>
      <c r="DTJ232" s="403"/>
      <c r="DTK232" s="403"/>
      <c r="DTW232" s="727"/>
      <c r="DTZ232" s="403"/>
      <c r="DUA232" s="403"/>
      <c r="DUM232" s="727"/>
      <c r="DUP232" s="403"/>
      <c r="DUQ232" s="403"/>
      <c r="DVC232" s="727"/>
      <c r="DVF232" s="403"/>
      <c r="DVG232" s="403"/>
      <c r="DVS232" s="727"/>
      <c r="DVV232" s="403"/>
      <c r="DVW232" s="403"/>
      <c r="DWI232" s="727"/>
      <c r="DWL232" s="403"/>
      <c r="DWM232" s="403"/>
      <c r="DWY232" s="727"/>
      <c r="DXB232" s="403"/>
      <c r="DXC232" s="403"/>
      <c r="DXO232" s="727"/>
      <c r="DXR232" s="403"/>
      <c r="DXS232" s="403"/>
      <c r="DYE232" s="727"/>
      <c r="DYH232" s="403"/>
      <c r="DYI232" s="403"/>
      <c r="DYU232" s="727"/>
      <c r="DYX232" s="403"/>
      <c r="DYY232" s="403"/>
      <c r="DZK232" s="727"/>
      <c r="DZN232" s="403"/>
      <c r="DZO232" s="403"/>
      <c r="EAA232" s="727"/>
      <c r="EAD232" s="403"/>
      <c r="EAE232" s="403"/>
      <c r="EAQ232" s="727"/>
      <c r="EAT232" s="403"/>
      <c r="EAU232" s="403"/>
      <c r="EBG232" s="727"/>
      <c r="EBJ232" s="403"/>
      <c r="EBK232" s="403"/>
      <c r="EBW232" s="727"/>
      <c r="EBZ232" s="403"/>
      <c r="ECA232" s="403"/>
      <c r="ECM232" s="727"/>
      <c r="ECP232" s="403"/>
      <c r="ECQ232" s="403"/>
      <c r="EDC232" s="727"/>
      <c r="EDF232" s="403"/>
      <c r="EDG232" s="403"/>
      <c r="EDS232" s="727"/>
      <c r="EDV232" s="403"/>
      <c r="EDW232" s="403"/>
      <c r="EEI232" s="727"/>
      <c r="EEL232" s="403"/>
      <c r="EEM232" s="403"/>
      <c r="EEY232" s="727"/>
      <c r="EFB232" s="403"/>
      <c r="EFC232" s="403"/>
      <c r="EFO232" s="727"/>
      <c r="EFR232" s="403"/>
      <c r="EFS232" s="403"/>
      <c r="EGE232" s="727"/>
      <c r="EGH232" s="403"/>
      <c r="EGI232" s="403"/>
      <c r="EGU232" s="727"/>
      <c r="EGX232" s="403"/>
      <c r="EGY232" s="403"/>
      <c r="EHK232" s="727"/>
      <c r="EHN232" s="403"/>
      <c r="EHO232" s="403"/>
      <c r="EIA232" s="727"/>
      <c r="EID232" s="403"/>
      <c r="EIE232" s="403"/>
      <c r="EIQ232" s="727"/>
      <c r="EIT232" s="403"/>
      <c r="EIU232" s="403"/>
      <c r="EJG232" s="727"/>
      <c r="EJJ232" s="403"/>
      <c r="EJK232" s="403"/>
      <c r="EJW232" s="727"/>
      <c r="EJZ232" s="403"/>
      <c r="EKA232" s="403"/>
      <c r="EKM232" s="727"/>
      <c r="EKP232" s="403"/>
      <c r="EKQ232" s="403"/>
      <c r="ELC232" s="727"/>
      <c r="ELF232" s="403"/>
      <c r="ELG232" s="403"/>
      <c r="ELS232" s="727"/>
      <c r="ELV232" s="403"/>
      <c r="ELW232" s="403"/>
      <c r="EMI232" s="727"/>
      <c r="EML232" s="403"/>
      <c r="EMM232" s="403"/>
      <c r="EMY232" s="727"/>
      <c r="ENB232" s="403"/>
      <c r="ENC232" s="403"/>
      <c r="ENO232" s="727"/>
      <c r="ENR232" s="403"/>
      <c r="ENS232" s="403"/>
      <c r="EOE232" s="727"/>
      <c r="EOH232" s="403"/>
      <c r="EOI232" s="403"/>
      <c r="EOU232" s="727"/>
      <c r="EOX232" s="403"/>
      <c r="EOY232" s="403"/>
      <c r="EPK232" s="727"/>
      <c r="EPN232" s="403"/>
      <c r="EPO232" s="403"/>
      <c r="EQA232" s="727"/>
      <c r="EQD232" s="403"/>
      <c r="EQE232" s="403"/>
      <c r="EQQ232" s="727"/>
      <c r="EQT232" s="403"/>
      <c r="EQU232" s="403"/>
      <c r="ERG232" s="727"/>
      <c r="ERJ232" s="403"/>
      <c r="ERK232" s="403"/>
      <c r="ERW232" s="727"/>
      <c r="ERZ232" s="403"/>
      <c r="ESA232" s="403"/>
      <c r="ESM232" s="727"/>
      <c r="ESP232" s="403"/>
      <c r="ESQ232" s="403"/>
      <c r="ETC232" s="727"/>
      <c r="ETF232" s="403"/>
      <c r="ETG232" s="403"/>
      <c r="ETS232" s="727"/>
      <c r="ETV232" s="403"/>
      <c r="ETW232" s="403"/>
      <c r="EUI232" s="727"/>
      <c r="EUL232" s="403"/>
      <c r="EUM232" s="403"/>
      <c r="EUY232" s="727"/>
      <c r="EVB232" s="403"/>
      <c r="EVC232" s="403"/>
      <c r="EVO232" s="727"/>
      <c r="EVR232" s="403"/>
      <c r="EVS232" s="403"/>
      <c r="EWE232" s="727"/>
      <c r="EWH232" s="403"/>
      <c r="EWI232" s="403"/>
      <c r="EWU232" s="727"/>
      <c r="EWX232" s="403"/>
      <c r="EWY232" s="403"/>
      <c r="EXK232" s="727"/>
      <c r="EXN232" s="403"/>
      <c r="EXO232" s="403"/>
      <c r="EYA232" s="727"/>
      <c r="EYD232" s="403"/>
      <c r="EYE232" s="403"/>
      <c r="EYQ232" s="727"/>
      <c r="EYT232" s="403"/>
      <c r="EYU232" s="403"/>
      <c r="EZG232" s="727"/>
      <c r="EZJ232" s="403"/>
      <c r="EZK232" s="403"/>
      <c r="EZW232" s="727"/>
      <c r="EZZ232" s="403"/>
      <c r="FAA232" s="403"/>
      <c r="FAM232" s="727"/>
      <c r="FAP232" s="403"/>
      <c r="FAQ232" s="403"/>
      <c r="FBC232" s="727"/>
      <c r="FBF232" s="403"/>
      <c r="FBG232" s="403"/>
      <c r="FBS232" s="727"/>
      <c r="FBV232" s="403"/>
      <c r="FBW232" s="403"/>
      <c r="FCI232" s="727"/>
      <c r="FCL232" s="403"/>
      <c r="FCM232" s="403"/>
      <c r="FCY232" s="727"/>
      <c r="FDB232" s="403"/>
      <c r="FDC232" s="403"/>
      <c r="FDO232" s="727"/>
      <c r="FDR232" s="403"/>
      <c r="FDS232" s="403"/>
      <c r="FEE232" s="727"/>
      <c r="FEH232" s="403"/>
      <c r="FEI232" s="403"/>
      <c r="FEU232" s="727"/>
      <c r="FEX232" s="403"/>
      <c r="FEY232" s="403"/>
      <c r="FFK232" s="727"/>
      <c r="FFN232" s="403"/>
      <c r="FFO232" s="403"/>
      <c r="FGA232" s="727"/>
      <c r="FGD232" s="403"/>
      <c r="FGE232" s="403"/>
      <c r="FGQ232" s="727"/>
      <c r="FGT232" s="403"/>
      <c r="FGU232" s="403"/>
      <c r="FHG232" s="727"/>
      <c r="FHJ232" s="403"/>
      <c r="FHK232" s="403"/>
      <c r="FHW232" s="727"/>
      <c r="FHZ232" s="403"/>
      <c r="FIA232" s="403"/>
      <c r="FIM232" s="727"/>
      <c r="FIP232" s="403"/>
      <c r="FIQ232" s="403"/>
      <c r="FJC232" s="727"/>
      <c r="FJF232" s="403"/>
      <c r="FJG232" s="403"/>
      <c r="FJS232" s="727"/>
      <c r="FJV232" s="403"/>
      <c r="FJW232" s="403"/>
      <c r="FKI232" s="727"/>
      <c r="FKL232" s="403"/>
      <c r="FKM232" s="403"/>
      <c r="FKY232" s="727"/>
      <c r="FLB232" s="403"/>
      <c r="FLC232" s="403"/>
      <c r="FLO232" s="727"/>
      <c r="FLR232" s="403"/>
      <c r="FLS232" s="403"/>
      <c r="FME232" s="727"/>
      <c r="FMH232" s="403"/>
      <c r="FMI232" s="403"/>
      <c r="FMU232" s="727"/>
      <c r="FMX232" s="403"/>
      <c r="FMY232" s="403"/>
      <c r="FNK232" s="727"/>
      <c r="FNN232" s="403"/>
      <c r="FNO232" s="403"/>
      <c r="FOA232" s="727"/>
      <c r="FOD232" s="403"/>
      <c r="FOE232" s="403"/>
      <c r="FOQ232" s="727"/>
      <c r="FOT232" s="403"/>
      <c r="FOU232" s="403"/>
      <c r="FPG232" s="727"/>
      <c r="FPJ232" s="403"/>
      <c r="FPK232" s="403"/>
      <c r="FPW232" s="727"/>
      <c r="FPZ232" s="403"/>
      <c r="FQA232" s="403"/>
      <c r="FQM232" s="727"/>
      <c r="FQP232" s="403"/>
      <c r="FQQ232" s="403"/>
      <c r="FRC232" s="727"/>
      <c r="FRF232" s="403"/>
      <c r="FRG232" s="403"/>
      <c r="FRS232" s="727"/>
      <c r="FRV232" s="403"/>
      <c r="FRW232" s="403"/>
      <c r="FSI232" s="727"/>
      <c r="FSL232" s="403"/>
      <c r="FSM232" s="403"/>
      <c r="FSY232" s="727"/>
      <c r="FTB232" s="403"/>
      <c r="FTC232" s="403"/>
      <c r="FTO232" s="727"/>
      <c r="FTR232" s="403"/>
      <c r="FTS232" s="403"/>
      <c r="FUE232" s="727"/>
      <c r="FUH232" s="403"/>
      <c r="FUI232" s="403"/>
      <c r="FUU232" s="727"/>
      <c r="FUX232" s="403"/>
      <c r="FUY232" s="403"/>
      <c r="FVK232" s="727"/>
      <c r="FVN232" s="403"/>
      <c r="FVO232" s="403"/>
      <c r="FWA232" s="727"/>
      <c r="FWD232" s="403"/>
      <c r="FWE232" s="403"/>
      <c r="FWQ232" s="727"/>
      <c r="FWT232" s="403"/>
      <c r="FWU232" s="403"/>
      <c r="FXG232" s="727"/>
      <c r="FXJ232" s="403"/>
      <c r="FXK232" s="403"/>
      <c r="FXW232" s="727"/>
      <c r="FXZ232" s="403"/>
      <c r="FYA232" s="403"/>
      <c r="FYM232" s="727"/>
      <c r="FYP232" s="403"/>
      <c r="FYQ232" s="403"/>
      <c r="FZC232" s="727"/>
      <c r="FZF232" s="403"/>
      <c r="FZG232" s="403"/>
      <c r="FZS232" s="727"/>
      <c r="FZV232" s="403"/>
      <c r="FZW232" s="403"/>
      <c r="GAI232" s="727"/>
      <c r="GAL232" s="403"/>
      <c r="GAM232" s="403"/>
      <c r="GAY232" s="727"/>
      <c r="GBB232" s="403"/>
      <c r="GBC232" s="403"/>
      <c r="GBO232" s="727"/>
      <c r="GBR232" s="403"/>
      <c r="GBS232" s="403"/>
      <c r="GCE232" s="727"/>
      <c r="GCH232" s="403"/>
      <c r="GCI232" s="403"/>
      <c r="GCU232" s="727"/>
      <c r="GCX232" s="403"/>
      <c r="GCY232" s="403"/>
      <c r="GDK232" s="727"/>
      <c r="GDN232" s="403"/>
      <c r="GDO232" s="403"/>
      <c r="GEA232" s="727"/>
      <c r="GED232" s="403"/>
      <c r="GEE232" s="403"/>
      <c r="GEQ232" s="727"/>
      <c r="GET232" s="403"/>
      <c r="GEU232" s="403"/>
      <c r="GFG232" s="727"/>
      <c r="GFJ232" s="403"/>
      <c r="GFK232" s="403"/>
      <c r="GFW232" s="727"/>
      <c r="GFZ232" s="403"/>
      <c r="GGA232" s="403"/>
      <c r="GGM232" s="727"/>
      <c r="GGP232" s="403"/>
      <c r="GGQ232" s="403"/>
      <c r="GHC232" s="727"/>
      <c r="GHF232" s="403"/>
      <c r="GHG232" s="403"/>
      <c r="GHS232" s="727"/>
      <c r="GHV232" s="403"/>
      <c r="GHW232" s="403"/>
      <c r="GII232" s="727"/>
      <c r="GIL232" s="403"/>
      <c r="GIM232" s="403"/>
      <c r="GIY232" s="727"/>
      <c r="GJB232" s="403"/>
      <c r="GJC232" s="403"/>
      <c r="GJO232" s="727"/>
      <c r="GJR232" s="403"/>
      <c r="GJS232" s="403"/>
      <c r="GKE232" s="727"/>
      <c r="GKH232" s="403"/>
      <c r="GKI232" s="403"/>
      <c r="GKU232" s="727"/>
      <c r="GKX232" s="403"/>
      <c r="GKY232" s="403"/>
      <c r="GLK232" s="727"/>
      <c r="GLN232" s="403"/>
      <c r="GLO232" s="403"/>
      <c r="GMA232" s="727"/>
      <c r="GMD232" s="403"/>
      <c r="GME232" s="403"/>
      <c r="GMQ232" s="727"/>
      <c r="GMT232" s="403"/>
      <c r="GMU232" s="403"/>
      <c r="GNG232" s="727"/>
      <c r="GNJ232" s="403"/>
      <c r="GNK232" s="403"/>
      <c r="GNW232" s="727"/>
      <c r="GNZ232" s="403"/>
      <c r="GOA232" s="403"/>
      <c r="GOM232" s="727"/>
      <c r="GOP232" s="403"/>
      <c r="GOQ232" s="403"/>
      <c r="GPC232" s="727"/>
      <c r="GPF232" s="403"/>
      <c r="GPG232" s="403"/>
      <c r="GPS232" s="727"/>
      <c r="GPV232" s="403"/>
      <c r="GPW232" s="403"/>
      <c r="GQI232" s="727"/>
      <c r="GQL232" s="403"/>
      <c r="GQM232" s="403"/>
      <c r="GQY232" s="727"/>
      <c r="GRB232" s="403"/>
      <c r="GRC232" s="403"/>
      <c r="GRO232" s="727"/>
      <c r="GRR232" s="403"/>
      <c r="GRS232" s="403"/>
      <c r="GSE232" s="727"/>
      <c r="GSH232" s="403"/>
      <c r="GSI232" s="403"/>
      <c r="GSU232" s="727"/>
      <c r="GSX232" s="403"/>
      <c r="GSY232" s="403"/>
      <c r="GTK232" s="727"/>
      <c r="GTN232" s="403"/>
      <c r="GTO232" s="403"/>
      <c r="GUA232" s="727"/>
      <c r="GUD232" s="403"/>
      <c r="GUE232" s="403"/>
      <c r="GUQ232" s="727"/>
      <c r="GUT232" s="403"/>
      <c r="GUU232" s="403"/>
      <c r="GVG232" s="727"/>
      <c r="GVJ232" s="403"/>
      <c r="GVK232" s="403"/>
      <c r="GVW232" s="727"/>
      <c r="GVZ232" s="403"/>
      <c r="GWA232" s="403"/>
      <c r="GWM232" s="727"/>
      <c r="GWP232" s="403"/>
      <c r="GWQ232" s="403"/>
      <c r="GXC232" s="727"/>
      <c r="GXF232" s="403"/>
      <c r="GXG232" s="403"/>
      <c r="GXS232" s="727"/>
      <c r="GXV232" s="403"/>
      <c r="GXW232" s="403"/>
      <c r="GYI232" s="727"/>
      <c r="GYL232" s="403"/>
      <c r="GYM232" s="403"/>
      <c r="GYY232" s="727"/>
      <c r="GZB232" s="403"/>
      <c r="GZC232" s="403"/>
      <c r="GZO232" s="727"/>
      <c r="GZR232" s="403"/>
      <c r="GZS232" s="403"/>
      <c r="HAE232" s="727"/>
      <c r="HAH232" s="403"/>
      <c r="HAI232" s="403"/>
      <c r="HAU232" s="727"/>
      <c r="HAX232" s="403"/>
      <c r="HAY232" s="403"/>
      <c r="HBK232" s="727"/>
      <c r="HBN232" s="403"/>
      <c r="HBO232" s="403"/>
      <c r="HCA232" s="727"/>
      <c r="HCD232" s="403"/>
      <c r="HCE232" s="403"/>
      <c r="HCQ232" s="727"/>
      <c r="HCT232" s="403"/>
      <c r="HCU232" s="403"/>
      <c r="HDG232" s="727"/>
      <c r="HDJ232" s="403"/>
      <c r="HDK232" s="403"/>
      <c r="HDW232" s="727"/>
      <c r="HDZ232" s="403"/>
      <c r="HEA232" s="403"/>
      <c r="HEM232" s="727"/>
      <c r="HEP232" s="403"/>
      <c r="HEQ232" s="403"/>
      <c r="HFC232" s="727"/>
      <c r="HFF232" s="403"/>
      <c r="HFG232" s="403"/>
      <c r="HFS232" s="727"/>
      <c r="HFV232" s="403"/>
      <c r="HFW232" s="403"/>
      <c r="HGI232" s="727"/>
      <c r="HGL232" s="403"/>
      <c r="HGM232" s="403"/>
      <c r="HGY232" s="727"/>
      <c r="HHB232" s="403"/>
      <c r="HHC232" s="403"/>
      <c r="HHO232" s="727"/>
      <c r="HHR232" s="403"/>
      <c r="HHS232" s="403"/>
      <c r="HIE232" s="727"/>
      <c r="HIH232" s="403"/>
      <c r="HII232" s="403"/>
      <c r="HIU232" s="727"/>
      <c r="HIX232" s="403"/>
      <c r="HIY232" s="403"/>
      <c r="HJK232" s="727"/>
      <c r="HJN232" s="403"/>
      <c r="HJO232" s="403"/>
      <c r="HKA232" s="727"/>
      <c r="HKD232" s="403"/>
      <c r="HKE232" s="403"/>
      <c r="HKQ232" s="727"/>
      <c r="HKT232" s="403"/>
      <c r="HKU232" s="403"/>
      <c r="HLG232" s="727"/>
      <c r="HLJ232" s="403"/>
      <c r="HLK232" s="403"/>
      <c r="HLW232" s="727"/>
      <c r="HLZ232" s="403"/>
      <c r="HMA232" s="403"/>
      <c r="HMM232" s="727"/>
      <c r="HMP232" s="403"/>
      <c r="HMQ232" s="403"/>
      <c r="HNC232" s="727"/>
      <c r="HNF232" s="403"/>
      <c r="HNG232" s="403"/>
      <c r="HNS232" s="727"/>
      <c r="HNV232" s="403"/>
      <c r="HNW232" s="403"/>
      <c r="HOI232" s="727"/>
      <c r="HOL232" s="403"/>
      <c r="HOM232" s="403"/>
      <c r="HOY232" s="727"/>
      <c r="HPB232" s="403"/>
      <c r="HPC232" s="403"/>
      <c r="HPO232" s="727"/>
      <c r="HPR232" s="403"/>
      <c r="HPS232" s="403"/>
      <c r="HQE232" s="727"/>
      <c r="HQH232" s="403"/>
      <c r="HQI232" s="403"/>
      <c r="HQU232" s="727"/>
      <c r="HQX232" s="403"/>
      <c r="HQY232" s="403"/>
      <c r="HRK232" s="727"/>
      <c r="HRN232" s="403"/>
      <c r="HRO232" s="403"/>
      <c r="HSA232" s="727"/>
      <c r="HSD232" s="403"/>
      <c r="HSE232" s="403"/>
      <c r="HSQ232" s="727"/>
      <c r="HST232" s="403"/>
      <c r="HSU232" s="403"/>
      <c r="HTG232" s="727"/>
      <c r="HTJ232" s="403"/>
      <c r="HTK232" s="403"/>
      <c r="HTW232" s="727"/>
      <c r="HTZ232" s="403"/>
      <c r="HUA232" s="403"/>
      <c r="HUM232" s="727"/>
      <c r="HUP232" s="403"/>
      <c r="HUQ232" s="403"/>
      <c r="HVC232" s="727"/>
      <c r="HVF232" s="403"/>
      <c r="HVG232" s="403"/>
      <c r="HVS232" s="727"/>
      <c r="HVV232" s="403"/>
      <c r="HVW232" s="403"/>
      <c r="HWI232" s="727"/>
      <c r="HWL232" s="403"/>
      <c r="HWM232" s="403"/>
      <c r="HWY232" s="727"/>
      <c r="HXB232" s="403"/>
      <c r="HXC232" s="403"/>
      <c r="HXO232" s="727"/>
      <c r="HXR232" s="403"/>
      <c r="HXS232" s="403"/>
      <c r="HYE232" s="727"/>
      <c r="HYH232" s="403"/>
      <c r="HYI232" s="403"/>
      <c r="HYU232" s="727"/>
      <c r="HYX232" s="403"/>
      <c r="HYY232" s="403"/>
      <c r="HZK232" s="727"/>
      <c r="HZN232" s="403"/>
      <c r="HZO232" s="403"/>
      <c r="IAA232" s="727"/>
      <c r="IAD232" s="403"/>
      <c r="IAE232" s="403"/>
      <c r="IAQ232" s="727"/>
      <c r="IAT232" s="403"/>
      <c r="IAU232" s="403"/>
      <c r="IBG232" s="727"/>
      <c r="IBJ232" s="403"/>
      <c r="IBK232" s="403"/>
      <c r="IBW232" s="727"/>
      <c r="IBZ232" s="403"/>
      <c r="ICA232" s="403"/>
      <c r="ICM232" s="727"/>
      <c r="ICP232" s="403"/>
      <c r="ICQ232" s="403"/>
      <c r="IDC232" s="727"/>
      <c r="IDF232" s="403"/>
      <c r="IDG232" s="403"/>
      <c r="IDS232" s="727"/>
      <c r="IDV232" s="403"/>
      <c r="IDW232" s="403"/>
      <c r="IEI232" s="727"/>
      <c r="IEL232" s="403"/>
      <c r="IEM232" s="403"/>
      <c r="IEY232" s="727"/>
      <c r="IFB232" s="403"/>
      <c r="IFC232" s="403"/>
      <c r="IFO232" s="727"/>
      <c r="IFR232" s="403"/>
      <c r="IFS232" s="403"/>
      <c r="IGE232" s="727"/>
      <c r="IGH232" s="403"/>
      <c r="IGI232" s="403"/>
      <c r="IGU232" s="727"/>
      <c r="IGX232" s="403"/>
      <c r="IGY232" s="403"/>
      <c r="IHK232" s="727"/>
      <c r="IHN232" s="403"/>
      <c r="IHO232" s="403"/>
      <c r="IIA232" s="727"/>
      <c r="IID232" s="403"/>
      <c r="IIE232" s="403"/>
      <c r="IIQ232" s="727"/>
      <c r="IIT232" s="403"/>
      <c r="IIU232" s="403"/>
      <c r="IJG232" s="727"/>
      <c r="IJJ232" s="403"/>
      <c r="IJK232" s="403"/>
      <c r="IJW232" s="727"/>
      <c r="IJZ232" s="403"/>
      <c r="IKA232" s="403"/>
      <c r="IKM232" s="727"/>
      <c r="IKP232" s="403"/>
      <c r="IKQ232" s="403"/>
      <c r="ILC232" s="727"/>
      <c r="ILF232" s="403"/>
      <c r="ILG232" s="403"/>
      <c r="ILS232" s="727"/>
      <c r="ILV232" s="403"/>
      <c r="ILW232" s="403"/>
      <c r="IMI232" s="727"/>
      <c r="IML232" s="403"/>
      <c r="IMM232" s="403"/>
      <c r="IMY232" s="727"/>
      <c r="INB232" s="403"/>
      <c r="INC232" s="403"/>
      <c r="INO232" s="727"/>
      <c r="INR232" s="403"/>
      <c r="INS232" s="403"/>
      <c r="IOE232" s="727"/>
      <c r="IOH232" s="403"/>
      <c r="IOI232" s="403"/>
      <c r="IOU232" s="727"/>
      <c r="IOX232" s="403"/>
      <c r="IOY232" s="403"/>
      <c r="IPK232" s="727"/>
      <c r="IPN232" s="403"/>
      <c r="IPO232" s="403"/>
      <c r="IQA232" s="727"/>
      <c r="IQD232" s="403"/>
      <c r="IQE232" s="403"/>
      <c r="IQQ232" s="727"/>
      <c r="IQT232" s="403"/>
      <c r="IQU232" s="403"/>
      <c r="IRG232" s="727"/>
      <c r="IRJ232" s="403"/>
      <c r="IRK232" s="403"/>
      <c r="IRW232" s="727"/>
      <c r="IRZ232" s="403"/>
      <c r="ISA232" s="403"/>
      <c r="ISM232" s="727"/>
      <c r="ISP232" s="403"/>
      <c r="ISQ232" s="403"/>
      <c r="ITC232" s="727"/>
      <c r="ITF232" s="403"/>
      <c r="ITG232" s="403"/>
      <c r="ITS232" s="727"/>
      <c r="ITV232" s="403"/>
      <c r="ITW232" s="403"/>
      <c r="IUI232" s="727"/>
      <c r="IUL232" s="403"/>
      <c r="IUM232" s="403"/>
      <c r="IUY232" s="727"/>
      <c r="IVB232" s="403"/>
      <c r="IVC232" s="403"/>
      <c r="IVO232" s="727"/>
      <c r="IVR232" s="403"/>
      <c r="IVS232" s="403"/>
      <c r="IWE232" s="727"/>
      <c r="IWH232" s="403"/>
      <c r="IWI232" s="403"/>
      <c r="IWU232" s="727"/>
      <c r="IWX232" s="403"/>
      <c r="IWY232" s="403"/>
      <c r="IXK232" s="727"/>
      <c r="IXN232" s="403"/>
      <c r="IXO232" s="403"/>
      <c r="IYA232" s="727"/>
      <c r="IYD232" s="403"/>
      <c r="IYE232" s="403"/>
      <c r="IYQ232" s="727"/>
      <c r="IYT232" s="403"/>
      <c r="IYU232" s="403"/>
      <c r="IZG232" s="727"/>
      <c r="IZJ232" s="403"/>
      <c r="IZK232" s="403"/>
      <c r="IZW232" s="727"/>
      <c r="IZZ232" s="403"/>
      <c r="JAA232" s="403"/>
      <c r="JAM232" s="727"/>
      <c r="JAP232" s="403"/>
      <c r="JAQ232" s="403"/>
      <c r="JBC232" s="727"/>
      <c r="JBF232" s="403"/>
      <c r="JBG232" s="403"/>
      <c r="JBS232" s="727"/>
      <c r="JBV232" s="403"/>
      <c r="JBW232" s="403"/>
      <c r="JCI232" s="727"/>
      <c r="JCL232" s="403"/>
      <c r="JCM232" s="403"/>
      <c r="JCY232" s="727"/>
      <c r="JDB232" s="403"/>
      <c r="JDC232" s="403"/>
      <c r="JDO232" s="727"/>
      <c r="JDR232" s="403"/>
      <c r="JDS232" s="403"/>
      <c r="JEE232" s="727"/>
      <c r="JEH232" s="403"/>
      <c r="JEI232" s="403"/>
      <c r="JEU232" s="727"/>
      <c r="JEX232" s="403"/>
      <c r="JEY232" s="403"/>
      <c r="JFK232" s="727"/>
      <c r="JFN232" s="403"/>
      <c r="JFO232" s="403"/>
      <c r="JGA232" s="727"/>
      <c r="JGD232" s="403"/>
      <c r="JGE232" s="403"/>
      <c r="JGQ232" s="727"/>
      <c r="JGT232" s="403"/>
      <c r="JGU232" s="403"/>
      <c r="JHG232" s="727"/>
      <c r="JHJ232" s="403"/>
      <c r="JHK232" s="403"/>
      <c r="JHW232" s="727"/>
      <c r="JHZ232" s="403"/>
      <c r="JIA232" s="403"/>
      <c r="JIM232" s="727"/>
      <c r="JIP232" s="403"/>
      <c r="JIQ232" s="403"/>
      <c r="JJC232" s="727"/>
      <c r="JJF232" s="403"/>
      <c r="JJG232" s="403"/>
      <c r="JJS232" s="727"/>
      <c r="JJV232" s="403"/>
      <c r="JJW232" s="403"/>
      <c r="JKI232" s="727"/>
      <c r="JKL232" s="403"/>
      <c r="JKM232" s="403"/>
      <c r="JKY232" s="727"/>
      <c r="JLB232" s="403"/>
      <c r="JLC232" s="403"/>
      <c r="JLO232" s="727"/>
      <c r="JLR232" s="403"/>
      <c r="JLS232" s="403"/>
      <c r="JME232" s="727"/>
      <c r="JMH232" s="403"/>
      <c r="JMI232" s="403"/>
      <c r="JMU232" s="727"/>
      <c r="JMX232" s="403"/>
      <c r="JMY232" s="403"/>
      <c r="JNK232" s="727"/>
      <c r="JNN232" s="403"/>
      <c r="JNO232" s="403"/>
      <c r="JOA232" s="727"/>
      <c r="JOD232" s="403"/>
      <c r="JOE232" s="403"/>
      <c r="JOQ232" s="727"/>
      <c r="JOT232" s="403"/>
      <c r="JOU232" s="403"/>
      <c r="JPG232" s="727"/>
      <c r="JPJ232" s="403"/>
      <c r="JPK232" s="403"/>
      <c r="JPW232" s="727"/>
      <c r="JPZ232" s="403"/>
      <c r="JQA232" s="403"/>
      <c r="JQM232" s="727"/>
      <c r="JQP232" s="403"/>
      <c r="JQQ232" s="403"/>
      <c r="JRC232" s="727"/>
      <c r="JRF232" s="403"/>
      <c r="JRG232" s="403"/>
      <c r="JRS232" s="727"/>
      <c r="JRV232" s="403"/>
      <c r="JRW232" s="403"/>
      <c r="JSI232" s="727"/>
      <c r="JSL232" s="403"/>
      <c r="JSM232" s="403"/>
      <c r="JSY232" s="727"/>
      <c r="JTB232" s="403"/>
      <c r="JTC232" s="403"/>
      <c r="JTO232" s="727"/>
      <c r="JTR232" s="403"/>
      <c r="JTS232" s="403"/>
      <c r="JUE232" s="727"/>
      <c r="JUH232" s="403"/>
      <c r="JUI232" s="403"/>
      <c r="JUU232" s="727"/>
      <c r="JUX232" s="403"/>
      <c r="JUY232" s="403"/>
      <c r="JVK232" s="727"/>
      <c r="JVN232" s="403"/>
      <c r="JVO232" s="403"/>
      <c r="JWA232" s="727"/>
      <c r="JWD232" s="403"/>
      <c r="JWE232" s="403"/>
      <c r="JWQ232" s="727"/>
      <c r="JWT232" s="403"/>
      <c r="JWU232" s="403"/>
      <c r="JXG232" s="727"/>
      <c r="JXJ232" s="403"/>
      <c r="JXK232" s="403"/>
      <c r="JXW232" s="727"/>
      <c r="JXZ232" s="403"/>
      <c r="JYA232" s="403"/>
      <c r="JYM232" s="727"/>
      <c r="JYP232" s="403"/>
      <c r="JYQ232" s="403"/>
      <c r="JZC232" s="727"/>
      <c r="JZF232" s="403"/>
      <c r="JZG232" s="403"/>
      <c r="JZS232" s="727"/>
      <c r="JZV232" s="403"/>
      <c r="JZW232" s="403"/>
      <c r="KAI232" s="727"/>
      <c r="KAL232" s="403"/>
      <c r="KAM232" s="403"/>
      <c r="KAY232" s="727"/>
      <c r="KBB232" s="403"/>
      <c r="KBC232" s="403"/>
      <c r="KBO232" s="727"/>
      <c r="KBR232" s="403"/>
      <c r="KBS232" s="403"/>
      <c r="KCE232" s="727"/>
      <c r="KCH232" s="403"/>
      <c r="KCI232" s="403"/>
      <c r="KCU232" s="727"/>
      <c r="KCX232" s="403"/>
      <c r="KCY232" s="403"/>
      <c r="KDK232" s="727"/>
      <c r="KDN232" s="403"/>
      <c r="KDO232" s="403"/>
      <c r="KEA232" s="727"/>
      <c r="KED232" s="403"/>
      <c r="KEE232" s="403"/>
      <c r="KEQ232" s="727"/>
      <c r="KET232" s="403"/>
      <c r="KEU232" s="403"/>
      <c r="KFG232" s="727"/>
      <c r="KFJ232" s="403"/>
      <c r="KFK232" s="403"/>
      <c r="KFW232" s="727"/>
      <c r="KFZ232" s="403"/>
      <c r="KGA232" s="403"/>
      <c r="KGM232" s="727"/>
      <c r="KGP232" s="403"/>
      <c r="KGQ232" s="403"/>
      <c r="KHC232" s="727"/>
      <c r="KHF232" s="403"/>
      <c r="KHG232" s="403"/>
      <c r="KHS232" s="727"/>
      <c r="KHV232" s="403"/>
      <c r="KHW232" s="403"/>
      <c r="KII232" s="727"/>
      <c r="KIL232" s="403"/>
      <c r="KIM232" s="403"/>
      <c r="KIY232" s="727"/>
      <c r="KJB232" s="403"/>
      <c r="KJC232" s="403"/>
      <c r="KJO232" s="727"/>
      <c r="KJR232" s="403"/>
      <c r="KJS232" s="403"/>
      <c r="KKE232" s="727"/>
      <c r="KKH232" s="403"/>
      <c r="KKI232" s="403"/>
      <c r="KKU232" s="727"/>
      <c r="KKX232" s="403"/>
      <c r="KKY232" s="403"/>
      <c r="KLK232" s="727"/>
      <c r="KLN232" s="403"/>
      <c r="KLO232" s="403"/>
      <c r="KMA232" s="727"/>
      <c r="KMD232" s="403"/>
      <c r="KME232" s="403"/>
      <c r="KMQ232" s="727"/>
      <c r="KMT232" s="403"/>
      <c r="KMU232" s="403"/>
      <c r="KNG232" s="727"/>
      <c r="KNJ232" s="403"/>
      <c r="KNK232" s="403"/>
      <c r="KNW232" s="727"/>
      <c r="KNZ232" s="403"/>
      <c r="KOA232" s="403"/>
      <c r="KOM232" s="727"/>
      <c r="KOP232" s="403"/>
      <c r="KOQ232" s="403"/>
      <c r="KPC232" s="727"/>
      <c r="KPF232" s="403"/>
      <c r="KPG232" s="403"/>
      <c r="KPS232" s="727"/>
      <c r="KPV232" s="403"/>
      <c r="KPW232" s="403"/>
      <c r="KQI232" s="727"/>
      <c r="KQL232" s="403"/>
      <c r="KQM232" s="403"/>
      <c r="KQY232" s="727"/>
      <c r="KRB232" s="403"/>
      <c r="KRC232" s="403"/>
      <c r="KRO232" s="727"/>
      <c r="KRR232" s="403"/>
      <c r="KRS232" s="403"/>
      <c r="KSE232" s="727"/>
      <c r="KSH232" s="403"/>
      <c r="KSI232" s="403"/>
      <c r="KSU232" s="727"/>
      <c r="KSX232" s="403"/>
      <c r="KSY232" s="403"/>
      <c r="KTK232" s="727"/>
      <c r="KTN232" s="403"/>
      <c r="KTO232" s="403"/>
      <c r="KUA232" s="727"/>
      <c r="KUD232" s="403"/>
      <c r="KUE232" s="403"/>
      <c r="KUQ232" s="727"/>
      <c r="KUT232" s="403"/>
      <c r="KUU232" s="403"/>
      <c r="KVG232" s="727"/>
      <c r="KVJ232" s="403"/>
      <c r="KVK232" s="403"/>
      <c r="KVW232" s="727"/>
      <c r="KVZ232" s="403"/>
      <c r="KWA232" s="403"/>
      <c r="KWM232" s="727"/>
      <c r="KWP232" s="403"/>
      <c r="KWQ232" s="403"/>
      <c r="KXC232" s="727"/>
      <c r="KXF232" s="403"/>
      <c r="KXG232" s="403"/>
      <c r="KXS232" s="727"/>
      <c r="KXV232" s="403"/>
      <c r="KXW232" s="403"/>
      <c r="KYI232" s="727"/>
      <c r="KYL232" s="403"/>
      <c r="KYM232" s="403"/>
      <c r="KYY232" s="727"/>
      <c r="KZB232" s="403"/>
      <c r="KZC232" s="403"/>
      <c r="KZO232" s="727"/>
      <c r="KZR232" s="403"/>
      <c r="KZS232" s="403"/>
      <c r="LAE232" s="727"/>
      <c r="LAH232" s="403"/>
      <c r="LAI232" s="403"/>
      <c r="LAU232" s="727"/>
      <c r="LAX232" s="403"/>
      <c r="LAY232" s="403"/>
      <c r="LBK232" s="727"/>
      <c r="LBN232" s="403"/>
      <c r="LBO232" s="403"/>
      <c r="LCA232" s="727"/>
      <c r="LCD232" s="403"/>
      <c r="LCE232" s="403"/>
      <c r="LCQ232" s="727"/>
      <c r="LCT232" s="403"/>
      <c r="LCU232" s="403"/>
      <c r="LDG232" s="727"/>
      <c r="LDJ232" s="403"/>
      <c r="LDK232" s="403"/>
      <c r="LDW232" s="727"/>
      <c r="LDZ232" s="403"/>
      <c r="LEA232" s="403"/>
      <c r="LEM232" s="727"/>
      <c r="LEP232" s="403"/>
      <c r="LEQ232" s="403"/>
      <c r="LFC232" s="727"/>
      <c r="LFF232" s="403"/>
      <c r="LFG232" s="403"/>
      <c r="LFS232" s="727"/>
      <c r="LFV232" s="403"/>
      <c r="LFW232" s="403"/>
      <c r="LGI232" s="727"/>
      <c r="LGL232" s="403"/>
      <c r="LGM232" s="403"/>
      <c r="LGY232" s="727"/>
      <c r="LHB232" s="403"/>
      <c r="LHC232" s="403"/>
      <c r="LHO232" s="727"/>
      <c r="LHR232" s="403"/>
      <c r="LHS232" s="403"/>
      <c r="LIE232" s="727"/>
      <c r="LIH232" s="403"/>
      <c r="LII232" s="403"/>
      <c r="LIU232" s="727"/>
      <c r="LIX232" s="403"/>
      <c r="LIY232" s="403"/>
      <c r="LJK232" s="727"/>
      <c r="LJN232" s="403"/>
      <c r="LJO232" s="403"/>
      <c r="LKA232" s="727"/>
      <c r="LKD232" s="403"/>
      <c r="LKE232" s="403"/>
      <c r="LKQ232" s="727"/>
      <c r="LKT232" s="403"/>
      <c r="LKU232" s="403"/>
      <c r="LLG232" s="727"/>
      <c r="LLJ232" s="403"/>
      <c r="LLK232" s="403"/>
      <c r="LLW232" s="727"/>
      <c r="LLZ232" s="403"/>
      <c r="LMA232" s="403"/>
      <c r="LMM232" s="727"/>
      <c r="LMP232" s="403"/>
      <c r="LMQ232" s="403"/>
      <c r="LNC232" s="727"/>
      <c r="LNF232" s="403"/>
      <c r="LNG232" s="403"/>
      <c r="LNS232" s="727"/>
      <c r="LNV232" s="403"/>
      <c r="LNW232" s="403"/>
      <c r="LOI232" s="727"/>
      <c r="LOL232" s="403"/>
      <c r="LOM232" s="403"/>
      <c r="LOY232" s="727"/>
      <c r="LPB232" s="403"/>
      <c r="LPC232" s="403"/>
      <c r="LPO232" s="727"/>
      <c r="LPR232" s="403"/>
      <c r="LPS232" s="403"/>
      <c r="LQE232" s="727"/>
      <c r="LQH232" s="403"/>
      <c r="LQI232" s="403"/>
      <c r="LQU232" s="727"/>
      <c r="LQX232" s="403"/>
      <c r="LQY232" s="403"/>
      <c r="LRK232" s="727"/>
      <c r="LRN232" s="403"/>
      <c r="LRO232" s="403"/>
      <c r="LSA232" s="727"/>
      <c r="LSD232" s="403"/>
      <c r="LSE232" s="403"/>
      <c r="LSQ232" s="727"/>
      <c r="LST232" s="403"/>
      <c r="LSU232" s="403"/>
      <c r="LTG232" s="727"/>
      <c r="LTJ232" s="403"/>
      <c r="LTK232" s="403"/>
      <c r="LTW232" s="727"/>
      <c r="LTZ232" s="403"/>
      <c r="LUA232" s="403"/>
      <c r="LUM232" s="727"/>
      <c r="LUP232" s="403"/>
      <c r="LUQ232" s="403"/>
      <c r="LVC232" s="727"/>
      <c r="LVF232" s="403"/>
      <c r="LVG232" s="403"/>
      <c r="LVS232" s="727"/>
      <c r="LVV232" s="403"/>
      <c r="LVW232" s="403"/>
      <c r="LWI232" s="727"/>
      <c r="LWL232" s="403"/>
      <c r="LWM232" s="403"/>
      <c r="LWY232" s="727"/>
      <c r="LXB232" s="403"/>
      <c r="LXC232" s="403"/>
      <c r="LXO232" s="727"/>
      <c r="LXR232" s="403"/>
      <c r="LXS232" s="403"/>
      <c r="LYE232" s="727"/>
      <c r="LYH232" s="403"/>
      <c r="LYI232" s="403"/>
      <c r="LYU232" s="727"/>
      <c r="LYX232" s="403"/>
      <c r="LYY232" s="403"/>
      <c r="LZK232" s="727"/>
      <c r="LZN232" s="403"/>
      <c r="LZO232" s="403"/>
      <c r="MAA232" s="727"/>
      <c r="MAD232" s="403"/>
      <c r="MAE232" s="403"/>
      <c r="MAQ232" s="727"/>
      <c r="MAT232" s="403"/>
      <c r="MAU232" s="403"/>
      <c r="MBG232" s="727"/>
      <c r="MBJ232" s="403"/>
      <c r="MBK232" s="403"/>
      <c r="MBW232" s="727"/>
      <c r="MBZ232" s="403"/>
      <c r="MCA232" s="403"/>
      <c r="MCM232" s="727"/>
      <c r="MCP232" s="403"/>
      <c r="MCQ232" s="403"/>
      <c r="MDC232" s="727"/>
      <c r="MDF232" s="403"/>
      <c r="MDG232" s="403"/>
      <c r="MDS232" s="727"/>
      <c r="MDV232" s="403"/>
      <c r="MDW232" s="403"/>
      <c r="MEI232" s="727"/>
      <c r="MEL232" s="403"/>
      <c r="MEM232" s="403"/>
      <c r="MEY232" s="727"/>
      <c r="MFB232" s="403"/>
      <c r="MFC232" s="403"/>
      <c r="MFO232" s="727"/>
      <c r="MFR232" s="403"/>
      <c r="MFS232" s="403"/>
      <c r="MGE232" s="727"/>
      <c r="MGH232" s="403"/>
      <c r="MGI232" s="403"/>
      <c r="MGU232" s="727"/>
      <c r="MGX232" s="403"/>
      <c r="MGY232" s="403"/>
      <c r="MHK232" s="727"/>
      <c r="MHN232" s="403"/>
      <c r="MHO232" s="403"/>
      <c r="MIA232" s="727"/>
      <c r="MID232" s="403"/>
      <c r="MIE232" s="403"/>
      <c r="MIQ232" s="727"/>
      <c r="MIT232" s="403"/>
      <c r="MIU232" s="403"/>
      <c r="MJG232" s="727"/>
      <c r="MJJ232" s="403"/>
      <c r="MJK232" s="403"/>
      <c r="MJW232" s="727"/>
      <c r="MJZ232" s="403"/>
      <c r="MKA232" s="403"/>
      <c r="MKM232" s="727"/>
      <c r="MKP232" s="403"/>
      <c r="MKQ232" s="403"/>
      <c r="MLC232" s="727"/>
      <c r="MLF232" s="403"/>
      <c r="MLG232" s="403"/>
      <c r="MLS232" s="727"/>
      <c r="MLV232" s="403"/>
      <c r="MLW232" s="403"/>
      <c r="MMI232" s="727"/>
      <c r="MML232" s="403"/>
      <c r="MMM232" s="403"/>
      <c r="MMY232" s="727"/>
      <c r="MNB232" s="403"/>
      <c r="MNC232" s="403"/>
      <c r="MNO232" s="727"/>
      <c r="MNR232" s="403"/>
      <c r="MNS232" s="403"/>
      <c r="MOE232" s="727"/>
      <c r="MOH232" s="403"/>
      <c r="MOI232" s="403"/>
      <c r="MOU232" s="727"/>
      <c r="MOX232" s="403"/>
      <c r="MOY232" s="403"/>
      <c r="MPK232" s="727"/>
      <c r="MPN232" s="403"/>
      <c r="MPO232" s="403"/>
      <c r="MQA232" s="727"/>
      <c r="MQD232" s="403"/>
      <c r="MQE232" s="403"/>
      <c r="MQQ232" s="727"/>
      <c r="MQT232" s="403"/>
      <c r="MQU232" s="403"/>
      <c r="MRG232" s="727"/>
      <c r="MRJ232" s="403"/>
      <c r="MRK232" s="403"/>
      <c r="MRW232" s="727"/>
      <c r="MRZ232" s="403"/>
      <c r="MSA232" s="403"/>
      <c r="MSM232" s="727"/>
      <c r="MSP232" s="403"/>
      <c r="MSQ232" s="403"/>
      <c r="MTC232" s="727"/>
      <c r="MTF232" s="403"/>
      <c r="MTG232" s="403"/>
      <c r="MTS232" s="727"/>
      <c r="MTV232" s="403"/>
      <c r="MTW232" s="403"/>
      <c r="MUI232" s="727"/>
      <c r="MUL232" s="403"/>
      <c r="MUM232" s="403"/>
      <c r="MUY232" s="727"/>
      <c r="MVB232" s="403"/>
      <c r="MVC232" s="403"/>
      <c r="MVO232" s="727"/>
      <c r="MVR232" s="403"/>
      <c r="MVS232" s="403"/>
      <c r="MWE232" s="727"/>
      <c r="MWH232" s="403"/>
      <c r="MWI232" s="403"/>
      <c r="MWU232" s="727"/>
      <c r="MWX232" s="403"/>
      <c r="MWY232" s="403"/>
      <c r="MXK232" s="727"/>
      <c r="MXN232" s="403"/>
      <c r="MXO232" s="403"/>
      <c r="MYA232" s="727"/>
      <c r="MYD232" s="403"/>
      <c r="MYE232" s="403"/>
      <c r="MYQ232" s="727"/>
      <c r="MYT232" s="403"/>
      <c r="MYU232" s="403"/>
      <c r="MZG232" s="727"/>
      <c r="MZJ232" s="403"/>
      <c r="MZK232" s="403"/>
      <c r="MZW232" s="727"/>
      <c r="MZZ232" s="403"/>
      <c r="NAA232" s="403"/>
      <c r="NAM232" s="727"/>
      <c r="NAP232" s="403"/>
      <c r="NAQ232" s="403"/>
      <c r="NBC232" s="727"/>
      <c r="NBF232" s="403"/>
      <c r="NBG232" s="403"/>
      <c r="NBS232" s="727"/>
      <c r="NBV232" s="403"/>
      <c r="NBW232" s="403"/>
      <c r="NCI232" s="727"/>
      <c r="NCL232" s="403"/>
      <c r="NCM232" s="403"/>
      <c r="NCY232" s="727"/>
      <c r="NDB232" s="403"/>
      <c r="NDC232" s="403"/>
      <c r="NDO232" s="727"/>
      <c r="NDR232" s="403"/>
      <c r="NDS232" s="403"/>
      <c r="NEE232" s="727"/>
      <c r="NEH232" s="403"/>
      <c r="NEI232" s="403"/>
      <c r="NEU232" s="727"/>
      <c r="NEX232" s="403"/>
      <c r="NEY232" s="403"/>
      <c r="NFK232" s="727"/>
      <c r="NFN232" s="403"/>
      <c r="NFO232" s="403"/>
      <c r="NGA232" s="727"/>
      <c r="NGD232" s="403"/>
      <c r="NGE232" s="403"/>
      <c r="NGQ232" s="727"/>
      <c r="NGT232" s="403"/>
      <c r="NGU232" s="403"/>
      <c r="NHG232" s="727"/>
      <c r="NHJ232" s="403"/>
      <c r="NHK232" s="403"/>
      <c r="NHW232" s="727"/>
      <c r="NHZ232" s="403"/>
      <c r="NIA232" s="403"/>
      <c r="NIM232" s="727"/>
      <c r="NIP232" s="403"/>
      <c r="NIQ232" s="403"/>
      <c r="NJC232" s="727"/>
      <c r="NJF232" s="403"/>
      <c r="NJG232" s="403"/>
      <c r="NJS232" s="727"/>
      <c r="NJV232" s="403"/>
      <c r="NJW232" s="403"/>
      <c r="NKI232" s="727"/>
      <c r="NKL232" s="403"/>
      <c r="NKM232" s="403"/>
      <c r="NKY232" s="727"/>
      <c r="NLB232" s="403"/>
      <c r="NLC232" s="403"/>
      <c r="NLO232" s="727"/>
      <c r="NLR232" s="403"/>
      <c r="NLS232" s="403"/>
      <c r="NME232" s="727"/>
      <c r="NMH232" s="403"/>
      <c r="NMI232" s="403"/>
      <c r="NMU232" s="727"/>
      <c r="NMX232" s="403"/>
      <c r="NMY232" s="403"/>
      <c r="NNK232" s="727"/>
      <c r="NNN232" s="403"/>
      <c r="NNO232" s="403"/>
      <c r="NOA232" s="727"/>
      <c r="NOD232" s="403"/>
      <c r="NOE232" s="403"/>
      <c r="NOQ232" s="727"/>
      <c r="NOT232" s="403"/>
      <c r="NOU232" s="403"/>
      <c r="NPG232" s="727"/>
      <c r="NPJ232" s="403"/>
      <c r="NPK232" s="403"/>
      <c r="NPW232" s="727"/>
      <c r="NPZ232" s="403"/>
      <c r="NQA232" s="403"/>
      <c r="NQM232" s="727"/>
      <c r="NQP232" s="403"/>
      <c r="NQQ232" s="403"/>
      <c r="NRC232" s="727"/>
      <c r="NRF232" s="403"/>
      <c r="NRG232" s="403"/>
      <c r="NRS232" s="727"/>
      <c r="NRV232" s="403"/>
      <c r="NRW232" s="403"/>
      <c r="NSI232" s="727"/>
      <c r="NSL232" s="403"/>
      <c r="NSM232" s="403"/>
      <c r="NSY232" s="727"/>
      <c r="NTB232" s="403"/>
      <c r="NTC232" s="403"/>
      <c r="NTO232" s="727"/>
      <c r="NTR232" s="403"/>
      <c r="NTS232" s="403"/>
      <c r="NUE232" s="727"/>
      <c r="NUH232" s="403"/>
      <c r="NUI232" s="403"/>
      <c r="NUU232" s="727"/>
      <c r="NUX232" s="403"/>
      <c r="NUY232" s="403"/>
      <c r="NVK232" s="727"/>
      <c r="NVN232" s="403"/>
      <c r="NVO232" s="403"/>
      <c r="NWA232" s="727"/>
      <c r="NWD232" s="403"/>
      <c r="NWE232" s="403"/>
      <c r="NWQ232" s="727"/>
      <c r="NWT232" s="403"/>
      <c r="NWU232" s="403"/>
      <c r="NXG232" s="727"/>
      <c r="NXJ232" s="403"/>
      <c r="NXK232" s="403"/>
      <c r="NXW232" s="727"/>
      <c r="NXZ232" s="403"/>
      <c r="NYA232" s="403"/>
      <c r="NYM232" s="727"/>
      <c r="NYP232" s="403"/>
      <c r="NYQ232" s="403"/>
      <c r="NZC232" s="727"/>
      <c r="NZF232" s="403"/>
      <c r="NZG232" s="403"/>
      <c r="NZS232" s="727"/>
      <c r="NZV232" s="403"/>
      <c r="NZW232" s="403"/>
      <c r="OAI232" s="727"/>
      <c r="OAL232" s="403"/>
      <c r="OAM232" s="403"/>
      <c r="OAY232" s="727"/>
      <c r="OBB232" s="403"/>
      <c r="OBC232" s="403"/>
      <c r="OBO232" s="727"/>
      <c r="OBR232" s="403"/>
      <c r="OBS232" s="403"/>
      <c r="OCE232" s="727"/>
      <c r="OCH232" s="403"/>
      <c r="OCI232" s="403"/>
      <c r="OCU232" s="727"/>
      <c r="OCX232" s="403"/>
      <c r="OCY232" s="403"/>
      <c r="ODK232" s="727"/>
      <c r="ODN232" s="403"/>
      <c r="ODO232" s="403"/>
      <c r="OEA232" s="727"/>
      <c r="OED232" s="403"/>
      <c r="OEE232" s="403"/>
      <c r="OEQ232" s="727"/>
      <c r="OET232" s="403"/>
      <c r="OEU232" s="403"/>
      <c r="OFG232" s="727"/>
      <c r="OFJ232" s="403"/>
      <c r="OFK232" s="403"/>
      <c r="OFW232" s="727"/>
      <c r="OFZ232" s="403"/>
      <c r="OGA232" s="403"/>
      <c r="OGM232" s="727"/>
      <c r="OGP232" s="403"/>
      <c r="OGQ232" s="403"/>
      <c r="OHC232" s="727"/>
      <c r="OHF232" s="403"/>
      <c r="OHG232" s="403"/>
      <c r="OHS232" s="727"/>
      <c r="OHV232" s="403"/>
      <c r="OHW232" s="403"/>
      <c r="OII232" s="727"/>
      <c r="OIL232" s="403"/>
      <c r="OIM232" s="403"/>
      <c r="OIY232" s="727"/>
      <c r="OJB232" s="403"/>
      <c r="OJC232" s="403"/>
      <c r="OJO232" s="727"/>
      <c r="OJR232" s="403"/>
      <c r="OJS232" s="403"/>
      <c r="OKE232" s="727"/>
      <c r="OKH232" s="403"/>
      <c r="OKI232" s="403"/>
      <c r="OKU232" s="727"/>
      <c r="OKX232" s="403"/>
      <c r="OKY232" s="403"/>
      <c r="OLK232" s="727"/>
      <c r="OLN232" s="403"/>
      <c r="OLO232" s="403"/>
      <c r="OMA232" s="727"/>
      <c r="OMD232" s="403"/>
      <c r="OME232" s="403"/>
      <c r="OMQ232" s="727"/>
      <c r="OMT232" s="403"/>
      <c r="OMU232" s="403"/>
      <c r="ONG232" s="727"/>
      <c r="ONJ232" s="403"/>
      <c r="ONK232" s="403"/>
      <c r="ONW232" s="727"/>
      <c r="ONZ232" s="403"/>
      <c r="OOA232" s="403"/>
      <c r="OOM232" s="727"/>
      <c r="OOP232" s="403"/>
      <c r="OOQ232" s="403"/>
      <c r="OPC232" s="727"/>
      <c r="OPF232" s="403"/>
      <c r="OPG232" s="403"/>
      <c r="OPS232" s="727"/>
      <c r="OPV232" s="403"/>
      <c r="OPW232" s="403"/>
      <c r="OQI232" s="727"/>
      <c r="OQL232" s="403"/>
      <c r="OQM232" s="403"/>
      <c r="OQY232" s="727"/>
      <c r="ORB232" s="403"/>
      <c r="ORC232" s="403"/>
      <c r="ORO232" s="727"/>
      <c r="ORR232" s="403"/>
      <c r="ORS232" s="403"/>
      <c r="OSE232" s="727"/>
      <c r="OSH232" s="403"/>
      <c r="OSI232" s="403"/>
      <c r="OSU232" s="727"/>
      <c r="OSX232" s="403"/>
      <c r="OSY232" s="403"/>
      <c r="OTK232" s="727"/>
      <c r="OTN232" s="403"/>
      <c r="OTO232" s="403"/>
      <c r="OUA232" s="727"/>
      <c r="OUD232" s="403"/>
      <c r="OUE232" s="403"/>
      <c r="OUQ232" s="727"/>
      <c r="OUT232" s="403"/>
      <c r="OUU232" s="403"/>
      <c r="OVG232" s="727"/>
      <c r="OVJ232" s="403"/>
      <c r="OVK232" s="403"/>
      <c r="OVW232" s="727"/>
      <c r="OVZ232" s="403"/>
      <c r="OWA232" s="403"/>
      <c r="OWM232" s="727"/>
      <c r="OWP232" s="403"/>
      <c r="OWQ232" s="403"/>
      <c r="OXC232" s="727"/>
      <c r="OXF232" s="403"/>
      <c r="OXG232" s="403"/>
      <c r="OXS232" s="727"/>
      <c r="OXV232" s="403"/>
      <c r="OXW232" s="403"/>
      <c r="OYI232" s="727"/>
      <c r="OYL232" s="403"/>
      <c r="OYM232" s="403"/>
      <c r="OYY232" s="727"/>
      <c r="OZB232" s="403"/>
      <c r="OZC232" s="403"/>
      <c r="OZO232" s="727"/>
      <c r="OZR232" s="403"/>
      <c r="OZS232" s="403"/>
      <c r="PAE232" s="727"/>
      <c r="PAH232" s="403"/>
      <c r="PAI232" s="403"/>
      <c r="PAU232" s="727"/>
      <c r="PAX232" s="403"/>
      <c r="PAY232" s="403"/>
      <c r="PBK232" s="727"/>
      <c r="PBN232" s="403"/>
      <c r="PBO232" s="403"/>
      <c r="PCA232" s="727"/>
      <c r="PCD232" s="403"/>
      <c r="PCE232" s="403"/>
      <c r="PCQ232" s="727"/>
      <c r="PCT232" s="403"/>
      <c r="PCU232" s="403"/>
      <c r="PDG232" s="727"/>
      <c r="PDJ232" s="403"/>
      <c r="PDK232" s="403"/>
      <c r="PDW232" s="727"/>
      <c r="PDZ232" s="403"/>
      <c r="PEA232" s="403"/>
      <c r="PEM232" s="727"/>
      <c r="PEP232" s="403"/>
      <c r="PEQ232" s="403"/>
      <c r="PFC232" s="727"/>
      <c r="PFF232" s="403"/>
      <c r="PFG232" s="403"/>
      <c r="PFS232" s="727"/>
      <c r="PFV232" s="403"/>
      <c r="PFW232" s="403"/>
      <c r="PGI232" s="727"/>
      <c r="PGL232" s="403"/>
      <c r="PGM232" s="403"/>
      <c r="PGY232" s="727"/>
      <c r="PHB232" s="403"/>
      <c r="PHC232" s="403"/>
      <c r="PHO232" s="727"/>
      <c r="PHR232" s="403"/>
      <c r="PHS232" s="403"/>
      <c r="PIE232" s="727"/>
      <c r="PIH232" s="403"/>
      <c r="PII232" s="403"/>
      <c r="PIU232" s="727"/>
      <c r="PIX232" s="403"/>
      <c r="PIY232" s="403"/>
      <c r="PJK232" s="727"/>
      <c r="PJN232" s="403"/>
      <c r="PJO232" s="403"/>
      <c r="PKA232" s="727"/>
      <c r="PKD232" s="403"/>
      <c r="PKE232" s="403"/>
      <c r="PKQ232" s="727"/>
      <c r="PKT232" s="403"/>
      <c r="PKU232" s="403"/>
      <c r="PLG232" s="727"/>
      <c r="PLJ232" s="403"/>
      <c r="PLK232" s="403"/>
      <c r="PLW232" s="727"/>
      <c r="PLZ232" s="403"/>
      <c r="PMA232" s="403"/>
      <c r="PMM232" s="727"/>
      <c r="PMP232" s="403"/>
      <c r="PMQ232" s="403"/>
      <c r="PNC232" s="727"/>
      <c r="PNF232" s="403"/>
      <c r="PNG232" s="403"/>
      <c r="PNS232" s="727"/>
      <c r="PNV232" s="403"/>
      <c r="PNW232" s="403"/>
      <c r="POI232" s="727"/>
      <c r="POL232" s="403"/>
      <c r="POM232" s="403"/>
      <c r="POY232" s="727"/>
      <c r="PPB232" s="403"/>
      <c r="PPC232" s="403"/>
      <c r="PPO232" s="727"/>
      <c r="PPR232" s="403"/>
      <c r="PPS232" s="403"/>
      <c r="PQE232" s="727"/>
      <c r="PQH232" s="403"/>
      <c r="PQI232" s="403"/>
      <c r="PQU232" s="727"/>
      <c r="PQX232" s="403"/>
      <c r="PQY232" s="403"/>
      <c r="PRK232" s="727"/>
      <c r="PRN232" s="403"/>
      <c r="PRO232" s="403"/>
      <c r="PSA232" s="727"/>
      <c r="PSD232" s="403"/>
      <c r="PSE232" s="403"/>
      <c r="PSQ232" s="727"/>
      <c r="PST232" s="403"/>
      <c r="PSU232" s="403"/>
      <c r="PTG232" s="727"/>
      <c r="PTJ232" s="403"/>
      <c r="PTK232" s="403"/>
      <c r="PTW232" s="727"/>
      <c r="PTZ232" s="403"/>
      <c r="PUA232" s="403"/>
      <c r="PUM232" s="727"/>
      <c r="PUP232" s="403"/>
      <c r="PUQ232" s="403"/>
      <c r="PVC232" s="727"/>
      <c r="PVF232" s="403"/>
      <c r="PVG232" s="403"/>
      <c r="PVS232" s="727"/>
      <c r="PVV232" s="403"/>
      <c r="PVW232" s="403"/>
      <c r="PWI232" s="727"/>
      <c r="PWL232" s="403"/>
      <c r="PWM232" s="403"/>
      <c r="PWY232" s="727"/>
      <c r="PXB232" s="403"/>
      <c r="PXC232" s="403"/>
      <c r="PXO232" s="727"/>
      <c r="PXR232" s="403"/>
      <c r="PXS232" s="403"/>
      <c r="PYE232" s="727"/>
      <c r="PYH232" s="403"/>
      <c r="PYI232" s="403"/>
      <c r="PYU232" s="727"/>
      <c r="PYX232" s="403"/>
      <c r="PYY232" s="403"/>
      <c r="PZK232" s="727"/>
      <c r="PZN232" s="403"/>
      <c r="PZO232" s="403"/>
      <c r="QAA232" s="727"/>
      <c r="QAD232" s="403"/>
      <c r="QAE232" s="403"/>
      <c r="QAQ232" s="727"/>
      <c r="QAT232" s="403"/>
      <c r="QAU232" s="403"/>
      <c r="QBG232" s="727"/>
      <c r="QBJ232" s="403"/>
      <c r="QBK232" s="403"/>
      <c r="QBW232" s="727"/>
      <c r="QBZ232" s="403"/>
      <c r="QCA232" s="403"/>
      <c r="QCM232" s="727"/>
      <c r="QCP232" s="403"/>
      <c r="QCQ232" s="403"/>
      <c r="QDC232" s="727"/>
      <c r="QDF232" s="403"/>
      <c r="QDG232" s="403"/>
      <c r="QDS232" s="727"/>
      <c r="QDV232" s="403"/>
      <c r="QDW232" s="403"/>
      <c r="QEI232" s="727"/>
      <c r="QEL232" s="403"/>
      <c r="QEM232" s="403"/>
      <c r="QEY232" s="727"/>
      <c r="QFB232" s="403"/>
      <c r="QFC232" s="403"/>
      <c r="QFO232" s="727"/>
      <c r="QFR232" s="403"/>
      <c r="QFS232" s="403"/>
      <c r="QGE232" s="727"/>
      <c r="QGH232" s="403"/>
      <c r="QGI232" s="403"/>
      <c r="QGU232" s="727"/>
      <c r="QGX232" s="403"/>
      <c r="QGY232" s="403"/>
      <c r="QHK232" s="727"/>
      <c r="QHN232" s="403"/>
      <c r="QHO232" s="403"/>
      <c r="QIA232" s="727"/>
      <c r="QID232" s="403"/>
      <c r="QIE232" s="403"/>
      <c r="QIQ232" s="727"/>
      <c r="QIT232" s="403"/>
      <c r="QIU232" s="403"/>
      <c r="QJG232" s="727"/>
      <c r="QJJ232" s="403"/>
      <c r="QJK232" s="403"/>
      <c r="QJW232" s="727"/>
      <c r="QJZ232" s="403"/>
      <c r="QKA232" s="403"/>
      <c r="QKM232" s="727"/>
      <c r="QKP232" s="403"/>
      <c r="QKQ232" s="403"/>
      <c r="QLC232" s="727"/>
      <c r="QLF232" s="403"/>
      <c r="QLG232" s="403"/>
      <c r="QLS232" s="727"/>
      <c r="QLV232" s="403"/>
      <c r="QLW232" s="403"/>
      <c r="QMI232" s="727"/>
      <c r="QML232" s="403"/>
      <c r="QMM232" s="403"/>
      <c r="QMY232" s="727"/>
      <c r="QNB232" s="403"/>
      <c r="QNC232" s="403"/>
      <c r="QNO232" s="727"/>
      <c r="QNR232" s="403"/>
      <c r="QNS232" s="403"/>
      <c r="QOE232" s="727"/>
      <c r="QOH232" s="403"/>
      <c r="QOI232" s="403"/>
      <c r="QOU232" s="727"/>
      <c r="QOX232" s="403"/>
      <c r="QOY232" s="403"/>
      <c r="QPK232" s="727"/>
      <c r="QPN232" s="403"/>
      <c r="QPO232" s="403"/>
      <c r="QQA232" s="727"/>
      <c r="QQD232" s="403"/>
      <c r="QQE232" s="403"/>
      <c r="QQQ232" s="727"/>
      <c r="QQT232" s="403"/>
      <c r="QQU232" s="403"/>
      <c r="QRG232" s="727"/>
      <c r="QRJ232" s="403"/>
      <c r="QRK232" s="403"/>
      <c r="QRW232" s="727"/>
      <c r="QRZ232" s="403"/>
      <c r="QSA232" s="403"/>
      <c r="QSM232" s="727"/>
      <c r="QSP232" s="403"/>
      <c r="QSQ232" s="403"/>
      <c r="QTC232" s="727"/>
      <c r="QTF232" s="403"/>
      <c r="QTG232" s="403"/>
      <c r="QTS232" s="727"/>
      <c r="QTV232" s="403"/>
      <c r="QTW232" s="403"/>
      <c r="QUI232" s="727"/>
      <c r="QUL232" s="403"/>
      <c r="QUM232" s="403"/>
      <c r="QUY232" s="727"/>
      <c r="QVB232" s="403"/>
      <c r="QVC232" s="403"/>
      <c r="QVO232" s="727"/>
      <c r="QVR232" s="403"/>
      <c r="QVS232" s="403"/>
      <c r="QWE232" s="727"/>
      <c r="QWH232" s="403"/>
      <c r="QWI232" s="403"/>
      <c r="QWU232" s="727"/>
      <c r="QWX232" s="403"/>
      <c r="QWY232" s="403"/>
      <c r="QXK232" s="727"/>
      <c r="QXN232" s="403"/>
      <c r="QXO232" s="403"/>
      <c r="QYA232" s="727"/>
      <c r="QYD232" s="403"/>
      <c r="QYE232" s="403"/>
      <c r="QYQ232" s="727"/>
      <c r="QYT232" s="403"/>
      <c r="QYU232" s="403"/>
      <c r="QZG232" s="727"/>
      <c r="QZJ232" s="403"/>
      <c r="QZK232" s="403"/>
      <c r="QZW232" s="727"/>
      <c r="QZZ232" s="403"/>
      <c r="RAA232" s="403"/>
      <c r="RAM232" s="727"/>
      <c r="RAP232" s="403"/>
      <c r="RAQ232" s="403"/>
      <c r="RBC232" s="727"/>
      <c r="RBF232" s="403"/>
      <c r="RBG232" s="403"/>
      <c r="RBS232" s="727"/>
      <c r="RBV232" s="403"/>
      <c r="RBW232" s="403"/>
      <c r="RCI232" s="727"/>
      <c r="RCL232" s="403"/>
      <c r="RCM232" s="403"/>
      <c r="RCY232" s="727"/>
      <c r="RDB232" s="403"/>
      <c r="RDC232" s="403"/>
      <c r="RDO232" s="727"/>
      <c r="RDR232" s="403"/>
      <c r="RDS232" s="403"/>
      <c r="REE232" s="727"/>
      <c r="REH232" s="403"/>
      <c r="REI232" s="403"/>
      <c r="REU232" s="727"/>
      <c r="REX232" s="403"/>
      <c r="REY232" s="403"/>
      <c r="RFK232" s="727"/>
      <c r="RFN232" s="403"/>
      <c r="RFO232" s="403"/>
      <c r="RGA232" s="727"/>
      <c r="RGD232" s="403"/>
      <c r="RGE232" s="403"/>
      <c r="RGQ232" s="727"/>
      <c r="RGT232" s="403"/>
      <c r="RGU232" s="403"/>
      <c r="RHG232" s="727"/>
      <c r="RHJ232" s="403"/>
      <c r="RHK232" s="403"/>
      <c r="RHW232" s="727"/>
      <c r="RHZ232" s="403"/>
      <c r="RIA232" s="403"/>
      <c r="RIM232" s="727"/>
      <c r="RIP232" s="403"/>
      <c r="RIQ232" s="403"/>
      <c r="RJC232" s="727"/>
      <c r="RJF232" s="403"/>
      <c r="RJG232" s="403"/>
      <c r="RJS232" s="727"/>
      <c r="RJV232" s="403"/>
      <c r="RJW232" s="403"/>
      <c r="RKI232" s="727"/>
      <c r="RKL232" s="403"/>
      <c r="RKM232" s="403"/>
      <c r="RKY232" s="727"/>
      <c r="RLB232" s="403"/>
      <c r="RLC232" s="403"/>
      <c r="RLO232" s="727"/>
      <c r="RLR232" s="403"/>
      <c r="RLS232" s="403"/>
      <c r="RME232" s="727"/>
      <c r="RMH232" s="403"/>
      <c r="RMI232" s="403"/>
      <c r="RMU232" s="727"/>
      <c r="RMX232" s="403"/>
      <c r="RMY232" s="403"/>
      <c r="RNK232" s="727"/>
      <c r="RNN232" s="403"/>
      <c r="RNO232" s="403"/>
      <c r="ROA232" s="727"/>
      <c r="ROD232" s="403"/>
      <c r="ROE232" s="403"/>
      <c r="ROQ232" s="727"/>
      <c r="ROT232" s="403"/>
      <c r="ROU232" s="403"/>
      <c r="RPG232" s="727"/>
      <c r="RPJ232" s="403"/>
      <c r="RPK232" s="403"/>
      <c r="RPW232" s="727"/>
      <c r="RPZ232" s="403"/>
      <c r="RQA232" s="403"/>
      <c r="RQM232" s="727"/>
      <c r="RQP232" s="403"/>
      <c r="RQQ232" s="403"/>
      <c r="RRC232" s="727"/>
      <c r="RRF232" s="403"/>
      <c r="RRG232" s="403"/>
      <c r="RRS232" s="727"/>
      <c r="RRV232" s="403"/>
      <c r="RRW232" s="403"/>
      <c r="RSI232" s="727"/>
      <c r="RSL232" s="403"/>
      <c r="RSM232" s="403"/>
      <c r="RSY232" s="727"/>
      <c r="RTB232" s="403"/>
      <c r="RTC232" s="403"/>
      <c r="RTO232" s="727"/>
      <c r="RTR232" s="403"/>
      <c r="RTS232" s="403"/>
      <c r="RUE232" s="727"/>
      <c r="RUH232" s="403"/>
      <c r="RUI232" s="403"/>
      <c r="RUU232" s="727"/>
      <c r="RUX232" s="403"/>
      <c r="RUY232" s="403"/>
      <c r="RVK232" s="727"/>
      <c r="RVN232" s="403"/>
      <c r="RVO232" s="403"/>
      <c r="RWA232" s="727"/>
      <c r="RWD232" s="403"/>
      <c r="RWE232" s="403"/>
      <c r="RWQ232" s="727"/>
      <c r="RWT232" s="403"/>
      <c r="RWU232" s="403"/>
      <c r="RXG232" s="727"/>
      <c r="RXJ232" s="403"/>
      <c r="RXK232" s="403"/>
      <c r="RXW232" s="727"/>
      <c r="RXZ232" s="403"/>
      <c r="RYA232" s="403"/>
      <c r="RYM232" s="727"/>
      <c r="RYP232" s="403"/>
      <c r="RYQ232" s="403"/>
      <c r="RZC232" s="727"/>
      <c r="RZF232" s="403"/>
      <c r="RZG232" s="403"/>
      <c r="RZS232" s="727"/>
      <c r="RZV232" s="403"/>
      <c r="RZW232" s="403"/>
      <c r="SAI232" s="727"/>
      <c r="SAL232" s="403"/>
      <c r="SAM232" s="403"/>
      <c r="SAY232" s="727"/>
      <c r="SBB232" s="403"/>
      <c r="SBC232" s="403"/>
      <c r="SBO232" s="727"/>
      <c r="SBR232" s="403"/>
      <c r="SBS232" s="403"/>
      <c r="SCE232" s="727"/>
      <c r="SCH232" s="403"/>
      <c r="SCI232" s="403"/>
      <c r="SCU232" s="727"/>
      <c r="SCX232" s="403"/>
      <c r="SCY232" s="403"/>
      <c r="SDK232" s="727"/>
      <c r="SDN232" s="403"/>
      <c r="SDO232" s="403"/>
      <c r="SEA232" s="727"/>
      <c r="SED232" s="403"/>
      <c r="SEE232" s="403"/>
      <c r="SEQ232" s="727"/>
      <c r="SET232" s="403"/>
      <c r="SEU232" s="403"/>
      <c r="SFG232" s="727"/>
      <c r="SFJ232" s="403"/>
      <c r="SFK232" s="403"/>
      <c r="SFW232" s="727"/>
      <c r="SFZ232" s="403"/>
      <c r="SGA232" s="403"/>
      <c r="SGM232" s="727"/>
      <c r="SGP232" s="403"/>
      <c r="SGQ232" s="403"/>
      <c r="SHC232" s="727"/>
      <c r="SHF232" s="403"/>
      <c r="SHG232" s="403"/>
      <c r="SHS232" s="727"/>
      <c r="SHV232" s="403"/>
      <c r="SHW232" s="403"/>
      <c r="SII232" s="727"/>
      <c r="SIL232" s="403"/>
      <c r="SIM232" s="403"/>
      <c r="SIY232" s="727"/>
      <c r="SJB232" s="403"/>
      <c r="SJC232" s="403"/>
      <c r="SJO232" s="727"/>
      <c r="SJR232" s="403"/>
      <c r="SJS232" s="403"/>
      <c r="SKE232" s="727"/>
      <c r="SKH232" s="403"/>
      <c r="SKI232" s="403"/>
      <c r="SKU232" s="727"/>
      <c r="SKX232" s="403"/>
      <c r="SKY232" s="403"/>
      <c r="SLK232" s="727"/>
      <c r="SLN232" s="403"/>
      <c r="SLO232" s="403"/>
      <c r="SMA232" s="727"/>
      <c r="SMD232" s="403"/>
      <c r="SME232" s="403"/>
      <c r="SMQ232" s="727"/>
      <c r="SMT232" s="403"/>
      <c r="SMU232" s="403"/>
      <c r="SNG232" s="727"/>
      <c r="SNJ232" s="403"/>
      <c r="SNK232" s="403"/>
      <c r="SNW232" s="727"/>
      <c r="SNZ232" s="403"/>
      <c r="SOA232" s="403"/>
      <c r="SOM232" s="727"/>
      <c r="SOP232" s="403"/>
      <c r="SOQ232" s="403"/>
      <c r="SPC232" s="727"/>
      <c r="SPF232" s="403"/>
      <c r="SPG232" s="403"/>
      <c r="SPS232" s="727"/>
      <c r="SPV232" s="403"/>
      <c r="SPW232" s="403"/>
      <c r="SQI232" s="727"/>
      <c r="SQL232" s="403"/>
      <c r="SQM232" s="403"/>
      <c r="SQY232" s="727"/>
      <c r="SRB232" s="403"/>
      <c r="SRC232" s="403"/>
      <c r="SRO232" s="727"/>
      <c r="SRR232" s="403"/>
      <c r="SRS232" s="403"/>
      <c r="SSE232" s="727"/>
      <c r="SSH232" s="403"/>
      <c r="SSI232" s="403"/>
      <c r="SSU232" s="727"/>
      <c r="SSX232" s="403"/>
      <c r="SSY232" s="403"/>
      <c r="STK232" s="727"/>
      <c r="STN232" s="403"/>
      <c r="STO232" s="403"/>
      <c r="SUA232" s="727"/>
      <c r="SUD232" s="403"/>
      <c r="SUE232" s="403"/>
      <c r="SUQ232" s="727"/>
      <c r="SUT232" s="403"/>
      <c r="SUU232" s="403"/>
      <c r="SVG232" s="727"/>
      <c r="SVJ232" s="403"/>
      <c r="SVK232" s="403"/>
      <c r="SVW232" s="727"/>
      <c r="SVZ232" s="403"/>
      <c r="SWA232" s="403"/>
      <c r="SWM232" s="727"/>
      <c r="SWP232" s="403"/>
      <c r="SWQ232" s="403"/>
      <c r="SXC232" s="727"/>
      <c r="SXF232" s="403"/>
      <c r="SXG232" s="403"/>
      <c r="SXS232" s="727"/>
      <c r="SXV232" s="403"/>
      <c r="SXW232" s="403"/>
      <c r="SYI232" s="727"/>
      <c r="SYL232" s="403"/>
      <c r="SYM232" s="403"/>
      <c r="SYY232" s="727"/>
      <c r="SZB232" s="403"/>
      <c r="SZC232" s="403"/>
      <c r="SZO232" s="727"/>
      <c r="SZR232" s="403"/>
      <c r="SZS232" s="403"/>
      <c r="TAE232" s="727"/>
      <c r="TAH232" s="403"/>
      <c r="TAI232" s="403"/>
      <c r="TAU232" s="727"/>
      <c r="TAX232" s="403"/>
      <c r="TAY232" s="403"/>
      <c r="TBK232" s="727"/>
      <c r="TBN232" s="403"/>
      <c r="TBO232" s="403"/>
      <c r="TCA232" s="727"/>
      <c r="TCD232" s="403"/>
      <c r="TCE232" s="403"/>
      <c r="TCQ232" s="727"/>
      <c r="TCT232" s="403"/>
      <c r="TCU232" s="403"/>
      <c r="TDG232" s="727"/>
      <c r="TDJ232" s="403"/>
      <c r="TDK232" s="403"/>
      <c r="TDW232" s="727"/>
      <c r="TDZ232" s="403"/>
      <c r="TEA232" s="403"/>
      <c r="TEM232" s="727"/>
      <c r="TEP232" s="403"/>
      <c r="TEQ232" s="403"/>
      <c r="TFC232" s="727"/>
      <c r="TFF232" s="403"/>
      <c r="TFG232" s="403"/>
      <c r="TFS232" s="727"/>
      <c r="TFV232" s="403"/>
      <c r="TFW232" s="403"/>
      <c r="TGI232" s="727"/>
      <c r="TGL232" s="403"/>
      <c r="TGM232" s="403"/>
      <c r="TGY232" s="727"/>
      <c r="THB232" s="403"/>
      <c r="THC232" s="403"/>
      <c r="THO232" s="727"/>
      <c r="THR232" s="403"/>
      <c r="THS232" s="403"/>
      <c r="TIE232" s="727"/>
      <c r="TIH232" s="403"/>
      <c r="TII232" s="403"/>
      <c r="TIU232" s="727"/>
      <c r="TIX232" s="403"/>
      <c r="TIY232" s="403"/>
      <c r="TJK232" s="727"/>
      <c r="TJN232" s="403"/>
      <c r="TJO232" s="403"/>
      <c r="TKA232" s="727"/>
      <c r="TKD232" s="403"/>
      <c r="TKE232" s="403"/>
      <c r="TKQ232" s="727"/>
      <c r="TKT232" s="403"/>
      <c r="TKU232" s="403"/>
      <c r="TLG232" s="727"/>
      <c r="TLJ232" s="403"/>
      <c r="TLK232" s="403"/>
      <c r="TLW232" s="727"/>
      <c r="TLZ232" s="403"/>
      <c r="TMA232" s="403"/>
      <c r="TMM232" s="727"/>
      <c r="TMP232" s="403"/>
      <c r="TMQ232" s="403"/>
      <c r="TNC232" s="727"/>
      <c r="TNF232" s="403"/>
      <c r="TNG232" s="403"/>
      <c r="TNS232" s="727"/>
      <c r="TNV232" s="403"/>
      <c r="TNW232" s="403"/>
      <c r="TOI232" s="727"/>
      <c r="TOL232" s="403"/>
      <c r="TOM232" s="403"/>
      <c r="TOY232" s="727"/>
      <c r="TPB232" s="403"/>
      <c r="TPC232" s="403"/>
      <c r="TPO232" s="727"/>
      <c r="TPR232" s="403"/>
      <c r="TPS232" s="403"/>
      <c r="TQE232" s="727"/>
      <c r="TQH232" s="403"/>
      <c r="TQI232" s="403"/>
      <c r="TQU232" s="727"/>
      <c r="TQX232" s="403"/>
      <c r="TQY232" s="403"/>
      <c r="TRK232" s="727"/>
      <c r="TRN232" s="403"/>
      <c r="TRO232" s="403"/>
      <c r="TSA232" s="727"/>
      <c r="TSD232" s="403"/>
      <c r="TSE232" s="403"/>
      <c r="TSQ232" s="727"/>
      <c r="TST232" s="403"/>
      <c r="TSU232" s="403"/>
      <c r="TTG232" s="727"/>
      <c r="TTJ232" s="403"/>
      <c r="TTK232" s="403"/>
      <c r="TTW232" s="727"/>
      <c r="TTZ232" s="403"/>
      <c r="TUA232" s="403"/>
      <c r="TUM232" s="727"/>
      <c r="TUP232" s="403"/>
      <c r="TUQ232" s="403"/>
      <c r="TVC232" s="727"/>
      <c r="TVF232" s="403"/>
      <c r="TVG232" s="403"/>
      <c r="TVS232" s="727"/>
      <c r="TVV232" s="403"/>
      <c r="TVW232" s="403"/>
      <c r="TWI232" s="727"/>
      <c r="TWL232" s="403"/>
      <c r="TWM232" s="403"/>
      <c r="TWY232" s="727"/>
      <c r="TXB232" s="403"/>
      <c r="TXC232" s="403"/>
      <c r="TXO232" s="727"/>
      <c r="TXR232" s="403"/>
      <c r="TXS232" s="403"/>
      <c r="TYE232" s="727"/>
      <c r="TYH232" s="403"/>
      <c r="TYI232" s="403"/>
      <c r="TYU232" s="727"/>
      <c r="TYX232" s="403"/>
      <c r="TYY232" s="403"/>
      <c r="TZK232" s="727"/>
      <c r="TZN232" s="403"/>
      <c r="TZO232" s="403"/>
      <c r="UAA232" s="727"/>
      <c r="UAD232" s="403"/>
      <c r="UAE232" s="403"/>
      <c r="UAQ232" s="727"/>
      <c r="UAT232" s="403"/>
      <c r="UAU232" s="403"/>
      <c r="UBG232" s="727"/>
      <c r="UBJ232" s="403"/>
      <c r="UBK232" s="403"/>
      <c r="UBW232" s="727"/>
      <c r="UBZ232" s="403"/>
      <c r="UCA232" s="403"/>
      <c r="UCM232" s="727"/>
      <c r="UCP232" s="403"/>
      <c r="UCQ232" s="403"/>
      <c r="UDC232" s="727"/>
      <c r="UDF232" s="403"/>
      <c r="UDG232" s="403"/>
      <c r="UDS232" s="727"/>
      <c r="UDV232" s="403"/>
      <c r="UDW232" s="403"/>
      <c r="UEI232" s="727"/>
      <c r="UEL232" s="403"/>
      <c r="UEM232" s="403"/>
      <c r="UEY232" s="727"/>
      <c r="UFB232" s="403"/>
      <c r="UFC232" s="403"/>
      <c r="UFO232" s="727"/>
      <c r="UFR232" s="403"/>
      <c r="UFS232" s="403"/>
      <c r="UGE232" s="727"/>
      <c r="UGH232" s="403"/>
      <c r="UGI232" s="403"/>
      <c r="UGU232" s="727"/>
      <c r="UGX232" s="403"/>
      <c r="UGY232" s="403"/>
      <c r="UHK232" s="727"/>
      <c r="UHN232" s="403"/>
      <c r="UHO232" s="403"/>
      <c r="UIA232" s="727"/>
      <c r="UID232" s="403"/>
      <c r="UIE232" s="403"/>
      <c r="UIQ232" s="727"/>
      <c r="UIT232" s="403"/>
      <c r="UIU232" s="403"/>
      <c r="UJG232" s="727"/>
      <c r="UJJ232" s="403"/>
      <c r="UJK232" s="403"/>
      <c r="UJW232" s="727"/>
      <c r="UJZ232" s="403"/>
      <c r="UKA232" s="403"/>
      <c r="UKM232" s="727"/>
      <c r="UKP232" s="403"/>
      <c r="UKQ232" s="403"/>
      <c r="ULC232" s="727"/>
      <c r="ULF232" s="403"/>
      <c r="ULG232" s="403"/>
      <c r="ULS232" s="727"/>
      <c r="ULV232" s="403"/>
      <c r="ULW232" s="403"/>
      <c r="UMI232" s="727"/>
      <c r="UML232" s="403"/>
      <c r="UMM232" s="403"/>
      <c r="UMY232" s="727"/>
      <c r="UNB232" s="403"/>
      <c r="UNC232" s="403"/>
      <c r="UNO232" s="727"/>
      <c r="UNR232" s="403"/>
      <c r="UNS232" s="403"/>
      <c r="UOE232" s="727"/>
      <c r="UOH232" s="403"/>
      <c r="UOI232" s="403"/>
      <c r="UOU232" s="727"/>
      <c r="UOX232" s="403"/>
      <c r="UOY232" s="403"/>
      <c r="UPK232" s="727"/>
      <c r="UPN232" s="403"/>
      <c r="UPO232" s="403"/>
      <c r="UQA232" s="727"/>
      <c r="UQD232" s="403"/>
      <c r="UQE232" s="403"/>
      <c r="UQQ232" s="727"/>
      <c r="UQT232" s="403"/>
      <c r="UQU232" s="403"/>
      <c r="URG232" s="727"/>
      <c r="URJ232" s="403"/>
      <c r="URK232" s="403"/>
      <c r="URW232" s="727"/>
      <c r="URZ232" s="403"/>
      <c r="USA232" s="403"/>
      <c r="USM232" s="727"/>
      <c r="USP232" s="403"/>
      <c r="USQ232" s="403"/>
      <c r="UTC232" s="727"/>
      <c r="UTF232" s="403"/>
      <c r="UTG232" s="403"/>
      <c r="UTS232" s="727"/>
      <c r="UTV232" s="403"/>
      <c r="UTW232" s="403"/>
      <c r="UUI232" s="727"/>
      <c r="UUL232" s="403"/>
      <c r="UUM232" s="403"/>
      <c r="UUY232" s="727"/>
      <c r="UVB232" s="403"/>
      <c r="UVC232" s="403"/>
      <c r="UVO232" s="727"/>
      <c r="UVR232" s="403"/>
      <c r="UVS232" s="403"/>
      <c r="UWE232" s="727"/>
      <c r="UWH232" s="403"/>
      <c r="UWI232" s="403"/>
      <c r="UWU232" s="727"/>
      <c r="UWX232" s="403"/>
      <c r="UWY232" s="403"/>
      <c r="UXK232" s="727"/>
      <c r="UXN232" s="403"/>
      <c r="UXO232" s="403"/>
      <c r="UYA232" s="727"/>
      <c r="UYD232" s="403"/>
      <c r="UYE232" s="403"/>
      <c r="UYQ232" s="727"/>
      <c r="UYT232" s="403"/>
      <c r="UYU232" s="403"/>
      <c r="UZG232" s="727"/>
      <c r="UZJ232" s="403"/>
      <c r="UZK232" s="403"/>
      <c r="UZW232" s="727"/>
      <c r="UZZ232" s="403"/>
      <c r="VAA232" s="403"/>
      <c r="VAM232" s="727"/>
      <c r="VAP232" s="403"/>
      <c r="VAQ232" s="403"/>
      <c r="VBC232" s="727"/>
      <c r="VBF232" s="403"/>
      <c r="VBG232" s="403"/>
      <c r="VBS232" s="727"/>
      <c r="VBV232" s="403"/>
      <c r="VBW232" s="403"/>
      <c r="VCI232" s="727"/>
      <c r="VCL232" s="403"/>
      <c r="VCM232" s="403"/>
      <c r="VCY232" s="727"/>
      <c r="VDB232" s="403"/>
      <c r="VDC232" s="403"/>
      <c r="VDO232" s="727"/>
      <c r="VDR232" s="403"/>
      <c r="VDS232" s="403"/>
      <c r="VEE232" s="727"/>
      <c r="VEH232" s="403"/>
      <c r="VEI232" s="403"/>
      <c r="VEU232" s="727"/>
      <c r="VEX232" s="403"/>
      <c r="VEY232" s="403"/>
      <c r="VFK232" s="727"/>
      <c r="VFN232" s="403"/>
      <c r="VFO232" s="403"/>
      <c r="VGA232" s="727"/>
      <c r="VGD232" s="403"/>
      <c r="VGE232" s="403"/>
      <c r="VGQ232" s="727"/>
      <c r="VGT232" s="403"/>
      <c r="VGU232" s="403"/>
      <c r="VHG232" s="727"/>
      <c r="VHJ232" s="403"/>
      <c r="VHK232" s="403"/>
      <c r="VHW232" s="727"/>
      <c r="VHZ232" s="403"/>
      <c r="VIA232" s="403"/>
      <c r="VIM232" s="727"/>
      <c r="VIP232" s="403"/>
      <c r="VIQ232" s="403"/>
      <c r="VJC232" s="727"/>
      <c r="VJF232" s="403"/>
      <c r="VJG232" s="403"/>
      <c r="VJS232" s="727"/>
      <c r="VJV232" s="403"/>
      <c r="VJW232" s="403"/>
      <c r="VKI232" s="727"/>
      <c r="VKL232" s="403"/>
      <c r="VKM232" s="403"/>
      <c r="VKY232" s="727"/>
      <c r="VLB232" s="403"/>
      <c r="VLC232" s="403"/>
      <c r="VLO232" s="727"/>
      <c r="VLR232" s="403"/>
      <c r="VLS232" s="403"/>
      <c r="VME232" s="727"/>
      <c r="VMH232" s="403"/>
      <c r="VMI232" s="403"/>
      <c r="VMU232" s="727"/>
      <c r="VMX232" s="403"/>
      <c r="VMY232" s="403"/>
      <c r="VNK232" s="727"/>
      <c r="VNN232" s="403"/>
      <c r="VNO232" s="403"/>
      <c r="VOA232" s="727"/>
      <c r="VOD232" s="403"/>
      <c r="VOE232" s="403"/>
      <c r="VOQ232" s="727"/>
      <c r="VOT232" s="403"/>
      <c r="VOU232" s="403"/>
      <c r="VPG232" s="727"/>
      <c r="VPJ232" s="403"/>
      <c r="VPK232" s="403"/>
      <c r="VPW232" s="727"/>
      <c r="VPZ232" s="403"/>
      <c r="VQA232" s="403"/>
      <c r="VQM232" s="727"/>
      <c r="VQP232" s="403"/>
      <c r="VQQ232" s="403"/>
      <c r="VRC232" s="727"/>
      <c r="VRF232" s="403"/>
      <c r="VRG232" s="403"/>
      <c r="VRS232" s="727"/>
      <c r="VRV232" s="403"/>
      <c r="VRW232" s="403"/>
      <c r="VSI232" s="727"/>
      <c r="VSL232" s="403"/>
      <c r="VSM232" s="403"/>
      <c r="VSY232" s="727"/>
      <c r="VTB232" s="403"/>
      <c r="VTC232" s="403"/>
      <c r="VTO232" s="727"/>
      <c r="VTR232" s="403"/>
      <c r="VTS232" s="403"/>
      <c r="VUE232" s="727"/>
      <c r="VUH232" s="403"/>
      <c r="VUI232" s="403"/>
      <c r="VUU232" s="727"/>
      <c r="VUX232" s="403"/>
      <c r="VUY232" s="403"/>
      <c r="VVK232" s="727"/>
      <c r="VVN232" s="403"/>
      <c r="VVO232" s="403"/>
      <c r="VWA232" s="727"/>
      <c r="VWD232" s="403"/>
      <c r="VWE232" s="403"/>
      <c r="VWQ232" s="727"/>
      <c r="VWT232" s="403"/>
      <c r="VWU232" s="403"/>
      <c r="VXG232" s="727"/>
      <c r="VXJ232" s="403"/>
      <c r="VXK232" s="403"/>
      <c r="VXW232" s="727"/>
      <c r="VXZ232" s="403"/>
      <c r="VYA232" s="403"/>
      <c r="VYM232" s="727"/>
      <c r="VYP232" s="403"/>
      <c r="VYQ232" s="403"/>
      <c r="VZC232" s="727"/>
      <c r="VZF232" s="403"/>
      <c r="VZG232" s="403"/>
      <c r="VZS232" s="727"/>
      <c r="VZV232" s="403"/>
      <c r="VZW232" s="403"/>
      <c r="WAI232" s="727"/>
      <c r="WAL232" s="403"/>
      <c r="WAM232" s="403"/>
      <c r="WAY232" s="727"/>
      <c r="WBB232" s="403"/>
      <c r="WBC232" s="403"/>
      <c r="WBO232" s="727"/>
      <c r="WBR232" s="403"/>
      <c r="WBS232" s="403"/>
      <c r="WCE232" s="727"/>
      <c r="WCH232" s="403"/>
      <c r="WCI232" s="403"/>
      <c r="WCU232" s="727"/>
      <c r="WCX232" s="403"/>
      <c r="WCY232" s="403"/>
      <c r="WDK232" s="727"/>
      <c r="WDN232" s="403"/>
      <c r="WDO232" s="403"/>
      <c r="WEA232" s="727"/>
      <c r="WED232" s="403"/>
      <c r="WEE232" s="403"/>
      <c r="WEQ232" s="727"/>
      <c r="WET232" s="403"/>
      <c r="WEU232" s="403"/>
      <c r="WFG232" s="727"/>
      <c r="WFJ232" s="403"/>
      <c r="WFK232" s="403"/>
      <c r="WFW232" s="727"/>
      <c r="WFZ232" s="403"/>
      <c r="WGA232" s="403"/>
      <c r="WGM232" s="727"/>
      <c r="WGP232" s="403"/>
      <c r="WGQ232" s="403"/>
      <c r="WHC232" s="727"/>
      <c r="WHF232" s="403"/>
      <c r="WHG232" s="403"/>
      <c r="WHS232" s="727"/>
      <c r="WHV232" s="403"/>
      <c r="WHW232" s="403"/>
      <c r="WII232" s="727"/>
      <c r="WIL232" s="403"/>
      <c r="WIM232" s="403"/>
      <c r="WIY232" s="727"/>
      <c r="WJB232" s="403"/>
      <c r="WJC232" s="403"/>
      <c r="WJO232" s="727"/>
      <c r="WJR232" s="403"/>
      <c r="WJS232" s="403"/>
      <c r="WKE232" s="727"/>
      <c r="WKH232" s="403"/>
      <c r="WKI232" s="403"/>
      <c r="WKU232" s="727"/>
      <c r="WKX232" s="403"/>
      <c r="WKY232" s="403"/>
      <c r="WLK232" s="727"/>
      <c r="WLN232" s="403"/>
      <c r="WLO232" s="403"/>
      <c r="WMA232" s="727"/>
      <c r="WMD232" s="403"/>
      <c r="WME232" s="403"/>
      <c r="WMQ232" s="727"/>
      <c r="WMT232" s="403"/>
      <c r="WMU232" s="403"/>
      <c r="WNG232" s="727"/>
      <c r="WNJ232" s="403"/>
      <c r="WNK232" s="403"/>
      <c r="WNW232" s="727"/>
      <c r="WNZ232" s="403"/>
      <c r="WOA232" s="403"/>
      <c r="WOM232" s="727"/>
      <c r="WOP232" s="403"/>
      <c r="WOQ232" s="403"/>
      <c r="WPC232" s="727"/>
      <c r="WPF232" s="403"/>
      <c r="WPG232" s="403"/>
      <c r="WPS232" s="727"/>
      <c r="WPV232" s="403"/>
      <c r="WPW232" s="403"/>
      <c r="WQI232" s="727"/>
      <c r="WQL232" s="403"/>
      <c r="WQM232" s="403"/>
      <c r="WQY232" s="727"/>
      <c r="WRB232" s="403"/>
      <c r="WRC232" s="403"/>
      <c r="WRO232" s="727"/>
      <c r="WRR232" s="403"/>
      <c r="WRS232" s="403"/>
      <c r="WSE232" s="727"/>
      <c r="WSH232" s="403"/>
      <c r="WSI232" s="403"/>
      <c r="WSU232" s="727"/>
      <c r="WSX232" s="403"/>
      <c r="WSY232" s="403"/>
      <c r="WTK232" s="727"/>
      <c r="WTN232" s="403"/>
      <c r="WTO232" s="403"/>
      <c r="WUA232" s="727"/>
      <c r="WUD232" s="403"/>
      <c r="WUE232" s="403"/>
      <c r="WUQ232" s="727"/>
      <c r="WUT232" s="403"/>
      <c r="WUU232" s="403"/>
      <c r="WVG232" s="727"/>
      <c r="WVJ232" s="403"/>
      <c r="WVK232" s="403"/>
      <c r="WVW232" s="727"/>
      <c r="WVZ232" s="403"/>
      <c r="WWA232" s="403"/>
      <c r="WWM232" s="727"/>
      <c r="WWP232" s="403"/>
      <c r="WWQ232" s="403"/>
      <c r="WXC232" s="727"/>
      <c r="WXF232" s="403"/>
      <c r="WXG232" s="403"/>
      <c r="WXS232" s="727"/>
      <c r="WXV232" s="403"/>
      <c r="WXW232" s="403"/>
      <c r="WYI232" s="727"/>
      <c r="WYL232" s="403"/>
      <c r="WYM232" s="403"/>
      <c r="WYY232" s="727"/>
      <c r="WZB232" s="403"/>
      <c r="WZC232" s="403"/>
      <c r="WZO232" s="727"/>
      <c r="WZR232" s="403"/>
      <c r="WZS232" s="403"/>
      <c r="XAE232" s="727"/>
      <c r="XAH232" s="403"/>
      <c r="XAI232" s="403"/>
      <c r="XAU232" s="727"/>
      <c r="XAX232" s="403"/>
      <c r="XAY232" s="403"/>
      <c r="XBK232" s="727"/>
      <c r="XBN232" s="403"/>
      <c r="XBO232" s="403"/>
      <c r="XCA232" s="727"/>
      <c r="XCD232" s="403"/>
      <c r="XCE232" s="403"/>
      <c r="XCQ232" s="727"/>
      <c r="XCT232" s="403"/>
      <c r="XCU232" s="403"/>
      <c r="XDG232" s="727"/>
      <c r="XDJ232" s="403"/>
      <c r="XDK232" s="403"/>
      <c r="XDW232" s="727"/>
      <c r="XDZ232" s="403"/>
      <c r="XEA232" s="403"/>
      <c r="XEM232" s="727"/>
      <c r="XEP232" s="403"/>
      <c r="XEQ232" s="403"/>
      <c r="XFC232" s="727"/>
    </row>
    <row r="233" spans="1:1023 1026:2047 2050:3071 3074:4095 4098:5119 5122:6143 6146:7167 7170:8191 8194:9215 9218:10239 10242:11263 11266:12287 12290:13311 13314:14335 14338:15359 15362:16383" s="94" customFormat="1">
      <c r="A233" s="566" t="s">
        <v>15</v>
      </c>
      <c r="B233" s="579">
        <v>45978</v>
      </c>
      <c r="C233" s="579">
        <v>45991</v>
      </c>
      <c r="D233" s="566" t="s">
        <v>485</v>
      </c>
      <c r="E233" s="566" t="s">
        <v>486</v>
      </c>
      <c r="F233" s="566">
        <v>53</v>
      </c>
      <c r="G233" s="566" t="s">
        <v>500</v>
      </c>
      <c r="H233" s="566">
        <v>1200</v>
      </c>
      <c r="I233" s="566">
        <v>15</v>
      </c>
      <c r="J233" s="566">
        <v>0</v>
      </c>
      <c r="K233" s="566">
        <v>0</v>
      </c>
      <c r="L233" s="566">
        <v>0</v>
      </c>
      <c r="M233" s="566">
        <v>0</v>
      </c>
      <c r="N233" s="566">
        <f t="shared" ref="N233:N235" si="2209">SUM(H233:M233)</f>
        <v>1215</v>
      </c>
      <c r="O233" s="561">
        <f t="shared" ref="O233:O235" si="2210">N233/F233</f>
        <v>22.924528301886792</v>
      </c>
      <c r="P233" s="566" t="s">
        <v>1283</v>
      </c>
      <c r="R233" s="403"/>
      <c r="S233" s="403"/>
      <c r="AE233" s="727"/>
      <c r="AH233" s="403"/>
      <c r="AI233" s="403"/>
      <c r="AU233" s="727"/>
      <c r="AX233" s="403"/>
      <c r="AY233" s="403"/>
      <c r="BK233" s="727"/>
      <c r="BN233" s="403"/>
      <c r="BO233" s="403"/>
      <c r="CA233" s="727"/>
      <c r="CD233" s="403"/>
      <c r="CE233" s="403"/>
      <c r="CQ233" s="727"/>
      <c r="CT233" s="403"/>
      <c r="CU233" s="403"/>
      <c r="DG233" s="727"/>
      <c r="DJ233" s="403"/>
      <c r="DK233" s="403"/>
      <c r="DW233" s="727"/>
      <c r="DZ233" s="403"/>
      <c r="EA233" s="403"/>
      <c r="EM233" s="727"/>
      <c r="EP233" s="403"/>
      <c r="EQ233" s="403"/>
      <c r="FC233" s="727"/>
      <c r="FF233" s="403"/>
      <c r="FG233" s="403"/>
      <c r="FS233" s="727"/>
      <c r="FV233" s="403"/>
      <c r="FW233" s="403"/>
      <c r="GI233" s="727"/>
      <c r="GL233" s="403"/>
      <c r="GM233" s="403"/>
      <c r="GY233" s="727"/>
      <c r="HB233" s="403"/>
      <c r="HC233" s="403"/>
      <c r="HO233" s="727"/>
      <c r="HR233" s="403"/>
      <c r="HS233" s="403"/>
      <c r="IE233" s="727"/>
      <c r="IH233" s="403"/>
      <c r="II233" s="403"/>
      <c r="IU233" s="727"/>
      <c r="IX233" s="403"/>
      <c r="IY233" s="403"/>
      <c r="JK233" s="727"/>
      <c r="JN233" s="403"/>
      <c r="JO233" s="403"/>
      <c r="KA233" s="727"/>
      <c r="KD233" s="403"/>
      <c r="KE233" s="403"/>
      <c r="KQ233" s="727"/>
      <c r="KT233" s="403"/>
      <c r="KU233" s="403"/>
      <c r="LG233" s="727"/>
      <c r="LJ233" s="403"/>
      <c r="LK233" s="403"/>
      <c r="LW233" s="727"/>
      <c r="LZ233" s="403"/>
      <c r="MA233" s="403"/>
      <c r="MM233" s="727"/>
      <c r="MP233" s="403"/>
      <c r="MQ233" s="403"/>
      <c r="NC233" s="727"/>
      <c r="NF233" s="403"/>
      <c r="NG233" s="403"/>
      <c r="NS233" s="727"/>
      <c r="NV233" s="403"/>
      <c r="NW233" s="403"/>
      <c r="OI233" s="727"/>
      <c r="OL233" s="403"/>
      <c r="OM233" s="403"/>
      <c r="OY233" s="727"/>
      <c r="PB233" s="403"/>
      <c r="PC233" s="403"/>
      <c r="PO233" s="727"/>
      <c r="PR233" s="403"/>
      <c r="PS233" s="403"/>
      <c r="QE233" s="727"/>
      <c r="QH233" s="403"/>
      <c r="QI233" s="403"/>
      <c r="QU233" s="727"/>
      <c r="QX233" s="403"/>
      <c r="QY233" s="403"/>
      <c r="RK233" s="727"/>
      <c r="RN233" s="403"/>
      <c r="RO233" s="403"/>
      <c r="SA233" s="727"/>
      <c r="SD233" s="403"/>
      <c r="SE233" s="403"/>
      <c r="SQ233" s="727"/>
      <c r="ST233" s="403"/>
      <c r="SU233" s="403"/>
      <c r="TG233" s="727"/>
      <c r="TJ233" s="403"/>
      <c r="TK233" s="403"/>
      <c r="TW233" s="727"/>
      <c r="TZ233" s="403"/>
      <c r="UA233" s="403"/>
      <c r="UM233" s="727"/>
      <c r="UP233" s="403"/>
      <c r="UQ233" s="403"/>
      <c r="VC233" s="727"/>
      <c r="VF233" s="403"/>
      <c r="VG233" s="403"/>
      <c r="VS233" s="727"/>
      <c r="VV233" s="403"/>
      <c r="VW233" s="403"/>
      <c r="WI233" s="727"/>
      <c r="WL233" s="403"/>
      <c r="WM233" s="403"/>
      <c r="WY233" s="727"/>
      <c r="XB233" s="403"/>
      <c r="XC233" s="403"/>
      <c r="XO233" s="727"/>
      <c r="XR233" s="403"/>
      <c r="XS233" s="403"/>
      <c r="YE233" s="727"/>
      <c r="YH233" s="403"/>
      <c r="YI233" s="403"/>
      <c r="YU233" s="727"/>
      <c r="YX233" s="403"/>
      <c r="YY233" s="403"/>
      <c r="ZK233" s="727"/>
      <c r="ZN233" s="403"/>
      <c r="ZO233" s="403"/>
      <c r="AAA233" s="727"/>
      <c r="AAD233" s="403"/>
      <c r="AAE233" s="403"/>
      <c r="AAQ233" s="727"/>
      <c r="AAT233" s="403"/>
      <c r="AAU233" s="403"/>
      <c r="ABG233" s="727"/>
      <c r="ABJ233" s="403"/>
      <c r="ABK233" s="403"/>
      <c r="ABW233" s="727"/>
      <c r="ABZ233" s="403"/>
      <c r="ACA233" s="403"/>
      <c r="ACM233" s="727"/>
      <c r="ACP233" s="403"/>
      <c r="ACQ233" s="403"/>
      <c r="ADC233" s="727"/>
      <c r="ADF233" s="403"/>
      <c r="ADG233" s="403"/>
      <c r="ADS233" s="727"/>
      <c r="ADV233" s="403"/>
      <c r="ADW233" s="403"/>
      <c r="AEI233" s="727"/>
      <c r="AEL233" s="403"/>
      <c r="AEM233" s="403"/>
      <c r="AEY233" s="727"/>
      <c r="AFB233" s="403"/>
      <c r="AFC233" s="403"/>
      <c r="AFO233" s="727"/>
      <c r="AFR233" s="403"/>
      <c r="AFS233" s="403"/>
      <c r="AGE233" s="727"/>
      <c r="AGH233" s="403"/>
      <c r="AGI233" s="403"/>
      <c r="AGU233" s="727"/>
      <c r="AGX233" s="403"/>
      <c r="AGY233" s="403"/>
      <c r="AHK233" s="727"/>
      <c r="AHN233" s="403"/>
      <c r="AHO233" s="403"/>
      <c r="AIA233" s="727"/>
      <c r="AID233" s="403"/>
      <c r="AIE233" s="403"/>
      <c r="AIQ233" s="727"/>
      <c r="AIT233" s="403"/>
      <c r="AIU233" s="403"/>
      <c r="AJG233" s="727"/>
      <c r="AJJ233" s="403"/>
      <c r="AJK233" s="403"/>
      <c r="AJW233" s="727"/>
      <c r="AJZ233" s="403"/>
      <c r="AKA233" s="403"/>
      <c r="AKM233" s="727"/>
      <c r="AKP233" s="403"/>
      <c r="AKQ233" s="403"/>
      <c r="ALC233" s="727"/>
      <c r="ALF233" s="403"/>
      <c r="ALG233" s="403"/>
      <c r="ALS233" s="727"/>
      <c r="ALV233" s="403"/>
      <c r="ALW233" s="403"/>
      <c r="AMI233" s="727"/>
      <c r="AML233" s="403"/>
      <c r="AMM233" s="403"/>
      <c r="AMY233" s="727"/>
      <c r="ANB233" s="403"/>
      <c r="ANC233" s="403"/>
      <c r="ANO233" s="727"/>
      <c r="ANR233" s="403"/>
      <c r="ANS233" s="403"/>
      <c r="AOE233" s="727"/>
      <c r="AOH233" s="403"/>
      <c r="AOI233" s="403"/>
      <c r="AOU233" s="727"/>
      <c r="AOX233" s="403"/>
      <c r="AOY233" s="403"/>
      <c r="APK233" s="727"/>
      <c r="APN233" s="403"/>
      <c r="APO233" s="403"/>
      <c r="AQA233" s="727"/>
      <c r="AQD233" s="403"/>
      <c r="AQE233" s="403"/>
      <c r="AQQ233" s="727"/>
      <c r="AQT233" s="403"/>
      <c r="AQU233" s="403"/>
      <c r="ARG233" s="727"/>
      <c r="ARJ233" s="403"/>
      <c r="ARK233" s="403"/>
      <c r="ARW233" s="727"/>
      <c r="ARZ233" s="403"/>
      <c r="ASA233" s="403"/>
      <c r="ASM233" s="727"/>
      <c r="ASP233" s="403"/>
      <c r="ASQ233" s="403"/>
      <c r="ATC233" s="727"/>
      <c r="ATF233" s="403"/>
      <c r="ATG233" s="403"/>
      <c r="ATS233" s="727"/>
      <c r="ATV233" s="403"/>
      <c r="ATW233" s="403"/>
      <c r="AUI233" s="727"/>
      <c r="AUL233" s="403"/>
      <c r="AUM233" s="403"/>
      <c r="AUY233" s="727"/>
      <c r="AVB233" s="403"/>
      <c r="AVC233" s="403"/>
      <c r="AVO233" s="727"/>
      <c r="AVR233" s="403"/>
      <c r="AVS233" s="403"/>
      <c r="AWE233" s="727"/>
      <c r="AWH233" s="403"/>
      <c r="AWI233" s="403"/>
      <c r="AWU233" s="727"/>
      <c r="AWX233" s="403"/>
      <c r="AWY233" s="403"/>
      <c r="AXK233" s="727"/>
      <c r="AXN233" s="403"/>
      <c r="AXO233" s="403"/>
      <c r="AYA233" s="727"/>
      <c r="AYD233" s="403"/>
      <c r="AYE233" s="403"/>
      <c r="AYQ233" s="727"/>
      <c r="AYT233" s="403"/>
      <c r="AYU233" s="403"/>
      <c r="AZG233" s="727"/>
      <c r="AZJ233" s="403"/>
      <c r="AZK233" s="403"/>
      <c r="AZW233" s="727"/>
      <c r="AZZ233" s="403"/>
      <c r="BAA233" s="403"/>
      <c r="BAM233" s="727"/>
      <c r="BAP233" s="403"/>
      <c r="BAQ233" s="403"/>
      <c r="BBC233" s="727"/>
      <c r="BBF233" s="403"/>
      <c r="BBG233" s="403"/>
      <c r="BBS233" s="727"/>
      <c r="BBV233" s="403"/>
      <c r="BBW233" s="403"/>
      <c r="BCI233" s="727"/>
      <c r="BCL233" s="403"/>
      <c r="BCM233" s="403"/>
      <c r="BCY233" s="727"/>
      <c r="BDB233" s="403"/>
      <c r="BDC233" s="403"/>
      <c r="BDO233" s="727"/>
      <c r="BDR233" s="403"/>
      <c r="BDS233" s="403"/>
      <c r="BEE233" s="727"/>
      <c r="BEH233" s="403"/>
      <c r="BEI233" s="403"/>
      <c r="BEU233" s="727"/>
      <c r="BEX233" s="403"/>
      <c r="BEY233" s="403"/>
      <c r="BFK233" s="727"/>
      <c r="BFN233" s="403"/>
      <c r="BFO233" s="403"/>
      <c r="BGA233" s="727"/>
      <c r="BGD233" s="403"/>
      <c r="BGE233" s="403"/>
      <c r="BGQ233" s="727"/>
      <c r="BGT233" s="403"/>
      <c r="BGU233" s="403"/>
      <c r="BHG233" s="727"/>
      <c r="BHJ233" s="403"/>
      <c r="BHK233" s="403"/>
      <c r="BHW233" s="727"/>
      <c r="BHZ233" s="403"/>
      <c r="BIA233" s="403"/>
      <c r="BIM233" s="727"/>
      <c r="BIP233" s="403"/>
      <c r="BIQ233" s="403"/>
      <c r="BJC233" s="727"/>
      <c r="BJF233" s="403"/>
      <c r="BJG233" s="403"/>
      <c r="BJS233" s="727"/>
      <c r="BJV233" s="403"/>
      <c r="BJW233" s="403"/>
      <c r="BKI233" s="727"/>
      <c r="BKL233" s="403"/>
      <c r="BKM233" s="403"/>
      <c r="BKY233" s="727"/>
      <c r="BLB233" s="403"/>
      <c r="BLC233" s="403"/>
      <c r="BLO233" s="727"/>
      <c r="BLR233" s="403"/>
      <c r="BLS233" s="403"/>
      <c r="BME233" s="727"/>
      <c r="BMH233" s="403"/>
      <c r="BMI233" s="403"/>
      <c r="BMU233" s="727"/>
      <c r="BMX233" s="403"/>
      <c r="BMY233" s="403"/>
      <c r="BNK233" s="727"/>
      <c r="BNN233" s="403"/>
      <c r="BNO233" s="403"/>
      <c r="BOA233" s="727"/>
      <c r="BOD233" s="403"/>
      <c r="BOE233" s="403"/>
      <c r="BOQ233" s="727"/>
      <c r="BOT233" s="403"/>
      <c r="BOU233" s="403"/>
      <c r="BPG233" s="727"/>
      <c r="BPJ233" s="403"/>
      <c r="BPK233" s="403"/>
      <c r="BPW233" s="727"/>
      <c r="BPZ233" s="403"/>
      <c r="BQA233" s="403"/>
      <c r="BQM233" s="727"/>
      <c r="BQP233" s="403"/>
      <c r="BQQ233" s="403"/>
      <c r="BRC233" s="727"/>
      <c r="BRF233" s="403"/>
      <c r="BRG233" s="403"/>
      <c r="BRS233" s="727"/>
      <c r="BRV233" s="403"/>
      <c r="BRW233" s="403"/>
      <c r="BSI233" s="727"/>
      <c r="BSL233" s="403"/>
      <c r="BSM233" s="403"/>
      <c r="BSY233" s="727"/>
      <c r="BTB233" s="403"/>
      <c r="BTC233" s="403"/>
      <c r="BTO233" s="727"/>
      <c r="BTR233" s="403"/>
      <c r="BTS233" s="403"/>
      <c r="BUE233" s="727"/>
      <c r="BUH233" s="403"/>
      <c r="BUI233" s="403"/>
      <c r="BUU233" s="727"/>
      <c r="BUX233" s="403"/>
      <c r="BUY233" s="403"/>
      <c r="BVK233" s="727"/>
      <c r="BVN233" s="403"/>
      <c r="BVO233" s="403"/>
      <c r="BWA233" s="727"/>
      <c r="BWD233" s="403"/>
      <c r="BWE233" s="403"/>
      <c r="BWQ233" s="727"/>
      <c r="BWT233" s="403"/>
      <c r="BWU233" s="403"/>
      <c r="BXG233" s="727"/>
      <c r="BXJ233" s="403"/>
      <c r="BXK233" s="403"/>
      <c r="BXW233" s="727"/>
      <c r="BXZ233" s="403"/>
      <c r="BYA233" s="403"/>
      <c r="BYM233" s="727"/>
      <c r="BYP233" s="403"/>
      <c r="BYQ233" s="403"/>
      <c r="BZC233" s="727"/>
      <c r="BZF233" s="403"/>
      <c r="BZG233" s="403"/>
      <c r="BZS233" s="727"/>
      <c r="BZV233" s="403"/>
      <c r="BZW233" s="403"/>
      <c r="CAI233" s="727"/>
      <c r="CAL233" s="403"/>
      <c r="CAM233" s="403"/>
      <c r="CAY233" s="727"/>
      <c r="CBB233" s="403"/>
      <c r="CBC233" s="403"/>
      <c r="CBO233" s="727"/>
      <c r="CBR233" s="403"/>
      <c r="CBS233" s="403"/>
      <c r="CCE233" s="727"/>
      <c r="CCH233" s="403"/>
      <c r="CCI233" s="403"/>
      <c r="CCU233" s="727"/>
      <c r="CCX233" s="403"/>
      <c r="CCY233" s="403"/>
      <c r="CDK233" s="727"/>
      <c r="CDN233" s="403"/>
      <c r="CDO233" s="403"/>
      <c r="CEA233" s="727"/>
      <c r="CED233" s="403"/>
      <c r="CEE233" s="403"/>
      <c r="CEQ233" s="727"/>
      <c r="CET233" s="403"/>
      <c r="CEU233" s="403"/>
      <c r="CFG233" s="727"/>
      <c r="CFJ233" s="403"/>
      <c r="CFK233" s="403"/>
      <c r="CFW233" s="727"/>
      <c r="CFZ233" s="403"/>
      <c r="CGA233" s="403"/>
      <c r="CGM233" s="727"/>
      <c r="CGP233" s="403"/>
      <c r="CGQ233" s="403"/>
      <c r="CHC233" s="727"/>
      <c r="CHF233" s="403"/>
      <c r="CHG233" s="403"/>
      <c r="CHS233" s="727"/>
      <c r="CHV233" s="403"/>
      <c r="CHW233" s="403"/>
      <c r="CII233" s="727"/>
      <c r="CIL233" s="403"/>
      <c r="CIM233" s="403"/>
      <c r="CIY233" s="727"/>
      <c r="CJB233" s="403"/>
      <c r="CJC233" s="403"/>
      <c r="CJO233" s="727"/>
      <c r="CJR233" s="403"/>
      <c r="CJS233" s="403"/>
      <c r="CKE233" s="727"/>
      <c r="CKH233" s="403"/>
      <c r="CKI233" s="403"/>
      <c r="CKU233" s="727"/>
      <c r="CKX233" s="403"/>
      <c r="CKY233" s="403"/>
      <c r="CLK233" s="727"/>
      <c r="CLN233" s="403"/>
      <c r="CLO233" s="403"/>
      <c r="CMA233" s="727"/>
      <c r="CMD233" s="403"/>
      <c r="CME233" s="403"/>
      <c r="CMQ233" s="727"/>
      <c r="CMT233" s="403"/>
      <c r="CMU233" s="403"/>
      <c r="CNG233" s="727"/>
      <c r="CNJ233" s="403"/>
      <c r="CNK233" s="403"/>
      <c r="CNW233" s="727"/>
      <c r="CNZ233" s="403"/>
      <c r="COA233" s="403"/>
      <c r="COM233" s="727"/>
      <c r="COP233" s="403"/>
      <c r="COQ233" s="403"/>
      <c r="CPC233" s="727"/>
      <c r="CPF233" s="403"/>
      <c r="CPG233" s="403"/>
      <c r="CPS233" s="727"/>
      <c r="CPV233" s="403"/>
      <c r="CPW233" s="403"/>
      <c r="CQI233" s="727"/>
      <c r="CQL233" s="403"/>
      <c r="CQM233" s="403"/>
      <c r="CQY233" s="727"/>
      <c r="CRB233" s="403"/>
      <c r="CRC233" s="403"/>
      <c r="CRO233" s="727"/>
      <c r="CRR233" s="403"/>
      <c r="CRS233" s="403"/>
      <c r="CSE233" s="727"/>
      <c r="CSH233" s="403"/>
      <c r="CSI233" s="403"/>
      <c r="CSU233" s="727"/>
      <c r="CSX233" s="403"/>
      <c r="CSY233" s="403"/>
      <c r="CTK233" s="727"/>
      <c r="CTN233" s="403"/>
      <c r="CTO233" s="403"/>
      <c r="CUA233" s="727"/>
      <c r="CUD233" s="403"/>
      <c r="CUE233" s="403"/>
      <c r="CUQ233" s="727"/>
      <c r="CUT233" s="403"/>
      <c r="CUU233" s="403"/>
      <c r="CVG233" s="727"/>
      <c r="CVJ233" s="403"/>
      <c r="CVK233" s="403"/>
      <c r="CVW233" s="727"/>
      <c r="CVZ233" s="403"/>
      <c r="CWA233" s="403"/>
      <c r="CWM233" s="727"/>
      <c r="CWP233" s="403"/>
      <c r="CWQ233" s="403"/>
      <c r="CXC233" s="727"/>
      <c r="CXF233" s="403"/>
      <c r="CXG233" s="403"/>
      <c r="CXS233" s="727"/>
      <c r="CXV233" s="403"/>
      <c r="CXW233" s="403"/>
      <c r="CYI233" s="727"/>
      <c r="CYL233" s="403"/>
      <c r="CYM233" s="403"/>
      <c r="CYY233" s="727"/>
      <c r="CZB233" s="403"/>
      <c r="CZC233" s="403"/>
      <c r="CZO233" s="727"/>
      <c r="CZR233" s="403"/>
      <c r="CZS233" s="403"/>
      <c r="DAE233" s="727"/>
      <c r="DAH233" s="403"/>
      <c r="DAI233" s="403"/>
      <c r="DAU233" s="727"/>
      <c r="DAX233" s="403"/>
      <c r="DAY233" s="403"/>
      <c r="DBK233" s="727"/>
      <c r="DBN233" s="403"/>
      <c r="DBO233" s="403"/>
      <c r="DCA233" s="727"/>
      <c r="DCD233" s="403"/>
      <c r="DCE233" s="403"/>
      <c r="DCQ233" s="727"/>
      <c r="DCT233" s="403"/>
      <c r="DCU233" s="403"/>
      <c r="DDG233" s="727"/>
      <c r="DDJ233" s="403"/>
      <c r="DDK233" s="403"/>
      <c r="DDW233" s="727"/>
      <c r="DDZ233" s="403"/>
      <c r="DEA233" s="403"/>
      <c r="DEM233" s="727"/>
      <c r="DEP233" s="403"/>
      <c r="DEQ233" s="403"/>
      <c r="DFC233" s="727"/>
      <c r="DFF233" s="403"/>
      <c r="DFG233" s="403"/>
      <c r="DFS233" s="727"/>
      <c r="DFV233" s="403"/>
      <c r="DFW233" s="403"/>
      <c r="DGI233" s="727"/>
      <c r="DGL233" s="403"/>
      <c r="DGM233" s="403"/>
      <c r="DGY233" s="727"/>
      <c r="DHB233" s="403"/>
      <c r="DHC233" s="403"/>
      <c r="DHO233" s="727"/>
      <c r="DHR233" s="403"/>
      <c r="DHS233" s="403"/>
      <c r="DIE233" s="727"/>
      <c r="DIH233" s="403"/>
      <c r="DII233" s="403"/>
      <c r="DIU233" s="727"/>
      <c r="DIX233" s="403"/>
      <c r="DIY233" s="403"/>
      <c r="DJK233" s="727"/>
      <c r="DJN233" s="403"/>
      <c r="DJO233" s="403"/>
      <c r="DKA233" s="727"/>
      <c r="DKD233" s="403"/>
      <c r="DKE233" s="403"/>
      <c r="DKQ233" s="727"/>
      <c r="DKT233" s="403"/>
      <c r="DKU233" s="403"/>
      <c r="DLG233" s="727"/>
      <c r="DLJ233" s="403"/>
      <c r="DLK233" s="403"/>
      <c r="DLW233" s="727"/>
      <c r="DLZ233" s="403"/>
      <c r="DMA233" s="403"/>
      <c r="DMM233" s="727"/>
      <c r="DMP233" s="403"/>
      <c r="DMQ233" s="403"/>
      <c r="DNC233" s="727"/>
      <c r="DNF233" s="403"/>
      <c r="DNG233" s="403"/>
      <c r="DNS233" s="727"/>
      <c r="DNV233" s="403"/>
      <c r="DNW233" s="403"/>
      <c r="DOI233" s="727"/>
      <c r="DOL233" s="403"/>
      <c r="DOM233" s="403"/>
      <c r="DOY233" s="727"/>
      <c r="DPB233" s="403"/>
      <c r="DPC233" s="403"/>
      <c r="DPO233" s="727"/>
      <c r="DPR233" s="403"/>
      <c r="DPS233" s="403"/>
      <c r="DQE233" s="727"/>
      <c r="DQH233" s="403"/>
      <c r="DQI233" s="403"/>
      <c r="DQU233" s="727"/>
      <c r="DQX233" s="403"/>
      <c r="DQY233" s="403"/>
      <c r="DRK233" s="727"/>
      <c r="DRN233" s="403"/>
      <c r="DRO233" s="403"/>
      <c r="DSA233" s="727"/>
      <c r="DSD233" s="403"/>
      <c r="DSE233" s="403"/>
      <c r="DSQ233" s="727"/>
      <c r="DST233" s="403"/>
      <c r="DSU233" s="403"/>
      <c r="DTG233" s="727"/>
      <c r="DTJ233" s="403"/>
      <c r="DTK233" s="403"/>
      <c r="DTW233" s="727"/>
      <c r="DTZ233" s="403"/>
      <c r="DUA233" s="403"/>
      <c r="DUM233" s="727"/>
      <c r="DUP233" s="403"/>
      <c r="DUQ233" s="403"/>
      <c r="DVC233" s="727"/>
      <c r="DVF233" s="403"/>
      <c r="DVG233" s="403"/>
      <c r="DVS233" s="727"/>
      <c r="DVV233" s="403"/>
      <c r="DVW233" s="403"/>
      <c r="DWI233" s="727"/>
      <c r="DWL233" s="403"/>
      <c r="DWM233" s="403"/>
      <c r="DWY233" s="727"/>
      <c r="DXB233" s="403"/>
      <c r="DXC233" s="403"/>
      <c r="DXO233" s="727"/>
      <c r="DXR233" s="403"/>
      <c r="DXS233" s="403"/>
      <c r="DYE233" s="727"/>
      <c r="DYH233" s="403"/>
      <c r="DYI233" s="403"/>
      <c r="DYU233" s="727"/>
      <c r="DYX233" s="403"/>
      <c r="DYY233" s="403"/>
      <c r="DZK233" s="727"/>
      <c r="DZN233" s="403"/>
      <c r="DZO233" s="403"/>
      <c r="EAA233" s="727"/>
      <c r="EAD233" s="403"/>
      <c r="EAE233" s="403"/>
      <c r="EAQ233" s="727"/>
      <c r="EAT233" s="403"/>
      <c r="EAU233" s="403"/>
      <c r="EBG233" s="727"/>
      <c r="EBJ233" s="403"/>
      <c r="EBK233" s="403"/>
      <c r="EBW233" s="727"/>
      <c r="EBZ233" s="403"/>
      <c r="ECA233" s="403"/>
      <c r="ECM233" s="727"/>
      <c r="ECP233" s="403"/>
      <c r="ECQ233" s="403"/>
      <c r="EDC233" s="727"/>
      <c r="EDF233" s="403"/>
      <c r="EDG233" s="403"/>
      <c r="EDS233" s="727"/>
      <c r="EDV233" s="403"/>
      <c r="EDW233" s="403"/>
      <c r="EEI233" s="727"/>
      <c r="EEL233" s="403"/>
      <c r="EEM233" s="403"/>
      <c r="EEY233" s="727"/>
      <c r="EFB233" s="403"/>
      <c r="EFC233" s="403"/>
      <c r="EFO233" s="727"/>
      <c r="EFR233" s="403"/>
      <c r="EFS233" s="403"/>
      <c r="EGE233" s="727"/>
      <c r="EGH233" s="403"/>
      <c r="EGI233" s="403"/>
      <c r="EGU233" s="727"/>
      <c r="EGX233" s="403"/>
      <c r="EGY233" s="403"/>
      <c r="EHK233" s="727"/>
      <c r="EHN233" s="403"/>
      <c r="EHO233" s="403"/>
      <c r="EIA233" s="727"/>
      <c r="EID233" s="403"/>
      <c r="EIE233" s="403"/>
      <c r="EIQ233" s="727"/>
      <c r="EIT233" s="403"/>
      <c r="EIU233" s="403"/>
      <c r="EJG233" s="727"/>
      <c r="EJJ233" s="403"/>
      <c r="EJK233" s="403"/>
      <c r="EJW233" s="727"/>
      <c r="EJZ233" s="403"/>
      <c r="EKA233" s="403"/>
      <c r="EKM233" s="727"/>
      <c r="EKP233" s="403"/>
      <c r="EKQ233" s="403"/>
      <c r="ELC233" s="727"/>
      <c r="ELF233" s="403"/>
      <c r="ELG233" s="403"/>
      <c r="ELS233" s="727"/>
      <c r="ELV233" s="403"/>
      <c r="ELW233" s="403"/>
      <c r="EMI233" s="727"/>
      <c r="EML233" s="403"/>
      <c r="EMM233" s="403"/>
      <c r="EMY233" s="727"/>
      <c r="ENB233" s="403"/>
      <c r="ENC233" s="403"/>
      <c r="ENO233" s="727"/>
      <c r="ENR233" s="403"/>
      <c r="ENS233" s="403"/>
      <c r="EOE233" s="727"/>
      <c r="EOH233" s="403"/>
      <c r="EOI233" s="403"/>
      <c r="EOU233" s="727"/>
      <c r="EOX233" s="403"/>
      <c r="EOY233" s="403"/>
      <c r="EPK233" s="727"/>
      <c r="EPN233" s="403"/>
      <c r="EPO233" s="403"/>
      <c r="EQA233" s="727"/>
      <c r="EQD233" s="403"/>
      <c r="EQE233" s="403"/>
      <c r="EQQ233" s="727"/>
      <c r="EQT233" s="403"/>
      <c r="EQU233" s="403"/>
      <c r="ERG233" s="727"/>
      <c r="ERJ233" s="403"/>
      <c r="ERK233" s="403"/>
      <c r="ERW233" s="727"/>
      <c r="ERZ233" s="403"/>
      <c r="ESA233" s="403"/>
      <c r="ESM233" s="727"/>
      <c r="ESP233" s="403"/>
      <c r="ESQ233" s="403"/>
      <c r="ETC233" s="727"/>
      <c r="ETF233" s="403"/>
      <c r="ETG233" s="403"/>
      <c r="ETS233" s="727"/>
      <c r="ETV233" s="403"/>
      <c r="ETW233" s="403"/>
      <c r="EUI233" s="727"/>
      <c r="EUL233" s="403"/>
      <c r="EUM233" s="403"/>
      <c r="EUY233" s="727"/>
      <c r="EVB233" s="403"/>
      <c r="EVC233" s="403"/>
      <c r="EVO233" s="727"/>
      <c r="EVR233" s="403"/>
      <c r="EVS233" s="403"/>
      <c r="EWE233" s="727"/>
      <c r="EWH233" s="403"/>
      <c r="EWI233" s="403"/>
      <c r="EWU233" s="727"/>
      <c r="EWX233" s="403"/>
      <c r="EWY233" s="403"/>
      <c r="EXK233" s="727"/>
      <c r="EXN233" s="403"/>
      <c r="EXO233" s="403"/>
      <c r="EYA233" s="727"/>
      <c r="EYD233" s="403"/>
      <c r="EYE233" s="403"/>
      <c r="EYQ233" s="727"/>
      <c r="EYT233" s="403"/>
      <c r="EYU233" s="403"/>
      <c r="EZG233" s="727"/>
      <c r="EZJ233" s="403"/>
      <c r="EZK233" s="403"/>
      <c r="EZW233" s="727"/>
      <c r="EZZ233" s="403"/>
      <c r="FAA233" s="403"/>
      <c r="FAM233" s="727"/>
      <c r="FAP233" s="403"/>
      <c r="FAQ233" s="403"/>
      <c r="FBC233" s="727"/>
      <c r="FBF233" s="403"/>
      <c r="FBG233" s="403"/>
      <c r="FBS233" s="727"/>
      <c r="FBV233" s="403"/>
      <c r="FBW233" s="403"/>
      <c r="FCI233" s="727"/>
      <c r="FCL233" s="403"/>
      <c r="FCM233" s="403"/>
      <c r="FCY233" s="727"/>
      <c r="FDB233" s="403"/>
      <c r="FDC233" s="403"/>
      <c r="FDO233" s="727"/>
      <c r="FDR233" s="403"/>
      <c r="FDS233" s="403"/>
      <c r="FEE233" s="727"/>
      <c r="FEH233" s="403"/>
      <c r="FEI233" s="403"/>
      <c r="FEU233" s="727"/>
      <c r="FEX233" s="403"/>
      <c r="FEY233" s="403"/>
      <c r="FFK233" s="727"/>
      <c r="FFN233" s="403"/>
      <c r="FFO233" s="403"/>
      <c r="FGA233" s="727"/>
      <c r="FGD233" s="403"/>
      <c r="FGE233" s="403"/>
      <c r="FGQ233" s="727"/>
      <c r="FGT233" s="403"/>
      <c r="FGU233" s="403"/>
      <c r="FHG233" s="727"/>
      <c r="FHJ233" s="403"/>
      <c r="FHK233" s="403"/>
      <c r="FHW233" s="727"/>
      <c r="FHZ233" s="403"/>
      <c r="FIA233" s="403"/>
      <c r="FIM233" s="727"/>
      <c r="FIP233" s="403"/>
      <c r="FIQ233" s="403"/>
      <c r="FJC233" s="727"/>
      <c r="FJF233" s="403"/>
      <c r="FJG233" s="403"/>
      <c r="FJS233" s="727"/>
      <c r="FJV233" s="403"/>
      <c r="FJW233" s="403"/>
      <c r="FKI233" s="727"/>
      <c r="FKL233" s="403"/>
      <c r="FKM233" s="403"/>
      <c r="FKY233" s="727"/>
      <c r="FLB233" s="403"/>
      <c r="FLC233" s="403"/>
      <c r="FLO233" s="727"/>
      <c r="FLR233" s="403"/>
      <c r="FLS233" s="403"/>
      <c r="FME233" s="727"/>
      <c r="FMH233" s="403"/>
      <c r="FMI233" s="403"/>
      <c r="FMU233" s="727"/>
      <c r="FMX233" s="403"/>
      <c r="FMY233" s="403"/>
      <c r="FNK233" s="727"/>
      <c r="FNN233" s="403"/>
      <c r="FNO233" s="403"/>
      <c r="FOA233" s="727"/>
      <c r="FOD233" s="403"/>
      <c r="FOE233" s="403"/>
      <c r="FOQ233" s="727"/>
      <c r="FOT233" s="403"/>
      <c r="FOU233" s="403"/>
      <c r="FPG233" s="727"/>
      <c r="FPJ233" s="403"/>
      <c r="FPK233" s="403"/>
      <c r="FPW233" s="727"/>
      <c r="FPZ233" s="403"/>
      <c r="FQA233" s="403"/>
      <c r="FQM233" s="727"/>
      <c r="FQP233" s="403"/>
      <c r="FQQ233" s="403"/>
      <c r="FRC233" s="727"/>
      <c r="FRF233" s="403"/>
      <c r="FRG233" s="403"/>
      <c r="FRS233" s="727"/>
      <c r="FRV233" s="403"/>
      <c r="FRW233" s="403"/>
      <c r="FSI233" s="727"/>
      <c r="FSL233" s="403"/>
      <c r="FSM233" s="403"/>
      <c r="FSY233" s="727"/>
      <c r="FTB233" s="403"/>
      <c r="FTC233" s="403"/>
      <c r="FTO233" s="727"/>
      <c r="FTR233" s="403"/>
      <c r="FTS233" s="403"/>
      <c r="FUE233" s="727"/>
      <c r="FUH233" s="403"/>
      <c r="FUI233" s="403"/>
      <c r="FUU233" s="727"/>
      <c r="FUX233" s="403"/>
      <c r="FUY233" s="403"/>
      <c r="FVK233" s="727"/>
      <c r="FVN233" s="403"/>
      <c r="FVO233" s="403"/>
      <c r="FWA233" s="727"/>
      <c r="FWD233" s="403"/>
      <c r="FWE233" s="403"/>
      <c r="FWQ233" s="727"/>
      <c r="FWT233" s="403"/>
      <c r="FWU233" s="403"/>
      <c r="FXG233" s="727"/>
      <c r="FXJ233" s="403"/>
      <c r="FXK233" s="403"/>
      <c r="FXW233" s="727"/>
      <c r="FXZ233" s="403"/>
      <c r="FYA233" s="403"/>
      <c r="FYM233" s="727"/>
      <c r="FYP233" s="403"/>
      <c r="FYQ233" s="403"/>
      <c r="FZC233" s="727"/>
      <c r="FZF233" s="403"/>
      <c r="FZG233" s="403"/>
      <c r="FZS233" s="727"/>
      <c r="FZV233" s="403"/>
      <c r="FZW233" s="403"/>
      <c r="GAI233" s="727"/>
      <c r="GAL233" s="403"/>
      <c r="GAM233" s="403"/>
      <c r="GAY233" s="727"/>
      <c r="GBB233" s="403"/>
      <c r="GBC233" s="403"/>
      <c r="GBO233" s="727"/>
      <c r="GBR233" s="403"/>
      <c r="GBS233" s="403"/>
      <c r="GCE233" s="727"/>
      <c r="GCH233" s="403"/>
      <c r="GCI233" s="403"/>
      <c r="GCU233" s="727"/>
      <c r="GCX233" s="403"/>
      <c r="GCY233" s="403"/>
      <c r="GDK233" s="727"/>
      <c r="GDN233" s="403"/>
      <c r="GDO233" s="403"/>
      <c r="GEA233" s="727"/>
      <c r="GED233" s="403"/>
      <c r="GEE233" s="403"/>
      <c r="GEQ233" s="727"/>
      <c r="GET233" s="403"/>
      <c r="GEU233" s="403"/>
      <c r="GFG233" s="727"/>
      <c r="GFJ233" s="403"/>
      <c r="GFK233" s="403"/>
      <c r="GFW233" s="727"/>
      <c r="GFZ233" s="403"/>
      <c r="GGA233" s="403"/>
      <c r="GGM233" s="727"/>
      <c r="GGP233" s="403"/>
      <c r="GGQ233" s="403"/>
      <c r="GHC233" s="727"/>
      <c r="GHF233" s="403"/>
      <c r="GHG233" s="403"/>
      <c r="GHS233" s="727"/>
      <c r="GHV233" s="403"/>
      <c r="GHW233" s="403"/>
      <c r="GII233" s="727"/>
      <c r="GIL233" s="403"/>
      <c r="GIM233" s="403"/>
      <c r="GIY233" s="727"/>
      <c r="GJB233" s="403"/>
      <c r="GJC233" s="403"/>
      <c r="GJO233" s="727"/>
      <c r="GJR233" s="403"/>
      <c r="GJS233" s="403"/>
      <c r="GKE233" s="727"/>
      <c r="GKH233" s="403"/>
      <c r="GKI233" s="403"/>
      <c r="GKU233" s="727"/>
      <c r="GKX233" s="403"/>
      <c r="GKY233" s="403"/>
      <c r="GLK233" s="727"/>
      <c r="GLN233" s="403"/>
      <c r="GLO233" s="403"/>
      <c r="GMA233" s="727"/>
      <c r="GMD233" s="403"/>
      <c r="GME233" s="403"/>
      <c r="GMQ233" s="727"/>
      <c r="GMT233" s="403"/>
      <c r="GMU233" s="403"/>
      <c r="GNG233" s="727"/>
      <c r="GNJ233" s="403"/>
      <c r="GNK233" s="403"/>
      <c r="GNW233" s="727"/>
      <c r="GNZ233" s="403"/>
      <c r="GOA233" s="403"/>
      <c r="GOM233" s="727"/>
      <c r="GOP233" s="403"/>
      <c r="GOQ233" s="403"/>
      <c r="GPC233" s="727"/>
      <c r="GPF233" s="403"/>
      <c r="GPG233" s="403"/>
      <c r="GPS233" s="727"/>
      <c r="GPV233" s="403"/>
      <c r="GPW233" s="403"/>
      <c r="GQI233" s="727"/>
      <c r="GQL233" s="403"/>
      <c r="GQM233" s="403"/>
      <c r="GQY233" s="727"/>
      <c r="GRB233" s="403"/>
      <c r="GRC233" s="403"/>
      <c r="GRO233" s="727"/>
      <c r="GRR233" s="403"/>
      <c r="GRS233" s="403"/>
      <c r="GSE233" s="727"/>
      <c r="GSH233" s="403"/>
      <c r="GSI233" s="403"/>
      <c r="GSU233" s="727"/>
      <c r="GSX233" s="403"/>
      <c r="GSY233" s="403"/>
      <c r="GTK233" s="727"/>
      <c r="GTN233" s="403"/>
      <c r="GTO233" s="403"/>
      <c r="GUA233" s="727"/>
      <c r="GUD233" s="403"/>
      <c r="GUE233" s="403"/>
      <c r="GUQ233" s="727"/>
      <c r="GUT233" s="403"/>
      <c r="GUU233" s="403"/>
      <c r="GVG233" s="727"/>
      <c r="GVJ233" s="403"/>
      <c r="GVK233" s="403"/>
      <c r="GVW233" s="727"/>
      <c r="GVZ233" s="403"/>
      <c r="GWA233" s="403"/>
      <c r="GWM233" s="727"/>
      <c r="GWP233" s="403"/>
      <c r="GWQ233" s="403"/>
      <c r="GXC233" s="727"/>
      <c r="GXF233" s="403"/>
      <c r="GXG233" s="403"/>
      <c r="GXS233" s="727"/>
      <c r="GXV233" s="403"/>
      <c r="GXW233" s="403"/>
      <c r="GYI233" s="727"/>
      <c r="GYL233" s="403"/>
      <c r="GYM233" s="403"/>
      <c r="GYY233" s="727"/>
      <c r="GZB233" s="403"/>
      <c r="GZC233" s="403"/>
      <c r="GZO233" s="727"/>
      <c r="GZR233" s="403"/>
      <c r="GZS233" s="403"/>
      <c r="HAE233" s="727"/>
      <c r="HAH233" s="403"/>
      <c r="HAI233" s="403"/>
      <c r="HAU233" s="727"/>
      <c r="HAX233" s="403"/>
      <c r="HAY233" s="403"/>
      <c r="HBK233" s="727"/>
      <c r="HBN233" s="403"/>
      <c r="HBO233" s="403"/>
      <c r="HCA233" s="727"/>
      <c r="HCD233" s="403"/>
      <c r="HCE233" s="403"/>
      <c r="HCQ233" s="727"/>
      <c r="HCT233" s="403"/>
      <c r="HCU233" s="403"/>
      <c r="HDG233" s="727"/>
      <c r="HDJ233" s="403"/>
      <c r="HDK233" s="403"/>
      <c r="HDW233" s="727"/>
      <c r="HDZ233" s="403"/>
      <c r="HEA233" s="403"/>
      <c r="HEM233" s="727"/>
      <c r="HEP233" s="403"/>
      <c r="HEQ233" s="403"/>
      <c r="HFC233" s="727"/>
      <c r="HFF233" s="403"/>
      <c r="HFG233" s="403"/>
      <c r="HFS233" s="727"/>
      <c r="HFV233" s="403"/>
      <c r="HFW233" s="403"/>
      <c r="HGI233" s="727"/>
      <c r="HGL233" s="403"/>
      <c r="HGM233" s="403"/>
      <c r="HGY233" s="727"/>
      <c r="HHB233" s="403"/>
      <c r="HHC233" s="403"/>
      <c r="HHO233" s="727"/>
      <c r="HHR233" s="403"/>
      <c r="HHS233" s="403"/>
      <c r="HIE233" s="727"/>
      <c r="HIH233" s="403"/>
      <c r="HII233" s="403"/>
      <c r="HIU233" s="727"/>
      <c r="HIX233" s="403"/>
      <c r="HIY233" s="403"/>
      <c r="HJK233" s="727"/>
      <c r="HJN233" s="403"/>
      <c r="HJO233" s="403"/>
      <c r="HKA233" s="727"/>
      <c r="HKD233" s="403"/>
      <c r="HKE233" s="403"/>
      <c r="HKQ233" s="727"/>
      <c r="HKT233" s="403"/>
      <c r="HKU233" s="403"/>
      <c r="HLG233" s="727"/>
      <c r="HLJ233" s="403"/>
      <c r="HLK233" s="403"/>
      <c r="HLW233" s="727"/>
      <c r="HLZ233" s="403"/>
      <c r="HMA233" s="403"/>
      <c r="HMM233" s="727"/>
      <c r="HMP233" s="403"/>
      <c r="HMQ233" s="403"/>
      <c r="HNC233" s="727"/>
      <c r="HNF233" s="403"/>
      <c r="HNG233" s="403"/>
      <c r="HNS233" s="727"/>
      <c r="HNV233" s="403"/>
      <c r="HNW233" s="403"/>
      <c r="HOI233" s="727"/>
      <c r="HOL233" s="403"/>
      <c r="HOM233" s="403"/>
      <c r="HOY233" s="727"/>
      <c r="HPB233" s="403"/>
      <c r="HPC233" s="403"/>
      <c r="HPO233" s="727"/>
      <c r="HPR233" s="403"/>
      <c r="HPS233" s="403"/>
      <c r="HQE233" s="727"/>
      <c r="HQH233" s="403"/>
      <c r="HQI233" s="403"/>
      <c r="HQU233" s="727"/>
      <c r="HQX233" s="403"/>
      <c r="HQY233" s="403"/>
      <c r="HRK233" s="727"/>
      <c r="HRN233" s="403"/>
      <c r="HRO233" s="403"/>
      <c r="HSA233" s="727"/>
      <c r="HSD233" s="403"/>
      <c r="HSE233" s="403"/>
      <c r="HSQ233" s="727"/>
      <c r="HST233" s="403"/>
      <c r="HSU233" s="403"/>
      <c r="HTG233" s="727"/>
      <c r="HTJ233" s="403"/>
      <c r="HTK233" s="403"/>
      <c r="HTW233" s="727"/>
      <c r="HTZ233" s="403"/>
      <c r="HUA233" s="403"/>
      <c r="HUM233" s="727"/>
      <c r="HUP233" s="403"/>
      <c r="HUQ233" s="403"/>
      <c r="HVC233" s="727"/>
      <c r="HVF233" s="403"/>
      <c r="HVG233" s="403"/>
      <c r="HVS233" s="727"/>
      <c r="HVV233" s="403"/>
      <c r="HVW233" s="403"/>
      <c r="HWI233" s="727"/>
      <c r="HWL233" s="403"/>
      <c r="HWM233" s="403"/>
      <c r="HWY233" s="727"/>
      <c r="HXB233" s="403"/>
      <c r="HXC233" s="403"/>
      <c r="HXO233" s="727"/>
      <c r="HXR233" s="403"/>
      <c r="HXS233" s="403"/>
      <c r="HYE233" s="727"/>
      <c r="HYH233" s="403"/>
      <c r="HYI233" s="403"/>
      <c r="HYU233" s="727"/>
      <c r="HYX233" s="403"/>
      <c r="HYY233" s="403"/>
      <c r="HZK233" s="727"/>
      <c r="HZN233" s="403"/>
      <c r="HZO233" s="403"/>
      <c r="IAA233" s="727"/>
      <c r="IAD233" s="403"/>
      <c r="IAE233" s="403"/>
      <c r="IAQ233" s="727"/>
      <c r="IAT233" s="403"/>
      <c r="IAU233" s="403"/>
      <c r="IBG233" s="727"/>
      <c r="IBJ233" s="403"/>
      <c r="IBK233" s="403"/>
      <c r="IBW233" s="727"/>
      <c r="IBZ233" s="403"/>
      <c r="ICA233" s="403"/>
      <c r="ICM233" s="727"/>
      <c r="ICP233" s="403"/>
      <c r="ICQ233" s="403"/>
      <c r="IDC233" s="727"/>
      <c r="IDF233" s="403"/>
      <c r="IDG233" s="403"/>
      <c r="IDS233" s="727"/>
      <c r="IDV233" s="403"/>
      <c r="IDW233" s="403"/>
      <c r="IEI233" s="727"/>
      <c r="IEL233" s="403"/>
      <c r="IEM233" s="403"/>
      <c r="IEY233" s="727"/>
      <c r="IFB233" s="403"/>
      <c r="IFC233" s="403"/>
      <c r="IFO233" s="727"/>
      <c r="IFR233" s="403"/>
      <c r="IFS233" s="403"/>
      <c r="IGE233" s="727"/>
      <c r="IGH233" s="403"/>
      <c r="IGI233" s="403"/>
      <c r="IGU233" s="727"/>
      <c r="IGX233" s="403"/>
      <c r="IGY233" s="403"/>
      <c r="IHK233" s="727"/>
      <c r="IHN233" s="403"/>
      <c r="IHO233" s="403"/>
      <c r="IIA233" s="727"/>
      <c r="IID233" s="403"/>
      <c r="IIE233" s="403"/>
      <c r="IIQ233" s="727"/>
      <c r="IIT233" s="403"/>
      <c r="IIU233" s="403"/>
      <c r="IJG233" s="727"/>
      <c r="IJJ233" s="403"/>
      <c r="IJK233" s="403"/>
      <c r="IJW233" s="727"/>
      <c r="IJZ233" s="403"/>
      <c r="IKA233" s="403"/>
      <c r="IKM233" s="727"/>
      <c r="IKP233" s="403"/>
      <c r="IKQ233" s="403"/>
      <c r="ILC233" s="727"/>
      <c r="ILF233" s="403"/>
      <c r="ILG233" s="403"/>
      <c r="ILS233" s="727"/>
      <c r="ILV233" s="403"/>
      <c r="ILW233" s="403"/>
      <c r="IMI233" s="727"/>
      <c r="IML233" s="403"/>
      <c r="IMM233" s="403"/>
      <c r="IMY233" s="727"/>
      <c r="INB233" s="403"/>
      <c r="INC233" s="403"/>
      <c r="INO233" s="727"/>
      <c r="INR233" s="403"/>
      <c r="INS233" s="403"/>
      <c r="IOE233" s="727"/>
      <c r="IOH233" s="403"/>
      <c r="IOI233" s="403"/>
      <c r="IOU233" s="727"/>
      <c r="IOX233" s="403"/>
      <c r="IOY233" s="403"/>
      <c r="IPK233" s="727"/>
      <c r="IPN233" s="403"/>
      <c r="IPO233" s="403"/>
      <c r="IQA233" s="727"/>
      <c r="IQD233" s="403"/>
      <c r="IQE233" s="403"/>
      <c r="IQQ233" s="727"/>
      <c r="IQT233" s="403"/>
      <c r="IQU233" s="403"/>
      <c r="IRG233" s="727"/>
      <c r="IRJ233" s="403"/>
      <c r="IRK233" s="403"/>
      <c r="IRW233" s="727"/>
      <c r="IRZ233" s="403"/>
      <c r="ISA233" s="403"/>
      <c r="ISM233" s="727"/>
      <c r="ISP233" s="403"/>
      <c r="ISQ233" s="403"/>
      <c r="ITC233" s="727"/>
      <c r="ITF233" s="403"/>
      <c r="ITG233" s="403"/>
      <c r="ITS233" s="727"/>
      <c r="ITV233" s="403"/>
      <c r="ITW233" s="403"/>
      <c r="IUI233" s="727"/>
      <c r="IUL233" s="403"/>
      <c r="IUM233" s="403"/>
      <c r="IUY233" s="727"/>
      <c r="IVB233" s="403"/>
      <c r="IVC233" s="403"/>
      <c r="IVO233" s="727"/>
      <c r="IVR233" s="403"/>
      <c r="IVS233" s="403"/>
      <c r="IWE233" s="727"/>
      <c r="IWH233" s="403"/>
      <c r="IWI233" s="403"/>
      <c r="IWU233" s="727"/>
      <c r="IWX233" s="403"/>
      <c r="IWY233" s="403"/>
      <c r="IXK233" s="727"/>
      <c r="IXN233" s="403"/>
      <c r="IXO233" s="403"/>
      <c r="IYA233" s="727"/>
      <c r="IYD233" s="403"/>
      <c r="IYE233" s="403"/>
      <c r="IYQ233" s="727"/>
      <c r="IYT233" s="403"/>
      <c r="IYU233" s="403"/>
      <c r="IZG233" s="727"/>
      <c r="IZJ233" s="403"/>
      <c r="IZK233" s="403"/>
      <c r="IZW233" s="727"/>
      <c r="IZZ233" s="403"/>
      <c r="JAA233" s="403"/>
      <c r="JAM233" s="727"/>
      <c r="JAP233" s="403"/>
      <c r="JAQ233" s="403"/>
      <c r="JBC233" s="727"/>
      <c r="JBF233" s="403"/>
      <c r="JBG233" s="403"/>
      <c r="JBS233" s="727"/>
      <c r="JBV233" s="403"/>
      <c r="JBW233" s="403"/>
      <c r="JCI233" s="727"/>
      <c r="JCL233" s="403"/>
      <c r="JCM233" s="403"/>
      <c r="JCY233" s="727"/>
      <c r="JDB233" s="403"/>
      <c r="JDC233" s="403"/>
      <c r="JDO233" s="727"/>
      <c r="JDR233" s="403"/>
      <c r="JDS233" s="403"/>
      <c r="JEE233" s="727"/>
      <c r="JEH233" s="403"/>
      <c r="JEI233" s="403"/>
      <c r="JEU233" s="727"/>
      <c r="JEX233" s="403"/>
      <c r="JEY233" s="403"/>
      <c r="JFK233" s="727"/>
      <c r="JFN233" s="403"/>
      <c r="JFO233" s="403"/>
      <c r="JGA233" s="727"/>
      <c r="JGD233" s="403"/>
      <c r="JGE233" s="403"/>
      <c r="JGQ233" s="727"/>
      <c r="JGT233" s="403"/>
      <c r="JGU233" s="403"/>
      <c r="JHG233" s="727"/>
      <c r="JHJ233" s="403"/>
      <c r="JHK233" s="403"/>
      <c r="JHW233" s="727"/>
      <c r="JHZ233" s="403"/>
      <c r="JIA233" s="403"/>
      <c r="JIM233" s="727"/>
      <c r="JIP233" s="403"/>
      <c r="JIQ233" s="403"/>
      <c r="JJC233" s="727"/>
      <c r="JJF233" s="403"/>
      <c r="JJG233" s="403"/>
      <c r="JJS233" s="727"/>
      <c r="JJV233" s="403"/>
      <c r="JJW233" s="403"/>
      <c r="JKI233" s="727"/>
      <c r="JKL233" s="403"/>
      <c r="JKM233" s="403"/>
      <c r="JKY233" s="727"/>
      <c r="JLB233" s="403"/>
      <c r="JLC233" s="403"/>
      <c r="JLO233" s="727"/>
      <c r="JLR233" s="403"/>
      <c r="JLS233" s="403"/>
      <c r="JME233" s="727"/>
      <c r="JMH233" s="403"/>
      <c r="JMI233" s="403"/>
      <c r="JMU233" s="727"/>
      <c r="JMX233" s="403"/>
      <c r="JMY233" s="403"/>
      <c r="JNK233" s="727"/>
      <c r="JNN233" s="403"/>
      <c r="JNO233" s="403"/>
      <c r="JOA233" s="727"/>
      <c r="JOD233" s="403"/>
      <c r="JOE233" s="403"/>
      <c r="JOQ233" s="727"/>
      <c r="JOT233" s="403"/>
      <c r="JOU233" s="403"/>
      <c r="JPG233" s="727"/>
      <c r="JPJ233" s="403"/>
      <c r="JPK233" s="403"/>
      <c r="JPW233" s="727"/>
      <c r="JPZ233" s="403"/>
      <c r="JQA233" s="403"/>
      <c r="JQM233" s="727"/>
      <c r="JQP233" s="403"/>
      <c r="JQQ233" s="403"/>
      <c r="JRC233" s="727"/>
      <c r="JRF233" s="403"/>
      <c r="JRG233" s="403"/>
      <c r="JRS233" s="727"/>
      <c r="JRV233" s="403"/>
      <c r="JRW233" s="403"/>
      <c r="JSI233" s="727"/>
      <c r="JSL233" s="403"/>
      <c r="JSM233" s="403"/>
      <c r="JSY233" s="727"/>
      <c r="JTB233" s="403"/>
      <c r="JTC233" s="403"/>
      <c r="JTO233" s="727"/>
      <c r="JTR233" s="403"/>
      <c r="JTS233" s="403"/>
      <c r="JUE233" s="727"/>
      <c r="JUH233" s="403"/>
      <c r="JUI233" s="403"/>
      <c r="JUU233" s="727"/>
      <c r="JUX233" s="403"/>
      <c r="JUY233" s="403"/>
      <c r="JVK233" s="727"/>
      <c r="JVN233" s="403"/>
      <c r="JVO233" s="403"/>
      <c r="JWA233" s="727"/>
      <c r="JWD233" s="403"/>
      <c r="JWE233" s="403"/>
      <c r="JWQ233" s="727"/>
      <c r="JWT233" s="403"/>
      <c r="JWU233" s="403"/>
      <c r="JXG233" s="727"/>
      <c r="JXJ233" s="403"/>
      <c r="JXK233" s="403"/>
      <c r="JXW233" s="727"/>
      <c r="JXZ233" s="403"/>
      <c r="JYA233" s="403"/>
      <c r="JYM233" s="727"/>
      <c r="JYP233" s="403"/>
      <c r="JYQ233" s="403"/>
      <c r="JZC233" s="727"/>
      <c r="JZF233" s="403"/>
      <c r="JZG233" s="403"/>
      <c r="JZS233" s="727"/>
      <c r="JZV233" s="403"/>
      <c r="JZW233" s="403"/>
      <c r="KAI233" s="727"/>
      <c r="KAL233" s="403"/>
      <c r="KAM233" s="403"/>
      <c r="KAY233" s="727"/>
      <c r="KBB233" s="403"/>
      <c r="KBC233" s="403"/>
      <c r="KBO233" s="727"/>
      <c r="KBR233" s="403"/>
      <c r="KBS233" s="403"/>
      <c r="KCE233" s="727"/>
      <c r="KCH233" s="403"/>
      <c r="KCI233" s="403"/>
      <c r="KCU233" s="727"/>
      <c r="KCX233" s="403"/>
      <c r="KCY233" s="403"/>
      <c r="KDK233" s="727"/>
      <c r="KDN233" s="403"/>
      <c r="KDO233" s="403"/>
      <c r="KEA233" s="727"/>
      <c r="KED233" s="403"/>
      <c r="KEE233" s="403"/>
      <c r="KEQ233" s="727"/>
      <c r="KET233" s="403"/>
      <c r="KEU233" s="403"/>
      <c r="KFG233" s="727"/>
      <c r="KFJ233" s="403"/>
      <c r="KFK233" s="403"/>
      <c r="KFW233" s="727"/>
      <c r="KFZ233" s="403"/>
      <c r="KGA233" s="403"/>
      <c r="KGM233" s="727"/>
      <c r="KGP233" s="403"/>
      <c r="KGQ233" s="403"/>
      <c r="KHC233" s="727"/>
      <c r="KHF233" s="403"/>
      <c r="KHG233" s="403"/>
      <c r="KHS233" s="727"/>
      <c r="KHV233" s="403"/>
      <c r="KHW233" s="403"/>
      <c r="KII233" s="727"/>
      <c r="KIL233" s="403"/>
      <c r="KIM233" s="403"/>
      <c r="KIY233" s="727"/>
      <c r="KJB233" s="403"/>
      <c r="KJC233" s="403"/>
      <c r="KJO233" s="727"/>
      <c r="KJR233" s="403"/>
      <c r="KJS233" s="403"/>
      <c r="KKE233" s="727"/>
      <c r="KKH233" s="403"/>
      <c r="KKI233" s="403"/>
      <c r="KKU233" s="727"/>
      <c r="KKX233" s="403"/>
      <c r="KKY233" s="403"/>
      <c r="KLK233" s="727"/>
      <c r="KLN233" s="403"/>
      <c r="KLO233" s="403"/>
      <c r="KMA233" s="727"/>
      <c r="KMD233" s="403"/>
      <c r="KME233" s="403"/>
      <c r="KMQ233" s="727"/>
      <c r="KMT233" s="403"/>
      <c r="KMU233" s="403"/>
      <c r="KNG233" s="727"/>
      <c r="KNJ233" s="403"/>
      <c r="KNK233" s="403"/>
      <c r="KNW233" s="727"/>
      <c r="KNZ233" s="403"/>
      <c r="KOA233" s="403"/>
      <c r="KOM233" s="727"/>
      <c r="KOP233" s="403"/>
      <c r="KOQ233" s="403"/>
      <c r="KPC233" s="727"/>
      <c r="KPF233" s="403"/>
      <c r="KPG233" s="403"/>
      <c r="KPS233" s="727"/>
      <c r="KPV233" s="403"/>
      <c r="KPW233" s="403"/>
      <c r="KQI233" s="727"/>
      <c r="KQL233" s="403"/>
      <c r="KQM233" s="403"/>
      <c r="KQY233" s="727"/>
      <c r="KRB233" s="403"/>
      <c r="KRC233" s="403"/>
      <c r="KRO233" s="727"/>
      <c r="KRR233" s="403"/>
      <c r="KRS233" s="403"/>
      <c r="KSE233" s="727"/>
      <c r="KSH233" s="403"/>
      <c r="KSI233" s="403"/>
      <c r="KSU233" s="727"/>
      <c r="KSX233" s="403"/>
      <c r="KSY233" s="403"/>
      <c r="KTK233" s="727"/>
      <c r="KTN233" s="403"/>
      <c r="KTO233" s="403"/>
      <c r="KUA233" s="727"/>
      <c r="KUD233" s="403"/>
      <c r="KUE233" s="403"/>
      <c r="KUQ233" s="727"/>
      <c r="KUT233" s="403"/>
      <c r="KUU233" s="403"/>
      <c r="KVG233" s="727"/>
      <c r="KVJ233" s="403"/>
      <c r="KVK233" s="403"/>
      <c r="KVW233" s="727"/>
      <c r="KVZ233" s="403"/>
      <c r="KWA233" s="403"/>
      <c r="KWM233" s="727"/>
      <c r="KWP233" s="403"/>
      <c r="KWQ233" s="403"/>
      <c r="KXC233" s="727"/>
      <c r="KXF233" s="403"/>
      <c r="KXG233" s="403"/>
      <c r="KXS233" s="727"/>
      <c r="KXV233" s="403"/>
      <c r="KXW233" s="403"/>
      <c r="KYI233" s="727"/>
      <c r="KYL233" s="403"/>
      <c r="KYM233" s="403"/>
      <c r="KYY233" s="727"/>
      <c r="KZB233" s="403"/>
      <c r="KZC233" s="403"/>
      <c r="KZO233" s="727"/>
      <c r="KZR233" s="403"/>
      <c r="KZS233" s="403"/>
      <c r="LAE233" s="727"/>
      <c r="LAH233" s="403"/>
      <c r="LAI233" s="403"/>
      <c r="LAU233" s="727"/>
      <c r="LAX233" s="403"/>
      <c r="LAY233" s="403"/>
      <c r="LBK233" s="727"/>
      <c r="LBN233" s="403"/>
      <c r="LBO233" s="403"/>
      <c r="LCA233" s="727"/>
      <c r="LCD233" s="403"/>
      <c r="LCE233" s="403"/>
      <c r="LCQ233" s="727"/>
      <c r="LCT233" s="403"/>
      <c r="LCU233" s="403"/>
      <c r="LDG233" s="727"/>
      <c r="LDJ233" s="403"/>
      <c r="LDK233" s="403"/>
      <c r="LDW233" s="727"/>
      <c r="LDZ233" s="403"/>
      <c r="LEA233" s="403"/>
      <c r="LEM233" s="727"/>
      <c r="LEP233" s="403"/>
      <c r="LEQ233" s="403"/>
      <c r="LFC233" s="727"/>
      <c r="LFF233" s="403"/>
      <c r="LFG233" s="403"/>
      <c r="LFS233" s="727"/>
      <c r="LFV233" s="403"/>
      <c r="LFW233" s="403"/>
      <c r="LGI233" s="727"/>
      <c r="LGL233" s="403"/>
      <c r="LGM233" s="403"/>
      <c r="LGY233" s="727"/>
      <c r="LHB233" s="403"/>
      <c r="LHC233" s="403"/>
      <c r="LHO233" s="727"/>
      <c r="LHR233" s="403"/>
      <c r="LHS233" s="403"/>
      <c r="LIE233" s="727"/>
      <c r="LIH233" s="403"/>
      <c r="LII233" s="403"/>
      <c r="LIU233" s="727"/>
      <c r="LIX233" s="403"/>
      <c r="LIY233" s="403"/>
      <c r="LJK233" s="727"/>
      <c r="LJN233" s="403"/>
      <c r="LJO233" s="403"/>
      <c r="LKA233" s="727"/>
      <c r="LKD233" s="403"/>
      <c r="LKE233" s="403"/>
      <c r="LKQ233" s="727"/>
      <c r="LKT233" s="403"/>
      <c r="LKU233" s="403"/>
      <c r="LLG233" s="727"/>
      <c r="LLJ233" s="403"/>
      <c r="LLK233" s="403"/>
      <c r="LLW233" s="727"/>
      <c r="LLZ233" s="403"/>
      <c r="LMA233" s="403"/>
      <c r="LMM233" s="727"/>
      <c r="LMP233" s="403"/>
      <c r="LMQ233" s="403"/>
      <c r="LNC233" s="727"/>
      <c r="LNF233" s="403"/>
      <c r="LNG233" s="403"/>
      <c r="LNS233" s="727"/>
      <c r="LNV233" s="403"/>
      <c r="LNW233" s="403"/>
      <c r="LOI233" s="727"/>
      <c r="LOL233" s="403"/>
      <c r="LOM233" s="403"/>
      <c r="LOY233" s="727"/>
      <c r="LPB233" s="403"/>
      <c r="LPC233" s="403"/>
      <c r="LPO233" s="727"/>
      <c r="LPR233" s="403"/>
      <c r="LPS233" s="403"/>
      <c r="LQE233" s="727"/>
      <c r="LQH233" s="403"/>
      <c r="LQI233" s="403"/>
      <c r="LQU233" s="727"/>
      <c r="LQX233" s="403"/>
      <c r="LQY233" s="403"/>
      <c r="LRK233" s="727"/>
      <c r="LRN233" s="403"/>
      <c r="LRO233" s="403"/>
      <c r="LSA233" s="727"/>
      <c r="LSD233" s="403"/>
      <c r="LSE233" s="403"/>
      <c r="LSQ233" s="727"/>
      <c r="LST233" s="403"/>
      <c r="LSU233" s="403"/>
      <c r="LTG233" s="727"/>
      <c r="LTJ233" s="403"/>
      <c r="LTK233" s="403"/>
      <c r="LTW233" s="727"/>
      <c r="LTZ233" s="403"/>
      <c r="LUA233" s="403"/>
      <c r="LUM233" s="727"/>
      <c r="LUP233" s="403"/>
      <c r="LUQ233" s="403"/>
      <c r="LVC233" s="727"/>
      <c r="LVF233" s="403"/>
      <c r="LVG233" s="403"/>
      <c r="LVS233" s="727"/>
      <c r="LVV233" s="403"/>
      <c r="LVW233" s="403"/>
      <c r="LWI233" s="727"/>
      <c r="LWL233" s="403"/>
      <c r="LWM233" s="403"/>
      <c r="LWY233" s="727"/>
      <c r="LXB233" s="403"/>
      <c r="LXC233" s="403"/>
      <c r="LXO233" s="727"/>
      <c r="LXR233" s="403"/>
      <c r="LXS233" s="403"/>
      <c r="LYE233" s="727"/>
      <c r="LYH233" s="403"/>
      <c r="LYI233" s="403"/>
      <c r="LYU233" s="727"/>
      <c r="LYX233" s="403"/>
      <c r="LYY233" s="403"/>
      <c r="LZK233" s="727"/>
      <c r="LZN233" s="403"/>
      <c r="LZO233" s="403"/>
      <c r="MAA233" s="727"/>
      <c r="MAD233" s="403"/>
      <c r="MAE233" s="403"/>
      <c r="MAQ233" s="727"/>
      <c r="MAT233" s="403"/>
      <c r="MAU233" s="403"/>
      <c r="MBG233" s="727"/>
      <c r="MBJ233" s="403"/>
      <c r="MBK233" s="403"/>
      <c r="MBW233" s="727"/>
      <c r="MBZ233" s="403"/>
      <c r="MCA233" s="403"/>
      <c r="MCM233" s="727"/>
      <c r="MCP233" s="403"/>
      <c r="MCQ233" s="403"/>
      <c r="MDC233" s="727"/>
      <c r="MDF233" s="403"/>
      <c r="MDG233" s="403"/>
      <c r="MDS233" s="727"/>
      <c r="MDV233" s="403"/>
      <c r="MDW233" s="403"/>
      <c r="MEI233" s="727"/>
      <c r="MEL233" s="403"/>
      <c r="MEM233" s="403"/>
      <c r="MEY233" s="727"/>
      <c r="MFB233" s="403"/>
      <c r="MFC233" s="403"/>
      <c r="MFO233" s="727"/>
      <c r="MFR233" s="403"/>
      <c r="MFS233" s="403"/>
      <c r="MGE233" s="727"/>
      <c r="MGH233" s="403"/>
      <c r="MGI233" s="403"/>
      <c r="MGU233" s="727"/>
      <c r="MGX233" s="403"/>
      <c r="MGY233" s="403"/>
      <c r="MHK233" s="727"/>
      <c r="MHN233" s="403"/>
      <c r="MHO233" s="403"/>
      <c r="MIA233" s="727"/>
      <c r="MID233" s="403"/>
      <c r="MIE233" s="403"/>
      <c r="MIQ233" s="727"/>
      <c r="MIT233" s="403"/>
      <c r="MIU233" s="403"/>
      <c r="MJG233" s="727"/>
      <c r="MJJ233" s="403"/>
      <c r="MJK233" s="403"/>
      <c r="MJW233" s="727"/>
      <c r="MJZ233" s="403"/>
      <c r="MKA233" s="403"/>
      <c r="MKM233" s="727"/>
      <c r="MKP233" s="403"/>
      <c r="MKQ233" s="403"/>
      <c r="MLC233" s="727"/>
      <c r="MLF233" s="403"/>
      <c r="MLG233" s="403"/>
      <c r="MLS233" s="727"/>
      <c r="MLV233" s="403"/>
      <c r="MLW233" s="403"/>
      <c r="MMI233" s="727"/>
      <c r="MML233" s="403"/>
      <c r="MMM233" s="403"/>
      <c r="MMY233" s="727"/>
      <c r="MNB233" s="403"/>
      <c r="MNC233" s="403"/>
      <c r="MNO233" s="727"/>
      <c r="MNR233" s="403"/>
      <c r="MNS233" s="403"/>
      <c r="MOE233" s="727"/>
      <c r="MOH233" s="403"/>
      <c r="MOI233" s="403"/>
      <c r="MOU233" s="727"/>
      <c r="MOX233" s="403"/>
      <c r="MOY233" s="403"/>
      <c r="MPK233" s="727"/>
      <c r="MPN233" s="403"/>
      <c r="MPO233" s="403"/>
      <c r="MQA233" s="727"/>
      <c r="MQD233" s="403"/>
      <c r="MQE233" s="403"/>
      <c r="MQQ233" s="727"/>
      <c r="MQT233" s="403"/>
      <c r="MQU233" s="403"/>
      <c r="MRG233" s="727"/>
      <c r="MRJ233" s="403"/>
      <c r="MRK233" s="403"/>
      <c r="MRW233" s="727"/>
      <c r="MRZ233" s="403"/>
      <c r="MSA233" s="403"/>
      <c r="MSM233" s="727"/>
      <c r="MSP233" s="403"/>
      <c r="MSQ233" s="403"/>
      <c r="MTC233" s="727"/>
      <c r="MTF233" s="403"/>
      <c r="MTG233" s="403"/>
      <c r="MTS233" s="727"/>
      <c r="MTV233" s="403"/>
      <c r="MTW233" s="403"/>
      <c r="MUI233" s="727"/>
      <c r="MUL233" s="403"/>
      <c r="MUM233" s="403"/>
      <c r="MUY233" s="727"/>
      <c r="MVB233" s="403"/>
      <c r="MVC233" s="403"/>
      <c r="MVO233" s="727"/>
      <c r="MVR233" s="403"/>
      <c r="MVS233" s="403"/>
      <c r="MWE233" s="727"/>
      <c r="MWH233" s="403"/>
      <c r="MWI233" s="403"/>
      <c r="MWU233" s="727"/>
      <c r="MWX233" s="403"/>
      <c r="MWY233" s="403"/>
      <c r="MXK233" s="727"/>
      <c r="MXN233" s="403"/>
      <c r="MXO233" s="403"/>
      <c r="MYA233" s="727"/>
      <c r="MYD233" s="403"/>
      <c r="MYE233" s="403"/>
      <c r="MYQ233" s="727"/>
      <c r="MYT233" s="403"/>
      <c r="MYU233" s="403"/>
      <c r="MZG233" s="727"/>
      <c r="MZJ233" s="403"/>
      <c r="MZK233" s="403"/>
      <c r="MZW233" s="727"/>
      <c r="MZZ233" s="403"/>
      <c r="NAA233" s="403"/>
      <c r="NAM233" s="727"/>
      <c r="NAP233" s="403"/>
      <c r="NAQ233" s="403"/>
      <c r="NBC233" s="727"/>
      <c r="NBF233" s="403"/>
      <c r="NBG233" s="403"/>
      <c r="NBS233" s="727"/>
      <c r="NBV233" s="403"/>
      <c r="NBW233" s="403"/>
      <c r="NCI233" s="727"/>
      <c r="NCL233" s="403"/>
      <c r="NCM233" s="403"/>
      <c r="NCY233" s="727"/>
      <c r="NDB233" s="403"/>
      <c r="NDC233" s="403"/>
      <c r="NDO233" s="727"/>
      <c r="NDR233" s="403"/>
      <c r="NDS233" s="403"/>
      <c r="NEE233" s="727"/>
      <c r="NEH233" s="403"/>
      <c r="NEI233" s="403"/>
      <c r="NEU233" s="727"/>
      <c r="NEX233" s="403"/>
      <c r="NEY233" s="403"/>
      <c r="NFK233" s="727"/>
      <c r="NFN233" s="403"/>
      <c r="NFO233" s="403"/>
      <c r="NGA233" s="727"/>
      <c r="NGD233" s="403"/>
      <c r="NGE233" s="403"/>
      <c r="NGQ233" s="727"/>
      <c r="NGT233" s="403"/>
      <c r="NGU233" s="403"/>
      <c r="NHG233" s="727"/>
      <c r="NHJ233" s="403"/>
      <c r="NHK233" s="403"/>
      <c r="NHW233" s="727"/>
      <c r="NHZ233" s="403"/>
      <c r="NIA233" s="403"/>
      <c r="NIM233" s="727"/>
      <c r="NIP233" s="403"/>
      <c r="NIQ233" s="403"/>
      <c r="NJC233" s="727"/>
      <c r="NJF233" s="403"/>
      <c r="NJG233" s="403"/>
      <c r="NJS233" s="727"/>
      <c r="NJV233" s="403"/>
      <c r="NJW233" s="403"/>
      <c r="NKI233" s="727"/>
      <c r="NKL233" s="403"/>
      <c r="NKM233" s="403"/>
      <c r="NKY233" s="727"/>
      <c r="NLB233" s="403"/>
      <c r="NLC233" s="403"/>
      <c r="NLO233" s="727"/>
      <c r="NLR233" s="403"/>
      <c r="NLS233" s="403"/>
      <c r="NME233" s="727"/>
      <c r="NMH233" s="403"/>
      <c r="NMI233" s="403"/>
      <c r="NMU233" s="727"/>
      <c r="NMX233" s="403"/>
      <c r="NMY233" s="403"/>
      <c r="NNK233" s="727"/>
      <c r="NNN233" s="403"/>
      <c r="NNO233" s="403"/>
      <c r="NOA233" s="727"/>
      <c r="NOD233" s="403"/>
      <c r="NOE233" s="403"/>
      <c r="NOQ233" s="727"/>
      <c r="NOT233" s="403"/>
      <c r="NOU233" s="403"/>
      <c r="NPG233" s="727"/>
      <c r="NPJ233" s="403"/>
      <c r="NPK233" s="403"/>
      <c r="NPW233" s="727"/>
      <c r="NPZ233" s="403"/>
      <c r="NQA233" s="403"/>
      <c r="NQM233" s="727"/>
      <c r="NQP233" s="403"/>
      <c r="NQQ233" s="403"/>
      <c r="NRC233" s="727"/>
      <c r="NRF233" s="403"/>
      <c r="NRG233" s="403"/>
      <c r="NRS233" s="727"/>
      <c r="NRV233" s="403"/>
      <c r="NRW233" s="403"/>
      <c r="NSI233" s="727"/>
      <c r="NSL233" s="403"/>
      <c r="NSM233" s="403"/>
      <c r="NSY233" s="727"/>
      <c r="NTB233" s="403"/>
      <c r="NTC233" s="403"/>
      <c r="NTO233" s="727"/>
      <c r="NTR233" s="403"/>
      <c r="NTS233" s="403"/>
      <c r="NUE233" s="727"/>
      <c r="NUH233" s="403"/>
      <c r="NUI233" s="403"/>
      <c r="NUU233" s="727"/>
      <c r="NUX233" s="403"/>
      <c r="NUY233" s="403"/>
      <c r="NVK233" s="727"/>
      <c r="NVN233" s="403"/>
      <c r="NVO233" s="403"/>
      <c r="NWA233" s="727"/>
      <c r="NWD233" s="403"/>
      <c r="NWE233" s="403"/>
      <c r="NWQ233" s="727"/>
      <c r="NWT233" s="403"/>
      <c r="NWU233" s="403"/>
      <c r="NXG233" s="727"/>
      <c r="NXJ233" s="403"/>
      <c r="NXK233" s="403"/>
      <c r="NXW233" s="727"/>
      <c r="NXZ233" s="403"/>
      <c r="NYA233" s="403"/>
      <c r="NYM233" s="727"/>
      <c r="NYP233" s="403"/>
      <c r="NYQ233" s="403"/>
      <c r="NZC233" s="727"/>
      <c r="NZF233" s="403"/>
      <c r="NZG233" s="403"/>
      <c r="NZS233" s="727"/>
      <c r="NZV233" s="403"/>
      <c r="NZW233" s="403"/>
      <c r="OAI233" s="727"/>
      <c r="OAL233" s="403"/>
      <c r="OAM233" s="403"/>
      <c r="OAY233" s="727"/>
      <c r="OBB233" s="403"/>
      <c r="OBC233" s="403"/>
      <c r="OBO233" s="727"/>
      <c r="OBR233" s="403"/>
      <c r="OBS233" s="403"/>
      <c r="OCE233" s="727"/>
      <c r="OCH233" s="403"/>
      <c r="OCI233" s="403"/>
      <c r="OCU233" s="727"/>
      <c r="OCX233" s="403"/>
      <c r="OCY233" s="403"/>
      <c r="ODK233" s="727"/>
      <c r="ODN233" s="403"/>
      <c r="ODO233" s="403"/>
      <c r="OEA233" s="727"/>
      <c r="OED233" s="403"/>
      <c r="OEE233" s="403"/>
      <c r="OEQ233" s="727"/>
      <c r="OET233" s="403"/>
      <c r="OEU233" s="403"/>
      <c r="OFG233" s="727"/>
      <c r="OFJ233" s="403"/>
      <c r="OFK233" s="403"/>
      <c r="OFW233" s="727"/>
      <c r="OFZ233" s="403"/>
      <c r="OGA233" s="403"/>
      <c r="OGM233" s="727"/>
      <c r="OGP233" s="403"/>
      <c r="OGQ233" s="403"/>
      <c r="OHC233" s="727"/>
      <c r="OHF233" s="403"/>
      <c r="OHG233" s="403"/>
      <c r="OHS233" s="727"/>
      <c r="OHV233" s="403"/>
      <c r="OHW233" s="403"/>
      <c r="OII233" s="727"/>
      <c r="OIL233" s="403"/>
      <c r="OIM233" s="403"/>
      <c r="OIY233" s="727"/>
      <c r="OJB233" s="403"/>
      <c r="OJC233" s="403"/>
      <c r="OJO233" s="727"/>
      <c r="OJR233" s="403"/>
      <c r="OJS233" s="403"/>
      <c r="OKE233" s="727"/>
      <c r="OKH233" s="403"/>
      <c r="OKI233" s="403"/>
      <c r="OKU233" s="727"/>
      <c r="OKX233" s="403"/>
      <c r="OKY233" s="403"/>
      <c r="OLK233" s="727"/>
      <c r="OLN233" s="403"/>
      <c r="OLO233" s="403"/>
      <c r="OMA233" s="727"/>
      <c r="OMD233" s="403"/>
      <c r="OME233" s="403"/>
      <c r="OMQ233" s="727"/>
      <c r="OMT233" s="403"/>
      <c r="OMU233" s="403"/>
      <c r="ONG233" s="727"/>
      <c r="ONJ233" s="403"/>
      <c r="ONK233" s="403"/>
      <c r="ONW233" s="727"/>
      <c r="ONZ233" s="403"/>
      <c r="OOA233" s="403"/>
      <c r="OOM233" s="727"/>
      <c r="OOP233" s="403"/>
      <c r="OOQ233" s="403"/>
      <c r="OPC233" s="727"/>
      <c r="OPF233" s="403"/>
      <c r="OPG233" s="403"/>
      <c r="OPS233" s="727"/>
      <c r="OPV233" s="403"/>
      <c r="OPW233" s="403"/>
      <c r="OQI233" s="727"/>
      <c r="OQL233" s="403"/>
      <c r="OQM233" s="403"/>
      <c r="OQY233" s="727"/>
      <c r="ORB233" s="403"/>
      <c r="ORC233" s="403"/>
      <c r="ORO233" s="727"/>
      <c r="ORR233" s="403"/>
      <c r="ORS233" s="403"/>
      <c r="OSE233" s="727"/>
      <c r="OSH233" s="403"/>
      <c r="OSI233" s="403"/>
      <c r="OSU233" s="727"/>
      <c r="OSX233" s="403"/>
      <c r="OSY233" s="403"/>
      <c r="OTK233" s="727"/>
      <c r="OTN233" s="403"/>
      <c r="OTO233" s="403"/>
      <c r="OUA233" s="727"/>
      <c r="OUD233" s="403"/>
      <c r="OUE233" s="403"/>
      <c r="OUQ233" s="727"/>
      <c r="OUT233" s="403"/>
      <c r="OUU233" s="403"/>
      <c r="OVG233" s="727"/>
      <c r="OVJ233" s="403"/>
      <c r="OVK233" s="403"/>
      <c r="OVW233" s="727"/>
      <c r="OVZ233" s="403"/>
      <c r="OWA233" s="403"/>
      <c r="OWM233" s="727"/>
      <c r="OWP233" s="403"/>
      <c r="OWQ233" s="403"/>
      <c r="OXC233" s="727"/>
      <c r="OXF233" s="403"/>
      <c r="OXG233" s="403"/>
      <c r="OXS233" s="727"/>
      <c r="OXV233" s="403"/>
      <c r="OXW233" s="403"/>
      <c r="OYI233" s="727"/>
      <c r="OYL233" s="403"/>
      <c r="OYM233" s="403"/>
      <c r="OYY233" s="727"/>
      <c r="OZB233" s="403"/>
      <c r="OZC233" s="403"/>
      <c r="OZO233" s="727"/>
      <c r="OZR233" s="403"/>
      <c r="OZS233" s="403"/>
      <c r="PAE233" s="727"/>
      <c r="PAH233" s="403"/>
      <c r="PAI233" s="403"/>
      <c r="PAU233" s="727"/>
      <c r="PAX233" s="403"/>
      <c r="PAY233" s="403"/>
      <c r="PBK233" s="727"/>
      <c r="PBN233" s="403"/>
      <c r="PBO233" s="403"/>
      <c r="PCA233" s="727"/>
      <c r="PCD233" s="403"/>
      <c r="PCE233" s="403"/>
      <c r="PCQ233" s="727"/>
      <c r="PCT233" s="403"/>
      <c r="PCU233" s="403"/>
      <c r="PDG233" s="727"/>
      <c r="PDJ233" s="403"/>
      <c r="PDK233" s="403"/>
      <c r="PDW233" s="727"/>
      <c r="PDZ233" s="403"/>
      <c r="PEA233" s="403"/>
      <c r="PEM233" s="727"/>
      <c r="PEP233" s="403"/>
      <c r="PEQ233" s="403"/>
      <c r="PFC233" s="727"/>
      <c r="PFF233" s="403"/>
      <c r="PFG233" s="403"/>
      <c r="PFS233" s="727"/>
      <c r="PFV233" s="403"/>
      <c r="PFW233" s="403"/>
      <c r="PGI233" s="727"/>
      <c r="PGL233" s="403"/>
      <c r="PGM233" s="403"/>
      <c r="PGY233" s="727"/>
      <c r="PHB233" s="403"/>
      <c r="PHC233" s="403"/>
      <c r="PHO233" s="727"/>
      <c r="PHR233" s="403"/>
      <c r="PHS233" s="403"/>
      <c r="PIE233" s="727"/>
      <c r="PIH233" s="403"/>
      <c r="PII233" s="403"/>
      <c r="PIU233" s="727"/>
      <c r="PIX233" s="403"/>
      <c r="PIY233" s="403"/>
      <c r="PJK233" s="727"/>
      <c r="PJN233" s="403"/>
      <c r="PJO233" s="403"/>
      <c r="PKA233" s="727"/>
      <c r="PKD233" s="403"/>
      <c r="PKE233" s="403"/>
      <c r="PKQ233" s="727"/>
      <c r="PKT233" s="403"/>
      <c r="PKU233" s="403"/>
      <c r="PLG233" s="727"/>
      <c r="PLJ233" s="403"/>
      <c r="PLK233" s="403"/>
      <c r="PLW233" s="727"/>
      <c r="PLZ233" s="403"/>
      <c r="PMA233" s="403"/>
      <c r="PMM233" s="727"/>
      <c r="PMP233" s="403"/>
      <c r="PMQ233" s="403"/>
      <c r="PNC233" s="727"/>
      <c r="PNF233" s="403"/>
      <c r="PNG233" s="403"/>
      <c r="PNS233" s="727"/>
      <c r="PNV233" s="403"/>
      <c r="PNW233" s="403"/>
      <c r="POI233" s="727"/>
      <c r="POL233" s="403"/>
      <c r="POM233" s="403"/>
      <c r="POY233" s="727"/>
      <c r="PPB233" s="403"/>
      <c r="PPC233" s="403"/>
      <c r="PPO233" s="727"/>
      <c r="PPR233" s="403"/>
      <c r="PPS233" s="403"/>
      <c r="PQE233" s="727"/>
      <c r="PQH233" s="403"/>
      <c r="PQI233" s="403"/>
      <c r="PQU233" s="727"/>
      <c r="PQX233" s="403"/>
      <c r="PQY233" s="403"/>
      <c r="PRK233" s="727"/>
      <c r="PRN233" s="403"/>
      <c r="PRO233" s="403"/>
      <c r="PSA233" s="727"/>
      <c r="PSD233" s="403"/>
      <c r="PSE233" s="403"/>
      <c r="PSQ233" s="727"/>
      <c r="PST233" s="403"/>
      <c r="PSU233" s="403"/>
      <c r="PTG233" s="727"/>
      <c r="PTJ233" s="403"/>
      <c r="PTK233" s="403"/>
      <c r="PTW233" s="727"/>
      <c r="PTZ233" s="403"/>
      <c r="PUA233" s="403"/>
      <c r="PUM233" s="727"/>
      <c r="PUP233" s="403"/>
      <c r="PUQ233" s="403"/>
      <c r="PVC233" s="727"/>
      <c r="PVF233" s="403"/>
      <c r="PVG233" s="403"/>
      <c r="PVS233" s="727"/>
      <c r="PVV233" s="403"/>
      <c r="PVW233" s="403"/>
      <c r="PWI233" s="727"/>
      <c r="PWL233" s="403"/>
      <c r="PWM233" s="403"/>
      <c r="PWY233" s="727"/>
      <c r="PXB233" s="403"/>
      <c r="PXC233" s="403"/>
      <c r="PXO233" s="727"/>
      <c r="PXR233" s="403"/>
      <c r="PXS233" s="403"/>
      <c r="PYE233" s="727"/>
      <c r="PYH233" s="403"/>
      <c r="PYI233" s="403"/>
      <c r="PYU233" s="727"/>
      <c r="PYX233" s="403"/>
      <c r="PYY233" s="403"/>
      <c r="PZK233" s="727"/>
      <c r="PZN233" s="403"/>
      <c r="PZO233" s="403"/>
      <c r="QAA233" s="727"/>
      <c r="QAD233" s="403"/>
      <c r="QAE233" s="403"/>
      <c r="QAQ233" s="727"/>
      <c r="QAT233" s="403"/>
      <c r="QAU233" s="403"/>
      <c r="QBG233" s="727"/>
      <c r="QBJ233" s="403"/>
      <c r="QBK233" s="403"/>
      <c r="QBW233" s="727"/>
      <c r="QBZ233" s="403"/>
      <c r="QCA233" s="403"/>
      <c r="QCM233" s="727"/>
      <c r="QCP233" s="403"/>
      <c r="QCQ233" s="403"/>
      <c r="QDC233" s="727"/>
      <c r="QDF233" s="403"/>
      <c r="QDG233" s="403"/>
      <c r="QDS233" s="727"/>
      <c r="QDV233" s="403"/>
      <c r="QDW233" s="403"/>
      <c r="QEI233" s="727"/>
      <c r="QEL233" s="403"/>
      <c r="QEM233" s="403"/>
      <c r="QEY233" s="727"/>
      <c r="QFB233" s="403"/>
      <c r="QFC233" s="403"/>
      <c r="QFO233" s="727"/>
      <c r="QFR233" s="403"/>
      <c r="QFS233" s="403"/>
      <c r="QGE233" s="727"/>
      <c r="QGH233" s="403"/>
      <c r="QGI233" s="403"/>
      <c r="QGU233" s="727"/>
      <c r="QGX233" s="403"/>
      <c r="QGY233" s="403"/>
      <c r="QHK233" s="727"/>
      <c r="QHN233" s="403"/>
      <c r="QHO233" s="403"/>
      <c r="QIA233" s="727"/>
      <c r="QID233" s="403"/>
      <c r="QIE233" s="403"/>
      <c r="QIQ233" s="727"/>
      <c r="QIT233" s="403"/>
      <c r="QIU233" s="403"/>
      <c r="QJG233" s="727"/>
      <c r="QJJ233" s="403"/>
      <c r="QJK233" s="403"/>
      <c r="QJW233" s="727"/>
      <c r="QJZ233" s="403"/>
      <c r="QKA233" s="403"/>
      <c r="QKM233" s="727"/>
      <c r="QKP233" s="403"/>
      <c r="QKQ233" s="403"/>
      <c r="QLC233" s="727"/>
      <c r="QLF233" s="403"/>
      <c r="QLG233" s="403"/>
      <c r="QLS233" s="727"/>
      <c r="QLV233" s="403"/>
      <c r="QLW233" s="403"/>
      <c r="QMI233" s="727"/>
      <c r="QML233" s="403"/>
      <c r="QMM233" s="403"/>
      <c r="QMY233" s="727"/>
      <c r="QNB233" s="403"/>
      <c r="QNC233" s="403"/>
      <c r="QNO233" s="727"/>
      <c r="QNR233" s="403"/>
      <c r="QNS233" s="403"/>
      <c r="QOE233" s="727"/>
      <c r="QOH233" s="403"/>
      <c r="QOI233" s="403"/>
      <c r="QOU233" s="727"/>
      <c r="QOX233" s="403"/>
      <c r="QOY233" s="403"/>
      <c r="QPK233" s="727"/>
      <c r="QPN233" s="403"/>
      <c r="QPO233" s="403"/>
      <c r="QQA233" s="727"/>
      <c r="QQD233" s="403"/>
      <c r="QQE233" s="403"/>
      <c r="QQQ233" s="727"/>
      <c r="QQT233" s="403"/>
      <c r="QQU233" s="403"/>
      <c r="QRG233" s="727"/>
      <c r="QRJ233" s="403"/>
      <c r="QRK233" s="403"/>
      <c r="QRW233" s="727"/>
      <c r="QRZ233" s="403"/>
      <c r="QSA233" s="403"/>
      <c r="QSM233" s="727"/>
      <c r="QSP233" s="403"/>
      <c r="QSQ233" s="403"/>
      <c r="QTC233" s="727"/>
      <c r="QTF233" s="403"/>
      <c r="QTG233" s="403"/>
      <c r="QTS233" s="727"/>
      <c r="QTV233" s="403"/>
      <c r="QTW233" s="403"/>
      <c r="QUI233" s="727"/>
      <c r="QUL233" s="403"/>
      <c r="QUM233" s="403"/>
      <c r="QUY233" s="727"/>
      <c r="QVB233" s="403"/>
      <c r="QVC233" s="403"/>
      <c r="QVO233" s="727"/>
      <c r="QVR233" s="403"/>
      <c r="QVS233" s="403"/>
      <c r="QWE233" s="727"/>
      <c r="QWH233" s="403"/>
      <c r="QWI233" s="403"/>
      <c r="QWU233" s="727"/>
      <c r="QWX233" s="403"/>
      <c r="QWY233" s="403"/>
      <c r="QXK233" s="727"/>
      <c r="QXN233" s="403"/>
      <c r="QXO233" s="403"/>
      <c r="QYA233" s="727"/>
      <c r="QYD233" s="403"/>
      <c r="QYE233" s="403"/>
      <c r="QYQ233" s="727"/>
      <c r="QYT233" s="403"/>
      <c r="QYU233" s="403"/>
      <c r="QZG233" s="727"/>
      <c r="QZJ233" s="403"/>
      <c r="QZK233" s="403"/>
      <c r="QZW233" s="727"/>
      <c r="QZZ233" s="403"/>
      <c r="RAA233" s="403"/>
      <c r="RAM233" s="727"/>
      <c r="RAP233" s="403"/>
      <c r="RAQ233" s="403"/>
      <c r="RBC233" s="727"/>
      <c r="RBF233" s="403"/>
      <c r="RBG233" s="403"/>
      <c r="RBS233" s="727"/>
      <c r="RBV233" s="403"/>
      <c r="RBW233" s="403"/>
      <c r="RCI233" s="727"/>
      <c r="RCL233" s="403"/>
      <c r="RCM233" s="403"/>
      <c r="RCY233" s="727"/>
      <c r="RDB233" s="403"/>
      <c r="RDC233" s="403"/>
      <c r="RDO233" s="727"/>
      <c r="RDR233" s="403"/>
      <c r="RDS233" s="403"/>
      <c r="REE233" s="727"/>
      <c r="REH233" s="403"/>
      <c r="REI233" s="403"/>
      <c r="REU233" s="727"/>
      <c r="REX233" s="403"/>
      <c r="REY233" s="403"/>
      <c r="RFK233" s="727"/>
      <c r="RFN233" s="403"/>
      <c r="RFO233" s="403"/>
      <c r="RGA233" s="727"/>
      <c r="RGD233" s="403"/>
      <c r="RGE233" s="403"/>
      <c r="RGQ233" s="727"/>
      <c r="RGT233" s="403"/>
      <c r="RGU233" s="403"/>
      <c r="RHG233" s="727"/>
      <c r="RHJ233" s="403"/>
      <c r="RHK233" s="403"/>
      <c r="RHW233" s="727"/>
      <c r="RHZ233" s="403"/>
      <c r="RIA233" s="403"/>
      <c r="RIM233" s="727"/>
      <c r="RIP233" s="403"/>
      <c r="RIQ233" s="403"/>
      <c r="RJC233" s="727"/>
      <c r="RJF233" s="403"/>
      <c r="RJG233" s="403"/>
      <c r="RJS233" s="727"/>
      <c r="RJV233" s="403"/>
      <c r="RJW233" s="403"/>
      <c r="RKI233" s="727"/>
      <c r="RKL233" s="403"/>
      <c r="RKM233" s="403"/>
      <c r="RKY233" s="727"/>
      <c r="RLB233" s="403"/>
      <c r="RLC233" s="403"/>
      <c r="RLO233" s="727"/>
      <c r="RLR233" s="403"/>
      <c r="RLS233" s="403"/>
      <c r="RME233" s="727"/>
      <c r="RMH233" s="403"/>
      <c r="RMI233" s="403"/>
      <c r="RMU233" s="727"/>
      <c r="RMX233" s="403"/>
      <c r="RMY233" s="403"/>
      <c r="RNK233" s="727"/>
      <c r="RNN233" s="403"/>
      <c r="RNO233" s="403"/>
      <c r="ROA233" s="727"/>
      <c r="ROD233" s="403"/>
      <c r="ROE233" s="403"/>
      <c r="ROQ233" s="727"/>
      <c r="ROT233" s="403"/>
      <c r="ROU233" s="403"/>
      <c r="RPG233" s="727"/>
      <c r="RPJ233" s="403"/>
      <c r="RPK233" s="403"/>
      <c r="RPW233" s="727"/>
      <c r="RPZ233" s="403"/>
      <c r="RQA233" s="403"/>
      <c r="RQM233" s="727"/>
      <c r="RQP233" s="403"/>
      <c r="RQQ233" s="403"/>
      <c r="RRC233" s="727"/>
      <c r="RRF233" s="403"/>
      <c r="RRG233" s="403"/>
      <c r="RRS233" s="727"/>
      <c r="RRV233" s="403"/>
      <c r="RRW233" s="403"/>
      <c r="RSI233" s="727"/>
      <c r="RSL233" s="403"/>
      <c r="RSM233" s="403"/>
      <c r="RSY233" s="727"/>
      <c r="RTB233" s="403"/>
      <c r="RTC233" s="403"/>
      <c r="RTO233" s="727"/>
      <c r="RTR233" s="403"/>
      <c r="RTS233" s="403"/>
      <c r="RUE233" s="727"/>
      <c r="RUH233" s="403"/>
      <c r="RUI233" s="403"/>
      <c r="RUU233" s="727"/>
      <c r="RUX233" s="403"/>
      <c r="RUY233" s="403"/>
      <c r="RVK233" s="727"/>
      <c r="RVN233" s="403"/>
      <c r="RVO233" s="403"/>
      <c r="RWA233" s="727"/>
      <c r="RWD233" s="403"/>
      <c r="RWE233" s="403"/>
      <c r="RWQ233" s="727"/>
      <c r="RWT233" s="403"/>
      <c r="RWU233" s="403"/>
      <c r="RXG233" s="727"/>
      <c r="RXJ233" s="403"/>
      <c r="RXK233" s="403"/>
      <c r="RXW233" s="727"/>
      <c r="RXZ233" s="403"/>
      <c r="RYA233" s="403"/>
      <c r="RYM233" s="727"/>
      <c r="RYP233" s="403"/>
      <c r="RYQ233" s="403"/>
      <c r="RZC233" s="727"/>
      <c r="RZF233" s="403"/>
      <c r="RZG233" s="403"/>
      <c r="RZS233" s="727"/>
      <c r="RZV233" s="403"/>
      <c r="RZW233" s="403"/>
      <c r="SAI233" s="727"/>
      <c r="SAL233" s="403"/>
      <c r="SAM233" s="403"/>
      <c r="SAY233" s="727"/>
      <c r="SBB233" s="403"/>
      <c r="SBC233" s="403"/>
      <c r="SBO233" s="727"/>
      <c r="SBR233" s="403"/>
      <c r="SBS233" s="403"/>
      <c r="SCE233" s="727"/>
      <c r="SCH233" s="403"/>
      <c r="SCI233" s="403"/>
      <c r="SCU233" s="727"/>
      <c r="SCX233" s="403"/>
      <c r="SCY233" s="403"/>
      <c r="SDK233" s="727"/>
      <c r="SDN233" s="403"/>
      <c r="SDO233" s="403"/>
      <c r="SEA233" s="727"/>
      <c r="SED233" s="403"/>
      <c r="SEE233" s="403"/>
      <c r="SEQ233" s="727"/>
      <c r="SET233" s="403"/>
      <c r="SEU233" s="403"/>
      <c r="SFG233" s="727"/>
      <c r="SFJ233" s="403"/>
      <c r="SFK233" s="403"/>
      <c r="SFW233" s="727"/>
      <c r="SFZ233" s="403"/>
      <c r="SGA233" s="403"/>
      <c r="SGM233" s="727"/>
      <c r="SGP233" s="403"/>
      <c r="SGQ233" s="403"/>
      <c r="SHC233" s="727"/>
      <c r="SHF233" s="403"/>
      <c r="SHG233" s="403"/>
      <c r="SHS233" s="727"/>
      <c r="SHV233" s="403"/>
      <c r="SHW233" s="403"/>
      <c r="SII233" s="727"/>
      <c r="SIL233" s="403"/>
      <c r="SIM233" s="403"/>
      <c r="SIY233" s="727"/>
      <c r="SJB233" s="403"/>
      <c r="SJC233" s="403"/>
      <c r="SJO233" s="727"/>
      <c r="SJR233" s="403"/>
      <c r="SJS233" s="403"/>
      <c r="SKE233" s="727"/>
      <c r="SKH233" s="403"/>
      <c r="SKI233" s="403"/>
      <c r="SKU233" s="727"/>
      <c r="SKX233" s="403"/>
      <c r="SKY233" s="403"/>
      <c r="SLK233" s="727"/>
      <c r="SLN233" s="403"/>
      <c r="SLO233" s="403"/>
      <c r="SMA233" s="727"/>
      <c r="SMD233" s="403"/>
      <c r="SME233" s="403"/>
      <c r="SMQ233" s="727"/>
      <c r="SMT233" s="403"/>
      <c r="SMU233" s="403"/>
      <c r="SNG233" s="727"/>
      <c r="SNJ233" s="403"/>
      <c r="SNK233" s="403"/>
      <c r="SNW233" s="727"/>
      <c r="SNZ233" s="403"/>
      <c r="SOA233" s="403"/>
      <c r="SOM233" s="727"/>
      <c r="SOP233" s="403"/>
      <c r="SOQ233" s="403"/>
      <c r="SPC233" s="727"/>
      <c r="SPF233" s="403"/>
      <c r="SPG233" s="403"/>
      <c r="SPS233" s="727"/>
      <c r="SPV233" s="403"/>
      <c r="SPW233" s="403"/>
      <c r="SQI233" s="727"/>
      <c r="SQL233" s="403"/>
      <c r="SQM233" s="403"/>
      <c r="SQY233" s="727"/>
      <c r="SRB233" s="403"/>
      <c r="SRC233" s="403"/>
      <c r="SRO233" s="727"/>
      <c r="SRR233" s="403"/>
      <c r="SRS233" s="403"/>
      <c r="SSE233" s="727"/>
      <c r="SSH233" s="403"/>
      <c r="SSI233" s="403"/>
      <c r="SSU233" s="727"/>
      <c r="SSX233" s="403"/>
      <c r="SSY233" s="403"/>
      <c r="STK233" s="727"/>
      <c r="STN233" s="403"/>
      <c r="STO233" s="403"/>
      <c r="SUA233" s="727"/>
      <c r="SUD233" s="403"/>
      <c r="SUE233" s="403"/>
      <c r="SUQ233" s="727"/>
      <c r="SUT233" s="403"/>
      <c r="SUU233" s="403"/>
      <c r="SVG233" s="727"/>
      <c r="SVJ233" s="403"/>
      <c r="SVK233" s="403"/>
      <c r="SVW233" s="727"/>
      <c r="SVZ233" s="403"/>
      <c r="SWA233" s="403"/>
      <c r="SWM233" s="727"/>
      <c r="SWP233" s="403"/>
      <c r="SWQ233" s="403"/>
      <c r="SXC233" s="727"/>
      <c r="SXF233" s="403"/>
      <c r="SXG233" s="403"/>
      <c r="SXS233" s="727"/>
      <c r="SXV233" s="403"/>
      <c r="SXW233" s="403"/>
      <c r="SYI233" s="727"/>
      <c r="SYL233" s="403"/>
      <c r="SYM233" s="403"/>
      <c r="SYY233" s="727"/>
      <c r="SZB233" s="403"/>
      <c r="SZC233" s="403"/>
      <c r="SZO233" s="727"/>
      <c r="SZR233" s="403"/>
      <c r="SZS233" s="403"/>
      <c r="TAE233" s="727"/>
      <c r="TAH233" s="403"/>
      <c r="TAI233" s="403"/>
      <c r="TAU233" s="727"/>
      <c r="TAX233" s="403"/>
      <c r="TAY233" s="403"/>
      <c r="TBK233" s="727"/>
      <c r="TBN233" s="403"/>
      <c r="TBO233" s="403"/>
      <c r="TCA233" s="727"/>
      <c r="TCD233" s="403"/>
      <c r="TCE233" s="403"/>
      <c r="TCQ233" s="727"/>
      <c r="TCT233" s="403"/>
      <c r="TCU233" s="403"/>
      <c r="TDG233" s="727"/>
      <c r="TDJ233" s="403"/>
      <c r="TDK233" s="403"/>
      <c r="TDW233" s="727"/>
      <c r="TDZ233" s="403"/>
      <c r="TEA233" s="403"/>
      <c r="TEM233" s="727"/>
      <c r="TEP233" s="403"/>
      <c r="TEQ233" s="403"/>
      <c r="TFC233" s="727"/>
      <c r="TFF233" s="403"/>
      <c r="TFG233" s="403"/>
      <c r="TFS233" s="727"/>
      <c r="TFV233" s="403"/>
      <c r="TFW233" s="403"/>
      <c r="TGI233" s="727"/>
      <c r="TGL233" s="403"/>
      <c r="TGM233" s="403"/>
      <c r="TGY233" s="727"/>
      <c r="THB233" s="403"/>
      <c r="THC233" s="403"/>
      <c r="THO233" s="727"/>
      <c r="THR233" s="403"/>
      <c r="THS233" s="403"/>
      <c r="TIE233" s="727"/>
      <c r="TIH233" s="403"/>
      <c r="TII233" s="403"/>
      <c r="TIU233" s="727"/>
      <c r="TIX233" s="403"/>
      <c r="TIY233" s="403"/>
      <c r="TJK233" s="727"/>
      <c r="TJN233" s="403"/>
      <c r="TJO233" s="403"/>
      <c r="TKA233" s="727"/>
      <c r="TKD233" s="403"/>
      <c r="TKE233" s="403"/>
      <c r="TKQ233" s="727"/>
      <c r="TKT233" s="403"/>
      <c r="TKU233" s="403"/>
      <c r="TLG233" s="727"/>
      <c r="TLJ233" s="403"/>
      <c r="TLK233" s="403"/>
      <c r="TLW233" s="727"/>
      <c r="TLZ233" s="403"/>
      <c r="TMA233" s="403"/>
      <c r="TMM233" s="727"/>
      <c r="TMP233" s="403"/>
      <c r="TMQ233" s="403"/>
      <c r="TNC233" s="727"/>
      <c r="TNF233" s="403"/>
      <c r="TNG233" s="403"/>
      <c r="TNS233" s="727"/>
      <c r="TNV233" s="403"/>
      <c r="TNW233" s="403"/>
      <c r="TOI233" s="727"/>
      <c r="TOL233" s="403"/>
      <c r="TOM233" s="403"/>
      <c r="TOY233" s="727"/>
      <c r="TPB233" s="403"/>
      <c r="TPC233" s="403"/>
      <c r="TPO233" s="727"/>
      <c r="TPR233" s="403"/>
      <c r="TPS233" s="403"/>
      <c r="TQE233" s="727"/>
      <c r="TQH233" s="403"/>
      <c r="TQI233" s="403"/>
      <c r="TQU233" s="727"/>
      <c r="TQX233" s="403"/>
      <c r="TQY233" s="403"/>
      <c r="TRK233" s="727"/>
      <c r="TRN233" s="403"/>
      <c r="TRO233" s="403"/>
      <c r="TSA233" s="727"/>
      <c r="TSD233" s="403"/>
      <c r="TSE233" s="403"/>
      <c r="TSQ233" s="727"/>
      <c r="TST233" s="403"/>
      <c r="TSU233" s="403"/>
      <c r="TTG233" s="727"/>
      <c r="TTJ233" s="403"/>
      <c r="TTK233" s="403"/>
      <c r="TTW233" s="727"/>
      <c r="TTZ233" s="403"/>
      <c r="TUA233" s="403"/>
      <c r="TUM233" s="727"/>
      <c r="TUP233" s="403"/>
      <c r="TUQ233" s="403"/>
      <c r="TVC233" s="727"/>
      <c r="TVF233" s="403"/>
      <c r="TVG233" s="403"/>
      <c r="TVS233" s="727"/>
      <c r="TVV233" s="403"/>
      <c r="TVW233" s="403"/>
      <c r="TWI233" s="727"/>
      <c r="TWL233" s="403"/>
      <c r="TWM233" s="403"/>
      <c r="TWY233" s="727"/>
      <c r="TXB233" s="403"/>
      <c r="TXC233" s="403"/>
      <c r="TXO233" s="727"/>
      <c r="TXR233" s="403"/>
      <c r="TXS233" s="403"/>
      <c r="TYE233" s="727"/>
      <c r="TYH233" s="403"/>
      <c r="TYI233" s="403"/>
      <c r="TYU233" s="727"/>
      <c r="TYX233" s="403"/>
      <c r="TYY233" s="403"/>
      <c r="TZK233" s="727"/>
      <c r="TZN233" s="403"/>
      <c r="TZO233" s="403"/>
      <c r="UAA233" s="727"/>
      <c r="UAD233" s="403"/>
      <c r="UAE233" s="403"/>
      <c r="UAQ233" s="727"/>
      <c r="UAT233" s="403"/>
      <c r="UAU233" s="403"/>
      <c r="UBG233" s="727"/>
      <c r="UBJ233" s="403"/>
      <c r="UBK233" s="403"/>
      <c r="UBW233" s="727"/>
      <c r="UBZ233" s="403"/>
      <c r="UCA233" s="403"/>
      <c r="UCM233" s="727"/>
      <c r="UCP233" s="403"/>
      <c r="UCQ233" s="403"/>
      <c r="UDC233" s="727"/>
      <c r="UDF233" s="403"/>
      <c r="UDG233" s="403"/>
      <c r="UDS233" s="727"/>
      <c r="UDV233" s="403"/>
      <c r="UDW233" s="403"/>
      <c r="UEI233" s="727"/>
      <c r="UEL233" s="403"/>
      <c r="UEM233" s="403"/>
      <c r="UEY233" s="727"/>
      <c r="UFB233" s="403"/>
      <c r="UFC233" s="403"/>
      <c r="UFO233" s="727"/>
      <c r="UFR233" s="403"/>
      <c r="UFS233" s="403"/>
      <c r="UGE233" s="727"/>
      <c r="UGH233" s="403"/>
      <c r="UGI233" s="403"/>
      <c r="UGU233" s="727"/>
      <c r="UGX233" s="403"/>
      <c r="UGY233" s="403"/>
      <c r="UHK233" s="727"/>
      <c r="UHN233" s="403"/>
      <c r="UHO233" s="403"/>
      <c r="UIA233" s="727"/>
      <c r="UID233" s="403"/>
      <c r="UIE233" s="403"/>
      <c r="UIQ233" s="727"/>
      <c r="UIT233" s="403"/>
      <c r="UIU233" s="403"/>
      <c r="UJG233" s="727"/>
      <c r="UJJ233" s="403"/>
      <c r="UJK233" s="403"/>
      <c r="UJW233" s="727"/>
      <c r="UJZ233" s="403"/>
      <c r="UKA233" s="403"/>
      <c r="UKM233" s="727"/>
      <c r="UKP233" s="403"/>
      <c r="UKQ233" s="403"/>
      <c r="ULC233" s="727"/>
      <c r="ULF233" s="403"/>
      <c r="ULG233" s="403"/>
      <c r="ULS233" s="727"/>
      <c r="ULV233" s="403"/>
      <c r="ULW233" s="403"/>
      <c r="UMI233" s="727"/>
      <c r="UML233" s="403"/>
      <c r="UMM233" s="403"/>
      <c r="UMY233" s="727"/>
      <c r="UNB233" s="403"/>
      <c r="UNC233" s="403"/>
      <c r="UNO233" s="727"/>
      <c r="UNR233" s="403"/>
      <c r="UNS233" s="403"/>
      <c r="UOE233" s="727"/>
      <c r="UOH233" s="403"/>
      <c r="UOI233" s="403"/>
      <c r="UOU233" s="727"/>
      <c r="UOX233" s="403"/>
      <c r="UOY233" s="403"/>
      <c r="UPK233" s="727"/>
      <c r="UPN233" s="403"/>
      <c r="UPO233" s="403"/>
      <c r="UQA233" s="727"/>
      <c r="UQD233" s="403"/>
      <c r="UQE233" s="403"/>
      <c r="UQQ233" s="727"/>
      <c r="UQT233" s="403"/>
      <c r="UQU233" s="403"/>
      <c r="URG233" s="727"/>
      <c r="URJ233" s="403"/>
      <c r="URK233" s="403"/>
      <c r="URW233" s="727"/>
      <c r="URZ233" s="403"/>
      <c r="USA233" s="403"/>
      <c r="USM233" s="727"/>
      <c r="USP233" s="403"/>
      <c r="USQ233" s="403"/>
      <c r="UTC233" s="727"/>
      <c r="UTF233" s="403"/>
      <c r="UTG233" s="403"/>
      <c r="UTS233" s="727"/>
      <c r="UTV233" s="403"/>
      <c r="UTW233" s="403"/>
      <c r="UUI233" s="727"/>
      <c r="UUL233" s="403"/>
      <c r="UUM233" s="403"/>
      <c r="UUY233" s="727"/>
      <c r="UVB233" s="403"/>
      <c r="UVC233" s="403"/>
      <c r="UVO233" s="727"/>
      <c r="UVR233" s="403"/>
      <c r="UVS233" s="403"/>
      <c r="UWE233" s="727"/>
      <c r="UWH233" s="403"/>
      <c r="UWI233" s="403"/>
      <c r="UWU233" s="727"/>
      <c r="UWX233" s="403"/>
      <c r="UWY233" s="403"/>
      <c r="UXK233" s="727"/>
      <c r="UXN233" s="403"/>
      <c r="UXO233" s="403"/>
      <c r="UYA233" s="727"/>
      <c r="UYD233" s="403"/>
      <c r="UYE233" s="403"/>
      <c r="UYQ233" s="727"/>
      <c r="UYT233" s="403"/>
      <c r="UYU233" s="403"/>
      <c r="UZG233" s="727"/>
      <c r="UZJ233" s="403"/>
      <c r="UZK233" s="403"/>
      <c r="UZW233" s="727"/>
      <c r="UZZ233" s="403"/>
      <c r="VAA233" s="403"/>
      <c r="VAM233" s="727"/>
      <c r="VAP233" s="403"/>
      <c r="VAQ233" s="403"/>
      <c r="VBC233" s="727"/>
      <c r="VBF233" s="403"/>
      <c r="VBG233" s="403"/>
      <c r="VBS233" s="727"/>
      <c r="VBV233" s="403"/>
      <c r="VBW233" s="403"/>
      <c r="VCI233" s="727"/>
      <c r="VCL233" s="403"/>
      <c r="VCM233" s="403"/>
      <c r="VCY233" s="727"/>
      <c r="VDB233" s="403"/>
      <c r="VDC233" s="403"/>
      <c r="VDO233" s="727"/>
      <c r="VDR233" s="403"/>
      <c r="VDS233" s="403"/>
      <c r="VEE233" s="727"/>
      <c r="VEH233" s="403"/>
      <c r="VEI233" s="403"/>
      <c r="VEU233" s="727"/>
      <c r="VEX233" s="403"/>
      <c r="VEY233" s="403"/>
      <c r="VFK233" s="727"/>
      <c r="VFN233" s="403"/>
      <c r="VFO233" s="403"/>
      <c r="VGA233" s="727"/>
      <c r="VGD233" s="403"/>
      <c r="VGE233" s="403"/>
      <c r="VGQ233" s="727"/>
      <c r="VGT233" s="403"/>
      <c r="VGU233" s="403"/>
      <c r="VHG233" s="727"/>
      <c r="VHJ233" s="403"/>
      <c r="VHK233" s="403"/>
      <c r="VHW233" s="727"/>
      <c r="VHZ233" s="403"/>
      <c r="VIA233" s="403"/>
      <c r="VIM233" s="727"/>
      <c r="VIP233" s="403"/>
      <c r="VIQ233" s="403"/>
      <c r="VJC233" s="727"/>
      <c r="VJF233" s="403"/>
      <c r="VJG233" s="403"/>
      <c r="VJS233" s="727"/>
      <c r="VJV233" s="403"/>
      <c r="VJW233" s="403"/>
      <c r="VKI233" s="727"/>
      <c r="VKL233" s="403"/>
      <c r="VKM233" s="403"/>
      <c r="VKY233" s="727"/>
      <c r="VLB233" s="403"/>
      <c r="VLC233" s="403"/>
      <c r="VLO233" s="727"/>
      <c r="VLR233" s="403"/>
      <c r="VLS233" s="403"/>
      <c r="VME233" s="727"/>
      <c r="VMH233" s="403"/>
      <c r="VMI233" s="403"/>
      <c r="VMU233" s="727"/>
      <c r="VMX233" s="403"/>
      <c r="VMY233" s="403"/>
      <c r="VNK233" s="727"/>
      <c r="VNN233" s="403"/>
      <c r="VNO233" s="403"/>
      <c r="VOA233" s="727"/>
      <c r="VOD233" s="403"/>
      <c r="VOE233" s="403"/>
      <c r="VOQ233" s="727"/>
      <c r="VOT233" s="403"/>
      <c r="VOU233" s="403"/>
      <c r="VPG233" s="727"/>
      <c r="VPJ233" s="403"/>
      <c r="VPK233" s="403"/>
      <c r="VPW233" s="727"/>
      <c r="VPZ233" s="403"/>
      <c r="VQA233" s="403"/>
      <c r="VQM233" s="727"/>
      <c r="VQP233" s="403"/>
      <c r="VQQ233" s="403"/>
      <c r="VRC233" s="727"/>
      <c r="VRF233" s="403"/>
      <c r="VRG233" s="403"/>
      <c r="VRS233" s="727"/>
      <c r="VRV233" s="403"/>
      <c r="VRW233" s="403"/>
      <c r="VSI233" s="727"/>
      <c r="VSL233" s="403"/>
      <c r="VSM233" s="403"/>
      <c r="VSY233" s="727"/>
      <c r="VTB233" s="403"/>
      <c r="VTC233" s="403"/>
      <c r="VTO233" s="727"/>
      <c r="VTR233" s="403"/>
      <c r="VTS233" s="403"/>
      <c r="VUE233" s="727"/>
      <c r="VUH233" s="403"/>
      <c r="VUI233" s="403"/>
      <c r="VUU233" s="727"/>
      <c r="VUX233" s="403"/>
      <c r="VUY233" s="403"/>
      <c r="VVK233" s="727"/>
      <c r="VVN233" s="403"/>
      <c r="VVO233" s="403"/>
      <c r="VWA233" s="727"/>
      <c r="VWD233" s="403"/>
      <c r="VWE233" s="403"/>
      <c r="VWQ233" s="727"/>
      <c r="VWT233" s="403"/>
      <c r="VWU233" s="403"/>
      <c r="VXG233" s="727"/>
      <c r="VXJ233" s="403"/>
      <c r="VXK233" s="403"/>
      <c r="VXW233" s="727"/>
      <c r="VXZ233" s="403"/>
      <c r="VYA233" s="403"/>
      <c r="VYM233" s="727"/>
      <c r="VYP233" s="403"/>
      <c r="VYQ233" s="403"/>
      <c r="VZC233" s="727"/>
      <c r="VZF233" s="403"/>
      <c r="VZG233" s="403"/>
      <c r="VZS233" s="727"/>
      <c r="VZV233" s="403"/>
      <c r="VZW233" s="403"/>
      <c r="WAI233" s="727"/>
      <c r="WAL233" s="403"/>
      <c r="WAM233" s="403"/>
      <c r="WAY233" s="727"/>
      <c r="WBB233" s="403"/>
      <c r="WBC233" s="403"/>
      <c r="WBO233" s="727"/>
      <c r="WBR233" s="403"/>
      <c r="WBS233" s="403"/>
      <c r="WCE233" s="727"/>
      <c r="WCH233" s="403"/>
      <c r="WCI233" s="403"/>
      <c r="WCU233" s="727"/>
      <c r="WCX233" s="403"/>
      <c r="WCY233" s="403"/>
      <c r="WDK233" s="727"/>
      <c r="WDN233" s="403"/>
      <c r="WDO233" s="403"/>
      <c r="WEA233" s="727"/>
      <c r="WED233" s="403"/>
      <c r="WEE233" s="403"/>
      <c r="WEQ233" s="727"/>
      <c r="WET233" s="403"/>
      <c r="WEU233" s="403"/>
      <c r="WFG233" s="727"/>
      <c r="WFJ233" s="403"/>
      <c r="WFK233" s="403"/>
      <c r="WFW233" s="727"/>
      <c r="WFZ233" s="403"/>
      <c r="WGA233" s="403"/>
      <c r="WGM233" s="727"/>
      <c r="WGP233" s="403"/>
      <c r="WGQ233" s="403"/>
      <c r="WHC233" s="727"/>
      <c r="WHF233" s="403"/>
      <c r="WHG233" s="403"/>
      <c r="WHS233" s="727"/>
      <c r="WHV233" s="403"/>
      <c r="WHW233" s="403"/>
      <c r="WII233" s="727"/>
      <c r="WIL233" s="403"/>
      <c r="WIM233" s="403"/>
      <c r="WIY233" s="727"/>
      <c r="WJB233" s="403"/>
      <c r="WJC233" s="403"/>
      <c r="WJO233" s="727"/>
      <c r="WJR233" s="403"/>
      <c r="WJS233" s="403"/>
      <c r="WKE233" s="727"/>
      <c r="WKH233" s="403"/>
      <c r="WKI233" s="403"/>
      <c r="WKU233" s="727"/>
      <c r="WKX233" s="403"/>
      <c r="WKY233" s="403"/>
      <c r="WLK233" s="727"/>
      <c r="WLN233" s="403"/>
      <c r="WLO233" s="403"/>
      <c r="WMA233" s="727"/>
      <c r="WMD233" s="403"/>
      <c r="WME233" s="403"/>
      <c r="WMQ233" s="727"/>
      <c r="WMT233" s="403"/>
      <c r="WMU233" s="403"/>
      <c r="WNG233" s="727"/>
      <c r="WNJ233" s="403"/>
      <c r="WNK233" s="403"/>
      <c r="WNW233" s="727"/>
      <c r="WNZ233" s="403"/>
      <c r="WOA233" s="403"/>
      <c r="WOM233" s="727"/>
      <c r="WOP233" s="403"/>
      <c r="WOQ233" s="403"/>
      <c r="WPC233" s="727"/>
      <c r="WPF233" s="403"/>
      <c r="WPG233" s="403"/>
      <c r="WPS233" s="727"/>
      <c r="WPV233" s="403"/>
      <c r="WPW233" s="403"/>
      <c r="WQI233" s="727"/>
      <c r="WQL233" s="403"/>
      <c r="WQM233" s="403"/>
      <c r="WQY233" s="727"/>
      <c r="WRB233" s="403"/>
      <c r="WRC233" s="403"/>
      <c r="WRO233" s="727"/>
      <c r="WRR233" s="403"/>
      <c r="WRS233" s="403"/>
      <c r="WSE233" s="727"/>
      <c r="WSH233" s="403"/>
      <c r="WSI233" s="403"/>
      <c r="WSU233" s="727"/>
      <c r="WSX233" s="403"/>
      <c r="WSY233" s="403"/>
      <c r="WTK233" s="727"/>
      <c r="WTN233" s="403"/>
      <c r="WTO233" s="403"/>
      <c r="WUA233" s="727"/>
      <c r="WUD233" s="403"/>
      <c r="WUE233" s="403"/>
      <c r="WUQ233" s="727"/>
      <c r="WUT233" s="403"/>
      <c r="WUU233" s="403"/>
      <c r="WVG233" s="727"/>
      <c r="WVJ233" s="403"/>
      <c r="WVK233" s="403"/>
      <c r="WVW233" s="727"/>
      <c r="WVZ233" s="403"/>
      <c r="WWA233" s="403"/>
      <c r="WWM233" s="727"/>
      <c r="WWP233" s="403"/>
      <c r="WWQ233" s="403"/>
      <c r="WXC233" s="727"/>
      <c r="WXF233" s="403"/>
      <c r="WXG233" s="403"/>
      <c r="WXS233" s="727"/>
      <c r="WXV233" s="403"/>
      <c r="WXW233" s="403"/>
      <c r="WYI233" s="727"/>
      <c r="WYL233" s="403"/>
      <c r="WYM233" s="403"/>
      <c r="WYY233" s="727"/>
      <c r="WZB233" s="403"/>
      <c r="WZC233" s="403"/>
      <c r="WZO233" s="727"/>
      <c r="WZR233" s="403"/>
      <c r="WZS233" s="403"/>
      <c r="XAE233" s="727"/>
      <c r="XAH233" s="403"/>
      <c r="XAI233" s="403"/>
      <c r="XAU233" s="727"/>
      <c r="XAX233" s="403"/>
      <c r="XAY233" s="403"/>
      <c r="XBK233" s="727"/>
      <c r="XBN233" s="403"/>
      <c r="XBO233" s="403"/>
      <c r="XCA233" s="727"/>
      <c r="XCD233" s="403"/>
      <c r="XCE233" s="403"/>
      <c r="XCQ233" s="727"/>
      <c r="XCT233" s="403"/>
      <c r="XCU233" s="403"/>
      <c r="XDG233" s="727"/>
      <c r="XDJ233" s="403"/>
      <c r="XDK233" s="403"/>
      <c r="XDW233" s="727"/>
      <c r="XDZ233" s="403"/>
      <c r="XEA233" s="403"/>
      <c r="XEM233" s="727"/>
      <c r="XEP233" s="403"/>
      <c r="XEQ233" s="403"/>
      <c r="XFC233" s="727"/>
    </row>
    <row r="234" spans="1:1023 1026:2047 2050:3071 3074:4095 4098:5119 5122:6143 6146:7167 7170:8191 8194:9215 9218:10239 10242:11263 11266:12287 12290:13311 13314:14335 14338:15359 15362:16383" s="94" customFormat="1">
      <c r="A234" s="570" t="s">
        <v>23</v>
      </c>
      <c r="B234" s="571">
        <v>45978</v>
      </c>
      <c r="C234" s="571">
        <v>45991</v>
      </c>
      <c r="D234" s="570" t="s">
        <v>504</v>
      </c>
      <c r="E234" s="570" t="s">
        <v>486</v>
      </c>
      <c r="F234" s="570">
        <v>53</v>
      </c>
      <c r="G234" s="570" t="s">
        <v>500</v>
      </c>
      <c r="H234" s="570">
        <v>1200</v>
      </c>
      <c r="I234" s="570">
        <v>15</v>
      </c>
      <c r="J234" s="570">
        <v>0</v>
      </c>
      <c r="K234" s="570">
        <v>0</v>
      </c>
      <c r="L234" s="570">
        <v>0</v>
      </c>
      <c r="M234" s="570">
        <v>0</v>
      </c>
      <c r="N234" s="570">
        <f t="shared" si="2209"/>
        <v>1215</v>
      </c>
      <c r="O234" s="563">
        <f t="shared" si="2210"/>
        <v>22.924528301886792</v>
      </c>
      <c r="P234" s="570" t="s">
        <v>1283</v>
      </c>
      <c r="R234" s="403"/>
      <c r="S234" s="403"/>
      <c r="AE234" s="727"/>
      <c r="AH234" s="403"/>
      <c r="AI234" s="403"/>
      <c r="AU234" s="727"/>
      <c r="AX234" s="403"/>
      <c r="AY234" s="403"/>
      <c r="BK234" s="727"/>
      <c r="BN234" s="403"/>
      <c r="BO234" s="403"/>
      <c r="CA234" s="727"/>
      <c r="CD234" s="403"/>
      <c r="CE234" s="403"/>
      <c r="CQ234" s="727"/>
      <c r="CT234" s="403"/>
      <c r="CU234" s="403"/>
      <c r="DG234" s="727"/>
      <c r="DJ234" s="403"/>
      <c r="DK234" s="403"/>
      <c r="DW234" s="727"/>
      <c r="DZ234" s="403"/>
      <c r="EA234" s="403"/>
      <c r="EM234" s="727"/>
      <c r="EP234" s="403"/>
      <c r="EQ234" s="403"/>
      <c r="FC234" s="727"/>
      <c r="FF234" s="403"/>
      <c r="FG234" s="403"/>
      <c r="FS234" s="727"/>
      <c r="FV234" s="403"/>
      <c r="FW234" s="403"/>
      <c r="GI234" s="727"/>
      <c r="GL234" s="403"/>
      <c r="GM234" s="403"/>
      <c r="GY234" s="727"/>
      <c r="HB234" s="403"/>
      <c r="HC234" s="403"/>
      <c r="HO234" s="727"/>
      <c r="HR234" s="403"/>
      <c r="HS234" s="403"/>
      <c r="IE234" s="727"/>
      <c r="IH234" s="403"/>
      <c r="II234" s="403"/>
      <c r="IU234" s="727"/>
      <c r="IX234" s="403"/>
      <c r="IY234" s="403"/>
      <c r="JK234" s="727"/>
      <c r="JN234" s="403"/>
      <c r="JO234" s="403"/>
      <c r="KA234" s="727"/>
      <c r="KD234" s="403"/>
      <c r="KE234" s="403"/>
      <c r="KQ234" s="727"/>
      <c r="KT234" s="403"/>
      <c r="KU234" s="403"/>
      <c r="LG234" s="727"/>
      <c r="LJ234" s="403"/>
      <c r="LK234" s="403"/>
      <c r="LW234" s="727"/>
      <c r="LZ234" s="403"/>
      <c r="MA234" s="403"/>
      <c r="MM234" s="727"/>
      <c r="MP234" s="403"/>
      <c r="MQ234" s="403"/>
      <c r="NC234" s="727"/>
      <c r="NF234" s="403"/>
      <c r="NG234" s="403"/>
      <c r="NS234" s="727"/>
      <c r="NV234" s="403"/>
      <c r="NW234" s="403"/>
      <c r="OI234" s="727"/>
      <c r="OL234" s="403"/>
      <c r="OM234" s="403"/>
      <c r="OY234" s="727"/>
      <c r="PB234" s="403"/>
      <c r="PC234" s="403"/>
      <c r="PO234" s="727"/>
      <c r="PR234" s="403"/>
      <c r="PS234" s="403"/>
      <c r="QE234" s="727"/>
      <c r="QH234" s="403"/>
      <c r="QI234" s="403"/>
      <c r="QU234" s="727"/>
      <c r="QX234" s="403"/>
      <c r="QY234" s="403"/>
      <c r="RK234" s="727"/>
      <c r="RN234" s="403"/>
      <c r="RO234" s="403"/>
      <c r="SA234" s="727"/>
      <c r="SD234" s="403"/>
      <c r="SE234" s="403"/>
      <c r="SQ234" s="727"/>
      <c r="ST234" s="403"/>
      <c r="SU234" s="403"/>
      <c r="TG234" s="727"/>
      <c r="TJ234" s="403"/>
      <c r="TK234" s="403"/>
      <c r="TW234" s="727"/>
      <c r="TZ234" s="403"/>
      <c r="UA234" s="403"/>
      <c r="UM234" s="727"/>
      <c r="UP234" s="403"/>
      <c r="UQ234" s="403"/>
      <c r="VC234" s="727"/>
      <c r="VF234" s="403"/>
      <c r="VG234" s="403"/>
      <c r="VS234" s="727"/>
      <c r="VV234" s="403"/>
      <c r="VW234" s="403"/>
      <c r="WI234" s="727"/>
      <c r="WL234" s="403"/>
      <c r="WM234" s="403"/>
      <c r="WY234" s="727"/>
      <c r="XB234" s="403"/>
      <c r="XC234" s="403"/>
      <c r="XO234" s="727"/>
      <c r="XR234" s="403"/>
      <c r="XS234" s="403"/>
      <c r="YE234" s="727"/>
      <c r="YH234" s="403"/>
      <c r="YI234" s="403"/>
      <c r="YU234" s="727"/>
      <c r="YX234" s="403"/>
      <c r="YY234" s="403"/>
      <c r="ZK234" s="727"/>
      <c r="ZN234" s="403"/>
      <c r="ZO234" s="403"/>
      <c r="AAA234" s="727"/>
      <c r="AAD234" s="403"/>
      <c r="AAE234" s="403"/>
      <c r="AAQ234" s="727"/>
      <c r="AAT234" s="403"/>
      <c r="AAU234" s="403"/>
      <c r="ABG234" s="727"/>
      <c r="ABJ234" s="403"/>
      <c r="ABK234" s="403"/>
      <c r="ABW234" s="727"/>
      <c r="ABZ234" s="403"/>
      <c r="ACA234" s="403"/>
      <c r="ACM234" s="727"/>
      <c r="ACP234" s="403"/>
      <c r="ACQ234" s="403"/>
      <c r="ADC234" s="727"/>
      <c r="ADF234" s="403"/>
      <c r="ADG234" s="403"/>
      <c r="ADS234" s="727"/>
      <c r="ADV234" s="403"/>
      <c r="ADW234" s="403"/>
      <c r="AEI234" s="727"/>
      <c r="AEL234" s="403"/>
      <c r="AEM234" s="403"/>
      <c r="AEY234" s="727"/>
      <c r="AFB234" s="403"/>
      <c r="AFC234" s="403"/>
      <c r="AFO234" s="727"/>
      <c r="AFR234" s="403"/>
      <c r="AFS234" s="403"/>
      <c r="AGE234" s="727"/>
      <c r="AGH234" s="403"/>
      <c r="AGI234" s="403"/>
      <c r="AGU234" s="727"/>
      <c r="AGX234" s="403"/>
      <c r="AGY234" s="403"/>
      <c r="AHK234" s="727"/>
      <c r="AHN234" s="403"/>
      <c r="AHO234" s="403"/>
      <c r="AIA234" s="727"/>
      <c r="AID234" s="403"/>
      <c r="AIE234" s="403"/>
      <c r="AIQ234" s="727"/>
      <c r="AIT234" s="403"/>
      <c r="AIU234" s="403"/>
      <c r="AJG234" s="727"/>
      <c r="AJJ234" s="403"/>
      <c r="AJK234" s="403"/>
      <c r="AJW234" s="727"/>
      <c r="AJZ234" s="403"/>
      <c r="AKA234" s="403"/>
      <c r="AKM234" s="727"/>
      <c r="AKP234" s="403"/>
      <c r="AKQ234" s="403"/>
      <c r="ALC234" s="727"/>
      <c r="ALF234" s="403"/>
      <c r="ALG234" s="403"/>
      <c r="ALS234" s="727"/>
      <c r="ALV234" s="403"/>
      <c r="ALW234" s="403"/>
      <c r="AMI234" s="727"/>
      <c r="AML234" s="403"/>
      <c r="AMM234" s="403"/>
      <c r="AMY234" s="727"/>
      <c r="ANB234" s="403"/>
      <c r="ANC234" s="403"/>
      <c r="ANO234" s="727"/>
      <c r="ANR234" s="403"/>
      <c r="ANS234" s="403"/>
      <c r="AOE234" s="727"/>
      <c r="AOH234" s="403"/>
      <c r="AOI234" s="403"/>
      <c r="AOU234" s="727"/>
      <c r="AOX234" s="403"/>
      <c r="AOY234" s="403"/>
      <c r="APK234" s="727"/>
      <c r="APN234" s="403"/>
      <c r="APO234" s="403"/>
      <c r="AQA234" s="727"/>
      <c r="AQD234" s="403"/>
      <c r="AQE234" s="403"/>
      <c r="AQQ234" s="727"/>
      <c r="AQT234" s="403"/>
      <c r="AQU234" s="403"/>
      <c r="ARG234" s="727"/>
      <c r="ARJ234" s="403"/>
      <c r="ARK234" s="403"/>
      <c r="ARW234" s="727"/>
      <c r="ARZ234" s="403"/>
      <c r="ASA234" s="403"/>
      <c r="ASM234" s="727"/>
      <c r="ASP234" s="403"/>
      <c r="ASQ234" s="403"/>
      <c r="ATC234" s="727"/>
      <c r="ATF234" s="403"/>
      <c r="ATG234" s="403"/>
      <c r="ATS234" s="727"/>
      <c r="ATV234" s="403"/>
      <c r="ATW234" s="403"/>
      <c r="AUI234" s="727"/>
      <c r="AUL234" s="403"/>
      <c r="AUM234" s="403"/>
      <c r="AUY234" s="727"/>
      <c r="AVB234" s="403"/>
      <c r="AVC234" s="403"/>
      <c r="AVO234" s="727"/>
      <c r="AVR234" s="403"/>
      <c r="AVS234" s="403"/>
      <c r="AWE234" s="727"/>
      <c r="AWH234" s="403"/>
      <c r="AWI234" s="403"/>
      <c r="AWU234" s="727"/>
      <c r="AWX234" s="403"/>
      <c r="AWY234" s="403"/>
      <c r="AXK234" s="727"/>
      <c r="AXN234" s="403"/>
      <c r="AXO234" s="403"/>
      <c r="AYA234" s="727"/>
      <c r="AYD234" s="403"/>
      <c r="AYE234" s="403"/>
      <c r="AYQ234" s="727"/>
      <c r="AYT234" s="403"/>
      <c r="AYU234" s="403"/>
      <c r="AZG234" s="727"/>
      <c r="AZJ234" s="403"/>
      <c r="AZK234" s="403"/>
      <c r="AZW234" s="727"/>
      <c r="AZZ234" s="403"/>
      <c r="BAA234" s="403"/>
      <c r="BAM234" s="727"/>
      <c r="BAP234" s="403"/>
      <c r="BAQ234" s="403"/>
      <c r="BBC234" s="727"/>
      <c r="BBF234" s="403"/>
      <c r="BBG234" s="403"/>
      <c r="BBS234" s="727"/>
      <c r="BBV234" s="403"/>
      <c r="BBW234" s="403"/>
      <c r="BCI234" s="727"/>
      <c r="BCL234" s="403"/>
      <c r="BCM234" s="403"/>
      <c r="BCY234" s="727"/>
      <c r="BDB234" s="403"/>
      <c r="BDC234" s="403"/>
      <c r="BDO234" s="727"/>
      <c r="BDR234" s="403"/>
      <c r="BDS234" s="403"/>
      <c r="BEE234" s="727"/>
      <c r="BEH234" s="403"/>
      <c r="BEI234" s="403"/>
      <c r="BEU234" s="727"/>
      <c r="BEX234" s="403"/>
      <c r="BEY234" s="403"/>
      <c r="BFK234" s="727"/>
      <c r="BFN234" s="403"/>
      <c r="BFO234" s="403"/>
      <c r="BGA234" s="727"/>
      <c r="BGD234" s="403"/>
      <c r="BGE234" s="403"/>
      <c r="BGQ234" s="727"/>
      <c r="BGT234" s="403"/>
      <c r="BGU234" s="403"/>
      <c r="BHG234" s="727"/>
      <c r="BHJ234" s="403"/>
      <c r="BHK234" s="403"/>
      <c r="BHW234" s="727"/>
      <c r="BHZ234" s="403"/>
      <c r="BIA234" s="403"/>
      <c r="BIM234" s="727"/>
      <c r="BIP234" s="403"/>
      <c r="BIQ234" s="403"/>
      <c r="BJC234" s="727"/>
      <c r="BJF234" s="403"/>
      <c r="BJG234" s="403"/>
      <c r="BJS234" s="727"/>
      <c r="BJV234" s="403"/>
      <c r="BJW234" s="403"/>
      <c r="BKI234" s="727"/>
      <c r="BKL234" s="403"/>
      <c r="BKM234" s="403"/>
      <c r="BKY234" s="727"/>
      <c r="BLB234" s="403"/>
      <c r="BLC234" s="403"/>
      <c r="BLO234" s="727"/>
      <c r="BLR234" s="403"/>
      <c r="BLS234" s="403"/>
      <c r="BME234" s="727"/>
      <c r="BMH234" s="403"/>
      <c r="BMI234" s="403"/>
      <c r="BMU234" s="727"/>
      <c r="BMX234" s="403"/>
      <c r="BMY234" s="403"/>
      <c r="BNK234" s="727"/>
      <c r="BNN234" s="403"/>
      <c r="BNO234" s="403"/>
      <c r="BOA234" s="727"/>
      <c r="BOD234" s="403"/>
      <c r="BOE234" s="403"/>
      <c r="BOQ234" s="727"/>
      <c r="BOT234" s="403"/>
      <c r="BOU234" s="403"/>
      <c r="BPG234" s="727"/>
      <c r="BPJ234" s="403"/>
      <c r="BPK234" s="403"/>
      <c r="BPW234" s="727"/>
      <c r="BPZ234" s="403"/>
      <c r="BQA234" s="403"/>
      <c r="BQM234" s="727"/>
      <c r="BQP234" s="403"/>
      <c r="BQQ234" s="403"/>
      <c r="BRC234" s="727"/>
      <c r="BRF234" s="403"/>
      <c r="BRG234" s="403"/>
      <c r="BRS234" s="727"/>
      <c r="BRV234" s="403"/>
      <c r="BRW234" s="403"/>
      <c r="BSI234" s="727"/>
      <c r="BSL234" s="403"/>
      <c r="BSM234" s="403"/>
      <c r="BSY234" s="727"/>
      <c r="BTB234" s="403"/>
      <c r="BTC234" s="403"/>
      <c r="BTO234" s="727"/>
      <c r="BTR234" s="403"/>
      <c r="BTS234" s="403"/>
      <c r="BUE234" s="727"/>
      <c r="BUH234" s="403"/>
      <c r="BUI234" s="403"/>
      <c r="BUU234" s="727"/>
      <c r="BUX234" s="403"/>
      <c r="BUY234" s="403"/>
      <c r="BVK234" s="727"/>
      <c r="BVN234" s="403"/>
      <c r="BVO234" s="403"/>
      <c r="BWA234" s="727"/>
      <c r="BWD234" s="403"/>
      <c r="BWE234" s="403"/>
      <c r="BWQ234" s="727"/>
      <c r="BWT234" s="403"/>
      <c r="BWU234" s="403"/>
      <c r="BXG234" s="727"/>
      <c r="BXJ234" s="403"/>
      <c r="BXK234" s="403"/>
      <c r="BXW234" s="727"/>
      <c r="BXZ234" s="403"/>
      <c r="BYA234" s="403"/>
      <c r="BYM234" s="727"/>
      <c r="BYP234" s="403"/>
      <c r="BYQ234" s="403"/>
      <c r="BZC234" s="727"/>
      <c r="BZF234" s="403"/>
      <c r="BZG234" s="403"/>
      <c r="BZS234" s="727"/>
      <c r="BZV234" s="403"/>
      <c r="BZW234" s="403"/>
      <c r="CAI234" s="727"/>
      <c r="CAL234" s="403"/>
      <c r="CAM234" s="403"/>
      <c r="CAY234" s="727"/>
      <c r="CBB234" s="403"/>
      <c r="CBC234" s="403"/>
      <c r="CBO234" s="727"/>
      <c r="CBR234" s="403"/>
      <c r="CBS234" s="403"/>
      <c r="CCE234" s="727"/>
      <c r="CCH234" s="403"/>
      <c r="CCI234" s="403"/>
      <c r="CCU234" s="727"/>
      <c r="CCX234" s="403"/>
      <c r="CCY234" s="403"/>
      <c r="CDK234" s="727"/>
      <c r="CDN234" s="403"/>
      <c r="CDO234" s="403"/>
      <c r="CEA234" s="727"/>
      <c r="CED234" s="403"/>
      <c r="CEE234" s="403"/>
      <c r="CEQ234" s="727"/>
      <c r="CET234" s="403"/>
      <c r="CEU234" s="403"/>
      <c r="CFG234" s="727"/>
      <c r="CFJ234" s="403"/>
      <c r="CFK234" s="403"/>
      <c r="CFW234" s="727"/>
      <c r="CFZ234" s="403"/>
      <c r="CGA234" s="403"/>
      <c r="CGM234" s="727"/>
      <c r="CGP234" s="403"/>
      <c r="CGQ234" s="403"/>
      <c r="CHC234" s="727"/>
      <c r="CHF234" s="403"/>
      <c r="CHG234" s="403"/>
      <c r="CHS234" s="727"/>
      <c r="CHV234" s="403"/>
      <c r="CHW234" s="403"/>
      <c r="CII234" s="727"/>
      <c r="CIL234" s="403"/>
      <c r="CIM234" s="403"/>
      <c r="CIY234" s="727"/>
      <c r="CJB234" s="403"/>
      <c r="CJC234" s="403"/>
      <c r="CJO234" s="727"/>
      <c r="CJR234" s="403"/>
      <c r="CJS234" s="403"/>
      <c r="CKE234" s="727"/>
      <c r="CKH234" s="403"/>
      <c r="CKI234" s="403"/>
      <c r="CKU234" s="727"/>
      <c r="CKX234" s="403"/>
      <c r="CKY234" s="403"/>
      <c r="CLK234" s="727"/>
      <c r="CLN234" s="403"/>
      <c r="CLO234" s="403"/>
      <c r="CMA234" s="727"/>
      <c r="CMD234" s="403"/>
      <c r="CME234" s="403"/>
      <c r="CMQ234" s="727"/>
      <c r="CMT234" s="403"/>
      <c r="CMU234" s="403"/>
      <c r="CNG234" s="727"/>
      <c r="CNJ234" s="403"/>
      <c r="CNK234" s="403"/>
      <c r="CNW234" s="727"/>
      <c r="CNZ234" s="403"/>
      <c r="COA234" s="403"/>
      <c r="COM234" s="727"/>
      <c r="COP234" s="403"/>
      <c r="COQ234" s="403"/>
      <c r="CPC234" s="727"/>
      <c r="CPF234" s="403"/>
      <c r="CPG234" s="403"/>
      <c r="CPS234" s="727"/>
      <c r="CPV234" s="403"/>
      <c r="CPW234" s="403"/>
      <c r="CQI234" s="727"/>
      <c r="CQL234" s="403"/>
      <c r="CQM234" s="403"/>
      <c r="CQY234" s="727"/>
      <c r="CRB234" s="403"/>
      <c r="CRC234" s="403"/>
      <c r="CRO234" s="727"/>
      <c r="CRR234" s="403"/>
      <c r="CRS234" s="403"/>
      <c r="CSE234" s="727"/>
      <c r="CSH234" s="403"/>
      <c r="CSI234" s="403"/>
      <c r="CSU234" s="727"/>
      <c r="CSX234" s="403"/>
      <c r="CSY234" s="403"/>
      <c r="CTK234" s="727"/>
      <c r="CTN234" s="403"/>
      <c r="CTO234" s="403"/>
      <c r="CUA234" s="727"/>
      <c r="CUD234" s="403"/>
      <c r="CUE234" s="403"/>
      <c r="CUQ234" s="727"/>
      <c r="CUT234" s="403"/>
      <c r="CUU234" s="403"/>
      <c r="CVG234" s="727"/>
      <c r="CVJ234" s="403"/>
      <c r="CVK234" s="403"/>
      <c r="CVW234" s="727"/>
      <c r="CVZ234" s="403"/>
      <c r="CWA234" s="403"/>
      <c r="CWM234" s="727"/>
      <c r="CWP234" s="403"/>
      <c r="CWQ234" s="403"/>
      <c r="CXC234" s="727"/>
      <c r="CXF234" s="403"/>
      <c r="CXG234" s="403"/>
      <c r="CXS234" s="727"/>
      <c r="CXV234" s="403"/>
      <c r="CXW234" s="403"/>
      <c r="CYI234" s="727"/>
      <c r="CYL234" s="403"/>
      <c r="CYM234" s="403"/>
      <c r="CYY234" s="727"/>
      <c r="CZB234" s="403"/>
      <c r="CZC234" s="403"/>
      <c r="CZO234" s="727"/>
      <c r="CZR234" s="403"/>
      <c r="CZS234" s="403"/>
      <c r="DAE234" s="727"/>
      <c r="DAH234" s="403"/>
      <c r="DAI234" s="403"/>
      <c r="DAU234" s="727"/>
      <c r="DAX234" s="403"/>
      <c r="DAY234" s="403"/>
      <c r="DBK234" s="727"/>
      <c r="DBN234" s="403"/>
      <c r="DBO234" s="403"/>
      <c r="DCA234" s="727"/>
      <c r="DCD234" s="403"/>
      <c r="DCE234" s="403"/>
      <c r="DCQ234" s="727"/>
      <c r="DCT234" s="403"/>
      <c r="DCU234" s="403"/>
      <c r="DDG234" s="727"/>
      <c r="DDJ234" s="403"/>
      <c r="DDK234" s="403"/>
      <c r="DDW234" s="727"/>
      <c r="DDZ234" s="403"/>
      <c r="DEA234" s="403"/>
      <c r="DEM234" s="727"/>
      <c r="DEP234" s="403"/>
      <c r="DEQ234" s="403"/>
      <c r="DFC234" s="727"/>
      <c r="DFF234" s="403"/>
      <c r="DFG234" s="403"/>
      <c r="DFS234" s="727"/>
      <c r="DFV234" s="403"/>
      <c r="DFW234" s="403"/>
      <c r="DGI234" s="727"/>
      <c r="DGL234" s="403"/>
      <c r="DGM234" s="403"/>
      <c r="DGY234" s="727"/>
      <c r="DHB234" s="403"/>
      <c r="DHC234" s="403"/>
      <c r="DHO234" s="727"/>
      <c r="DHR234" s="403"/>
      <c r="DHS234" s="403"/>
      <c r="DIE234" s="727"/>
      <c r="DIH234" s="403"/>
      <c r="DII234" s="403"/>
      <c r="DIU234" s="727"/>
      <c r="DIX234" s="403"/>
      <c r="DIY234" s="403"/>
      <c r="DJK234" s="727"/>
      <c r="DJN234" s="403"/>
      <c r="DJO234" s="403"/>
      <c r="DKA234" s="727"/>
      <c r="DKD234" s="403"/>
      <c r="DKE234" s="403"/>
      <c r="DKQ234" s="727"/>
      <c r="DKT234" s="403"/>
      <c r="DKU234" s="403"/>
      <c r="DLG234" s="727"/>
      <c r="DLJ234" s="403"/>
      <c r="DLK234" s="403"/>
      <c r="DLW234" s="727"/>
      <c r="DLZ234" s="403"/>
      <c r="DMA234" s="403"/>
      <c r="DMM234" s="727"/>
      <c r="DMP234" s="403"/>
      <c r="DMQ234" s="403"/>
      <c r="DNC234" s="727"/>
      <c r="DNF234" s="403"/>
      <c r="DNG234" s="403"/>
      <c r="DNS234" s="727"/>
      <c r="DNV234" s="403"/>
      <c r="DNW234" s="403"/>
      <c r="DOI234" s="727"/>
      <c r="DOL234" s="403"/>
      <c r="DOM234" s="403"/>
      <c r="DOY234" s="727"/>
      <c r="DPB234" s="403"/>
      <c r="DPC234" s="403"/>
      <c r="DPO234" s="727"/>
      <c r="DPR234" s="403"/>
      <c r="DPS234" s="403"/>
      <c r="DQE234" s="727"/>
      <c r="DQH234" s="403"/>
      <c r="DQI234" s="403"/>
      <c r="DQU234" s="727"/>
      <c r="DQX234" s="403"/>
      <c r="DQY234" s="403"/>
      <c r="DRK234" s="727"/>
      <c r="DRN234" s="403"/>
      <c r="DRO234" s="403"/>
      <c r="DSA234" s="727"/>
      <c r="DSD234" s="403"/>
      <c r="DSE234" s="403"/>
      <c r="DSQ234" s="727"/>
      <c r="DST234" s="403"/>
      <c r="DSU234" s="403"/>
      <c r="DTG234" s="727"/>
      <c r="DTJ234" s="403"/>
      <c r="DTK234" s="403"/>
      <c r="DTW234" s="727"/>
      <c r="DTZ234" s="403"/>
      <c r="DUA234" s="403"/>
      <c r="DUM234" s="727"/>
      <c r="DUP234" s="403"/>
      <c r="DUQ234" s="403"/>
      <c r="DVC234" s="727"/>
      <c r="DVF234" s="403"/>
      <c r="DVG234" s="403"/>
      <c r="DVS234" s="727"/>
      <c r="DVV234" s="403"/>
      <c r="DVW234" s="403"/>
      <c r="DWI234" s="727"/>
      <c r="DWL234" s="403"/>
      <c r="DWM234" s="403"/>
      <c r="DWY234" s="727"/>
      <c r="DXB234" s="403"/>
      <c r="DXC234" s="403"/>
      <c r="DXO234" s="727"/>
      <c r="DXR234" s="403"/>
      <c r="DXS234" s="403"/>
      <c r="DYE234" s="727"/>
      <c r="DYH234" s="403"/>
      <c r="DYI234" s="403"/>
      <c r="DYU234" s="727"/>
      <c r="DYX234" s="403"/>
      <c r="DYY234" s="403"/>
      <c r="DZK234" s="727"/>
      <c r="DZN234" s="403"/>
      <c r="DZO234" s="403"/>
      <c r="EAA234" s="727"/>
      <c r="EAD234" s="403"/>
      <c r="EAE234" s="403"/>
      <c r="EAQ234" s="727"/>
      <c r="EAT234" s="403"/>
      <c r="EAU234" s="403"/>
      <c r="EBG234" s="727"/>
      <c r="EBJ234" s="403"/>
      <c r="EBK234" s="403"/>
      <c r="EBW234" s="727"/>
      <c r="EBZ234" s="403"/>
      <c r="ECA234" s="403"/>
      <c r="ECM234" s="727"/>
      <c r="ECP234" s="403"/>
      <c r="ECQ234" s="403"/>
      <c r="EDC234" s="727"/>
      <c r="EDF234" s="403"/>
      <c r="EDG234" s="403"/>
      <c r="EDS234" s="727"/>
      <c r="EDV234" s="403"/>
      <c r="EDW234" s="403"/>
      <c r="EEI234" s="727"/>
      <c r="EEL234" s="403"/>
      <c r="EEM234" s="403"/>
      <c r="EEY234" s="727"/>
      <c r="EFB234" s="403"/>
      <c r="EFC234" s="403"/>
      <c r="EFO234" s="727"/>
      <c r="EFR234" s="403"/>
      <c r="EFS234" s="403"/>
      <c r="EGE234" s="727"/>
      <c r="EGH234" s="403"/>
      <c r="EGI234" s="403"/>
      <c r="EGU234" s="727"/>
      <c r="EGX234" s="403"/>
      <c r="EGY234" s="403"/>
      <c r="EHK234" s="727"/>
      <c r="EHN234" s="403"/>
      <c r="EHO234" s="403"/>
      <c r="EIA234" s="727"/>
      <c r="EID234" s="403"/>
      <c r="EIE234" s="403"/>
      <c r="EIQ234" s="727"/>
      <c r="EIT234" s="403"/>
      <c r="EIU234" s="403"/>
      <c r="EJG234" s="727"/>
      <c r="EJJ234" s="403"/>
      <c r="EJK234" s="403"/>
      <c r="EJW234" s="727"/>
      <c r="EJZ234" s="403"/>
      <c r="EKA234" s="403"/>
      <c r="EKM234" s="727"/>
      <c r="EKP234" s="403"/>
      <c r="EKQ234" s="403"/>
      <c r="ELC234" s="727"/>
      <c r="ELF234" s="403"/>
      <c r="ELG234" s="403"/>
      <c r="ELS234" s="727"/>
      <c r="ELV234" s="403"/>
      <c r="ELW234" s="403"/>
      <c r="EMI234" s="727"/>
      <c r="EML234" s="403"/>
      <c r="EMM234" s="403"/>
      <c r="EMY234" s="727"/>
      <c r="ENB234" s="403"/>
      <c r="ENC234" s="403"/>
      <c r="ENO234" s="727"/>
      <c r="ENR234" s="403"/>
      <c r="ENS234" s="403"/>
      <c r="EOE234" s="727"/>
      <c r="EOH234" s="403"/>
      <c r="EOI234" s="403"/>
      <c r="EOU234" s="727"/>
      <c r="EOX234" s="403"/>
      <c r="EOY234" s="403"/>
      <c r="EPK234" s="727"/>
      <c r="EPN234" s="403"/>
      <c r="EPO234" s="403"/>
      <c r="EQA234" s="727"/>
      <c r="EQD234" s="403"/>
      <c r="EQE234" s="403"/>
      <c r="EQQ234" s="727"/>
      <c r="EQT234" s="403"/>
      <c r="EQU234" s="403"/>
      <c r="ERG234" s="727"/>
      <c r="ERJ234" s="403"/>
      <c r="ERK234" s="403"/>
      <c r="ERW234" s="727"/>
      <c r="ERZ234" s="403"/>
      <c r="ESA234" s="403"/>
      <c r="ESM234" s="727"/>
      <c r="ESP234" s="403"/>
      <c r="ESQ234" s="403"/>
      <c r="ETC234" s="727"/>
      <c r="ETF234" s="403"/>
      <c r="ETG234" s="403"/>
      <c r="ETS234" s="727"/>
      <c r="ETV234" s="403"/>
      <c r="ETW234" s="403"/>
      <c r="EUI234" s="727"/>
      <c r="EUL234" s="403"/>
      <c r="EUM234" s="403"/>
      <c r="EUY234" s="727"/>
      <c r="EVB234" s="403"/>
      <c r="EVC234" s="403"/>
      <c r="EVO234" s="727"/>
      <c r="EVR234" s="403"/>
      <c r="EVS234" s="403"/>
      <c r="EWE234" s="727"/>
      <c r="EWH234" s="403"/>
      <c r="EWI234" s="403"/>
      <c r="EWU234" s="727"/>
      <c r="EWX234" s="403"/>
      <c r="EWY234" s="403"/>
      <c r="EXK234" s="727"/>
      <c r="EXN234" s="403"/>
      <c r="EXO234" s="403"/>
      <c r="EYA234" s="727"/>
      <c r="EYD234" s="403"/>
      <c r="EYE234" s="403"/>
      <c r="EYQ234" s="727"/>
      <c r="EYT234" s="403"/>
      <c r="EYU234" s="403"/>
      <c r="EZG234" s="727"/>
      <c r="EZJ234" s="403"/>
      <c r="EZK234" s="403"/>
      <c r="EZW234" s="727"/>
      <c r="EZZ234" s="403"/>
      <c r="FAA234" s="403"/>
      <c r="FAM234" s="727"/>
      <c r="FAP234" s="403"/>
      <c r="FAQ234" s="403"/>
      <c r="FBC234" s="727"/>
      <c r="FBF234" s="403"/>
      <c r="FBG234" s="403"/>
      <c r="FBS234" s="727"/>
      <c r="FBV234" s="403"/>
      <c r="FBW234" s="403"/>
      <c r="FCI234" s="727"/>
      <c r="FCL234" s="403"/>
      <c r="FCM234" s="403"/>
      <c r="FCY234" s="727"/>
      <c r="FDB234" s="403"/>
      <c r="FDC234" s="403"/>
      <c r="FDO234" s="727"/>
      <c r="FDR234" s="403"/>
      <c r="FDS234" s="403"/>
      <c r="FEE234" s="727"/>
      <c r="FEH234" s="403"/>
      <c r="FEI234" s="403"/>
      <c r="FEU234" s="727"/>
      <c r="FEX234" s="403"/>
      <c r="FEY234" s="403"/>
      <c r="FFK234" s="727"/>
      <c r="FFN234" s="403"/>
      <c r="FFO234" s="403"/>
      <c r="FGA234" s="727"/>
      <c r="FGD234" s="403"/>
      <c r="FGE234" s="403"/>
      <c r="FGQ234" s="727"/>
      <c r="FGT234" s="403"/>
      <c r="FGU234" s="403"/>
      <c r="FHG234" s="727"/>
      <c r="FHJ234" s="403"/>
      <c r="FHK234" s="403"/>
      <c r="FHW234" s="727"/>
      <c r="FHZ234" s="403"/>
      <c r="FIA234" s="403"/>
      <c r="FIM234" s="727"/>
      <c r="FIP234" s="403"/>
      <c r="FIQ234" s="403"/>
      <c r="FJC234" s="727"/>
      <c r="FJF234" s="403"/>
      <c r="FJG234" s="403"/>
      <c r="FJS234" s="727"/>
      <c r="FJV234" s="403"/>
      <c r="FJW234" s="403"/>
      <c r="FKI234" s="727"/>
      <c r="FKL234" s="403"/>
      <c r="FKM234" s="403"/>
      <c r="FKY234" s="727"/>
      <c r="FLB234" s="403"/>
      <c r="FLC234" s="403"/>
      <c r="FLO234" s="727"/>
      <c r="FLR234" s="403"/>
      <c r="FLS234" s="403"/>
      <c r="FME234" s="727"/>
      <c r="FMH234" s="403"/>
      <c r="FMI234" s="403"/>
      <c r="FMU234" s="727"/>
      <c r="FMX234" s="403"/>
      <c r="FMY234" s="403"/>
      <c r="FNK234" s="727"/>
      <c r="FNN234" s="403"/>
      <c r="FNO234" s="403"/>
      <c r="FOA234" s="727"/>
      <c r="FOD234" s="403"/>
      <c r="FOE234" s="403"/>
      <c r="FOQ234" s="727"/>
      <c r="FOT234" s="403"/>
      <c r="FOU234" s="403"/>
      <c r="FPG234" s="727"/>
      <c r="FPJ234" s="403"/>
      <c r="FPK234" s="403"/>
      <c r="FPW234" s="727"/>
      <c r="FPZ234" s="403"/>
      <c r="FQA234" s="403"/>
      <c r="FQM234" s="727"/>
      <c r="FQP234" s="403"/>
      <c r="FQQ234" s="403"/>
      <c r="FRC234" s="727"/>
      <c r="FRF234" s="403"/>
      <c r="FRG234" s="403"/>
      <c r="FRS234" s="727"/>
      <c r="FRV234" s="403"/>
      <c r="FRW234" s="403"/>
      <c r="FSI234" s="727"/>
      <c r="FSL234" s="403"/>
      <c r="FSM234" s="403"/>
      <c r="FSY234" s="727"/>
      <c r="FTB234" s="403"/>
      <c r="FTC234" s="403"/>
      <c r="FTO234" s="727"/>
      <c r="FTR234" s="403"/>
      <c r="FTS234" s="403"/>
      <c r="FUE234" s="727"/>
      <c r="FUH234" s="403"/>
      <c r="FUI234" s="403"/>
      <c r="FUU234" s="727"/>
      <c r="FUX234" s="403"/>
      <c r="FUY234" s="403"/>
      <c r="FVK234" s="727"/>
      <c r="FVN234" s="403"/>
      <c r="FVO234" s="403"/>
      <c r="FWA234" s="727"/>
      <c r="FWD234" s="403"/>
      <c r="FWE234" s="403"/>
      <c r="FWQ234" s="727"/>
      <c r="FWT234" s="403"/>
      <c r="FWU234" s="403"/>
      <c r="FXG234" s="727"/>
      <c r="FXJ234" s="403"/>
      <c r="FXK234" s="403"/>
      <c r="FXW234" s="727"/>
      <c r="FXZ234" s="403"/>
      <c r="FYA234" s="403"/>
      <c r="FYM234" s="727"/>
      <c r="FYP234" s="403"/>
      <c r="FYQ234" s="403"/>
      <c r="FZC234" s="727"/>
      <c r="FZF234" s="403"/>
      <c r="FZG234" s="403"/>
      <c r="FZS234" s="727"/>
      <c r="FZV234" s="403"/>
      <c r="FZW234" s="403"/>
      <c r="GAI234" s="727"/>
      <c r="GAL234" s="403"/>
      <c r="GAM234" s="403"/>
      <c r="GAY234" s="727"/>
      <c r="GBB234" s="403"/>
      <c r="GBC234" s="403"/>
      <c r="GBO234" s="727"/>
      <c r="GBR234" s="403"/>
      <c r="GBS234" s="403"/>
      <c r="GCE234" s="727"/>
      <c r="GCH234" s="403"/>
      <c r="GCI234" s="403"/>
      <c r="GCU234" s="727"/>
      <c r="GCX234" s="403"/>
      <c r="GCY234" s="403"/>
      <c r="GDK234" s="727"/>
      <c r="GDN234" s="403"/>
      <c r="GDO234" s="403"/>
      <c r="GEA234" s="727"/>
      <c r="GED234" s="403"/>
      <c r="GEE234" s="403"/>
      <c r="GEQ234" s="727"/>
      <c r="GET234" s="403"/>
      <c r="GEU234" s="403"/>
      <c r="GFG234" s="727"/>
      <c r="GFJ234" s="403"/>
      <c r="GFK234" s="403"/>
      <c r="GFW234" s="727"/>
      <c r="GFZ234" s="403"/>
      <c r="GGA234" s="403"/>
      <c r="GGM234" s="727"/>
      <c r="GGP234" s="403"/>
      <c r="GGQ234" s="403"/>
      <c r="GHC234" s="727"/>
      <c r="GHF234" s="403"/>
      <c r="GHG234" s="403"/>
      <c r="GHS234" s="727"/>
      <c r="GHV234" s="403"/>
      <c r="GHW234" s="403"/>
      <c r="GII234" s="727"/>
      <c r="GIL234" s="403"/>
      <c r="GIM234" s="403"/>
      <c r="GIY234" s="727"/>
      <c r="GJB234" s="403"/>
      <c r="GJC234" s="403"/>
      <c r="GJO234" s="727"/>
      <c r="GJR234" s="403"/>
      <c r="GJS234" s="403"/>
      <c r="GKE234" s="727"/>
      <c r="GKH234" s="403"/>
      <c r="GKI234" s="403"/>
      <c r="GKU234" s="727"/>
      <c r="GKX234" s="403"/>
      <c r="GKY234" s="403"/>
      <c r="GLK234" s="727"/>
      <c r="GLN234" s="403"/>
      <c r="GLO234" s="403"/>
      <c r="GMA234" s="727"/>
      <c r="GMD234" s="403"/>
      <c r="GME234" s="403"/>
      <c r="GMQ234" s="727"/>
      <c r="GMT234" s="403"/>
      <c r="GMU234" s="403"/>
      <c r="GNG234" s="727"/>
      <c r="GNJ234" s="403"/>
      <c r="GNK234" s="403"/>
      <c r="GNW234" s="727"/>
      <c r="GNZ234" s="403"/>
      <c r="GOA234" s="403"/>
      <c r="GOM234" s="727"/>
      <c r="GOP234" s="403"/>
      <c r="GOQ234" s="403"/>
      <c r="GPC234" s="727"/>
      <c r="GPF234" s="403"/>
      <c r="GPG234" s="403"/>
      <c r="GPS234" s="727"/>
      <c r="GPV234" s="403"/>
      <c r="GPW234" s="403"/>
      <c r="GQI234" s="727"/>
      <c r="GQL234" s="403"/>
      <c r="GQM234" s="403"/>
      <c r="GQY234" s="727"/>
      <c r="GRB234" s="403"/>
      <c r="GRC234" s="403"/>
      <c r="GRO234" s="727"/>
      <c r="GRR234" s="403"/>
      <c r="GRS234" s="403"/>
      <c r="GSE234" s="727"/>
      <c r="GSH234" s="403"/>
      <c r="GSI234" s="403"/>
      <c r="GSU234" s="727"/>
      <c r="GSX234" s="403"/>
      <c r="GSY234" s="403"/>
      <c r="GTK234" s="727"/>
      <c r="GTN234" s="403"/>
      <c r="GTO234" s="403"/>
      <c r="GUA234" s="727"/>
      <c r="GUD234" s="403"/>
      <c r="GUE234" s="403"/>
      <c r="GUQ234" s="727"/>
      <c r="GUT234" s="403"/>
      <c r="GUU234" s="403"/>
      <c r="GVG234" s="727"/>
      <c r="GVJ234" s="403"/>
      <c r="GVK234" s="403"/>
      <c r="GVW234" s="727"/>
      <c r="GVZ234" s="403"/>
      <c r="GWA234" s="403"/>
      <c r="GWM234" s="727"/>
      <c r="GWP234" s="403"/>
      <c r="GWQ234" s="403"/>
      <c r="GXC234" s="727"/>
      <c r="GXF234" s="403"/>
      <c r="GXG234" s="403"/>
      <c r="GXS234" s="727"/>
      <c r="GXV234" s="403"/>
      <c r="GXW234" s="403"/>
      <c r="GYI234" s="727"/>
      <c r="GYL234" s="403"/>
      <c r="GYM234" s="403"/>
      <c r="GYY234" s="727"/>
      <c r="GZB234" s="403"/>
      <c r="GZC234" s="403"/>
      <c r="GZO234" s="727"/>
      <c r="GZR234" s="403"/>
      <c r="GZS234" s="403"/>
      <c r="HAE234" s="727"/>
      <c r="HAH234" s="403"/>
      <c r="HAI234" s="403"/>
      <c r="HAU234" s="727"/>
      <c r="HAX234" s="403"/>
      <c r="HAY234" s="403"/>
      <c r="HBK234" s="727"/>
      <c r="HBN234" s="403"/>
      <c r="HBO234" s="403"/>
      <c r="HCA234" s="727"/>
      <c r="HCD234" s="403"/>
      <c r="HCE234" s="403"/>
      <c r="HCQ234" s="727"/>
      <c r="HCT234" s="403"/>
      <c r="HCU234" s="403"/>
      <c r="HDG234" s="727"/>
      <c r="HDJ234" s="403"/>
      <c r="HDK234" s="403"/>
      <c r="HDW234" s="727"/>
      <c r="HDZ234" s="403"/>
      <c r="HEA234" s="403"/>
      <c r="HEM234" s="727"/>
      <c r="HEP234" s="403"/>
      <c r="HEQ234" s="403"/>
      <c r="HFC234" s="727"/>
      <c r="HFF234" s="403"/>
      <c r="HFG234" s="403"/>
      <c r="HFS234" s="727"/>
      <c r="HFV234" s="403"/>
      <c r="HFW234" s="403"/>
      <c r="HGI234" s="727"/>
      <c r="HGL234" s="403"/>
      <c r="HGM234" s="403"/>
      <c r="HGY234" s="727"/>
      <c r="HHB234" s="403"/>
      <c r="HHC234" s="403"/>
      <c r="HHO234" s="727"/>
      <c r="HHR234" s="403"/>
      <c r="HHS234" s="403"/>
      <c r="HIE234" s="727"/>
      <c r="HIH234" s="403"/>
      <c r="HII234" s="403"/>
      <c r="HIU234" s="727"/>
      <c r="HIX234" s="403"/>
      <c r="HIY234" s="403"/>
      <c r="HJK234" s="727"/>
      <c r="HJN234" s="403"/>
      <c r="HJO234" s="403"/>
      <c r="HKA234" s="727"/>
      <c r="HKD234" s="403"/>
      <c r="HKE234" s="403"/>
      <c r="HKQ234" s="727"/>
      <c r="HKT234" s="403"/>
      <c r="HKU234" s="403"/>
      <c r="HLG234" s="727"/>
      <c r="HLJ234" s="403"/>
      <c r="HLK234" s="403"/>
      <c r="HLW234" s="727"/>
      <c r="HLZ234" s="403"/>
      <c r="HMA234" s="403"/>
      <c r="HMM234" s="727"/>
      <c r="HMP234" s="403"/>
      <c r="HMQ234" s="403"/>
      <c r="HNC234" s="727"/>
      <c r="HNF234" s="403"/>
      <c r="HNG234" s="403"/>
      <c r="HNS234" s="727"/>
      <c r="HNV234" s="403"/>
      <c r="HNW234" s="403"/>
      <c r="HOI234" s="727"/>
      <c r="HOL234" s="403"/>
      <c r="HOM234" s="403"/>
      <c r="HOY234" s="727"/>
      <c r="HPB234" s="403"/>
      <c r="HPC234" s="403"/>
      <c r="HPO234" s="727"/>
      <c r="HPR234" s="403"/>
      <c r="HPS234" s="403"/>
      <c r="HQE234" s="727"/>
      <c r="HQH234" s="403"/>
      <c r="HQI234" s="403"/>
      <c r="HQU234" s="727"/>
      <c r="HQX234" s="403"/>
      <c r="HQY234" s="403"/>
      <c r="HRK234" s="727"/>
      <c r="HRN234" s="403"/>
      <c r="HRO234" s="403"/>
      <c r="HSA234" s="727"/>
      <c r="HSD234" s="403"/>
      <c r="HSE234" s="403"/>
      <c r="HSQ234" s="727"/>
      <c r="HST234" s="403"/>
      <c r="HSU234" s="403"/>
      <c r="HTG234" s="727"/>
      <c r="HTJ234" s="403"/>
      <c r="HTK234" s="403"/>
      <c r="HTW234" s="727"/>
      <c r="HTZ234" s="403"/>
      <c r="HUA234" s="403"/>
      <c r="HUM234" s="727"/>
      <c r="HUP234" s="403"/>
      <c r="HUQ234" s="403"/>
      <c r="HVC234" s="727"/>
      <c r="HVF234" s="403"/>
      <c r="HVG234" s="403"/>
      <c r="HVS234" s="727"/>
      <c r="HVV234" s="403"/>
      <c r="HVW234" s="403"/>
      <c r="HWI234" s="727"/>
      <c r="HWL234" s="403"/>
      <c r="HWM234" s="403"/>
      <c r="HWY234" s="727"/>
      <c r="HXB234" s="403"/>
      <c r="HXC234" s="403"/>
      <c r="HXO234" s="727"/>
      <c r="HXR234" s="403"/>
      <c r="HXS234" s="403"/>
      <c r="HYE234" s="727"/>
      <c r="HYH234" s="403"/>
      <c r="HYI234" s="403"/>
      <c r="HYU234" s="727"/>
      <c r="HYX234" s="403"/>
      <c r="HYY234" s="403"/>
      <c r="HZK234" s="727"/>
      <c r="HZN234" s="403"/>
      <c r="HZO234" s="403"/>
      <c r="IAA234" s="727"/>
      <c r="IAD234" s="403"/>
      <c r="IAE234" s="403"/>
      <c r="IAQ234" s="727"/>
      <c r="IAT234" s="403"/>
      <c r="IAU234" s="403"/>
      <c r="IBG234" s="727"/>
      <c r="IBJ234" s="403"/>
      <c r="IBK234" s="403"/>
      <c r="IBW234" s="727"/>
      <c r="IBZ234" s="403"/>
      <c r="ICA234" s="403"/>
      <c r="ICM234" s="727"/>
      <c r="ICP234" s="403"/>
      <c r="ICQ234" s="403"/>
      <c r="IDC234" s="727"/>
      <c r="IDF234" s="403"/>
      <c r="IDG234" s="403"/>
      <c r="IDS234" s="727"/>
      <c r="IDV234" s="403"/>
      <c r="IDW234" s="403"/>
      <c r="IEI234" s="727"/>
      <c r="IEL234" s="403"/>
      <c r="IEM234" s="403"/>
      <c r="IEY234" s="727"/>
      <c r="IFB234" s="403"/>
      <c r="IFC234" s="403"/>
      <c r="IFO234" s="727"/>
      <c r="IFR234" s="403"/>
      <c r="IFS234" s="403"/>
      <c r="IGE234" s="727"/>
      <c r="IGH234" s="403"/>
      <c r="IGI234" s="403"/>
      <c r="IGU234" s="727"/>
      <c r="IGX234" s="403"/>
      <c r="IGY234" s="403"/>
      <c r="IHK234" s="727"/>
      <c r="IHN234" s="403"/>
      <c r="IHO234" s="403"/>
      <c r="IIA234" s="727"/>
      <c r="IID234" s="403"/>
      <c r="IIE234" s="403"/>
      <c r="IIQ234" s="727"/>
      <c r="IIT234" s="403"/>
      <c r="IIU234" s="403"/>
      <c r="IJG234" s="727"/>
      <c r="IJJ234" s="403"/>
      <c r="IJK234" s="403"/>
      <c r="IJW234" s="727"/>
      <c r="IJZ234" s="403"/>
      <c r="IKA234" s="403"/>
      <c r="IKM234" s="727"/>
      <c r="IKP234" s="403"/>
      <c r="IKQ234" s="403"/>
      <c r="ILC234" s="727"/>
      <c r="ILF234" s="403"/>
      <c r="ILG234" s="403"/>
      <c r="ILS234" s="727"/>
      <c r="ILV234" s="403"/>
      <c r="ILW234" s="403"/>
      <c r="IMI234" s="727"/>
      <c r="IML234" s="403"/>
      <c r="IMM234" s="403"/>
      <c r="IMY234" s="727"/>
      <c r="INB234" s="403"/>
      <c r="INC234" s="403"/>
      <c r="INO234" s="727"/>
      <c r="INR234" s="403"/>
      <c r="INS234" s="403"/>
      <c r="IOE234" s="727"/>
      <c r="IOH234" s="403"/>
      <c r="IOI234" s="403"/>
      <c r="IOU234" s="727"/>
      <c r="IOX234" s="403"/>
      <c r="IOY234" s="403"/>
      <c r="IPK234" s="727"/>
      <c r="IPN234" s="403"/>
      <c r="IPO234" s="403"/>
      <c r="IQA234" s="727"/>
      <c r="IQD234" s="403"/>
      <c r="IQE234" s="403"/>
      <c r="IQQ234" s="727"/>
      <c r="IQT234" s="403"/>
      <c r="IQU234" s="403"/>
      <c r="IRG234" s="727"/>
      <c r="IRJ234" s="403"/>
      <c r="IRK234" s="403"/>
      <c r="IRW234" s="727"/>
      <c r="IRZ234" s="403"/>
      <c r="ISA234" s="403"/>
      <c r="ISM234" s="727"/>
      <c r="ISP234" s="403"/>
      <c r="ISQ234" s="403"/>
      <c r="ITC234" s="727"/>
      <c r="ITF234" s="403"/>
      <c r="ITG234" s="403"/>
      <c r="ITS234" s="727"/>
      <c r="ITV234" s="403"/>
      <c r="ITW234" s="403"/>
      <c r="IUI234" s="727"/>
      <c r="IUL234" s="403"/>
      <c r="IUM234" s="403"/>
      <c r="IUY234" s="727"/>
      <c r="IVB234" s="403"/>
      <c r="IVC234" s="403"/>
      <c r="IVO234" s="727"/>
      <c r="IVR234" s="403"/>
      <c r="IVS234" s="403"/>
      <c r="IWE234" s="727"/>
      <c r="IWH234" s="403"/>
      <c r="IWI234" s="403"/>
      <c r="IWU234" s="727"/>
      <c r="IWX234" s="403"/>
      <c r="IWY234" s="403"/>
      <c r="IXK234" s="727"/>
      <c r="IXN234" s="403"/>
      <c r="IXO234" s="403"/>
      <c r="IYA234" s="727"/>
      <c r="IYD234" s="403"/>
      <c r="IYE234" s="403"/>
      <c r="IYQ234" s="727"/>
      <c r="IYT234" s="403"/>
      <c r="IYU234" s="403"/>
      <c r="IZG234" s="727"/>
      <c r="IZJ234" s="403"/>
      <c r="IZK234" s="403"/>
      <c r="IZW234" s="727"/>
      <c r="IZZ234" s="403"/>
      <c r="JAA234" s="403"/>
      <c r="JAM234" s="727"/>
      <c r="JAP234" s="403"/>
      <c r="JAQ234" s="403"/>
      <c r="JBC234" s="727"/>
      <c r="JBF234" s="403"/>
      <c r="JBG234" s="403"/>
      <c r="JBS234" s="727"/>
      <c r="JBV234" s="403"/>
      <c r="JBW234" s="403"/>
      <c r="JCI234" s="727"/>
      <c r="JCL234" s="403"/>
      <c r="JCM234" s="403"/>
      <c r="JCY234" s="727"/>
      <c r="JDB234" s="403"/>
      <c r="JDC234" s="403"/>
      <c r="JDO234" s="727"/>
      <c r="JDR234" s="403"/>
      <c r="JDS234" s="403"/>
      <c r="JEE234" s="727"/>
      <c r="JEH234" s="403"/>
      <c r="JEI234" s="403"/>
      <c r="JEU234" s="727"/>
      <c r="JEX234" s="403"/>
      <c r="JEY234" s="403"/>
      <c r="JFK234" s="727"/>
      <c r="JFN234" s="403"/>
      <c r="JFO234" s="403"/>
      <c r="JGA234" s="727"/>
      <c r="JGD234" s="403"/>
      <c r="JGE234" s="403"/>
      <c r="JGQ234" s="727"/>
      <c r="JGT234" s="403"/>
      <c r="JGU234" s="403"/>
      <c r="JHG234" s="727"/>
      <c r="JHJ234" s="403"/>
      <c r="JHK234" s="403"/>
      <c r="JHW234" s="727"/>
      <c r="JHZ234" s="403"/>
      <c r="JIA234" s="403"/>
      <c r="JIM234" s="727"/>
      <c r="JIP234" s="403"/>
      <c r="JIQ234" s="403"/>
      <c r="JJC234" s="727"/>
      <c r="JJF234" s="403"/>
      <c r="JJG234" s="403"/>
      <c r="JJS234" s="727"/>
      <c r="JJV234" s="403"/>
      <c r="JJW234" s="403"/>
      <c r="JKI234" s="727"/>
      <c r="JKL234" s="403"/>
      <c r="JKM234" s="403"/>
      <c r="JKY234" s="727"/>
      <c r="JLB234" s="403"/>
      <c r="JLC234" s="403"/>
      <c r="JLO234" s="727"/>
      <c r="JLR234" s="403"/>
      <c r="JLS234" s="403"/>
      <c r="JME234" s="727"/>
      <c r="JMH234" s="403"/>
      <c r="JMI234" s="403"/>
      <c r="JMU234" s="727"/>
      <c r="JMX234" s="403"/>
      <c r="JMY234" s="403"/>
      <c r="JNK234" s="727"/>
      <c r="JNN234" s="403"/>
      <c r="JNO234" s="403"/>
      <c r="JOA234" s="727"/>
      <c r="JOD234" s="403"/>
      <c r="JOE234" s="403"/>
      <c r="JOQ234" s="727"/>
      <c r="JOT234" s="403"/>
      <c r="JOU234" s="403"/>
      <c r="JPG234" s="727"/>
      <c r="JPJ234" s="403"/>
      <c r="JPK234" s="403"/>
      <c r="JPW234" s="727"/>
      <c r="JPZ234" s="403"/>
      <c r="JQA234" s="403"/>
      <c r="JQM234" s="727"/>
      <c r="JQP234" s="403"/>
      <c r="JQQ234" s="403"/>
      <c r="JRC234" s="727"/>
      <c r="JRF234" s="403"/>
      <c r="JRG234" s="403"/>
      <c r="JRS234" s="727"/>
      <c r="JRV234" s="403"/>
      <c r="JRW234" s="403"/>
      <c r="JSI234" s="727"/>
      <c r="JSL234" s="403"/>
      <c r="JSM234" s="403"/>
      <c r="JSY234" s="727"/>
      <c r="JTB234" s="403"/>
      <c r="JTC234" s="403"/>
      <c r="JTO234" s="727"/>
      <c r="JTR234" s="403"/>
      <c r="JTS234" s="403"/>
      <c r="JUE234" s="727"/>
      <c r="JUH234" s="403"/>
      <c r="JUI234" s="403"/>
      <c r="JUU234" s="727"/>
      <c r="JUX234" s="403"/>
      <c r="JUY234" s="403"/>
      <c r="JVK234" s="727"/>
      <c r="JVN234" s="403"/>
      <c r="JVO234" s="403"/>
      <c r="JWA234" s="727"/>
      <c r="JWD234" s="403"/>
      <c r="JWE234" s="403"/>
      <c r="JWQ234" s="727"/>
      <c r="JWT234" s="403"/>
      <c r="JWU234" s="403"/>
      <c r="JXG234" s="727"/>
      <c r="JXJ234" s="403"/>
      <c r="JXK234" s="403"/>
      <c r="JXW234" s="727"/>
      <c r="JXZ234" s="403"/>
      <c r="JYA234" s="403"/>
      <c r="JYM234" s="727"/>
      <c r="JYP234" s="403"/>
      <c r="JYQ234" s="403"/>
      <c r="JZC234" s="727"/>
      <c r="JZF234" s="403"/>
      <c r="JZG234" s="403"/>
      <c r="JZS234" s="727"/>
      <c r="JZV234" s="403"/>
      <c r="JZW234" s="403"/>
      <c r="KAI234" s="727"/>
      <c r="KAL234" s="403"/>
      <c r="KAM234" s="403"/>
      <c r="KAY234" s="727"/>
      <c r="KBB234" s="403"/>
      <c r="KBC234" s="403"/>
      <c r="KBO234" s="727"/>
      <c r="KBR234" s="403"/>
      <c r="KBS234" s="403"/>
      <c r="KCE234" s="727"/>
      <c r="KCH234" s="403"/>
      <c r="KCI234" s="403"/>
      <c r="KCU234" s="727"/>
      <c r="KCX234" s="403"/>
      <c r="KCY234" s="403"/>
      <c r="KDK234" s="727"/>
      <c r="KDN234" s="403"/>
      <c r="KDO234" s="403"/>
      <c r="KEA234" s="727"/>
      <c r="KED234" s="403"/>
      <c r="KEE234" s="403"/>
      <c r="KEQ234" s="727"/>
      <c r="KET234" s="403"/>
      <c r="KEU234" s="403"/>
      <c r="KFG234" s="727"/>
      <c r="KFJ234" s="403"/>
      <c r="KFK234" s="403"/>
      <c r="KFW234" s="727"/>
      <c r="KFZ234" s="403"/>
      <c r="KGA234" s="403"/>
      <c r="KGM234" s="727"/>
      <c r="KGP234" s="403"/>
      <c r="KGQ234" s="403"/>
      <c r="KHC234" s="727"/>
      <c r="KHF234" s="403"/>
      <c r="KHG234" s="403"/>
      <c r="KHS234" s="727"/>
      <c r="KHV234" s="403"/>
      <c r="KHW234" s="403"/>
      <c r="KII234" s="727"/>
      <c r="KIL234" s="403"/>
      <c r="KIM234" s="403"/>
      <c r="KIY234" s="727"/>
      <c r="KJB234" s="403"/>
      <c r="KJC234" s="403"/>
      <c r="KJO234" s="727"/>
      <c r="KJR234" s="403"/>
      <c r="KJS234" s="403"/>
      <c r="KKE234" s="727"/>
      <c r="KKH234" s="403"/>
      <c r="KKI234" s="403"/>
      <c r="KKU234" s="727"/>
      <c r="KKX234" s="403"/>
      <c r="KKY234" s="403"/>
      <c r="KLK234" s="727"/>
      <c r="KLN234" s="403"/>
      <c r="KLO234" s="403"/>
      <c r="KMA234" s="727"/>
      <c r="KMD234" s="403"/>
      <c r="KME234" s="403"/>
      <c r="KMQ234" s="727"/>
      <c r="KMT234" s="403"/>
      <c r="KMU234" s="403"/>
      <c r="KNG234" s="727"/>
      <c r="KNJ234" s="403"/>
      <c r="KNK234" s="403"/>
      <c r="KNW234" s="727"/>
      <c r="KNZ234" s="403"/>
      <c r="KOA234" s="403"/>
      <c r="KOM234" s="727"/>
      <c r="KOP234" s="403"/>
      <c r="KOQ234" s="403"/>
      <c r="KPC234" s="727"/>
      <c r="KPF234" s="403"/>
      <c r="KPG234" s="403"/>
      <c r="KPS234" s="727"/>
      <c r="KPV234" s="403"/>
      <c r="KPW234" s="403"/>
      <c r="KQI234" s="727"/>
      <c r="KQL234" s="403"/>
      <c r="KQM234" s="403"/>
      <c r="KQY234" s="727"/>
      <c r="KRB234" s="403"/>
      <c r="KRC234" s="403"/>
      <c r="KRO234" s="727"/>
      <c r="KRR234" s="403"/>
      <c r="KRS234" s="403"/>
      <c r="KSE234" s="727"/>
      <c r="KSH234" s="403"/>
      <c r="KSI234" s="403"/>
      <c r="KSU234" s="727"/>
      <c r="KSX234" s="403"/>
      <c r="KSY234" s="403"/>
      <c r="KTK234" s="727"/>
      <c r="KTN234" s="403"/>
      <c r="KTO234" s="403"/>
      <c r="KUA234" s="727"/>
      <c r="KUD234" s="403"/>
      <c r="KUE234" s="403"/>
      <c r="KUQ234" s="727"/>
      <c r="KUT234" s="403"/>
      <c r="KUU234" s="403"/>
      <c r="KVG234" s="727"/>
      <c r="KVJ234" s="403"/>
      <c r="KVK234" s="403"/>
      <c r="KVW234" s="727"/>
      <c r="KVZ234" s="403"/>
      <c r="KWA234" s="403"/>
      <c r="KWM234" s="727"/>
      <c r="KWP234" s="403"/>
      <c r="KWQ234" s="403"/>
      <c r="KXC234" s="727"/>
      <c r="KXF234" s="403"/>
      <c r="KXG234" s="403"/>
      <c r="KXS234" s="727"/>
      <c r="KXV234" s="403"/>
      <c r="KXW234" s="403"/>
      <c r="KYI234" s="727"/>
      <c r="KYL234" s="403"/>
      <c r="KYM234" s="403"/>
      <c r="KYY234" s="727"/>
      <c r="KZB234" s="403"/>
      <c r="KZC234" s="403"/>
      <c r="KZO234" s="727"/>
      <c r="KZR234" s="403"/>
      <c r="KZS234" s="403"/>
      <c r="LAE234" s="727"/>
      <c r="LAH234" s="403"/>
      <c r="LAI234" s="403"/>
      <c r="LAU234" s="727"/>
      <c r="LAX234" s="403"/>
      <c r="LAY234" s="403"/>
      <c r="LBK234" s="727"/>
      <c r="LBN234" s="403"/>
      <c r="LBO234" s="403"/>
      <c r="LCA234" s="727"/>
      <c r="LCD234" s="403"/>
      <c r="LCE234" s="403"/>
      <c r="LCQ234" s="727"/>
      <c r="LCT234" s="403"/>
      <c r="LCU234" s="403"/>
      <c r="LDG234" s="727"/>
      <c r="LDJ234" s="403"/>
      <c r="LDK234" s="403"/>
      <c r="LDW234" s="727"/>
      <c r="LDZ234" s="403"/>
      <c r="LEA234" s="403"/>
      <c r="LEM234" s="727"/>
      <c r="LEP234" s="403"/>
      <c r="LEQ234" s="403"/>
      <c r="LFC234" s="727"/>
      <c r="LFF234" s="403"/>
      <c r="LFG234" s="403"/>
      <c r="LFS234" s="727"/>
      <c r="LFV234" s="403"/>
      <c r="LFW234" s="403"/>
      <c r="LGI234" s="727"/>
      <c r="LGL234" s="403"/>
      <c r="LGM234" s="403"/>
      <c r="LGY234" s="727"/>
      <c r="LHB234" s="403"/>
      <c r="LHC234" s="403"/>
      <c r="LHO234" s="727"/>
      <c r="LHR234" s="403"/>
      <c r="LHS234" s="403"/>
      <c r="LIE234" s="727"/>
      <c r="LIH234" s="403"/>
      <c r="LII234" s="403"/>
      <c r="LIU234" s="727"/>
      <c r="LIX234" s="403"/>
      <c r="LIY234" s="403"/>
      <c r="LJK234" s="727"/>
      <c r="LJN234" s="403"/>
      <c r="LJO234" s="403"/>
      <c r="LKA234" s="727"/>
      <c r="LKD234" s="403"/>
      <c r="LKE234" s="403"/>
      <c r="LKQ234" s="727"/>
      <c r="LKT234" s="403"/>
      <c r="LKU234" s="403"/>
      <c r="LLG234" s="727"/>
      <c r="LLJ234" s="403"/>
      <c r="LLK234" s="403"/>
      <c r="LLW234" s="727"/>
      <c r="LLZ234" s="403"/>
      <c r="LMA234" s="403"/>
      <c r="LMM234" s="727"/>
      <c r="LMP234" s="403"/>
      <c r="LMQ234" s="403"/>
      <c r="LNC234" s="727"/>
      <c r="LNF234" s="403"/>
      <c r="LNG234" s="403"/>
      <c r="LNS234" s="727"/>
      <c r="LNV234" s="403"/>
      <c r="LNW234" s="403"/>
      <c r="LOI234" s="727"/>
      <c r="LOL234" s="403"/>
      <c r="LOM234" s="403"/>
      <c r="LOY234" s="727"/>
      <c r="LPB234" s="403"/>
      <c r="LPC234" s="403"/>
      <c r="LPO234" s="727"/>
      <c r="LPR234" s="403"/>
      <c r="LPS234" s="403"/>
      <c r="LQE234" s="727"/>
      <c r="LQH234" s="403"/>
      <c r="LQI234" s="403"/>
      <c r="LQU234" s="727"/>
      <c r="LQX234" s="403"/>
      <c r="LQY234" s="403"/>
      <c r="LRK234" s="727"/>
      <c r="LRN234" s="403"/>
      <c r="LRO234" s="403"/>
      <c r="LSA234" s="727"/>
      <c r="LSD234" s="403"/>
      <c r="LSE234" s="403"/>
      <c r="LSQ234" s="727"/>
      <c r="LST234" s="403"/>
      <c r="LSU234" s="403"/>
      <c r="LTG234" s="727"/>
      <c r="LTJ234" s="403"/>
      <c r="LTK234" s="403"/>
      <c r="LTW234" s="727"/>
      <c r="LTZ234" s="403"/>
      <c r="LUA234" s="403"/>
      <c r="LUM234" s="727"/>
      <c r="LUP234" s="403"/>
      <c r="LUQ234" s="403"/>
      <c r="LVC234" s="727"/>
      <c r="LVF234" s="403"/>
      <c r="LVG234" s="403"/>
      <c r="LVS234" s="727"/>
      <c r="LVV234" s="403"/>
      <c r="LVW234" s="403"/>
      <c r="LWI234" s="727"/>
      <c r="LWL234" s="403"/>
      <c r="LWM234" s="403"/>
      <c r="LWY234" s="727"/>
      <c r="LXB234" s="403"/>
      <c r="LXC234" s="403"/>
      <c r="LXO234" s="727"/>
      <c r="LXR234" s="403"/>
      <c r="LXS234" s="403"/>
      <c r="LYE234" s="727"/>
      <c r="LYH234" s="403"/>
      <c r="LYI234" s="403"/>
      <c r="LYU234" s="727"/>
      <c r="LYX234" s="403"/>
      <c r="LYY234" s="403"/>
      <c r="LZK234" s="727"/>
      <c r="LZN234" s="403"/>
      <c r="LZO234" s="403"/>
      <c r="MAA234" s="727"/>
      <c r="MAD234" s="403"/>
      <c r="MAE234" s="403"/>
      <c r="MAQ234" s="727"/>
      <c r="MAT234" s="403"/>
      <c r="MAU234" s="403"/>
      <c r="MBG234" s="727"/>
      <c r="MBJ234" s="403"/>
      <c r="MBK234" s="403"/>
      <c r="MBW234" s="727"/>
      <c r="MBZ234" s="403"/>
      <c r="MCA234" s="403"/>
      <c r="MCM234" s="727"/>
      <c r="MCP234" s="403"/>
      <c r="MCQ234" s="403"/>
      <c r="MDC234" s="727"/>
      <c r="MDF234" s="403"/>
      <c r="MDG234" s="403"/>
      <c r="MDS234" s="727"/>
      <c r="MDV234" s="403"/>
      <c r="MDW234" s="403"/>
      <c r="MEI234" s="727"/>
      <c r="MEL234" s="403"/>
      <c r="MEM234" s="403"/>
      <c r="MEY234" s="727"/>
      <c r="MFB234" s="403"/>
      <c r="MFC234" s="403"/>
      <c r="MFO234" s="727"/>
      <c r="MFR234" s="403"/>
      <c r="MFS234" s="403"/>
      <c r="MGE234" s="727"/>
      <c r="MGH234" s="403"/>
      <c r="MGI234" s="403"/>
      <c r="MGU234" s="727"/>
      <c r="MGX234" s="403"/>
      <c r="MGY234" s="403"/>
      <c r="MHK234" s="727"/>
      <c r="MHN234" s="403"/>
      <c r="MHO234" s="403"/>
      <c r="MIA234" s="727"/>
      <c r="MID234" s="403"/>
      <c r="MIE234" s="403"/>
      <c r="MIQ234" s="727"/>
      <c r="MIT234" s="403"/>
      <c r="MIU234" s="403"/>
      <c r="MJG234" s="727"/>
      <c r="MJJ234" s="403"/>
      <c r="MJK234" s="403"/>
      <c r="MJW234" s="727"/>
      <c r="MJZ234" s="403"/>
      <c r="MKA234" s="403"/>
      <c r="MKM234" s="727"/>
      <c r="MKP234" s="403"/>
      <c r="MKQ234" s="403"/>
      <c r="MLC234" s="727"/>
      <c r="MLF234" s="403"/>
      <c r="MLG234" s="403"/>
      <c r="MLS234" s="727"/>
      <c r="MLV234" s="403"/>
      <c r="MLW234" s="403"/>
      <c r="MMI234" s="727"/>
      <c r="MML234" s="403"/>
      <c r="MMM234" s="403"/>
      <c r="MMY234" s="727"/>
      <c r="MNB234" s="403"/>
      <c r="MNC234" s="403"/>
      <c r="MNO234" s="727"/>
      <c r="MNR234" s="403"/>
      <c r="MNS234" s="403"/>
      <c r="MOE234" s="727"/>
      <c r="MOH234" s="403"/>
      <c r="MOI234" s="403"/>
      <c r="MOU234" s="727"/>
      <c r="MOX234" s="403"/>
      <c r="MOY234" s="403"/>
      <c r="MPK234" s="727"/>
      <c r="MPN234" s="403"/>
      <c r="MPO234" s="403"/>
      <c r="MQA234" s="727"/>
      <c r="MQD234" s="403"/>
      <c r="MQE234" s="403"/>
      <c r="MQQ234" s="727"/>
      <c r="MQT234" s="403"/>
      <c r="MQU234" s="403"/>
      <c r="MRG234" s="727"/>
      <c r="MRJ234" s="403"/>
      <c r="MRK234" s="403"/>
      <c r="MRW234" s="727"/>
      <c r="MRZ234" s="403"/>
      <c r="MSA234" s="403"/>
      <c r="MSM234" s="727"/>
      <c r="MSP234" s="403"/>
      <c r="MSQ234" s="403"/>
      <c r="MTC234" s="727"/>
      <c r="MTF234" s="403"/>
      <c r="MTG234" s="403"/>
      <c r="MTS234" s="727"/>
      <c r="MTV234" s="403"/>
      <c r="MTW234" s="403"/>
      <c r="MUI234" s="727"/>
      <c r="MUL234" s="403"/>
      <c r="MUM234" s="403"/>
      <c r="MUY234" s="727"/>
      <c r="MVB234" s="403"/>
      <c r="MVC234" s="403"/>
      <c r="MVO234" s="727"/>
      <c r="MVR234" s="403"/>
      <c r="MVS234" s="403"/>
      <c r="MWE234" s="727"/>
      <c r="MWH234" s="403"/>
      <c r="MWI234" s="403"/>
      <c r="MWU234" s="727"/>
      <c r="MWX234" s="403"/>
      <c r="MWY234" s="403"/>
      <c r="MXK234" s="727"/>
      <c r="MXN234" s="403"/>
      <c r="MXO234" s="403"/>
      <c r="MYA234" s="727"/>
      <c r="MYD234" s="403"/>
      <c r="MYE234" s="403"/>
      <c r="MYQ234" s="727"/>
      <c r="MYT234" s="403"/>
      <c r="MYU234" s="403"/>
      <c r="MZG234" s="727"/>
      <c r="MZJ234" s="403"/>
      <c r="MZK234" s="403"/>
      <c r="MZW234" s="727"/>
      <c r="MZZ234" s="403"/>
      <c r="NAA234" s="403"/>
      <c r="NAM234" s="727"/>
      <c r="NAP234" s="403"/>
      <c r="NAQ234" s="403"/>
      <c r="NBC234" s="727"/>
      <c r="NBF234" s="403"/>
      <c r="NBG234" s="403"/>
      <c r="NBS234" s="727"/>
      <c r="NBV234" s="403"/>
      <c r="NBW234" s="403"/>
      <c r="NCI234" s="727"/>
      <c r="NCL234" s="403"/>
      <c r="NCM234" s="403"/>
      <c r="NCY234" s="727"/>
      <c r="NDB234" s="403"/>
      <c r="NDC234" s="403"/>
      <c r="NDO234" s="727"/>
      <c r="NDR234" s="403"/>
      <c r="NDS234" s="403"/>
      <c r="NEE234" s="727"/>
      <c r="NEH234" s="403"/>
      <c r="NEI234" s="403"/>
      <c r="NEU234" s="727"/>
      <c r="NEX234" s="403"/>
      <c r="NEY234" s="403"/>
      <c r="NFK234" s="727"/>
      <c r="NFN234" s="403"/>
      <c r="NFO234" s="403"/>
      <c r="NGA234" s="727"/>
      <c r="NGD234" s="403"/>
      <c r="NGE234" s="403"/>
      <c r="NGQ234" s="727"/>
      <c r="NGT234" s="403"/>
      <c r="NGU234" s="403"/>
      <c r="NHG234" s="727"/>
      <c r="NHJ234" s="403"/>
      <c r="NHK234" s="403"/>
      <c r="NHW234" s="727"/>
      <c r="NHZ234" s="403"/>
      <c r="NIA234" s="403"/>
      <c r="NIM234" s="727"/>
      <c r="NIP234" s="403"/>
      <c r="NIQ234" s="403"/>
      <c r="NJC234" s="727"/>
      <c r="NJF234" s="403"/>
      <c r="NJG234" s="403"/>
      <c r="NJS234" s="727"/>
      <c r="NJV234" s="403"/>
      <c r="NJW234" s="403"/>
      <c r="NKI234" s="727"/>
      <c r="NKL234" s="403"/>
      <c r="NKM234" s="403"/>
      <c r="NKY234" s="727"/>
      <c r="NLB234" s="403"/>
      <c r="NLC234" s="403"/>
      <c r="NLO234" s="727"/>
      <c r="NLR234" s="403"/>
      <c r="NLS234" s="403"/>
      <c r="NME234" s="727"/>
      <c r="NMH234" s="403"/>
      <c r="NMI234" s="403"/>
      <c r="NMU234" s="727"/>
      <c r="NMX234" s="403"/>
      <c r="NMY234" s="403"/>
      <c r="NNK234" s="727"/>
      <c r="NNN234" s="403"/>
      <c r="NNO234" s="403"/>
      <c r="NOA234" s="727"/>
      <c r="NOD234" s="403"/>
      <c r="NOE234" s="403"/>
      <c r="NOQ234" s="727"/>
      <c r="NOT234" s="403"/>
      <c r="NOU234" s="403"/>
      <c r="NPG234" s="727"/>
      <c r="NPJ234" s="403"/>
      <c r="NPK234" s="403"/>
      <c r="NPW234" s="727"/>
      <c r="NPZ234" s="403"/>
      <c r="NQA234" s="403"/>
      <c r="NQM234" s="727"/>
      <c r="NQP234" s="403"/>
      <c r="NQQ234" s="403"/>
      <c r="NRC234" s="727"/>
      <c r="NRF234" s="403"/>
      <c r="NRG234" s="403"/>
      <c r="NRS234" s="727"/>
      <c r="NRV234" s="403"/>
      <c r="NRW234" s="403"/>
      <c r="NSI234" s="727"/>
      <c r="NSL234" s="403"/>
      <c r="NSM234" s="403"/>
      <c r="NSY234" s="727"/>
      <c r="NTB234" s="403"/>
      <c r="NTC234" s="403"/>
      <c r="NTO234" s="727"/>
      <c r="NTR234" s="403"/>
      <c r="NTS234" s="403"/>
      <c r="NUE234" s="727"/>
      <c r="NUH234" s="403"/>
      <c r="NUI234" s="403"/>
      <c r="NUU234" s="727"/>
      <c r="NUX234" s="403"/>
      <c r="NUY234" s="403"/>
      <c r="NVK234" s="727"/>
      <c r="NVN234" s="403"/>
      <c r="NVO234" s="403"/>
      <c r="NWA234" s="727"/>
      <c r="NWD234" s="403"/>
      <c r="NWE234" s="403"/>
      <c r="NWQ234" s="727"/>
      <c r="NWT234" s="403"/>
      <c r="NWU234" s="403"/>
      <c r="NXG234" s="727"/>
      <c r="NXJ234" s="403"/>
      <c r="NXK234" s="403"/>
      <c r="NXW234" s="727"/>
      <c r="NXZ234" s="403"/>
      <c r="NYA234" s="403"/>
      <c r="NYM234" s="727"/>
      <c r="NYP234" s="403"/>
      <c r="NYQ234" s="403"/>
      <c r="NZC234" s="727"/>
      <c r="NZF234" s="403"/>
      <c r="NZG234" s="403"/>
      <c r="NZS234" s="727"/>
      <c r="NZV234" s="403"/>
      <c r="NZW234" s="403"/>
      <c r="OAI234" s="727"/>
      <c r="OAL234" s="403"/>
      <c r="OAM234" s="403"/>
      <c r="OAY234" s="727"/>
      <c r="OBB234" s="403"/>
      <c r="OBC234" s="403"/>
      <c r="OBO234" s="727"/>
      <c r="OBR234" s="403"/>
      <c r="OBS234" s="403"/>
      <c r="OCE234" s="727"/>
      <c r="OCH234" s="403"/>
      <c r="OCI234" s="403"/>
      <c r="OCU234" s="727"/>
      <c r="OCX234" s="403"/>
      <c r="OCY234" s="403"/>
      <c r="ODK234" s="727"/>
      <c r="ODN234" s="403"/>
      <c r="ODO234" s="403"/>
      <c r="OEA234" s="727"/>
      <c r="OED234" s="403"/>
      <c r="OEE234" s="403"/>
      <c r="OEQ234" s="727"/>
      <c r="OET234" s="403"/>
      <c r="OEU234" s="403"/>
      <c r="OFG234" s="727"/>
      <c r="OFJ234" s="403"/>
      <c r="OFK234" s="403"/>
      <c r="OFW234" s="727"/>
      <c r="OFZ234" s="403"/>
      <c r="OGA234" s="403"/>
      <c r="OGM234" s="727"/>
      <c r="OGP234" s="403"/>
      <c r="OGQ234" s="403"/>
      <c r="OHC234" s="727"/>
      <c r="OHF234" s="403"/>
      <c r="OHG234" s="403"/>
      <c r="OHS234" s="727"/>
      <c r="OHV234" s="403"/>
      <c r="OHW234" s="403"/>
      <c r="OII234" s="727"/>
      <c r="OIL234" s="403"/>
      <c r="OIM234" s="403"/>
      <c r="OIY234" s="727"/>
      <c r="OJB234" s="403"/>
      <c r="OJC234" s="403"/>
      <c r="OJO234" s="727"/>
      <c r="OJR234" s="403"/>
      <c r="OJS234" s="403"/>
      <c r="OKE234" s="727"/>
      <c r="OKH234" s="403"/>
      <c r="OKI234" s="403"/>
      <c r="OKU234" s="727"/>
      <c r="OKX234" s="403"/>
      <c r="OKY234" s="403"/>
      <c r="OLK234" s="727"/>
      <c r="OLN234" s="403"/>
      <c r="OLO234" s="403"/>
      <c r="OMA234" s="727"/>
      <c r="OMD234" s="403"/>
      <c r="OME234" s="403"/>
      <c r="OMQ234" s="727"/>
      <c r="OMT234" s="403"/>
      <c r="OMU234" s="403"/>
      <c r="ONG234" s="727"/>
      <c r="ONJ234" s="403"/>
      <c r="ONK234" s="403"/>
      <c r="ONW234" s="727"/>
      <c r="ONZ234" s="403"/>
      <c r="OOA234" s="403"/>
      <c r="OOM234" s="727"/>
      <c r="OOP234" s="403"/>
      <c r="OOQ234" s="403"/>
      <c r="OPC234" s="727"/>
      <c r="OPF234" s="403"/>
      <c r="OPG234" s="403"/>
      <c r="OPS234" s="727"/>
      <c r="OPV234" s="403"/>
      <c r="OPW234" s="403"/>
      <c r="OQI234" s="727"/>
      <c r="OQL234" s="403"/>
      <c r="OQM234" s="403"/>
      <c r="OQY234" s="727"/>
      <c r="ORB234" s="403"/>
      <c r="ORC234" s="403"/>
      <c r="ORO234" s="727"/>
      <c r="ORR234" s="403"/>
      <c r="ORS234" s="403"/>
      <c r="OSE234" s="727"/>
      <c r="OSH234" s="403"/>
      <c r="OSI234" s="403"/>
      <c r="OSU234" s="727"/>
      <c r="OSX234" s="403"/>
      <c r="OSY234" s="403"/>
      <c r="OTK234" s="727"/>
      <c r="OTN234" s="403"/>
      <c r="OTO234" s="403"/>
      <c r="OUA234" s="727"/>
      <c r="OUD234" s="403"/>
      <c r="OUE234" s="403"/>
      <c r="OUQ234" s="727"/>
      <c r="OUT234" s="403"/>
      <c r="OUU234" s="403"/>
      <c r="OVG234" s="727"/>
      <c r="OVJ234" s="403"/>
      <c r="OVK234" s="403"/>
      <c r="OVW234" s="727"/>
      <c r="OVZ234" s="403"/>
      <c r="OWA234" s="403"/>
      <c r="OWM234" s="727"/>
      <c r="OWP234" s="403"/>
      <c r="OWQ234" s="403"/>
      <c r="OXC234" s="727"/>
      <c r="OXF234" s="403"/>
      <c r="OXG234" s="403"/>
      <c r="OXS234" s="727"/>
      <c r="OXV234" s="403"/>
      <c r="OXW234" s="403"/>
      <c r="OYI234" s="727"/>
      <c r="OYL234" s="403"/>
      <c r="OYM234" s="403"/>
      <c r="OYY234" s="727"/>
      <c r="OZB234" s="403"/>
      <c r="OZC234" s="403"/>
      <c r="OZO234" s="727"/>
      <c r="OZR234" s="403"/>
      <c r="OZS234" s="403"/>
      <c r="PAE234" s="727"/>
      <c r="PAH234" s="403"/>
      <c r="PAI234" s="403"/>
      <c r="PAU234" s="727"/>
      <c r="PAX234" s="403"/>
      <c r="PAY234" s="403"/>
      <c r="PBK234" s="727"/>
      <c r="PBN234" s="403"/>
      <c r="PBO234" s="403"/>
      <c r="PCA234" s="727"/>
      <c r="PCD234" s="403"/>
      <c r="PCE234" s="403"/>
      <c r="PCQ234" s="727"/>
      <c r="PCT234" s="403"/>
      <c r="PCU234" s="403"/>
      <c r="PDG234" s="727"/>
      <c r="PDJ234" s="403"/>
      <c r="PDK234" s="403"/>
      <c r="PDW234" s="727"/>
      <c r="PDZ234" s="403"/>
      <c r="PEA234" s="403"/>
      <c r="PEM234" s="727"/>
      <c r="PEP234" s="403"/>
      <c r="PEQ234" s="403"/>
      <c r="PFC234" s="727"/>
      <c r="PFF234" s="403"/>
      <c r="PFG234" s="403"/>
      <c r="PFS234" s="727"/>
      <c r="PFV234" s="403"/>
      <c r="PFW234" s="403"/>
      <c r="PGI234" s="727"/>
      <c r="PGL234" s="403"/>
      <c r="PGM234" s="403"/>
      <c r="PGY234" s="727"/>
      <c r="PHB234" s="403"/>
      <c r="PHC234" s="403"/>
      <c r="PHO234" s="727"/>
      <c r="PHR234" s="403"/>
      <c r="PHS234" s="403"/>
      <c r="PIE234" s="727"/>
      <c r="PIH234" s="403"/>
      <c r="PII234" s="403"/>
      <c r="PIU234" s="727"/>
      <c r="PIX234" s="403"/>
      <c r="PIY234" s="403"/>
      <c r="PJK234" s="727"/>
      <c r="PJN234" s="403"/>
      <c r="PJO234" s="403"/>
      <c r="PKA234" s="727"/>
      <c r="PKD234" s="403"/>
      <c r="PKE234" s="403"/>
      <c r="PKQ234" s="727"/>
      <c r="PKT234" s="403"/>
      <c r="PKU234" s="403"/>
      <c r="PLG234" s="727"/>
      <c r="PLJ234" s="403"/>
      <c r="PLK234" s="403"/>
      <c r="PLW234" s="727"/>
      <c r="PLZ234" s="403"/>
      <c r="PMA234" s="403"/>
      <c r="PMM234" s="727"/>
      <c r="PMP234" s="403"/>
      <c r="PMQ234" s="403"/>
      <c r="PNC234" s="727"/>
      <c r="PNF234" s="403"/>
      <c r="PNG234" s="403"/>
      <c r="PNS234" s="727"/>
      <c r="PNV234" s="403"/>
      <c r="PNW234" s="403"/>
      <c r="POI234" s="727"/>
      <c r="POL234" s="403"/>
      <c r="POM234" s="403"/>
      <c r="POY234" s="727"/>
      <c r="PPB234" s="403"/>
      <c r="PPC234" s="403"/>
      <c r="PPO234" s="727"/>
      <c r="PPR234" s="403"/>
      <c r="PPS234" s="403"/>
      <c r="PQE234" s="727"/>
      <c r="PQH234" s="403"/>
      <c r="PQI234" s="403"/>
      <c r="PQU234" s="727"/>
      <c r="PQX234" s="403"/>
      <c r="PQY234" s="403"/>
      <c r="PRK234" s="727"/>
      <c r="PRN234" s="403"/>
      <c r="PRO234" s="403"/>
      <c r="PSA234" s="727"/>
      <c r="PSD234" s="403"/>
      <c r="PSE234" s="403"/>
      <c r="PSQ234" s="727"/>
      <c r="PST234" s="403"/>
      <c r="PSU234" s="403"/>
      <c r="PTG234" s="727"/>
      <c r="PTJ234" s="403"/>
      <c r="PTK234" s="403"/>
      <c r="PTW234" s="727"/>
      <c r="PTZ234" s="403"/>
      <c r="PUA234" s="403"/>
      <c r="PUM234" s="727"/>
      <c r="PUP234" s="403"/>
      <c r="PUQ234" s="403"/>
      <c r="PVC234" s="727"/>
      <c r="PVF234" s="403"/>
      <c r="PVG234" s="403"/>
      <c r="PVS234" s="727"/>
      <c r="PVV234" s="403"/>
      <c r="PVW234" s="403"/>
      <c r="PWI234" s="727"/>
      <c r="PWL234" s="403"/>
      <c r="PWM234" s="403"/>
      <c r="PWY234" s="727"/>
      <c r="PXB234" s="403"/>
      <c r="PXC234" s="403"/>
      <c r="PXO234" s="727"/>
      <c r="PXR234" s="403"/>
      <c r="PXS234" s="403"/>
      <c r="PYE234" s="727"/>
      <c r="PYH234" s="403"/>
      <c r="PYI234" s="403"/>
      <c r="PYU234" s="727"/>
      <c r="PYX234" s="403"/>
      <c r="PYY234" s="403"/>
      <c r="PZK234" s="727"/>
      <c r="PZN234" s="403"/>
      <c r="PZO234" s="403"/>
      <c r="QAA234" s="727"/>
      <c r="QAD234" s="403"/>
      <c r="QAE234" s="403"/>
      <c r="QAQ234" s="727"/>
      <c r="QAT234" s="403"/>
      <c r="QAU234" s="403"/>
      <c r="QBG234" s="727"/>
      <c r="QBJ234" s="403"/>
      <c r="QBK234" s="403"/>
      <c r="QBW234" s="727"/>
      <c r="QBZ234" s="403"/>
      <c r="QCA234" s="403"/>
      <c r="QCM234" s="727"/>
      <c r="QCP234" s="403"/>
      <c r="QCQ234" s="403"/>
      <c r="QDC234" s="727"/>
      <c r="QDF234" s="403"/>
      <c r="QDG234" s="403"/>
      <c r="QDS234" s="727"/>
      <c r="QDV234" s="403"/>
      <c r="QDW234" s="403"/>
      <c r="QEI234" s="727"/>
      <c r="QEL234" s="403"/>
      <c r="QEM234" s="403"/>
      <c r="QEY234" s="727"/>
      <c r="QFB234" s="403"/>
      <c r="QFC234" s="403"/>
      <c r="QFO234" s="727"/>
      <c r="QFR234" s="403"/>
      <c r="QFS234" s="403"/>
      <c r="QGE234" s="727"/>
      <c r="QGH234" s="403"/>
      <c r="QGI234" s="403"/>
      <c r="QGU234" s="727"/>
      <c r="QGX234" s="403"/>
      <c r="QGY234" s="403"/>
      <c r="QHK234" s="727"/>
      <c r="QHN234" s="403"/>
      <c r="QHO234" s="403"/>
      <c r="QIA234" s="727"/>
      <c r="QID234" s="403"/>
      <c r="QIE234" s="403"/>
      <c r="QIQ234" s="727"/>
      <c r="QIT234" s="403"/>
      <c r="QIU234" s="403"/>
      <c r="QJG234" s="727"/>
      <c r="QJJ234" s="403"/>
      <c r="QJK234" s="403"/>
      <c r="QJW234" s="727"/>
      <c r="QJZ234" s="403"/>
      <c r="QKA234" s="403"/>
      <c r="QKM234" s="727"/>
      <c r="QKP234" s="403"/>
      <c r="QKQ234" s="403"/>
      <c r="QLC234" s="727"/>
      <c r="QLF234" s="403"/>
      <c r="QLG234" s="403"/>
      <c r="QLS234" s="727"/>
      <c r="QLV234" s="403"/>
      <c r="QLW234" s="403"/>
      <c r="QMI234" s="727"/>
      <c r="QML234" s="403"/>
      <c r="QMM234" s="403"/>
      <c r="QMY234" s="727"/>
      <c r="QNB234" s="403"/>
      <c r="QNC234" s="403"/>
      <c r="QNO234" s="727"/>
      <c r="QNR234" s="403"/>
      <c r="QNS234" s="403"/>
      <c r="QOE234" s="727"/>
      <c r="QOH234" s="403"/>
      <c r="QOI234" s="403"/>
      <c r="QOU234" s="727"/>
      <c r="QOX234" s="403"/>
      <c r="QOY234" s="403"/>
      <c r="QPK234" s="727"/>
      <c r="QPN234" s="403"/>
      <c r="QPO234" s="403"/>
      <c r="QQA234" s="727"/>
      <c r="QQD234" s="403"/>
      <c r="QQE234" s="403"/>
      <c r="QQQ234" s="727"/>
      <c r="QQT234" s="403"/>
      <c r="QQU234" s="403"/>
      <c r="QRG234" s="727"/>
      <c r="QRJ234" s="403"/>
      <c r="QRK234" s="403"/>
      <c r="QRW234" s="727"/>
      <c r="QRZ234" s="403"/>
      <c r="QSA234" s="403"/>
      <c r="QSM234" s="727"/>
      <c r="QSP234" s="403"/>
      <c r="QSQ234" s="403"/>
      <c r="QTC234" s="727"/>
      <c r="QTF234" s="403"/>
      <c r="QTG234" s="403"/>
      <c r="QTS234" s="727"/>
      <c r="QTV234" s="403"/>
      <c r="QTW234" s="403"/>
      <c r="QUI234" s="727"/>
      <c r="QUL234" s="403"/>
      <c r="QUM234" s="403"/>
      <c r="QUY234" s="727"/>
      <c r="QVB234" s="403"/>
      <c r="QVC234" s="403"/>
      <c r="QVO234" s="727"/>
      <c r="QVR234" s="403"/>
      <c r="QVS234" s="403"/>
      <c r="QWE234" s="727"/>
      <c r="QWH234" s="403"/>
      <c r="QWI234" s="403"/>
      <c r="QWU234" s="727"/>
      <c r="QWX234" s="403"/>
      <c r="QWY234" s="403"/>
      <c r="QXK234" s="727"/>
      <c r="QXN234" s="403"/>
      <c r="QXO234" s="403"/>
      <c r="QYA234" s="727"/>
      <c r="QYD234" s="403"/>
      <c r="QYE234" s="403"/>
      <c r="QYQ234" s="727"/>
      <c r="QYT234" s="403"/>
      <c r="QYU234" s="403"/>
      <c r="QZG234" s="727"/>
      <c r="QZJ234" s="403"/>
      <c r="QZK234" s="403"/>
      <c r="QZW234" s="727"/>
      <c r="QZZ234" s="403"/>
      <c r="RAA234" s="403"/>
      <c r="RAM234" s="727"/>
      <c r="RAP234" s="403"/>
      <c r="RAQ234" s="403"/>
      <c r="RBC234" s="727"/>
      <c r="RBF234" s="403"/>
      <c r="RBG234" s="403"/>
      <c r="RBS234" s="727"/>
      <c r="RBV234" s="403"/>
      <c r="RBW234" s="403"/>
      <c r="RCI234" s="727"/>
      <c r="RCL234" s="403"/>
      <c r="RCM234" s="403"/>
      <c r="RCY234" s="727"/>
      <c r="RDB234" s="403"/>
      <c r="RDC234" s="403"/>
      <c r="RDO234" s="727"/>
      <c r="RDR234" s="403"/>
      <c r="RDS234" s="403"/>
      <c r="REE234" s="727"/>
      <c r="REH234" s="403"/>
      <c r="REI234" s="403"/>
      <c r="REU234" s="727"/>
      <c r="REX234" s="403"/>
      <c r="REY234" s="403"/>
      <c r="RFK234" s="727"/>
      <c r="RFN234" s="403"/>
      <c r="RFO234" s="403"/>
      <c r="RGA234" s="727"/>
      <c r="RGD234" s="403"/>
      <c r="RGE234" s="403"/>
      <c r="RGQ234" s="727"/>
      <c r="RGT234" s="403"/>
      <c r="RGU234" s="403"/>
      <c r="RHG234" s="727"/>
      <c r="RHJ234" s="403"/>
      <c r="RHK234" s="403"/>
      <c r="RHW234" s="727"/>
      <c r="RHZ234" s="403"/>
      <c r="RIA234" s="403"/>
      <c r="RIM234" s="727"/>
      <c r="RIP234" s="403"/>
      <c r="RIQ234" s="403"/>
      <c r="RJC234" s="727"/>
      <c r="RJF234" s="403"/>
      <c r="RJG234" s="403"/>
      <c r="RJS234" s="727"/>
      <c r="RJV234" s="403"/>
      <c r="RJW234" s="403"/>
      <c r="RKI234" s="727"/>
      <c r="RKL234" s="403"/>
      <c r="RKM234" s="403"/>
      <c r="RKY234" s="727"/>
      <c r="RLB234" s="403"/>
      <c r="RLC234" s="403"/>
      <c r="RLO234" s="727"/>
      <c r="RLR234" s="403"/>
      <c r="RLS234" s="403"/>
      <c r="RME234" s="727"/>
      <c r="RMH234" s="403"/>
      <c r="RMI234" s="403"/>
      <c r="RMU234" s="727"/>
      <c r="RMX234" s="403"/>
      <c r="RMY234" s="403"/>
      <c r="RNK234" s="727"/>
      <c r="RNN234" s="403"/>
      <c r="RNO234" s="403"/>
      <c r="ROA234" s="727"/>
      <c r="ROD234" s="403"/>
      <c r="ROE234" s="403"/>
      <c r="ROQ234" s="727"/>
      <c r="ROT234" s="403"/>
      <c r="ROU234" s="403"/>
      <c r="RPG234" s="727"/>
      <c r="RPJ234" s="403"/>
      <c r="RPK234" s="403"/>
      <c r="RPW234" s="727"/>
      <c r="RPZ234" s="403"/>
      <c r="RQA234" s="403"/>
      <c r="RQM234" s="727"/>
      <c r="RQP234" s="403"/>
      <c r="RQQ234" s="403"/>
      <c r="RRC234" s="727"/>
      <c r="RRF234" s="403"/>
      <c r="RRG234" s="403"/>
      <c r="RRS234" s="727"/>
      <c r="RRV234" s="403"/>
      <c r="RRW234" s="403"/>
      <c r="RSI234" s="727"/>
      <c r="RSL234" s="403"/>
      <c r="RSM234" s="403"/>
      <c r="RSY234" s="727"/>
      <c r="RTB234" s="403"/>
      <c r="RTC234" s="403"/>
      <c r="RTO234" s="727"/>
      <c r="RTR234" s="403"/>
      <c r="RTS234" s="403"/>
      <c r="RUE234" s="727"/>
      <c r="RUH234" s="403"/>
      <c r="RUI234" s="403"/>
      <c r="RUU234" s="727"/>
      <c r="RUX234" s="403"/>
      <c r="RUY234" s="403"/>
      <c r="RVK234" s="727"/>
      <c r="RVN234" s="403"/>
      <c r="RVO234" s="403"/>
      <c r="RWA234" s="727"/>
      <c r="RWD234" s="403"/>
      <c r="RWE234" s="403"/>
      <c r="RWQ234" s="727"/>
      <c r="RWT234" s="403"/>
      <c r="RWU234" s="403"/>
      <c r="RXG234" s="727"/>
      <c r="RXJ234" s="403"/>
      <c r="RXK234" s="403"/>
      <c r="RXW234" s="727"/>
      <c r="RXZ234" s="403"/>
      <c r="RYA234" s="403"/>
      <c r="RYM234" s="727"/>
      <c r="RYP234" s="403"/>
      <c r="RYQ234" s="403"/>
      <c r="RZC234" s="727"/>
      <c r="RZF234" s="403"/>
      <c r="RZG234" s="403"/>
      <c r="RZS234" s="727"/>
      <c r="RZV234" s="403"/>
      <c r="RZW234" s="403"/>
      <c r="SAI234" s="727"/>
      <c r="SAL234" s="403"/>
      <c r="SAM234" s="403"/>
      <c r="SAY234" s="727"/>
      <c r="SBB234" s="403"/>
      <c r="SBC234" s="403"/>
      <c r="SBO234" s="727"/>
      <c r="SBR234" s="403"/>
      <c r="SBS234" s="403"/>
      <c r="SCE234" s="727"/>
      <c r="SCH234" s="403"/>
      <c r="SCI234" s="403"/>
      <c r="SCU234" s="727"/>
      <c r="SCX234" s="403"/>
      <c r="SCY234" s="403"/>
      <c r="SDK234" s="727"/>
      <c r="SDN234" s="403"/>
      <c r="SDO234" s="403"/>
      <c r="SEA234" s="727"/>
      <c r="SED234" s="403"/>
      <c r="SEE234" s="403"/>
      <c r="SEQ234" s="727"/>
      <c r="SET234" s="403"/>
      <c r="SEU234" s="403"/>
      <c r="SFG234" s="727"/>
      <c r="SFJ234" s="403"/>
      <c r="SFK234" s="403"/>
      <c r="SFW234" s="727"/>
      <c r="SFZ234" s="403"/>
      <c r="SGA234" s="403"/>
      <c r="SGM234" s="727"/>
      <c r="SGP234" s="403"/>
      <c r="SGQ234" s="403"/>
      <c r="SHC234" s="727"/>
      <c r="SHF234" s="403"/>
      <c r="SHG234" s="403"/>
      <c r="SHS234" s="727"/>
      <c r="SHV234" s="403"/>
      <c r="SHW234" s="403"/>
      <c r="SII234" s="727"/>
      <c r="SIL234" s="403"/>
      <c r="SIM234" s="403"/>
      <c r="SIY234" s="727"/>
      <c r="SJB234" s="403"/>
      <c r="SJC234" s="403"/>
      <c r="SJO234" s="727"/>
      <c r="SJR234" s="403"/>
      <c r="SJS234" s="403"/>
      <c r="SKE234" s="727"/>
      <c r="SKH234" s="403"/>
      <c r="SKI234" s="403"/>
      <c r="SKU234" s="727"/>
      <c r="SKX234" s="403"/>
      <c r="SKY234" s="403"/>
      <c r="SLK234" s="727"/>
      <c r="SLN234" s="403"/>
      <c r="SLO234" s="403"/>
      <c r="SMA234" s="727"/>
      <c r="SMD234" s="403"/>
      <c r="SME234" s="403"/>
      <c r="SMQ234" s="727"/>
      <c r="SMT234" s="403"/>
      <c r="SMU234" s="403"/>
      <c r="SNG234" s="727"/>
      <c r="SNJ234" s="403"/>
      <c r="SNK234" s="403"/>
      <c r="SNW234" s="727"/>
      <c r="SNZ234" s="403"/>
      <c r="SOA234" s="403"/>
      <c r="SOM234" s="727"/>
      <c r="SOP234" s="403"/>
      <c r="SOQ234" s="403"/>
      <c r="SPC234" s="727"/>
      <c r="SPF234" s="403"/>
      <c r="SPG234" s="403"/>
      <c r="SPS234" s="727"/>
      <c r="SPV234" s="403"/>
      <c r="SPW234" s="403"/>
      <c r="SQI234" s="727"/>
      <c r="SQL234" s="403"/>
      <c r="SQM234" s="403"/>
      <c r="SQY234" s="727"/>
      <c r="SRB234" s="403"/>
      <c r="SRC234" s="403"/>
      <c r="SRO234" s="727"/>
      <c r="SRR234" s="403"/>
      <c r="SRS234" s="403"/>
      <c r="SSE234" s="727"/>
      <c r="SSH234" s="403"/>
      <c r="SSI234" s="403"/>
      <c r="SSU234" s="727"/>
      <c r="SSX234" s="403"/>
      <c r="SSY234" s="403"/>
      <c r="STK234" s="727"/>
      <c r="STN234" s="403"/>
      <c r="STO234" s="403"/>
      <c r="SUA234" s="727"/>
      <c r="SUD234" s="403"/>
      <c r="SUE234" s="403"/>
      <c r="SUQ234" s="727"/>
      <c r="SUT234" s="403"/>
      <c r="SUU234" s="403"/>
      <c r="SVG234" s="727"/>
      <c r="SVJ234" s="403"/>
      <c r="SVK234" s="403"/>
      <c r="SVW234" s="727"/>
      <c r="SVZ234" s="403"/>
      <c r="SWA234" s="403"/>
      <c r="SWM234" s="727"/>
      <c r="SWP234" s="403"/>
      <c r="SWQ234" s="403"/>
      <c r="SXC234" s="727"/>
      <c r="SXF234" s="403"/>
      <c r="SXG234" s="403"/>
      <c r="SXS234" s="727"/>
      <c r="SXV234" s="403"/>
      <c r="SXW234" s="403"/>
      <c r="SYI234" s="727"/>
      <c r="SYL234" s="403"/>
      <c r="SYM234" s="403"/>
      <c r="SYY234" s="727"/>
      <c r="SZB234" s="403"/>
      <c r="SZC234" s="403"/>
      <c r="SZO234" s="727"/>
      <c r="SZR234" s="403"/>
      <c r="SZS234" s="403"/>
      <c r="TAE234" s="727"/>
      <c r="TAH234" s="403"/>
      <c r="TAI234" s="403"/>
      <c r="TAU234" s="727"/>
      <c r="TAX234" s="403"/>
      <c r="TAY234" s="403"/>
      <c r="TBK234" s="727"/>
      <c r="TBN234" s="403"/>
      <c r="TBO234" s="403"/>
      <c r="TCA234" s="727"/>
      <c r="TCD234" s="403"/>
      <c r="TCE234" s="403"/>
      <c r="TCQ234" s="727"/>
      <c r="TCT234" s="403"/>
      <c r="TCU234" s="403"/>
      <c r="TDG234" s="727"/>
      <c r="TDJ234" s="403"/>
      <c r="TDK234" s="403"/>
      <c r="TDW234" s="727"/>
      <c r="TDZ234" s="403"/>
      <c r="TEA234" s="403"/>
      <c r="TEM234" s="727"/>
      <c r="TEP234" s="403"/>
      <c r="TEQ234" s="403"/>
      <c r="TFC234" s="727"/>
      <c r="TFF234" s="403"/>
      <c r="TFG234" s="403"/>
      <c r="TFS234" s="727"/>
      <c r="TFV234" s="403"/>
      <c r="TFW234" s="403"/>
      <c r="TGI234" s="727"/>
      <c r="TGL234" s="403"/>
      <c r="TGM234" s="403"/>
      <c r="TGY234" s="727"/>
      <c r="THB234" s="403"/>
      <c r="THC234" s="403"/>
      <c r="THO234" s="727"/>
      <c r="THR234" s="403"/>
      <c r="THS234" s="403"/>
      <c r="TIE234" s="727"/>
      <c r="TIH234" s="403"/>
      <c r="TII234" s="403"/>
      <c r="TIU234" s="727"/>
      <c r="TIX234" s="403"/>
      <c r="TIY234" s="403"/>
      <c r="TJK234" s="727"/>
      <c r="TJN234" s="403"/>
      <c r="TJO234" s="403"/>
      <c r="TKA234" s="727"/>
      <c r="TKD234" s="403"/>
      <c r="TKE234" s="403"/>
      <c r="TKQ234" s="727"/>
      <c r="TKT234" s="403"/>
      <c r="TKU234" s="403"/>
      <c r="TLG234" s="727"/>
      <c r="TLJ234" s="403"/>
      <c r="TLK234" s="403"/>
      <c r="TLW234" s="727"/>
      <c r="TLZ234" s="403"/>
      <c r="TMA234" s="403"/>
      <c r="TMM234" s="727"/>
      <c r="TMP234" s="403"/>
      <c r="TMQ234" s="403"/>
      <c r="TNC234" s="727"/>
      <c r="TNF234" s="403"/>
      <c r="TNG234" s="403"/>
      <c r="TNS234" s="727"/>
      <c r="TNV234" s="403"/>
      <c r="TNW234" s="403"/>
      <c r="TOI234" s="727"/>
      <c r="TOL234" s="403"/>
      <c r="TOM234" s="403"/>
      <c r="TOY234" s="727"/>
      <c r="TPB234" s="403"/>
      <c r="TPC234" s="403"/>
      <c r="TPO234" s="727"/>
      <c r="TPR234" s="403"/>
      <c r="TPS234" s="403"/>
      <c r="TQE234" s="727"/>
      <c r="TQH234" s="403"/>
      <c r="TQI234" s="403"/>
      <c r="TQU234" s="727"/>
      <c r="TQX234" s="403"/>
      <c r="TQY234" s="403"/>
      <c r="TRK234" s="727"/>
      <c r="TRN234" s="403"/>
      <c r="TRO234" s="403"/>
      <c r="TSA234" s="727"/>
      <c r="TSD234" s="403"/>
      <c r="TSE234" s="403"/>
      <c r="TSQ234" s="727"/>
      <c r="TST234" s="403"/>
      <c r="TSU234" s="403"/>
      <c r="TTG234" s="727"/>
      <c r="TTJ234" s="403"/>
      <c r="TTK234" s="403"/>
      <c r="TTW234" s="727"/>
      <c r="TTZ234" s="403"/>
      <c r="TUA234" s="403"/>
      <c r="TUM234" s="727"/>
      <c r="TUP234" s="403"/>
      <c r="TUQ234" s="403"/>
      <c r="TVC234" s="727"/>
      <c r="TVF234" s="403"/>
      <c r="TVG234" s="403"/>
      <c r="TVS234" s="727"/>
      <c r="TVV234" s="403"/>
      <c r="TVW234" s="403"/>
      <c r="TWI234" s="727"/>
      <c r="TWL234" s="403"/>
      <c r="TWM234" s="403"/>
      <c r="TWY234" s="727"/>
      <c r="TXB234" s="403"/>
      <c r="TXC234" s="403"/>
      <c r="TXO234" s="727"/>
      <c r="TXR234" s="403"/>
      <c r="TXS234" s="403"/>
      <c r="TYE234" s="727"/>
      <c r="TYH234" s="403"/>
      <c r="TYI234" s="403"/>
      <c r="TYU234" s="727"/>
      <c r="TYX234" s="403"/>
      <c r="TYY234" s="403"/>
      <c r="TZK234" s="727"/>
      <c r="TZN234" s="403"/>
      <c r="TZO234" s="403"/>
      <c r="UAA234" s="727"/>
      <c r="UAD234" s="403"/>
      <c r="UAE234" s="403"/>
      <c r="UAQ234" s="727"/>
      <c r="UAT234" s="403"/>
      <c r="UAU234" s="403"/>
      <c r="UBG234" s="727"/>
      <c r="UBJ234" s="403"/>
      <c r="UBK234" s="403"/>
      <c r="UBW234" s="727"/>
      <c r="UBZ234" s="403"/>
      <c r="UCA234" s="403"/>
      <c r="UCM234" s="727"/>
      <c r="UCP234" s="403"/>
      <c r="UCQ234" s="403"/>
      <c r="UDC234" s="727"/>
      <c r="UDF234" s="403"/>
      <c r="UDG234" s="403"/>
      <c r="UDS234" s="727"/>
      <c r="UDV234" s="403"/>
      <c r="UDW234" s="403"/>
      <c r="UEI234" s="727"/>
      <c r="UEL234" s="403"/>
      <c r="UEM234" s="403"/>
      <c r="UEY234" s="727"/>
      <c r="UFB234" s="403"/>
      <c r="UFC234" s="403"/>
      <c r="UFO234" s="727"/>
      <c r="UFR234" s="403"/>
      <c r="UFS234" s="403"/>
      <c r="UGE234" s="727"/>
      <c r="UGH234" s="403"/>
      <c r="UGI234" s="403"/>
      <c r="UGU234" s="727"/>
      <c r="UGX234" s="403"/>
      <c r="UGY234" s="403"/>
      <c r="UHK234" s="727"/>
      <c r="UHN234" s="403"/>
      <c r="UHO234" s="403"/>
      <c r="UIA234" s="727"/>
      <c r="UID234" s="403"/>
      <c r="UIE234" s="403"/>
      <c r="UIQ234" s="727"/>
      <c r="UIT234" s="403"/>
      <c r="UIU234" s="403"/>
      <c r="UJG234" s="727"/>
      <c r="UJJ234" s="403"/>
      <c r="UJK234" s="403"/>
      <c r="UJW234" s="727"/>
      <c r="UJZ234" s="403"/>
      <c r="UKA234" s="403"/>
      <c r="UKM234" s="727"/>
      <c r="UKP234" s="403"/>
      <c r="UKQ234" s="403"/>
      <c r="ULC234" s="727"/>
      <c r="ULF234" s="403"/>
      <c r="ULG234" s="403"/>
      <c r="ULS234" s="727"/>
      <c r="ULV234" s="403"/>
      <c r="ULW234" s="403"/>
      <c r="UMI234" s="727"/>
      <c r="UML234" s="403"/>
      <c r="UMM234" s="403"/>
      <c r="UMY234" s="727"/>
      <c r="UNB234" s="403"/>
      <c r="UNC234" s="403"/>
      <c r="UNO234" s="727"/>
      <c r="UNR234" s="403"/>
      <c r="UNS234" s="403"/>
      <c r="UOE234" s="727"/>
      <c r="UOH234" s="403"/>
      <c r="UOI234" s="403"/>
      <c r="UOU234" s="727"/>
      <c r="UOX234" s="403"/>
      <c r="UOY234" s="403"/>
      <c r="UPK234" s="727"/>
      <c r="UPN234" s="403"/>
      <c r="UPO234" s="403"/>
      <c r="UQA234" s="727"/>
      <c r="UQD234" s="403"/>
      <c r="UQE234" s="403"/>
      <c r="UQQ234" s="727"/>
      <c r="UQT234" s="403"/>
      <c r="UQU234" s="403"/>
      <c r="URG234" s="727"/>
      <c r="URJ234" s="403"/>
      <c r="URK234" s="403"/>
      <c r="URW234" s="727"/>
      <c r="URZ234" s="403"/>
      <c r="USA234" s="403"/>
      <c r="USM234" s="727"/>
      <c r="USP234" s="403"/>
      <c r="USQ234" s="403"/>
      <c r="UTC234" s="727"/>
      <c r="UTF234" s="403"/>
      <c r="UTG234" s="403"/>
      <c r="UTS234" s="727"/>
      <c r="UTV234" s="403"/>
      <c r="UTW234" s="403"/>
      <c r="UUI234" s="727"/>
      <c r="UUL234" s="403"/>
      <c r="UUM234" s="403"/>
      <c r="UUY234" s="727"/>
      <c r="UVB234" s="403"/>
      <c r="UVC234" s="403"/>
      <c r="UVO234" s="727"/>
      <c r="UVR234" s="403"/>
      <c r="UVS234" s="403"/>
      <c r="UWE234" s="727"/>
      <c r="UWH234" s="403"/>
      <c r="UWI234" s="403"/>
      <c r="UWU234" s="727"/>
      <c r="UWX234" s="403"/>
      <c r="UWY234" s="403"/>
      <c r="UXK234" s="727"/>
      <c r="UXN234" s="403"/>
      <c r="UXO234" s="403"/>
      <c r="UYA234" s="727"/>
      <c r="UYD234" s="403"/>
      <c r="UYE234" s="403"/>
      <c r="UYQ234" s="727"/>
      <c r="UYT234" s="403"/>
      <c r="UYU234" s="403"/>
      <c r="UZG234" s="727"/>
      <c r="UZJ234" s="403"/>
      <c r="UZK234" s="403"/>
      <c r="UZW234" s="727"/>
      <c r="UZZ234" s="403"/>
      <c r="VAA234" s="403"/>
      <c r="VAM234" s="727"/>
      <c r="VAP234" s="403"/>
      <c r="VAQ234" s="403"/>
      <c r="VBC234" s="727"/>
      <c r="VBF234" s="403"/>
      <c r="VBG234" s="403"/>
      <c r="VBS234" s="727"/>
      <c r="VBV234" s="403"/>
      <c r="VBW234" s="403"/>
      <c r="VCI234" s="727"/>
      <c r="VCL234" s="403"/>
      <c r="VCM234" s="403"/>
      <c r="VCY234" s="727"/>
      <c r="VDB234" s="403"/>
      <c r="VDC234" s="403"/>
      <c r="VDO234" s="727"/>
      <c r="VDR234" s="403"/>
      <c r="VDS234" s="403"/>
      <c r="VEE234" s="727"/>
      <c r="VEH234" s="403"/>
      <c r="VEI234" s="403"/>
      <c r="VEU234" s="727"/>
      <c r="VEX234" s="403"/>
      <c r="VEY234" s="403"/>
      <c r="VFK234" s="727"/>
      <c r="VFN234" s="403"/>
      <c r="VFO234" s="403"/>
      <c r="VGA234" s="727"/>
      <c r="VGD234" s="403"/>
      <c r="VGE234" s="403"/>
      <c r="VGQ234" s="727"/>
      <c r="VGT234" s="403"/>
      <c r="VGU234" s="403"/>
      <c r="VHG234" s="727"/>
      <c r="VHJ234" s="403"/>
      <c r="VHK234" s="403"/>
      <c r="VHW234" s="727"/>
      <c r="VHZ234" s="403"/>
      <c r="VIA234" s="403"/>
      <c r="VIM234" s="727"/>
      <c r="VIP234" s="403"/>
      <c r="VIQ234" s="403"/>
      <c r="VJC234" s="727"/>
      <c r="VJF234" s="403"/>
      <c r="VJG234" s="403"/>
      <c r="VJS234" s="727"/>
      <c r="VJV234" s="403"/>
      <c r="VJW234" s="403"/>
      <c r="VKI234" s="727"/>
      <c r="VKL234" s="403"/>
      <c r="VKM234" s="403"/>
      <c r="VKY234" s="727"/>
      <c r="VLB234" s="403"/>
      <c r="VLC234" s="403"/>
      <c r="VLO234" s="727"/>
      <c r="VLR234" s="403"/>
      <c r="VLS234" s="403"/>
      <c r="VME234" s="727"/>
      <c r="VMH234" s="403"/>
      <c r="VMI234" s="403"/>
      <c r="VMU234" s="727"/>
      <c r="VMX234" s="403"/>
      <c r="VMY234" s="403"/>
      <c r="VNK234" s="727"/>
      <c r="VNN234" s="403"/>
      <c r="VNO234" s="403"/>
      <c r="VOA234" s="727"/>
      <c r="VOD234" s="403"/>
      <c r="VOE234" s="403"/>
      <c r="VOQ234" s="727"/>
      <c r="VOT234" s="403"/>
      <c r="VOU234" s="403"/>
      <c r="VPG234" s="727"/>
      <c r="VPJ234" s="403"/>
      <c r="VPK234" s="403"/>
      <c r="VPW234" s="727"/>
      <c r="VPZ234" s="403"/>
      <c r="VQA234" s="403"/>
      <c r="VQM234" s="727"/>
      <c r="VQP234" s="403"/>
      <c r="VQQ234" s="403"/>
      <c r="VRC234" s="727"/>
      <c r="VRF234" s="403"/>
      <c r="VRG234" s="403"/>
      <c r="VRS234" s="727"/>
      <c r="VRV234" s="403"/>
      <c r="VRW234" s="403"/>
      <c r="VSI234" s="727"/>
      <c r="VSL234" s="403"/>
      <c r="VSM234" s="403"/>
      <c r="VSY234" s="727"/>
      <c r="VTB234" s="403"/>
      <c r="VTC234" s="403"/>
      <c r="VTO234" s="727"/>
      <c r="VTR234" s="403"/>
      <c r="VTS234" s="403"/>
      <c r="VUE234" s="727"/>
      <c r="VUH234" s="403"/>
      <c r="VUI234" s="403"/>
      <c r="VUU234" s="727"/>
      <c r="VUX234" s="403"/>
      <c r="VUY234" s="403"/>
      <c r="VVK234" s="727"/>
      <c r="VVN234" s="403"/>
      <c r="VVO234" s="403"/>
      <c r="VWA234" s="727"/>
      <c r="VWD234" s="403"/>
      <c r="VWE234" s="403"/>
      <c r="VWQ234" s="727"/>
      <c r="VWT234" s="403"/>
      <c r="VWU234" s="403"/>
      <c r="VXG234" s="727"/>
      <c r="VXJ234" s="403"/>
      <c r="VXK234" s="403"/>
      <c r="VXW234" s="727"/>
      <c r="VXZ234" s="403"/>
      <c r="VYA234" s="403"/>
      <c r="VYM234" s="727"/>
      <c r="VYP234" s="403"/>
      <c r="VYQ234" s="403"/>
      <c r="VZC234" s="727"/>
      <c r="VZF234" s="403"/>
      <c r="VZG234" s="403"/>
      <c r="VZS234" s="727"/>
      <c r="VZV234" s="403"/>
      <c r="VZW234" s="403"/>
      <c r="WAI234" s="727"/>
      <c r="WAL234" s="403"/>
      <c r="WAM234" s="403"/>
      <c r="WAY234" s="727"/>
      <c r="WBB234" s="403"/>
      <c r="WBC234" s="403"/>
      <c r="WBO234" s="727"/>
      <c r="WBR234" s="403"/>
      <c r="WBS234" s="403"/>
      <c r="WCE234" s="727"/>
      <c r="WCH234" s="403"/>
      <c r="WCI234" s="403"/>
      <c r="WCU234" s="727"/>
      <c r="WCX234" s="403"/>
      <c r="WCY234" s="403"/>
      <c r="WDK234" s="727"/>
      <c r="WDN234" s="403"/>
      <c r="WDO234" s="403"/>
      <c r="WEA234" s="727"/>
      <c r="WED234" s="403"/>
      <c r="WEE234" s="403"/>
      <c r="WEQ234" s="727"/>
      <c r="WET234" s="403"/>
      <c r="WEU234" s="403"/>
      <c r="WFG234" s="727"/>
      <c r="WFJ234" s="403"/>
      <c r="WFK234" s="403"/>
      <c r="WFW234" s="727"/>
      <c r="WFZ234" s="403"/>
      <c r="WGA234" s="403"/>
      <c r="WGM234" s="727"/>
      <c r="WGP234" s="403"/>
      <c r="WGQ234" s="403"/>
      <c r="WHC234" s="727"/>
      <c r="WHF234" s="403"/>
      <c r="WHG234" s="403"/>
      <c r="WHS234" s="727"/>
      <c r="WHV234" s="403"/>
      <c r="WHW234" s="403"/>
      <c r="WII234" s="727"/>
      <c r="WIL234" s="403"/>
      <c r="WIM234" s="403"/>
      <c r="WIY234" s="727"/>
      <c r="WJB234" s="403"/>
      <c r="WJC234" s="403"/>
      <c r="WJO234" s="727"/>
      <c r="WJR234" s="403"/>
      <c r="WJS234" s="403"/>
      <c r="WKE234" s="727"/>
      <c r="WKH234" s="403"/>
      <c r="WKI234" s="403"/>
      <c r="WKU234" s="727"/>
      <c r="WKX234" s="403"/>
      <c r="WKY234" s="403"/>
      <c r="WLK234" s="727"/>
      <c r="WLN234" s="403"/>
      <c r="WLO234" s="403"/>
      <c r="WMA234" s="727"/>
      <c r="WMD234" s="403"/>
      <c r="WME234" s="403"/>
      <c r="WMQ234" s="727"/>
      <c r="WMT234" s="403"/>
      <c r="WMU234" s="403"/>
      <c r="WNG234" s="727"/>
      <c r="WNJ234" s="403"/>
      <c r="WNK234" s="403"/>
      <c r="WNW234" s="727"/>
      <c r="WNZ234" s="403"/>
      <c r="WOA234" s="403"/>
      <c r="WOM234" s="727"/>
      <c r="WOP234" s="403"/>
      <c r="WOQ234" s="403"/>
      <c r="WPC234" s="727"/>
      <c r="WPF234" s="403"/>
      <c r="WPG234" s="403"/>
      <c r="WPS234" s="727"/>
      <c r="WPV234" s="403"/>
      <c r="WPW234" s="403"/>
      <c r="WQI234" s="727"/>
      <c r="WQL234" s="403"/>
      <c r="WQM234" s="403"/>
      <c r="WQY234" s="727"/>
      <c r="WRB234" s="403"/>
      <c r="WRC234" s="403"/>
      <c r="WRO234" s="727"/>
      <c r="WRR234" s="403"/>
      <c r="WRS234" s="403"/>
      <c r="WSE234" s="727"/>
      <c r="WSH234" s="403"/>
      <c r="WSI234" s="403"/>
      <c r="WSU234" s="727"/>
      <c r="WSX234" s="403"/>
      <c r="WSY234" s="403"/>
      <c r="WTK234" s="727"/>
      <c r="WTN234" s="403"/>
      <c r="WTO234" s="403"/>
      <c r="WUA234" s="727"/>
      <c r="WUD234" s="403"/>
      <c r="WUE234" s="403"/>
      <c r="WUQ234" s="727"/>
      <c r="WUT234" s="403"/>
      <c r="WUU234" s="403"/>
      <c r="WVG234" s="727"/>
      <c r="WVJ234" s="403"/>
      <c r="WVK234" s="403"/>
      <c r="WVW234" s="727"/>
      <c r="WVZ234" s="403"/>
      <c r="WWA234" s="403"/>
      <c r="WWM234" s="727"/>
      <c r="WWP234" s="403"/>
      <c r="WWQ234" s="403"/>
      <c r="WXC234" s="727"/>
      <c r="WXF234" s="403"/>
      <c r="WXG234" s="403"/>
      <c r="WXS234" s="727"/>
      <c r="WXV234" s="403"/>
      <c r="WXW234" s="403"/>
      <c r="WYI234" s="727"/>
      <c r="WYL234" s="403"/>
      <c r="WYM234" s="403"/>
      <c r="WYY234" s="727"/>
      <c r="WZB234" s="403"/>
      <c r="WZC234" s="403"/>
      <c r="WZO234" s="727"/>
      <c r="WZR234" s="403"/>
      <c r="WZS234" s="403"/>
      <c r="XAE234" s="727"/>
      <c r="XAH234" s="403"/>
      <c r="XAI234" s="403"/>
      <c r="XAU234" s="727"/>
      <c r="XAX234" s="403"/>
      <c r="XAY234" s="403"/>
      <c r="XBK234" s="727"/>
      <c r="XBN234" s="403"/>
      <c r="XBO234" s="403"/>
      <c r="XCA234" s="727"/>
      <c r="XCD234" s="403"/>
      <c r="XCE234" s="403"/>
      <c r="XCQ234" s="727"/>
      <c r="XCT234" s="403"/>
      <c r="XCU234" s="403"/>
      <c r="XDG234" s="727"/>
      <c r="XDJ234" s="403"/>
      <c r="XDK234" s="403"/>
      <c r="XDW234" s="727"/>
      <c r="XDZ234" s="403"/>
      <c r="XEA234" s="403"/>
      <c r="XEM234" s="727"/>
      <c r="XEP234" s="403"/>
      <c r="XEQ234" s="403"/>
      <c r="XFC234" s="727"/>
    </row>
    <row r="235" spans="1:1023 1026:2047 2050:3071 3074:4095 4098:5119 5122:6143 6146:7167 7170:8191 8194:9215 9218:10239 10242:11263 11266:12287 12290:13311 13314:14335 14338:15359 15362:16383" s="94" customFormat="1">
      <c r="A235" s="570" t="s">
        <v>23</v>
      </c>
      <c r="B235" s="571">
        <v>45978</v>
      </c>
      <c r="C235" s="571">
        <v>45991</v>
      </c>
      <c r="D235" s="570" t="s">
        <v>504</v>
      </c>
      <c r="E235" s="570" t="s">
        <v>486</v>
      </c>
      <c r="F235" s="570">
        <v>65</v>
      </c>
      <c r="G235" s="570" t="s">
        <v>499</v>
      </c>
      <c r="H235" s="570">
        <v>1400</v>
      </c>
      <c r="I235" s="570">
        <v>15</v>
      </c>
      <c r="J235" s="570">
        <v>0</v>
      </c>
      <c r="K235" s="570">
        <v>0</v>
      </c>
      <c r="L235" s="570">
        <v>0</v>
      </c>
      <c r="M235" s="570">
        <v>0</v>
      </c>
      <c r="N235" s="570">
        <f t="shared" si="2209"/>
        <v>1415</v>
      </c>
      <c r="O235" s="563">
        <f t="shared" si="2210"/>
        <v>21.76923076923077</v>
      </c>
      <c r="P235" s="570" t="s">
        <v>1283</v>
      </c>
      <c r="R235" s="403"/>
      <c r="S235" s="403"/>
      <c r="AE235" s="727"/>
      <c r="AH235" s="403"/>
      <c r="AI235" s="403"/>
      <c r="AU235" s="727"/>
      <c r="AX235" s="403"/>
      <c r="AY235" s="403"/>
      <c r="BK235" s="727"/>
      <c r="BN235" s="403"/>
      <c r="BO235" s="403"/>
      <c r="CA235" s="727"/>
      <c r="CD235" s="403"/>
      <c r="CE235" s="403"/>
      <c r="CQ235" s="727"/>
      <c r="CT235" s="403"/>
      <c r="CU235" s="403"/>
      <c r="DG235" s="727"/>
      <c r="DJ235" s="403"/>
      <c r="DK235" s="403"/>
      <c r="DW235" s="727"/>
      <c r="DZ235" s="403"/>
      <c r="EA235" s="403"/>
      <c r="EM235" s="727"/>
      <c r="EP235" s="403"/>
      <c r="EQ235" s="403"/>
      <c r="FC235" s="727"/>
      <c r="FF235" s="403"/>
      <c r="FG235" s="403"/>
      <c r="FS235" s="727"/>
      <c r="FV235" s="403"/>
      <c r="FW235" s="403"/>
      <c r="GI235" s="727"/>
      <c r="GL235" s="403"/>
      <c r="GM235" s="403"/>
      <c r="GY235" s="727"/>
      <c r="HB235" s="403"/>
      <c r="HC235" s="403"/>
      <c r="HO235" s="727"/>
      <c r="HR235" s="403"/>
      <c r="HS235" s="403"/>
      <c r="IE235" s="727"/>
      <c r="IH235" s="403"/>
      <c r="II235" s="403"/>
      <c r="IU235" s="727"/>
      <c r="IX235" s="403"/>
      <c r="IY235" s="403"/>
      <c r="JK235" s="727"/>
      <c r="JN235" s="403"/>
      <c r="JO235" s="403"/>
      <c r="KA235" s="727"/>
      <c r="KD235" s="403"/>
      <c r="KE235" s="403"/>
      <c r="KQ235" s="727"/>
      <c r="KT235" s="403"/>
      <c r="KU235" s="403"/>
      <c r="LG235" s="727"/>
      <c r="LJ235" s="403"/>
      <c r="LK235" s="403"/>
      <c r="LW235" s="727"/>
      <c r="LZ235" s="403"/>
      <c r="MA235" s="403"/>
      <c r="MM235" s="727"/>
      <c r="MP235" s="403"/>
      <c r="MQ235" s="403"/>
      <c r="NC235" s="727"/>
      <c r="NF235" s="403"/>
      <c r="NG235" s="403"/>
      <c r="NS235" s="727"/>
      <c r="NV235" s="403"/>
      <c r="NW235" s="403"/>
      <c r="OI235" s="727"/>
      <c r="OL235" s="403"/>
      <c r="OM235" s="403"/>
      <c r="OY235" s="727"/>
      <c r="PB235" s="403"/>
      <c r="PC235" s="403"/>
      <c r="PO235" s="727"/>
      <c r="PR235" s="403"/>
      <c r="PS235" s="403"/>
      <c r="QE235" s="727"/>
      <c r="QH235" s="403"/>
      <c r="QI235" s="403"/>
      <c r="QU235" s="727"/>
      <c r="QX235" s="403"/>
      <c r="QY235" s="403"/>
      <c r="RK235" s="727"/>
      <c r="RN235" s="403"/>
      <c r="RO235" s="403"/>
      <c r="SA235" s="727"/>
      <c r="SD235" s="403"/>
      <c r="SE235" s="403"/>
      <c r="SQ235" s="727"/>
      <c r="ST235" s="403"/>
      <c r="SU235" s="403"/>
      <c r="TG235" s="727"/>
      <c r="TJ235" s="403"/>
      <c r="TK235" s="403"/>
      <c r="TW235" s="727"/>
      <c r="TZ235" s="403"/>
      <c r="UA235" s="403"/>
      <c r="UM235" s="727"/>
      <c r="UP235" s="403"/>
      <c r="UQ235" s="403"/>
      <c r="VC235" s="727"/>
      <c r="VF235" s="403"/>
      <c r="VG235" s="403"/>
      <c r="VS235" s="727"/>
      <c r="VV235" s="403"/>
      <c r="VW235" s="403"/>
      <c r="WI235" s="727"/>
      <c r="WL235" s="403"/>
      <c r="WM235" s="403"/>
      <c r="WY235" s="727"/>
      <c r="XB235" s="403"/>
      <c r="XC235" s="403"/>
      <c r="XO235" s="727"/>
      <c r="XR235" s="403"/>
      <c r="XS235" s="403"/>
      <c r="YE235" s="727"/>
      <c r="YH235" s="403"/>
      <c r="YI235" s="403"/>
      <c r="YU235" s="727"/>
      <c r="YX235" s="403"/>
      <c r="YY235" s="403"/>
      <c r="ZK235" s="727"/>
      <c r="ZN235" s="403"/>
      <c r="ZO235" s="403"/>
      <c r="AAA235" s="727"/>
      <c r="AAD235" s="403"/>
      <c r="AAE235" s="403"/>
      <c r="AAQ235" s="727"/>
      <c r="AAT235" s="403"/>
      <c r="AAU235" s="403"/>
      <c r="ABG235" s="727"/>
      <c r="ABJ235" s="403"/>
      <c r="ABK235" s="403"/>
      <c r="ABW235" s="727"/>
      <c r="ABZ235" s="403"/>
      <c r="ACA235" s="403"/>
      <c r="ACM235" s="727"/>
      <c r="ACP235" s="403"/>
      <c r="ACQ235" s="403"/>
      <c r="ADC235" s="727"/>
      <c r="ADF235" s="403"/>
      <c r="ADG235" s="403"/>
      <c r="ADS235" s="727"/>
      <c r="ADV235" s="403"/>
      <c r="ADW235" s="403"/>
      <c r="AEI235" s="727"/>
      <c r="AEL235" s="403"/>
      <c r="AEM235" s="403"/>
      <c r="AEY235" s="727"/>
      <c r="AFB235" s="403"/>
      <c r="AFC235" s="403"/>
      <c r="AFO235" s="727"/>
      <c r="AFR235" s="403"/>
      <c r="AFS235" s="403"/>
      <c r="AGE235" s="727"/>
      <c r="AGH235" s="403"/>
      <c r="AGI235" s="403"/>
      <c r="AGU235" s="727"/>
      <c r="AGX235" s="403"/>
      <c r="AGY235" s="403"/>
      <c r="AHK235" s="727"/>
      <c r="AHN235" s="403"/>
      <c r="AHO235" s="403"/>
      <c r="AIA235" s="727"/>
      <c r="AID235" s="403"/>
      <c r="AIE235" s="403"/>
      <c r="AIQ235" s="727"/>
      <c r="AIT235" s="403"/>
      <c r="AIU235" s="403"/>
      <c r="AJG235" s="727"/>
      <c r="AJJ235" s="403"/>
      <c r="AJK235" s="403"/>
      <c r="AJW235" s="727"/>
      <c r="AJZ235" s="403"/>
      <c r="AKA235" s="403"/>
      <c r="AKM235" s="727"/>
      <c r="AKP235" s="403"/>
      <c r="AKQ235" s="403"/>
      <c r="ALC235" s="727"/>
      <c r="ALF235" s="403"/>
      <c r="ALG235" s="403"/>
      <c r="ALS235" s="727"/>
      <c r="ALV235" s="403"/>
      <c r="ALW235" s="403"/>
      <c r="AMI235" s="727"/>
      <c r="AML235" s="403"/>
      <c r="AMM235" s="403"/>
      <c r="AMY235" s="727"/>
      <c r="ANB235" s="403"/>
      <c r="ANC235" s="403"/>
      <c r="ANO235" s="727"/>
      <c r="ANR235" s="403"/>
      <c r="ANS235" s="403"/>
      <c r="AOE235" s="727"/>
      <c r="AOH235" s="403"/>
      <c r="AOI235" s="403"/>
      <c r="AOU235" s="727"/>
      <c r="AOX235" s="403"/>
      <c r="AOY235" s="403"/>
      <c r="APK235" s="727"/>
      <c r="APN235" s="403"/>
      <c r="APO235" s="403"/>
      <c r="AQA235" s="727"/>
      <c r="AQD235" s="403"/>
      <c r="AQE235" s="403"/>
      <c r="AQQ235" s="727"/>
      <c r="AQT235" s="403"/>
      <c r="AQU235" s="403"/>
      <c r="ARG235" s="727"/>
      <c r="ARJ235" s="403"/>
      <c r="ARK235" s="403"/>
      <c r="ARW235" s="727"/>
      <c r="ARZ235" s="403"/>
      <c r="ASA235" s="403"/>
      <c r="ASM235" s="727"/>
      <c r="ASP235" s="403"/>
      <c r="ASQ235" s="403"/>
      <c r="ATC235" s="727"/>
      <c r="ATF235" s="403"/>
      <c r="ATG235" s="403"/>
      <c r="ATS235" s="727"/>
      <c r="ATV235" s="403"/>
      <c r="ATW235" s="403"/>
      <c r="AUI235" s="727"/>
      <c r="AUL235" s="403"/>
      <c r="AUM235" s="403"/>
      <c r="AUY235" s="727"/>
      <c r="AVB235" s="403"/>
      <c r="AVC235" s="403"/>
      <c r="AVO235" s="727"/>
      <c r="AVR235" s="403"/>
      <c r="AVS235" s="403"/>
      <c r="AWE235" s="727"/>
      <c r="AWH235" s="403"/>
      <c r="AWI235" s="403"/>
      <c r="AWU235" s="727"/>
      <c r="AWX235" s="403"/>
      <c r="AWY235" s="403"/>
      <c r="AXK235" s="727"/>
      <c r="AXN235" s="403"/>
      <c r="AXO235" s="403"/>
      <c r="AYA235" s="727"/>
      <c r="AYD235" s="403"/>
      <c r="AYE235" s="403"/>
      <c r="AYQ235" s="727"/>
      <c r="AYT235" s="403"/>
      <c r="AYU235" s="403"/>
      <c r="AZG235" s="727"/>
      <c r="AZJ235" s="403"/>
      <c r="AZK235" s="403"/>
      <c r="AZW235" s="727"/>
      <c r="AZZ235" s="403"/>
      <c r="BAA235" s="403"/>
      <c r="BAM235" s="727"/>
      <c r="BAP235" s="403"/>
      <c r="BAQ235" s="403"/>
      <c r="BBC235" s="727"/>
      <c r="BBF235" s="403"/>
      <c r="BBG235" s="403"/>
      <c r="BBS235" s="727"/>
      <c r="BBV235" s="403"/>
      <c r="BBW235" s="403"/>
      <c r="BCI235" s="727"/>
      <c r="BCL235" s="403"/>
      <c r="BCM235" s="403"/>
      <c r="BCY235" s="727"/>
      <c r="BDB235" s="403"/>
      <c r="BDC235" s="403"/>
      <c r="BDO235" s="727"/>
      <c r="BDR235" s="403"/>
      <c r="BDS235" s="403"/>
      <c r="BEE235" s="727"/>
      <c r="BEH235" s="403"/>
      <c r="BEI235" s="403"/>
      <c r="BEU235" s="727"/>
      <c r="BEX235" s="403"/>
      <c r="BEY235" s="403"/>
      <c r="BFK235" s="727"/>
      <c r="BFN235" s="403"/>
      <c r="BFO235" s="403"/>
      <c r="BGA235" s="727"/>
      <c r="BGD235" s="403"/>
      <c r="BGE235" s="403"/>
      <c r="BGQ235" s="727"/>
      <c r="BGT235" s="403"/>
      <c r="BGU235" s="403"/>
      <c r="BHG235" s="727"/>
      <c r="BHJ235" s="403"/>
      <c r="BHK235" s="403"/>
      <c r="BHW235" s="727"/>
      <c r="BHZ235" s="403"/>
      <c r="BIA235" s="403"/>
      <c r="BIM235" s="727"/>
      <c r="BIP235" s="403"/>
      <c r="BIQ235" s="403"/>
      <c r="BJC235" s="727"/>
      <c r="BJF235" s="403"/>
      <c r="BJG235" s="403"/>
      <c r="BJS235" s="727"/>
      <c r="BJV235" s="403"/>
      <c r="BJW235" s="403"/>
      <c r="BKI235" s="727"/>
      <c r="BKL235" s="403"/>
      <c r="BKM235" s="403"/>
      <c r="BKY235" s="727"/>
      <c r="BLB235" s="403"/>
      <c r="BLC235" s="403"/>
      <c r="BLO235" s="727"/>
      <c r="BLR235" s="403"/>
      <c r="BLS235" s="403"/>
      <c r="BME235" s="727"/>
      <c r="BMH235" s="403"/>
      <c r="BMI235" s="403"/>
      <c r="BMU235" s="727"/>
      <c r="BMX235" s="403"/>
      <c r="BMY235" s="403"/>
      <c r="BNK235" s="727"/>
      <c r="BNN235" s="403"/>
      <c r="BNO235" s="403"/>
      <c r="BOA235" s="727"/>
      <c r="BOD235" s="403"/>
      <c r="BOE235" s="403"/>
      <c r="BOQ235" s="727"/>
      <c r="BOT235" s="403"/>
      <c r="BOU235" s="403"/>
      <c r="BPG235" s="727"/>
      <c r="BPJ235" s="403"/>
      <c r="BPK235" s="403"/>
      <c r="BPW235" s="727"/>
      <c r="BPZ235" s="403"/>
      <c r="BQA235" s="403"/>
      <c r="BQM235" s="727"/>
      <c r="BQP235" s="403"/>
      <c r="BQQ235" s="403"/>
      <c r="BRC235" s="727"/>
      <c r="BRF235" s="403"/>
      <c r="BRG235" s="403"/>
      <c r="BRS235" s="727"/>
      <c r="BRV235" s="403"/>
      <c r="BRW235" s="403"/>
      <c r="BSI235" s="727"/>
      <c r="BSL235" s="403"/>
      <c r="BSM235" s="403"/>
      <c r="BSY235" s="727"/>
      <c r="BTB235" s="403"/>
      <c r="BTC235" s="403"/>
      <c r="BTO235" s="727"/>
      <c r="BTR235" s="403"/>
      <c r="BTS235" s="403"/>
      <c r="BUE235" s="727"/>
      <c r="BUH235" s="403"/>
      <c r="BUI235" s="403"/>
      <c r="BUU235" s="727"/>
      <c r="BUX235" s="403"/>
      <c r="BUY235" s="403"/>
      <c r="BVK235" s="727"/>
      <c r="BVN235" s="403"/>
      <c r="BVO235" s="403"/>
      <c r="BWA235" s="727"/>
      <c r="BWD235" s="403"/>
      <c r="BWE235" s="403"/>
      <c r="BWQ235" s="727"/>
      <c r="BWT235" s="403"/>
      <c r="BWU235" s="403"/>
      <c r="BXG235" s="727"/>
      <c r="BXJ235" s="403"/>
      <c r="BXK235" s="403"/>
      <c r="BXW235" s="727"/>
      <c r="BXZ235" s="403"/>
      <c r="BYA235" s="403"/>
      <c r="BYM235" s="727"/>
      <c r="BYP235" s="403"/>
      <c r="BYQ235" s="403"/>
      <c r="BZC235" s="727"/>
      <c r="BZF235" s="403"/>
      <c r="BZG235" s="403"/>
      <c r="BZS235" s="727"/>
      <c r="BZV235" s="403"/>
      <c r="BZW235" s="403"/>
      <c r="CAI235" s="727"/>
      <c r="CAL235" s="403"/>
      <c r="CAM235" s="403"/>
      <c r="CAY235" s="727"/>
      <c r="CBB235" s="403"/>
      <c r="CBC235" s="403"/>
      <c r="CBO235" s="727"/>
      <c r="CBR235" s="403"/>
      <c r="CBS235" s="403"/>
      <c r="CCE235" s="727"/>
      <c r="CCH235" s="403"/>
      <c r="CCI235" s="403"/>
      <c r="CCU235" s="727"/>
      <c r="CCX235" s="403"/>
      <c r="CCY235" s="403"/>
      <c r="CDK235" s="727"/>
      <c r="CDN235" s="403"/>
      <c r="CDO235" s="403"/>
      <c r="CEA235" s="727"/>
      <c r="CED235" s="403"/>
      <c r="CEE235" s="403"/>
      <c r="CEQ235" s="727"/>
      <c r="CET235" s="403"/>
      <c r="CEU235" s="403"/>
      <c r="CFG235" s="727"/>
      <c r="CFJ235" s="403"/>
      <c r="CFK235" s="403"/>
      <c r="CFW235" s="727"/>
      <c r="CFZ235" s="403"/>
      <c r="CGA235" s="403"/>
      <c r="CGM235" s="727"/>
      <c r="CGP235" s="403"/>
      <c r="CGQ235" s="403"/>
      <c r="CHC235" s="727"/>
      <c r="CHF235" s="403"/>
      <c r="CHG235" s="403"/>
      <c r="CHS235" s="727"/>
      <c r="CHV235" s="403"/>
      <c r="CHW235" s="403"/>
      <c r="CII235" s="727"/>
      <c r="CIL235" s="403"/>
      <c r="CIM235" s="403"/>
      <c r="CIY235" s="727"/>
      <c r="CJB235" s="403"/>
      <c r="CJC235" s="403"/>
      <c r="CJO235" s="727"/>
      <c r="CJR235" s="403"/>
      <c r="CJS235" s="403"/>
      <c r="CKE235" s="727"/>
      <c r="CKH235" s="403"/>
      <c r="CKI235" s="403"/>
      <c r="CKU235" s="727"/>
      <c r="CKX235" s="403"/>
      <c r="CKY235" s="403"/>
      <c r="CLK235" s="727"/>
      <c r="CLN235" s="403"/>
      <c r="CLO235" s="403"/>
      <c r="CMA235" s="727"/>
      <c r="CMD235" s="403"/>
      <c r="CME235" s="403"/>
      <c r="CMQ235" s="727"/>
      <c r="CMT235" s="403"/>
      <c r="CMU235" s="403"/>
      <c r="CNG235" s="727"/>
      <c r="CNJ235" s="403"/>
      <c r="CNK235" s="403"/>
      <c r="CNW235" s="727"/>
      <c r="CNZ235" s="403"/>
      <c r="COA235" s="403"/>
      <c r="COM235" s="727"/>
      <c r="COP235" s="403"/>
      <c r="COQ235" s="403"/>
      <c r="CPC235" s="727"/>
      <c r="CPF235" s="403"/>
      <c r="CPG235" s="403"/>
      <c r="CPS235" s="727"/>
      <c r="CPV235" s="403"/>
      <c r="CPW235" s="403"/>
      <c r="CQI235" s="727"/>
      <c r="CQL235" s="403"/>
      <c r="CQM235" s="403"/>
      <c r="CQY235" s="727"/>
      <c r="CRB235" s="403"/>
      <c r="CRC235" s="403"/>
      <c r="CRO235" s="727"/>
      <c r="CRR235" s="403"/>
      <c r="CRS235" s="403"/>
      <c r="CSE235" s="727"/>
      <c r="CSH235" s="403"/>
      <c r="CSI235" s="403"/>
      <c r="CSU235" s="727"/>
      <c r="CSX235" s="403"/>
      <c r="CSY235" s="403"/>
      <c r="CTK235" s="727"/>
      <c r="CTN235" s="403"/>
      <c r="CTO235" s="403"/>
      <c r="CUA235" s="727"/>
      <c r="CUD235" s="403"/>
      <c r="CUE235" s="403"/>
      <c r="CUQ235" s="727"/>
      <c r="CUT235" s="403"/>
      <c r="CUU235" s="403"/>
      <c r="CVG235" s="727"/>
      <c r="CVJ235" s="403"/>
      <c r="CVK235" s="403"/>
      <c r="CVW235" s="727"/>
      <c r="CVZ235" s="403"/>
      <c r="CWA235" s="403"/>
      <c r="CWM235" s="727"/>
      <c r="CWP235" s="403"/>
      <c r="CWQ235" s="403"/>
      <c r="CXC235" s="727"/>
      <c r="CXF235" s="403"/>
      <c r="CXG235" s="403"/>
      <c r="CXS235" s="727"/>
      <c r="CXV235" s="403"/>
      <c r="CXW235" s="403"/>
      <c r="CYI235" s="727"/>
      <c r="CYL235" s="403"/>
      <c r="CYM235" s="403"/>
      <c r="CYY235" s="727"/>
      <c r="CZB235" s="403"/>
      <c r="CZC235" s="403"/>
      <c r="CZO235" s="727"/>
      <c r="CZR235" s="403"/>
      <c r="CZS235" s="403"/>
      <c r="DAE235" s="727"/>
      <c r="DAH235" s="403"/>
      <c r="DAI235" s="403"/>
      <c r="DAU235" s="727"/>
      <c r="DAX235" s="403"/>
      <c r="DAY235" s="403"/>
      <c r="DBK235" s="727"/>
      <c r="DBN235" s="403"/>
      <c r="DBO235" s="403"/>
      <c r="DCA235" s="727"/>
      <c r="DCD235" s="403"/>
      <c r="DCE235" s="403"/>
      <c r="DCQ235" s="727"/>
      <c r="DCT235" s="403"/>
      <c r="DCU235" s="403"/>
      <c r="DDG235" s="727"/>
      <c r="DDJ235" s="403"/>
      <c r="DDK235" s="403"/>
      <c r="DDW235" s="727"/>
      <c r="DDZ235" s="403"/>
      <c r="DEA235" s="403"/>
      <c r="DEM235" s="727"/>
      <c r="DEP235" s="403"/>
      <c r="DEQ235" s="403"/>
      <c r="DFC235" s="727"/>
      <c r="DFF235" s="403"/>
      <c r="DFG235" s="403"/>
      <c r="DFS235" s="727"/>
      <c r="DFV235" s="403"/>
      <c r="DFW235" s="403"/>
      <c r="DGI235" s="727"/>
      <c r="DGL235" s="403"/>
      <c r="DGM235" s="403"/>
      <c r="DGY235" s="727"/>
      <c r="DHB235" s="403"/>
      <c r="DHC235" s="403"/>
      <c r="DHO235" s="727"/>
      <c r="DHR235" s="403"/>
      <c r="DHS235" s="403"/>
      <c r="DIE235" s="727"/>
      <c r="DIH235" s="403"/>
      <c r="DII235" s="403"/>
      <c r="DIU235" s="727"/>
      <c r="DIX235" s="403"/>
      <c r="DIY235" s="403"/>
      <c r="DJK235" s="727"/>
      <c r="DJN235" s="403"/>
      <c r="DJO235" s="403"/>
      <c r="DKA235" s="727"/>
      <c r="DKD235" s="403"/>
      <c r="DKE235" s="403"/>
      <c r="DKQ235" s="727"/>
      <c r="DKT235" s="403"/>
      <c r="DKU235" s="403"/>
      <c r="DLG235" s="727"/>
      <c r="DLJ235" s="403"/>
      <c r="DLK235" s="403"/>
      <c r="DLW235" s="727"/>
      <c r="DLZ235" s="403"/>
      <c r="DMA235" s="403"/>
      <c r="DMM235" s="727"/>
      <c r="DMP235" s="403"/>
      <c r="DMQ235" s="403"/>
      <c r="DNC235" s="727"/>
      <c r="DNF235" s="403"/>
      <c r="DNG235" s="403"/>
      <c r="DNS235" s="727"/>
      <c r="DNV235" s="403"/>
      <c r="DNW235" s="403"/>
      <c r="DOI235" s="727"/>
      <c r="DOL235" s="403"/>
      <c r="DOM235" s="403"/>
      <c r="DOY235" s="727"/>
      <c r="DPB235" s="403"/>
      <c r="DPC235" s="403"/>
      <c r="DPO235" s="727"/>
      <c r="DPR235" s="403"/>
      <c r="DPS235" s="403"/>
      <c r="DQE235" s="727"/>
      <c r="DQH235" s="403"/>
      <c r="DQI235" s="403"/>
      <c r="DQU235" s="727"/>
      <c r="DQX235" s="403"/>
      <c r="DQY235" s="403"/>
      <c r="DRK235" s="727"/>
      <c r="DRN235" s="403"/>
      <c r="DRO235" s="403"/>
      <c r="DSA235" s="727"/>
      <c r="DSD235" s="403"/>
      <c r="DSE235" s="403"/>
      <c r="DSQ235" s="727"/>
      <c r="DST235" s="403"/>
      <c r="DSU235" s="403"/>
      <c r="DTG235" s="727"/>
      <c r="DTJ235" s="403"/>
      <c r="DTK235" s="403"/>
      <c r="DTW235" s="727"/>
      <c r="DTZ235" s="403"/>
      <c r="DUA235" s="403"/>
      <c r="DUM235" s="727"/>
      <c r="DUP235" s="403"/>
      <c r="DUQ235" s="403"/>
      <c r="DVC235" s="727"/>
      <c r="DVF235" s="403"/>
      <c r="DVG235" s="403"/>
      <c r="DVS235" s="727"/>
      <c r="DVV235" s="403"/>
      <c r="DVW235" s="403"/>
      <c r="DWI235" s="727"/>
      <c r="DWL235" s="403"/>
      <c r="DWM235" s="403"/>
      <c r="DWY235" s="727"/>
      <c r="DXB235" s="403"/>
      <c r="DXC235" s="403"/>
      <c r="DXO235" s="727"/>
      <c r="DXR235" s="403"/>
      <c r="DXS235" s="403"/>
      <c r="DYE235" s="727"/>
      <c r="DYH235" s="403"/>
      <c r="DYI235" s="403"/>
      <c r="DYU235" s="727"/>
      <c r="DYX235" s="403"/>
      <c r="DYY235" s="403"/>
      <c r="DZK235" s="727"/>
      <c r="DZN235" s="403"/>
      <c r="DZO235" s="403"/>
      <c r="EAA235" s="727"/>
      <c r="EAD235" s="403"/>
      <c r="EAE235" s="403"/>
      <c r="EAQ235" s="727"/>
      <c r="EAT235" s="403"/>
      <c r="EAU235" s="403"/>
      <c r="EBG235" s="727"/>
      <c r="EBJ235" s="403"/>
      <c r="EBK235" s="403"/>
      <c r="EBW235" s="727"/>
      <c r="EBZ235" s="403"/>
      <c r="ECA235" s="403"/>
      <c r="ECM235" s="727"/>
      <c r="ECP235" s="403"/>
      <c r="ECQ235" s="403"/>
      <c r="EDC235" s="727"/>
      <c r="EDF235" s="403"/>
      <c r="EDG235" s="403"/>
      <c r="EDS235" s="727"/>
      <c r="EDV235" s="403"/>
      <c r="EDW235" s="403"/>
      <c r="EEI235" s="727"/>
      <c r="EEL235" s="403"/>
      <c r="EEM235" s="403"/>
      <c r="EEY235" s="727"/>
      <c r="EFB235" s="403"/>
      <c r="EFC235" s="403"/>
      <c r="EFO235" s="727"/>
      <c r="EFR235" s="403"/>
      <c r="EFS235" s="403"/>
      <c r="EGE235" s="727"/>
      <c r="EGH235" s="403"/>
      <c r="EGI235" s="403"/>
      <c r="EGU235" s="727"/>
      <c r="EGX235" s="403"/>
      <c r="EGY235" s="403"/>
      <c r="EHK235" s="727"/>
      <c r="EHN235" s="403"/>
      <c r="EHO235" s="403"/>
      <c r="EIA235" s="727"/>
      <c r="EID235" s="403"/>
      <c r="EIE235" s="403"/>
      <c r="EIQ235" s="727"/>
      <c r="EIT235" s="403"/>
      <c r="EIU235" s="403"/>
      <c r="EJG235" s="727"/>
      <c r="EJJ235" s="403"/>
      <c r="EJK235" s="403"/>
      <c r="EJW235" s="727"/>
      <c r="EJZ235" s="403"/>
      <c r="EKA235" s="403"/>
      <c r="EKM235" s="727"/>
      <c r="EKP235" s="403"/>
      <c r="EKQ235" s="403"/>
      <c r="ELC235" s="727"/>
      <c r="ELF235" s="403"/>
      <c r="ELG235" s="403"/>
      <c r="ELS235" s="727"/>
      <c r="ELV235" s="403"/>
      <c r="ELW235" s="403"/>
      <c r="EMI235" s="727"/>
      <c r="EML235" s="403"/>
      <c r="EMM235" s="403"/>
      <c r="EMY235" s="727"/>
      <c r="ENB235" s="403"/>
      <c r="ENC235" s="403"/>
      <c r="ENO235" s="727"/>
      <c r="ENR235" s="403"/>
      <c r="ENS235" s="403"/>
      <c r="EOE235" s="727"/>
      <c r="EOH235" s="403"/>
      <c r="EOI235" s="403"/>
      <c r="EOU235" s="727"/>
      <c r="EOX235" s="403"/>
      <c r="EOY235" s="403"/>
      <c r="EPK235" s="727"/>
      <c r="EPN235" s="403"/>
      <c r="EPO235" s="403"/>
      <c r="EQA235" s="727"/>
      <c r="EQD235" s="403"/>
      <c r="EQE235" s="403"/>
      <c r="EQQ235" s="727"/>
      <c r="EQT235" s="403"/>
      <c r="EQU235" s="403"/>
      <c r="ERG235" s="727"/>
      <c r="ERJ235" s="403"/>
      <c r="ERK235" s="403"/>
      <c r="ERW235" s="727"/>
      <c r="ERZ235" s="403"/>
      <c r="ESA235" s="403"/>
      <c r="ESM235" s="727"/>
      <c r="ESP235" s="403"/>
      <c r="ESQ235" s="403"/>
      <c r="ETC235" s="727"/>
      <c r="ETF235" s="403"/>
      <c r="ETG235" s="403"/>
      <c r="ETS235" s="727"/>
      <c r="ETV235" s="403"/>
      <c r="ETW235" s="403"/>
      <c r="EUI235" s="727"/>
      <c r="EUL235" s="403"/>
      <c r="EUM235" s="403"/>
      <c r="EUY235" s="727"/>
      <c r="EVB235" s="403"/>
      <c r="EVC235" s="403"/>
      <c r="EVO235" s="727"/>
      <c r="EVR235" s="403"/>
      <c r="EVS235" s="403"/>
      <c r="EWE235" s="727"/>
      <c r="EWH235" s="403"/>
      <c r="EWI235" s="403"/>
      <c r="EWU235" s="727"/>
      <c r="EWX235" s="403"/>
      <c r="EWY235" s="403"/>
      <c r="EXK235" s="727"/>
      <c r="EXN235" s="403"/>
      <c r="EXO235" s="403"/>
      <c r="EYA235" s="727"/>
      <c r="EYD235" s="403"/>
      <c r="EYE235" s="403"/>
      <c r="EYQ235" s="727"/>
      <c r="EYT235" s="403"/>
      <c r="EYU235" s="403"/>
      <c r="EZG235" s="727"/>
      <c r="EZJ235" s="403"/>
      <c r="EZK235" s="403"/>
      <c r="EZW235" s="727"/>
      <c r="EZZ235" s="403"/>
      <c r="FAA235" s="403"/>
      <c r="FAM235" s="727"/>
      <c r="FAP235" s="403"/>
      <c r="FAQ235" s="403"/>
      <c r="FBC235" s="727"/>
      <c r="FBF235" s="403"/>
      <c r="FBG235" s="403"/>
      <c r="FBS235" s="727"/>
      <c r="FBV235" s="403"/>
      <c r="FBW235" s="403"/>
      <c r="FCI235" s="727"/>
      <c r="FCL235" s="403"/>
      <c r="FCM235" s="403"/>
      <c r="FCY235" s="727"/>
      <c r="FDB235" s="403"/>
      <c r="FDC235" s="403"/>
      <c r="FDO235" s="727"/>
      <c r="FDR235" s="403"/>
      <c r="FDS235" s="403"/>
      <c r="FEE235" s="727"/>
      <c r="FEH235" s="403"/>
      <c r="FEI235" s="403"/>
      <c r="FEU235" s="727"/>
      <c r="FEX235" s="403"/>
      <c r="FEY235" s="403"/>
      <c r="FFK235" s="727"/>
      <c r="FFN235" s="403"/>
      <c r="FFO235" s="403"/>
      <c r="FGA235" s="727"/>
      <c r="FGD235" s="403"/>
      <c r="FGE235" s="403"/>
      <c r="FGQ235" s="727"/>
      <c r="FGT235" s="403"/>
      <c r="FGU235" s="403"/>
      <c r="FHG235" s="727"/>
      <c r="FHJ235" s="403"/>
      <c r="FHK235" s="403"/>
      <c r="FHW235" s="727"/>
      <c r="FHZ235" s="403"/>
      <c r="FIA235" s="403"/>
      <c r="FIM235" s="727"/>
      <c r="FIP235" s="403"/>
      <c r="FIQ235" s="403"/>
      <c r="FJC235" s="727"/>
      <c r="FJF235" s="403"/>
      <c r="FJG235" s="403"/>
      <c r="FJS235" s="727"/>
      <c r="FJV235" s="403"/>
      <c r="FJW235" s="403"/>
      <c r="FKI235" s="727"/>
      <c r="FKL235" s="403"/>
      <c r="FKM235" s="403"/>
      <c r="FKY235" s="727"/>
      <c r="FLB235" s="403"/>
      <c r="FLC235" s="403"/>
      <c r="FLO235" s="727"/>
      <c r="FLR235" s="403"/>
      <c r="FLS235" s="403"/>
      <c r="FME235" s="727"/>
      <c r="FMH235" s="403"/>
      <c r="FMI235" s="403"/>
      <c r="FMU235" s="727"/>
      <c r="FMX235" s="403"/>
      <c r="FMY235" s="403"/>
      <c r="FNK235" s="727"/>
      <c r="FNN235" s="403"/>
      <c r="FNO235" s="403"/>
      <c r="FOA235" s="727"/>
      <c r="FOD235" s="403"/>
      <c r="FOE235" s="403"/>
      <c r="FOQ235" s="727"/>
      <c r="FOT235" s="403"/>
      <c r="FOU235" s="403"/>
      <c r="FPG235" s="727"/>
      <c r="FPJ235" s="403"/>
      <c r="FPK235" s="403"/>
      <c r="FPW235" s="727"/>
      <c r="FPZ235" s="403"/>
      <c r="FQA235" s="403"/>
      <c r="FQM235" s="727"/>
      <c r="FQP235" s="403"/>
      <c r="FQQ235" s="403"/>
      <c r="FRC235" s="727"/>
      <c r="FRF235" s="403"/>
      <c r="FRG235" s="403"/>
      <c r="FRS235" s="727"/>
      <c r="FRV235" s="403"/>
      <c r="FRW235" s="403"/>
      <c r="FSI235" s="727"/>
      <c r="FSL235" s="403"/>
      <c r="FSM235" s="403"/>
      <c r="FSY235" s="727"/>
      <c r="FTB235" s="403"/>
      <c r="FTC235" s="403"/>
      <c r="FTO235" s="727"/>
      <c r="FTR235" s="403"/>
      <c r="FTS235" s="403"/>
      <c r="FUE235" s="727"/>
      <c r="FUH235" s="403"/>
      <c r="FUI235" s="403"/>
      <c r="FUU235" s="727"/>
      <c r="FUX235" s="403"/>
      <c r="FUY235" s="403"/>
      <c r="FVK235" s="727"/>
      <c r="FVN235" s="403"/>
      <c r="FVO235" s="403"/>
      <c r="FWA235" s="727"/>
      <c r="FWD235" s="403"/>
      <c r="FWE235" s="403"/>
      <c r="FWQ235" s="727"/>
      <c r="FWT235" s="403"/>
      <c r="FWU235" s="403"/>
      <c r="FXG235" s="727"/>
      <c r="FXJ235" s="403"/>
      <c r="FXK235" s="403"/>
      <c r="FXW235" s="727"/>
      <c r="FXZ235" s="403"/>
      <c r="FYA235" s="403"/>
      <c r="FYM235" s="727"/>
      <c r="FYP235" s="403"/>
      <c r="FYQ235" s="403"/>
      <c r="FZC235" s="727"/>
      <c r="FZF235" s="403"/>
      <c r="FZG235" s="403"/>
      <c r="FZS235" s="727"/>
      <c r="FZV235" s="403"/>
      <c r="FZW235" s="403"/>
      <c r="GAI235" s="727"/>
      <c r="GAL235" s="403"/>
      <c r="GAM235" s="403"/>
      <c r="GAY235" s="727"/>
      <c r="GBB235" s="403"/>
      <c r="GBC235" s="403"/>
      <c r="GBO235" s="727"/>
      <c r="GBR235" s="403"/>
      <c r="GBS235" s="403"/>
      <c r="GCE235" s="727"/>
      <c r="GCH235" s="403"/>
      <c r="GCI235" s="403"/>
      <c r="GCU235" s="727"/>
      <c r="GCX235" s="403"/>
      <c r="GCY235" s="403"/>
      <c r="GDK235" s="727"/>
      <c r="GDN235" s="403"/>
      <c r="GDO235" s="403"/>
      <c r="GEA235" s="727"/>
      <c r="GED235" s="403"/>
      <c r="GEE235" s="403"/>
      <c r="GEQ235" s="727"/>
      <c r="GET235" s="403"/>
      <c r="GEU235" s="403"/>
      <c r="GFG235" s="727"/>
      <c r="GFJ235" s="403"/>
      <c r="GFK235" s="403"/>
      <c r="GFW235" s="727"/>
      <c r="GFZ235" s="403"/>
      <c r="GGA235" s="403"/>
      <c r="GGM235" s="727"/>
      <c r="GGP235" s="403"/>
      <c r="GGQ235" s="403"/>
      <c r="GHC235" s="727"/>
      <c r="GHF235" s="403"/>
      <c r="GHG235" s="403"/>
      <c r="GHS235" s="727"/>
      <c r="GHV235" s="403"/>
      <c r="GHW235" s="403"/>
      <c r="GII235" s="727"/>
      <c r="GIL235" s="403"/>
      <c r="GIM235" s="403"/>
      <c r="GIY235" s="727"/>
      <c r="GJB235" s="403"/>
      <c r="GJC235" s="403"/>
      <c r="GJO235" s="727"/>
      <c r="GJR235" s="403"/>
      <c r="GJS235" s="403"/>
      <c r="GKE235" s="727"/>
      <c r="GKH235" s="403"/>
      <c r="GKI235" s="403"/>
      <c r="GKU235" s="727"/>
      <c r="GKX235" s="403"/>
      <c r="GKY235" s="403"/>
      <c r="GLK235" s="727"/>
      <c r="GLN235" s="403"/>
      <c r="GLO235" s="403"/>
      <c r="GMA235" s="727"/>
      <c r="GMD235" s="403"/>
      <c r="GME235" s="403"/>
      <c r="GMQ235" s="727"/>
      <c r="GMT235" s="403"/>
      <c r="GMU235" s="403"/>
      <c r="GNG235" s="727"/>
      <c r="GNJ235" s="403"/>
      <c r="GNK235" s="403"/>
      <c r="GNW235" s="727"/>
      <c r="GNZ235" s="403"/>
      <c r="GOA235" s="403"/>
      <c r="GOM235" s="727"/>
      <c r="GOP235" s="403"/>
      <c r="GOQ235" s="403"/>
      <c r="GPC235" s="727"/>
      <c r="GPF235" s="403"/>
      <c r="GPG235" s="403"/>
      <c r="GPS235" s="727"/>
      <c r="GPV235" s="403"/>
      <c r="GPW235" s="403"/>
      <c r="GQI235" s="727"/>
      <c r="GQL235" s="403"/>
      <c r="GQM235" s="403"/>
      <c r="GQY235" s="727"/>
      <c r="GRB235" s="403"/>
      <c r="GRC235" s="403"/>
      <c r="GRO235" s="727"/>
      <c r="GRR235" s="403"/>
      <c r="GRS235" s="403"/>
      <c r="GSE235" s="727"/>
      <c r="GSH235" s="403"/>
      <c r="GSI235" s="403"/>
      <c r="GSU235" s="727"/>
      <c r="GSX235" s="403"/>
      <c r="GSY235" s="403"/>
      <c r="GTK235" s="727"/>
      <c r="GTN235" s="403"/>
      <c r="GTO235" s="403"/>
      <c r="GUA235" s="727"/>
      <c r="GUD235" s="403"/>
      <c r="GUE235" s="403"/>
      <c r="GUQ235" s="727"/>
      <c r="GUT235" s="403"/>
      <c r="GUU235" s="403"/>
      <c r="GVG235" s="727"/>
      <c r="GVJ235" s="403"/>
      <c r="GVK235" s="403"/>
      <c r="GVW235" s="727"/>
      <c r="GVZ235" s="403"/>
      <c r="GWA235" s="403"/>
      <c r="GWM235" s="727"/>
      <c r="GWP235" s="403"/>
      <c r="GWQ235" s="403"/>
      <c r="GXC235" s="727"/>
      <c r="GXF235" s="403"/>
      <c r="GXG235" s="403"/>
      <c r="GXS235" s="727"/>
      <c r="GXV235" s="403"/>
      <c r="GXW235" s="403"/>
      <c r="GYI235" s="727"/>
      <c r="GYL235" s="403"/>
      <c r="GYM235" s="403"/>
      <c r="GYY235" s="727"/>
      <c r="GZB235" s="403"/>
      <c r="GZC235" s="403"/>
      <c r="GZO235" s="727"/>
      <c r="GZR235" s="403"/>
      <c r="GZS235" s="403"/>
      <c r="HAE235" s="727"/>
      <c r="HAH235" s="403"/>
      <c r="HAI235" s="403"/>
      <c r="HAU235" s="727"/>
      <c r="HAX235" s="403"/>
      <c r="HAY235" s="403"/>
      <c r="HBK235" s="727"/>
      <c r="HBN235" s="403"/>
      <c r="HBO235" s="403"/>
      <c r="HCA235" s="727"/>
      <c r="HCD235" s="403"/>
      <c r="HCE235" s="403"/>
      <c r="HCQ235" s="727"/>
      <c r="HCT235" s="403"/>
      <c r="HCU235" s="403"/>
      <c r="HDG235" s="727"/>
      <c r="HDJ235" s="403"/>
      <c r="HDK235" s="403"/>
      <c r="HDW235" s="727"/>
      <c r="HDZ235" s="403"/>
      <c r="HEA235" s="403"/>
      <c r="HEM235" s="727"/>
      <c r="HEP235" s="403"/>
      <c r="HEQ235" s="403"/>
      <c r="HFC235" s="727"/>
      <c r="HFF235" s="403"/>
      <c r="HFG235" s="403"/>
      <c r="HFS235" s="727"/>
      <c r="HFV235" s="403"/>
      <c r="HFW235" s="403"/>
      <c r="HGI235" s="727"/>
      <c r="HGL235" s="403"/>
      <c r="HGM235" s="403"/>
      <c r="HGY235" s="727"/>
      <c r="HHB235" s="403"/>
      <c r="HHC235" s="403"/>
      <c r="HHO235" s="727"/>
      <c r="HHR235" s="403"/>
      <c r="HHS235" s="403"/>
      <c r="HIE235" s="727"/>
      <c r="HIH235" s="403"/>
      <c r="HII235" s="403"/>
      <c r="HIU235" s="727"/>
      <c r="HIX235" s="403"/>
      <c r="HIY235" s="403"/>
      <c r="HJK235" s="727"/>
      <c r="HJN235" s="403"/>
      <c r="HJO235" s="403"/>
      <c r="HKA235" s="727"/>
      <c r="HKD235" s="403"/>
      <c r="HKE235" s="403"/>
      <c r="HKQ235" s="727"/>
      <c r="HKT235" s="403"/>
      <c r="HKU235" s="403"/>
      <c r="HLG235" s="727"/>
      <c r="HLJ235" s="403"/>
      <c r="HLK235" s="403"/>
      <c r="HLW235" s="727"/>
      <c r="HLZ235" s="403"/>
      <c r="HMA235" s="403"/>
      <c r="HMM235" s="727"/>
      <c r="HMP235" s="403"/>
      <c r="HMQ235" s="403"/>
      <c r="HNC235" s="727"/>
      <c r="HNF235" s="403"/>
      <c r="HNG235" s="403"/>
      <c r="HNS235" s="727"/>
      <c r="HNV235" s="403"/>
      <c r="HNW235" s="403"/>
      <c r="HOI235" s="727"/>
      <c r="HOL235" s="403"/>
      <c r="HOM235" s="403"/>
      <c r="HOY235" s="727"/>
      <c r="HPB235" s="403"/>
      <c r="HPC235" s="403"/>
      <c r="HPO235" s="727"/>
      <c r="HPR235" s="403"/>
      <c r="HPS235" s="403"/>
      <c r="HQE235" s="727"/>
      <c r="HQH235" s="403"/>
      <c r="HQI235" s="403"/>
      <c r="HQU235" s="727"/>
      <c r="HQX235" s="403"/>
      <c r="HQY235" s="403"/>
      <c r="HRK235" s="727"/>
      <c r="HRN235" s="403"/>
      <c r="HRO235" s="403"/>
      <c r="HSA235" s="727"/>
      <c r="HSD235" s="403"/>
      <c r="HSE235" s="403"/>
      <c r="HSQ235" s="727"/>
      <c r="HST235" s="403"/>
      <c r="HSU235" s="403"/>
      <c r="HTG235" s="727"/>
      <c r="HTJ235" s="403"/>
      <c r="HTK235" s="403"/>
      <c r="HTW235" s="727"/>
      <c r="HTZ235" s="403"/>
      <c r="HUA235" s="403"/>
      <c r="HUM235" s="727"/>
      <c r="HUP235" s="403"/>
      <c r="HUQ235" s="403"/>
      <c r="HVC235" s="727"/>
      <c r="HVF235" s="403"/>
      <c r="HVG235" s="403"/>
      <c r="HVS235" s="727"/>
      <c r="HVV235" s="403"/>
      <c r="HVW235" s="403"/>
      <c r="HWI235" s="727"/>
      <c r="HWL235" s="403"/>
      <c r="HWM235" s="403"/>
      <c r="HWY235" s="727"/>
      <c r="HXB235" s="403"/>
      <c r="HXC235" s="403"/>
      <c r="HXO235" s="727"/>
      <c r="HXR235" s="403"/>
      <c r="HXS235" s="403"/>
      <c r="HYE235" s="727"/>
      <c r="HYH235" s="403"/>
      <c r="HYI235" s="403"/>
      <c r="HYU235" s="727"/>
      <c r="HYX235" s="403"/>
      <c r="HYY235" s="403"/>
      <c r="HZK235" s="727"/>
      <c r="HZN235" s="403"/>
      <c r="HZO235" s="403"/>
      <c r="IAA235" s="727"/>
      <c r="IAD235" s="403"/>
      <c r="IAE235" s="403"/>
      <c r="IAQ235" s="727"/>
      <c r="IAT235" s="403"/>
      <c r="IAU235" s="403"/>
      <c r="IBG235" s="727"/>
      <c r="IBJ235" s="403"/>
      <c r="IBK235" s="403"/>
      <c r="IBW235" s="727"/>
      <c r="IBZ235" s="403"/>
      <c r="ICA235" s="403"/>
      <c r="ICM235" s="727"/>
      <c r="ICP235" s="403"/>
      <c r="ICQ235" s="403"/>
      <c r="IDC235" s="727"/>
      <c r="IDF235" s="403"/>
      <c r="IDG235" s="403"/>
      <c r="IDS235" s="727"/>
      <c r="IDV235" s="403"/>
      <c r="IDW235" s="403"/>
      <c r="IEI235" s="727"/>
      <c r="IEL235" s="403"/>
      <c r="IEM235" s="403"/>
      <c r="IEY235" s="727"/>
      <c r="IFB235" s="403"/>
      <c r="IFC235" s="403"/>
      <c r="IFO235" s="727"/>
      <c r="IFR235" s="403"/>
      <c r="IFS235" s="403"/>
      <c r="IGE235" s="727"/>
      <c r="IGH235" s="403"/>
      <c r="IGI235" s="403"/>
      <c r="IGU235" s="727"/>
      <c r="IGX235" s="403"/>
      <c r="IGY235" s="403"/>
      <c r="IHK235" s="727"/>
      <c r="IHN235" s="403"/>
      <c r="IHO235" s="403"/>
      <c r="IIA235" s="727"/>
      <c r="IID235" s="403"/>
      <c r="IIE235" s="403"/>
      <c r="IIQ235" s="727"/>
      <c r="IIT235" s="403"/>
      <c r="IIU235" s="403"/>
      <c r="IJG235" s="727"/>
      <c r="IJJ235" s="403"/>
      <c r="IJK235" s="403"/>
      <c r="IJW235" s="727"/>
      <c r="IJZ235" s="403"/>
      <c r="IKA235" s="403"/>
      <c r="IKM235" s="727"/>
      <c r="IKP235" s="403"/>
      <c r="IKQ235" s="403"/>
      <c r="ILC235" s="727"/>
      <c r="ILF235" s="403"/>
      <c r="ILG235" s="403"/>
      <c r="ILS235" s="727"/>
      <c r="ILV235" s="403"/>
      <c r="ILW235" s="403"/>
      <c r="IMI235" s="727"/>
      <c r="IML235" s="403"/>
      <c r="IMM235" s="403"/>
      <c r="IMY235" s="727"/>
      <c r="INB235" s="403"/>
      <c r="INC235" s="403"/>
      <c r="INO235" s="727"/>
      <c r="INR235" s="403"/>
      <c r="INS235" s="403"/>
      <c r="IOE235" s="727"/>
      <c r="IOH235" s="403"/>
      <c r="IOI235" s="403"/>
      <c r="IOU235" s="727"/>
      <c r="IOX235" s="403"/>
      <c r="IOY235" s="403"/>
      <c r="IPK235" s="727"/>
      <c r="IPN235" s="403"/>
      <c r="IPO235" s="403"/>
      <c r="IQA235" s="727"/>
      <c r="IQD235" s="403"/>
      <c r="IQE235" s="403"/>
      <c r="IQQ235" s="727"/>
      <c r="IQT235" s="403"/>
      <c r="IQU235" s="403"/>
      <c r="IRG235" s="727"/>
      <c r="IRJ235" s="403"/>
      <c r="IRK235" s="403"/>
      <c r="IRW235" s="727"/>
      <c r="IRZ235" s="403"/>
      <c r="ISA235" s="403"/>
      <c r="ISM235" s="727"/>
      <c r="ISP235" s="403"/>
      <c r="ISQ235" s="403"/>
      <c r="ITC235" s="727"/>
      <c r="ITF235" s="403"/>
      <c r="ITG235" s="403"/>
      <c r="ITS235" s="727"/>
      <c r="ITV235" s="403"/>
      <c r="ITW235" s="403"/>
      <c r="IUI235" s="727"/>
      <c r="IUL235" s="403"/>
      <c r="IUM235" s="403"/>
      <c r="IUY235" s="727"/>
      <c r="IVB235" s="403"/>
      <c r="IVC235" s="403"/>
      <c r="IVO235" s="727"/>
      <c r="IVR235" s="403"/>
      <c r="IVS235" s="403"/>
      <c r="IWE235" s="727"/>
      <c r="IWH235" s="403"/>
      <c r="IWI235" s="403"/>
      <c r="IWU235" s="727"/>
      <c r="IWX235" s="403"/>
      <c r="IWY235" s="403"/>
      <c r="IXK235" s="727"/>
      <c r="IXN235" s="403"/>
      <c r="IXO235" s="403"/>
      <c r="IYA235" s="727"/>
      <c r="IYD235" s="403"/>
      <c r="IYE235" s="403"/>
      <c r="IYQ235" s="727"/>
      <c r="IYT235" s="403"/>
      <c r="IYU235" s="403"/>
      <c r="IZG235" s="727"/>
      <c r="IZJ235" s="403"/>
      <c r="IZK235" s="403"/>
      <c r="IZW235" s="727"/>
      <c r="IZZ235" s="403"/>
      <c r="JAA235" s="403"/>
      <c r="JAM235" s="727"/>
      <c r="JAP235" s="403"/>
      <c r="JAQ235" s="403"/>
      <c r="JBC235" s="727"/>
      <c r="JBF235" s="403"/>
      <c r="JBG235" s="403"/>
      <c r="JBS235" s="727"/>
      <c r="JBV235" s="403"/>
      <c r="JBW235" s="403"/>
      <c r="JCI235" s="727"/>
      <c r="JCL235" s="403"/>
      <c r="JCM235" s="403"/>
      <c r="JCY235" s="727"/>
      <c r="JDB235" s="403"/>
      <c r="JDC235" s="403"/>
      <c r="JDO235" s="727"/>
      <c r="JDR235" s="403"/>
      <c r="JDS235" s="403"/>
      <c r="JEE235" s="727"/>
      <c r="JEH235" s="403"/>
      <c r="JEI235" s="403"/>
      <c r="JEU235" s="727"/>
      <c r="JEX235" s="403"/>
      <c r="JEY235" s="403"/>
      <c r="JFK235" s="727"/>
      <c r="JFN235" s="403"/>
      <c r="JFO235" s="403"/>
      <c r="JGA235" s="727"/>
      <c r="JGD235" s="403"/>
      <c r="JGE235" s="403"/>
      <c r="JGQ235" s="727"/>
      <c r="JGT235" s="403"/>
      <c r="JGU235" s="403"/>
      <c r="JHG235" s="727"/>
      <c r="JHJ235" s="403"/>
      <c r="JHK235" s="403"/>
      <c r="JHW235" s="727"/>
      <c r="JHZ235" s="403"/>
      <c r="JIA235" s="403"/>
      <c r="JIM235" s="727"/>
      <c r="JIP235" s="403"/>
      <c r="JIQ235" s="403"/>
      <c r="JJC235" s="727"/>
      <c r="JJF235" s="403"/>
      <c r="JJG235" s="403"/>
      <c r="JJS235" s="727"/>
      <c r="JJV235" s="403"/>
      <c r="JJW235" s="403"/>
      <c r="JKI235" s="727"/>
      <c r="JKL235" s="403"/>
      <c r="JKM235" s="403"/>
      <c r="JKY235" s="727"/>
      <c r="JLB235" s="403"/>
      <c r="JLC235" s="403"/>
      <c r="JLO235" s="727"/>
      <c r="JLR235" s="403"/>
      <c r="JLS235" s="403"/>
      <c r="JME235" s="727"/>
      <c r="JMH235" s="403"/>
      <c r="JMI235" s="403"/>
      <c r="JMU235" s="727"/>
      <c r="JMX235" s="403"/>
      <c r="JMY235" s="403"/>
      <c r="JNK235" s="727"/>
      <c r="JNN235" s="403"/>
      <c r="JNO235" s="403"/>
      <c r="JOA235" s="727"/>
      <c r="JOD235" s="403"/>
      <c r="JOE235" s="403"/>
      <c r="JOQ235" s="727"/>
      <c r="JOT235" s="403"/>
      <c r="JOU235" s="403"/>
      <c r="JPG235" s="727"/>
      <c r="JPJ235" s="403"/>
      <c r="JPK235" s="403"/>
      <c r="JPW235" s="727"/>
      <c r="JPZ235" s="403"/>
      <c r="JQA235" s="403"/>
      <c r="JQM235" s="727"/>
      <c r="JQP235" s="403"/>
      <c r="JQQ235" s="403"/>
      <c r="JRC235" s="727"/>
      <c r="JRF235" s="403"/>
      <c r="JRG235" s="403"/>
      <c r="JRS235" s="727"/>
      <c r="JRV235" s="403"/>
      <c r="JRW235" s="403"/>
      <c r="JSI235" s="727"/>
      <c r="JSL235" s="403"/>
      <c r="JSM235" s="403"/>
      <c r="JSY235" s="727"/>
      <c r="JTB235" s="403"/>
      <c r="JTC235" s="403"/>
      <c r="JTO235" s="727"/>
      <c r="JTR235" s="403"/>
      <c r="JTS235" s="403"/>
      <c r="JUE235" s="727"/>
      <c r="JUH235" s="403"/>
      <c r="JUI235" s="403"/>
      <c r="JUU235" s="727"/>
      <c r="JUX235" s="403"/>
      <c r="JUY235" s="403"/>
      <c r="JVK235" s="727"/>
      <c r="JVN235" s="403"/>
      <c r="JVO235" s="403"/>
      <c r="JWA235" s="727"/>
      <c r="JWD235" s="403"/>
      <c r="JWE235" s="403"/>
      <c r="JWQ235" s="727"/>
      <c r="JWT235" s="403"/>
      <c r="JWU235" s="403"/>
      <c r="JXG235" s="727"/>
      <c r="JXJ235" s="403"/>
      <c r="JXK235" s="403"/>
      <c r="JXW235" s="727"/>
      <c r="JXZ235" s="403"/>
      <c r="JYA235" s="403"/>
      <c r="JYM235" s="727"/>
      <c r="JYP235" s="403"/>
      <c r="JYQ235" s="403"/>
      <c r="JZC235" s="727"/>
      <c r="JZF235" s="403"/>
      <c r="JZG235" s="403"/>
      <c r="JZS235" s="727"/>
      <c r="JZV235" s="403"/>
      <c r="JZW235" s="403"/>
      <c r="KAI235" s="727"/>
      <c r="KAL235" s="403"/>
      <c r="KAM235" s="403"/>
      <c r="KAY235" s="727"/>
      <c r="KBB235" s="403"/>
      <c r="KBC235" s="403"/>
      <c r="KBO235" s="727"/>
      <c r="KBR235" s="403"/>
      <c r="KBS235" s="403"/>
      <c r="KCE235" s="727"/>
      <c r="KCH235" s="403"/>
      <c r="KCI235" s="403"/>
      <c r="KCU235" s="727"/>
      <c r="KCX235" s="403"/>
      <c r="KCY235" s="403"/>
      <c r="KDK235" s="727"/>
      <c r="KDN235" s="403"/>
      <c r="KDO235" s="403"/>
      <c r="KEA235" s="727"/>
      <c r="KED235" s="403"/>
      <c r="KEE235" s="403"/>
      <c r="KEQ235" s="727"/>
      <c r="KET235" s="403"/>
      <c r="KEU235" s="403"/>
      <c r="KFG235" s="727"/>
      <c r="KFJ235" s="403"/>
      <c r="KFK235" s="403"/>
      <c r="KFW235" s="727"/>
      <c r="KFZ235" s="403"/>
      <c r="KGA235" s="403"/>
      <c r="KGM235" s="727"/>
      <c r="KGP235" s="403"/>
      <c r="KGQ235" s="403"/>
      <c r="KHC235" s="727"/>
      <c r="KHF235" s="403"/>
      <c r="KHG235" s="403"/>
      <c r="KHS235" s="727"/>
      <c r="KHV235" s="403"/>
      <c r="KHW235" s="403"/>
      <c r="KII235" s="727"/>
      <c r="KIL235" s="403"/>
      <c r="KIM235" s="403"/>
      <c r="KIY235" s="727"/>
      <c r="KJB235" s="403"/>
      <c r="KJC235" s="403"/>
      <c r="KJO235" s="727"/>
      <c r="KJR235" s="403"/>
      <c r="KJS235" s="403"/>
      <c r="KKE235" s="727"/>
      <c r="KKH235" s="403"/>
      <c r="KKI235" s="403"/>
      <c r="KKU235" s="727"/>
      <c r="KKX235" s="403"/>
      <c r="KKY235" s="403"/>
      <c r="KLK235" s="727"/>
      <c r="KLN235" s="403"/>
      <c r="KLO235" s="403"/>
      <c r="KMA235" s="727"/>
      <c r="KMD235" s="403"/>
      <c r="KME235" s="403"/>
      <c r="KMQ235" s="727"/>
      <c r="KMT235" s="403"/>
      <c r="KMU235" s="403"/>
      <c r="KNG235" s="727"/>
      <c r="KNJ235" s="403"/>
      <c r="KNK235" s="403"/>
      <c r="KNW235" s="727"/>
      <c r="KNZ235" s="403"/>
      <c r="KOA235" s="403"/>
      <c r="KOM235" s="727"/>
      <c r="KOP235" s="403"/>
      <c r="KOQ235" s="403"/>
      <c r="KPC235" s="727"/>
      <c r="KPF235" s="403"/>
      <c r="KPG235" s="403"/>
      <c r="KPS235" s="727"/>
      <c r="KPV235" s="403"/>
      <c r="KPW235" s="403"/>
      <c r="KQI235" s="727"/>
      <c r="KQL235" s="403"/>
      <c r="KQM235" s="403"/>
      <c r="KQY235" s="727"/>
      <c r="KRB235" s="403"/>
      <c r="KRC235" s="403"/>
      <c r="KRO235" s="727"/>
      <c r="KRR235" s="403"/>
      <c r="KRS235" s="403"/>
      <c r="KSE235" s="727"/>
      <c r="KSH235" s="403"/>
      <c r="KSI235" s="403"/>
      <c r="KSU235" s="727"/>
      <c r="KSX235" s="403"/>
      <c r="KSY235" s="403"/>
      <c r="KTK235" s="727"/>
      <c r="KTN235" s="403"/>
      <c r="KTO235" s="403"/>
      <c r="KUA235" s="727"/>
      <c r="KUD235" s="403"/>
      <c r="KUE235" s="403"/>
      <c r="KUQ235" s="727"/>
      <c r="KUT235" s="403"/>
      <c r="KUU235" s="403"/>
      <c r="KVG235" s="727"/>
      <c r="KVJ235" s="403"/>
      <c r="KVK235" s="403"/>
      <c r="KVW235" s="727"/>
      <c r="KVZ235" s="403"/>
      <c r="KWA235" s="403"/>
      <c r="KWM235" s="727"/>
      <c r="KWP235" s="403"/>
      <c r="KWQ235" s="403"/>
      <c r="KXC235" s="727"/>
      <c r="KXF235" s="403"/>
      <c r="KXG235" s="403"/>
      <c r="KXS235" s="727"/>
      <c r="KXV235" s="403"/>
      <c r="KXW235" s="403"/>
      <c r="KYI235" s="727"/>
      <c r="KYL235" s="403"/>
      <c r="KYM235" s="403"/>
      <c r="KYY235" s="727"/>
      <c r="KZB235" s="403"/>
      <c r="KZC235" s="403"/>
      <c r="KZO235" s="727"/>
      <c r="KZR235" s="403"/>
      <c r="KZS235" s="403"/>
      <c r="LAE235" s="727"/>
      <c r="LAH235" s="403"/>
      <c r="LAI235" s="403"/>
      <c r="LAU235" s="727"/>
      <c r="LAX235" s="403"/>
      <c r="LAY235" s="403"/>
      <c r="LBK235" s="727"/>
      <c r="LBN235" s="403"/>
      <c r="LBO235" s="403"/>
      <c r="LCA235" s="727"/>
      <c r="LCD235" s="403"/>
      <c r="LCE235" s="403"/>
      <c r="LCQ235" s="727"/>
      <c r="LCT235" s="403"/>
      <c r="LCU235" s="403"/>
      <c r="LDG235" s="727"/>
      <c r="LDJ235" s="403"/>
      <c r="LDK235" s="403"/>
      <c r="LDW235" s="727"/>
      <c r="LDZ235" s="403"/>
      <c r="LEA235" s="403"/>
      <c r="LEM235" s="727"/>
      <c r="LEP235" s="403"/>
      <c r="LEQ235" s="403"/>
      <c r="LFC235" s="727"/>
      <c r="LFF235" s="403"/>
      <c r="LFG235" s="403"/>
      <c r="LFS235" s="727"/>
      <c r="LFV235" s="403"/>
      <c r="LFW235" s="403"/>
      <c r="LGI235" s="727"/>
      <c r="LGL235" s="403"/>
      <c r="LGM235" s="403"/>
      <c r="LGY235" s="727"/>
      <c r="LHB235" s="403"/>
      <c r="LHC235" s="403"/>
      <c r="LHO235" s="727"/>
      <c r="LHR235" s="403"/>
      <c r="LHS235" s="403"/>
      <c r="LIE235" s="727"/>
      <c r="LIH235" s="403"/>
      <c r="LII235" s="403"/>
      <c r="LIU235" s="727"/>
      <c r="LIX235" s="403"/>
      <c r="LIY235" s="403"/>
      <c r="LJK235" s="727"/>
      <c r="LJN235" s="403"/>
      <c r="LJO235" s="403"/>
      <c r="LKA235" s="727"/>
      <c r="LKD235" s="403"/>
      <c r="LKE235" s="403"/>
      <c r="LKQ235" s="727"/>
      <c r="LKT235" s="403"/>
      <c r="LKU235" s="403"/>
      <c r="LLG235" s="727"/>
      <c r="LLJ235" s="403"/>
      <c r="LLK235" s="403"/>
      <c r="LLW235" s="727"/>
      <c r="LLZ235" s="403"/>
      <c r="LMA235" s="403"/>
      <c r="LMM235" s="727"/>
      <c r="LMP235" s="403"/>
      <c r="LMQ235" s="403"/>
      <c r="LNC235" s="727"/>
      <c r="LNF235" s="403"/>
      <c r="LNG235" s="403"/>
      <c r="LNS235" s="727"/>
      <c r="LNV235" s="403"/>
      <c r="LNW235" s="403"/>
      <c r="LOI235" s="727"/>
      <c r="LOL235" s="403"/>
      <c r="LOM235" s="403"/>
      <c r="LOY235" s="727"/>
      <c r="LPB235" s="403"/>
      <c r="LPC235" s="403"/>
      <c r="LPO235" s="727"/>
      <c r="LPR235" s="403"/>
      <c r="LPS235" s="403"/>
      <c r="LQE235" s="727"/>
      <c r="LQH235" s="403"/>
      <c r="LQI235" s="403"/>
      <c r="LQU235" s="727"/>
      <c r="LQX235" s="403"/>
      <c r="LQY235" s="403"/>
      <c r="LRK235" s="727"/>
      <c r="LRN235" s="403"/>
      <c r="LRO235" s="403"/>
      <c r="LSA235" s="727"/>
      <c r="LSD235" s="403"/>
      <c r="LSE235" s="403"/>
      <c r="LSQ235" s="727"/>
      <c r="LST235" s="403"/>
      <c r="LSU235" s="403"/>
      <c r="LTG235" s="727"/>
      <c r="LTJ235" s="403"/>
      <c r="LTK235" s="403"/>
      <c r="LTW235" s="727"/>
      <c r="LTZ235" s="403"/>
      <c r="LUA235" s="403"/>
      <c r="LUM235" s="727"/>
      <c r="LUP235" s="403"/>
      <c r="LUQ235" s="403"/>
      <c r="LVC235" s="727"/>
      <c r="LVF235" s="403"/>
      <c r="LVG235" s="403"/>
      <c r="LVS235" s="727"/>
      <c r="LVV235" s="403"/>
      <c r="LVW235" s="403"/>
      <c r="LWI235" s="727"/>
      <c r="LWL235" s="403"/>
      <c r="LWM235" s="403"/>
      <c r="LWY235" s="727"/>
      <c r="LXB235" s="403"/>
      <c r="LXC235" s="403"/>
      <c r="LXO235" s="727"/>
      <c r="LXR235" s="403"/>
      <c r="LXS235" s="403"/>
      <c r="LYE235" s="727"/>
      <c r="LYH235" s="403"/>
      <c r="LYI235" s="403"/>
      <c r="LYU235" s="727"/>
      <c r="LYX235" s="403"/>
      <c r="LYY235" s="403"/>
      <c r="LZK235" s="727"/>
      <c r="LZN235" s="403"/>
      <c r="LZO235" s="403"/>
      <c r="MAA235" s="727"/>
      <c r="MAD235" s="403"/>
      <c r="MAE235" s="403"/>
      <c r="MAQ235" s="727"/>
      <c r="MAT235" s="403"/>
      <c r="MAU235" s="403"/>
      <c r="MBG235" s="727"/>
      <c r="MBJ235" s="403"/>
      <c r="MBK235" s="403"/>
      <c r="MBW235" s="727"/>
      <c r="MBZ235" s="403"/>
      <c r="MCA235" s="403"/>
      <c r="MCM235" s="727"/>
      <c r="MCP235" s="403"/>
      <c r="MCQ235" s="403"/>
      <c r="MDC235" s="727"/>
      <c r="MDF235" s="403"/>
      <c r="MDG235" s="403"/>
      <c r="MDS235" s="727"/>
      <c r="MDV235" s="403"/>
      <c r="MDW235" s="403"/>
      <c r="MEI235" s="727"/>
      <c r="MEL235" s="403"/>
      <c r="MEM235" s="403"/>
      <c r="MEY235" s="727"/>
      <c r="MFB235" s="403"/>
      <c r="MFC235" s="403"/>
      <c r="MFO235" s="727"/>
      <c r="MFR235" s="403"/>
      <c r="MFS235" s="403"/>
      <c r="MGE235" s="727"/>
      <c r="MGH235" s="403"/>
      <c r="MGI235" s="403"/>
      <c r="MGU235" s="727"/>
      <c r="MGX235" s="403"/>
      <c r="MGY235" s="403"/>
      <c r="MHK235" s="727"/>
      <c r="MHN235" s="403"/>
      <c r="MHO235" s="403"/>
      <c r="MIA235" s="727"/>
      <c r="MID235" s="403"/>
      <c r="MIE235" s="403"/>
      <c r="MIQ235" s="727"/>
      <c r="MIT235" s="403"/>
      <c r="MIU235" s="403"/>
      <c r="MJG235" s="727"/>
      <c r="MJJ235" s="403"/>
      <c r="MJK235" s="403"/>
      <c r="MJW235" s="727"/>
      <c r="MJZ235" s="403"/>
      <c r="MKA235" s="403"/>
      <c r="MKM235" s="727"/>
      <c r="MKP235" s="403"/>
      <c r="MKQ235" s="403"/>
      <c r="MLC235" s="727"/>
      <c r="MLF235" s="403"/>
      <c r="MLG235" s="403"/>
      <c r="MLS235" s="727"/>
      <c r="MLV235" s="403"/>
      <c r="MLW235" s="403"/>
      <c r="MMI235" s="727"/>
      <c r="MML235" s="403"/>
      <c r="MMM235" s="403"/>
      <c r="MMY235" s="727"/>
      <c r="MNB235" s="403"/>
      <c r="MNC235" s="403"/>
      <c r="MNO235" s="727"/>
      <c r="MNR235" s="403"/>
      <c r="MNS235" s="403"/>
      <c r="MOE235" s="727"/>
      <c r="MOH235" s="403"/>
      <c r="MOI235" s="403"/>
      <c r="MOU235" s="727"/>
      <c r="MOX235" s="403"/>
      <c r="MOY235" s="403"/>
      <c r="MPK235" s="727"/>
      <c r="MPN235" s="403"/>
      <c r="MPO235" s="403"/>
      <c r="MQA235" s="727"/>
      <c r="MQD235" s="403"/>
      <c r="MQE235" s="403"/>
      <c r="MQQ235" s="727"/>
      <c r="MQT235" s="403"/>
      <c r="MQU235" s="403"/>
      <c r="MRG235" s="727"/>
      <c r="MRJ235" s="403"/>
      <c r="MRK235" s="403"/>
      <c r="MRW235" s="727"/>
      <c r="MRZ235" s="403"/>
      <c r="MSA235" s="403"/>
      <c r="MSM235" s="727"/>
      <c r="MSP235" s="403"/>
      <c r="MSQ235" s="403"/>
      <c r="MTC235" s="727"/>
      <c r="MTF235" s="403"/>
      <c r="MTG235" s="403"/>
      <c r="MTS235" s="727"/>
      <c r="MTV235" s="403"/>
      <c r="MTW235" s="403"/>
      <c r="MUI235" s="727"/>
      <c r="MUL235" s="403"/>
      <c r="MUM235" s="403"/>
      <c r="MUY235" s="727"/>
      <c r="MVB235" s="403"/>
      <c r="MVC235" s="403"/>
      <c r="MVO235" s="727"/>
      <c r="MVR235" s="403"/>
      <c r="MVS235" s="403"/>
      <c r="MWE235" s="727"/>
      <c r="MWH235" s="403"/>
      <c r="MWI235" s="403"/>
      <c r="MWU235" s="727"/>
      <c r="MWX235" s="403"/>
      <c r="MWY235" s="403"/>
      <c r="MXK235" s="727"/>
      <c r="MXN235" s="403"/>
      <c r="MXO235" s="403"/>
      <c r="MYA235" s="727"/>
      <c r="MYD235" s="403"/>
      <c r="MYE235" s="403"/>
      <c r="MYQ235" s="727"/>
      <c r="MYT235" s="403"/>
      <c r="MYU235" s="403"/>
      <c r="MZG235" s="727"/>
      <c r="MZJ235" s="403"/>
      <c r="MZK235" s="403"/>
      <c r="MZW235" s="727"/>
      <c r="MZZ235" s="403"/>
      <c r="NAA235" s="403"/>
      <c r="NAM235" s="727"/>
      <c r="NAP235" s="403"/>
      <c r="NAQ235" s="403"/>
      <c r="NBC235" s="727"/>
      <c r="NBF235" s="403"/>
      <c r="NBG235" s="403"/>
      <c r="NBS235" s="727"/>
      <c r="NBV235" s="403"/>
      <c r="NBW235" s="403"/>
      <c r="NCI235" s="727"/>
      <c r="NCL235" s="403"/>
      <c r="NCM235" s="403"/>
      <c r="NCY235" s="727"/>
      <c r="NDB235" s="403"/>
      <c r="NDC235" s="403"/>
      <c r="NDO235" s="727"/>
      <c r="NDR235" s="403"/>
      <c r="NDS235" s="403"/>
      <c r="NEE235" s="727"/>
      <c r="NEH235" s="403"/>
      <c r="NEI235" s="403"/>
      <c r="NEU235" s="727"/>
      <c r="NEX235" s="403"/>
      <c r="NEY235" s="403"/>
      <c r="NFK235" s="727"/>
      <c r="NFN235" s="403"/>
      <c r="NFO235" s="403"/>
      <c r="NGA235" s="727"/>
      <c r="NGD235" s="403"/>
      <c r="NGE235" s="403"/>
      <c r="NGQ235" s="727"/>
      <c r="NGT235" s="403"/>
      <c r="NGU235" s="403"/>
      <c r="NHG235" s="727"/>
      <c r="NHJ235" s="403"/>
      <c r="NHK235" s="403"/>
      <c r="NHW235" s="727"/>
      <c r="NHZ235" s="403"/>
      <c r="NIA235" s="403"/>
      <c r="NIM235" s="727"/>
      <c r="NIP235" s="403"/>
      <c r="NIQ235" s="403"/>
      <c r="NJC235" s="727"/>
      <c r="NJF235" s="403"/>
      <c r="NJG235" s="403"/>
      <c r="NJS235" s="727"/>
      <c r="NJV235" s="403"/>
      <c r="NJW235" s="403"/>
      <c r="NKI235" s="727"/>
      <c r="NKL235" s="403"/>
      <c r="NKM235" s="403"/>
      <c r="NKY235" s="727"/>
      <c r="NLB235" s="403"/>
      <c r="NLC235" s="403"/>
      <c r="NLO235" s="727"/>
      <c r="NLR235" s="403"/>
      <c r="NLS235" s="403"/>
      <c r="NME235" s="727"/>
      <c r="NMH235" s="403"/>
      <c r="NMI235" s="403"/>
      <c r="NMU235" s="727"/>
      <c r="NMX235" s="403"/>
      <c r="NMY235" s="403"/>
      <c r="NNK235" s="727"/>
      <c r="NNN235" s="403"/>
      <c r="NNO235" s="403"/>
      <c r="NOA235" s="727"/>
      <c r="NOD235" s="403"/>
      <c r="NOE235" s="403"/>
      <c r="NOQ235" s="727"/>
      <c r="NOT235" s="403"/>
      <c r="NOU235" s="403"/>
      <c r="NPG235" s="727"/>
      <c r="NPJ235" s="403"/>
      <c r="NPK235" s="403"/>
      <c r="NPW235" s="727"/>
      <c r="NPZ235" s="403"/>
      <c r="NQA235" s="403"/>
      <c r="NQM235" s="727"/>
      <c r="NQP235" s="403"/>
      <c r="NQQ235" s="403"/>
      <c r="NRC235" s="727"/>
      <c r="NRF235" s="403"/>
      <c r="NRG235" s="403"/>
      <c r="NRS235" s="727"/>
      <c r="NRV235" s="403"/>
      <c r="NRW235" s="403"/>
      <c r="NSI235" s="727"/>
      <c r="NSL235" s="403"/>
      <c r="NSM235" s="403"/>
      <c r="NSY235" s="727"/>
      <c r="NTB235" s="403"/>
      <c r="NTC235" s="403"/>
      <c r="NTO235" s="727"/>
      <c r="NTR235" s="403"/>
      <c r="NTS235" s="403"/>
      <c r="NUE235" s="727"/>
      <c r="NUH235" s="403"/>
      <c r="NUI235" s="403"/>
      <c r="NUU235" s="727"/>
      <c r="NUX235" s="403"/>
      <c r="NUY235" s="403"/>
      <c r="NVK235" s="727"/>
      <c r="NVN235" s="403"/>
      <c r="NVO235" s="403"/>
      <c r="NWA235" s="727"/>
      <c r="NWD235" s="403"/>
      <c r="NWE235" s="403"/>
      <c r="NWQ235" s="727"/>
      <c r="NWT235" s="403"/>
      <c r="NWU235" s="403"/>
      <c r="NXG235" s="727"/>
      <c r="NXJ235" s="403"/>
      <c r="NXK235" s="403"/>
      <c r="NXW235" s="727"/>
      <c r="NXZ235" s="403"/>
      <c r="NYA235" s="403"/>
      <c r="NYM235" s="727"/>
      <c r="NYP235" s="403"/>
      <c r="NYQ235" s="403"/>
      <c r="NZC235" s="727"/>
      <c r="NZF235" s="403"/>
      <c r="NZG235" s="403"/>
      <c r="NZS235" s="727"/>
      <c r="NZV235" s="403"/>
      <c r="NZW235" s="403"/>
      <c r="OAI235" s="727"/>
      <c r="OAL235" s="403"/>
      <c r="OAM235" s="403"/>
      <c r="OAY235" s="727"/>
      <c r="OBB235" s="403"/>
      <c r="OBC235" s="403"/>
      <c r="OBO235" s="727"/>
      <c r="OBR235" s="403"/>
      <c r="OBS235" s="403"/>
      <c r="OCE235" s="727"/>
      <c r="OCH235" s="403"/>
      <c r="OCI235" s="403"/>
      <c r="OCU235" s="727"/>
      <c r="OCX235" s="403"/>
      <c r="OCY235" s="403"/>
      <c r="ODK235" s="727"/>
      <c r="ODN235" s="403"/>
      <c r="ODO235" s="403"/>
      <c r="OEA235" s="727"/>
      <c r="OED235" s="403"/>
      <c r="OEE235" s="403"/>
      <c r="OEQ235" s="727"/>
      <c r="OET235" s="403"/>
      <c r="OEU235" s="403"/>
      <c r="OFG235" s="727"/>
      <c r="OFJ235" s="403"/>
      <c r="OFK235" s="403"/>
      <c r="OFW235" s="727"/>
      <c r="OFZ235" s="403"/>
      <c r="OGA235" s="403"/>
      <c r="OGM235" s="727"/>
      <c r="OGP235" s="403"/>
      <c r="OGQ235" s="403"/>
      <c r="OHC235" s="727"/>
      <c r="OHF235" s="403"/>
      <c r="OHG235" s="403"/>
      <c r="OHS235" s="727"/>
      <c r="OHV235" s="403"/>
      <c r="OHW235" s="403"/>
      <c r="OII235" s="727"/>
      <c r="OIL235" s="403"/>
      <c r="OIM235" s="403"/>
      <c r="OIY235" s="727"/>
      <c r="OJB235" s="403"/>
      <c r="OJC235" s="403"/>
      <c r="OJO235" s="727"/>
      <c r="OJR235" s="403"/>
      <c r="OJS235" s="403"/>
      <c r="OKE235" s="727"/>
      <c r="OKH235" s="403"/>
      <c r="OKI235" s="403"/>
      <c r="OKU235" s="727"/>
      <c r="OKX235" s="403"/>
      <c r="OKY235" s="403"/>
      <c r="OLK235" s="727"/>
      <c r="OLN235" s="403"/>
      <c r="OLO235" s="403"/>
      <c r="OMA235" s="727"/>
      <c r="OMD235" s="403"/>
      <c r="OME235" s="403"/>
      <c r="OMQ235" s="727"/>
      <c r="OMT235" s="403"/>
      <c r="OMU235" s="403"/>
      <c r="ONG235" s="727"/>
      <c r="ONJ235" s="403"/>
      <c r="ONK235" s="403"/>
      <c r="ONW235" s="727"/>
      <c r="ONZ235" s="403"/>
      <c r="OOA235" s="403"/>
      <c r="OOM235" s="727"/>
      <c r="OOP235" s="403"/>
      <c r="OOQ235" s="403"/>
      <c r="OPC235" s="727"/>
      <c r="OPF235" s="403"/>
      <c r="OPG235" s="403"/>
      <c r="OPS235" s="727"/>
      <c r="OPV235" s="403"/>
      <c r="OPW235" s="403"/>
      <c r="OQI235" s="727"/>
      <c r="OQL235" s="403"/>
      <c r="OQM235" s="403"/>
      <c r="OQY235" s="727"/>
      <c r="ORB235" s="403"/>
      <c r="ORC235" s="403"/>
      <c r="ORO235" s="727"/>
      <c r="ORR235" s="403"/>
      <c r="ORS235" s="403"/>
      <c r="OSE235" s="727"/>
      <c r="OSH235" s="403"/>
      <c r="OSI235" s="403"/>
      <c r="OSU235" s="727"/>
      <c r="OSX235" s="403"/>
      <c r="OSY235" s="403"/>
      <c r="OTK235" s="727"/>
      <c r="OTN235" s="403"/>
      <c r="OTO235" s="403"/>
      <c r="OUA235" s="727"/>
      <c r="OUD235" s="403"/>
      <c r="OUE235" s="403"/>
      <c r="OUQ235" s="727"/>
      <c r="OUT235" s="403"/>
      <c r="OUU235" s="403"/>
      <c r="OVG235" s="727"/>
      <c r="OVJ235" s="403"/>
      <c r="OVK235" s="403"/>
      <c r="OVW235" s="727"/>
      <c r="OVZ235" s="403"/>
      <c r="OWA235" s="403"/>
      <c r="OWM235" s="727"/>
      <c r="OWP235" s="403"/>
      <c r="OWQ235" s="403"/>
      <c r="OXC235" s="727"/>
      <c r="OXF235" s="403"/>
      <c r="OXG235" s="403"/>
      <c r="OXS235" s="727"/>
      <c r="OXV235" s="403"/>
      <c r="OXW235" s="403"/>
      <c r="OYI235" s="727"/>
      <c r="OYL235" s="403"/>
      <c r="OYM235" s="403"/>
      <c r="OYY235" s="727"/>
      <c r="OZB235" s="403"/>
      <c r="OZC235" s="403"/>
      <c r="OZO235" s="727"/>
      <c r="OZR235" s="403"/>
      <c r="OZS235" s="403"/>
      <c r="PAE235" s="727"/>
      <c r="PAH235" s="403"/>
      <c r="PAI235" s="403"/>
      <c r="PAU235" s="727"/>
      <c r="PAX235" s="403"/>
      <c r="PAY235" s="403"/>
      <c r="PBK235" s="727"/>
      <c r="PBN235" s="403"/>
      <c r="PBO235" s="403"/>
      <c r="PCA235" s="727"/>
      <c r="PCD235" s="403"/>
      <c r="PCE235" s="403"/>
      <c r="PCQ235" s="727"/>
      <c r="PCT235" s="403"/>
      <c r="PCU235" s="403"/>
      <c r="PDG235" s="727"/>
      <c r="PDJ235" s="403"/>
      <c r="PDK235" s="403"/>
      <c r="PDW235" s="727"/>
      <c r="PDZ235" s="403"/>
      <c r="PEA235" s="403"/>
      <c r="PEM235" s="727"/>
      <c r="PEP235" s="403"/>
      <c r="PEQ235" s="403"/>
      <c r="PFC235" s="727"/>
      <c r="PFF235" s="403"/>
      <c r="PFG235" s="403"/>
      <c r="PFS235" s="727"/>
      <c r="PFV235" s="403"/>
      <c r="PFW235" s="403"/>
      <c r="PGI235" s="727"/>
      <c r="PGL235" s="403"/>
      <c r="PGM235" s="403"/>
      <c r="PGY235" s="727"/>
      <c r="PHB235" s="403"/>
      <c r="PHC235" s="403"/>
      <c r="PHO235" s="727"/>
      <c r="PHR235" s="403"/>
      <c r="PHS235" s="403"/>
      <c r="PIE235" s="727"/>
      <c r="PIH235" s="403"/>
      <c r="PII235" s="403"/>
      <c r="PIU235" s="727"/>
      <c r="PIX235" s="403"/>
      <c r="PIY235" s="403"/>
      <c r="PJK235" s="727"/>
      <c r="PJN235" s="403"/>
      <c r="PJO235" s="403"/>
      <c r="PKA235" s="727"/>
      <c r="PKD235" s="403"/>
      <c r="PKE235" s="403"/>
      <c r="PKQ235" s="727"/>
      <c r="PKT235" s="403"/>
      <c r="PKU235" s="403"/>
      <c r="PLG235" s="727"/>
      <c r="PLJ235" s="403"/>
      <c r="PLK235" s="403"/>
      <c r="PLW235" s="727"/>
      <c r="PLZ235" s="403"/>
      <c r="PMA235" s="403"/>
      <c r="PMM235" s="727"/>
      <c r="PMP235" s="403"/>
      <c r="PMQ235" s="403"/>
      <c r="PNC235" s="727"/>
      <c r="PNF235" s="403"/>
      <c r="PNG235" s="403"/>
      <c r="PNS235" s="727"/>
      <c r="PNV235" s="403"/>
      <c r="PNW235" s="403"/>
      <c r="POI235" s="727"/>
      <c r="POL235" s="403"/>
      <c r="POM235" s="403"/>
      <c r="POY235" s="727"/>
      <c r="PPB235" s="403"/>
      <c r="PPC235" s="403"/>
      <c r="PPO235" s="727"/>
      <c r="PPR235" s="403"/>
      <c r="PPS235" s="403"/>
      <c r="PQE235" s="727"/>
      <c r="PQH235" s="403"/>
      <c r="PQI235" s="403"/>
      <c r="PQU235" s="727"/>
      <c r="PQX235" s="403"/>
      <c r="PQY235" s="403"/>
      <c r="PRK235" s="727"/>
      <c r="PRN235" s="403"/>
      <c r="PRO235" s="403"/>
      <c r="PSA235" s="727"/>
      <c r="PSD235" s="403"/>
      <c r="PSE235" s="403"/>
      <c r="PSQ235" s="727"/>
      <c r="PST235" s="403"/>
      <c r="PSU235" s="403"/>
      <c r="PTG235" s="727"/>
      <c r="PTJ235" s="403"/>
      <c r="PTK235" s="403"/>
      <c r="PTW235" s="727"/>
      <c r="PTZ235" s="403"/>
      <c r="PUA235" s="403"/>
      <c r="PUM235" s="727"/>
      <c r="PUP235" s="403"/>
      <c r="PUQ235" s="403"/>
      <c r="PVC235" s="727"/>
      <c r="PVF235" s="403"/>
      <c r="PVG235" s="403"/>
      <c r="PVS235" s="727"/>
      <c r="PVV235" s="403"/>
      <c r="PVW235" s="403"/>
      <c r="PWI235" s="727"/>
      <c r="PWL235" s="403"/>
      <c r="PWM235" s="403"/>
      <c r="PWY235" s="727"/>
      <c r="PXB235" s="403"/>
      <c r="PXC235" s="403"/>
      <c r="PXO235" s="727"/>
      <c r="PXR235" s="403"/>
      <c r="PXS235" s="403"/>
      <c r="PYE235" s="727"/>
      <c r="PYH235" s="403"/>
      <c r="PYI235" s="403"/>
      <c r="PYU235" s="727"/>
      <c r="PYX235" s="403"/>
      <c r="PYY235" s="403"/>
      <c r="PZK235" s="727"/>
      <c r="PZN235" s="403"/>
      <c r="PZO235" s="403"/>
      <c r="QAA235" s="727"/>
      <c r="QAD235" s="403"/>
      <c r="QAE235" s="403"/>
      <c r="QAQ235" s="727"/>
      <c r="QAT235" s="403"/>
      <c r="QAU235" s="403"/>
      <c r="QBG235" s="727"/>
      <c r="QBJ235" s="403"/>
      <c r="QBK235" s="403"/>
      <c r="QBW235" s="727"/>
      <c r="QBZ235" s="403"/>
      <c r="QCA235" s="403"/>
      <c r="QCM235" s="727"/>
      <c r="QCP235" s="403"/>
      <c r="QCQ235" s="403"/>
      <c r="QDC235" s="727"/>
      <c r="QDF235" s="403"/>
      <c r="QDG235" s="403"/>
      <c r="QDS235" s="727"/>
      <c r="QDV235" s="403"/>
      <c r="QDW235" s="403"/>
      <c r="QEI235" s="727"/>
      <c r="QEL235" s="403"/>
      <c r="QEM235" s="403"/>
      <c r="QEY235" s="727"/>
      <c r="QFB235" s="403"/>
      <c r="QFC235" s="403"/>
      <c r="QFO235" s="727"/>
      <c r="QFR235" s="403"/>
      <c r="QFS235" s="403"/>
      <c r="QGE235" s="727"/>
      <c r="QGH235" s="403"/>
      <c r="QGI235" s="403"/>
      <c r="QGU235" s="727"/>
      <c r="QGX235" s="403"/>
      <c r="QGY235" s="403"/>
      <c r="QHK235" s="727"/>
      <c r="QHN235" s="403"/>
      <c r="QHO235" s="403"/>
      <c r="QIA235" s="727"/>
      <c r="QID235" s="403"/>
      <c r="QIE235" s="403"/>
      <c r="QIQ235" s="727"/>
      <c r="QIT235" s="403"/>
      <c r="QIU235" s="403"/>
      <c r="QJG235" s="727"/>
      <c r="QJJ235" s="403"/>
      <c r="QJK235" s="403"/>
      <c r="QJW235" s="727"/>
      <c r="QJZ235" s="403"/>
      <c r="QKA235" s="403"/>
      <c r="QKM235" s="727"/>
      <c r="QKP235" s="403"/>
      <c r="QKQ235" s="403"/>
      <c r="QLC235" s="727"/>
      <c r="QLF235" s="403"/>
      <c r="QLG235" s="403"/>
      <c r="QLS235" s="727"/>
      <c r="QLV235" s="403"/>
      <c r="QLW235" s="403"/>
      <c r="QMI235" s="727"/>
      <c r="QML235" s="403"/>
      <c r="QMM235" s="403"/>
      <c r="QMY235" s="727"/>
      <c r="QNB235" s="403"/>
      <c r="QNC235" s="403"/>
      <c r="QNO235" s="727"/>
      <c r="QNR235" s="403"/>
      <c r="QNS235" s="403"/>
      <c r="QOE235" s="727"/>
      <c r="QOH235" s="403"/>
      <c r="QOI235" s="403"/>
      <c r="QOU235" s="727"/>
      <c r="QOX235" s="403"/>
      <c r="QOY235" s="403"/>
      <c r="QPK235" s="727"/>
      <c r="QPN235" s="403"/>
      <c r="QPO235" s="403"/>
      <c r="QQA235" s="727"/>
      <c r="QQD235" s="403"/>
      <c r="QQE235" s="403"/>
      <c r="QQQ235" s="727"/>
      <c r="QQT235" s="403"/>
      <c r="QQU235" s="403"/>
      <c r="QRG235" s="727"/>
      <c r="QRJ235" s="403"/>
      <c r="QRK235" s="403"/>
      <c r="QRW235" s="727"/>
      <c r="QRZ235" s="403"/>
      <c r="QSA235" s="403"/>
      <c r="QSM235" s="727"/>
      <c r="QSP235" s="403"/>
      <c r="QSQ235" s="403"/>
      <c r="QTC235" s="727"/>
      <c r="QTF235" s="403"/>
      <c r="QTG235" s="403"/>
      <c r="QTS235" s="727"/>
      <c r="QTV235" s="403"/>
      <c r="QTW235" s="403"/>
      <c r="QUI235" s="727"/>
      <c r="QUL235" s="403"/>
      <c r="QUM235" s="403"/>
      <c r="QUY235" s="727"/>
      <c r="QVB235" s="403"/>
      <c r="QVC235" s="403"/>
      <c r="QVO235" s="727"/>
      <c r="QVR235" s="403"/>
      <c r="QVS235" s="403"/>
      <c r="QWE235" s="727"/>
      <c r="QWH235" s="403"/>
      <c r="QWI235" s="403"/>
      <c r="QWU235" s="727"/>
      <c r="QWX235" s="403"/>
      <c r="QWY235" s="403"/>
      <c r="QXK235" s="727"/>
      <c r="QXN235" s="403"/>
      <c r="QXO235" s="403"/>
      <c r="QYA235" s="727"/>
      <c r="QYD235" s="403"/>
      <c r="QYE235" s="403"/>
      <c r="QYQ235" s="727"/>
      <c r="QYT235" s="403"/>
      <c r="QYU235" s="403"/>
      <c r="QZG235" s="727"/>
      <c r="QZJ235" s="403"/>
      <c r="QZK235" s="403"/>
      <c r="QZW235" s="727"/>
      <c r="QZZ235" s="403"/>
      <c r="RAA235" s="403"/>
      <c r="RAM235" s="727"/>
      <c r="RAP235" s="403"/>
      <c r="RAQ235" s="403"/>
      <c r="RBC235" s="727"/>
      <c r="RBF235" s="403"/>
      <c r="RBG235" s="403"/>
      <c r="RBS235" s="727"/>
      <c r="RBV235" s="403"/>
      <c r="RBW235" s="403"/>
      <c r="RCI235" s="727"/>
      <c r="RCL235" s="403"/>
      <c r="RCM235" s="403"/>
      <c r="RCY235" s="727"/>
      <c r="RDB235" s="403"/>
      <c r="RDC235" s="403"/>
      <c r="RDO235" s="727"/>
      <c r="RDR235" s="403"/>
      <c r="RDS235" s="403"/>
      <c r="REE235" s="727"/>
      <c r="REH235" s="403"/>
      <c r="REI235" s="403"/>
      <c r="REU235" s="727"/>
      <c r="REX235" s="403"/>
      <c r="REY235" s="403"/>
      <c r="RFK235" s="727"/>
      <c r="RFN235" s="403"/>
      <c r="RFO235" s="403"/>
      <c r="RGA235" s="727"/>
      <c r="RGD235" s="403"/>
      <c r="RGE235" s="403"/>
      <c r="RGQ235" s="727"/>
      <c r="RGT235" s="403"/>
      <c r="RGU235" s="403"/>
      <c r="RHG235" s="727"/>
      <c r="RHJ235" s="403"/>
      <c r="RHK235" s="403"/>
      <c r="RHW235" s="727"/>
      <c r="RHZ235" s="403"/>
      <c r="RIA235" s="403"/>
      <c r="RIM235" s="727"/>
      <c r="RIP235" s="403"/>
      <c r="RIQ235" s="403"/>
      <c r="RJC235" s="727"/>
      <c r="RJF235" s="403"/>
      <c r="RJG235" s="403"/>
      <c r="RJS235" s="727"/>
      <c r="RJV235" s="403"/>
      <c r="RJW235" s="403"/>
      <c r="RKI235" s="727"/>
      <c r="RKL235" s="403"/>
      <c r="RKM235" s="403"/>
      <c r="RKY235" s="727"/>
      <c r="RLB235" s="403"/>
      <c r="RLC235" s="403"/>
      <c r="RLO235" s="727"/>
      <c r="RLR235" s="403"/>
      <c r="RLS235" s="403"/>
      <c r="RME235" s="727"/>
      <c r="RMH235" s="403"/>
      <c r="RMI235" s="403"/>
      <c r="RMU235" s="727"/>
      <c r="RMX235" s="403"/>
      <c r="RMY235" s="403"/>
      <c r="RNK235" s="727"/>
      <c r="RNN235" s="403"/>
      <c r="RNO235" s="403"/>
      <c r="ROA235" s="727"/>
      <c r="ROD235" s="403"/>
      <c r="ROE235" s="403"/>
      <c r="ROQ235" s="727"/>
      <c r="ROT235" s="403"/>
      <c r="ROU235" s="403"/>
      <c r="RPG235" s="727"/>
      <c r="RPJ235" s="403"/>
      <c r="RPK235" s="403"/>
      <c r="RPW235" s="727"/>
      <c r="RPZ235" s="403"/>
      <c r="RQA235" s="403"/>
      <c r="RQM235" s="727"/>
      <c r="RQP235" s="403"/>
      <c r="RQQ235" s="403"/>
      <c r="RRC235" s="727"/>
      <c r="RRF235" s="403"/>
      <c r="RRG235" s="403"/>
      <c r="RRS235" s="727"/>
      <c r="RRV235" s="403"/>
      <c r="RRW235" s="403"/>
      <c r="RSI235" s="727"/>
      <c r="RSL235" s="403"/>
      <c r="RSM235" s="403"/>
      <c r="RSY235" s="727"/>
      <c r="RTB235" s="403"/>
      <c r="RTC235" s="403"/>
      <c r="RTO235" s="727"/>
      <c r="RTR235" s="403"/>
      <c r="RTS235" s="403"/>
      <c r="RUE235" s="727"/>
      <c r="RUH235" s="403"/>
      <c r="RUI235" s="403"/>
      <c r="RUU235" s="727"/>
      <c r="RUX235" s="403"/>
      <c r="RUY235" s="403"/>
      <c r="RVK235" s="727"/>
      <c r="RVN235" s="403"/>
      <c r="RVO235" s="403"/>
      <c r="RWA235" s="727"/>
      <c r="RWD235" s="403"/>
      <c r="RWE235" s="403"/>
      <c r="RWQ235" s="727"/>
      <c r="RWT235" s="403"/>
      <c r="RWU235" s="403"/>
      <c r="RXG235" s="727"/>
      <c r="RXJ235" s="403"/>
      <c r="RXK235" s="403"/>
      <c r="RXW235" s="727"/>
      <c r="RXZ235" s="403"/>
      <c r="RYA235" s="403"/>
      <c r="RYM235" s="727"/>
      <c r="RYP235" s="403"/>
      <c r="RYQ235" s="403"/>
      <c r="RZC235" s="727"/>
      <c r="RZF235" s="403"/>
      <c r="RZG235" s="403"/>
      <c r="RZS235" s="727"/>
      <c r="RZV235" s="403"/>
      <c r="RZW235" s="403"/>
      <c r="SAI235" s="727"/>
      <c r="SAL235" s="403"/>
      <c r="SAM235" s="403"/>
      <c r="SAY235" s="727"/>
      <c r="SBB235" s="403"/>
      <c r="SBC235" s="403"/>
      <c r="SBO235" s="727"/>
      <c r="SBR235" s="403"/>
      <c r="SBS235" s="403"/>
      <c r="SCE235" s="727"/>
      <c r="SCH235" s="403"/>
      <c r="SCI235" s="403"/>
      <c r="SCU235" s="727"/>
      <c r="SCX235" s="403"/>
      <c r="SCY235" s="403"/>
      <c r="SDK235" s="727"/>
      <c r="SDN235" s="403"/>
      <c r="SDO235" s="403"/>
      <c r="SEA235" s="727"/>
      <c r="SED235" s="403"/>
      <c r="SEE235" s="403"/>
      <c r="SEQ235" s="727"/>
      <c r="SET235" s="403"/>
      <c r="SEU235" s="403"/>
      <c r="SFG235" s="727"/>
      <c r="SFJ235" s="403"/>
      <c r="SFK235" s="403"/>
      <c r="SFW235" s="727"/>
      <c r="SFZ235" s="403"/>
      <c r="SGA235" s="403"/>
      <c r="SGM235" s="727"/>
      <c r="SGP235" s="403"/>
      <c r="SGQ235" s="403"/>
      <c r="SHC235" s="727"/>
      <c r="SHF235" s="403"/>
      <c r="SHG235" s="403"/>
      <c r="SHS235" s="727"/>
      <c r="SHV235" s="403"/>
      <c r="SHW235" s="403"/>
      <c r="SII235" s="727"/>
      <c r="SIL235" s="403"/>
      <c r="SIM235" s="403"/>
      <c r="SIY235" s="727"/>
      <c r="SJB235" s="403"/>
      <c r="SJC235" s="403"/>
      <c r="SJO235" s="727"/>
      <c r="SJR235" s="403"/>
      <c r="SJS235" s="403"/>
      <c r="SKE235" s="727"/>
      <c r="SKH235" s="403"/>
      <c r="SKI235" s="403"/>
      <c r="SKU235" s="727"/>
      <c r="SKX235" s="403"/>
      <c r="SKY235" s="403"/>
      <c r="SLK235" s="727"/>
      <c r="SLN235" s="403"/>
      <c r="SLO235" s="403"/>
      <c r="SMA235" s="727"/>
      <c r="SMD235" s="403"/>
      <c r="SME235" s="403"/>
      <c r="SMQ235" s="727"/>
      <c r="SMT235" s="403"/>
      <c r="SMU235" s="403"/>
      <c r="SNG235" s="727"/>
      <c r="SNJ235" s="403"/>
      <c r="SNK235" s="403"/>
      <c r="SNW235" s="727"/>
      <c r="SNZ235" s="403"/>
      <c r="SOA235" s="403"/>
      <c r="SOM235" s="727"/>
      <c r="SOP235" s="403"/>
      <c r="SOQ235" s="403"/>
      <c r="SPC235" s="727"/>
      <c r="SPF235" s="403"/>
      <c r="SPG235" s="403"/>
      <c r="SPS235" s="727"/>
      <c r="SPV235" s="403"/>
      <c r="SPW235" s="403"/>
      <c r="SQI235" s="727"/>
      <c r="SQL235" s="403"/>
      <c r="SQM235" s="403"/>
      <c r="SQY235" s="727"/>
      <c r="SRB235" s="403"/>
      <c r="SRC235" s="403"/>
      <c r="SRO235" s="727"/>
      <c r="SRR235" s="403"/>
      <c r="SRS235" s="403"/>
      <c r="SSE235" s="727"/>
      <c r="SSH235" s="403"/>
      <c r="SSI235" s="403"/>
      <c r="SSU235" s="727"/>
      <c r="SSX235" s="403"/>
      <c r="SSY235" s="403"/>
      <c r="STK235" s="727"/>
      <c r="STN235" s="403"/>
      <c r="STO235" s="403"/>
      <c r="SUA235" s="727"/>
      <c r="SUD235" s="403"/>
      <c r="SUE235" s="403"/>
      <c r="SUQ235" s="727"/>
      <c r="SUT235" s="403"/>
      <c r="SUU235" s="403"/>
      <c r="SVG235" s="727"/>
      <c r="SVJ235" s="403"/>
      <c r="SVK235" s="403"/>
      <c r="SVW235" s="727"/>
      <c r="SVZ235" s="403"/>
      <c r="SWA235" s="403"/>
      <c r="SWM235" s="727"/>
      <c r="SWP235" s="403"/>
      <c r="SWQ235" s="403"/>
      <c r="SXC235" s="727"/>
      <c r="SXF235" s="403"/>
      <c r="SXG235" s="403"/>
      <c r="SXS235" s="727"/>
      <c r="SXV235" s="403"/>
      <c r="SXW235" s="403"/>
      <c r="SYI235" s="727"/>
      <c r="SYL235" s="403"/>
      <c r="SYM235" s="403"/>
      <c r="SYY235" s="727"/>
      <c r="SZB235" s="403"/>
      <c r="SZC235" s="403"/>
      <c r="SZO235" s="727"/>
      <c r="SZR235" s="403"/>
      <c r="SZS235" s="403"/>
      <c r="TAE235" s="727"/>
      <c r="TAH235" s="403"/>
      <c r="TAI235" s="403"/>
      <c r="TAU235" s="727"/>
      <c r="TAX235" s="403"/>
      <c r="TAY235" s="403"/>
      <c r="TBK235" s="727"/>
      <c r="TBN235" s="403"/>
      <c r="TBO235" s="403"/>
      <c r="TCA235" s="727"/>
      <c r="TCD235" s="403"/>
      <c r="TCE235" s="403"/>
      <c r="TCQ235" s="727"/>
      <c r="TCT235" s="403"/>
      <c r="TCU235" s="403"/>
      <c r="TDG235" s="727"/>
      <c r="TDJ235" s="403"/>
      <c r="TDK235" s="403"/>
      <c r="TDW235" s="727"/>
      <c r="TDZ235" s="403"/>
      <c r="TEA235" s="403"/>
      <c r="TEM235" s="727"/>
      <c r="TEP235" s="403"/>
      <c r="TEQ235" s="403"/>
      <c r="TFC235" s="727"/>
      <c r="TFF235" s="403"/>
      <c r="TFG235" s="403"/>
      <c r="TFS235" s="727"/>
      <c r="TFV235" s="403"/>
      <c r="TFW235" s="403"/>
      <c r="TGI235" s="727"/>
      <c r="TGL235" s="403"/>
      <c r="TGM235" s="403"/>
      <c r="TGY235" s="727"/>
      <c r="THB235" s="403"/>
      <c r="THC235" s="403"/>
      <c r="THO235" s="727"/>
      <c r="THR235" s="403"/>
      <c r="THS235" s="403"/>
      <c r="TIE235" s="727"/>
      <c r="TIH235" s="403"/>
      <c r="TII235" s="403"/>
      <c r="TIU235" s="727"/>
      <c r="TIX235" s="403"/>
      <c r="TIY235" s="403"/>
      <c r="TJK235" s="727"/>
      <c r="TJN235" s="403"/>
      <c r="TJO235" s="403"/>
      <c r="TKA235" s="727"/>
      <c r="TKD235" s="403"/>
      <c r="TKE235" s="403"/>
      <c r="TKQ235" s="727"/>
      <c r="TKT235" s="403"/>
      <c r="TKU235" s="403"/>
      <c r="TLG235" s="727"/>
      <c r="TLJ235" s="403"/>
      <c r="TLK235" s="403"/>
      <c r="TLW235" s="727"/>
      <c r="TLZ235" s="403"/>
      <c r="TMA235" s="403"/>
      <c r="TMM235" s="727"/>
      <c r="TMP235" s="403"/>
      <c r="TMQ235" s="403"/>
      <c r="TNC235" s="727"/>
      <c r="TNF235" s="403"/>
      <c r="TNG235" s="403"/>
      <c r="TNS235" s="727"/>
      <c r="TNV235" s="403"/>
      <c r="TNW235" s="403"/>
      <c r="TOI235" s="727"/>
      <c r="TOL235" s="403"/>
      <c r="TOM235" s="403"/>
      <c r="TOY235" s="727"/>
      <c r="TPB235" s="403"/>
      <c r="TPC235" s="403"/>
      <c r="TPO235" s="727"/>
      <c r="TPR235" s="403"/>
      <c r="TPS235" s="403"/>
      <c r="TQE235" s="727"/>
      <c r="TQH235" s="403"/>
      <c r="TQI235" s="403"/>
      <c r="TQU235" s="727"/>
      <c r="TQX235" s="403"/>
      <c r="TQY235" s="403"/>
      <c r="TRK235" s="727"/>
      <c r="TRN235" s="403"/>
      <c r="TRO235" s="403"/>
      <c r="TSA235" s="727"/>
      <c r="TSD235" s="403"/>
      <c r="TSE235" s="403"/>
      <c r="TSQ235" s="727"/>
      <c r="TST235" s="403"/>
      <c r="TSU235" s="403"/>
      <c r="TTG235" s="727"/>
      <c r="TTJ235" s="403"/>
      <c r="TTK235" s="403"/>
      <c r="TTW235" s="727"/>
      <c r="TTZ235" s="403"/>
      <c r="TUA235" s="403"/>
      <c r="TUM235" s="727"/>
      <c r="TUP235" s="403"/>
      <c r="TUQ235" s="403"/>
      <c r="TVC235" s="727"/>
      <c r="TVF235" s="403"/>
      <c r="TVG235" s="403"/>
      <c r="TVS235" s="727"/>
      <c r="TVV235" s="403"/>
      <c r="TVW235" s="403"/>
      <c r="TWI235" s="727"/>
      <c r="TWL235" s="403"/>
      <c r="TWM235" s="403"/>
      <c r="TWY235" s="727"/>
      <c r="TXB235" s="403"/>
      <c r="TXC235" s="403"/>
      <c r="TXO235" s="727"/>
      <c r="TXR235" s="403"/>
      <c r="TXS235" s="403"/>
      <c r="TYE235" s="727"/>
      <c r="TYH235" s="403"/>
      <c r="TYI235" s="403"/>
      <c r="TYU235" s="727"/>
      <c r="TYX235" s="403"/>
      <c r="TYY235" s="403"/>
      <c r="TZK235" s="727"/>
      <c r="TZN235" s="403"/>
      <c r="TZO235" s="403"/>
      <c r="UAA235" s="727"/>
      <c r="UAD235" s="403"/>
      <c r="UAE235" s="403"/>
      <c r="UAQ235" s="727"/>
      <c r="UAT235" s="403"/>
      <c r="UAU235" s="403"/>
      <c r="UBG235" s="727"/>
      <c r="UBJ235" s="403"/>
      <c r="UBK235" s="403"/>
      <c r="UBW235" s="727"/>
      <c r="UBZ235" s="403"/>
      <c r="UCA235" s="403"/>
      <c r="UCM235" s="727"/>
      <c r="UCP235" s="403"/>
      <c r="UCQ235" s="403"/>
      <c r="UDC235" s="727"/>
      <c r="UDF235" s="403"/>
      <c r="UDG235" s="403"/>
      <c r="UDS235" s="727"/>
      <c r="UDV235" s="403"/>
      <c r="UDW235" s="403"/>
      <c r="UEI235" s="727"/>
      <c r="UEL235" s="403"/>
      <c r="UEM235" s="403"/>
      <c r="UEY235" s="727"/>
      <c r="UFB235" s="403"/>
      <c r="UFC235" s="403"/>
      <c r="UFO235" s="727"/>
      <c r="UFR235" s="403"/>
      <c r="UFS235" s="403"/>
      <c r="UGE235" s="727"/>
      <c r="UGH235" s="403"/>
      <c r="UGI235" s="403"/>
      <c r="UGU235" s="727"/>
      <c r="UGX235" s="403"/>
      <c r="UGY235" s="403"/>
      <c r="UHK235" s="727"/>
      <c r="UHN235" s="403"/>
      <c r="UHO235" s="403"/>
      <c r="UIA235" s="727"/>
      <c r="UID235" s="403"/>
      <c r="UIE235" s="403"/>
      <c r="UIQ235" s="727"/>
      <c r="UIT235" s="403"/>
      <c r="UIU235" s="403"/>
      <c r="UJG235" s="727"/>
      <c r="UJJ235" s="403"/>
      <c r="UJK235" s="403"/>
      <c r="UJW235" s="727"/>
      <c r="UJZ235" s="403"/>
      <c r="UKA235" s="403"/>
      <c r="UKM235" s="727"/>
      <c r="UKP235" s="403"/>
      <c r="UKQ235" s="403"/>
      <c r="ULC235" s="727"/>
      <c r="ULF235" s="403"/>
      <c r="ULG235" s="403"/>
      <c r="ULS235" s="727"/>
      <c r="ULV235" s="403"/>
      <c r="ULW235" s="403"/>
      <c r="UMI235" s="727"/>
      <c r="UML235" s="403"/>
      <c r="UMM235" s="403"/>
      <c r="UMY235" s="727"/>
      <c r="UNB235" s="403"/>
      <c r="UNC235" s="403"/>
      <c r="UNO235" s="727"/>
      <c r="UNR235" s="403"/>
      <c r="UNS235" s="403"/>
      <c r="UOE235" s="727"/>
      <c r="UOH235" s="403"/>
      <c r="UOI235" s="403"/>
      <c r="UOU235" s="727"/>
      <c r="UOX235" s="403"/>
      <c r="UOY235" s="403"/>
      <c r="UPK235" s="727"/>
      <c r="UPN235" s="403"/>
      <c r="UPO235" s="403"/>
      <c r="UQA235" s="727"/>
      <c r="UQD235" s="403"/>
      <c r="UQE235" s="403"/>
      <c r="UQQ235" s="727"/>
      <c r="UQT235" s="403"/>
      <c r="UQU235" s="403"/>
      <c r="URG235" s="727"/>
      <c r="URJ235" s="403"/>
      <c r="URK235" s="403"/>
      <c r="URW235" s="727"/>
      <c r="URZ235" s="403"/>
      <c r="USA235" s="403"/>
      <c r="USM235" s="727"/>
      <c r="USP235" s="403"/>
      <c r="USQ235" s="403"/>
      <c r="UTC235" s="727"/>
      <c r="UTF235" s="403"/>
      <c r="UTG235" s="403"/>
      <c r="UTS235" s="727"/>
      <c r="UTV235" s="403"/>
      <c r="UTW235" s="403"/>
      <c r="UUI235" s="727"/>
      <c r="UUL235" s="403"/>
      <c r="UUM235" s="403"/>
      <c r="UUY235" s="727"/>
      <c r="UVB235" s="403"/>
      <c r="UVC235" s="403"/>
      <c r="UVO235" s="727"/>
      <c r="UVR235" s="403"/>
      <c r="UVS235" s="403"/>
      <c r="UWE235" s="727"/>
      <c r="UWH235" s="403"/>
      <c r="UWI235" s="403"/>
      <c r="UWU235" s="727"/>
      <c r="UWX235" s="403"/>
      <c r="UWY235" s="403"/>
      <c r="UXK235" s="727"/>
      <c r="UXN235" s="403"/>
      <c r="UXO235" s="403"/>
      <c r="UYA235" s="727"/>
      <c r="UYD235" s="403"/>
      <c r="UYE235" s="403"/>
      <c r="UYQ235" s="727"/>
      <c r="UYT235" s="403"/>
      <c r="UYU235" s="403"/>
      <c r="UZG235" s="727"/>
      <c r="UZJ235" s="403"/>
      <c r="UZK235" s="403"/>
      <c r="UZW235" s="727"/>
      <c r="UZZ235" s="403"/>
      <c r="VAA235" s="403"/>
      <c r="VAM235" s="727"/>
      <c r="VAP235" s="403"/>
      <c r="VAQ235" s="403"/>
      <c r="VBC235" s="727"/>
      <c r="VBF235" s="403"/>
      <c r="VBG235" s="403"/>
      <c r="VBS235" s="727"/>
      <c r="VBV235" s="403"/>
      <c r="VBW235" s="403"/>
      <c r="VCI235" s="727"/>
      <c r="VCL235" s="403"/>
      <c r="VCM235" s="403"/>
      <c r="VCY235" s="727"/>
      <c r="VDB235" s="403"/>
      <c r="VDC235" s="403"/>
      <c r="VDO235" s="727"/>
      <c r="VDR235" s="403"/>
      <c r="VDS235" s="403"/>
      <c r="VEE235" s="727"/>
      <c r="VEH235" s="403"/>
      <c r="VEI235" s="403"/>
      <c r="VEU235" s="727"/>
      <c r="VEX235" s="403"/>
      <c r="VEY235" s="403"/>
      <c r="VFK235" s="727"/>
      <c r="VFN235" s="403"/>
      <c r="VFO235" s="403"/>
      <c r="VGA235" s="727"/>
      <c r="VGD235" s="403"/>
      <c r="VGE235" s="403"/>
      <c r="VGQ235" s="727"/>
      <c r="VGT235" s="403"/>
      <c r="VGU235" s="403"/>
      <c r="VHG235" s="727"/>
      <c r="VHJ235" s="403"/>
      <c r="VHK235" s="403"/>
      <c r="VHW235" s="727"/>
      <c r="VHZ235" s="403"/>
      <c r="VIA235" s="403"/>
      <c r="VIM235" s="727"/>
      <c r="VIP235" s="403"/>
      <c r="VIQ235" s="403"/>
      <c r="VJC235" s="727"/>
      <c r="VJF235" s="403"/>
      <c r="VJG235" s="403"/>
      <c r="VJS235" s="727"/>
      <c r="VJV235" s="403"/>
      <c r="VJW235" s="403"/>
      <c r="VKI235" s="727"/>
      <c r="VKL235" s="403"/>
      <c r="VKM235" s="403"/>
      <c r="VKY235" s="727"/>
      <c r="VLB235" s="403"/>
      <c r="VLC235" s="403"/>
      <c r="VLO235" s="727"/>
      <c r="VLR235" s="403"/>
      <c r="VLS235" s="403"/>
      <c r="VME235" s="727"/>
      <c r="VMH235" s="403"/>
      <c r="VMI235" s="403"/>
      <c r="VMU235" s="727"/>
      <c r="VMX235" s="403"/>
      <c r="VMY235" s="403"/>
      <c r="VNK235" s="727"/>
      <c r="VNN235" s="403"/>
      <c r="VNO235" s="403"/>
      <c r="VOA235" s="727"/>
      <c r="VOD235" s="403"/>
      <c r="VOE235" s="403"/>
      <c r="VOQ235" s="727"/>
      <c r="VOT235" s="403"/>
      <c r="VOU235" s="403"/>
      <c r="VPG235" s="727"/>
      <c r="VPJ235" s="403"/>
      <c r="VPK235" s="403"/>
      <c r="VPW235" s="727"/>
      <c r="VPZ235" s="403"/>
      <c r="VQA235" s="403"/>
      <c r="VQM235" s="727"/>
      <c r="VQP235" s="403"/>
      <c r="VQQ235" s="403"/>
      <c r="VRC235" s="727"/>
      <c r="VRF235" s="403"/>
      <c r="VRG235" s="403"/>
      <c r="VRS235" s="727"/>
      <c r="VRV235" s="403"/>
      <c r="VRW235" s="403"/>
      <c r="VSI235" s="727"/>
      <c r="VSL235" s="403"/>
      <c r="VSM235" s="403"/>
      <c r="VSY235" s="727"/>
      <c r="VTB235" s="403"/>
      <c r="VTC235" s="403"/>
      <c r="VTO235" s="727"/>
      <c r="VTR235" s="403"/>
      <c r="VTS235" s="403"/>
      <c r="VUE235" s="727"/>
      <c r="VUH235" s="403"/>
      <c r="VUI235" s="403"/>
      <c r="VUU235" s="727"/>
      <c r="VUX235" s="403"/>
      <c r="VUY235" s="403"/>
      <c r="VVK235" s="727"/>
      <c r="VVN235" s="403"/>
      <c r="VVO235" s="403"/>
      <c r="VWA235" s="727"/>
      <c r="VWD235" s="403"/>
      <c r="VWE235" s="403"/>
      <c r="VWQ235" s="727"/>
      <c r="VWT235" s="403"/>
      <c r="VWU235" s="403"/>
      <c r="VXG235" s="727"/>
      <c r="VXJ235" s="403"/>
      <c r="VXK235" s="403"/>
      <c r="VXW235" s="727"/>
      <c r="VXZ235" s="403"/>
      <c r="VYA235" s="403"/>
      <c r="VYM235" s="727"/>
      <c r="VYP235" s="403"/>
      <c r="VYQ235" s="403"/>
      <c r="VZC235" s="727"/>
      <c r="VZF235" s="403"/>
      <c r="VZG235" s="403"/>
      <c r="VZS235" s="727"/>
      <c r="VZV235" s="403"/>
      <c r="VZW235" s="403"/>
      <c r="WAI235" s="727"/>
      <c r="WAL235" s="403"/>
      <c r="WAM235" s="403"/>
      <c r="WAY235" s="727"/>
      <c r="WBB235" s="403"/>
      <c r="WBC235" s="403"/>
      <c r="WBO235" s="727"/>
      <c r="WBR235" s="403"/>
      <c r="WBS235" s="403"/>
      <c r="WCE235" s="727"/>
      <c r="WCH235" s="403"/>
      <c r="WCI235" s="403"/>
      <c r="WCU235" s="727"/>
      <c r="WCX235" s="403"/>
      <c r="WCY235" s="403"/>
      <c r="WDK235" s="727"/>
      <c r="WDN235" s="403"/>
      <c r="WDO235" s="403"/>
      <c r="WEA235" s="727"/>
      <c r="WED235" s="403"/>
      <c r="WEE235" s="403"/>
      <c r="WEQ235" s="727"/>
      <c r="WET235" s="403"/>
      <c r="WEU235" s="403"/>
      <c r="WFG235" s="727"/>
      <c r="WFJ235" s="403"/>
      <c r="WFK235" s="403"/>
      <c r="WFW235" s="727"/>
      <c r="WFZ235" s="403"/>
      <c r="WGA235" s="403"/>
      <c r="WGM235" s="727"/>
      <c r="WGP235" s="403"/>
      <c r="WGQ235" s="403"/>
      <c r="WHC235" s="727"/>
      <c r="WHF235" s="403"/>
      <c r="WHG235" s="403"/>
      <c r="WHS235" s="727"/>
      <c r="WHV235" s="403"/>
      <c r="WHW235" s="403"/>
      <c r="WII235" s="727"/>
      <c r="WIL235" s="403"/>
      <c r="WIM235" s="403"/>
      <c r="WIY235" s="727"/>
      <c r="WJB235" s="403"/>
      <c r="WJC235" s="403"/>
      <c r="WJO235" s="727"/>
      <c r="WJR235" s="403"/>
      <c r="WJS235" s="403"/>
      <c r="WKE235" s="727"/>
      <c r="WKH235" s="403"/>
      <c r="WKI235" s="403"/>
      <c r="WKU235" s="727"/>
      <c r="WKX235" s="403"/>
      <c r="WKY235" s="403"/>
      <c r="WLK235" s="727"/>
      <c r="WLN235" s="403"/>
      <c r="WLO235" s="403"/>
      <c r="WMA235" s="727"/>
      <c r="WMD235" s="403"/>
      <c r="WME235" s="403"/>
      <c r="WMQ235" s="727"/>
      <c r="WMT235" s="403"/>
      <c r="WMU235" s="403"/>
      <c r="WNG235" s="727"/>
      <c r="WNJ235" s="403"/>
      <c r="WNK235" s="403"/>
      <c r="WNW235" s="727"/>
      <c r="WNZ235" s="403"/>
      <c r="WOA235" s="403"/>
      <c r="WOM235" s="727"/>
      <c r="WOP235" s="403"/>
      <c r="WOQ235" s="403"/>
      <c r="WPC235" s="727"/>
      <c r="WPF235" s="403"/>
      <c r="WPG235" s="403"/>
      <c r="WPS235" s="727"/>
      <c r="WPV235" s="403"/>
      <c r="WPW235" s="403"/>
      <c r="WQI235" s="727"/>
      <c r="WQL235" s="403"/>
      <c r="WQM235" s="403"/>
      <c r="WQY235" s="727"/>
      <c r="WRB235" s="403"/>
      <c r="WRC235" s="403"/>
      <c r="WRO235" s="727"/>
      <c r="WRR235" s="403"/>
      <c r="WRS235" s="403"/>
      <c r="WSE235" s="727"/>
      <c r="WSH235" s="403"/>
      <c r="WSI235" s="403"/>
      <c r="WSU235" s="727"/>
      <c r="WSX235" s="403"/>
      <c r="WSY235" s="403"/>
      <c r="WTK235" s="727"/>
      <c r="WTN235" s="403"/>
      <c r="WTO235" s="403"/>
      <c r="WUA235" s="727"/>
      <c r="WUD235" s="403"/>
      <c r="WUE235" s="403"/>
      <c r="WUQ235" s="727"/>
      <c r="WUT235" s="403"/>
      <c r="WUU235" s="403"/>
      <c r="WVG235" s="727"/>
      <c r="WVJ235" s="403"/>
      <c r="WVK235" s="403"/>
      <c r="WVW235" s="727"/>
      <c r="WVZ235" s="403"/>
      <c r="WWA235" s="403"/>
      <c r="WWM235" s="727"/>
      <c r="WWP235" s="403"/>
      <c r="WWQ235" s="403"/>
      <c r="WXC235" s="727"/>
      <c r="WXF235" s="403"/>
      <c r="WXG235" s="403"/>
      <c r="WXS235" s="727"/>
      <c r="WXV235" s="403"/>
      <c r="WXW235" s="403"/>
      <c r="WYI235" s="727"/>
      <c r="WYL235" s="403"/>
      <c r="WYM235" s="403"/>
      <c r="WYY235" s="727"/>
      <c r="WZB235" s="403"/>
      <c r="WZC235" s="403"/>
      <c r="WZO235" s="727"/>
      <c r="WZR235" s="403"/>
      <c r="WZS235" s="403"/>
      <c r="XAE235" s="727"/>
      <c r="XAH235" s="403"/>
      <c r="XAI235" s="403"/>
      <c r="XAU235" s="727"/>
      <c r="XAX235" s="403"/>
      <c r="XAY235" s="403"/>
      <c r="XBK235" s="727"/>
      <c r="XBN235" s="403"/>
      <c r="XBO235" s="403"/>
      <c r="XCA235" s="727"/>
      <c r="XCD235" s="403"/>
      <c r="XCE235" s="403"/>
      <c r="XCQ235" s="727"/>
      <c r="XCT235" s="403"/>
      <c r="XCU235" s="403"/>
      <c r="XDG235" s="727"/>
      <c r="XDJ235" s="403"/>
      <c r="XDK235" s="403"/>
      <c r="XDW235" s="727"/>
      <c r="XDZ235" s="403"/>
      <c r="XEA235" s="403"/>
      <c r="XEM235" s="727"/>
      <c r="XEP235" s="403"/>
      <c r="XEQ235" s="403"/>
      <c r="XFC235" s="727"/>
    </row>
    <row r="236" spans="1:1023 1026:2047 2050:3071 3074:4095 4098:5119 5122:6143 6146:7167 7170:8191 8194:9215 9218:10239 10242:11263 11266:12287 12290:13311 13314:14335 14338:15359 15362:16383" s="94" customFormat="1">
      <c r="A236" s="1043" t="s">
        <v>1951</v>
      </c>
      <c r="B236" s="1044">
        <v>45992</v>
      </c>
      <c r="C236" s="1044">
        <v>45998</v>
      </c>
      <c r="D236" s="1043" t="s">
        <v>504</v>
      </c>
      <c r="E236" s="1043" t="s">
        <v>486</v>
      </c>
      <c r="F236" s="1043">
        <v>53</v>
      </c>
      <c r="G236" s="1043" t="s">
        <v>500</v>
      </c>
      <c r="H236" s="1043">
        <f>1200+1000</f>
        <v>2200</v>
      </c>
      <c r="I236" s="1043">
        <v>15</v>
      </c>
      <c r="J236" s="1043">
        <v>0</v>
      </c>
      <c r="K236" s="1043">
        <v>0</v>
      </c>
      <c r="L236" s="1043">
        <v>0</v>
      </c>
      <c r="M236" s="1043">
        <v>0</v>
      </c>
      <c r="N236" s="1043">
        <f t="shared" ref="N236:N238" si="2211">SUM(H236:M236)</f>
        <v>2215</v>
      </c>
      <c r="O236" s="1045">
        <f t="shared" ref="O236:O238" si="2212">N236/F236</f>
        <v>41.79245283018868</v>
      </c>
      <c r="P236" s="1043" t="s">
        <v>1283</v>
      </c>
      <c r="R236" s="403"/>
      <c r="S236" s="403"/>
      <c r="AE236" s="727"/>
      <c r="AH236" s="403"/>
      <c r="AI236" s="403"/>
      <c r="AU236" s="727"/>
      <c r="AX236" s="403"/>
      <c r="AY236" s="403"/>
      <c r="BK236" s="727"/>
      <c r="BN236" s="403"/>
      <c r="BO236" s="403"/>
      <c r="CA236" s="727"/>
      <c r="CD236" s="403"/>
      <c r="CE236" s="403"/>
      <c r="CQ236" s="727"/>
      <c r="CT236" s="403"/>
      <c r="CU236" s="403"/>
      <c r="DG236" s="727"/>
      <c r="DJ236" s="403"/>
      <c r="DK236" s="403"/>
      <c r="DW236" s="727"/>
      <c r="DZ236" s="403"/>
      <c r="EA236" s="403"/>
      <c r="EM236" s="727"/>
      <c r="EP236" s="403"/>
      <c r="EQ236" s="403"/>
      <c r="FC236" s="727"/>
      <c r="FF236" s="403"/>
      <c r="FG236" s="403"/>
      <c r="FS236" s="727"/>
      <c r="FV236" s="403"/>
      <c r="FW236" s="403"/>
      <c r="GI236" s="727"/>
      <c r="GL236" s="403"/>
      <c r="GM236" s="403"/>
      <c r="GY236" s="727"/>
      <c r="HB236" s="403"/>
      <c r="HC236" s="403"/>
      <c r="HO236" s="727"/>
      <c r="HR236" s="403"/>
      <c r="HS236" s="403"/>
      <c r="IE236" s="727"/>
      <c r="IH236" s="403"/>
      <c r="II236" s="403"/>
      <c r="IU236" s="727"/>
      <c r="IX236" s="403"/>
      <c r="IY236" s="403"/>
      <c r="JK236" s="727"/>
      <c r="JN236" s="403"/>
      <c r="JO236" s="403"/>
      <c r="KA236" s="727"/>
      <c r="KD236" s="403"/>
      <c r="KE236" s="403"/>
      <c r="KQ236" s="727"/>
      <c r="KT236" s="403"/>
      <c r="KU236" s="403"/>
      <c r="LG236" s="727"/>
      <c r="LJ236" s="403"/>
      <c r="LK236" s="403"/>
      <c r="LW236" s="727"/>
      <c r="LZ236" s="403"/>
      <c r="MA236" s="403"/>
      <c r="MM236" s="727"/>
      <c r="MP236" s="403"/>
      <c r="MQ236" s="403"/>
      <c r="NC236" s="727"/>
      <c r="NF236" s="403"/>
      <c r="NG236" s="403"/>
      <c r="NS236" s="727"/>
      <c r="NV236" s="403"/>
      <c r="NW236" s="403"/>
      <c r="OI236" s="727"/>
      <c r="OL236" s="403"/>
      <c r="OM236" s="403"/>
      <c r="OY236" s="727"/>
      <c r="PB236" s="403"/>
      <c r="PC236" s="403"/>
      <c r="PO236" s="727"/>
      <c r="PR236" s="403"/>
      <c r="PS236" s="403"/>
      <c r="QE236" s="727"/>
      <c r="QH236" s="403"/>
      <c r="QI236" s="403"/>
      <c r="QU236" s="727"/>
      <c r="QX236" s="403"/>
      <c r="QY236" s="403"/>
      <c r="RK236" s="727"/>
      <c r="RN236" s="403"/>
      <c r="RO236" s="403"/>
      <c r="SA236" s="727"/>
      <c r="SD236" s="403"/>
      <c r="SE236" s="403"/>
      <c r="SQ236" s="727"/>
      <c r="ST236" s="403"/>
      <c r="SU236" s="403"/>
      <c r="TG236" s="727"/>
      <c r="TJ236" s="403"/>
      <c r="TK236" s="403"/>
      <c r="TW236" s="727"/>
      <c r="TZ236" s="403"/>
      <c r="UA236" s="403"/>
      <c r="UM236" s="727"/>
      <c r="UP236" s="403"/>
      <c r="UQ236" s="403"/>
      <c r="VC236" s="727"/>
      <c r="VF236" s="403"/>
      <c r="VG236" s="403"/>
      <c r="VS236" s="727"/>
      <c r="VV236" s="403"/>
      <c r="VW236" s="403"/>
      <c r="WI236" s="727"/>
      <c r="WL236" s="403"/>
      <c r="WM236" s="403"/>
      <c r="WY236" s="727"/>
      <c r="XB236" s="403"/>
      <c r="XC236" s="403"/>
      <c r="XO236" s="727"/>
      <c r="XR236" s="403"/>
      <c r="XS236" s="403"/>
      <c r="YE236" s="727"/>
      <c r="YH236" s="403"/>
      <c r="YI236" s="403"/>
      <c r="YU236" s="727"/>
      <c r="YX236" s="403"/>
      <c r="YY236" s="403"/>
      <c r="ZK236" s="727"/>
      <c r="ZN236" s="403"/>
      <c r="ZO236" s="403"/>
      <c r="AAA236" s="727"/>
      <c r="AAD236" s="403"/>
      <c r="AAE236" s="403"/>
      <c r="AAQ236" s="727"/>
      <c r="AAT236" s="403"/>
      <c r="AAU236" s="403"/>
      <c r="ABG236" s="727"/>
      <c r="ABJ236" s="403"/>
      <c r="ABK236" s="403"/>
      <c r="ABW236" s="727"/>
      <c r="ABZ236" s="403"/>
      <c r="ACA236" s="403"/>
      <c r="ACM236" s="727"/>
      <c r="ACP236" s="403"/>
      <c r="ACQ236" s="403"/>
      <c r="ADC236" s="727"/>
      <c r="ADF236" s="403"/>
      <c r="ADG236" s="403"/>
      <c r="ADS236" s="727"/>
      <c r="ADV236" s="403"/>
      <c r="ADW236" s="403"/>
      <c r="AEI236" s="727"/>
      <c r="AEL236" s="403"/>
      <c r="AEM236" s="403"/>
      <c r="AEY236" s="727"/>
      <c r="AFB236" s="403"/>
      <c r="AFC236" s="403"/>
      <c r="AFO236" s="727"/>
      <c r="AFR236" s="403"/>
      <c r="AFS236" s="403"/>
      <c r="AGE236" s="727"/>
      <c r="AGH236" s="403"/>
      <c r="AGI236" s="403"/>
      <c r="AGU236" s="727"/>
      <c r="AGX236" s="403"/>
      <c r="AGY236" s="403"/>
      <c r="AHK236" s="727"/>
      <c r="AHN236" s="403"/>
      <c r="AHO236" s="403"/>
      <c r="AIA236" s="727"/>
      <c r="AID236" s="403"/>
      <c r="AIE236" s="403"/>
      <c r="AIQ236" s="727"/>
      <c r="AIT236" s="403"/>
      <c r="AIU236" s="403"/>
      <c r="AJG236" s="727"/>
      <c r="AJJ236" s="403"/>
      <c r="AJK236" s="403"/>
      <c r="AJW236" s="727"/>
      <c r="AJZ236" s="403"/>
      <c r="AKA236" s="403"/>
      <c r="AKM236" s="727"/>
      <c r="AKP236" s="403"/>
      <c r="AKQ236" s="403"/>
      <c r="ALC236" s="727"/>
      <c r="ALF236" s="403"/>
      <c r="ALG236" s="403"/>
      <c r="ALS236" s="727"/>
      <c r="ALV236" s="403"/>
      <c r="ALW236" s="403"/>
      <c r="AMI236" s="727"/>
      <c r="AML236" s="403"/>
      <c r="AMM236" s="403"/>
      <c r="AMY236" s="727"/>
      <c r="ANB236" s="403"/>
      <c r="ANC236" s="403"/>
      <c r="ANO236" s="727"/>
      <c r="ANR236" s="403"/>
      <c r="ANS236" s="403"/>
      <c r="AOE236" s="727"/>
      <c r="AOH236" s="403"/>
      <c r="AOI236" s="403"/>
      <c r="AOU236" s="727"/>
      <c r="AOX236" s="403"/>
      <c r="AOY236" s="403"/>
      <c r="APK236" s="727"/>
      <c r="APN236" s="403"/>
      <c r="APO236" s="403"/>
      <c r="AQA236" s="727"/>
      <c r="AQD236" s="403"/>
      <c r="AQE236" s="403"/>
      <c r="AQQ236" s="727"/>
      <c r="AQT236" s="403"/>
      <c r="AQU236" s="403"/>
      <c r="ARG236" s="727"/>
      <c r="ARJ236" s="403"/>
      <c r="ARK236" s="403"/>
      <c r="ARW236" s="727"/>
      <c r="ARZ236" s="403"/>
      <c r="ASA236" s="403"/>
      <c r="ASM236" s="727"/>
      <c r="ASP236" s="403"/>
      <c r="ASQ236" s="403"/>
      <c r="ATC236" s="727"/>
      <c r="ATF236" s="403"/>
      <c r="ATG236" s="403"/>
      <c r="ATS236" s="727"/>
      <c r="ATV236" s="403"/>
      <c r="ATW236" s="403"/>
      <c r="AUI236" s="727"/>
      <c r="AUL236" s="403"/>
      <c r="AUM236" s="403"/>
      <c r="AUY236" s="727"/>
      <c r="AVB236" s="403"/>
      <c r="AVC236" s="403"/>
      <c r="AVO236" s="727"/>
      <c r="AVR236" s="403"/>
      <c r="AVS236" s="403"/>
      <c r="AWE236" s="727"/>
      <c r="AWH236" s="403"/>
      <c r="AWI236" s="403"/>
      <c r="AWU236" s="727"/>
      <c r="AWX236" s="403"/>
      <c r="AWY236" s="403"/>
      <c r="AXK236" s="727"/>
      <c r="AXN236" s="403"/>
      <c r="AXO236" s="403"/>
      <c r="AYA236" s="727"/>
      <c r="AYD236" s="403"/>
      <c r="AYE236" s="403"/>
      <c r="AYQ236" s="727"/>
      <c r="AYT236" s="403"/>
      <c r="AYU236" s="403"/>
      <c r="AZG236" s="727"/>
      <c r="AZJ236" s="403"/>
      <c r="AZK236" s="403"/>
      <c r="AZW236" s="727"/>
      <c r="AZZ236" s="403"/>
      <c r="BAA236" s="403"/>
      <c r="BAM236" s="727"/>
      <c r="BAP236" s="403"/>
      <c r="BAQ236" s="403"/>
      <c r="BBC236" s="727"/>
      <c r="BBF236" s="403"/>
      <c r="BBG236" s="403"/>
      <c r="BBS236" s="727"/>
      <c r="BBV236" s="403"/>
      <c r="BBW236" s="403"/>
      <c r="BCI236" s="727"/>
      <c r="BCL236" s="403"/>
      <c r="BCM236" s="403"/>
      <c r="BCY236" s="727"/>
      <c r="BDB236" s="403"/>
      <c r="BDC236" s="403"/>
      <c r="BDO236" s="727"/>
      <c r="BDR236" s="403"/>
      <c r="BDS236" s="403"/>
      <c r="BEE236" s="727"/>
      <c r="BEH236" s="403"/>
      <c r="BEI236" s="403"/>
      <c r="BEU236" s="727"/>
      <c r="BEX236" s="403"/>
      <c r="BEY236" s="403"/>
      <c r="BFK236" s="727"/>
      <c r="BFN236" s="403"/>
      <c r="BFO236" s="403"/>
      <c r="BGA236" s="727"/>
      <c r="BGD236" s="403"/>
      <c r="BGE236" s="403"/>
      <c r="BGQ236" s="727"/>
      <c r="BGT236" s="403"/>
      <c r="BGU236" s="403"/>
      <c r="BHG236" s="727"/>
      <c r="BHJ236" s="403"/>
      <c r="BHK236" s="403"/>
      <c r="BHW236" s="727"/>
      <c r="BHZ236" s="403"/>
      <c r="BIA236" s="403"/>
      <c r="BIM236" s="727"/>
      <c r="BIP236" s="403"/>
      <c r="BIQ236" s="403"/>
      <c r="BJC236" s="727"/>
      <c r="BJF236" s="403"/>
      <c r="BJG236" s="403"/>
      <c r="BJS236" s="727"/>
      <c r="BJV236" s="403"/>
      <c r="BJW236" s="403"/>
      <c r="BKI236" s="727"/>
      <c r="BKL236" s="403"/>
      <c r="BKM236" s="403"/>
      <c r="BKY236" s="727"/>
      <c r="BLB236" s="403"/>
      <c r="BLC236" s="403"/>
      <c r="BLO236" s="727"/>
      <c r="BLR236" s="403"/>
      <c r="BLS236" s="403"/>
      <c r="BME236" s="727"/>
      <c r="BMH236" s="403"/>
      <c r="BMI236" s="403"/>
      <c r="BMU236" s="727"/>
      <c r="BMX236" s="403"/>
      <c r="BMY236" s="403"/>
      <c r="BNK236" s="727"/>
      <c r="BNN236" s="403"/>
      <c r="BNO236" s="403"/>
      <c r="BOA236" s="727"/>
      <c r="BOD236" s="403"/>
      <c r="BOE236" s="403"/>
      <c r="BOQ236" s="727"/>
      <c r="BOT236" s="403"/>
      <c r="BOU236" s="403"/>
      <c r="BPG236" s="727"/>
      <c r="BPJ236" s="403"/>
      <c r="BPK236" s="403"/>
      <c r="BPW236" s="727"/>
      <c r="BPZ236" s="403"/>
      <c r="BQA236" s="403"/>
      <c r="BQM236" s="727"/>
      <c r="BQP236" s="403"/>
      <c r="BQQ236" s="403"/>
      <c r="BRC236" s="727"/>
      <c r="BRF236" s="403"/>
      <c r="BRG236" s="403"/>
      <c r="BRS236" s="727"/>
      <c r="BRV236" s="403"/>
      <c r="BRW236" s="403"/>
      <c r="BSI236" s="727"/>
      <c r="BSL236" s="403"/>
      <c r="BSM236" s="403"/>
      <c r="BSY236" s="727"/>
      <c r="BTB236" s="403"/>
      <c r="BTC236" s="403"/>
      <c r="BTO236" s="727"/>
      <c r="BTR236" s="403"/>
      <c r="BTS236" s="403"/>
      <c r="BUE236" s="727"/>
      <c r="BUH236" s="403"/>
      <c r="BUI236" s="403"/>
      <c r="BUU236" s="727"/>
      <c r="BUX236" s="403"/>
      <c r="BUY236" s="403"/>
      <c r="BVK236" s="727"/>
      <c r="BVN236" s="403"/>
      <c r="BVO236" s="403"/>
      <c r="BWA236" s="727"/>
      <c r="BWD236" s="403"/>
      <c r="BWE236" s="403"/>
      <c r="BWQ236" s="727"/>
      <c r="BWT236" s="403"/>
      <c r="BWU236" s="403"/>
      <c r="BXG236" s="727"/>
      <c r="BXJ236" s="403"/>
      <c r="BXK236" s="403"/>
      <c r="BXW236" s="727"/>
      <c r="BXZ236" s="403"/>
      <c r="BYA236" s="403"/>
      <c r="BYM236" s="727"/>
      <c r="BYP236" s="403"/>
      <c r="BYQ236" s="403"/>
      <c r="BZC236" s="727"/>
      <c r="BZF236" s="403"/>
      <c r="BZG236" s="403"/>
      <c r="BZS236" s="727"/>
      <c r="BZV236" s="403"/>
      <c r="BZW236" s="403"/>
      <c r="CAI236" s="727"/>
      <c r="CAL236" s="403"/>
      <c r="CAM236" s="403"/>
      <c r="CAY236" s="727"/>
      <c r="CBB236" s="403"/>
      <c r="CBC236" s="403"/>
      <c r="CBO236" s="727"/>
      <c r="CBR236" s="403"/>
      <c r="CBS236" s="403"/>
      <c r="CCE236" s="727"/>
      <c r="CCH236" s="403"/>
      <c r="CCI236" s="403"/>
      <c r="CCU236" s="727"/>
      <c r="CCX236" s="403"/>
      <c r="CCY236" s="403"/>
      <c r="CDK236" s="727"/>
      <c r="CDN236" s="403"/>
      <c r="CDO236" s="403"/>
      <c r="CEA236" s="727"/>
      <c r="CED236" s="403"/>
      <c r="CEE236" s="403"/>
      <c r="CEQ236" s="727"/>
      <c r="CET236" s="403"/>
      <c r="CEU236" s="403"/>
      <c r="CFG236" s="727"/>
      <c r="CFJ236" s="403"/>
      <c r="CFK236" s="403"/>
      <c r="CFW236" s="727"/>
      <c r="CFZ236" s="403"/>
      <c r="CGA236" s="403"/>
      <c r="CGM236" s="727"/>
      <c r="CGP236" s="403"/>
      <c r="CGQ236" s="403"/>
      <c r="CHC236" s="727"/>
      <c r="CHF236" s="403"/>
      <c r="CHG236" s="403"/>
      <c r="CHS236" s="727"/>
      <c r="CHV236" s="403"/>
      <c r="CHW236" s="403"/>
      <c r="CII236" s="727"/>
      <c r="CIL236" s="403"/>
      <c r="CIM236" s="403"/>
      <c r="CIY236" s="727"/>
      <c r="CJB236" s="403"/>
      <c r="CJC236" s="403"/>
      <c r="CJO236" s="727"/>
      <c r="CJR236" s="403"/>
      <c r="CJS236" s="403"/>
      <c r="CKE236" s="727"/>
      <c r="CKH236" s="403"/>
      <c r="CKI236" s="403"/>
      <c r="CKU236" s="727"/>
      <c r="CKX236" s="403"/>
      <c r="CKY236" s="403"/>
      <c r="CLK236" s="727"/>
      <c r="CLN236" s="403"/>
      <c r="CLO236" s="403"/>
      <c r="CMA236" s="727"/>
      <c r="CMD236" s="403"/>
      <c r="CME236" s="403"/>
      <c r="CMQ236" s="727"/>
      <c r="CMT236" s="403"/>
      <c r="CMU236" s="403"/>
      <c r="CNG236" s="727"/>
      <c r="CNJ236" s="403"/>
      <c r="CNK236" s="403"/>
      <c r="CNW236" s="727"/>
      <c r="CNZ236" s="403"/>
      <c r="COA236" s="403"/>
      <c r="COM236" s="727"/>
      <c r="COP236" s="403"/>
      <c r="COQ236" s="403"/>
      <c r="CPC236" s="727"/>
      <c r="CPF236" s="403"/>
      <c r="CPG236" s="403"/>
      <c r="CPS236" s="727"/>
      <c r="CPV236" s="403"/>
      <c r="CPW236" s="403"/>
      <c r="CQI236" s="727"/>
      <c r="CQL236" s="403"/>
      <c r="CQM236" s="403"/>
      <c r="CQY236" s="727"/>
      <c r="CRB236" s="403"/>
      <c r="CRC236" s="403"/>
      <c r="CRO236" s="727"/>
      <c r="CRR236" s="403"/>
      <c r="CRS236" s="403"/>
      <c r="CSE236" s="727"/>
      <c r="CSH236" s="403"/>
      <c r="CSI236" s="403"/>
      <c r="CSU236" s="727"/>
      <c r="CSX236" s="403"/>
      <c r="CSY236" s="403"/>
      <c r="CTK236" s="727"/>
      <c r="CTN236" s="403"/>
      <c r="CTO236" s="403"/>
      <c r="CUA236" s="727"/>
      <c r="CUD236" s="403"/>
      <c r="CUE236" s="403"/>
      <c r="CUQ236" s="727"/>
      <c r="CUT236" s="403"/>
      <c r="CUU236" s="403"/>
      <c r="CVG236" s="727"/>
      <c r="CVJ236" s="403"/>
      <c r="CVK236" s="403"/>
      <c r="CVW236" s="727"/>
      <c r="CVZ236" s="403"/>
      <c r="CWA236" s="403"/>
      <c r="CWM236" s="727"/>
      <c r="CWP236" s="403"/>
      <c r="CWQ236" s="403"/>
      <c r="CXC236" s="727"/>
      <c r="CXF236" s="403"/>
      <c r="CXG236" s="403"/>
      <c r="CXS236" s="727"/>
      <c r="CXV236" s="403"/>
      <c r="CXW236" s="403"/>
      <c r="CYI236" s="727"/>
      <c r="CYL236" s="403"/>
      <c r="CYM236" s="403"/>
      <c r="CYY236" s="727"/>
      <c r="CZB236" s="403"/>
      <c r="CZC236" s="403"/>
      <c r="CZO236" s="727"/>
      <c r="CZR236" s="403"/>
      <c r="CZS236" s="403"/>
      <c r="DAE236" s="727"/>
      <c r="DAH236" s="403"/>
      <c r="DAI236" s="403"/>
      <c r="DAU236" s="727"/>
      <c r="DAX236" s="403"/>
      <c r="DAY236" s="403"/>
      <c r="DBK236" s="727"/>
      <c r="DBN236" s="403"/>
      <c r="DBO236" s="403"/>
      <c r="DCA236" s="727"/>
      <c r="DCD236" s="403"/>
      <c r="DCE236" s="403"/>
      <c r="DCQ236" s="727"/>
      <c r="DCT236" s="403"/>
      <c r="DCU236" s="403"/>
      <c r="DDG236" s="727"/>
      <c r="DDJ236" s="403"/>
      <c r="DDK236" s="403"/>
      <c r="DDW236" s="727"/>
      <c r="DDZ236" s="403"/>
      <c r="DEA236" s="403"/>
      <c r="DEM236" s="727"/>
      <c r="DEP236" s="403"/>
      <c r="DEQ236" s="403"/>
      <c r="DFC236" s="727"/>
      <c r="DFF236" s="403"/>
      <c r="DFG236" s="403"/>
      <c r="DFS236" s="727"/>
      <c r="DFV236" s="403"/>
      <c r="DFW236" s="403"/>
      <c r="DGI236" s="727"/>
      <c r="DGL236" s="403"/>
      <c r="DGM236" s="403"/>
      <c r="DGY236" s="727"/>
      <c r="DHB236" s="403"/>
      <c r="DHC236" s="403"/>
      <c r="DHO236" s="727"/>
      <c r="DHR236" s="403"/>
      <c r="DHS236" s="403"/>
      <c r="DIE236" s="727"/>
      <c r="DIH236" s="403"/>
      <c r="DII236" s="403"/>
      <c r="DIU236" s="727"/>
      <c r="DIX236" s="403"/>
      <c r="DIY236" s="403"/>
      <c r="DJK236" s="727"/>
      <c r="DJN236" s="403"/>
      <c r="DJO236" s="403"/>
      <c r="DKA236" s="727"/>
      <c r="DKD236" s="403"/>
      <c r="DKE236" s="403"/>
      <c r="DKQ236" s="727"/>
      <c r="DKT236" s="403"/>
      <c r="DKU236" s="403"/>
      <c r="DLG236" s="727"/>
      <c r="DLJ236" s="403"/>
      <c r="DLK236" s="403"/>
      <c r="DLW236" s="727"/>
      <c r="DLZ236" s="403"/>
      <c r="DMA236" s="403"/>
      <c r="DMM236" s="727"/>
      <c r="DMP236" s="403"/>
      <c r="DMQ236" s="403"/>
      <c r="DNC236" s="727"/>
      <c r="DNF236" s="403"/>
      <c r="DNG236" s="403"/>
      <c r="DNS236" s="727"/>
      <c r="DNV236" s="403"/>
      <c r="DNW236" s="403"/>
      <c r="DOI236" s="727"/>
      <c r="DOL236" s="403"/>
      <c r="DOM236" s="403"/>
      <c r="DOY236" s="727"/>
      <c r="DPB236" s="403"/>
      <c r="DPC236" s="403"/>
      <c r="DPO236" s="727"/>
      <c r="DPR236" s="403"/>
      <c r="DPS236" s="403"/>
      <c r="DQE236" s="727"/>
      <c r="DQH236" s="403"/>
      <c r="DQI236" s="403"/>
      <c r="DQU236" s="727"/>
      <c r="DQX236" s="403"/>
      <c r="DQY236" s="403"/>
      <c r="DRK236" s="727"/>
      <c r="DRN236" s="403"/>
      <c r="DRO236" s="403"/>
      <c r="DSA236" s="727"/>
      <c r="DSD236" s="403"/>
      <c r="DSE236" s="403"/>
      <c r="DSQ236" s="727"/>
      <c r="DST236" s="403"/>
      <c r="DSU236" s="403"/>
      <c r="DTG236" s="727"/>
      <c r="DTJ236" s="403"/>
      <c r="DTK236" s="403"/>
      <c r="DTW236" s="727"/>
      <c r="DTZ236" s="403"/>
      <c r="DUA236" s="403"/>
      <c r="DUM236" s="727"/>
      <c r="DUP236" s="403"/>
      <c r="DUQ236" s="403"/>
      <c r="DVC236" s="727"/>
      <c r="DVF236" s="403"/>
      <c r="DVG236" s="403"/>
      <c r="DVS236" s="727"/>
      <c r="DVV236" s="403"/>
      <c r="DVW236" s="403"/>
      <c r="DWI236" s="727"/>
      <c r="DWL236" s="403"/>
      <c r="DWM236" s="403"/>
      <c r="DWY236" s="727"/>
      <c r="DXB236" s="403"/>
      <c r="DXC236" s="403"/>
      <c r="DXO236" s="727"/>
      <c r="DXR236" s="403"/>
      <c r="DXS236" s="403"/>
      <c r="DYE236" s="727"/>
      <c r="DYH236" s="403"/>
      <c r="DYI236" s="403"/>
      <c r="DYU236" s="727"/>
      <c r="DYX236" s="403"/>
      <c r="DYY236" s="403"/>
      <c r="DZK236" s="727"/>
      <c r="DZN236" s="403"/>
      <c r="DZO236" s="403"/>
      <c r="EAA236" s="727"/>
      <c r="EAD236" s="403"/>
      <c r="EAE236" s="403"/>
      <c r="EAQ236" s="727"/>
      <c r="EAT236" s="403"/>
      <c r="EAU236" s="403"/>
      <c r="EBG236" s="727"/>
      <c r="EBJ236" s="403"/>
      <c r="EBK236" s="403"/>
      <c r="EBW236" s="727"/>
      <c r="EBZ236" s="403"/>
      <c r="ECA236" s="403"/>
      <c r="ECM236" s="727"/>
      <c r="ECP236" s="403"/>
      <c r="ECQ236" s="403"/>
      <c r="EDC236" s="727"/>
      <c r="EDF236" s="403"/>
      <c r="EDG236" s="403"/>
      <c r="EDS236" s="727"/>
      <c r="EDV236" s="403"/>
      <c r="EDW236" s="403"/>
      <c r="EEI236" s="727"/>
      <c r="EEL236" s="403"/>
      <c r="EEM236" s="403"/>
      <c r="EEY236" s="727"/>
      <c r="EFB236" s="403"/>
      <c r="EFC236" s="403"/>
      <c r="EFO236" s="727"/>
      <c r="EFR236" s="403"/>
      <c r="EFS236" s="403"/>
      <c r="EGE236" s="727"/>
      <c r="EGH236" s="403"/>
      <c r="EGI236" s="403"/>
      <c r="EGU236" s="727"/>
      <c r="EGX236" s="403"/>
      <c r="EGY236" s="403"/>
      <c r="EHK236" s="727"/>
      <c r="EHN236" s="403"/>
      <c r="EHO236" s="403"/>
      <c r="EIA236" s="727"/>
      <c r="EID236" s="403"/>
      <c r="EIE236" s="403"/>
      <c r="EIQ236" s="727"/>
      <c r="EIT236" s="403"/>
      <c r="EIU236" s="403"/>
      <c r="EJG236" s="727"/>
      <c r="EJJ236" s="403"/>
      <c r="EJK236" s="403"/>
      <c r="EJW236" s="727"/>
      <c r="EJZ236" s="403"/>
      <c r="EKA236" s="403"/>
      <c r="EKM236" s="727"/>
      <c r="EKP236" s="403"/>
      <c r="EKQ236" s="403"/>
      <c r="ELC236" s="727"/>
      <c r="ELF236" s="403"/>
      <c r="ELG236" s="403"/>
      <c r="ELS236" s="727"/>
      <c r="ELV236" s="403"/>
      <c r="ELW236" s="403"/>
      <c r="EMI236" s="727"/>
      <c r="EML236" s="403"/>
      <c r="EMM236" s="403"/>
      <c r="EMY236" s="727"/>
      <c r="ENB236" s="403"/>
      <c r="ENC236" s="403"/>
      <c r="ENO236" s="727"/>
      <c r="ENR236" s="403"/>
      <c r="ENS236" s="403"/>
      <c r="EOE236" s="727"/>
      <c r="EOH236" s="403"/>
      <c r="EOI236" s="403"/>
      <c r="EOU236" s="727"/>
      <c r="EOX236" s="403"/>
      <c r="EOY236" s="403"/>
      <c r="EPK236" s="727"/>
      <c r="EPN236" s="403"/>
      <c r="EPO236" s="403"/>
      <c r="EQA236" s="727"/>
      <c r="EQD236" s="403"/>
      <c r="EQE236" s="403"/>
      <c r="EQQ236" s="727"/>
      <c r="EQT236" s="403"/>
      <c r="EQU236" s="403"/>
      <c r="ERG236" s="727"/>
      <c r="ERJ236" s="403"/>
      <c r="ERK236" s="403"/>
      <c r="ERW236" s="727"/>
      <c r="ERZ236" s="403"/>
      <c r="ESA236" s="403"/>
      <c r="ESM236" s="727"/>
      <c r="ESP236" s="403"/>
      <c r="ESQ236" s="403"/>
      <c r="ETC236" s="727"/>
      <c r="ETF236" s="403"/>
      <c r="ETG236" s="403"/>
      <c r="ETS236" s="727"/>
      <c r="ETV236" s="403"/>
      <c r="ETW236" s="403"/>
      <c r="EUI236" s="727"/>
      <c r="EUL236" s="403"/>
      <c r="EUM236" s="403"/>
      <c r="EUY236" s="727"/>
      <c r="EVB236" s="403"/>
      <c r="EVC236" s="403"/>
      <c r="EVO236" s="727"/>
      <c r="EVR236" s="403"/>
      <c r="EVS236" s="403"/>
      <c r="EWE236" s="727"/>
      <c r="EWH236" s="403"/>
      <c r="EWI236" s="403"/>
      <c r="EWU236" s="727"/>
      <c r="EWX236" s="403"/>
      <c r="EWY236" s="403"/>
      <c r="EXK236" s="727"/>
      <c r="EXN236" s="403"/>
      <c r="EXO236" s="403"/>
      <c r="EYA236" s="727"/>
      <c r="EYD236" s="403"/>
      <c r="EYE236" s="403"/>
      <c r="EYQ236" s="727"/>
      <c r="EYT236" s="403"/>
      <c r="EYU236" s="403"/>
      <c r="EZG236" s="727"/>
      <c r="EZJ236" s="403"/>
      <c r="EZK236" s="403"/>
      <c r="EZW236" s="727"/>
      <c r="EZZ236" s="403"/>
      <c r="FAA236" s="403"/>
      <c r="FAM236" s="727"/>
      <c r="FAP236" s="403"/>
      <c r="FAQ236" s="403"/>
      <c r="FBC236" s="727"/>
      <c r="FBF236" s="403"/>
      <c r="FBG236" s="403"/>
      <c r="FBS236" s="727"/>
      <c r="FBV236" s="403"/>
      <c r="FBW236" s="403"/>
      <c r="FCI236" s="727"/>
      <c r="FCL236" s="403"/>
      <c r="FCM236" s="403"/>
      <c r="FCY236" s="727"/>
      <c r="FDB236" s="403"/>
      <c r="FDC236" s="403"/>
      <c r="FDO236" s="727"/>
      <c r="FDR236" s="403"/>
      <c r="FDS236" s="403"/>
      <c r="FEE236" s="727"/>
      <c r="FEH236" s="403"/>
      <c r="FEI236" s="403"/>
      <c r="FEU236" s="727"/>
      <c r="FEX236" s="403"/>
      <c r="FEY236" s="403"/>
      <c r="FFK236" s="727"/>
      <c r="FFN236" s="403"/>
      <c r="FFO236" s="403"/>
      <c r="FGA236" s="727"/>
      <c r="FGD236" s="403"/>
      <c r="FGE236" s="403"/>
      <c r="FGQ236" s="727"/>
      <c r="FGT236" s="403"/>
      <c r="FGU236" s="403"/>
      <c r="FHG236" s="727"/>
      <c r="FHJ236" s="403"/>
      <c r="FHK236" s="403"/>
      <c r="FHW236" s="727"/>
      <c r="FHZ236" s="403"/>
      <c r="FIA236" s="403"/>
      <c r="FIM236" s="727"/>
      <c r="FIP236" s="403"/>
      <c r="FIQ236" s="403"/>
      <c r="FJC236" s="727"/>
      <c r="FJF236" s="403"/>
      <c r="FJG236" s="403"/>
      <c r="FJS236" s="727"/>
      <c r="FJV236" s="403"/>
      <c r="FJW236" s="403"/>
      <c r="FKI236" s="727"/>
      <c r="FKL236" s="403"/>
      <c r="FKM236" s="403"/>
      <c r="FKY236" s="727"/>
      <c r="FLB236" s="403"/>
      <c r="FLC236" s="403"/>
      <c r="FLO236" s="727"/>
      <c r="FLR236" s="403"/>
      <c r="FLS236" s="403"/>
      <c r="FME236" s="727"/>
      <c r="FMH236" s="403"/>
      <c r="FMI236" s="403"/>
      <c r="FMU236" s="727"/>
      <c r="FMX236" s="403"/>
      <c r="FMY236" s="403"/>
      <c r="FNK236" s="727"/>
      <c r="FNN236" s="403"/>
      <c r="FNO236" s="403"/>
      <c r="FOA236" s="727"/>
      <c r="FOD236" s="403"/>
      <c r="FOE236" s="403"/>
      <c r="FOQ236" s="727"/>
      <c r="FOT236" s="403"/>
      <c r="FOU236" s="403"/>
      <c r="FPG236" s="727"/>
      <c r="FPJ236" s="403"/>
      <c r="FPK236" s="403"/>
      <c r="FPW236" s="727"/>
      <c r="FPZ236" s="403"/>
      <c r="FQA236" s="403"/>
      <c r="FQM236" s="727"/>
      <c r="FQP236" s="403"/>
      <c r="FQQ236" s="403"/>
      <c r="FRC236" s="727"/>
      <c r="FRF236" s="403"/>
      <c r="FRG236" s="403"/>
      <c r="FRS236" s="727"/>
      <c r="FRV236" s="403"/>
      <c r="FRW236" s="403"/>
      <c r="FSI236" s="727"/>
      <c r="FSL236" s="403"/>
      <c r="FSM236" s="403"/>
      <c r="FSY236" s="727"/>
      <c r="FTB236" s="403"/>
      <c r="FTC236" s="403"/>
      <c r="FTO236" s="727"/>
      <c r="FTR236" s="403"/>
      <c r="FTS236" s="403"/>
      <c r="FUE236" s="727"/>
      <c r="FUH236" s="403"/>
      <c r="FUI236" s="403"/>
      <c r="FUU236" s="727"/>
      <c r="FUX236" s="403"/>
      <c r="FUY236" s="403"/>
      <c r="FVK236" s="727"/>
      <c r="FVN236" s="403"/>
      <c r="FVO236" s="403"/>
      <c r="FWA236" s="727"/>
      <c r="FWD236" s="403"/>
      <c r="FWE236" s="403"/>
      <c r="FWQ236" s="727"/>
      <c r="FWT236" s="403"/>
      <c r="FWU236" s="403"/>
      <c r="FXG236" s="727"/>
      <c r="FXJ236" s="403"/>
      <c r="FXK236" s="403"/>
      <c r="FXW236" s="727"/>
      <c r="FXZ236" s="403"/>
      <c r="FYA236" s="403"/>
      <c r="FYM236" s="727"/>
      <c r="FYP236" s="403"/>
      <c r="FYQ236" s="403"/>
      <c r="FZC236" s="727"/>
      <c r="FZF236" s="403"/>
      <c r="FZG236" s="403"/>
      <c r="FZS236" s="727"/>
      <c r="FZV236" s="403"/>
      <c r="FZW236" s="403"/>
      <c r="GAI236" s="727"/>
      <c r="GAL236" s="403"/>
      <c r="GAM236" s="403"/>
      <c r="GAY236" s="727"/>
      <c r="GBB236" s="403"/>
      <c r="GBC236" s="403"/>
      <c r="GBO236" s="727"/>
      <c r="GBR236" s="403"/>
      <c r="GBS236" s="403"/>
      <c r="GCE236" s="727"/>
      <c r="GCH236" s="403"/>
      <c r="GCI236" s="403"/>
      <c r="GCU236" s="727"/>
      <c r="GCX236" s="403"/>
      <c r="GCY236" s="403"/>
      <c r="GDK236" s="727"/>
      <c r="GDN236" s="403"/>
      <c r="GDO236" s="403"/>
      <c r="GEA236" s="727"/>
      <c r="GED236" s="403"/>
      <c r="GEE236" s="403"/>
      <c r="GEQ236" s="727"/>
      <c r="GET236" s="403"/>
      <c r="GEU236" s="403"/>
      <c r="GFG236" s="727"/>
      <c r="GFJ236" s="403"/>
      <c r="GFK236" s="403"/>
      <c r="GFW236" s="727"/>
      <c r="GFZ236" s="403"/>
      <c r="GGA236" s="403"/>
      <c r="GGM236" s="727"/>
      <c r="GGP236" s="403"/>
      <c r="GGQ236" s="403"/>
      <c r="GHC236" s="727"/>
      <c r="GHF236" s="403"/>
      <c r="GHG236" s="403"/>
      <c r="GHS236" s="727"/>
      <c r="GHV236" s="403"/>
      <c r="GHW236" s="403"/>
      <c r="GII236" s="727"/>
      <c r="GIL236" s="403"/>
      <c r="GIM236" s="403"/>
      <c r="GIY236" s="727"/>
      <c r="GJB236" s="403"/>
      <c r="GJC236" s="403"/>
      <c r="GJO236" s="727"/>
      <c r="GJR236" s="403"/>
      <c r="GJS236" s="403"/>
      <c r="GKE236" s="727"/>
      <c r="GKH236" s="403"/>
      <c r="GKI236" s="403"/>
      <c r="GKU236" s="727"/>
      <c r="GKX236" s="403"/>
      <c r="GKY236" s="403"/>
      <c r="GLK236" s="727"/>
      <c r="GLN236" s="403"/>
      <c r="GLO236" s="403"/>
      <c r="GMA236" s="727"/>
      <c r="GMD236" s="403"/>
      <c r="GME236" s="403"/>
      <c r="GMQ236" s="727"/>
      <c r="GMT236" s="403"/>
      <c r="GMU236" s="403"/>
      <c r="GNG236" s="727"/>
      <c r="GNJ236" s="403"/>
      <c r="GNK236" s="403"/>
      <c r="GNW236" s="727"/>
      <c r="GNZ236" s="403"/>
      <c r="GOA236" s="403"/>
      <c r="GOM236" s="727"/>
      <c r="GOP236" s="403"/>
      <c r="GOQ236" s="403"/>
      <c r="GPC236" s="727"/>
      <c r="GPF236" s="403"/>
      <c r="GPG236" s="403"/>
      <c r="GPS236" s="727"/>
      <c r="GPV236" s="403"/>
      <c r="GPW236" s="403"/>
      <c r="GQI236" s="727"/>
      <c r="GQL236" s="403"/>
      <c r="GQM236" s="403"/>
      <c r="GQY236" s="727"/>
      <c r="GRB236" s="403"/>
      <c r="GRC236" s="403"/>
      <c r="GRO236" s="727"/>
      <c r="GRR236" s="403"/>
      <c r="GRS236" s="403"/>
      <c r="GSE236" s="727"/>
      <c r="GSH236" s="403"/>
      <c r="GSI236" s="403"/>
      <c r="GSU236" s="727"/>
      <c r="GSX236" s="403"/>
      <c r="GSY236" s="403"/>
      <c r="GTK236" s="727"/>
      <c r="GTN236" s="403"/>
      <c r="GTO236" s="403"/>
      <c r="GUA236" s="727"/>
      <c r="GUD236" s="403"/>
      <c r="GUE236" s="403"/>
      <c r="GUQ236" s="727"/>
      <c r="GUT236" s="403"/>
      <c r="GUU236" s="403"/>
      <c r="GVG236" s="727"/>
      <c r="GVJ236" s="403"/>
      <c r="GVK236" s="403"/>
      <c r="GVW236" s="727"/>
      <c r="GVZ236" s="403"/>
      <c r="GWA236" s="403"/>
      <c r="GWM236" s="727"/>
      <c r="GWP236" s="403"/>
      <c r="GWQ236" s="403"/>
      <c r="GXC236" s="727"/>
      <c r="GXF236" s="403"/>
      <c r="GXG236" s="403"/>
      <c r="GXS236" s="727"/>
      <c r="GXV236" s="403"/>
      <c r="GXW236" s="403"/>
      <c r="GYI236" s="727"/>
      <c r="GYL236" s="403"/>
      <c r="GYM236" s="403"/>
      <c r="GYY236" s="727"/>
      <c r="GZB236" s="403"/>
      <c r="GZC236" s="403"/>
      <c r="GZO236" s="727"/>
      <c r="GZR236" s="403"/>
      <c r="GZS236" s="403"/>
      <c r="HAE236" s="727"/>
      <c r="HAH236" s="403"/>
      <c r="HAI236" s="403"/>
      <c r="HAU236" s="727"/>
      <c r="HAX236" s="403"/>
      <c r="HAY236" s="403"/>
      <c r="HBK236" s="727"/>
      <c r="HBN236" s="403"/>
      <c r="HBO236" s="403"/>
      <c r="HCA236" s="727"/>
      <c r="HCD236" s="403"/>
      <c r="HCE236" s="403"/>
      <c r="HCQ236" s="727"/>
      <c r="HCT236" s="403"/>
      <c r="HCU236" s="403"/>
      <c r="HDG236" s="727"/>
      <c r="HDJ236" s="403"/>
      <c r="HDK236" s="403"/>
      <c r="HDW236" s="727"/>
      <c r="HDZ236" s="403"/>
      <c r="HEA236" s="403"/>
      <c r="HEM236" s="727"/>
      <c r="HEP236" s="403"/>
      <c r="HEQ236" s="403"/>
      <c r="HFC236" s="727"/>
      <c r="HFF236" s="403"/>
      <c r="HFG236" s="403"/>
      <c r="HFS236" s="727"/>
      <c r="HFV236" s="403"/>
      <c r="HFW236" s="403"/>
      <c r="HGI236" s="727"/>
      <c r="HGL236" s="403"/>
      <c r="HGM236" s="403"/>
      <c r="HGY236" s="727"/>
      <c r="HHB236" s="403"/>
      <c r="HHC236" s="403"/>
      <c r="HHO236" s="727"/>
      <c r="HHR236" s="403"/>
      <c r="HHS236" s="403"/>
      <c r="HIE236" s="727"/>
      <c r="HIH236" s="403"/>
      <c r="HII236" s="403"/>
      <c r="HIU236" s="727"/>
      <c r="HIX236" s="403"/>
      <c r="HIY236" s="403"/>
      <c r="HJK236" s="727"/>
      <c r="HJN236" s="403"/>
      <c r="HJO236" s="403"/>
      <c r="HKA236" s="727"/>
      <c r="HKD236" s="403"/>
      <c r="HKE236" s="403"/>
      <c r="HKQ236" s="727"/>
      <c r="HKT236" s="403"/>
      <c r="HKU236" s="403"/>
      <c r="HLG236" s="727"/>
      <c r="HLJ236" s="403"/>
      <c r="HLK236" s="403"/>
      <c r="HLW236" s="727"/>
      <c r="HLZ236" s="403"/>
      <c r="HMA236" s="403"/>
      <c r="HMM236" s="727"/>
      <c r="HMP236" s="403"/>
      <c r="HMQ236" s="403"/>
      <c r="HNC236" s="727"/>
      <c r="HNF236" s="403"/>
      <c r="HNG236" s="403"/>
      <c r="HNS236" s="727"/>
      <c r="HNV236" s="403"/>
      <c r="HNW236" s="403"/>
      <c r="HOI236" s="727"/>
      <c r="HOL236" s="403"/>
      <c r="HOM236" s="403"/>
      <c r="HOY236" s="727"/>
      <c r="HPB236" s="403"/>
      <c r="HPC236" s="403"/>
      <c r="HPO236" s="727"/>
      <c r="HPR236" s="403"/>
      <c r="HPS236" s="403"/>
      <c r="HQE236" s="727"/>
      <c r="HQH236" s="403"/>
      <c r="HQI236" s="403"/>
      <c r="HQU236" s="727"/>
      <c r="HQX236" s="403"/>
      <c r="HQY236" s="403"/>
      <c r="HRK236" s="727"/>
      <c r="HRN236" s="403"/>
      <c r="HRO236" s="403"/>
      <c r="HSA236" s="727"/>
      <c r="HSD236" s="403"/>
      <c r="HSE236" s="403"/>
      <c r="HSQ236" s="727"/>
      <c r="HST236" s="403"/>
      <c r="HSU236" s="403"/>
      <c r="HTG236" s="727"/>
      <c r="HTJ236" s="403"/>
      <c r="HTK236" s="403"/>
      <c r="HTW236" s="727"/>
      <c r="HTZ236" s="403"/>
      <c r="HUA236" s="403"/>
      <c r="HUM236" s="727"/>
      <c r="HUP236" s="403"/>
      <c r="HUQ236" s="403"/>
      <c r="HVC236" s="727"/>
      <c r="HVF236" s="403"/>
      <c r="HVG236" s="403"/>
      <c r="HVS236" s="727"/>
      <c r="HVV236" s="403"/>
      <c r="HVW236" s="403"/>
      <c r="HWI236" s="727"/>
      <c r="HWL236" s="403"/>
      <c r="HWM236" s="403"/>
      <c r="HWY236" s="727"/>
      <c r="HXB236" s="403"/>
      <c r="HXC236" s="403"/>
      <c r="HXO236" s="727"/>
      <c r="HXR236" s="403"/>
      <c r="HXS236" s="403"/>
      <c r="HYE236" s="727"/>
      <c r="HYH236" s="403"/>
      <c r="HYI236" s="403"/>
      <c r="HYU236" s="727"/>
      <c r="HYX236" s="403"/>
      <c r="HYY236" s="403"/>
      <c r="HZK236" s="727"/>
      <c r="HZN236" s="403"/>
      <c r="HZO236" s="403"/>
      <c r="IAA236" s="727"/>
      <c r="IAD236" s="403"/>
      <c r="IAE236" s="403"/>
      <c r="IAQ236" s="727"/>
      <c r="IAT236" s="403"/>
      <c r="IAU236" s="403"/>
      <c r="IBG236" s="727"/>
      <c r="IBJ236" s="403"/>
      <c r="IBK236" s="403"/>
      <c r="IBW236" s="727"/>
      <c r="IBZ236" s="403"/>
      <c r="ICA236" s="403"/>
      <c r="ICM236" s="727"/>
      <c r="ICP236" s="403"/>
      <c r="ICQ236" s="403"/>
      <c r="IDC236" s="727"/>
      <c r="IDF236" s="403"/>
      <c r="IDG236" s="403"/>
      <c r="IDS236" s="727"/>
      <c r="IDV236" s="403"/>
      <c r="IDW236" s="403"/>
      <c r="IEI236" s="727"/>
      <c r="IEL236" s="403"/>
      <c r="IEM236" s="403"/>
      <c r="IEY236" s="727"/>
      <c r="IFB236" s="403"/>
      <c r="IFC236" s="403"/>
      <c r="IFO236" s="727"/>
      <c r="IFR236" s="403"/>
      <c r="IFS236" s="403"/>
      <c r="IGE236" s="727"/>
      <c r="IGH236" s="403"/>
      <c r="IGI236" s="403"/>
      <c r="IGU236" s="727"/>
      <c r="IGX236" s="403"/>
      <c r="IGY236" s="403"/>
      <c r="IHK236" s="727"/>
      <c r="IHN236" s="403"/>
      <c r="IHO236" s="403"/>
      <c r="IIA236" s="727"/>
      <c r="IID236" s="403"/>
      <c r="IIE236" s="403"/>
      <c r="IIQ236" s="727"/>
      <c r="IIT236" s="403"/>
      <c r="IIU236" s="403"/>
      <c r="IJG236" s="727"/>
      <c r="IJJ236" s="403"/>
      <c r="IJK236" s="403"/>
      <c r="IJW236" s="727"/>
      <c r="IJZ236" s="403"/>
      <c r="IKA236" s="403"/>
      <c r="IKM236" s="727"/>
      <c r="IKP236" s="403"/>
      <c r="IKQ236" s="403"/>
      <c r="ILC236" s="727"/>
      <c r="ILF236" s="403"/>
      <c r="ILG236" s="403"/>
      <c r="ILS236" s="727"/>
      <c r="ILV236" s="403"/>
      <c r="ILW236" s="403"/>
      <c r="IMI236" s="727"/>
      <c r="IML236" s="403"/>
      <c r="IMM236" s="403"/>
      <c r="IMY236" s="727"/>
      <c r="INB236" s="403"/>
      <c r="INC236" s="403"/>
      <c r="INO236" s="727"/>
      <c r="INR236" s="403"/>
      <c r="INS236" s="403"/>
      <c r="IOE236" s="727"/>
      <c r="IOH236" s="403"/>
      <c r="IOI236" s="403"/>
      <c r="IOU236" s="727"/>
      <c r="IOX236" s="403"/>
      <c r="IOY236" s="403"/>
      <c r="IPK236" s="727"/>
      <c r="IPN236" s="403"/>
      <c r="IPO236" s="403"/>
      <c r="IQA236" s="727"/>
      <c r="IQD236" s="403"/>
      <c r="IQE236" s="403"/>
      <c r="IQQ236" s="727"/>
      <c r="IQT236" s="403"/>
      <c r="IQU236" s="403"/>
      <c r="IRG236" s="727"/>
      <c r="IRJ236" s="403"/>
      <c r="IRK236" s="403"/>
      <c r="IRW236" s="727"/>
      <c r="IRZ236" s="403"/>
      <c r="ISA236" s="403"/>
      <c r="ISM236" s="727"/>
      <c r="ISP236" s="403"/>
      <c r="ISQ236" s="403"/>
      <c r="ITC236" s="727"/>
      <c r="ITF236" s="403"/>
      <c r="ITG236" s="403"/>
      <c r="ITS236" s="727"/>
      <c r="ITV236" s="403"/>
      <c r="ITW236" s="403"/>
      <c r="IUI236" s="727"/>
      <c r="IUL236" s="403"/>
      <c r="IUM236" s="403"/>
      <c r="IUY236" s="727"/>
      <c r="IVB236" s="403"/>
      <c r="IVC236" s="403"/>
      <c r="IVO236" s="727"/>
      <c r="IVR236" s="403"/>
      <c r="IVS236" s="403"/>
      <c r="IWE236" s="727"/>
      <c r="IWH236" s="403"/>
      <c r="IWI236" s="403"/>
      <c r="IWU236" s="727"/>
      <c r="IWX236" s="403"/>
      <c r="IWY236" s="403"/>
      <c r="IXK236" s="727"/>
      <c r="IXN236" s="403"/>
      <c r="IXO236" s="403"/>
      <c r="IYA236" s="727"/>
      <c r="IYD236" s="403"/>
      <c r="IYE236" s="403"/>
      <c r="IYQ236" s="727"/>
      <c r="IYT236" s="403"/>
      <c r="IYU236" s="403"/>
      <c r="IZG236" s="727"/>
      <c r="IZJ236" s="403"/>
      <c r="IZK236" s="403"/>
      <c r="IZW236" s="727"/>
      <c r="IZZ236" s="403"/>
      <c r="JAA236" s="403"/>
      <c r="JAM236" s="727"/>
      <c r="JAP236" s="403"/>
      <c r="JAQ236" s="403"/>
      <c r="JBC236" s="727"/>
      <c r="JBF236" s="403"/>
      <c r="JBG236" s="403"/>
      <c r="JBS236" s="727"/>
      <c r="JBV236" s="403"/>
      <c r="JBW236" s="403"/>
      <c r="JCI236" s="727"/>
      <c r="JCL236" s="403"/>
      <c r="JCM236" s="403"/>
      <c r="JCY236" s="727"/>
      <c r="JDB236" s="403"/>
      <c r="JDC236" s="403"/>
      <c r="JDO236" s="727"/>
      <c r="JDR236" s="403"/>
      <c r="JDS236" s="403"/>
      <c r="JEE236" s="727"/>
      <c r="JEH236" s="403"/>
      <c r="JEI236" s="403"/>
      <c r="JEU236" s="727"/>
      <c r="JEX236" s="403"/>
      <c r="JEY236" s="403"/>
      <c r="JFK236" s="727"/>
      <c r="JFN236" s="403"/>
      <c r="JFO236" s="403"/>
      <c r="JGA236" s="727"/>
      <c r="JGD236" s="403"/>
      <c r="JGE236" s="403"/>
      <c r="JGQ236" s="727"/>
      <c r="JGT236" s="403"/>
      <c r="JGU236" s="403"/>
      <c r="JHG236" s="727"/>
      <c r="JHJ236" s="403"/>
      <c r="JHK236" s="403"/>
      <c r="JHW236" s="727"/>
      <c r="JHZ236" s="403"/>
      <c r="JIA236" s="403"/>
      <c r="JIM236" s="727"/>
      <c r="JIP236" s="403"/>
      <c r="JIQ236" s="403"/>
      <c r="JJC236" s="727"/>
      <c r="JJF236" s="403"/>
      <c r="JJG236" s="403"/>
      <c r="JJS236" s="727"/>
      <c r="JJV236" s="403"/>
      <c r="JJW236" s="403"/>
      <c r="JKI236" s="727"/>
      <c r="JKL236" s="403"/>
      <c r="JKM236" s="403"/>
      <c r="JKY236" s="727"/>
      <c r="JLB236" s="403"/>
      <c r="JLC236" s="403"/>
      <c r="JLO236" s="727"/>
      <c r="JLR236" s="403"/>
      <c r="JLS236" s="403"/>
      <c r="JME236" s="727"/>
      <c r="JMH236" s="403"/>
      <c r="JMI236" s="403"/>
      <c r="JMU236" s="727"/>
      <c r="JMX236" s="403"/>
      <c r="JMY236" s="403"/>
      <c r="JNK236" s="727"/>
      <c r="JNN236" s="403"/>
      <c r="JNO236" s="403"/>
      <c r="JOA236" s="727"/>
      <c r="JOD236" s="403"/>
      <c r="JOE236" s="403"/>
      <c r="JOQ236" s="727"/>
      <c r="JOT236" s="403"/>
      <c r="JOU236" s="403"/>
      <c r="JPG236" s="727"/>
      <c r="JPJ236" s="403"/>
      <c r="JPK236" s="403"/>
      <c r="JPW236" s="727"/>
      <c r="JPZ236" s="403"/>
      <c r="JQA236" s="403"/>
      <c r="JQM236" s="727"/>
      <c r="JQP236" s="403"/>
      <c r="JQQ236" s="403"/>
      <c r="JRC236" s="727"/>
      <c r="JRF236" s="403"/>
      <c r="JRG236" s="403"/>
      <c r="JRS236" s="727"/>
      <c r="JRV236" s="403"/>
      <c r="JRW236" s="403"/>
      <c r="JSI236" s="727"/>
      <c r="JSL236" s="403"/>
      <c r="JSM236" s="403"/>
      <c r="JSY236" s="727"/>
      <c r="JTB236" s="403"/>
      <c r="JTC236" s="403"/>
      <c r="JTO236" s="727"/>
      <c r="JTR236" s="403"/>
      <c r="JTS236" s="403"/>
      <c r="JUE236" s="727"/>
      <c r="JUH236" s="403"/>
      <c r="JUI236" s="403"/>
      <c r="JUU236" s="727"/>
      <c r="JUX236" s="403"/>
      <c r="JUY236" s="403"/>
      <c r="JVK236" s="727"/>
      <c r="JVN236" s="403"/>
      <c r="JVO236" s="403"/>
      <c r="JWA236" s="727"/>
      <c r="JWD236" s="403"/>
      <c r="JWE236" s="403"/>
      <c r="JWQ236" s="727"/>
      <c r="JWT236" s="403"/>
      <c r="JWU236" s="403"/>
      <c r="JXG236" s="727"/>
      <c r="JXJ236" s="403"/>
      <c r="JXK236" s="403"/>
      <c r="JXW236" s="727"/>
      <c r="JXZ236" s="403"/>
      <c r="JYA236" s="403"/>
      <c r="JYM236" s="727"/>
      <c r="JYP236" s="403"/>
      <c r="JYQ236" s="403"/>
      <c r="JZC236" s="727"/>
      <c r="JZF236" s="403"/>
      <c r="JZG236" s="403"/>
      <c r="JZS236" s="727"/>
      <c r="JZV236" s="403"/>
      <c r="JZW236" s="403"/>
      <c r="KAI236" s="727"/>
      <c r="KAL236" s="403"/>
      <c r="KAM236" s="403"/>
      <c r="KAY236" s="727"/>
      <c r="KBB236" s="403"/>
      <c r="KBC236" s="403"/>
      <c r="KBO236" s="727"/>
      <c r="KBR236" s="403"/>
      <c r="KBS236" s="403"/>
      <c r="KCE236" s="727"/>
      <c r="KCH236" s="403"/>
      <c r="KCI236" s="403"/>
      <c r="KCU236" s="727"/>
      <c r="KCX236" s="403"/>
      <c r="KCY236" s="403"/>
      <c r="KDK236" s="727"/>
      <c r="KDN236" s="403"/>
      <c r="KDO236" s="403"/>
      <c r="KEA236" s="727"/>
      <c r="KED236" s="403"/>
      <c r="KEE236" s="403"/>
      <c r="KEQ236" s="727"/>
      <c r="KET236" s="403"/>
      <c r="KEU236" s="403"/>
      <c r="KFG236" s="727"/>
      <c r="KFJ236" s="403"/>
      <c r="KFK236" s="403"/>
      <c r="KFW236" s="727"/>
      <c r="KFZ236" s="403"/>
      <c r="KGA236" s="403"/>
      <c r="KGM236" s="727"/>
      <c r="KGP236" s="403"/>
      <c r="KGQ236" s="403"/>
      <c r="KHC236" s="727"/>
      <c r="KHF236" s="403"/>
      <c r="KHG236" s="403"/>
      <c r="KHS236" s="727"/>
      <c r="KHV236" s="403"/>
      <c r="KHW236" s="403"/>
      <c r="KII236" s="727"/>
      <c r="KIL236" s="403"/>
      <c r="KIM236" s="403"/>
      <c r="KIY236" s="727"/>
      <c r="KJB236" s="403"/>
      <c r="KJC236" s="403"/>
      <c r="KJO236" s="727"/>
      <c r="KJR236" s="403"/>
      <c r="KJS236" s="403"/>
      <c r="KKE236" s="727"/>
      <c r="KKH236" s="403"/>
      <c r="KKI236" s="403"/>
      <c r="KKU236" s="727"/>
      <c r="KKX236" s="403"/>
      <c r="KKY236" s="403"/>
      <c r="KLK236" s="727"/>
      <c r="KLN236" s="403"/>
      <c r="KLO236" s="403"/>
      <c r="KMA236" s="727"/>
      <c r="KMD236" s="403"/>
      <c r="KME236" s="403"/>
      <c r="KMQ236" s="727"/>
      <c r="KMT236" s="403"/>
      <c r="KMU236" s="403"/>
      <c r="KNG236" s="727"/>
      <c r="KNJ236" s="403"/>
      <c r="KNK236" s="403"/>
      <c r="KNW236" s="727"/>
      <c r="KNZ236" s="403"/>
      <c r="KOA236" s="403"/>
      <c r="KOM236" s="727"/>
      <c r="KOP236" s="403"/>
      <c r="KOQ236" s="403"/>
      <c r="KPC236" s="727"/>
      <c r="KPF236" s="403"/>
      <c r="KPG236" s="403"/>
      <c r="KPS236" s="727"/>
      <c r="KPV236" s="403"/>
      <c r="KPW236" s="403"/>
      <c r="KQI236" s="727"/>
      <c r="KQL236" s="403"/>
      <c r="KQM236" s="403"/>
      <c r="KQY236" s="727"/>
      <c r="KRB236" s="403"/>
      <c r="KRC236" s="403"/>
      <c r="KRO236" s="727"/>
      <c r="KRR236" s="403"/>
      <c r="KRS236" s="403"/>
      <c r="KSE236" s="727"/>
      <c r="KSH236" s="403"/>
      <c r="KSI236" s="403"/>
      <c r="KSU236" s="727"/>
      <c r="KSX236" s="403"/>
      <c r="KSY236" s="403"/>
      <c r="KTK236" s="727"/>
      <c r="KTN236" s="403"/>
      <c r="KTO236" s="403"/>
      <c r="KUA236" s="727"/>
      <c r="KUD236" s="403"/>
      <c r="KUE236" s="403"/>
      <c r="KUQ236" s="727"/>
      <c r="KUT236" s="403"/>
      <c r="KUU236" s="403"/>
      <c r="KVG236" s="727"/>
      <c r="KVJ236" s="403"/>
      <c r="KVK236" s="403"/>
      <c r="KVW236" s="727"/>
      <c r="KVZ236" s="403"/>
      <c r="KWA236" s="403"/>
      <c r="KWM236" s="727"/>
      <c r="KWP236" s="403"/>
      <c r="KWQ236" s="403"/>
      <c r="KXC236" s="727"/>
      <c r="KXF236" s="403"/>
      <c r="KXG236" s="403"/>
      <c r="KXS236" s="727"/>
      <c r="KXV236" s="403"/>
      <c r="KXW236" s="403"/>
      <c r="KYI236" s="727"/>
      <c r="KYL236" s="403"/>
      <c r="KYM236" s="403"/>
      <c r="KYY236" s="727"/>
      <c r="KZB236" s="403"/>
      <c r="KZC236" s="403"/>
      <c r="KZO236" s="727"/>
      <c r="KZR236" s="403"/>
      <c r="KZS236" s="403"/>
      <c r="LAE236" s="727"/>
      <c r="LAH236" s="403"/>
      <c r="LAI236" s="403"/>
      <c r="LAU236" s="727"/>
      <c r="LAX236" s="403"/>
      <c r="LAY236" s="403"/>
      <c r="LBK236" s="727"/>
      <c r="LBN236" s="403"/>
      <c r="LBO236" s="403"/>
      <c r="LCA236" s="727"/>
      <c r="LCD236" s="403"/>
      <c r="LCE236" s="403"/>
      <c r="LCQ236" s="727"/>
      <c r="LCT236" s="403"/>
      <c r="LCU236" s="403"/>
      <c r="LDG236" s="727"/>
      <c r="LDJ236" s="403"/>
      <c r="LDK236" s="403"/>
      <c r="LDW236" s="727"/>
      <c r="LDZ236" s="403"/>
      <c r="LEA236" s="403"/>
      <c r="LEM236" s="727"/>
      <c r="LEP236" s="403"/>
      <c r="LEQ236" s="403"/>
      <c r="LFC236" s="727"/>
      <c r="LFF236" s="403"/>
      <c r="LFG236" s="403"/>
      <c r="LFS236" s="727"/>
      <c r="LFV236" s="403"/>
      <c r="LFW236" s="403"/>
      <c r="LGI236" s="727"/>
      <c r="LGL236" s="403"/>
      <c r="LGM236" s="403"/>
      <c r="LGY236" s="727"/>
      <c r="LHB236" s="403"/>
      <c r="LHC236" s="403"/>
      <c r="LHO236" s="727"/>
      <c r="LHR236" s="403"/>
      <c r="LHS236" s="403"/>
      <c r="LIE236" s="727"/>
      <c r="LIH236" s="403"/>
      <c r="LII236" s="403"/>
      <c r="LIU236" s="727"/>
      <c r="LIX236" s="403"/>
      <c r="LIY236" s="403"/>
      <c r="LJK236" s="727"/>
      <c r="LJN236" s="403"/>
      <c r="LJO236" s="403"/>
      <c r="LKA236" s="727"/>
      <c r="LKD236" s="403"/>
      <c r="LKE236" s="403"/>
      <c r="LKQ236" s="727"/>
      <c r="LKT236" s="403"/>
      <c r="LKU236" s="403"/>
      <c r="LLG236" s="727"/>
      <c r="LLJ236" s="403"/>
      <c r="LLK236" s="403"/>
      <c r="LLW236" s="727"/>
      <c r="LLZ236" s="403"/>
      <c r="LMA236" s="403"/>
      <c r="LMM236" s="727"/>
      <c r="LMP236" s="403"/>
      <c r="LMQ236" s="403"/>
      <c r="LNC236" s="727"/>
      <c r="LNF236" s="403"/>
      <c r="LNG236" s="403"/>
      <c r="LNS236" s="727"/>
      <c r="LNV236" s="403"/>
      <c r="LNW236" s="403"/>
      <c r="LOI236" s="727"/>
      <c r="LOL236" s="403"/>
      <c r="LOM236" s="403"/>
      <c r="LOY236" s="727"/>
      <c r="LPB236" s="403"/>
      <c r="LPC236" s="403"/>
      <c r="LPO236" s="727"/>
      <c r="LPR236" s="403"/>
      <c r="LPS236" s="403"/>
      <c r="LQE236" s="727"/>
      <c r="LQH236" s="403"/>
      <c r="LQI236" s="403"/>
      <c r="LQU236" s="727"/>
      <c r="LQX236" s="403"/>
      <c r="LQY236" s="403"/>
      <c r="LRK236" s="727"/>
      <c r="LRN236" s="403"/>
      <c r="LRO236" s="403"/>
      <c r="LSA236" s="727"/>
      <c r="LSD236" s="403"/>
      <c r="LSE236" s="403"/>
      <c r="LSQ236" s="727"/>
      <c r="LST236" s="403"/>
      <c r="LSU236" s="403"/>
      <c r="LTG236" s="727"/>
      <c r="LTJ236" s="403"/>
      <c r="LTK236" s="403"/>
      <c r="LTW236" s="727"/>
      <c r="LTZ236" s="403"/>
      <c r="LUA236" s="403"/>
      <c r="LUM236" s="727"/>
      <c r="LUP236" s="403"/>
      <c r="LUQ236" s="403"/>
      <c r="LVC236" s="727"/>
      <c r="LVF236" s="403"/>
      <c r="LVG236" s="403"/>
      <c r="LVS236" s="727"/>
      <c r="LVV236" s="403"/>
      <c r="LVW236" s="403"/>
      <c r="LWI236" s="727"/>
      <c r="LWL236" s="403"/>
      <c r="LWM236" s="403"/>
      <c r="LWY236" s="727"/>
      <c r="LXB236" s="403"/>
      <c r="LXC236" s="403"/>
      <c r="LXO236" s="727"/>
      <c r="LXR236" s="403"/>
      <c r="LXS236" s="403"/>
      <c r="LYE236" s="727"/>
      <c r="LYH236" s="403"/>
      <c r="LYI236" s="403"/>
      <c r="LYU236" s="727"/>
      <c r="LYX236" s="403"/>
      <c r="LYY236" s="403"/>
      <c r="LZK236" s="727"/>
      <c r="LZN236" s="403"/>
      <c r="LZO236" s="403"/>
      <c r="MAA236" s="727"/>
      <c r="MAD236" s="403"/>
      <c r="MAE236" s="403"/>
      <c r="MAQ236" s="727"/>
      <c r="MAT236" s="403"/>
      <c r="MAU236" s="403"/>
      <c r="MBG236" s="727"/>
      <c r="MBJ236" s="403"/>
      <c r="MBK236" s="403"/>
      <c r="MBW236" s="727"/>
      <c r="MBZ236" s="403"/>
      <c r="MCA236" s="403"/>
      <c r="MCM236" s="727"/>
      <c r="MCP236" s="403"/>
      <c r="MCQ236" s="403"/>
      <c r="MDC236" s="727"/>
      <c r="MDF236" s="403"/>
      <c r="MDG236" s="403"/>
      <c r="MDS236" s="727"/>
      <c r="MDV236" s="403"/>
      <c r="MDW236" s="403"/>
      <c r="MEI236" s="727"/>
      <c r="MEL236" s="403"/>
      <c r="MEM236" s="403"/>
      <c r="MEY236" s="727"/>
      <c r="MFB236" s="403"/>
      <c r="MFC236" s="403"/>
      <c r="MFO236" s="727"/>
      <c r="MFR236" s="403"/>
      <c r="MFS236" s="403"/>
      <c r="MGE236" s="727"/>
      <c r="MGH236" s="403"/>
      <c r="MGI236" s="403"/>
      <c r="MGU236" s="727"/>
      <c r="MGX236" s="403"/>
      <c r="MGY236" s="403"/>
      <c r="MHK236" s="727"/>
      <c r="MHN236" s="403"/>
      <c r="MHO236" s="403"/>
      <c r="MIA236" s="727"/>
      <c r="MID236" s="403"/>
      <c r="MIE236" s="403"/>
      <c r="MIQ236" s="727"/>
      <c r="MIT236" s="403"/>
      <c r="MIU236" s="403"/>
      <c r="MJG236" s="727"/>
      <c r="MJJ236" s="403"/>
      <c r="MJK236" s="403"/>
      <c r="MJW236" s="727"/>
      <c r="MJZ236" s="403"/>
      <c r="MKA236" s="403"/>
      <c r="MKM236" s="727"/>
      <c r="MKP236" s="403"/>
      <c r="MKQ236" s="403"/>
      <c r="MLC236" s="727"/>
      <c r="MLF236" s="403"/>
      <c r="MLG236" s="403"/>
      <c r="MLS236" s="727"/>
      <c r="MLV236" s="403"/>
      <c r="MLW236" s="403"/>
      <c r="MMI236" s="727"/>
      <c r="MML236" s="403"/>
      <c r="MMM236" s="403"/>
      <c r="MMY236" s="727"/>
      <c r="MNB236" s="403"/>
      <c r="MNC236" s="403"/>
      <c r="MNO236" s="727"/>
      <c r="MNR236" s="403"/>
      <c r="MNS236" s="403"/>
      <c r="MOE236" s="727"/>
      <c r="MOH236" s="403"/>
      <c r="MOI236" s="403"/>
      <c r="MOU236" s="727"/>
      <c r="MOX236" s="403"/>
      <c r="MOY236" s="403"/>
      <c r="MPK236" s="727"/>
      <c r="MPN236" s="403"/>
      <c r="MPO236" s="403"/>
      <c r="MQA236" s="727"/>
      <c r="MQD236" s="403"/>
      <c r="MQE236" s="403"/>
      <c r="MQQ236" s="727"/>
      <c r="MQT236" s="403"/>
      <c r="MQU236" s="403"/>
      <c r="MRG236" s="727"/>
      <c r="MRJ236" s="403"/>
      <c r="MRK236" s="403"/>
      <c r="MRW236" s="727"/>
      <c r="MRZ236" s="403"/>
      <c r="MSA236" s="403"/>
      <c r="MSM236" s="727"/>
      <c r="MSP236" s="403"/>
      <c r="MSQ236" s="403"/>
      <c r="MTC236" s="727"/>
      <c r="MTF236" s="403"/>
      <c r="MTG236" s="403"/>
      <c r="MTS236" s="727"/>
      <c r="MTV236" s="403"/>
      <c r="MTW236" s="403"/>
      <c r="MUI236" s="727"/>
      <c r="MUL236" s="403"/>
      <c r="MUM236" s="403"/>
      <c r="MUY236" s="727"/>
      <c r="MVB236" s="403"/>
      <c r="MVC236" s="403"/>
      <c r="MVO236" s="727"/>
      <c r="MVR236" s="403"/>
      <c r="MVS236" s="403"/>
      <c r="MWE236" s="727"/>
      <c r="MWH236" s="403"/>
      <c r="MWI236" s="403"/>
      <c r="MWU236" s="727"/>
      <c r="MWX236" s="403"/>
      <c r="MWY236" s="403"/>
      <c r="MXK236" s="727"/>
      <c r="MXN236" s="403"/>
      <c r="MXO236" s="403"/>
      <c r="MYA236" s="727"/>
      <c r="MYD236" s="403"/>
      <c r="MYE236" s="403"/>
      <c r="MYQ236" s="727"/>
      <c r="MYT236" s="403"/>
      <c r="MYU236" s="403"/>
      <c r="MZG236" s="727"/>
      <c r="MZJ236" s="403"/>
      <c r="MZK236" s="403"/>
      <c r="MZW236" s="727"/>
      <c r="MZZ236" s="403"/>
      <c r="NAA236" s="403"/>
      <c r="NAM236" s="727"/>
      <c r="NAP236" s="403"/>
      <c r="NAQ236" s="403"/>
      <c r="NBC236" s="727"/>
      <c r="NBF236" s="403"/>
      <c r="NBG236" s="403"/>
      <c r="NBS236" s="727"/>
      <c r="NBV236" s="403"/>
      <c r="NBW236" s="403"/>
      <c r="NCI236" s="727"/>
      <c r="NCL236" s="403"/>
      <c r="NCM236" s="403"/>
      <c r="NCY236" s="727"/>
      <c r="NDB236" s="403"/>
      <c r="NDC236" s="403"/>
      <c r="NDO236" s="727"/>
      <c r="NDR236" s="403"/>
      <c r="NDS236" s="403"/>
      <c r="NEE236" s="727"/>
      <c r="NEH236" s="403"/>
      <c r="NEI236" s="403"/>
      <c r="NEU236" s="727"/>
      <c r="NEX236" s="403"/>
      <c r="NEY236" s="403"/>
      <c r="NFK236" s="727"/>
      <c r="NFN236" s="403"/>
      <c r="NFO236" s="403"/>
      <c r="NGA236" s="727"/>
      <c r="NGD236" s="403"/>
      <c r="NGE236" s="403"/>
      <c r="NGQ236" s="727"/>
      <c r="NGT236" s="403"/>
      <c r="NGU236" s="403"/>
      <c r="NHG236" s="727"/>
      <c r="NHJ236" s="403"/>
      <c r="NHK236" s="403"/>
      <c r="NHW236" s="727"/>
      <c r="NHZ236" s="403"/>
      <c r="NIA236" s="403"/>
      <c r="NIM236" s="727"/>
      <c r="NIP236" s="403"/>
      <c r="NIQ236" s="403"/>
      <c r="NJC236" s="727"/>
      <c r="NJF236" s="403"/>
      <c r="NJG236" s="403"/>
      <c r="NJS236" s="727"/>
      <c r="NJV236" s="403"/>
      <c r="NJW236" s="403"/>
      <c r="NKI236" s="727"/>
      <c r="NKL236" s="403"/>
      <c r="NKM236" s="403"/>
      <c r="NKY236" s="727"/>
      <c r="NLB236" s="403"/>
      <c r="NLC236" s="403"/>
      <c r="NLO236" s="727"/>
      <c r="NLR236" s="403"/>
      <c r="NLS236" s="403"/>
      <c r="NME236" s="727"/>
      <c r="NMH236" s="403"/>
      <c r="NMI236" s="403"/>
      <c r="NMU236" s="727"/>
      <c r="NMX236" s="403"/>
      <c r="NMY236" s="403"/>
      <c r="NNK236" s="727"/>
      <c r="NNN236" s="403"/>
      <c r="NNO236" s="403"/>
      <c r="NOA236" s="727"/>
      <c r="NOD236" s="403"/>
      <c r="NOE236" s="403"/>
      <c r="NOQ236" s="727"/>
      <c r="NOT236" s="403"/>
      <c r="NOU236" s="403"/>
      <c r="NPG236" s="727"/>
      <c r="NPJ236" s="403"/>
      <c r="NPK236" s="403"/>
      <c r="NPW236" s="727"/>
      <c r="NPZ236" s="403"/>
      <c r="NQA236" s="403"/>
      <c r="NQM236" s="727"/>
      <c r="NQP236" s="403"/>
      <c r="NQQ236" s="403"/>
      <c r="NRC236" s="727"/>
      <c r="NRF236" s="403"/>
      <c r="NRG236" s="403"/>
      <c r="NRS236" s="727"/>
      <c r="NRV236" s="403"/>
      <c r="NRW236" s="403"/>
      <c r="NSI236" s="727"/>
      <c r="NSL236" s="403"/>
      <c r="NSM236" s="403"/>
      <c r="NSY236" s="727"/>
      <c r="NTB236" s="403"/>
      <c r="NTC236" s="403"/>
      <c r="NTO236" s="727"/>
      <c r="NTR236" s="403"/>
      <c r="NTS236" s="403"/>
      <c r="NUE236" s="727"/>
      <c r="NUH236" s="403"/>
      <c r="NUI236" s="403"/>
      <c r="NUU236" s="727"/>
      <c r="NUX236" s="403"/>
      <c r="NUY236" s="403"/>
      <c r="NVK236" s="727"/>
      <c r="NVN236" s="403"/>
      <c r="NVO236" s="403"/>
      <c r="NWA236" s="727"/>
      <c r="NWD236" s="403"/>
      <c r="NWE236" s="403"/>
      <c r="NWQ236" s="727"/>
      <c r="NWT236" s="403"/>
      <c r="NWU236" s="403"/>
      <c r="NXG236" s="727"/>
      <c r="NXJ236" s="403"/>
      <c r="NXK236" s="403"/>
      <c r="NXW236" s="727"/>
      <c r="NXZ236" s="403"/>
      <c r="NYA236" s="403"/>
      <c r="NYM236" s="727"/>
      <c r="NYP236" s="403"/>
      <c r="NYQ236" s="403"/>
      <c r="NZC236" s="727"/>
      <c r="NZF236" s="403"/>
      <c r="NZG236" s="403"/>
      <c r="NZS236" s="727"/>
      <c r="NZV236" s="403"/>
      <c r="NZW236" s="403"/>
      <c r="OAI236" s="727"/>
      <c r="OAL236" s="403"/>
      <c r="OAM236" s="403"/>
      <c r="OAY236" s="727"/>
      <c r="OBB236" s="403"/>
      <c r="OBC236" s="403"/>
      <c r="OBO236" s="727"/>
      <c r="OBR236" s="403"/>
      <c r="OBS236" s="403"/>
      <c r="OCE236" s="727"/>
      <c r="OCH236" s="403"/>
      <c r="OCI236" s="403"/>
      <c r="OCU236" s="727"/>
      <c r="OCX236" s="403"/>
      <c r="OCY236" s="403"/>
      <c r="ODK236" s="727"/>
      <c r="ODN236" s="403"/>
      <c r="ODO236" s="403"/>
      <c r="OEA236" s="727"/>
      <c r="OED236" s="403"/>
      <c r="OEE236" s="403"/>
      <c r="OEQ236" s="727"/>
      <c r="OET236" s="403"/>
      <c r="OEU236" s="403"/>
      <c r="OFG236" s="727"/>
      <c r="OFJ236" s="403"/>
      <c r="OFK236" s="403"/>
      <c r="OFW236" s="727"/>
      <c r="OFZ236" s="403"/>
      <c r="OGA236" s="403"/>
      <c r="OGM236" s="727"/>
      <c r="OGP236" s="403"/>
      <c r="OGQ236" s="403"/>
      <c r="OHC236" s="727"/>
      <c r="OHF236" s="403"/>
      <c r="OHG236" s="403"/>
      <c r="OHS236" s="727"/>
      <c r="OHV236" s="403"/>
      <c r="OHW236" s="403"/>
      <c r="OII236" s="727"/>
      <c r="OIL236" s="403"/>
      <c r="OIM236" s="403"/>
      <c r="OIY236" s="727"/>
      <c r="OJB236" s="403"/>
      <c r="OJC236" s="403"/>
      <c r="OJO236" s="727"/>
      <c r="OJR236" s="403"/>
      <c r="OJS236" s="403"/>
      <c r="OKE236" s="727"/>
      <c r="OKH236" s="403"/>
      <c r="OKI236" s="403"/>
      <c r="OKU236" s="727"/>
      <c r="OKX236" s="403"/>
      <c r="OKY236" s="403"/>
      <c r="OLK236" s="727"/>
      <c r="OLN236" s="403"/>
      <c r="OLO236" s="403"/>
      <c r="OMA236" s="727"/>
      <c r="OMD236" s="403"/>
      <c r="OME236" s="403"/>
      <c r="OMQ236" s="727"/>
      <c r="OMT236" s="403"/>
      <c r="OMU236" s="403"/>
      <c r="ONG236" s="727"/>
      <c r="ONJ236" s="403"/>
      <c r="ONK236" s="403"/>
      <c r="ONW236" s="727"/>
      <c r="ONZ236" s="403"/>
      <c r="OOA236" s="403"/>
      <c r="OOM236" s="727"/>
      <c r="OOP236" s="403"/>
      <c r="OOQ236" s="403"/>
      <c r="OPC236" s="727"/>
      <c r="OPF236" s="403"/>
      <c r="OPG236" s="403"/>
      <c r="OPS236" s="727"/>
      <c r="OPV236" s="403"/>
      <c r="OPW236" s="403"/>
      <c r="OQI236" s="727"/>
      <c r="OQL236" s="403"/>
      <c r="OQM236" s="403"/>
      <c r="OQY236" s="727"/>
      <c r="ORB236" s="403"/>
      <c r="ORC236" s="403"/>
      <c r="ORO236" s="727"/>
      <c r="ORR236" s="403"/>
      <c r="ORS236" s="403"/>
      <c r="OSE236" s="727"/>
      <c r="OSH236" s="403"/>
      <c r="OSI236" s="403"/>
      <c r="OSU236" s="727"/>
      <c r="OSX236" s="403"/>
      <c r="OSY236" s="403"/>
      <c r="OTK236" s="727"/>
      <c r="OTN236" s="403"/>
      <c r="OTO236" s="403"/>
      <c r="OUA236" s="727"/>
      <c r="OUD236" s="403"/>
      <c r="OUE236" s="403"/>
      <c r="OUQ236" s="727"/>
      <c r="OUT236" s="403"/>
      <c r="OUU236" s="403"/>
      <c r="OVG236" s="727"/>
      <c r="OVJ236" s="403"/>
      <c r="OVK236" s="403"/>
      <c r="OVW236" s="727"/>
      <c r="OVZ236" s="403"/>
      <c r="OWA236" s="403"/>
      <c r="OWM236" s="727"/>
      <c r="OWP236" s="403"/>
      <c r="OWQ236" s="403"/>
      <c r="OXC236" s="727"/>
      <c r="OXF236" s="403"/>
      <c r="OXG236" s="403"/>
      <c r="OXS236" s="727"/>
      <c r="OXV236" s="403"/>
      <c r="OXW236" s="403"/>
      <c r="OYI236" s="727"/>
      <c r="OYL236" s="403"/>
      <c r="OYM236" s="403"/>
      <c r="OYY236" s="727"/>
      <c r="OZB236" s="403"/>
      <c r="OZC236" s="403"/>
      <c r="OZO236" s="727"/>
      <c r="OZR236" s="403"/>
      <c r="OZS236" s="403"/>
      <c r="PAE236" s="727"/>
      <c r="PAH236" s="403"/>
      <c r="PAI236" s="403"/>
      <c r="PAU236" s="727"/>
      <c r="PAX236" s="403"/>
      <c r="PAY236" s="403"/>
      <c r="PBK236" s="727"/>
      <c r="PBN236" s="403"/>
      <c r="PBO236" s="403"/>
      <c r="PCA236" s="727"/>
      <c r="PCD236" s="403"/>
      <c r="PCE236" s="403"/>
      <c r="PCQ236" s="727"/>
      <c r="PCT236" s="403"/>
      <c r="PCU236" s="403"/>
      <c r="PDG236" s="727"/>
      <c r="PDJ236" s="403"/>
      <c r="PDK236" s="403"/>
      <c r="PDW236" s="727"/>
      <c r="PDZ236" s="403"/>
      <c r="PEA236" s="403"/>
      <c r="PEM236" s="727"/>
      <c r="PEP236" s="403"/>
      <c r="PEQ236" s="403"/>
      <c r="PFC236" s="727"/>
      <c r="PFF236" s="403"/>
      <c r="PFG236" s="403"/>
      <c r="PFS236" s="727"/>
      <c r="PFV236" s="403"/>
      <c r="PFW236" s="403"/>
      <c r="PGI236" s="727"/>
      <c r="PGL236" s="403"/>
      <c r="PGM236" s="403"/>
      <c r="PGY236" s="727"/>
      <c r="PHB236" s="403"/>
      <c r="PHC236" s="403"/>
      <c r="PHO236" s="727"/>
      <c r="PHR236" s="403"/>
      <c r="PHS236" s="403"/>
      <c r="PIE236" s="727"/>
      <c r="PIH236" s="403"/>
      <c r="PII236" s="403"/>
      <c r="PIU236" s="727"/>
      <c r="PIX236" s="403"/>
      <c r="PIY236" s="403"/>
      <c r="PJK236" s="727"/>
      <c r="PJN236" s="403"/>
      <c r="PJO236" s="403"/>
      <c r="PKA236" s="727"/>
      <c r="PKD236" s="403"/>
      <c r="PKE236" s="403"/>
      <c r="PKQ236" s="727"/>
      <c r="PKT236" s="403"/>
      <c r="PKU236" s="403"/>
      <c r="PLG236" s="727"/>
      <c r="PLJ236" s="403"/>
      <c r="PLK236" s="403"/>
      <c r="PLW236" s="727"/>
      <c r="PLZ236" s="403"/>
      <c r="PMA236" s="403"/>
      <c r="PMM236" s="727"/>
      <c r="PMP236" s="403"/>
      <c r="PMQ236" s="403"/>
      <c r="PNC236" s="727"/>
      <c r="PNF236" s="403"/>
      <c r="PNG236" s="403"/>
      <c r="PNS236" s="727"/>
      <c r="PNV236" s="403"/>
      <c r="PNW236" s="403"/>
      <c r="POI236" s="727"/>
      <c r="POL236" s="403"/>
      <c r="POM236" s="403"/>
      <c r="POY236" s="727"/>
      <c r="PPB236" s="403"/>
      <c r="PPC236" s="403"/>
      <c r="PPO236" s="727"/>
      <c r="PPR236" s="403"/>
      <c r="PPS236" s="403"/>
      <c r="PQE236" s="727"/>
      <c r="PQH236" s="403"/>
      <c r="PQI236" s="403"/>
      <c r="PQU236" s="727"/>
      <c r="PQX236" s="403"/>
      <c r="PQY236" s="403"/>
      <c r="PRK236" s="727"/>
      <c r="PRN236" s="403"/>
      <c r="PRO236" s="403"/>
      <c r="PSA236" s="727"/>
      <c r="PSD236" s="403"/>
      <c r="PSE236" s="403"/>
      <c r="PSQ236" s="727"/>
      <c r="PST236" s="403"/>
      <c r="PSU236" s="403"/>
      <c r="PTG236" s="727"/>
      <c r="PTJ236" s="403"/>
      <c r="PTK236" s="403"/>
      <c r="PTW236" s="727"/>
      <c r="PTZ236" s="403"/>
      <c r="PUA236" s="403"/>
      <c r="PUM236" s="727"/>
      <c r="PUP236" s="403"/>
      <c r="PUQ236" s="403"/>
      <c r="PVC236" s="727"/>
      <c r="PVF236" s="403"/>
      <c r="PVG236" s="403"/>
      <c r="PVS236" s="727"/>
      <c r="PVV236" s="403"/>
      <c r="PVW236" s="403"/>
      <c r="PWI236" s="727"/>
      <c r="PWL236" s="403"/>
      <c r="PWM236" s="403"/>
      <c r="PWY236" s="727"/>
      <c r="PXB236" s="403"/>
      <c r="PXC236" s="403"/>
      <c r="PXO236" s="727"/>
      <c r="PXR236" s="403"/>
      <c r="PXS236" s="403"/>
      <c r="PYE236" s="727"/>
      <c r="PYH236" s="403"/>
      <c r="PYI236" s="403"/>
      <c r="PYU236" s="727"/>
      <c r="PYX236" s="403"/>
      <c r="PYY236" s="403"/>
      <c r="PZK236" s="727"/>
      <c r="PZN236" s="403"/>
      <c r="PZO236" s="403"/>
      <c r="QAA236" s="727"/>
      <c r="QAD236" s="403"/>
      <c r="QAE236" s="403"/>
      <c r="QAQ236" s="727"/>
      <c r="QAT236" s="403"/>
      <c r="QAU236" s="403"/>
      <c r="QBG236" s="727"/>
      <c r="QBJ236" s="403"/>
      <c r="QBK236" s="403"/>
      <c r="QBW236" s="727"/>
      <c r="QBZ236" s="403"/>
      <c r="QCA236" s="403"/>
      <c r="QCM236" s="727"/>
      <c r="QCP236" s="403"/>
      <c r="QCQ236" s="403"/>
      <c r="QDC236" s="727"/>
      <c r="QDF236" s="403"/>
      <c r="QDG236" s="403"/>
      <c r="QDS236" s="727"/>
      <c r="QDV236" s="403"/>
      <c r="QDW236" s="403"/>
      <c r="QEI236" s="727"/>
      <c r="QEL236" s="403"/>
      <c r="QEM236" s="403"/>
      <c r="QEY236" s="727"/>
      <c r="QFB236" s="403"/>
      <c r="QFC236" s="403"/>
      <c r="QFO236" s="727"/>
      <c r="QFR236" s="403"/>
      <c r="QFS236" s="403"/>
      <c r="QGE236" s="727"/>
      <c r="QGH236" s="403"/>
      <c r="QGI236" s="403"/>
      <c r="QGU236" s="727"/>
      <c r="QGX236" s="403"/>
      <c r="QGY236" s="403"/>
      <c r="QHK236" s="727"/>
      <c r="QHN236" s="403"/>
      <c r="QHO236" s="403"/>
      <c r="QIA236" s="727"/>
      <c r="QID236" s="403"/>
      <c r="QIE236" s="403"/>
      <c r="QIQ236" s="727"/>
      <c r="QIT236" s="403"/>
      <c r="QIU236" s="403"/>
      <c r="QJG236" s="727"/>
      <c r="QJJ236" s="403"/>
      <c r="QJK236" s="403"/>
      <c r="QJW236" s="727"/>
      <c r="QJZ236" s="403"/>
      <c r="QKA236" s="403"/>
      <c r="QKM236" s="727"/>
      <c r="QKP236" s="403"/>
      <c r="QKQ236" s="403"/>
      <c r="QLC236" s="727"/>
      <c r="QLF236" s="403"/>
      <c r="QLG236" s="403"/>
      <c r="QLS236" s="727"/>
      <c r="QLV236" s="403"/>
      <c r="QLW236" s="403"/>
      <c r="QMI236" s="727"/>
      <c r="QML236" s="403"/>
      <c r="QMM236" s="403"/>
      <c r="QMY236" s="727"/>
      <c r="QNB236" s="403"/>
      <c r="QNC236" s="403"/>
      <c r="QNO236" s="727"/>
      <c r="QNR236" s="403"/>
      <c r="QNS236" s="403"/>
      <c r="QOE236" s="727"/>
      <c r="QOH236" s="403"/>
      <c r="QOI236" s="403"/>
      <c r="QOU236" s="727"/>
      <c r="QOX236" s="403"/>
      <c r="QOY236" s="403"/>
      <c r="QPK236" s="727"/>
      <c r="QPN236" s="403"/>
      <c r="QPO236" s="403"/>
      <c r="QQA236" s="727"/>
      <c r="QQD236" s="403"/>
      <c r="QQE236" s="403"/>
      <c r="QQQ236" s="727"/>
      <c r="QQT236" s="403"/>
      <c r="QQU236" s="403"/>
      <c r="QRG236" s="727"/>
      <c r="QRJ236" s="403"/>
      <c r="QRK236" s="403"/>
      <c r="QRW236" s="727"/>
      <c r="QRZ236" s="403"/>
      <c r="QSA236" s="403"/>
      <c r="QSM236" s="727"/>
      <c r="QSP236" s="403"/>
      <c r="QSQ236" s="403"/>
      <c r="QTC236" s="727"/>
      <c r="QTF236" s="403"/>
      <c r="QTG236" s="403"/>
      <c r="QTS236" s="727"/>
      <c r="QTV236" s="403"/>
      <c r="QTW236" s="403"/>
      <c r="QUI236" s="727"/>
      <c r="QUL236" s="403"/>
      <c r="QUM236" s="403"/>
      <c r="QUY236" s="727"/>
      <c r="QVB236" s="403"/>
      <c r="QVC236" s="403"/>
      <c r="QVO236" s="727"/>
      <c r="QVR236" s="403"/>
      <c r="QVS236" s="403"/>
      <c r="QWE236" s="727"/>
      <c r="QWH236" s="403"/>
      <c r="QWI236" s="403"/>
      <c r="QWU236" s="727"/>
      <c r="QWX236" s="403"/>
      <c r="QWY236" s="403"/>
      <c r="QXK236" s="727"/>
      <c r="QXN236" s="403"/>
      <c r="QXO236" s="403"/>
      <c r="QYA236" s="727"/>
      <c r="QYD236" s="403"/>
      <c r="QYE236" s="403"/>
      <c r="QYQ236" s="727"/>
      <c r="QYT236" s="403"/>
      <c r="QYU236" s="403"/>
      <c r="QZG236" s="727"/>
      <c r="QZJ236" s="403"/>
      <c r="QZK236" s="403"/>
      <c r="QZW236" s="727"/>
      <c r="QZZ236" s="403"/>
      <c r="RAA236" s="403"/>
      <c r="RAM236" s="727"/>
      <c r="RAP236" s="403"/>
      <c r="RAQ236" s="403"/>
      <c r="RBC236" s="727"/>
      <c r="RBF236" s="403"/>
      <c r="RBG236" s="403"/>
      <c r="RBS236" s="727"/>
      <c r="RBV236" s="403"/>
      <c r="RBW236" s="403"/>
      <c r="RCI236" s="727"/>
      <c r="RCL236" s="403"/>
      <c r="RCM236" s="403"/>
      <c r="RCY236" s="727"/>
      <c r="RDB236" s="403"/>
      <c r="RDC236" s="403"/>
      <c r="RDO236" s="727"/>
      <c r="RDR236" s="403"/>
      <c r="RDS236" s="403"/>
      <c r="REE236" s="727"/>
      <c r="REH236" s="403"/>
      <c r="REI236" s="403"/>
      <c r="REU236" s="727"/>
      <c r="REX236" s="403"/>
      <c r="REY236" s="403"/>
      <c r="RFK236" s="727"/>
      <c r="RFN236" s="403"/>
      <c r="RFO236" s="403"/>
      <c r="RGA236" s="727"/>
      <c r="RGD236" s="403"/>
      <c r="RGE236" s="403"/>
      <c r="RGQ236" s="727"/>
      <c r="RGT236" s="403"/>
      <c r="RGU236" s="403"/>
      <c r="RHG236" s="727"/>
      <c r="RHJ236" s="403"/>
      <c r="RHK236" s="403"/>
      <c r="RHW236" s="727"/>
      <c r="RHZ236" s="403"/>
      <c r="RIA236" s="403"/>
      <c r="RIM236" s="727"/>
      <c r="RIP236" s="403"/>
      <c r="RIQ236" s="403"/>
      <c r="RJC236" s="727"/>
      <c r="RJF236" s="403"/>
      <c r="RJG236" s="403"/>
      <c r="RJS236" s="727"/>
      <c r="RJV236" s="403"/>
      <c r="RJW236" s="403"/>
      <c r="RKI236" s="727"/>
      <c r="RKL236" s="403"/>
      <c r="RKM236" s="403"/>
      <c r="RKY236" s="727"/>
      <c r="RLB236" s="403"/>
      <c r="RLC236" s="403"/>
      <c r="RLO236" s="727"/>
      <c r="RLR236" s="403"/>
      <c r="RLS236" s="403"/>
      <c r="RME236" s="727"/>
      <c r="RMH236" s="403"/>
      <c r="RMI236" s="403"/>
      <c r="RMU236" s="727"/>
      <c r="RMX236" s="403"/>
      <c r="RMY236" s="403"/>
      <c r="RNK236" s="727"/>
      <c r="RNN236" s="403"/>
      <c r="RNO236" s="403"/>
      <c r="ROA236" s="727"/>
      <c r="ROD236" s="403"/>
      <c r="ROE236" s="403"/>
      <c r="ROQ236" s="727"/>
      <c r="ROT236" s="403"/>
      <c r="ROU236" s="403"/>
      <c r="RPG236" s="727"/>
      <c r="RPJ236" s="403"/>
      <c r="RPK236" s="403"/>
      <c r="RPW236" s="727"/>
      <c r="RPZ236" s="403"/>
      <c r="RQA236" s="403"/>
      <c r="RQM236" s="727"/>
      <c r="RQP236" s="403"/>
      <c r="RQQ236" s="403"/>
      <c r="RRC236" s="727"/>
      <c r="RRF236" s="403"/>
      <c r="RRG236" s="403"/>
      <c r="RRS236" s="727"/>
      <c r="RRV236" s="403"/>
      <c r="RRW236" s="403"/>
      <c r="RSI236" s="727"/>
      <c r="RSL236" s="403"/>
      <c r="RSM236" s="403"/>
      <c r="RSY236" s="727"/>
      <c r="RTB236" s="403"/>
      <c r="RTC236" s="403"/>
      <c r="RTO236" s="727"/>
      <c r="RTR236" s="403"/>
      <c r="RTS236" s="403"/>
      <c r="RUE236" s="727"/>
      <c r="RUH236" s="403"/>
      <c r="RUI236" s="403"/>
      <c r="RUU236" s="727"/>
      <c r="RUX236" s="403"/>
      <c r="RUY236" s="403"/>
      <c r="RVK236" s="727"/>
      <c r="RVN236" s="403"/>
      <c r="RVO236" s="403"/>
      <c r="RWA236" s="727"/>
      <c r="RWD236" s="403"/>
      <c r="RWE236" s="403"/>
      <c r="RWQ236" s="727"/>
      <c r="RWT236" s="403"/>
      <c r="RWU236" s="403"/>
      <c r="RXG236" s="727"/>
      <c r="RXJ236" s="403"/>
      <c r="RXK236" s="403"/>
      <c r="RXW236" s="727"/>
      <c r="RXZ236" s="403"/>
      <c r="RYA236" s="403"/>
      <c r="RYM236" s="727"/>
      <c r="RYP236" s="403"/>
      <c r="RYQ236" s="403"/>
      <c r="RZC236" s="727"/>
      <c r="RZF236" s="403"/>
      <c r="RZG236" s="403"/>
      <c r="RZS236" s="727"/>
      <c r="RZV236" s="403"/>
      <c r="RZW236" s="403"/>
      <c r="SAI236" s="727"/>
      <c r="SAL236" s="403"/>
      <c r="SAM236" s="403"/>
      <c r="SAY236" s="727"/>
      <c r="SBB236" s="403"/>
      <c r="SBC236" s="403"/>
      <c r="SBO236" s="727"/>
      <c r="SBR236" s="403"/>
      <c r="SBS236" s="403"/>
      <c r="SCE236" s="727"/>
      <c r="SCH236" s="403"/>
      <c r="SCI236" s="403"/>
      <c r="SCU236" s="727"/>
      <c r="SCX236" s="403"/>
      <c r="SCY236" s="403"/>
      <c r="SDK236" s="727"/>
      <c r="SDN236" s="403"/>
      <c r="SDO236" s="403"/>
      <c r="SEA236" s="727"/>
      <c r="SED236" s="403"/>
      <c r="SEE236" s="403"/>
      <c r="SEQ236" s="727"/>
      <c r="SET236" s="403"/>
      <c r="SEU236" s="403"/>
      <c r="SFG236" s="727"/>
      <c r="SFJ236" s="403"/>
      <c r="SFK236" s="403"/>
      <c r="SFW236" s="727"/>
      <c r="SFZ236" s="403"/>
      <c r="SGA236" s="403"/>
      <c r="SGM236" s="727"/>
      <c r="SGP236" s="403"/>
      <c r="SGQ236" s="403"/>
      <c r="SHC236" s="727"/>
      <c r="SHF236" s="403"/>
      <c r="SHG236" s="403"/>
      <c r="SHS236" s="727"/>
      <c r="SHV236" s="403"/>
      <c r="SHW236" s="403"/>
      <c r="SII236" s="727"/>
      <c r="SIL236" s="403"/>
      <c r="SIM236" s="403"/>
      <c r="SIY236" s="727"/>
      <c r="SJB236" s="403"/>
      <c r="SJC236" s="403"/>
      <c r="SJO236" s="727"/>
      <c r="SJR236" s="403"/>
      <c r="SJS236" s="403"/>
      <c r="SKE236" s="727"/>
      <c r="SKH236" s="403"/>
      <c r="SKI236" s="403"/>
      <c r="SKU236" s="727"/>
      <c r="SKX236" s="403"/>
      <c r="SKY236" s="403"/>
      <c r="SLK236" s="727"/>
      <c r="SLN236" s="403"/>
      <c r="SLO236" s="403"/>
      <c r="SMA236" s="727"/>
      <c r="SMD236" s="403"/>
      <c r="SME236" s="403"/>
      <c r="SMQ236" s="727"/>
      <c r="SMT236" s="403"/>
      <c r="SMU236" s="403"/>
      <c r="SNG236" s="727"/>
      <c r="SNJ236" s="403"/>
      <c r="SNK236" s="403"/>
      <c r="SNW236" s="727"/>
      <c r="SNZ236" s="403"/>
      <c r="SOA236" s="403"/>
      <c r="SOM236" s="727"/>
      <c r="SOP236" s="403"/>
      <c r="SOQ236" s="403"/>
      <c r="SPC236" s="727"/>
      <c r="SPF236" s="403"/>
      <c r="SPG236" s="403"/>
      <c r="SPS236" s="727"/>
      <c r="SPV236" s="403"/>
      <c r="SPW236" s="403"/>
      <c r="SQI236" s="727"/>
      <c r="SQL236" s="403"/>
      <c r="SQM236" s="403"/>
      <c r="SQY236" s="727"/>
      <c r="SRB236" s="403"/>
      <c r="SRC236" s="403"/>
      <c r="SRO236" s="727"/>
      <c r="SRR236" s="403"/>
      <c r="SRS236" s="403"/>
      <c r="SSE236" s="727"/>
      <c r="SSH236" s="403"/>
      <c r="SSI236" s="403"/>
      <c r="SSU236" s="727"/>
      <c r="SSX236" s="403"/>
      <c r="SSY236" s="403"/>
      <c r="STK236" s="727"/>
      <c r="STN236" s="403"/>
      <c r="STO236" s="403"/>
      <c r="SUA236" s="727"/>
      <c r="SUD236" s="403"/>
      <c r="SUE236" s="403"/>
      <c r="SUQ236" s="727"/>
      <c r="SUT236" s="403"/>
      <c r="SUU236" s="403"/>
      <c r="SVG236" s="727"/>
      <c r="SVJ236" s="403"/>
      <c r="SVK236" s="403"/>
      <c r="SVW236" s="727"/>
      <c r="SVZ236" s="403"/>
      <c r="SWA236" s="403"/>
      <c r="SWM236" s="727"/>
      <c r="SWP236" s="403"/>
      <c r="SWQ236" s="403"/>
      <c r="SXC236" s="727"/>
      <c r="SXF236" s="403"/>
      <c r="SXG236" s="403"/>
      <c r="SXS236" s="727"/>
      <c r="SXV236" s="403"/>
      <c r="SXW236" s="403"/>
      <c r="SYI236" s="727"/>
      <c r="SYL236" s="403"/>
      <c r="SYM236" s="403"/>
      <c r="SYY236" s="727"/>
      <c r="SZB236" s="403"/>
      <c r="SZC236" s="403"/>
      <c r="SZO236" s="727"/>
      <c r="SZR236" s="403"/>
      <c r="SZS236" s="403"/>
      <c r="TAE236" s="727"/>
      <c r="TAH236" s="403"/>
      <c r="TAI236" s="403"/>
      <c r="TAU236" s="727"/>
      <c r="TAX236" s="403"/>
      <c r="TAY236" s="403"/>
      <c r="TBK236" s="727"/>
      <c r="TBN236" s="403"/>
      <c r="TBO236" s="403"/>
      <c r="TCA236" s="727"/>
      <c r="TCD236" s="403"/>
      <c r="TCE236" s="403"/>
      <c r="TCQ236" s="727"/>
      <c r="TCT236" s="403"/>
      <c r="TCU236" s="403"/>
      <c r="TDG236" s="727"/>
      <c r="TDJ236" s="403"/>
      <c r="TDK236" s="403"/>
      <c r="TDW236" s="727"/>
      <c r="TDZ236" s="403"/>
      <c r="TEA236" s="403"/>
      <c r="TEM236" s="727"/>
      <c r="TEP236" s="403"/>
      <c r="TEQ236" s="403"/>
      <c r="TFC236" s="727"/>
      <c r="TFF236" s="403"/>
      <c r="TFG236" s="403"/>
      <c r="TFS236" s="727"/>
      <c r="TFV236" s="403"/>
      <c r="TFW236" s="403"/>
      <c r="TGI236" s="727"/>
      <c r="TGL236" s="403"/>
      <c r="TGM236" s="403"/>
      <c r="TGY236" s="727"/>
      <c r="THB236" s="403"/>
      <c r="THC236" s="403"/>
      <c r="THO236" s="727"/>
      <c r="THR236" s="403"/>
      <c r="THS236" s="403"/>
      <c r="TIE236" s="727"/>
      <c r="TIH236" s="403"/>
      <c r="TII236" s="403"/>
      <c r="TIU236" s="727"/>
      <c r="TIX236" s="403"/>
      <c r="TIY236" s="403"/>
      <c r="TJK236" s="727"/>
      <c r="TJN236" s="403"/>
      <c r="TJO236" s="403"/>
      <c r="TKA236" s="727"/>
      <c r="TKD236" s="403"/>
      <c r="TKE236" s="403"/>
      <c r="TKQ236" s="727"/>
      <c r="TKT236" s="403"/>
      <c r="TKU236" s="403"/>
      <c r="TLG236" s="727"/>
      <c r="TLJ236" s="403"/>
      <c r="TLK236" s="403"/>
      <c r="TLW236" s="727"/>
      <c r="TLZ236" s="403"/>
      <c r="TMA236" s="403"/>
      <c r="TMM236" s="727"/>
      <c r="TMP236" s="403"/>
      <c r="TMQ236" s="403"/>
      <c r="TNC236" s="727"/>
      <c r="TNF236" s="403"/>
      <c r="TNG236" s="403"/>
      <c r="TNS236" s="727"/>
      <c r="TNV236" s="403"/>
      <c r="TNW236" s="403"/>
      <c r="TOI236" s="727"/>
      <c r="TOL236" s="403"/>
      <c r="TOM236" s="403"/>
      <c r="TOY236" s="727"/>
      <c r="TPB236" s="403"/>
      <c r="TPC236" s="403"/>
      <c r="TPO236" s="727"/>
      <c r="TPR236" s="403"/>
      <c r="TPS236" s="403"/>
      <c r="TQE236" s="727"/>
      <c r="TQH236" s="403"/>
      <c r="TQI236" s="403"/>
      <c r="TQU236" s="727"/>
      <c r="TQX236" s="403"/>
      <c r="TQY236" s="403"/>
      <c r="TRK236" s="727"/>
      <c r="TRN236" s="403"/>
      <c r="TRO236" s="403"/>
      <c r="TSA236" s="727"/>
      <c r="TSD236" s="403"/>
      <c r="TSE236" s="403"/>
      <c r="TSQ236" s="727"/>
      <c r="TST236" s="403"/>
      <c r="TSU236" s="403"/>
      <c r="TTG236" s="727"/>
      <c r="TTJ236" s="403"/>
      <c r="TTK236" s="403"/>
      <c r="TTW236" s="727"/>
      <c r="TTZ236" s="403"/>
      <c r="TUA236" s="403"/>
      <c r="TUM236" s="727"/>
      <c r="TUP236" s="403"/>
      <c r="TUQ236" s="403"/>
      <c r="TVC236" s="727"/>
      <c r="TVF236" s="403"/>
      <c r="TVG236" s="403"/>
      <c r="TVS236" s="727"/>
      <c r="TVV236" s="403"/>
      <c r="TVW236" s="403"/>
      <c r="TWI236" s="727"/>
      <c r="TWL236" s="403"/>
      <c r="TWM236" s="403"/>
      <c r="TWY236" s="727"/>
      <c r="TXB236" s="403"/>
      <c r="TXC236" s="403"/>
      <c r="TXO236" s="727"/>
      <c r="TXR236" s="403"/>
      <c r="TXS236" s="403"/>
      <c r="TYE236" s="727"/>
      <c r="TYH236" s="403"/>
      <c r="TYI236" s="403"/>
      <c r="TYU236" s="727"/>
      <c r="TYX236" s="403"/>
      <c r="TYY236" s="403"/>
      <c r="TZK236" s="727"/>
      <c r="TZN236" s="403"/>
      <c r="TZO236" s="403"/>
      <c r="UAA236" s="727"/>
      <c r="UAD236" s="403"/>
      <c r="UAE236" s="403"/>
      <c r="UAQ236" s="727"/>
      <c r="UAT236" s="403"/>
      <c r="UAU236" s="403"/>
      <c r="UBG236" s="727"/>
      <c r="UBJ236" s="403"/>
      <c r="UBK236" s="403"/>
      <c r="UBW236" s="727"/>
      <c r="UBZ236" s="403"/>
      <c r="UCA236" s="403"/>
      <c r="UCM236" s="727"/>
      <c r="UCP236" s="403"/>
      <c r="UCQ236" s="403"/>
      <c r="UDC236" s="727"/>
      <c r="UDF236" s="403"/>
      <c r="UDG236" s="403"/>
      <c r="UDS236" s="727"/>
      <c r="UDV236" s="403"/>
      <c r="UDW236" s="403"/>
      <c r="UEI236" s="727"/>
      <c r="UEL236" s="403"/>
      <c r="UEM236" s="403"/>
      <c r="UEY236" s="727"/>
      <c r="UFB236" s="403"/>
      <c r="UFC236" s="403"/>
      <c r="UFO236" s="727"/>
      <c r="UFR236" s="403"/>
      <c r="UFS236" s="403"/>
      <c r="UGE236" s="727"/>
      <c r="UGH236" s="403"/>
      <c r="UGI236" s="403"/>
      <c r="UGU236" s="727"/>
      <c r="UGX236" s="403"/>
      <c r="UGY236" s="403"/>
      <c r="UHK236" s="727"/>
      <c r="UHN236" s="403"/>
      <c r="UHO236" s="403"/>
      <c r="UIA236" s="727"/>
      <c r="UID236" s="403"/>
      <c r="UIE236" s="403"/>
      <c r="UIQ236" s="727"/>
      <c r="UIT236" s="403"/>
      <c r="UIU236" s="403"/>
      <c r="UJG236" s="727"/>
      <c r="UJJ236" s="403"/>
      <c r="UJK236" s="403"/>
      <c r="UJW236" s="727"/>
      <c r="UJZ236" s="403"/>
      <c r="UKA236" s="403"/>
      <c r="UKM236" s="727"/>
      <c r="UKP236" s="403"/>
      <c r="UKQ236" s="403"/>
      <c r="ULC236" s="727"/>
      <c r="ULF236" s="403"/>
      <c r="ULG236" s="403"/>
      <c r="ULS236" s="727"/>
      <c r="ULV236" s="403"/>
      <c r="ULW236" s="403"/>
      <c r="UMI236" s="727"/>
      <c r="UML236" s="403"/>
      <c r="UMM236" s="403"/>
      <c r="UMY236" s="727"/>
      <c r="UNB236" s="403"/>
      <c r="UNC236" s="403"/>
      <c r="UNO236" s="727"/>
      <c r="UNR236" s="403"/>
      <c r="UNS236" s="403"/>
      <c r="UOE236" s="727"/>
      <c r="UOH236" s="403"/>
      <c r="UOI236" s="403"/>
      <c r="UOU236" s="727"/>
      <c r="UOX236" s="403"/>
      <c r="UOY236" s="403"/>
      <c r="UPK236" s="727"/>
      <c r="UPN236" s="403"/>
      <c r="UPO236" s="403"/>
      <c r="UQA236" s="727"/>
      <c r="UQD236" s="403"/>
      <c r="UQE236" s="403"/>
      <c r="UQQ236" s="727"/>
      <c r="UQT236" s="403"/>
      <c r="UQU236" s="403"/>
      <c r="URG236" s="727"/>
      <c r="URJ236" s="403"/>
      <c r="URK236" s="403"/>
      <c r="URW236" s="727"/>
      <c r="URZ236" s="403"/>
      <c r="USA236" s="403"/>
      <c r="USM236" s="727"/>
      <c r="USP236" s="403"/>
      <c r="USQ236" s="403"/>
      <c r="UTC236" s="727"/>
      <c r="UTF236" s="403"/>
      <c r="UTG236" s="403"/>
      <c r="UTS236" s="727"/>
      <c r="UTV236" s="403"/>
      <c r="UTW236" s="403"/>
      <c r="UUI236" s="727"/>
      <c r="UUL236" s="403"/>
      <c r="UUM236" s="403"/>
      <c r="UUY236" s="727"/>
      <c r="UVB236" s="403"/>
      <c r="UVC236" s="403"/>
      <c r="UVO236" s="727"/>
      <c r="UVR236" s="403"/>
      <c r="UVS236" s="403"/>
      <c r="UWE236" s="727"/>
      <c r="UWH236" s="403"/>
      <c r="UWI236" s="403"/>
      <c r="UWU236" s="727"/>
      <c r="UWX236" s="403"/>
      <c r="UWY236" s="403"/>
      <c r="UXK236" s="727"/>
      <c r="UXN236" s="403"/>
      <c r="UXO236" s="403"/>
      <c r="UYA236" s="727"/>
      <c r="UYD236" s="403"/>
      <c r="UYE236" s="403"/>
      <c r="UYQ236" s="727"/>
      <c r="UYT236" s="403"/>
      <c r="UYU236" s="403"/>
      <c r="UZG236" s="727"/>
      <c r="UZJ236" s="403"/>
      <c r="UZK236" s="403"/>
      <c r="UZW236" s="727"/>
      <c r="UZZ236" s="403"/>
      <c r="VAA236" s="403"/>
      <c r="VAM236" s="727"/>
      <c r="VAP236" s="403"/>
      <c r="VAQ236" s="403"/>
      <c r="VBC236" s="727"/>
      <c r="VBF236" s="403"/>
      <c r="VBG236" s="403"/>
      <c r="VBS236" s="727"/>
      <c r="VBV236" s="403"/>
      <c r="VBW236" s="403"/>
      <c r="VCI236" s="727"/>
      <c r="VCL236" s="403"/>
      <c r="VCM236" s="403"/>
      <c r="VCY236" s="727"/>
      <c r="VDB236" s="403"/>
      <c r="VDC236" s="403"/>
      <c r="VDO236" s="727"/>
      <c r="VDR236" s="403"/>
      <c r="VDS236" s="403"/>
      <c r="VEE236" s="727"/>
      <c r="VEH236" s="403"/>
      <c r="VEI236" s="403"/>
      <c r="VEU236" s="727"/>
      <c r="VEX236" s="403"/>
      <c r="VEY236" s="403"/>
      <c r="VFK236" s="727"/>
      <c r="VFN236" s="403"/>
      <c r="VFO236" s="403"/>
      <c r="VGA236" s="727"/>
      <c r="VGD236" s="403"/>
      <c r="VGE236" s="403"/>
      <c r="VGQ236" s="727"/>
      <c r="VGT236" s="403"/>
      <c r="VGU236" s="403"/>
      <c r="VHG236" s="727"/>
      <c r="VHJ236" s="403"/>
      <c r="VHK236" s="403"/>
      <c r="VHW236" s="727"/>
      <c r="VHZ236" s="403"/>
      <c r="VIA236" s="403"/>
      <c r="VIM236" s="727"/>
      <c r="VIP236" s="403"/>
      <c r="VIQ236" s="403"/>
      <c r="VJC236" s="727"/>
      <c r="VJF236" s="403"/>
      <c r="VJG236" s="403"/>
      <c r="VJS236" s="727"/>
      <c r="VJV236" s="403"/>
      <c r="VJW236" s="403"/>
      <c r="VKI236" s="727"/>
      <c r="VKL236" s="403"/>
      <c r="VKM236" s="403"/>
      <c r="VKY236" s="727"/>
      <c r="VLB236" s="403"/>
      <c r="VLC236" s="403"/>
      <c r="VLO236" s="727"/>
      <c r="VLR236" s="403"/>
      <c r="VLS236" s="403"/>
      <c r="VME236" s="727"/>
      <c r="VMH236" s="403"/>
      <c r="VMI236" s="403"/>
      <c r="VMU236" s="727"/>
      <c r="VMX236" s="403"/>
      <c r="VMY236" s="403"/>
      <c r="VNK236" s="727"/>
      <c r="VNN236" s="403"/>
      <c r="VNO236" s="403"/>
      <c r="VOA236" s="727"/>
      <c r="VOD236" s="403"/>
      <c r="VOE236" s="403"/>
      <c r="VOQ236" s="727"/>
      <c r="VOT236" s="403"/>
      <c r="VOU236" s="403"/>
      <c r="VPG236" s="727"/>
      <c r="VPJ236" s="403"/>
      <c r="VPK236" s="403"/>
      <c r="VPW236" s="727"/>
      <c r="VPZ236" s="403"/>
      <c r="VQA236" s="403"/>
      <c r="VQM236" s="727"/>
      <c r="VQP236" s="403"/>
      <c r="VQQ236" s="403"/>
      <c r="VRC236" s="727"/>
      <c r="VRF236" s="403"/>
      <c r="VRG236" s="403"/>
      <c r="VRS236" s="727"/>
      <c r="VRV236" s="403"/>
      <c r="VRW236" s="403"/>
      <c r="VSI236" s="727"/>
      <c r="VSL236" s="403"/>
      <c r="VSM236" s="403"/>
      <c r="VSY236" s="727"/>
      <c r="VTB236" s="403"/>
      <c r="VTC236" s="403"/>
      <c r="VTO236" s="727"/>
      <c r="VTR236" s="403"/>
      <c r="VTS236" s="403"/>
      <c r="VUE236" s="727"/>
      <c r="VUH236" s="403"/>
      <c r="VUI236" s="403"/>
      <c r="VUU236" s="727"/>
      <c r="VUX236" s="403"/>
      <c r="VUY236" s="403"/>
      <c r="VVK236" s="727"/>
      <c r="VVN236" s="403"/>
      <c r="VVO236" s="403"/>
      <c r="VWA236" s="727"/>
      <c r="VWD236" s="403"/>
      <c r="VWE236" s="403"/>
      <c r="VWQ236" s="727"/>
      <c r="VWT236" s="403"/>
      <c r="VWU236" s="403"/>
      <c r="VXG236" s="727"/>
      <c r="VXJ236" s="403"/>
      <c r="VXK236" s="403"/>
      <c r="VXW236" s="727"/>
      <c r="VXZ236" s="403"/>
      <c r="VYA236" s="403"/>
      <c r="VYM236" s="727"/>
      <c r="VYP236" s="403"/>
      <c r="VYQ236" s="403"/>
      <c r="VZC236" s="727"/>
      <c r="VZF236" s="403"/>
      <c r="VZG236" s="403"/>
      <c r="VZS236" s="727"/>
      <c r="VZV236" s="403"/>
      <c r="VZW236" s="403"/>
      <c r="WAI236" s="727"/>
      <c r="WAL236" s="403"/>
      <c r="WAM236" s="403"/>
      <c r="WAY236" s="727"/>
      <c r="WBB236" s="403"/>
      <c r="WBC236" s="403"/>
      <c r="WBO236" s="727"/>
      <c r="WBR236" s="403"/>
      <c r="WBS236" s="403"/>
      <c r="WCE236" s="727"/>
      <c r="WCH236" s="403"/>
      <c r="WCI236" s="403"/>
      <c r="WCU236" s="727"/>
      <c r="WCX236" s="403"/>
      <c r="WCY236" s="403"/>
      <c r="WDK236" s="727"/>
      <c r="WDN236" s="403"/>
      <c r="WDO236" s="403"/>
      <c r="WEA236" s="727"/>
      <c r="WED236" s="403"/>
      <c r="WEE236" s="403"/>
      <c r="WEQ236" s="727"/>
      <c r="WET236" s="403"/>
      <c r="WEU236" s="403"/>
      <c r="WFG236" s="727"/>
      <c r="WFJ236" s="403"/>
      <c r="WFK236" s="403"/>
      <c r="WFW236" s="727"/>
      <c r="WFZ236" s="403"/>
      <c r="WGA236" s="403"/>
      <c r="WGM236" s="727"/>
      <c r="WGP236" s="403"/>
      <c r="WGQ236" s="403"/>
      <c r="WHC236" s="727"/>
      <c r="WHF236" s="403"/>
      <c r="WHG236" s="403"/>
      <c r="WHS236" s="727"/>
      <c r="WHV236" s="403"/>
      <c r="WHW236" s="403"/>
      <c r="WII236" s="727"/>
      <c r="WIL236" s="403"/>
      <c r="WIM236" s="403"/>
      <c r="WIY236" s="727"/>
      <c r="WJB236" s="403"/>
      <c r="WJC236" s="403"/>
      <c r="WJO236" s="727"/>
      <c r="WJR236" s="403"/>
      <c r="WJS236" s="403"/>
      <c r="WKE236" s="727"/>
      <c r="WKH236" s="403"/>
      <c r="WKI236" s="403"/>
      <c r="WKU236" s="727"/>
      <c r="WKX236" s="403"/>
      <c r="WKY236" s="403"/>
      <c r="WLK236" s="727"/>
      <c r="WLN236" s="403"/>
      <c r="WLO236" s="403"/>
      <c r="WMA236" s="727"/>
      <c r="WMD236" s="403"/>
      <c r="WME236" s="403"/>
      <c r="WMQ236" s="727"/>
      <c r="WMT236" s="403"/>
      <c r="WMU236" s="403"/>
      <c r="WNG236" s="727"/>
      <c r="WNJ236" s="403"/>
      <c r="WNK236" s="403"/>
      <c r="WNW236" s="727"/>
      <c r="WNZ236" s="403"/>
      <c r="WOA236" s="403"/>
      <c r="WOM236" s="727"/>
      <c r="WOP236" s="403"/>
      <c r="WOQ236" s="403"/>
      <c r="WPC236" s="727"/>
      <c r="WPF236" s="403"/>
      <c r="WPG236" s="403"/>
      <c r="WPS236" s="727"/>
      <c r="WPV236" s="403"/>
      <c r="WPW236" s="403"/>
      <c r="WQI236" s="727"/>
      <c r="WQL236" s="403"/>
      <c r="WQM236" s="403"/>
      <c r="WQY236" s="727"/>
      <c r="WRB236" s="403"/>
      <c r="WRC236" s="403"/>
      <c r="WRO236" s="727"/>
      <c r="WRR236" s="403"/>
      <c r="WRS236" s="403"/>
      <c r="WSE236" s="727"/>
      <c r="WSH236" s="403"/>
      <c r="WSI236" s="403"/>
      <c r="WSU236" s="727"/>
      <c r="WSX236" s="403"/>
      <c r="WSY236" s="403"/>
      <c r="WTK236" s="727"/>
      <c r="WTN236" s="403"/>
      <c r="WTO236" s="403"/>
      <c r="WUA236" s="727"/>
      <c r="WUD236" s="403"/>
      <c r="WUE236" s="403"/>
      <c r="WUQ236" s="727"/>
      <c r="WUT236" s="403"/>
      <c r="WUU236" s="403"/>
      <c r="WVG236" s="727"/>
      <c r="WVJ236" s="403"/>
      <c r="WVK236" s="403"/>
      <c r="WVW236" s="727"/>
      <c r="WVZ236" s="403"/>
      <c r="WWA236" s="403"/>
      <c r="WWM236" s="727"/>
      <c r="WWP236" s="403"/>
      <c r="WWQ236" s="403"/>
      <c r="WXC236" s="727"/>
      <c r="WXF236" s="403"/>
      <c r="WXG236" s="403"/>
      <c r="WXS236" s="727"/>
      <c r="WXV236" s="403"/>
      <c r="WXW236" s="403"/>
      <c r="WYI236" s="727"/>
      <c r="WYL236" s="403"/>
      <c r="WYM236" s="403"/>
      <c r="WYY236" s="727"/>
      <c r="WZB236" s="403"/>
      <c r="WZC236" s="403"/>
      <c r="WZO236" s="727"/>
      <c r="WZR236" s="403"/>
      <c r="WZS236" s="403"/>
      <c r="XAE236" s="727"/>
      <c r="XAH236" s="403"/>
      <c r="XAI236" s="403"/>
      <c r="XAU236" s="727"/>
      <c r="XAX236" s="403"/>
      <c r="XAY236" s="403"/>
      <c r="XBK236" s="727"/>
      <c r="XBN236" s="403"/>
      <c r="XBO236" s="403"/>
      <c r="XCA236" s="727"/>
      <c r="XCD236" s="403"/>
      <c r="XCE236" s="403"/>
      <c r="XCQ236" s="727"/>
      <c r="XCT236" s="403"/>
      <c r="XCU236" s="403"/>
      <c r="XDG236" s="727"/>
      <c r="XDJ236" s="403"/>
      <c r="XDK236" s="403"/>
      <c r="XDW236" s="727"/>
      <c r="XDZ236" s="403"/>
      <c r="XEA236" s="403"/>
      <c r="XEM236" s="727"/>
      <c r="XEP236" s="403"/>
      <c r="XEQ236" s="403"/>
      <c r="XFC236" s="727"/>
    </row>
    <row r="237" spans="1:1023 1026:2047 2050:3071 3074:4095 4098:5119 5122:6143 6146:7167 7170:8191 8194:9215 9218:10239 10242:11263 11266:12287 12290:13311 13314:14335 14338:15359 15362:16383" s="94" customFormat="1">
      <c r="A237" s="570" t="s">
        <v>23</v>
      </c>
      <c r="B237" s="571">
        <v>45992</v>
      </c>
      <c r="C237" s="571">
        <v>45998</v>
      </c>
      <c r="D237" s="570" t="s">
        <v>504</v>
      </c>
      <c r="E237" s="570" t="s">
        <v>486</v>
      </c>
      <c r="F237" s="570">
        <v>53</v>
      </c>
      <c r="G237" s="570" t="s">
        <v>500</v>
      </c>
      <c r="H237" s="570">
        <v>1500</v>
      </c>
      <c r="I237" s="570">
        <v>15</v>
      </c>
      <c r="J237" s="570">
        <v>0</v>
      </c>
      <c r="K237" s="570">
        <v>0</v>
      </c>
      <c r="L237" s="570">
        <v>0</v>
      </c>
      <c r="M237" s="570">
        <v>0</v>
      </c>
      <c r="N237" s="570">
        <f t="shared" si="2211"/>
        <v>1515</v>
      </c>
      <c r="O237" s="563">
        <f t="shared" si="2212"/>
        <v>28.584905660377359</v>
      </c>
      <c r="P237" s="570" t="s">
        <v>1283</v>
      </c>
      <c r="R237" s="403"/>
      <c r="S237" s="403"/>
      <c r="AE237" s="727"/>
      <c r="AH237" s="403"/>
      <c r="AI237" s="403"/>
      <c r="AU237" s="727"/>
      <c r="AX237" s="403"/>
      <c r="AY237" s="403"/>
      <c r="BK237" s="727"/>
      <c r="BN237" s="403"/>
      <c r="BO237" s="403"/>
      <c r="CA237" s="727"/>
      <c r="CD237" s="403"/>
      <c r="CE237" s="403"/>
      <c r="CQ237" s="727"/>
      <c r="CT237" s="403"/>
      <c r="CU237" s="403"/>
      <c r="DG237" s="727"/>
      <c r="DJ237" s="403"/>
      <c r="DK237" s="403"/>
      <c r="DW237" s="727"/>
      <c r="DZ237" s="403"/>
      <c r="EA237" s="403"/>
      <c r="EM237" s="727"/>
      <c r="EP237" s="403"/>
      <c r="EQ237" s="403"/>
      <c r="FC237" s="727"/>
      <c r="FF237" s="403"/>
      <c r="FG237" s="403"/>
      <c r="FS237" s="727"/>
      <c r="FV237" s="403"/>
      <c r="FW237" s="403"/>
      <c r="GI237" s="727"/>
      <c r="GL237" s="403"/>
      <c r="GM237" s="403"/>
      <c r="GY237" s="727"/>
      <c r="HB237" s="403"/>
      <c r="HC237" s="403"/>
      <c r="HO237" s="727"/>
      <c r="HR237" s="403"/>
      <c r="HS237" s="403"/>
      <c r="IE237" s="727"/>
      <c r="IH237" s="403"/>
      <c r="II237" s="403"/>
      <c r="IU237" s="727"/>
      <c r="IX237" s="403"/>
      <c r="IY237" s="403"/>
      <c r="JK237" s="727"/>
      <c r="JN237" s="403"/>
      <c r="JO237" s="403"/>
      <c r="KA237" s="727"/>
      <c r="KD237" s="403"/>
      <c r="KE237" s="403"/>
      <c r="KQ237" s="727"/>
      <c r="KT237" s="403"/>
      <c r="KU237" s="403"/>
      <c r="LG237" s="727"/>
      <c r="LJ237" s="403"/>
      <c r="LK237" s="403"/>
      <c r="LW237" s="727"/>
      <c r="LZ237" s="403"/>
      <c r="MA237" s="403"/>
      <c r="MM237" s="727"/>
      <c r="MP237" s="403"/>
      <c r="MQ237" s="403"/>
      <c r="NC237" s="727"/>
      <c r="NF237" s="403"/>
      <c r="NG237" s="403"/>
      <c r="NS237" s="727"/>
      <c r="NV237" s="403"/>
      <c r="NW237" s="403"/>
      <c r="OI237" s="727"/>
      <c r="OL237" s="403"/>
      <c r="OM237" s="403"/>
      <c r="OY237" s="727"/>
      <c r="PB237" s="403"/>
      <c r="PC237" s="403"/>
      <c r="PO237" s="727"/>
      <c r="PR237" s="403"/>
      <c r="PS237" s="403"/>
      <c r="QE237" s="727"/>
      <c r="QH237" s="403"/>
      <c r="QI237" s="403"/>
      <c r="QU237" s="727"/>
      <c r="QX237" s="403"/>
      <c r="QY237" s="403"/>
      <c r="RK237" s="727"/>
      <c r="RN237" s="403"/>
      <c r="RO237" s="403"/>
      <c r="SA237" s="727"/>
      <c r="SD237" s="403"/>
      <c r="SE237" s="403"/>
      <c r="SQ237" s="727"/>
      <c r="ST237" s="403"/>
      <c r="SU237" s="403"/>
      <c r="TG237" s="727"/>
      <c r="TJ237" s="403"/>
      <c r="TK237" s="403"/>
      <c r="TW237" s="727"/>
      <c r="TZ237" s="403"/>
      <c r="UA237" s="403"/>
      <c r="UM237" s="727"/>
      <c r="UP237" s="403"/>
      <c r="UQ237" s="403"/>
      <c r="VC237" s="727"/>
      <c r="VF237" s="403"/>
      <c r="VG237" s="403"/>
      <c r="VS237" s="727"/>
      <c r="VV237" s="403"/>
      <c r="VW237" s="403"/>
      <c r="WI237" s="727"/>
      <c r="WL237" s="403"/>
      <c r="WM237" s="403"/>
      <c r="WY237" s="727"/>
      <c r="XB237" s="403"/>
      <c r="XC237" s="403"/>
      <c r="XO237" s="727"/>
      <c r="XR237" s="403"/>
      <c r="XS237" s="403"/>
      <c r="YE237" s="727"/>
      <c r="YH237" s="403"/>
      <c r="YI237" s="403"/>
      <c r="YU237" s="727"/>
      <c r="YX237" s="403"/>
      <c r="YY237" s="403"/>
      <c r="ZK237" s="727"/>
      <c r="ZN237" s="403"/>
      <c r="ZO237" s="403"/>
      <c r="AAA237" s="727"/>
      <c r="AAD237" s="403"/>
      <c r="AAE237" s="403"/>
      <c r="AAQ237" s="727"/>
      <c r="AAT237" s="403"/>
      <c r="AAU237" s="403"/>
      <c r="ABG237" s="727"/>
      <c r="ABJ237" s="403"/>
      <c r="ABK237" s="403"/>
      <c r="ABW237" s="727"/>
      <c r="ABZ237" s="403"/>
      <c r="ACA237" s="403"/>
      <c r="ACM237" s="727"/>
      <c r="ACP237" s="403"/>
      <c r="ACQ237" s="403"/>
      <c r="ADC237" s="727"/>
      <c r="ADF237" s="403"/>
      <c r="ADG237" s="403"/>
      <c r="ADS237" s="727"/>
      <c r="ADV237" s="403"/>
      <c r="ADW237" s="403"/>
      <c r="AEI237" s="727"/>
      <c r="AEL237" s="403"/>
      <c r="AEM237" s="403"/>
      <c r="AEY237" s="727"/>
      <c r="AFB237" s="403"/>
      <c r="AFC237" s="403"/>
      <c r="AFO237" s="727"/>
      <c r="AFR237" s="403"/>
      <c r="AFS237" s="403"/>
      <c r="AGE237" s="727"/>
      <c r="AGH237" s="403"/>
      <c r="AGI237" s="403"/>
      <c r="AGU237" s="727"/>
      <c r="AGX237" s="403"/>
      <c r="AGY237" s="403"/>
      <c r="AHK237" s="727"/>
      <c r="AHN237" s="403"/>
      <c r="AHO237" s="403"/>
      <c r="AIA237" s="727"/>
      <c r="AID237" s="403"/>
      <c r="AIE237" s="403"/>
      <c r="AIQ237" s="727"/>
      <c r="AIT237" s="403"/>
      <c r="AIU237" s="403"/>
      <c r="AJG237" s="727"/>
      <c r="AJJ237" s="403"/>
      <c r="AJK237" s="403"/>
      <c r="AJW237" s="727"/>
      <c r="AJZ237" s="403"/>
      <c r="AKA237" s="403"/>
      <c r="AKM237" s="727"/>
      <c r="AKP237" s="403"/>
      <c r="AKQ237" s="403"/>
      <c r="ALC237" s="727"/>
      <c r="ALF237" s="403"/>
      <c r="ALG237" s="403"/>
      <c r="ALS237" s="727"/>
      <c r="ALV237" s="403"/>
      <c r="ALW237" s="403"/>
      <c r="AMI237" s="727"/>
      <c r="AML237" s="403"/>
      <c r="AMM237" s="403"/>
      <c r="AMY237" s="727"/>
      <c r="ANB237" s="403"/>
      <c r="ANC237" s="403"/>
      <c r="ANO237" s="727"/>
      <c r="ANR237" s="403"/>
      <c r="ANS237" s="403"/>
      <c r="AOE237" s="727"/>
      <c r="AOH237" s="403"/>
      <c r="AOI237" s="403"/>
      <c r="AOU237" s="727"/>
      <c r="AOX237" s="403"/>
      <c r="AOY237" s="403"/>
      <c r="APK237" s="727"/>
      <c r="APN237" s="403"/>
      <c r="APO237" s="403"/>
      <c r="AQA237" s="727"/>
      <c r="AQD237" s="403"/>
      <c r="AQE237" s="403"/>
      <c r="AQQ237" s="727"/>
      <c r="AQT237" s="403"/>
      <c r="AQU237" s="403"/>
      <c r="ARG237" s="727"/>
      <c r="ARJ237" s="403"/>
      <c r="ARK237" s="403"/>
      <c r="ARW237" s="727"/>
      <c r="ARZ237" s="403"/>
      <c r="ASA237" s="403"/>
      <c r="ASM237" s="727"/>
      <c r="ASP237" s="403"/>
      <c r="ASQ237" s="403"/>
      <c r="ATC237" s="727"/>
      <c r="ATF237" s="403"/>
      <c r="ATG237" s="403"/>
      <c r="ATS237" s="727"/>
      <c r="ATV237" s="403"/>
      <c r="ATW237" s="403"/>
      <c r="AUI237" s="727"/>
      <c r="AUL237" s="403"/>
      <c r="AUM237" s="403"/>
      <c r="AUY237" s="727"/>
      <c r="AVB237" s="403"/>
      <c r="AVC237" s="403"/>
      <c r="AVO237" s="727"/>
      <c r="AVR237" s="403"/>
      <c r="AVS237" s="403"/>
      <c r="AWE237" s="727"/>
      <c r="AWH237" s="403"/>
      <c r="AWI237" s="403"/>
      <c r="AWU237" s="727"/>
      <c r="AWX237" s="403"/>
      <c r="AWY237" s="403"/>
      <c r="AXK237" s="727"/>
      <c r="AXN237" s="403"/>
      <c r="AXO237" s="403"/>
      <c r="AYA237" s="727"/>
      <c r="AYD237" s="403"/>
      <c r="AYE237" s="403"/>
      <c r="AYQ237" s="727"/>
      <c r="AYT237" s="403"/>
      <c r="AYU237" s="403"/>
      <c r="AZG237" s="727"/>
      <c r="AZJ237" s="403"/>
      <c r="AZK237" s="403"/>
      <c r="AZW237" s="727"/>
      <c r="AZZ237" s="403"/>
      <c r="BAA237" s="403"/>
      <c r="BAM237" s="727"/>
      <c r="BAP237" s="403"/>
      <c r="BAQ237" s="403"/>
      <c r="BBC237" s="727"/>
      <c r="BBF237" s="403"/>
      <c r="BBG237" s="403"/>
      <c r="BBS237" s="727"/>
      <c r="BBV237" s="403"/>
      <c r="BBW237" s="403"/>
      <c r="BCI237" s="727"/>
      <c r="BCL237" s="403"/>
      <c r="BCM237" s="403"/>
      <c r="BCY237" s="727"/>
      <c r="BDB237" s="403"/>
      <c r="BDC237" s="403"/>
      <c r="BDO237" s="727"/>
      <c r="BDR237" s="403"/>
      <c r="BDS237" s="403"/>
      <c r="BEE237" s="727"/>
      <c r="BEH237" s="403"/>
      <c r="BEI237" s="403"/>
      <c r="BEU237" s="727"/>
      <c r="BEX237" s="403"/>
      <c r="BEY237" s="403"/>
      <c r="BFK237" s="727"/>
      <c r="BFN237" s="403"/>
      <c r="BFO237" s="403"/>
      <c r="BGA237" s="727"/>
      <c r="BGD237" s="403"/>
      <c r="BGE237" s="403"/>
      <c r="BGQ237" s="727"/>
      <c r="BGT237" s="403"/>
      <c r="BGU237" s="403"/>
      <c r="BHG237" s="727"/>
      <c r="BHJ237" s="403"/>
      <c r="BHK237" s="403"/>
      <c r="BHW237" s="727"/>
      <c r="BHZ237" s="403"/>
      <c r="BIA237" s="403"/>
      <c r="BIM237" s="727"/>
      <c r="BIP237" s="403"/>
      <c r="BIQ237" s="403"/>
      <c r="BJC237" s="727"/>
      <c r="BJF237" s="403"/>
      <c r="BJG237" s="403"/>
      <c r="BJS237" s="727"/>
      <c r="BJV237" s="403"/>
      <c r="BJW237" s="403"/>
      <c r="BKI237" s="727"/>
      <c r="BKL237" s="403"/>
      <c r="BKM237" s="403"/>
      <c r="BKY237" s="727"/>
      <c r="BLB237" s="403"/>
      <c r="BLC237" s="403"/>
      <c r="BLO237" s="727"/>
      <c r="BLR237" s="403"/>
      <c r="BLS237" s="403"/>
      <c r="BME237" s="727"/>
      <c r="BMH237" s="403"/>
      <c r="BMI237" s="403"/>
      <c r="BMU237" s="727"/>
      <c r="BMX237" s="403"/>
      <c r="BMY237" s="403"/>
      <c r="BNK237" s="727"/>
      <c r="BNN237" s="403"/>
      <c r="BNO237" s="403"/>
      <c r="BOA237" s="727"/>
      <c r="BOD237" s="403"/>
      <c r="BOE237" s="403"/>
      <c r="BOQ237" s="727"/>
      <c r="BOT237" s="403"/>
      <c r="BOU237" s="403"/>
      <c r="BPG237" s="727"/>
      <c r="BPJ237" s="403"/>
      <c r="BPK237" s="403"/>
      <c r="BPW237" s="727"/>
      <c r="BPZ237" s="403"/>
      <c r="BQA237" s="403"/>
      <c r="BQM237" s="727"/>
      <c r="BQP237" s="403"/>
      <c r="BQQ237" s="403"/>
      <c r="BRC237" s="727"/>
      <c r="BRF237" s="403"/>
      <c r="BRG237" s="403"/>
      <c r="BRS237" s="727"/>
      <c r="BRV237" s="403"/>
      <c r="BRW237" s="403"/>
      <c r="BSI237" s="727"/>
      <c r="BSL237" s="403"/>
      <c r="BSM237" s="403"/>
      <c r="BSY237" s="727"/>
      <c r="BTB237" s="403"/>
      <c r="BTC237" s="403"/>
      <c r="BTO237" s="727"/>
      <c r="BTR237" s="403"/>
      <c r="BTS237" s="403"/>
      <c r="BUE237" s="727"/>
      <c r="BUH237" s="403"/>
      <c r="BUI237" s="403"/>
      <c r="BUU237" s="727"/>
      <c r="BUX237" s="403"/>
      <c r="BUY237" s="403"/>
      <c r="BVK237" s="727"/>
      <c r="BVN237" s="403"/>
      <c r="BVO237" s="403"/>
      <c r="BWA237" s="727"/>
      <c r="BWD237" s="403"/>
      <c r="BWE237" s="403"/>
      <c r="BWQ237" s="727"/>
      <c r="BWT237" s="403"/>
      <c r="BWU237" s="403"/>
      <c r="BXG237" s="727"/>
      <c r="BXJ237" s="403"/>
      <c r="BXK237" s="403"/>
      <c r="BXW237" s="727"/>
      <c r="BXZ237" s="403"/>
      <c r="BYA237" s="403"/>
      <c r="BYM237" s="727"/>
      <c r="BYP237" s="403"/>
      <c r="BYQ237" s="403"/>
      <c r="BZC237" s="727"/>
      <c r="BZF237" s="403"/>
      <c r="BZG237" s="403"/>
      <c r="BZS237" s="727"/>
      <c r="BZV237" s="403"/>
      <c r="BZW237" s="403"/>
      <c r="CAI237" s="727"/>
      <c r="CAL237" s="403"/>
      <c r="CAM237" s="403"/>
      <c r="CAY237" s="727"/>
      <c r="CBB237" s="403"/>
      <c r="CBC237" s="403"/>
      <c r="CBO237" s="727"/>
      <c r="CBR237" s="403"/>
      <c r="CBS237" s="403"/>
      <c r="CCE237" s="727"/>
      <c r="CCH237" s="403"/>
      <c r="CCI237" s="403"/>
      <c r="CCU237" s="727"/>
      <c r="CCX237" s="403"/>
      <c r="CCY237" s="403"/>
      <c r="CDK237" s="727"/>
      <c r="CDN237" s="403"/>
      <c r="CDO237" s="403"/>
      <c r="CEA237" s="727"/>
      <c r="CED237" s="403"/>
      <c r="CEE237" s="403"/>
      <c r="CEQ237" s="727"/>
      <c r="CET237" s="403"/>
      <c r="CEU237" s="403"/>
      <c r="CFG237" s="727"/>
      <c r="CFJ237" s="403"/>
      <c r="CFK237" s="403"/>
      <c r="CFW237" s="727"/>
      <c r="CFZ237" s="403"/>
      <c r="CGA237" s="403"/>
      <c r="CGM237" s="727"/>
      <c r="CGP237" s="403"/>
      <c r="CGQ237" s="403"/>
      <c r="CHC237" s="727"/>
      <c r="CHF237" s="403"/>
      <c r="CHG237" s="403"/>
      <c r="CHS237" s="727"/>
      <c r="CHV237" s="403"/>
      <c r="CHW237" s="403"/>
      <c r="CII237" s="727"/>
      <c r="CIL237" s="403"/>
      <c r="CIM237" s="403"/>
      <c r="CIY237" s="727"/>
      <c r="CJB237" s="403"/>
      <c r="CJC237" s="403"/>
      <c r="CJO237" s="727"/>
      <c r="CJR237" s="403"/>
      <c r="CJS237" s="403"/>
      <c r="CKE237" s="727"/>
      <c r="CKH237" s="403"/>
      <c r="CKI237" s="403"/>
      <c r="CKU237" s="727"/>
      <c r="CKX237" s="403"/>
      <c r="CKY237" s="403"/>
      <c r="CLK237" s="727"/>
      <c r="CLN237" s="403"/>
      <c r="CLO237" s="403"/>
      <c r="CMA237" s="727"/>
      <c r="CMD237" s="403"/>
      <c r="CME237" s="403"/>
      <c r="CMQ237" s="727"/>
      <c r="CMT237" s="403"/>
      <c r="CMU237" s="403"/>
      <c r="CNG237" s="727"/>
      <c r="CNJ237" s="403"/>
      <c r="CNK237" s="403"/>
      <c r="CNW237" s="727"/>
      <c r="CNZ237" s="403"/>
      <c r="COA237" s="403"/>
      <c r="COM237" s="727"/>
      <c r="COP237" s="403"/>
      <c r="COQ237" s="403"/>
      <c r="CPC237" s="727"/>
      <c r="CPF237" s="403"/>
      <c r="CPG237" s="403"/>
      <c r="CPS237" s="727"/>
      <c r="CPV237" s="403"/>
      <c r="CPW237" s="403"/>
      <c r="CQI237" s="727"/>
      <c r="CQL237" s="403"/>
      <c r="CQM237" s="403"/>
      <c r="CQY237" s="727"/>
      <c r="CRB237" s="403"/>
      <c r="CRC237" s="403"/>
      <c r="CRO237" s="727"/>
      <c r="CRR237" s="403"/>
      <c r="CRS237" s="403"/>
      <c r="CSE237" s="727"/>
      <c r="CSH237" s="403"/>
      <c r="CSI237" s="403"/>
      <c r="CSU237" s="727"/>
      <c r="CSX237" s="403"/>
      <c r="CSY237" s="403"/>
      <c r="CTK237" s="727"/>
      <c r="CTN237" s="403"/>
      <c r="CTO237" s="403"/>
      <c r="CUA237" s="727"/>
      <c r="CUD237" s="403"/>
      <c r="CUE237" s="403"/>
      <c r="CUQ237" s="727"/>
      <c r="CUT237" s="403"/>
      <c r="CUU237" s="403"/>
      <c r="CVG237" s="727"/>
      <c r="CVJ237" s="403"/>
      <c r="CVK237" s="403"/>
      <c r="CVW237" s="727"/>
      <c r="CVZ237" s="403"/>
      <c r="CWA237" s="403"/>
      <c r="CWM237" s="727"/>
      <c r="CWP237" s="403"/>
      <c r="CWQ237" s="403"/>
      <c r="CXC237" s="727"/>
      <c r="CXF237" s="403"/>
      <c r="CXG237" s="403"/>
      <c r="CXS237" s="727"/>
      <c r="CXV237" s="403"/>
      <c r="CXW237" s="403"/>
      <c r="CYI237" s="727"/>
      <c r="CYL237" s="403"/>
      <c r="CYM237" s="403"/>
      <c r="CYY237" s="727"/>
      <c r="CZB237" s="403"/>
      <c r="CZC237" s="403"/>
      <c r="CZO237" s="727"/>
      <c r="CZR237" s="403"/>
      <c r="CZS237" s="403"/>
      <c r="DAE237" s="727"/>
      <c r="DAH237" s="403"/>
      <c r="DAI237" s="403"/>
      <c r="DAU237" s="727"/>
      <c r="DAX237" s="403"/>
      <c r="DAY237" s="403"/>
      <c r="DBK237" s="727"/>
      <c r="DBN237" s="403"/>
      <c r="DBO237" s="403"/>
      <c r="DCA237" s="727"/>
      <c r="DCD237" s="403"/>
      <c r="DCE237" s="403"/>
      <c r="DCQ237" s="727"/>
      <c r="DCT237" s="403"/>
      <c r="DCU237" s="403"/>
      <c r="DDG237" s="727"/>
      <c r="DDJ237" s="403"/>
      <c r="DDK237" s="403"/>
      <c r="DDW237" s="727"/>
      <c r="DDZ237" s="403"/>
      <c r="DEA237" s="403"/>
      <c r="DEM237" s="727"/>
      <c r="DEP237" s="403"/>
      <c r="DEQ237" s="403"/>
      <c r="DFC237" s="727"/>
      <c r="DFF237" s="403"/>
      <c r="DFG237" s="403"/>
      <c r="DFS237" s="727"/>
      <c r="DFV237" s="403"/>
      <c r="DFW237" s="403"/>
      <c r="DGI237" s="727"/>
      <c r="DGL237" s="403"/>
      <c r="DGM237" s="403"/>
      <c r="DGY237" s="727"/>
      <c r="DHB237" s="403"/>
      <c r="DHC237" s="403"/>
      <c r="DHO237" s="727"/>
      <c r="DHR237" s="403"/>
      <c r="DHS237" s="403"/>
      <c r="DIE237" s="727"/>
      <c r="DIH237" s="403"/>
      <c r="DII237" s="403"/>
      <c r="DIU237" s="727"/>
      <c r="DIX237" s="403"/>
      <c r="DIY237" s="403"/>
      <c r="DJK237" s="727"/>
      <c r="DJN237" s="403"/>
      <c r="DJO237" s="403"/>
      <c r="DKA237" s="727"/>
      <c r="DKD237" s="403"/>
      <c r="DKE237" s="403"/>
      <c r="DKQ237" s="727"/>
      <c r="DKT237" s="403"/>
      <c r="DKU237" s="403"/>
      <c r="DLG237" s="727"/>
      <c r="DLJ237" s="403"/>
      <c r="DLK237" s="403"/>
      <c r="DLW237" s="727"/>
      <c r="DLZ237" s="403"/>
      <c r="DMA237" s="403"/>
      <c r="DMM237" s="727"/>
      <c r="DMP237" s="403"/>
      <c r="DMQ237" s="403"/>
      <c r="DNC237" s="727"/>
      <c r="DNF237" s="403"/>
      <c r="DNG237" s="403"/>
      <c r="DNS237" s="727"/>
      <c r="DNV237" s="403"/>
      <c r="DNW237" s="403"/>
      <c r="DOI237" s="727"/>
      <c r="DOL237" s="403"/>
      <c r="DOM237" s="403"/>
      <c r="DOY237" s="727"/>
      <c r="DPB237" s="403"/>
      <c r="DPC237" s="403"/>
      <c r="DPO237" s="727"/>
      <c r="DPR237" s="403"/>
      <c r="DPS237" s="403"/>
      <c r="DQE237" s="727"/>
      <c r="DQH237" s="403"/>
      <c r="DQI237" s="403"/>
      <c r="DQU237" s="727"/>
      <c r="DQX237" s="403"/>
      <c r="DQY237" s="403"/>
      <c r="DRK237" s="727"/>
      <c r="DRN237" s="403"/>
      <c r="DRO237" s="403"/>
      <c r="DSA237" s="727"/>
      <c r="DSD237" s="403"/>
      <c r="DSE237" s="403"/>
      <c r="DSQ237" s="727"/>
      <c r="DST237" s="403"/>
      <c r="DSU237" s="403"/>
      <c r="DTG237" s="727"/>
      <c r="DTJ237" s="403"/>
      <c r="DTK237" s="403"/>
      <c r="DTW237" s="727"/>
      <c r="DTZ237" s="403"/>
      <c r="DUA237" s="403"/>
      <c r="DUM237" s="727"/>
      <c r="DUP237" s="403"/>
      <c r="DUQ237" s="403"/>
      <c r="DVC237" s="727"/>
      <c r="DVF237" s="403"/>
      <c r="DVG237" s="403"/>
      <c r="DVS237" s="727"/>
      <c r="DVV237" s="403"/>
      <c r="DVW237" s="403"/>
      <c r="DWI237" s="727"/>
      <c r="DWL237" s="403"/>
      <c r="DWM237" s="403"/>
      <c r="DWY237" s="727"/>
      <c r="DXB237" s="403"/>
      <c r="DXC237" s="403"/>
      <c r="DXO237" s="727"/>
      <c r="DXR237" s="403"/>
      <c r="DXS237" s="403"/>
      <c r="DYE237" s="727"/>
      <c r="DYH237" s="403"/>
      <c r="DYI237" s="403"/>
      <c r="DYU237" s="727"/>
      <c r="DYX237" s="403"/>
      <c r="DYY237" s="403"/>
      <c r="DZK237" s="727"/>
      <c r="DZN237" s="403"/>
      <c r="DZO237" s="403"/>
      <c r="EAA237" s="727"/>
      <c r="EAD237" s="403"/>
      <c r="EAE237" s="403"/>
      <c r="EAQ237" s="727"/>
      <c r="EAT237" s="403"/>
      <c r="EAU237" s="403"/>
      <c r="EBG237" s="727"/>
      <c r="EBJ237" s="403"/>
      <c r="EBK237" s="403"/>
      <c r="EBW237" s="727"/>
      <c r="EBZ237" s="403"/>
      <c r="ECA237" s="403"/>
      <c r="ECM237" s="727"/>
      <c r="ECP237" s="403"/>
      <c r="ECQ237" s="403"/>
      <c r="EDC237" s="727"/>
      <c r="EDF237" s="403"/>
      <c r="EDG237" s="403"/>
      <c r="EDS237" s="727"/>
      <c r="EDV237" s="403"/>
      <c r="EDW237" s="403"/>
      <c r="EEI237" s="727"/>
      <c r="EEL237" s="403"/>
      <c r="EEM237" s="403"/>
      <c r="EEY237" s="727"/>
      <c r="EFB237" s="403"/>
      <c r="EFC237" s="403"/>
      <c r="EFO237" s="727"/>
      <c r="EFR237" s="403"/>
      <c r="EFS237" s="403"/>
      <c r="EGE237" s="727"/>
      <c r="EGH237" s="403"/>
      <c r="EGI237" s="403"/>
      <c r="EGU237" s="727"/>
      <c r="EGX237" s="403"/>
      <c r="EGY237" s="403"/>
      <c r="EHK237" s="727"/>
      <c r="EHN237" s="403"/>
      <c r="EHO237" s="403"/>
      <c r="EIA237" s="727"/>
      <c r="EID237" s="403"/>
      <c r="EIE237" s="403"/>
      <c r="EIQ237" s="727"/>
      <c r="EIT237" s="403"/>
      <c r="EIU237" s="403"/>
      <c r="EJG237" s="727"/>
      <c r="EJJ237" s="403"/>
      <c r="EJK237" s="403"/>
      <c r="EJW237" s="727"/>
      <c r="EJZ237" s="403"/>
      <c r="EKA237" s="403"/>
      <c r="EKM237" s="727"/>
      <c r="EKP237" s="403"/>
      <c r="EKQ237" s="403"/>
      <c r="ELC237" s="727"/>
      <c r="ELF237" s="403"/>
      <c r="ELG237" s="403"/>
      <c r="ELS237" s="727"/>
      <c r="ELV237" s="403"/>
      <c r="ELW237" s="403"/>
      <c r="EMI237" s="727"/>
      <c r="EML237" s="403"/>
      <c r="EMM237" s="403"/>
      <c r="EMY237" s="727"/>
      <c r="ENB237" s="403"/>
      <c r="ENC237" s="403"/>
      <c r="ENO237" s="727"/>
      <c r="ENR237" s="403"/>
      <c r="ENS237" s="403"/>
      <c r="EOE237" s="727"/>
      <c r="EOH237" s="403"/>
      <c r="EOI237" s="403"/>
      <c r="EOU237" s="727"/>
      <c r="EOX237" s="403"/>
      <c r="EOY237" s="403"/>
      <c r="EPK237" s="727"/>
      <c r="EPN237" s="403"/>
      <c r="EPO237" s="403"/>
      <c r="EQA237" s="727"/>
      <c r="EQD237" s="403"/>
      <c r="EQE237" s="403"/>
      <c r="EQQ237" s="727"/>
      <c r="EQT237" s="403"/>
      <c r="EQU237" s="403"/>
      <c r="ERG237" s="727"/>
      <c r="ERJ237" s="403"/>
      <c r="ERK237" s="403"/>
      <c r="ERW237" s="727"/>
      <c r="ERZ237" s="403"/>
      <c r="ESA237" s="403"/>
      <c r="ESM237" s="727"/>
      <c r="ESP237" s="403"/>
      <c r="ESQ237" s="403"/>
      <c r="ETC237" s="727"/>
      <c r="ETF237" s="403"/>
      <c r="ETG237" s="403"/>
      <c r="ETS237" s="727"/>
      <c r="ETV237" s="403"/>
      <c r="ETW237" s="403"/>
      <c r="EUI237" s="727"/>
      <c r="EUL237" s="403"/>
      <c r="EUM237" s="403"/>
      <c r="EUY237" s="727"/>
      <c r="EVB237" s="403"/>
      <c r="EVC237" s="403"/>
      <c r="EVO237" s="727"/>
      <c r="EVR237" s="403"/>
      <c r="EVS237" s="403"/>
      <c r="EWE237" s="727"/>
      <c r="EWH237" s="403"/>
      <c r="EWI237" s="403"/>
      <c r="EWU237" s="727"/>
      <c r="EWX237" s="403"/>
      <c r="EWY237" s="403"/>
      <c r="EXK237" s="727"/>
      <c r="EXN237" s="403"/>
      <c r="EXO237" s="403"/>
      <c r="EYA237" s="727"/>
      <c r="EYD237" s="403"/>
      <c r="EYE237" s="403"/>
      <c r="EYQ237" s="727"/>
      <c r="EYT237" s="403"/>
      <c r="EYU237" s="403"/>
      <c r="EZG237" s="727"/>
      <c r="EZJ237" s="403"/>
      <c r="EZK237" s="403"/>
      <c r="EZW237" s="727"/>
      <c r="EZZ237" s="403"/>
      <c r="FAA237" s="403"/>
      <c r="FAM237" s="727"/>
      <c r="FAP237" s="403"/>
      <c r="FAQ237" s="403"/>
      <c r="FBC237" s="727"/>
      <c r="FBF237" s="403"/>
      <c r="FBG237" s="403"/>
      <c r="FBS237" s="727"/>
      <c r="FBV237" s="403"/>
      <c r="FBW237" s="403"/>
      <c r="FCI237" s="727"/>
      <c r="FCL237" s="403"/>
      <c r="FCM237" s="403"/>
      <c r="FCY237" s="727"/>
      <c r="FDB237" s="403"/>
      <c r="FDC237" s="403"/>
      <c r="FDO237" s="727"/>
      <c r="FDR237" s="403"/>
      <c r="FDS237" s="403"/>
      <c r="FEE237" s="727"/>
      <c r="FEH237" s="403"/>
      <c r="FEI237" s="403"/>
      <c r="FEU237" s="727"/>
      <c r="FEX237" s="403"/>
      <c r="FEY237" s="403"/>
      <c r="FFK237" s="727"/>
      <c r="FFN237" s="403"/>
      <c r="FFO237" s="403"/>
      <c r="FGA237" s="727"/>
      <c r="FGD237" s="403"/>
      <c r="FGE237" s="403"/>
      <c r="FGQ237" s="727"/>
      <c r="FGT237" s="403"/>
      <c r="FGU237" s="403"/>
      <c r="FHG237" s="727"/>
      <c r="FHJ237" s="403"/>
      <c r="FHK237" s="403"/>
      <c r="FHW237" s="727"/>
      <c r="FHZ237" s="403"/>
      <c r="FIA237" s="403"/>
      <c r="FIM237" s="727"/>
      <c r="FIP237" s="403"/>
      <c r="FIQ237" s="403"/>
      <c r="FJC237" s="727"/>
      <c r="FJF237" s="403"/>
      <c r="FJG237" s="403"/>
      <c r="FJS237" s="727"/>
      <c r="FJV237" s="403"/>
      <c r="FJW237" s="403"/>
      <c r="FKI237" s="727"/>
      <c r="FKL237" s="403"/>
      <c r="FKM237" s="403"/>
      <c r="FKY237" s="727"/>
      <c r="FLB237" s="403"/>
      <c r="FLC237" s="403"/>
      <c r="FLO237" s="727"/>
      <c r="FLR237" s="403"/>
      <c r="FLS237" s="403"/>
      <c r="FME237" s="727"/>
      <c r="FMH237" s="403"/>
      <c r="FMI237" s="403"/>
      <c r="FMU237" s="727"/>
      <c r="FMX237" s="403"/>
      <c r="FMY237" s="403"/>
      <c r="FNK237" s="727"/>
      <c r="FNN237" s="403"/>
      <c r="FNO237" s="403"/>
      <c r="FOA237" s="727"/>
      <c r="FOD237" s="403"/>
      <c r="FOE237" s="403"/>
      <c r="FOQ237" s="727"/>
      <c r="FOT237" s="403"/>
      <c r="FOU237" s="403"/>
      <c r="FPG237" s="727"/>
      <c r="FPJ237" s="403"/>
      <c r="FPK237" s="403"/>
      <c r="FPW237" s="727"/>
      <c r="FPZ237" s="403"/>
      <c r="FQA237" s="403"/>
      <c r="FQM237" s="727"/>
      <c r="FQP237" s="403"/>
      <c r="FQQ237" s="403"/>
      <c r="FRC237" s="727"/>
      <c r="FRF237" s="403"/>
      <c r="FRG237" s="403"/>
      <c r="FRS237" s="727"/>
      <c r="FRV237" s="403"/>
      <c r="FRW237" s="403"/>
      <c r="FSI237" s="727"/>
      <c r="FSL237" s="403"/>
      <c r="FSM237" s="403"/>
      <c r="FSY237" s="727"/>
      <c r="FTB237" s="403"/>
      <c r="FTC237" s="403"/>
      <c r="FTO237" s="727"/>
      <c r="FTR237" s="403"/>
      <c r="FTS237" s="403"/>
      <c r="FUE237" s="727"/>
      <c r="FUH237" s="403"/>
      <c r="FUI237" s="403"/>
      <c r="FUU237" s="727"/>
      <c r="FUX237" s="403"/>
      <c r="FUY237" s="403"/>
      <c r="FVK237" s="727"/>
      <c r="FVN237" s="403"/>
      <c r="FVO237" s="403"/>
      <c r="FWA237" s="727"/>
      <c r="FWD237" s="403"/>
      <c r="FWE237" s="403"/>
      <c r="FWQ237" s="727"/>
      <c r="FWT237" s="403"/>
      <c r="FWU237" s="403"/>
      <c r="FXG237" s="727"/>
      <c r="FXJ237" s="403"/>
      <c r="FXK237" s="403"/>
      <c r="FXW237" s="727"/>
      <c r="FXZ237" s="403"/>
      <c r="FYA237" s="403"/>
      <c r="FYM237" s="727"/>
      <c r="FYP237" s="403"/>
      <c r="FYQ237" s="403"/>
      <c r="FZC237" s="727"/>
      <c r="FZF237" s="403"/>
      <c r="FZG237" s="403"/>
      <c r="FZS237" s="727"/>
      <c r="FZV237" s="403"/>
      <c r="FZW237" s="403"/>
      <c r="GAI237" s="727"/>
      <c r="GAL237" s="403"/>
      <c r="GAM237" s="403"/>
      <c r="GAY237" s="727"/>
      <c r="GBB237" s="403"/>
      <c r="GBC237" s="403"/>
      <c r="GBO237" s="727"/>
      <c r="GBR237" s="403"/>
      <c r="GBS237" s="403"/>
      <c r="GCE237" s="727"/>
      <c r="GCH237" s="403"/>
      <c r="GCI237" s="403"/>
      <c r="GCU237" s="727"/>
      <c r="GCX237" s="403"/>
      <c r="GCY237" s="403"/>
      <c r="GDK237" s="727"/>
      <c r="GDN237" s="403"/>
      <c r="GDO237" s="403"/>
      <c r="GEA237" s="727"/>
      <c r="GED237" s="403"/>
      <c r="GEE237" s="403"/>
      <c r="GEQ237" s="727"/>
      <c r="GET237" s="403"/>
      <c r="GEU237" s="403"/>
      <c r="GFG237" s="727"/>
      <c r="GFJ237" s="403"/>
      <c r="GFK237" s="403"/>
      <c r="GFW237" s="727"/>
      <c r="GFZ237" s="403"/>
      <c r="GGA237" s="403"/>
      <c r="GGM237" s="727"/>
      <c r="GGP237" s="403"/>
      <c r="GGQ237" s="403"/>
      <c r="GHC237" s="727"/>
      <c r="GHF237" s="403"/>
      <c r="GHG237" s="403"/>
      <c r="GHS237" s="727"/>
      <c r="GHV237" s="403"/>
      <c r="GHW237" s="403"/>
      <c r="GII237" s="727"/>
      <c r="GIL237" s="403"/>
      <c r="GIM237" s="403"/>
      <c r="GIY237" s="727"/>
      <c r="GJB237" s="403"/>
      <c r="GJC237" s="403"/>
      <c r="GJO237" s="727"/>
      <c r="GJR237" s="403"/>
      <c r="GJS237" s="403"/>
      <c r="GKE237" s="727"/>
      <c r="GKH237" s="403"/>
      <c r="GKI237" s="403"/>
      <c r="GKU237" s="727"/>
      <c r="GKX237" s="403"/>
      <c r="GKY237" s="403"/>
      <c r="GLK237" s="727"/>
      <c r="GLN237" s="403"/>
      <c r="GLO237" s="403"/>
      <c r="GMA237" s="727"/>
      <c r="GMD237" s="403"/>
      <c r="GME237" s="403"/>
      <c r="GMQ237" s="727"/>
      <c r="GMT237" s="403"/>
      <c r="GMU237" s="403"/>
      <c r="GNG237" s="727"/>
      <c r="GNJ237" s="403"/>
      <c r="GNK237" s="403"/>
      <c r="GNW237" s="727"/>
      <c r="GNZ237" s="403"/>
      <c r="GOA237" s="403"/>
      <c r="GOM237" s="727"/>
      <c r="GOP237" s="403"/>
      <c r="GOQ237" s="403"/>
      <c r="GPC237" s="727"/>
      <c r="GPF237" s="403"/>
      <c r="GPG237" s="403"/>
      <c r="GPS237" s="727"/>
      <c r="GPV237" s="403"/>
      <c r="GPW237" s="403"/>
      <c r="GQI237" s="727"/>
      <c r="GQL237" s="403"/>
      <c r="GQM237" s="403"/>
      <c r="GQY237" s="727"/>
      <c r="GRB237" s="403"/>
      <c r="GRC237" s="403"/>
      <c r="GRO237" s="727"/>
      <c r="GRR237" s="403"/>
      <c r="GRS237" s="403"/>
      <c r="GSE237" s="727"/>
      <c r="GSH237" s="403"/>
      <c r="GSI237" s="403"/>
      <c r="GSU237" s="727"/>
      <c r="GSX237" s="403"/>
      <c r="GSY237" s="403"/>
      <c r="GTK237" s="727"/>
      <c r="GTN237" s="403"/>
      <c r="GTO237" s="403"/>
      <c r="GUA237" s="727"/>
      <c r="GUD237" s="403"/>
      <c r="GUE237" s="403"/>
      <c r="GUQ237" s="727"/>
      <c r="GUT237" s="403"/>
      <c r="GUU237" s="403"/>
      <c r="GVG237" s="727"/>
      <c r="GVJ237" s="403"/>
      <c r="GVK237" s="403"/>
      <c r="GVW237" s="727"/>
      <c r="GVZ237" s="403"/>
      <c r="GWA237" s="403"/>
      <c r="GWM237" s="727"/>
      <c r="GWP237" s="403"/>
      <c r="GWQ237" s="403"/>
      <c r="GXC237" s="727"/>
      <c r="GXF237" s="403"/>
      <c r="GXG237" s="403"/>
      <c r="GXS237" s="727"/>
      <c r="GXV237" s="403"/>
      <c r="GXW237" s="403"/>
      <c r="GYI237" s="727"/>
      <c r="GYL237" s="403"/>
      <c r="GYM237" s="403"/>
      <c r="GYY237" s="727"/>
      <c r="GZB237" s="403"/>
      <c r="GZC237" s="403"/>
      <c r="GZO237" s="727"/>
      <c r="GZR237" s="403"/>
      <c r="GZS237" s="403"/>
      <c r="HAE237" s="727"/>
      <c r="HAH237" s="403"/>
      <c r="HAI237" s="403"/>
      <c r="HAU237" s="727"/>
      <c r="HAX237" s="403"/>
      <c r="HAY237" s="403"/>
      <c r="HBK237" s="727"/>
      <c r="HBN237" s="403"/>
      <c r="HBO237" s="403"/>
      <c r="HCA237" s="727"/>
      <c r="HCD237" s="403"/>
      <c r="HCE237" s="403"/>
      <c r="HCQ237" s="727"/>
      <c r="HCT237" s="403"/>
      <c r="HCU237" s="403"/>
      <c r="HDG237" s="727"/>
      <c r="HDJ237" s="403"/>
      <c r="HDK237" s="403"/>
      <c r="HDW237" s="727"/>
      <c r="HDZ237" s="403"/>
      <c r="HEA237" s="403"/>
      <c r="HEM237" s="727"/>
      <c r="HEP237" s="403"/>
      <c r="HEQ237" s="403"/>
      <c r="HFC237" s="727"/>
      <c r="HFF237" s="403"/>
      <c r="HFG237" s="403"/>
      <c r="HFS237" s="727"/>
      <c r="HFV237" s="403"/>
      <c r="HFW237" s="403"/>
      <c r="HGI237" s="727"/>
      <c r="HGL237" s="403"/>
      <c r="HGM237" s="403"/>
      <c r="HGY237" s="727"/>
      <c r="HHB237" s="403"/>
      <c r="HHC237" s="403"/>
      <c r="HHO237" s="727"/>
      <c r="HHR237" s="403"/>
      <c r="HHS237" s="403"/>
      <c r="HIE237" s="727"/>
      <c r="HIH237" s="403"/>
      <c r="HII237" s="403"/>
      <c r="HIU237" s="727"/>
      <c r="HIX237" s="403"/>
      <c r="HIY237" s="403"/>
      <c r="HJK237" s="727"/>
      <c r="HJN237" s="403"/>
      <c r="HJO237" s="403"/>
      <c r="HKA237" s="727"/>
      <c r="HKD237" s="403"/>
      <c r="HKE237" s="403"/>
      <c r="HKQ237" s="727"/>
      <c r="HKT237" s="403"/>
      <c r="HKU237" s="403"/>
      <c r="HLG237" s="727"/>
      <c r="HLJ237" s="403"/>
      <c r="HLK237" s="403"/>
      <c r="HLW237" s="727"/>
      <c r="HLZ237" s="403"/>
      <c r="HMA237" s="403"/>
      <c r="HMM237" s="727"/>
      <c r="HMP237" s="403"/>
      <c r="HMQ237" s="403"/>
      <c r="HNC237" s="727"/>
      <c r="HNF237" s="403"/>
      <c r="HNG237" s="403"/>
      <c r="HNS237" s="727"/>
      <c r="HNV237" s="403"/>
      <c r="HNW237" s="403"/>
      <c r="HOI237" s="727"/>
      <c r="HOL237" s="403"/>
      <c r="HOM237" s="403"/>
      <c r="HOY237" s="727"/>
      <c r="HPB237" s="403"/>
      <c r="HPC237" s="403"/>
      <c r="HPO237" s="727"/>
      <c r="HPR237" s="403"/>
      <c r="HPS237" s="403"/>
      <c r="HQE237" s="727"/>
      <c r="HQH237" s="403"/>
      <c r="HQI237" s="403"/>
      <c r="HQU237" s="727"/>
      <c r="HQX237" s="403"/>
      <c r="HQY237" s="403"/>
      <c r="HRK237" s="727"/>
      <c r="HRN237" s="403"/>
      <c r="HRO237" s="403"/>
      <c r="HSA237" s="727"/>
      <c r="HSD237" s="403"/>
      <c r="HSE237" s="403"/>
      <c r="HSQ237" s="727"/>
      <c r="HST237" s="403"/>
      <c r="HSU237" s="403"/>
      <c r="HTG237" s="727"/>
      <c r="HTJ237" s="403"/>
      <c r="HTK237" s="403"/>
      <c r="HTW237" s="727"/>
      <c r="HTZ237" s="403"/>
      <c r="HUA237" s="403"/>
      <c r="HUM237" s="727"/>
      <c r="HUP237" s="403"/>
      <c r="HUQ237" s="403"/>
      <c r="HVC237" s="727"/>
      <c r="HVF237" s="403"/>
      <c r="HVG237" s="403"/>
      <c r="HVS237" s="727"/>
      <c r="HVV237" s="403"/>
      <c r="HVW237" s="403"/>
      <c r="HWI237" s="727"/>
      <c r="HWL237" s="403"/>
      <c r="HWM237" s="403"/>
      <c r="HWY237" s="727"/>
      <c r="HXB237" s="403"/>
      <c r="HXC237" s="403"/>
      <c r="HXO237" s="727"/>
      <c r="HXR237" s="403"/>
      <c r="HXS237" s="403"/>
      <c r="HYE237" s="727"/>
      <c r="HYH237" s="403"/>
      <c r="HYI237" s="403"/>
      <c r="HYU237" s="727"/>
      <c r="HYX237" s="403"/>
      <c r="HYY237" s="403"/>
      <c r="HZK237" s="727"/>
      <c r="HZN237" s="403"/>
      <c r="HZO237" s="403"/>
      <c r="IAA237" s="727"/>
      <c r="IAD237" s="403"/>
      <c r="IAE237" s="403"/>
      <c r="IAQ237" s="727"/>
      <c r="IAT237" s="403"/>
      <c r="IAU237" s="403"/>
      <c r="IBG237" s="727"/>
      <c r="IBJ237" s="403"/>
      <c r="IBK237" s="403"/>
      <c r="IBW237" s="727"/>
      <c r="IBZ237" s="403"/>
      <c r="ICA237" s="403"/>
      <c r="ICM237" s="727"/>
      <c r="ICP237" s="403"/>
      <c r="ICQ237" s="403"/>
      <c r="IDC237" s="727"/>
      <c r="IDF237" s="403"/>
      <c r="IDG237" s="403"/>
      <c r="IDS237" s="727"/>
      <c r="IDV237" s="403"/>
      <c r="IDW237" s="403"/>
      <c r="IEI237" s="727"/>
      <c r="IEL237" s="403"/>
      <c r="IEM237" s="403"/>
      <c r="IEY237" s="727"/>
      <c r="IFB237" s="403"/>
      <c r="IFC237" s="403"/>
      <c r="IFO237" s="727"/>
      <c r="IFR237" s="403"/>
      <c r="IFS237" s="403"/>
      <c r="IGE237" s="727"/>
      <c r="IGH237" s="403"/>
      <c r="IGI237" s="403"/>
      <c r="IGU237" s="727"/>
      <c r="IGX237" s="403"/>
      <c r="IGY237" s="403"/>
      <c r="IHK237" s="727"/>
      <c r="IHN237" s="403"/>
      <c r="IHO237" s="403"/>
      <c r="IIA237" s="727"/>
      <c r="IID237" s="403"/>
      <c r="IIE237" s="403"/>
      <c r="IIQ237" s="727"/>
      <c r="IIT237" s="403"/>
      <c r="IIU237" s="403"/>
      <c r="IJG237" s="727"/>
      <c r="IJJ237" s="403"/>
      <c r="IJK237" s="403"/>
      <c r="IJW237" s="727"/>
      <c r="IJZ237" s="403"/>
      <c r="IKA237" s="403"/>
      <c r="IKM237" s="727"/>
      <c r="IKP237" s="403"/>
      <c r="IKQ237" s="403"/>
      <c r="ILC237" s="727"/>
      <c r="ILF237" s="403"/>
      <c r="ILG237" s="403"/>
      <c r="ILS237" s="727"/>
      <c r="ILV237" s="403"/>
      <c r="ILW237" s="403"/>
      <c r="IMI237" s="727"/>
      <c r="IML237" s="403"/>
      <c r="IMM237" s="403"/>
      <c r="IMY237" s="727"/>
      <c r="INB237" s="403"/>
      <c r="INC237" s="403"/>
      <c r="INO237" s="727"/>
      <c r="INR237" s="403"/>
      <c r="INS237" s="403"/>
      <c r="IOE237" s="727"/>
      <c r="IOH237" s="403"/>
      <c r="IOI237" s="403"/>
      <c r="IOU237" s="727"/>
      <c r="IOX237" s="403"/>
      <c r="IOY237" s="403"/>
      <c r="IPK237" s="727"/>
      <c r="IPN237" s="403"/>
      <c r="IPO237" s="403"/>
      <c r="IQA237" s="727"/>
      <c r="IQD237" s="403"/>
      <c r="IQE237" s="403"/>
      <c r="IQQ237" s="727"/>
      <c r="IQT237" s="403"/>
      <c r="IQU237" s="403"/>
      <c r="IRG237" s="727"/>
      <c r="IRJ237" s="403"/>
      <c r="IRK237" s="403"/>
      <c r="IRW237" s="727"/>
      <c r="IRZ237" s="403"/>
      <c r="ISA237" s="403"/>
      <c r="ISM237" s="727"/>
      <c r="ISP237" s="403"/>
      <c r="ISQ237" s="403"/>
      <c r="ITC237" s="727"/>
      <c r="ITF237" s="403"/>
      <c r="ITG237" s="403"/>
      <c r="ITS237" s="727"/>
      <c r="ITV237" s="403"/>
      <c r="ITW237" s="403"/>
      <c r="IUI237" s="727"/>
      <c r="IUL237" s="403"/>
      <c r="IUM237" s="403"/>
      <c r="IUY237" s="727"/>
      <c r="IVB237" s="403"/>
      <c r="IVC237" s="403"/>
      <c r="IVO237" s="727"/>
      <c r="IVR237" s="403"/>
      <c r="IVS237" s="403"/>
      <c r="IWE237" s="727"/>
      <c r="IWH237" s="403"/>
      <c r="IWI237" s="403"/>
      <c r="IWU237" s="727"/>
      <c r="IWX237" s="403"/>
      <c r="IWY237" s="403"/>
      <c r="IXK237" s="727"/>
      <c r="IXN237" s="403"/>
      <c r="IXO237" s="403"/>
      <c r="IYA237" s="727"/>
      <c r="IYD237" s="403"/>
      <c r="IYE237" s="403"/>
      <c r="IYQ237" s="727"/>
      <c r="IYT237" s="403"/>
      <c r="IYU237" s="403"/>
      <c r="IZG237" s="727"/>
      <c r="IZJ237" s="403"/>
      <c r="IZK237" s="403"/>
      <c r="IZW237" s="727"/>
      <c r="IZZ237" s="403"/>
      <c r="JAA237" s="403"/>
      <c r="JAM237" s="727"/>
      <c r="JAP237" s="403"/>
      <c r="JAQ237" s="403"/>
      <c r="JBC237" s="727"/>
      <c r="JBF237" s="403"/>
      <c r="JBG237" s="403"/>
      <c r="JBS237" s="727"/>
      <c r="JBV237" s="403"/>
      <c r="JBW237" s="403"/>
      <c r="JCI237" s="727"/>
      <c r="JCL237" s="403"/>
      <c r="JCM237" s="403"/>
      <c r="JCY237" s="727"/>
      <c r="JDB237" s="403"/>
      <c r="JDC237" s="403"/>
      <c r="JDO237" s="727"/>
      <c r="JDR237" s="403"/>
      <c r="JDS237" s="403"/>
      <c r="JEE237" s="727"/>
      <c r="JEH237" s="403"/>
      <c r="JEI237" s="403"/>
      <c r="JEU237" s="727"/>
      <c r="JEX237" s="403"/>
      <c r="JEY237" s="403"/>
      <c r="JFK237" s="727"/>
      <c r="JFN237" s="403"/>
      <c r="JFO237" s="403"/>
      <c r="JGA237" s="727"/>
      <c r="JGD237" s="403"/>
      <c r="JGE237" s="403"/>
      <c r="JGQ237" s="727"/>
      <c r="JGT237" s="403"/>
      <c r="JGU237" s="403"/>
      <c r="JHG237" s="727"/>
      <c r="JHJ237" s="403"/>
      <c r="JHK237" s="403"/>
      <c r="JHW237" s="727"/>
      <c r="JHZ237" s="403"/>
      <c r="JIA237" s="403"/>
      <c r="JIM237" s="727"/>
      <c r="JIP237" s="403"/>
      <c r="JIQ237" s="403"/>
      <c r="JJC237" s="727"/>
      <c r="JJF237" s="403"/>
      <c r="JJG237" s="403"/>
      <c r="JJS237" s="727"/>
      <c r="JJV237" s="403"/>
      <c r="JJW237" s="403"/>
      <c r="JKI237" s="727"/>
      <c r="JKL237" s="403"/>
      <c r="JKM237" s="403"/>
      <c r="JKY237" s="727"/>
      <c r="JLB237" s="403"/>
      <c r="JLC237" s="403"/>
      <c r="JLO237" s="727"/>
      <c r="JLR237" s="403"/>
      <c r="JLS237" s="403"/>
      <c r="JME237" s="727"/>
      <c r="JMH237" s="403"/>
      <c r="JMI237" s="403"/>
      <c r="JMU237" s="727"/>
      <c r="JMX237" s="403"/>
      <c r="JMY237" s="403"/>
      <c r="JNK237" s="727"/>
      <c r="JNN237" s="403"/>
      <c r="JNO237" s="403"/>
      <c r="JOA237" s="727"/>
      <c r="JOD237" s="403"/>
      <c r="JOE237" s="403"/>
      <c r="JOQ237" s="727"/>
      <c r="JOT237" s="403"/>
      <c r="JOU237" s="403"/>
      <c r="JPG237" s="727"/>
      <c r="JPJ237" s="403"/>
      <c r="JPK237" s="403"/>
      <c r="JPW237" s="727"/>
      <c r="JPZ237" s="403"/>
      <c r="JQA237" s="403"/>
      <c r="JQM237" s="727"/>
      <c r="JQP237" s="403"/>
      <c r="JQQ237" s="403"/>
      <c r="JRC237" s="727"/>
      <c r="JRF237" s="403"/>
      <c r="JRG237" s="403"/>
      <c r="JRS237" s="727"/>
      <c r="JRV237" s="403"/>
      <c r="JRW237" s="403"/>
      <c r="JSI237" s="727"/>
      <c r="JSL237" s="403"/>
      <c r="JSM237" s="403"/>
      <c r="JSY237" s="727"/>
      <c r="JTB237" s="403"/>
      <c r="JTC237" s="403"/>
      <c r="JTO237" s="727"/>
      <c r="JTR237" s="403"/>
      <c r="JTS237" s="403"/>
      <c r="JUE237" s="727"/>
      <c r="JUH237" s="403"/>
      <c r="JUI237" s="403"/>
      <c r="JUU237" s="727"/>
      <c r="JUX237" s="403"/>
      <c r="JUY237" s="403"/>
      <c r="JVK237" s="727"/>
      <c r="JVN237" s="403"/>
      <c r="JVO237" s="403"/>
      <c r="JWA237" s="727"/>
      <c r="JWD237" s="403"/>
      <c r="JWE237" s="403"/>
      <c r="JWQ237" s="727"/>
      <c r="JWT237" s="403"/>
      <c r="JWU237" s="403"/>
      <c r="JXG237" s="727"/>
      <c r="JXJ237" s="403"/>
      <c r="JXK237" s="403"/>
      <c r="JXW237" s="727"/>
      <c r="JXZ237" s="403"/>
      <c r="JYA237" s="403"/>
      <c r="JYM237" s="727"/>
      <c r="JYP237" s="403"/>
      <c r="JYQ237" s="403"/>
      <c r="JZC237" s="727"/>
      <c r="JZF237" s="403"/>
      <c r="JZG237" s="403"/>
      <c r="JZS237" s="727"/>
      <c r="JZV237" s="403"/>
      <c r="JZW237" s="403"/>
      <c r="KAI237" s="727"/>
      <c r="KAL237" s="403"/>
      <c r="KAM237" s="403"/>
      <c r="KAY237" s="727"/>
      <c r="KBB237" s="403"/>
      <c r="KBC237" s="403"/>
      <c r="KBO237" s="727"/>
      <c r="KBR237" s="403"/>
      <c r="KBS237" s="403"/>
      <c r="KCE237" s="727"/>
      <c r="KCH237" s="403"/>
      <c r="KCI237" s="403"/>
      <c r="KCU237" s="727"/>
      <c r="KCX237" s="403"/>
      <c r="KCY237" s="403"/>
      <c r="KDK237" s="727"/>
      <c r="KDN237" s="403"/>
      <c r="KDO237" s="403"/>
      <c r="KEA237" s="727"/>
      <c r="KED237" s="403"/>
      <c r="KEE237" s="403"/>
      <c r="KEQ237" s="727"/>
      <c r="KET237" s="403"/>
      <c r="KEU237" s="403"/>
      <c r="KFG237" s="727"/>
      <c r="KFJ237" s="403"/>
      <c r="KFK237" s="403"/>
      <c r="KFW237" s="727"/>
      <c r="KFZ237" s="403"/>
      <c r="KGA237" s="403"/>
      <c r="KGM237" s="727"/>
      <c r="KGP237" s="403"/>
      <c r="KGQ237" s="403"/>
      <c r="KHC237" s="727"/>
      <c r="KHF237" s="403"/>
      <c r="KHG237" s="403"/>
      <c r="KHS237" s="727"/>
      <c r="KHV237" s="403"/>
      <c r="KHW237" s="403"/>
      <c r="KII237" s="727"/>
      <c r="KIL237" s="403"/>
      <c r="KIM237" s="403"/>
      <c r="KIY237" s="727"/>
      <c r="KJB237" s="403"/>
      <c r="KJC237" s="403"/>
      <c r="KJO237" s="727"/>
      <c r="KJR237" s="403"/>
      <c r="KJS237" s="403"/>
      <c r="KKE237" s="727"/>
      <c r="KKH237" s="403"/>
      <c r="KKI237" s="403"/>
      <c r="KKU237" s="727"/>
      <c r="KKX237" s="403"/>
      <c r="KKY237" s="403"/>
      <c r="KLK237" s="727"/>
      <c r="KLN237" s="403"/>
      <c r="KLO237" s="403"/>
      <c r="KMA237" s="727"/>
      <c r="KMD237" s="403"/>
      <c r="KME237" s="403"/>
      <c r="KMQ237" s="727"/>
      <c r="KMT237" s="403"/>
      <c r="KMU237" s="403"/>
      <c r="KNG237" s="727"/>
      <c r="KNJ237" s="403"/>
      <c r="KNK237" s="403"/>
      <c r="KNW237" s="727"/>
      <c r="KNZ237" s="403"/>
      <c r="KOA237" s="403"/>
      <c r="KOM237" s="727"/>
      <c r="KOP237" s="403"/>
      <c r="KOQ237" s="403"/>
      <c r="KPC237" s="727"/>
      <c r="KPF237" s="403"/>
      <c r="KPG237" s="403"/>
      <c r="KPS237" s="727"/>
      <c r="KPV237" s="403"/>
      <c r="KPW237" s="403"/>
      <c r="KQI237" s="727"/>
      <c r="KQL237" s="403"/>
      <c r="KQM237" s="403"/>
      <c r="KQY237" s="727"/>
      <c r="KRB237" s="403"/>
      <c r="KRC237" s="403"/>
      <c r="KRO237" s="727"/>
      <c r="KRR237" s="403"/>
      <c r="KRS237" s="403"/>
      <c r="KSE237" s="727"/>
      <c r="KSH237" s="403"/>
      <c r="KSI237" s="403"/>
      <c r="KSU237" s="727"/>
      <c r="KSX237" s="403"/>
      <c r="KSY237" s="403"/>
      <c r="KTK237" s="727"/>
      <c r="KTN237" s="403"/>
      <c r="KTO237" s="403"/>
      <c r="KUA237" s="727"/>
      <c r="KUD237" s="403"/>
      <c r="KUE237" s="403"/>
      <c r="KUQ237" s="727"/>
      <c r="KUT237" s="403"/>
      <c r="KUU237" s="403"/>
      <c r="KVG237" s="727"/>
      <c r="KVJ237" s="403"/>
      <c r="KVK237" s="403"/>
      <c r="KVW237" s="727"/>
      <c r="KVZ237" s="403"/>
      <c r="KWA237" s="403"/>
      <c r="KWM237" s="727"/>
      <c r="KWP237" s="403"/>
      <c r="KWQ237" s="403"/>
      <c r="KXC237" s="727"/>
      <c r="KXF237" s="403"/>
      <c r="KXG237" s="403"/>
      <c r="KXS237" s="727"/>
      <c r="KXV237" s="403"/>
      <c r="KXW237" s="403"/>
      <c r="KYI237" s="727"/>
      <c r="KYL237" s="403"/>
      <c r="KYM237" s="403"/>
      <c r="KYY237" s="727"/>
      <c r="KZB237" s="403"/>
      <c r="KZC237" s="403"/>
      <c r="KZO237" s="727"/>
      <c r="KZR237" s="403"/>
      <c r="KZS237" s="403"/>
      <c r="LAE237" s="727"/>
      <c r="LAH237" s="403"/>
      <c r="LAI237" s="403"/>
      <c r="LAU237" s="727"/>
      <c r="LAX237" s="403"/>
      <c r="LAY237" s="403"/>
      <c r="LBK237" s="727"/>
      <c r="LBN237" s="403"/>
      <c r="LBO237" s="403"/>
      <c r="LCA237" s="727"/>
      <c r="LCD237" s="403"/>
      <c r="LCE237" s="403"/>
      <c r="LCQ237" s="727"/>
      <c r="LCT237" s="403"/>
      <c r="LCU237" s="403"/>
      <c r="LDG237" s="727"/>
      <c r="LDJ237" s="403"/>
      <c r="LDK237" s="403"/>
      <c r="LDW237" s="727"/>
      <c r="LDZ237" s="403"/>
      <c r="LEA237" s="403"/>
      <c r="LEM237" s="727"/>
      <c r="LEP237" s="403"/>
      <c r="LEQ237" s="403"/>
      <c r="LFC237" s="727"/>
      <c r="LFF237" s="403"/>
      <c r="LFG237" s="403"/>
      <c r="LFS237" s="727"/>
      <c r="LFV237" s="403"/>
      <c r="LFW237" s="403"/>
      <c r="LGI237" s="727"/>
      <c r="LGL237" s="403"/>
      <c r="LGM237" s="403"/>
      <c r="LGY237" s="727"/>
      <c r="LHB237" s="403"/>
      <c r="LHC237" s="403"/>
      <c r="LHO237" s="727"/>
      <c r="LHR237" s="403"/>
      <c r="LHS237" s="403"/>
      <c r="LIE237" s="727"/>
      <c r="LIH237" s="403"/>
      <c r="LII237" s="403"/>
      <c r="LIU237" s="727"/>
      <c r="LIX237" s="403"/>
      <c r="LIY237" s="403"/>
      <c r="LJK237" s="727"/>
      <c r="LJN237" s="403"/>
      <c r="LJO237" s="403"/>
      <c r="LKA237" s="727"/>
      <c r="LKD237" s="403"/>
      <c r="LKE237" s="403"/>
      <c r="LKQ237" s="727"/>
      <c r="LKT237" s="403"/>
      <c r="LKU237" s="403"/>
      <c r="LLG237" s="727"/>
      <c r="LLJ237" s="403"/>
      <c r="LLK237" s="403"/>
      <c r="LLW237" s="727"/>
      <c r="LLZ237" s="403"/>
      <c r="LMA237" s="403"/>
      <c r="LMM237" s="727"/>
      <c r="LMP237" s="403"/>
      <c r="LMQ237" s="403"/>
      <c r="LNC237" s="727"/>
      <c r="LNF237" s="403"/>
      <c r="LNG237" s="403"/>
      <c r="LNS237" s="727"/>
      <c r="LNV237" s="403"/>
      <c r="LNW237" s="403"/>
      <c r="LOI237" s="727"/>
      <c r="LOL237" s="403"/>
      <c r="LOM237" s="403"/>
      <c r="LOY237" s="727"/>
      <c r="LPB237" s="403"/>
      <c r="LPC237" s="403"/>
      <c r="LPO237" s="727"/>
      <c r="LPR237" s="403"/>
      <c r="LPS237" s="403"/>
      <c r="LQE237" s="727"/>
      <c r="LQH237" s="403"/>
      <c r="LQI237" s="403"/>
      <c r="LQU237" s="727"/>
      <c r="LQX237" s="403"/>
      <c r="LQY237" s="403"/>
      <c r="LRK237" s="727"/>
      <c r="LRN237" s="403"/>
      <c r="LRO237" s="403"/>
      <c r="LSA237" s="727"/>
      <c r="LSD237" s="403"/>
      <c r="LSE237" s="403"/>
      <c r="LSQ237" s="727"/>
      <c r="LST237" s="403"/>
      <c r="LSU237" s="403"/>
      <c r="LTG237" s="727"/>
      <c r="LTJ237" s="403"/>
      <c r="LTK237" s="403"/>
      <c r="LTW237" s="727"/>
      <c r="LTZ237" s="403"/>
      <c r="LUA237" s="403"/>
      <c r="LUM237" s="727"/>
      <c r="LUP237" s="403"/>
      <c r="LUQ237" s="403"/>
      <c r="LVC237" s="727"/>
      <c r="LVF237" s="403"/>
      <c r="LVG237" s="403"/>
      <c r="LVS237" s="727"/>
      <c r="LVV237" s="403"/>
      <c r="LVW237" s="403"/>
      <c r="LWI237" s="727"/>
      <c r="LWL237" s="403"/>
      <c r="LWM237" s="403"/>
      <c r="LWY237" s="727"/>
      <c r="LXB237" s="403"/>
      <c r="LXC237" s="403"/>
      <c r="LXO237" s="727"/>
      <c r="LXR237" s="403"/>
      <c r="LXS237" s="403"/>
      <c r="LYE237" s="727"/>
      <c r="LYH237" s="403"/>
      <c r="LYI237" s="403"/>
      <c r="LYU237" s="727"/>
      <c r="LYX237" s="403"/>
      <c r="LYY237" s="403"/>
      <c r="LZK237" s="727"/>
      <c r="LZN237" s="403"/>
      <c r="LZO237" s="403"/>
      <c r="MAA237" s="727"/>
      <c r="MAD237" s="403"/>
      <c r="MAE237" s="403"/>
      <c r="MAQ237" s="727"/>
      <c r="MAT237" s="403"/>
      <c r="MAU237" s="403"/>
      <c r="MBG237" s="727"/>
      <c r="MBJ237" s="403"/>
      <c r="MBK237" s="403"/>
      <c r="MBW237" s="727"/>
      <c r="MBZ237" s="403"/>
      <c r="MCA237" s="403"/>
      <c r="MCM237" s="727"/>
      <c r="MCP237" s="403"/>
      <c r="MCQ237" s="403"/>
      <c r="MDC237" s="727"/>
      <c r="MDF237" s="403"/>
      <c r="MDG237" s="403"/>
      <c r="MDS237" s="727"/>
      <c r="MDV237" s="403"/>
      <c r="MDW237" s="403"/>
      <c r="MEI237" s="727"/>
      <c r="MEL237" s="403"/>
      <c r="MEM237" s="403"/>
      <c r="MEY237" s="727"/>
      <c r="MFB237" s="403"/>
      <c r="MFC237" s="403"/>
      <c r="MFO237" s="727"/>
      <c r="MFR237" s="403"/>
      <c r="MFS237" s="403"/>
      <c r="MGE237" s="727"/>
      <c r="MGH237" s="403"/>
      <c r="MGI237" s="403"/>
      <c r="MGU237" s="727"/>
      <c r="MGX237" s="403"/>
      <c r="MGY237" s="403"/>
      <c r="MHK237" s="727"/>
      <c r="MHN237" s="403"/>
      <c r="MHO237" s="403"/>
      <c r="MIA237" s="727"/>
      <c r="MID237" s="403"/>
      <c r="MIE237" s="403"/>
      <c r="MIQ237" s="727"/>
      <c r="MIT237" s="403"/>
      <c r="MIU237" s="403"/>
      <c r="MJG237" s="727"/>
      <c r="MJJ237" s="403"/>
      <c r="MJK237" s="403"/>
      <c r="MJW237" s="727"/>
      <c r="MJZ237" s="403"/>
      <c r="MKA237" s="403"/>
      <c r="MKM237" s="727"/>
      <c r="MKP237" s="403"/>
      <c r="MKQ237" s="403"/>
      <c r="MLC237" s="727"/>
      <c r="MLF237" s="403"/>
      <c r="MLG237" s="403"/>
      <c r="MLS237" s="727"/>
      <c r="MLV237" s="403"/>
      <c r="MLW237" s="403"/>
      <c r="MMI237" s="727"/>
      <c r="MML237" s="403"/>
      <c r="MMM237" s="403"/>
      <c r="MMY237" s="727"/>
      <c r="MNB237" s="403"/>
      <c r="MNC237" s="403"/>
      <c r="MNO237" s="727"/>
      <c r="MNR237" s="403"/>
      <c r="MNS237" s="403"/>
      <c r="MOE237" s="727"/>
      <c r="MOH237" s="403"/>
      <c r="MOI237" s="403"/>
      <c r="MOU237" s="727"/>
      <c r="MOX237" s="403"/>
      <c r="MOY237" s="403"/>
      <c r="MPK237" s="727"/>
      <c r="MPN237" s="403"/>
      <c r="MPO237" s="403"/>
      <c r="MQA237" s="727"/>
      <c r="MQD237" s="403"/>
      <c r="MQE237" s="403"/>
      <c r="MQQ237" s="727"/>
      <c r="MQT237" s="403"/>
      <c r="MQU237" s="403"/>
      <c r="MRG237" s="727"/>
      <c r="MRJ237" s="403"/>
      <c r="MRK237" s="403"/>
      <c r="MRW237" s="727"/>
      <c r="MRZ237" s="403"/>
      <c r="MSA237" s="403"/>
      <c r="MSM237" s="727"/>
      <c r="MSP237" s="403"/>
      <c r="MSQ237" s="403"/>
      <c r="MTC237" s="727"/>
      <c r="MTF237" s="403"/>
      <c r="MTG237" s="403"/>
      <c r="MTS237" s="727"/>
      <c r="MTV237" s="403"/>
      <c r="MTW237" s="403"/>
      <c r="MUI237" s="727"/>
      <c r="MUL237" s="403"/>
      <c r="MUM237" s="403"/>
      <c r="MUY237" s="727"/>
      <c r="MVB237" s="403"/>
      <c r="MVC237" s="403"/>
      <c r="MVO237" s="727"/>
      <c r="MVR237" s="403"/>
      <c r="MVS237" s="403"/>
      <c r="MWE237" s="727"/>
      <c r="MWH237" s="403"/>
      <c r="MWI237" s="403"/>
      <c r="MWU237" s="727"/>
      <c r="MWX237" s="403"/>
      <c r="MWY237" s="403"/>
      <c r="MXK237" s="727"/>
      <c r="MXN237" s="403"/>
      <c r="MXO237" s="403"/>
      <c r="MYA237" s="727"/>
      <c r="MYD237" s="403"/>
      <c r="MYE237" s="403"/>
      <c r="MYQ237" s="727"/>
      <c r="MYT237" s="403"/>
      <c r="MYU237" s="403"/>
      <c r="MZG237" s="727"/>
      <c r="MZJ237" s="403"/>
      <c r="MZK237" s="403"/>
      <c r="MZW237" s="727"/>
      <c r="MZZ237" s="403"/>
      <c r="NAA237" s="403"/>
      <c r="NAM237" s="727"/>
      <c r="NAP237" s="403"/>
      <c r="NAQ237" s="403"/>
      <c r="NBC237" s="727"/>
      <c r="NBF237" s="403"/>
      <c r="NBG237" s="403"/>
      <c r="NBS237" s="727"/>
      <c r="NBV237" s="403"/>
      <c r="NBW237" s="403"/>
      <c r="NCI237" s="727"/>
      <c r="NCL237" s="403"/>
      <c r="NCM237" s="403"/>
      <c r="NCY237" s="727"/>
      <c r="NDB237" s="403"/>
      <c r="NDC237" s="403"/>
      <c r="NDO237" s="727"/>
      <c r="NDR237" s="403"/>
      <c r="NDS237" s="403"/>
      <c r="NEE237" s="727"/>
      <c r="NEH237" s="403"/>
      <c r="NEI237" s="403"/>
      <c r="NEU237" s="727"/>
      <c r="NEX237" s="403"/>
      <c r="NEY237" s="403"/>
      <c r="NFK237" s="727"/>
      <c r="NFN237" s="403"/>
      <c r="NFO237" s="403"/>
      <c r="NGA237" s="727"/>
      <c r="NGD237" s="403"/>
      <c r="NGE237" s="403"/>
      <c r="NGQ237" s="727"/>
      <c r="NGT237" s="403"/>
      <c r="NGU237" s="403"/>
      <c r="NHG237" s="727"/>
      <c r="NHJ237" s="403"/>
      <c r="NHK237" s="403"/>
      <c r="NHW237" s="727"/>
      <c r="NHZ237" s="403"/>
      <c r="NIA237" s="403"/>
      <c r="NIM237" s="727"/>
      <c r="NIP237" s="403"/>
      <c r="NIQ237" s="403"/>
      <c r="NJC237" s="727"/>
      <c r="NJF237" s="403"/>
      <c r="NJG237" s="403"/>
      <c r="NJS237" s="727"/>
      <c r="NJV237" s="403"/>
      <c r="NJW237" s="403"/>
      <c r="NKI237" s="727"/>
      <c r="NKL237" s="403"/>
      <c r="NKM237" s="403"/>
      <c r="NKY237" s="727"/>
      <c r="NLB237" s="403"/>
      <c r="NLC237" s="403"/>
      <c r="NLO237" s="727"/>
      <c r="NLR237" s="403"/>
      <c r="NLS237" s="403"/>
      <c r="NME237" s="727"/>
      <c r="NMH237" s="403"/>
      <c r="NMI237" s="403"/>
      <c r="NMU237" s="727"/>
      <c r="NMX237" s="403"/>
      <c r="NMY237" s="403"/>
      <c r="NNK237" s="727"/>
      <c r="NNN237" s="403"/>
      <c r="NNO237" s="403"/>
      <c r="NOA237" s="727"/>
      <c r="NOD237" s="403"/>
      <c r="NOE237" s="403"/>
      <c r="NOQ237" s="727"/>
      <c r="NOT237" s="403"/>
      <c r="NOU237" s="403"/>
      <c r="NPG237" s="727"/>
      <c r="NPJ237" s="403"/>
      <c r="NPK237" s="403"/>
      <c r="NPW237" s="727"/>
      <c r="NPZ237" s="403"/>
      <c r="NQA237" s="403"/>
      <c r="NQM237" s="727"/>
      <c r="NQP237" s="403"/>
      <c r="NQQ237" s="403"/>
      <c r="NRC237" s="727"/>
      <c r="NRF237" s="403"/>
      <c r="NRG237" s="403"/>
      <c r="NRS237" s="727"/>
      <c r="NRV237" s="403"/>
      <c r="NRW237" s="403"/>
      <c r="NSI237" s="727"/>
      <c r="NSL237" s="403"/>
      <c r="NSM237" s="403"/>
      <c r="NSY237" s="727"/>
      <c r="NTB237" s="403"/>
      <c r="NTC237" s="403"/>
      <c r="NTO237" s="727"/>
      <c r="NTR237" s="403"/>
      <c r="NTS237" s="403"/>
      <c r="NUE237" s="727"/>
      <c r="NUH237" s="403"/>
      <c r="NUI237" s="403"/>
      <c r="NUU237" s="727"/>
      <c r="NUX237" s="403"/>
      <c r="NUY237" s="403"/>
      <c r="NVK237" s="727"/>
      <c r="NVN237" s="403"/>
      <c r="NVO237" s="403"/>
      <c r="NWA237" s="727"/>
      <c r="NWD237" s="403"/>
      <c r="NWE237" s="403"/>
      <c r="NWQ237" s="727"/>
      <c r="NWT237" s="403"/>
      <c r="NWU237" s="403"/>
      <c r="NXG237" s="727"/>
      <c r="NXJ237" s="403"/>
      <c r="NXK237" s="403"/>
      <c r="NXW237" s="727"/>
      <c r="NXZ237" s="403"/>
      <c r="NYA237" s="403"/>
      <c r="NYM237" s="727"/>
      <c r="NYP237" s="403"/>
      <c r="NYQ237" s="403"/>
      <c r="NZC237" s="727"/>
      <c r="NZF237" s="403"/>
      <c r="NZG237" s="403"/>
      <c r="NZS237" s="727"/>
      <c r="NZV237" s="403"/>
      <c r="NZW237" s="403"/>
      <c r="OAI237" s="727"/>
      <c r="OAL237" s="403"/>
      <c r="OAM237" s="403"/>
      <c r="OAY237" s="727"/>
      <c r="OBB237" s="403"/>
      <c r="OBC237" s="403"/>
      <c r="OBO237" s="727"/>
      <c r="OBR237" s="403"/>
      <c r="OBS237" s="403"/>
      <c r="OCE237" s="727"/>
      <c r="OCH237" s="403"/>
      <c r="OCI237" s="403"/>
      <c r="OCU237" s="727"/>
      <c r="OCX237" s="403"/>
      <c r="OCY237" s="403"/>
      <c r="ODK237" s="727"/>
      <c r="ODN237" s="403"/>
      <c r="ODO237" s="403"/>
      <c r="OEA237" s="727"/>
      <c r="OED237" s="403"/>
      <c r="OEE237" s="403"/>
      <c r="OEQ237" s="727"/>
      <c r="OET237" s="403"/>
      <c r="OEU237" s="403"/>
      <c r="OFG237" s="727"/>
      <c r="OFJ237" s="403"/>
      <c r="OFK237" s="403"/>
      <c r="OFW237" s="727"/>
      <c r="OFZ237" s="403"/>
      <c r="OGA237" s="403"/>
      <c r="OGM237" s="727"/>
      <c r="OGP237" s="403"/>
      <c r="OGQ237" s="403"/>
      <c r="OHC237" s="727"/>
      <c r="OHF237" s="403"/>
      <c r="OHG237" s="403"/>
      <c r="OHS237" s="727"/>
      <c r="OHV237" s="403"/>
      <c r="OHW237" s="403"/>
      <c r="OII237" s="727"/>
      <c r="OIL237" s="403"/>
      <c r="OIM237" s="403"/>
      <c r="OIY237" s="727"/>
      <c r="OJB237" s="403"/>
      <c r="OJC237" s="403"/>
      <c r="OJO237" s="727"/>
      <c r="OJR237" s="403"/>
      <c r="OJS237" s="403"/>
      <c r="OKE237" s="727"/>
      <c r="OKH237" s="403"/>
      <c r="OKI237" s="403"/>
      <c r="OKU237" s="727"/>
      <c r="OKX237" s="403"/>
      <c r="OKY237" s="403"/>
      <c r="OLK237" s="727"/>
      <c r="OLN237" s="403"/>
      <c r="OLO237" s="403"/>
      <c r="OMA237" s="727"/>
      <c r="OMD237" s="403"/>
      <c r="OME237" s="403"/>
      <c r="OMQ237" s="727"/>
      <c r="OMT237" s="403"/>
      <c r="OMU237" s="403"/>
      <c r="ONG237" s="727"/>
      <c r="ONJ237" s="403"/>
      <c r="ONK237" s="403"/>
      <c r="ONW237" s="727"/>
      <c r="ONZ237" s="403"/>
      <c r="OOA237" s="403"/>
      <c r="OOM237" s="727"/>
      <c r="OOP237" s="403"/>
      <c r="OOQ237" s="403"/>
      <c r="OPC237" s="727"/>
      <c r="OPF237" s="403"/>
      <c r="OPG237" s="403"/>
      <c r="OPS237" s="727"/>
      <c r="OPV237" s="403"/>
      <c r="OPW237" s="403"/>
      <c r="OQI237" s="727"/>
      <c r="OQL237" s="403"/>
      <c r="OQM237" s="403"/>
      <c r="OQY237" s="727"/>
      <c r="ORB237" s="403"/>
      <c r="ORC237" s="403"/>
      <c r="ORO237" s="727"/>
      <c r="ORR237" s="403"/>
      <c r="ORS237" s="403"/>
      <c r="OSE237" s="727"/>
      <c r="OSH237" s="403"/>
      <c r="OSI237" s="403"/>
      <c r="OSU237" s="727"/>
      <c r="OSX237" s="403"/>
      <c r="OSY237" s="403"/>
      <c r="OTK237" s="727"/>
      <c r="OTN237" s="403"/>
      <c r="OTO237" s="403"/>
      <c r="OUA237" s="727"/>
      <c r="OUD237" s="403"/>
      <c r="OUE237" s="403"/>
      <c r="OUQ237" s="727"/>
      <c r="OUT237" s="403"/>
      <c r="OUU237" s="403"/>
      <c r="OVG237" s="727"/>
      <c r="OVJ237" s="403"/>
      <c r="OVK237" s="403"/>
      <c r="OVW237" s="727"/>
      <c r="OVZ237" s="403"/>
      <c r="OWA237" s="403"/>
      <c r="OWM237" s="727"/>
      <c r="OWP237" s="403"/>
      <c r="OWQ237" s="403"/>
      <c r="OXC237" s="727"/>
      <c r="OXF237" s="403"/>
      <c r="OXG237" s="403"/>
      <c r="OXS237" s="727"/>
      <c r="OXV237" s="403"/>
      <c r="OXW237" s="403"/>
      <c r="OYI237" s="727"/>
      <c r="OYL237" s="403"/>
      <c r="OYM237" s="403"/>
      <c r="OYY237" s="727"/>
      <c r="OZB237" s="403"/>
      <c r="OZC237" s="403"/>
      <c r="OZO237" s="727"/>
      <c r="OZR237" s="403"/>
      <c r="OZS237" s="403"/>
      <c r="PAE237" s="727"/>
      <c r="PAH237" s="403"/>
      <c r="PAI237" s="403"/>
      <c r="PAU237" s="727"/>
      <c r="PAX237" s="403"/>
      <c r="PAY237" s="403"/>
      <c r="PBK237" s="727"/>
      <c r="PBN237" s="403"/>
      <c r="PBO237" s="403"/>
      <c r="PCA237" s="727"/>
      <c r="PCD237" s="403"/>
      <c r="PCE237" s="403"/>
      <c r="PCQ237" s="727"/>
      <c r="PCT237" s="403"/>
      <c r="PCU237" s="403"/>
      <c r="PDG237" s="727"/>
      <c r="PDJ237" s="403"/>
      <c r="PDK237" s="403"/>
      <c r="PDW237" s="727"/>
      <c r="PDZ237" s="403"/>
      <c r="PEA237" s="403"/>
      <c r="PEM237" s="727"/>
      <c r="PEP237" s="403"/>
      <c r="PEQ237" s="403"/>
      <c r="PFC237" s="727"/>
      <c r="PFF237" s="403"/>
      <c r="PFG237" s="403"/>
      <c r="PFS237" s="727"/>
      <c r="PFV237" s="403"/>
      <c r="PFW237" s="403"/>
      <c r="PGI237" s="727"/>
      <c r="PGL237" s="403"/>
      <c r="PGM237" s="403"/>
      <c r="PGY237" s="727"/>
      <c r="PHB237" s="403"/>
      <c r="PHC237" s="403"/>
      <c r="PHO237" s="727"/>
      <c r="PHR237" s="403"/>
      <c r="PHS237" s="403"/>
      <c r="PIE237" s="727"/>
      <c r="PIH237" s="403"/>
      <c r="PII237" s="403"/>
      <c r="PIU237" s="727"/>
      <c r="PIX237" s="403"/>
      <c r="PIY237" s="403"/>
      <c r="PJK237" s="727"/>
      <c r="PJN237" s="403"/>
      <c r="PJO237" s="403"/>
      <c r="PKA237" s="727"/>
      <c r="PKD237" s="403"/>
      <c r="PKE237" s="403"/>
      <c r="PKQ237" s="727"/>
      <c r="PKT237" s="403"/>
      <c r="PKU237" s="403"/>
      <c r="PLG237" s="727"/>
      <c r="PLJ237" s="403"/>
      <c r="PLK237" s="403"/>
      <c r="PLW237" s="727"/>
      <c r="PLZ237" s="403"/>
      <c r="PMA237" s="403"/>
      <c r="PMM237" s="727"/>
      <c r="PMP237" s="403"/>
      <c r="PMQ237" s="403"/>
      <c r="PNC237" s="727"/>
      <c r="PNF237" s="403"/>
      <c r="PNG237" s="403"/>
      <c r="PNS237" s="727"/>
      <c r="PNV237" s="403"/>
      <c r="PNW237" s="403"/>
      <c r="POI237" s="727"/>
      <c r="POL237" s="403"/>
      <c r="POM237" s="403"/>
      <c r="POY237" s="727"/>
      <c r="PPB237" s="403"/>
      <c r="PPC237" s="403"/>
      <c r="PPO237" s="727"/>
      <c r="PPR237" s="403"/>
      <c r="PPS237" s="403"/>
      <c r="PQE237" s="727"/>
      <c r="PQH237" s="403"/>
      <c r="PQI237" s="403"/>
      <c r="PQU237" s="727"/>
      <c r="PQX237" s="403"/>
      <c r="PQY237" s="403"/>
      <c r="PRK237" s="727"/>
      <c r="PRN237" s="403"/>
      <c r="PRO237" s="403"/>
      <c r="PSA237" s="727"/>
      <c r="PSD237" s="403"/>
      <c r="PSE237" s="403"/>
      <c r="PSQ237" s="727"/>
      <c r="PST237" s="403"/>
      <c r="PSU237" s="403"/>
      <c r="PTG237" s="727"/>
      <c r="PTJ237" s="403"/>
      <c r="PTK237" s="403"/>
      <c r="PTW237" s="727"/>
      <c r="PTZ237" s="403"/>
      <c r="PUA237" s="403"/>
      <c r="PUM237" s="727"/>
      <c r="PUP237" s="403"/>
      <c r="PUQ237" s="403"/>
      <c r="PVC237" s="727"/>
      <c r="PVF237" s="403"/>
      <c r="PVG237" s="403"/>
      <c r="PVS237" s="727"/>
      <c r="PVV237" s="403"/>
      <c r="PVW237" s="403"/>
      <c r="PWI237" s="727"/>
      <c r="PWL237" s="403"/>
      <c r="PWM237" s="403"/>
      <c r="PWY237" s="727"/>
      <c r="PXB237" s="403"/>
      <c r="PXC237" s="403"/>
      <c r="PXO237" s="727"/>
      <c r="PXR237" s="403"/>
      <c r="PXS237" s="403"/>
      <c r="PYE237" s="727"/>
      <c r="PYH237" s="403"/>
      <c r="PYI237" s="403"/>
      <c r="PYU237" s="727"/>
      <c r="PYX237" s="403"/>
      <c r="PYY237" s="403"/>
      <c r="PZK237" s="727"/>
      <c r="PZN237" s="403"/>
      <c r="PZO237" s="403"/>
      <c r="QAA237" s="727"/>
      <c r="QAD237" s="403"/>
      <c r="QAE237" s="403"/>
      <c r="QAQ237" s="727"/>
      <c r="QAT237" s="403"/>
      <c r="QAU237" s="403"/>
      <c r="QBG237" s="727"/>
      <c r="QBJ237" s="403"/>
      <c r="QBK237" s="403"/>
      <c r="QBW237" s="727"/>
      <c r="QBZ237" s="403"/>
      <c r="QCA237" s="403"/>
      <c r="QCM237" s="727"/>
      <c r="QCP237" s="403"/>
      <c r="QCQ237" s="403"/>
      <c r="QDC237" s="727"/>
      <c r="QDF237" s="403"/>
      <c r="QDG237" s="403"/>
      <c r="QDS237" s="727"/>
      <c r="QDV237" s="403"/>
      <c r="QDW237" s="403"/>
      <c r="QEI237" s="727"/>
      <c r="QEL237" s="403"/>
      <c r="QEM237" s="403"/>
      <c r="QEY237" s="727"/>
      <c r="QFB237" s="403"/>
      <c r="QFC237" s="403"/>
      <c r="QFO237" s="727"/>
      <c r="QFR237" s="403"/>
      <c r="QFS237" s="403"/>
      <c r="QGE237" s="727"/>
      <c r="QGH237" s="403"/>
      <c r="QGI237" s="403"/>
      <c r="QGU237" s="727"/>
      <c r="QGX237" s="403"/>
      <c r="QGY237" s="403"/>
      <c r="QHK237" s="727"/>
      <c r="QHN237" s="403"/>
      <c r="QHO237" s="403"/>
      <c r="QIA237" s="727"/>
      <c r="QID237" s="403"/>
      <c r="QIE237" s="403"/>
      <c r="QIQ237" s="727"/>
      <c r="QIT237" s="403"/>
      <c r="QIU237" s="403"/>
      <c r="QJG237" s="727"/>
      <c r="QJJ237" s="403"/>
      <c r="QJK237" s="403"/>
      <c r="QJW237" s="727"/>
      <c r="QJZ237" s="403"/>
      <c r="QKA237" s="403"/>
      <c r="QKM237" s="727"/>
      <c r="QKP237" s="403"/>
      <c r="QKQ237" s="403"/>
      <c r="QLC237" s="727"/>
      <c r="QLF237" s="403"/>
      <c r="QLG237" s="403"/>
      <c r="QLS237" s="727"/>
      <c r="QLV237" s="403"/>
      <c r="QLW237" s="403"/>
      <c r="QMI237" s="727"/>
      <c r="QML237" s="403"/>
      <c r="QMM237" s="403"/>
      <c r="QMY237" s="727"/>
      <c r="QNB237" s="403"/>
      <c r="QNC237" s="403"/>
      <c r="QNO237" s="727"/>
      <c r="QNR237" s="403"/>
      <c r="QNS237" s="403"/>
      <c r="QOE237" s="727"/>
      <c r="QOH237" s="403"/>
      <c r="QOI237" s="403"/>
      <c r="QOU237" s="727"/>
      <c r="QOX237" s="403"/>
      <c r="QOY237" s="403"/>
      <c r="QPK237" s="727"/>
      <c r="QPN237" s="403"/>
      <c r="QPO237" s="403"/>
      <c r="QQA237" s="727"/>
      <c r="QQD237" s="403"/>
      <c r="QQE237" s="403"/>
      <c r="QQQ237" s="727"/>
      <c r="QQT237" s="403"/>
      <c r="QQU237" s="403"/>
      <c r="QRG237" s="727"/>
      <c r="QRJ237" s="403"/>
      <c r="QRK237" s="403"/>
      <c r="QRW237" s="727"/>
      <c r="QRZ237" s="403"/>
      <c r="QSA237" s="403"/>
      <c r="QSM237" s="727"/>
      <c r="QSP237" s="403"/>
      <c r="QSQ237" s="403"/>
      <c r="QTC237" s="727"/>
      <c r="QTF237" s="403"/>
      <c r="QTG237" s="403"/>
      <c r="QTS237" s="727"/>
      <c r="QTV237" s="403"/>
      <c r="QTW237" s="403"/>
      <c r="QUI237" s="727"/>
      <c r="QUL237" s="403"/>
      <c r="QUM237" s="403"/>
      <c r="QUY237" s="727"/>
      <c r="QVB237" s="403"/>
      <c r="QVC237" s="403"/>
      <c r="QVO237" s="727"/>
      <c r="QVR237" s="403"/>
      <c r="QVS237" s="403"/>
      <c r="QWE237" s="727"/>
      <c r="QWH237" s="403"/>
      <c r="QWI237" s="403"/>
      <c r="QWU237" s="727"/>
      <c r="QWX237" s="403"/>
      <c r="QWY237" s="403"/>
      <c r="QXK237" s="727"/>
      <c r="QXN237" s="403"/>
      <c r="QXO237" s="403"/>
      <c r="QYA237" s="727"/>
      <c r="QYD237" s="403"/>
      <c r="QYE237" s="403"/>
      <c r="QYQ237" s="727"/>
      <c r="QYT237" s="403"/>
      <c r="QYU237" s="403"/>
      <c r="QZG237" s="727"/>
      <c r="QZJ237" s="403"/>
      <c r="QZK237" s="403"/>
      <c r="QZW237" s="727"/>
      <c r="QZZ237" s="403"/>
      <c r="RAA237" s="403"/>
      <c r="RAM237" s="727"/>
      <c r="RAP237" s="403"/>
      <c r="RAQ237" s="403"/>
      <c r="RBC237" s="727"/>
      <c r="RBF237" s="403"/>
      <c r="RBG237" s="403"/>
      <c r="RBS237" s="727"/>
      <c r="RBV237" s="403"/>
      <c r="RBW237" s="403"/>
      <c r="RCI237" s="727"/>
      <c r="RCL237" s="403"/>
      <c r="RCM237" s="403"/>
      <c r="RCY237" s="727"/>
      <c r="RDB237" s="403"/>
      <c r="RDC237" s="403"/>
      <c r="RDO237" s="727"/>
      <c r="RDR237" s="403"/>
      <c r="RDS237" s="403"/>
      <c r="REE237" s="727"/>
      <c r="REH237" s="403"/>
      <c r="REI237" s="403"/>
      <c r="REU237" s="727"/>
      <c r="REX237" s="403"/>
      <c r="REY237" s="403"/>
      <c r="RFK237" s="727"/>
      <c r="RFN237" s="403"/>
      <c r="RFO237" s="403"/>
      <c r="RGA237" s="727"/>
      <c r="RGD237" s="403"/>
      <c r="RGE237" s="403"/>
      <c r="RGQ237" s="727"/>
      <c r="RGT237" s="403"/>
      <c r="RGU237" s="403"/>
      <c r="RHG237" s="727"/>
      <c r="RHJ237" s="403"/>
      <c r="RHK237" s="403"/>
      <c r="RHW237" s="727"/>
      <c r="RHZ237" s="403"/>
      <c r="RIA237" s="403"/>
      <c r="RIM237" s="727"/>
      <c r="RIP237" s="403"/>
      <c r="RIQ237" s="403"/>
      <c r="RJC237" s="727"/>
      <c r="RJF237" s="403"/>
      <c r="RJG237" s="403"/>
      <c r="RJS237" s="727"/>
      <c r="RJV237" s="403"/>
      <c r="RJW237" s="403"/>
      <c r="RKI237" s="727"/>
      <c r="RKL237" s="403"/>
      <c r="RKM237" s="403"/>
      <c r="RKY237" s="727"/>
      <c r="RLB237" s="403"/>
      <c r="RLC237" s="403"/>
      <c r="RLO237" s="727"/>
      <c r="RLR237" s="403"/>
      <c r="RLS237" s="403"/>
      <c r="RME237" s="727"/>
      <c r="RMH237" s="403"/>
      <c r="RMI237" s="403"/>
      <c r="RMU237" s="727"/>
      <c r="RMX237" s="403"/>
      <c r="RMY237" s="403"/>
      <c r="RNK237" s="727"/>
      <c r="RNN237" s="403"/>
      <c r="RNO237" s="403"/>
      <c r="ROA237" s="727"/>
      <c r="ROD237" s="403"/>
      <c r="ROE237" s="403"/>
      <c r="ROQ237" s="727"/>
      <c r="ROT237" s="403"/>
      <c r="ROU237" s="403"/>
      <c r="RPG237" s="727"/>
      <c r="RPJ237" s="403"/>
      <c r="RPK237" s="403"/>
      <c r="RPW237" s="727"/>
      <c r="RPZ237" s="403"/>
      <c r="RQA237" s="403"/>
      <c r="RQM237" s="727"/>
      <c r="RQP237" s="403"/>
      <c r="RQQ237" s="403"/>
      <c r="RRC237" s="727"/>
      <c r="RRF237" s="403"/>
      <c r="RRG237" s="403"/>
      <c r="RRS237" s="727"/>
      <c r="RRV237" s="403"/>
      <c r="RRW237" s="403"/>
      <c r="RSI237" s="727"/>
      <c r="RSL237" s="403"/>
      <c r="RSM237" s="403"/>
      <c r="RSY237" s="727"/>
      <c r="RTB237" s="403"/>
      <c r="RTC237" s="403"/>
      <c r="RTO237" s="727"/>
      <c r="RTR237" s="403"/>
      <c r="RTS237" s="403"/>
      <c r="RUE237" s="727"/>
      <c r="RUH237" s="403"/>
      <c r="RUI237" s="403"/>
      <c r="RUU237" s="727"/>
      <c r="RUX237" s="403"/>
      <c r="RUY237" s="403"/>
      <c r="RVK237" s="727"/>
      <c r="RVN237" s="403"/>
      <c r="RVO237" s="403"/>
      <c r="RWA237" s="727"/>
      <c r="RWD237" s="403"/>
      <c r="RWE237" s="403"/>
      <c r="RWQ237" s="727"/>
      <c r="RWT237" s="403"/>
      <c r="RWU237" s="403"/>
      <c r="RXG237" s="727"/>
      <c r="RXJ237" s="403"/>
      <c r="RXK237" s="403"/>
      <c r="RXW237" s="727"/>
      <c r="RXZ237" s="403"/>
      <c r="RYA237" s="403"/>
      <c r="RYM237" s="727"/>
      <c r="RYP237" s="403"/>
      <c r="RYQ237" s="403"/>
      <c r="RZC237" s="727"/>
      <c r="RZF237" s="403"/>
      <c r="RZG237" s="403"/>
      <c r="RZS237" s="727"/>
      <c r="RZV237" s="403"/>
      <c r="RZW237" s="403"/>
      <c r="SAI237" s="727"/>
      <c r="SAL237" s="403"/>
      <c r="SAM237" s="403"/>
      <c r="SAY237" s="727"/>
      <c r="SBB237" s="403"/>
      <c r="SBC237" s="403"/>
      <c r="SBO237" s="727"/>
      <c r="SBR237" s="403"/>
      <c r="SBS237" s="403"/>
      <c r="SCE237" s="727"/>
      <c r="SCH237" s="403"/>
      <c r="SCI237" s="403"/>
      <c r="SCU237" s="727"/>
      <c r="SCX237" s="403"/>
      <c r="SCY237" s="403"/>
      <c r="SDK237" s="727"/>
      <c r="SDN237" s="403"/>
      <c r="SDO237" s="403"/>
      <c r="SEA237" s="727"/>
      <c r="SED237" s="403"/>
      <c r="SEE237" s="403"/>
      <c r="SEQ237" s="727"/>
      <c r="SET237" s="403"/>
      <c r="SEU237" s="403"/>
      <c r="SFG237" s="727"/>
      <c r="SFJ237" s="403"/>
      <c r="SFK237" s="403"/>
      <c r="SFW237" s="727"/>
      <c r="SFZ237" s="403"/>
      <c r="SGA237" s="403"/>
      <c r="SGM237" s="727"/>
      <c r="SGP237" s="403"/>
      <c r="SGQ237" s="403"/>
      <c r="SHC237" s="727"/>
      <c r="SHF237" s="403"/>
      <c r="SHG237" s="403"/>
      <c r="SHS237" s="727"/>
      <c r="SHV237" s="403"/>
      <c r="SHW237" s="403"/>
      <c r="SII237" s="727"/>
      <c r="SIL237" s="403"/>
      <c r="SIM237" s="403"/>
      <c r="SIY237" s="727"/>
      <c r="SJB237" s="403"/>
      <c r="SJC237" s="403"/>
      <c r="SJO237" s="727"/>
      <c r="SJR237" s="403"/>
      <c r="SJS237" s="403"/>
      <c r="SKE237" s="727"/>
      <c r="SKH237" s="403"/>
      <c r="SKI237" s="403"/>
      <c r="SKU237" s="727"/>
      <c r="SKX237" s="403"/>
      <c r="SKY237" s="403"/>
      <c r="SLK237" s="727"/>
      <c r="SLN237" s="403"/>
      <c r="SLO237" s="403"/>
      <c r="SMA237" s="727"/>
      <c r="SMD237" s="403"/>
      <c r="SME237" s="403"/>
      <c r="SMQ237" s="727"/>
      <c r="SMT237" s="403"/>
      <c r="SMU237" s="403"/>
      <c r="SNG237" s="727"/>
      <c r="SNJ237" s="403"/>
      <c r="SNK237" s="403"/>
      <c r="SNW237" s="727"/>
      <c r="SNZ237" s="403"/>
      <c r="SOA237" s="403"/>
      <c r="SOM237" s="727"/>
      <c r="SOP237" s="403"/>
      <c r="SOQ237" s="403"/>
      <c r="SPC237" s="727"/>
      <c r="SPF237" s="403"/>
      <c r="SPG237" s="403"/>
      <c r="SPS237" s="727"/>
      <c r="SPV237" s="403"/>
      <c r="SPW237" s="403"/>
      <c r="SQI237" s="727"/>
      <c r="SQL237" s="403"/>
      <c r="SQM237" s="403"/>
      <c r="SQY237" s="727"/>
      <c r="SRB237" s="403"/>
      <c r="SRC237" s="403"/>
      <c r="SRO237" s="727"/>
      <c r="SRR237" s="403"/>
      <c r="SRS237" s="403"/>
      <c r="SSE237" s="727"/>
      <c r="SSH237" s="403"/>
      <c r="SSI237" s="403"/>
      <c r="SSU237" s="727"/>
      <c r="SSX237" s="403"/>
      <c r="SSY237" s="403"/>
      <c r="STK237" s="727"/>
      <c r="STN237" s="403"/>
      <c r="STO237" s="403"/>
      <c r="SUA237" s="727"/>
      <c r="SUD237" s="403"/>
      <c r="SUE237" s="403"/>
      <c r="SUQ237" s="727"/>
      <c r="SUT237" s="403"/>
      <c r="SUU237" s="403"/>
      <c r="SVG237" s="727"/>
      <c r="SVJ237" s="403"/>
      <c r="SVK237" s="403"/>
      <c r="SVW237" s="727"/>
      <c r="SVZ237" s="403"/>
      <c r="SWA237" s="403"/>
      <c r="SWM237" s="727"/>
      <c r="SWP237" s="403"/>
      <c r="SWQ237" s="403"/>
      <c r="SXC237" s="727"/>
      <c r="SXF237" s="403"/>
      <c r="SXG237" s="403"/>
      <c r="SXS237" s="727"/>
      <c r="SXV237" s="403"/>
      <c r="SXW237" s="403"/>
      <c r="SYI237" s="727"/>
      <c r="SYL237" s="403"/>
      <c r="SYM237" s="403"/>
      <c r="SYY237" s="727"/>
      <c r="SZB237" s="403"/>
      <c r="SZC237" s="403"/>
      <c r="SZO237" s="727"/>
      <c r="SZR237" s="403"/>
      <c r="SZS237" s="403"/>
      <c r="TAE237" s="727"/>
      <c r="TAH237" s="403"/>
      <c r="TAI237" s="403"/>
      <c r="TAU237" s="727"/>
      <c r="TAX237" s="403"/>
      <c r="TAY237" s="403"/>
      <c r="TBK237" s="727"/>
      <c r="TBN237" s="403"/>
      <c r="TBO237" s="403"/>
      <c r="TCA237" s="727"/>
      <c r="TCD237" s="403"/>
      <c r="TCE237" s="403"/>
      <c r="TCQ237" s="727"/>
      <c r="TCT237" s="403"/>
      <c r="TCU237" s="403"/>
      <c r="TDG237" s="727"/>
      <c r="TDJ237" s="403"/>
      <c r="TDK237" s="403"/>
      <c r="TDW237" s="727"/>
      <c r="TDZ237" s="403"/>
      <c r="TEA237" s="403"/>
      <c r="TEM237" s="727"/>
      <c r="TEP237" s="403"/>
      <c r="TEQ237" s="403"/>
      <c r="TFC237" s="727"/>
      <c r="TFF237" s="403"/>
      <c r="TFG237" s="403"/>
      <c r="TFS237" s="727"/>
      <c r="TFV237" s="403"/>
      <c r="TFW237" s="403"/>
      <c r="TGI237" s="727"/>
      <c r="TGL237" s="403"/>
      <c r="TGM237" s="403"/>
      <c r="TGY237" s="727"/>
      <c r="THB237" s="403"/>
      <c r="THC237" s="403"/>
      <c r="THO237" s="727"/>
      <c r="THR237" s="403"/>
      <c r="THS237" s="403"/>
      <c r="TIE237" s="727"/>
      <c r="TIH237" s="403"/>
      <c r="TII237" s="403"/>
      <c r="TIU237" s="727"/>
      <c r="TIX237" s="403"/>
      <c r="TIY237" s="403"/>
      <c r="TJK237" s="727"/>
      <c r="TJN237" s="403"/>
      <c r="TJO237" s="403"/>
      <c r="TKA237" s="727"/>
      <c r="TKD237" s="403"/>
      <c r="TKE237" s="403"/>
      <c r="TKQ237" s="727"/>
      <c r="TKT237" s="403"/>
      <c r="TKU237" s="403"/>
      <c r="TLG237" s="727"/>
      <c r="TLJ237" s="403"/>
      <c r="TLK237" s="403"/>
      <c r="TLW237" s="727"/>
      <c r="TLZ237" s="403"/>
      <c r="TMA237" s="403"/>
      <c r="TMM237" s="727"/>
      <c r="TMP237" s="403"/>
      <c r="TMQ237" s="403"/>
      <c r="TNC237" s="727"/>
      <c r="TNF237" s="403"/>
      <c r="TNG237" s="403"/>
      <c r="TNS237" s="727"/>
      <c r="TNV237" s="403"/>
      <c r="TNW237" s="403"/>
      <c r="TOI237" s="727"/>
      <c r="TOL237" s="403"/>
      <c r="TOM237" s="403"/>
      <c r="TOY237" s="727"/>
      <c r="TPB237" s="403"/>
      <c r="TPC237" s="403"/>
      <c r="TPO237" s="727"/>
      <c r="TPR237" s="403"/>
      <c r="TPS237" s="403"/>
      <c r="TQE237" s="727"/>
      <c r="TQH237" s="403"/>
      <c r="TQI237" s="403"/>
      <c r="TQU237" s="727"/>
      <c r="TQX237" s="403"/>
      <c r="TQY237" s="403"/>
      <c r="TRK237" s="727"/>
      <c r="TRN237" s="403"/>
      <c r="TRO237" s="403"/>
      <c r="TSA237" s="727"/>
      <c r="TSD237" s="403"/>
      <c r="TSE237" s="403"/>
      <c r="TSQ237" s="727"/>
      <c r="TST237" s="403"/>
      <c r="TSU237" s="403"/>
      <c r="TTG237" s="727"/>
      <c r="TTJ237" s="403"/>
      <c r="TTK237" s="403"/>
      <c r="TTW237" s="727"/>
      <c r="TTZ237" s="403"/>
      <c r="TUA237" s="403"/>
      <c r="TUM237" s="727"/>
      <c r="TUP237" s="403"/>
      <c r="TUQ237" s="403"/>
      <c r="TVC237" s="727"/>
      <c r="TVF237" s="403"/>
      <c r="TVG237" s="403"/>
      <c r="TVS237" s="727"/>
      <c r="TVV237" s="403"/>
      <c r="TVW237" s="403"/>
      <c r="TWI237" s="727"/>
      <c r="TWL237" s="403"/>
      <c r="TWM237" s="403"/>
      <c r="TWY237" s="727"/>
      <c r="TXB237" s="403"/>
      <c r="TXC237" s="403"/>
      <c r="TXO237" s="727"/>
      <c r="TXR237" s="403"/>
      <c r="TXS237" s="403"/>
      <c r="TYE237" s="727"/>
      <c r="TYH237" s="403"/>
      <c r="TYI237" s="403"/>
      <c r="TYU237" s="727"/>
      <c r="TYX237" s="403"/>
      <c r="TYY237" s="403"/>
      <c r="TZK237" s="727"/>
      <c r="TZN237" s="403"/>
      <c r="TZO237" s="403"/>
      <c r="UAA237" s="727"/>
      <c r="UAD237" s="403"/>
      <c r="UAE237" s="403"/>
      <c r="UAQ237" s="727"/>
      <c r="UAT237" s="403"/>
      <c r="UAU237" s="403"/>
      <c r="UBG237" s="727"/>
      <c r="UBJ237" s="403"/>
      <c r="UBK237" s="403"/>
      <c r="UBW237" s="727"/>
      <c r="UBZ237" s="403"/>
      <c r="UCA237" s="403"/>
      <c r="UCM237" s="727"/>
      <c r="UCP237" s="403"/>
      <c r="UCQ237" s="403"/>
      <c r="UDC237" s="727"/>
      <c r="UDF237" s="403"/>
      <c r="UDG237" s="403"/>
      <c r="UDS237" s="727"/>
      <c r="UDV237" s="403"/>
      <c r="UDW237" s="403"/>
      <c r="UEI237" s="727"/>
      <c r="UEL237" s="403"/>
      <c r="UEM237" s="403"/>
      <c r="UEY237" s="727"/>
      <c r="UFB237" s="403"/>
      <c r="UFC237" s="403"/>
      <c r="UFO237" s="727"/>
      <c r="UFR237" s="403"/>
      <c r="UFS237" s="403"/>
      <c r="UGE237" s="727"/>
      <c r="UGH237" s="403"/>
      <c r="UGI237" s="403"/>
      <c r="UGU237" s="727"/>
      <c r="UGX237" s="403"/>
      <c r="UGY237" s="403"/>
      <c r="UHK237" s="727"/>
      <c r="UHN237" s="403"/>
      <c r="UHO237" s="403"/>
      <c r="UIA237" s="727"/>
      <c r="UID237" s="403"/>
      <c r="UIE237" s="403"/>
      <c r="UIQ237" s="727"/>
      <c r="UIT237" s="403"/>
      <c r="UIU237" s="403"/>
      <c r="UJG237" s="727"/>
      <c r="UJJ237" s="403"/>
      <c r="UJK237" s="403"/>
      <c r="UJW237" s="727"/>
      <c r="UJZ237" s="403"/>
      <c r="UKA237" s="403"/>
      <c r="UKM237" s="727"/>
      <c r="UKP237" s="403"/>
      <c r="UKQ237" s="403"/>
      <c r="ULC237" s="727"/>
      <c r="ULF237" s="403"/>
      <c r="ULG237" s="403"/>
      <c r="ULS237" s="727"/>
      <c r="ULV237" s="403"/>
      <c r="ULW237" s="403"/>
      <c r="UMI237" s="727"/>
      <c r="UML237" s="403"/>
      <c r="UMM237" s="403"/>
      <c r="UMY237" s="727"/>
      <c r="UNB237" s="403"/>
      <c r="UNC237" s="403"/>
      <c r="UNO237" s="727"/>
      <c r="UNR237" s="403"/>
      <c r="UNS237" s="403"/>
      <c r="UOE237" s="727"/>
      <c r="UOH237" s="403"/>
      <c r="UOI237" s="403"/>
      <c r="UOU237" s="727"/>
      <c r="UOX237" s="403"/>
      <c r="UOY237" s="403"/>
      <c r="UPK237" s="727"/>
      <c r="UPN237" s="403"/>
      <c r="UPO237" s="403"/>
      <c r="UQA237" s="727"/>
      <c r="UQD237" s="403"/>
      <c r="UQE237" s="403"/>
      <c r="UQQ237" s="727"/>
      <c r="UQT237" s="403"/>
      <c r="UQU237" s="403"/>
      <c r="URG237" s="727"/>
      <c r="URJ237" s="403"/>
      <c r="URK237" s="403"/>
      <c r="URW237" s="727"/>
      <c r="URZ237" s="403"/>
      <c r="USA237" s="403"/>
      <c r="USM237" s="727"/>
      <c r="USP237" s="403"/>
      <c r="USQ237" s="403"/>
      <c r="UTC237" s="727"/>
      <c r="UTF237" s="403"/>
      <c r="UTG237" s="403"/>
      <c r="UTS237" s="727"/>
      <c r="UTV237" s="403"/>
      <c r="UTW237" s="403"/>
      <c r="UUI237" s="727"/>
      <c r="UUL237" s="403"/>
      <c r="UUM237" s="403"/>
      <c r="UUY237" s="727"/>
      <c r="UVB237" s="403"/>
      <c r="UVC237" s="403"/>
      <c r="UVO237" s="727"/>
      <c r="UVR237" s="403"/>
      <c r="UVS237" s="403"/>
      <c r="UWE237" s="727"/>
      <c r="UWH237" s="403"/>
      <c r="UWI237" s="403"/>
      <c r="UWU237" s="727"/>
      <c r="UWX237" s="403"/>
      <c r="UWY237" s="403"/>
      <c r="UXK237" s="727"/>
      <c r="UXN237" s="403"/>
      <c r="UXO237" s="403"/>
      <c r="UYA237" s="727"/>
      <c r="UYD237" s="403"/>
      <c r="UYE237" s="403"/>
      <c r="UYQ237" s="727"/>
      <c r="UYT237" s="403"/>
      <c r="UYU237" s="403"/>
      <c r="UZG237" s="727"/>
      <c r="UZJ237" s="403"/>
      <c r="UZK237" s="403"/>
      <c r="UZW237" s="727"/>
      <c r="UZZ237" s="403"/>
      <c r="VAA237" s="403"/>
      <c r="VAM237" s="727"/>
      <c r="VAP237" s="403"/>
      <c r="VAQ237" s="403"/>
      <c r="VBC237" s="727"/>
      <c r="VBF237" s="403"/>
      <c r="VBG237" s="403"/>
      <c r="VBS237" s="727"/>
      <c r="VBV237" s="403"/>
      <c r="VBW237" s="403"/>
      <c r="VCI237" s="727"/>
      <c r="VCL237" s="403"/>
      <c r="VCM237" s="403"/>
      <c r="VCY237" s="727"/>
      <c r="VDB237" s="403"/>
      <c r="VDC237" s="403"/>
      <c r="VDO237" s="727"/>
      <c r="VDR237" s="403"/>
      <c r="VDS237" s="403"/>
      <c r="VEE237" s="727"/>
      <c r="VEH237" s="403"/>
      <c r="VEI237" s="403"/>
      <c r="VEU237" s="727"/>
      <c r="VEX237" s="403"/>
      <c r="VEY237" s="403"/>
      <c r="VFK237" s="727"/>
      <c r="VFN237" s="403"/>
      <c r="VFO237" s="403"/>
      <c r="VGA237" s="727"/>
      <c r="VGD237" s="403"/>
      <c r="VGE237" s="403"/>
      <c r="VGQ237" s="727"/>
      <c r="VGT237" s="403"/>
      <c r="VGU237" s="403"/>
      <c r="VHG237" s="727"/>
      <c r="VHJ237" s="403"/>
      <c r="VHK237" s="403"/>
      <c r="VHW237" s="727"/>
      <c r="VHZ237" s="403"/>
      <c r="VIA237" s="403"/>
      <c r="VIM237" s="727"/>
      <c r="VIP237" s="403"/>
      <c r="VIQ237" s="403"/>
      <c r="VJC237" s="727"/>
      <c r="VJF237" s="403"/>
      <c r="VJG237" s="403"/>
      <c r="VJS237" s="727"/>
      <c r="VJV237" s="403"/>
      <c r="VJW237" s="403"/>
      <c r="VKI237" s="727"/>
      <c r="VKL237" s="403"/>
      <c r="VKM237" s="403"/>
      <c r="VKY237" s="727"/>
      <c r="VLB237" s="403"/>
      <c r="VLC237" s="403"/>
      <c r="VLO237" s="727"/>
      <c r="VLR237" s="403"/>
      <c r="VLS237" s="403"/>
      <c r="VME237" s="727"/>
      <c r="VMH237" s="403"/>
      <c r="VMI237" s="403"/>
      <c r="VMU237" s="727"/>
      <c r="VMX237" s="403"/>
      <c r="VMY237" s="403"/>
      <c r="VNK237" s="727"/>
      <c r="VNN237" s="403"/>
      <c r="VNO237" s="403"/>
      <c r="VOA237" s="727"/>
      <c r="VOD237" s="403"/>
      <c r="VOE237" s="403"/>
      <c r="VOQ237" s="727"/>
      <c r="VOT237" s="403"/>
      <c r="VOU237" s="403"/>
      <c r="VPG237" s="727"/>
      <c r="VPJ237" s="403"/>
      <c r="VPK237" s="403"/>
      <c r="VPW237" s="727"/>
      <c r="VPZ237" s="403"/>
      <c r="VQA237" s="403"/>
      <c r="VQM237" s="727"/>
      <c r="VQP237" s="403"/>
      <c r="VQQ237" s="403"/>
      <c r="VRC237" s="727"/>
      <c r="VRF237" s="403"/>
      <c r="VRG237" s="403"/>
      <c r="VRS237" s="727"/>
      <c r="VRV237" s="403"/>
      <c r="VRW237" s="403"/>
      <c r="VSI237" s="727"/>
      <c r="VSL237" s="403"/>
      <c r="VSM237" s="403"/>
      <c r="VSY237" s="727"/>
      <c r="VTB237" s="403"/>
      <c r="VTC237" s="403"/>
      <c r="VTO237" s="727"/>
      <c r="VTR237" s="403"/>
      <c r="VTS237" s="403"/>
      <c r="VUE237" s="727"/>
      <c r="VUH237" s="403"/>
      <c r="VUI237" s="403"/>
      <c r="VUU237" s="727"/>
      <c r="VUX237" s="403"/>
      <c r="VUY237" s="403"/>
      <c r="VVK237" s="727"/>
      <c r="VVN237" s="403"/>
      <c r="VVO237" s="403"/>
      <c r="VWA237" s="727"/>
      <c r="VWD237" s="403"/>
      <c r="VWE237" s="403"/>
      <c r="VWQ237" s="727"/>
      <c r="VWT237" s="403"/>
      <c r="VWU237" s="403"/>
      <c r="VXG237" s="727"/>
      <c r="VXJ237" s="403"/>
      <c r="VXK237" s="403"/>
      <c r="VXW237" s="727"/>
      <c r="VXZ237" s="403"/>
      <c r="VYA237" s="403"/>
      <c r="VYM237" s="727"/>
      <c r="VYP237" s="403"/>
      <c r="VYQ237" s="403"/>
      <c r="VZC237" s="727"/>
      <c r="VZF237" s="403"/>
      <c r="VZG237" s="403"/>
      <c r="VZS237" s="727"/>
      <c r="VZV237" s="403"/>
      <c r="VZW237" s="403"/>
      <c r="WAI237" s="727"/>
      <c r="WAL237" s="403"/>
      <c r="WAM237" s="403"/>
      <c r="WAY237" s="727"/>
      <c r="WBB237" s="403"/>
      <c r="WBC237" s="403"/>
      <c r="WBO237" s="727"/>
      <c r="WBR237" s="403"/>
      <c r="WBS237" s="403"/>
      <c r="WCE237" s="727"/>
      <c r="WCH237" s="403"/>
      <c r="WCI237" s="403"/>
      <c r="WCU237" s="727"/>
      <c r="WCX237" s="403"/>
      <c r="WCY237" s="403"/>
      <c r="WDK237" s="727"/>
      <c r="WDN237" s="403"/>
      <c r="WDO237" s="403"/>
      <c r="WEA237" s="727"/>
      <c r="WED237" s="403"/>
      <c r="WEE237" s="403"/>
      <c r="WEQ237" s="727"/>
      <c r="WET237" s="403"/>
      <c r="WEU237" s="403"/>
      <c r="WFG237" s="727"/>
      <c r="WFJ237" s="403"/>
      <c r="WFK237" s="403"/>
      <c r="WFW237" s="727"/>
      <c r="WFZ237" s="403"/>
      <c r="WGA237" s="403"/>
      <c r="WGM237" s="727"/>
      <c r="WGP237" s="403"/>
      <c r="WGQ237" s="403"/>
      <c r="WHC237" s="727"/>
      <c r="WHF237" s="403"/>
      <c r="WHG237" s="403"/>
      <c r="WHS237" s="727"/>
      <c r="WHV237" s="403"/>
      <c r="WHW237" s="403"/>
      <c r="WII237" s="727"/>
      <c r="WIL237" s="403"/>
      <c r="WIM237" s="403"/>
      <c r="WIY237" s="727"/>
      <c r="WJB237" s="403"/>
      <c r="WJC237" s="403"/>
      <c r="WJO237" s="727"/>
      <c r="WJR237" s="403"/>
      <c r="WJS237" s="403"/>
      <c r="WKE237" s="727"/>
      <c r="WKH237" s="403"/>
      <c r="WKI237" s="403"/>
      <c r="WKU237" s="727"/>
      <c r="WKX237" s="403"/>
      <c r="WKY237" s="403"/>
      <c r="WLK237" s="727"/>
      <c r="WLN237" s="403"/>
      <c r="WLO237" s="403"/>
      <c r="WMA237" s="727"/>
      <c r="WMD237" s="403"/>
      <c r="WME237" s="403"/>
      <c r="WMQ237" s="727"/>
      <c r="WMT237" s="403"/>
      <c r="WMU237" s="403"/>
      <c r="WNG237" s="727"/>
      <c r="WNJ237" s="403"/>
      <c r="WNK237" s="403"/>
      <c r="WNW237" s="727"/>
      <c r="WNZ237" s="403"/>
      <c r="WOA237" s="403"/>
      <c r="WOM237" s="727"/>
      <c r="WOP237" s="403"/>
      <c r="WOQ237" s="403"/>
      <c r="WPC237" s="727"/>
      <c r="WPF237" s="403"/>
      <c r="WPG237" s="403"/>
      <c r="WPS237" s="727"/>
      <c r="WPV237" s="403"/>
      <c r="WPW237" s="403"/>
      <c r="WQI237" s="727"/>
      <c r="WQL237" s="403"/>
      <c r="WQM237" s="403"/>
      <c r="WQY237" s="727"/>
      <c r="WRB237" s="403"/>
      <c r="WRC237" s="403"/>
      <c r="WRO237" s="727"/>
      <c r="WRR237" s="403"/>
      <c r="WRS237" s="403"/>
      <c r="WSE237" s="727"/>
      <c r="WSH237" s="403"/>
      <c r="WSI237" s="403"/>
      <c r="WSU237" s="727"/>
      <c r="WSX237" s="403"/>
      <c r="WSY237" s="403"/>
      <c r="WTK237" s="727"/>
      <c r="WTN237" s="403"/>
      <c r="WTO237" s="403"/>
      <c r="WUA237" s="727"/>
      <c r="WUD237" s="403"/>
      <c r="WUE237" s="403"/>
      <c r="WUQ237" s="727"/>
      <c r="WUT237" s="403"/>
      <c r="WUU237" s="403"/>
      <c r="WVG237" s="727"/>
      <c r="WVJ237" s="403"/>
      <c r="WVK237" s="403"/>
      <c r="WVW237" s="727"/>
      <c r="WVZ237" s="403"/>
      <c r="WWA237" s="403"/>
      <c r="WWM237" s="727"/>
      <c r="WWP237" s="403"/>
      <c r="WWQ237" s="403"/>
      <c r="WXC237" s="727"/>
      <c r="WXF237" s="403"/>
      <c r="WXG237" s="403"/>
      <c r="WXS237" s="727"/>
      <c r="WXV237" s="403"/>
      <c r="WXW237" s="403"/>
      <c r="WYI237" s="727"/>
      <c r="WYL237" s="403"/>
      <c r="WYM237" s="403"/>
      <c r="WYY237" s="727"/>
      <c r="WZB237" s="403"/>
      <c r="WZC237" s="403"/>
      <c r="WZO237" s="727"/>
      <c r="WZR237" s="403"/>
      <c r="WZS237" s="403"/>
      <c r="XAE237" s="727"/>
      <c r="XAH237" s="403"/>
      <c r="XAI237" s="403"/>
      <c r="XAU237" s="727"/>
      <c r="XAX237" s="403"/>
      <c r="XAY237" s="403"/>
      <c r="XBK237" s="727"/>
      <c r="XBN237" s="403"/>
      <c r="XBO237" s="403"/>
      <c r="XCA237" s="727"/>
      <c r="XCD237" s="403"/>
      <c r="XCE237" s="403"/>
      <c r="XCQ237" s="727"/>
      <c r="XCT237" s="403"/>
      <c r="XCU237" s="403"/>
      <c r="XDG237" s="727"/>
      <c r="XDJ237" s="403"/>
      <c r="XDK237" s="403"/>
      <c r="XDW237" s="727"/>
      <c r="XDZ237" s="403"/>
      <c r="XEA237" s="403"/>
      <c r="XEM237" s="727"/>
      <c r="XEP237" s="403"/>
      <c r="XEQ237" s="403"/>
      <c r="XFC237" s="727"/>
    </row>
    <row r="238" spans="1:1023 1026:2047 2050:3071 3074:4095 4098:5119 5122:6143 6146:7167 7170:8191 8194:9215 9218:10239 10242:11263 11266:12287 12290:13311 13314:14335 14338:15359 15362:16383" s="94" customFormat="1">
      <c r="A238" s="570" t="s">
        <v>23</v>
      </c>
      <c r="B238" s="571">
        <v>45992</v>
      </c>
      <c r="C238" s="571">
        <v>45998</v>
      </c>
      <c r="D238" s="570" t="s">
        <v>504</v>
      </c>
      <c r="E238" s="570" t="s">
        <v>486</v>
      </c>
      <c r="F238" s="570">
        <v>65</v>
      </c>
      <c r="G238" s="570" t="s">
        <v>499</v>
      </c>
      <c r="H238" s="570">
        <v>2200</v>
      </c>
      <c r="I238" s="570">
        <v>15</v>
      </c>
      <c r="J238" s="570">
        <v>0</v>
      </c>
      <c r="K238" s="570">
        <v>0</v>
      </c>
      <c r="L238" s="570">
        <v>0</v>
      </c>
      <c r="M238" s="570">
        <v>0</v>
      </c>
      <c r="N238" s="570">
        <f t="shared" si="2211"/>
        <v>2215</v>
      </c>
      <c r="O238" s="563">
        <f t="shared" si="2212"/>
        <v>34.07692307692308</v>
      </c>
      <c r="P238" s="570" t="s">
        <v>1283</v>
      </c>
      <c r="R238" s="403"/>
      <c r="S238" s="403"/>
      <c r="AE238" s="727"/>
      <c r="AH238" s="403"/>
      <c r="AI238" s="403"/>
      <c r="AU238" s="727"/>
      <c r="AX238" s="403"/>
      <c r="AY238" s="403"/>
      <c r="BK238" s="727"/>
      <c r="BN238" s="403"/>
      <c r="BO238" s="403"/>
      <c r="CA238" s="727"/>
      <c r="CD238" s="403"/>
      <c r="CE238" s="403"/>
      <c r="CQ238" s="727"/>
      <c r="CT238" s="403"/>
      <c r="CU238" s="403"/>
      <c r="DG238" s="727"/>
      <c r="DJ238" s="403"/>
      <c r="DK238" s="403"/>
      <c r="DW238" s="727"/>
      <c r="DZ238" s="403"/>
      <c r="EA238" s="403"/>
      <c r="EM238" s="727"/>
      <c r="EP238" s="403"/>
      <c r="EQ238" s="403"/>
      <c r="FC238" s="727"/>
      <c r="FF238" s="403"/>
      <c r="FG238" s="403"/>
      <c r="FS238" s="727"/>
      <c r="FV238" s="403"/>
      <c r="FW238" s="403"/>
      <c r="GI238" s="727"/>
      <c r="GL238" s="403"/>
      <c r="GM238" s="403"/>
      <c r="GY238" s="727"/>
      <c r="HB238" s="403"/>
      <c r="HC238" s="403"/>
      <c r="HO238" s="727"/>
      <c r="HR238" s="403"/>
      <c r="HS238" s="403"/>
      <c r="IE238" s="727"/>
      <c r="IH238" s="403"/>
      <c r="II238" s="403"/>
      <c r="IU238" s="727"/>
      <c r="IX238" s="403"/>
      <c r="IY238" s="403"/>
      <c r="JK238" s="727"/>
      <c r="JN238" s="403"/>
      <c r="JO238" s="403"/>
      <c r="KA238" s="727"/>
      <c r="KD238" s="403"/>
      <c r="KE238" s="403"/>
      <c r="KQ238" s="727"/>
      <c r="KT238" s="403"/>
      <c r="KU238" s="403"/>
      <c r="LG238" s="727"/>
      <c r="LJ238" s="403"/>
      <c r="LK238" s="403"/>
      <c r="LW238" s="727"/>
      <c r="LZ238" s="403"/>
      <c r="MA238" s="403"/>
      <c r="MM238" s="727"/>
      <c r="MP238" s="403"/>
      <c r="MQ238" s="403"/>
      <c r="NC238" s="727"/>
      <c r="NF238" s="403"/>
      <c r="NG238" s="403"/>
      <c r="NS238" s="727"/>
      <c r="NV238" s="403"/>
      <c r="NW238" s="403"/>
      <c r="OI238" s="727"/>
      <c r="OL238" s="403"/>
      <c r="OM238" s="403"/>
      <c r="OY238" s="727"/>
      <c r="PB238" s="403"/>
      <c r="PC238" s="403"/>
      <c r="PO238" s="727"/>
      <c r="PR238" s="403"/>
      <c r="PS238" s="403"/>
      <c r="QE238" s="727"/>
      <c r="QH238" s="403"/>
      <c r="QI238" s="403"/>
      <c r="QU238" s="727"/>
      <c r="QX238" s="403"/>
      <c r="QY238" s="403"/>
      <c r="RK238" s="727"/>
      <c r="RN238" s="403"/>
      <c r="RO238" s="403"/>
      <c r="SA238" s="727"/>
      <c r="SD238" s="403"/>
      <c r="SE238" s="403"/>
      <c r="SQ238" s="727"/>
      <c r="ST238" s="403"/>
      <c r="SU238" s="403"/>
      <c r="TG238" s="727"/>
      <c r="TJ238" s="403"/>
      <c r="TK238" s="403"/>
      <c r="TW238" s="727"/>
      <c r="TZ238" s="403"/>
      <c r="UA238" s="403"/>
      <c r="UM238" s="727"/>
      <c r="UP238" s="403"/>
      <c r="UQ238" s="403"/>
      <c r="VC238" s="727"/>
      <c r="VF238" s="403"/>
      <c r="VG238" s="403"/>
      <c r="VS238" s="727"/>
      <c r="VV238" s="403"/>
      <c r="VW238" s="403"/>
      <c r="WI238" s="727"/>
      <c r="WL238" s="403"/>
      <c r="WM238" s="403"/>
      <c r="WY238" s="727"/>
      <c r="XB238" s="403"/>
      <c r="XC238" s="403"/>
      <c r="XO238" s="727"/>
      <c r="XR238" s="403"/>
      <c r="XS238" s="403"/>
      <c r="YE238" s="727"/>
      <c r="YH238" s="403"/>
      <c r="YI238" s="403"/>
      <c r="YU238" s="727"/>
      <c r="YX238" s="403"/>
      <c r="YY238" s="403"/>
      <c r="ZK238" s="727"/>
      <c r="ZN238" s="403"/>
      <c r="ZO238" s="403"/>
      <c r="AAA238" s="727"/>
      <c r="AAD238" s="403"/>
      <c r="AAE238" s="403"/>
      <c r="AAQ238" s="727"/>
      <c r="AAT238" s="403"/>
      <c r="AAU238" s="403"/>
      <c r="ABG238" s="727"/>
      <c r="ABJ238" s="403"/>
      <c r="ABK238" s="403"/>
      <c r="ABW238" s="727"/>
      <c r="ABZ238" s="403"/>
      <c r="ACA238" s="403"/>
      <c r="ACM238" s="727"/>
      <c r="ACP238" s="403"/>
      <c r="ACQ238" s="403"/>
      <c r="ADC238" s="727"/>
      <c r="ADF238" s="403"/>
      <c r="ADG238" s="403"/>
      <c r="ADS238" s="727"/>
      <c r="ADV238" s="403"/>
      <c r="ADW238" s="403"/>
      <c r="AEI238" s="727"/>
      <c r="AEL238" s="403"/>
      <c r="AEM238" s="403"/>
      <c r="AEY238" s="727"/>
      <c r="AFB238" s="403"/>
      <c r="AFC238" s="403"/>
      <c r="AFO238" s="727"/>
      <c r="AFR238" s="403"/>
      <c r="AFS238" s="403"/>
      <c r="AGE238" s="727"/>
      <c r="AGH238" s="403"/>
      <c r="AGI238" s="403"/>
      <c r="AGU238" s="727"/>
      <c r="AGX238" s="403"/>
      <c r="AGY238" s="403"/>
      <c r="AHK238" s="727"/>
      <c r="AHN238" s="403"/>
      <c r="AHO238" s="403"/>
      <c r="AIA238" s="727"/>
      <c r="AID238" s="403"/>
      <c r="AIE238" s="403"/>
      <c r="AIQ238" s="727"/>
      <c r="AIT238" s="403"/>
      <c r="AIU238" s="403"/>
      <c r="AJG238" s="727"/>
      <c r="AJJ238" s="403"/>
      <c r="AJK238" s="403"/>
      <c r="AJW238" s="727"/>
      <c r="AJZ238" s="403"/>
      <c r="AKA238" s="403"/>
      <c r="AKM238" s="727"/>
      <c r="AKP238" s="403"/>
      <c r="AKQ238" s="403"/>
      <c r="ALC238" s="727"/>
      <c r="ALF238" s="403"/>
      <c r="ALG238" s="403"/>
      <c r="ALS238" s="727"/>
      <c r="ALV238" s="403"/>
      <c r="ALW238" s="403"/>
      <c r="AMI238" s="727"/>
      <c r="AML238" s="403"/>
      <c r="AMM238" s="403"/>
      <c r="AMY238" s="727"/>
      <c r="ANB238" s="403"/>
      <c r="ANC238" s="403"/>
      <c r="ANO238" s="727"/>
      <c r="ANR238" s="403"/>
      <c r="ANS238" s="403"/>
      <c r="AOE238" s="727"/>
      <c r="AOH238" s="403"/>
      <c r="AOI238" s="403"/>
      <c r="AOU238" s="727"/>
      <c r="AOX238" s="403"/>
      <c r="AOY238" s="403"/>
      <c r="APK238" s="727"/>
      <c r="APN238" s="403"/>
      <c r="APO238" s="403"/>
      <c r="AQA238" s="727"/>
      <c r="AQD238" s="403"/>
      <c r="AQE238" s="403"/>
      <c r="AQQ238" s="727"/>
      <c r="AQT238" s="403"/>
      <c r="AQU238" s="403"/>
      <c r="ARG238" s="727"/>
      <c r="ARJ238" s="403"/>
      <c r="ARK238" s="403"/>
      <c r="ARW238" s="727"/>
      <c r="ARZ238" s="403"/>
      <c r="ASA238" s="403"/>
      <c r="ASM238" s="727"/>
      <c r="ASP238" s="403"/>
      <c r="ASQ238" s="403"/>
      <c r="ATC238" s="727"/>
      <c r="ATF238" s="403"/>
      <c r="ATG238" s="403"/>
      <c r="ATS238" s="727"/>
      <c r="ATV238" s="403"/>
      <c r="ATW238" s="403"/>
      <c r="AUI238" s="727"/>
      <c r="AUL238" s="403"/>
      <c r="AUM238" s="403"/>
      <c r="AUY238" s="727"/>
      <c r="AVB238" s="403"/>
      <c r="AVC238" s="403"/>
      <c r="AVO238" s="727"/>
      <c r="AVR238" s="403"/>
      <c r="AVS238" s="403"/>
      <c r="AWE238" s="727"/>
      <c r="AWH238" s="403"/>
      <c r="AWI238" s="403"/>
      <c r="AWU238" s="727"/>
      <c r="AWX238" s="403"/>
      <c r="AWY238" s="403"/>
      <c r="AXK238" s="727"/>
      <c r="AXN238" s="403"/>
      <c r="AXO238" s="403"/>
      <c r="AYA238" s="727"/>
      <c r="AYD238" s="403"/>
      <c r="AYE238" s="403"/>
      <c r="AYQ238" s="727"/>
      <c r="AYT238" s="403"/>
      <c r="AYU238" s="403"/>
      <c r="AZG238" s="727"/>
      <c r="AZJ238" s="403"/>
      <c r="AZK238" s="403"/>
      <c r="AZW238" s="727"/>
      <c r="AZZ238" s="403"/>
      <c r="BAA238" s="403"/>
      <c r="BAM238" s="727"/>
      <c r="BAP238" s="403"/>
      <c r="BAQ238" s="403"/>
      <c r="BBC238" s="727"/>
      <c r="BBF238" s="403"/>
      <c r="BBG238" s="403"/>
      <c r="BBS238" s="727"/>
      <c r="BBV238" s="403"/>
      <c r="BBW238" s="403"/>
      <c r="BCI238" s="727"/>
      <c r="BCL238" s="403"/>
      <c r="BCM238" s="403"/>
      <c r="BCY238" s="727"/>
      <c r="BDB238" s="403"/>
      <c r="BDC238" s="403"/>
      <c r="BDO238" s="727"/>
      <c r="BDR238" s="403"/>
      <c r="BDS238" s="403"/>
      <c r="BEE238" s="727"/>
      <c r="BEH238" s="403"/>
      <c r="BEI238" s="403"/>
      <c r="BEU238" s="727"/>
      <c r="BEX238" s="403"/>
      <c r="BEY238" s="403"/>
      <c r="BFK238" s="727"/>
      <c r="BFN238" s="403"/>
      <c r="BFO238" s="403"/>
      <c r="BGA238" s="727"/>
      <c r="BGD238" s="403"/>
      <c r="BGE238" s="403"/>
      <c r="BGQ238" s="727"/>
      <c r="BGT238" s="403"/>
      <c r="BGU238" s="403"/>
      <c r="BHG238" s="727"/>
      <c r="BHJ238" s="403"/>
      <c r="BHK238" s="403"/>
      <c r="BHW238" s="727"/>
      <c r="BHZ238" s="403"/>
      <c r="BIA238" s="403"/>
      <c r="BIM238" s="727"/>
      <c r="BIP238" s="403"/>
      <c r="BIQ238" s="403"/>
      <c r="BJC238" s="727"/>
      <c r="BJF238" s="403"/>
      <c r="BJG238" s="403"/>
      <c r="BJS238" s="727"/>
      <c r="BJV238" s="403"/>
      <c r="BJW238" s="403"/>
      <c r="BKI238" s="727"/>
      <c r="BKL238" s="403"/>
      <c r="BKM238" s="403"/>
      <c r="BKY238" s="727"/>
      <c r="BLB238" s="403"/>
      <c r="BLC238" s="403"/>
      <c r="BLO238" s="727"/>
      <c r="BLR238" s="403"/>
      <c r="BLS238" s="403"/>
      <c r="BME238" s="727"/>
      <c r="BMH238" s="403"/>
      <c r="BMI238" s="403"/>
      <c r="BMU238" s="727"/>
      <c r="BMX238" s="403"/>
      <c r="BMY238" s="403"/>
      <c r="BNK238" s="727"/>
      <c r="BNN238" s="403"/>
      <c r="BNO238" s="403"/>
      <c r="BOA238" s="727"/>
      <c r="BOD238" s="403"/>
      <c r="BOE238" s="403"/>
      <c r="BOQ238" s="727"/>
      <c r="BOT238" s="403"/>
      <c r="BOU238" s="403"/>
      <c r="BPG238" s="727"/>
      <c r="BPJ238" s="403"/>
      <c r="BPK238" s="403"/>
      <c r="BPW238" s="727"/>
      <c r="BPZ238" s="403"/>
      <c r="BQA238" s="403"/>
      <c r="BQM238" s="727"/>
      <c r="BQP238" s="403"/>
      <c r="BQQ238" s="403"/>
      <c r="BRC238" s="727"/>
      <c r="BRF238" s="403"/>
      <c r="BRG238" s="403"/>
      <c r="BRS238" s="727"/>
      <c r="BRV238" s="403"/>
      <c r="BRW238" s="403"/>
      <c r="BSI238" s="727"/>
      <c r="BSL238" s="403"/>
      <c r="BSM238" s="403"/>
      <c r="BSY238" s="727"/>
      <c r="BTB238" s="403"/>
      <c r="BTC238" s="403"/>
      <c r="BTO238" s="727"/>
      <c r="BTR238" s="403"/>
      <c r="BTS238" s="403"/>
      <c r="BUE238" s="727"/>
      <c r="BUH238" s="403"/>
      <c r="BUI238" s="403"/>
      <c r="BUU238" s="727"/>
      <c r="BUX238" s="403"/>
      <c r="BUY238" s="403"/>
      <c r="BVK238" s="727"/>
      <c r="BVN238" s="403"/>
      <c r="BVO238" s="403"/>
      <c r="BWA238" s="727"/>
      <c r="BWD238" s="403"/>
      <c r="BWE238" s="403"/>
      <c r="BWQ238" s="727"/>
      <c r="BWT238" s="403"/>
      <c r="BWU238" s="403"/>
      <c r="BXG238" s="727"/>
      <c r="BXJ238" s="403"/>
      <c r="BXK238" s="403"/>
      <c r="BXW238" s="727"/>
      <c r="BXZ238" s="403"/>
      <c r="BYA238" s="403"/>
      <c r="BYM238" s="727"/>
      <c r="BYP238" s="403"/>
      <c r="BYQ238" s="403"/>
      <c r="BZC238" s="727"/>
      <c r="BZF238" s="403"/>
      <c r="BZG238" s="403"/>
      <c r="BZS238" s="727"/>
      <c r="BZV238" s="403"/>
      <c r="BZW238" s="403"/>
      <c r="CAI238" s="727"/>
      <c r="CAL238" s="403"/>
      <c r="CAM238" s="403"/>
      <c r="CAY238" s="727"/>
      <c r="CBB238" s="403"/>
      <c r="CBC238" s="403"/>
      <c r="CBO238" s="727"/>
      <c r="CBR238" s="403"/>
      <c r="CBS238" s="403"/>
      <c r="CCE238" s="727"/>
      <c r="CCH238" s="403"/>
      <c r="CCI238" s="403"/>
      <c r="CCU238" s="727"/>
      <c r="CCX238" s="403"/>
      <c r="CCY238" s="403"/>
      <c r="CDK238" s="727"/>
      <c r="CDN238" s="403"/>
      <c r="CDO238" s="403"/>
      <c r="CEA238" s="727"/>
      <c r="CED238" s="403"/>
      <c r="CEE238" s="403"/>
      <c r="CEQ238" s="727"/>
      <c r="CET238" s="403"/>
      <c r="CEU238" s="403"/>
      <c r="CFG238" s="727"/>
      <c r="CFJ238" s="403"/>
      <c r="CFK238" s="403"/>
      <c r="CFW238" s="727"/>
      <c r="CFZ238" s="403"/>
      <c r="CGA238" s="403"/>
      <c r="CGM238" s="727"/>
      <c r="CGP238" s="403"/>
      <c r="CGQ238" s="403"/>
      <c r="CHC238" s="727"/>
      <c r="CHF238" s="403"/>
      <c r="CHG238" s="403"/>
      <c r="CHS238" s="727"/>
      <c r="CHV238" s="403"/>
      <c r="CHW238" s="403"/>
      <c r="CII238" s="727"/>
      <c r="CIL238" s="403"/>
      <c r="CIM238" s="403"/>
      <c r="CIY238" s="727"/>
      <c r="CJB238" s="403"/>
      <c r="CJC238" s="403"/>
      <c r="CJO238" s="727"/>
      <c r="CJR238" s="403"/>
      <c r="CJS238" s="403"/>
      <c r="CKE238" s="727"/>
      <c r="CKH238" s="403"/>
      <c r="CKI238" s="403"/>
      <c r="CKU238" s="727"/>
      <c r="CKX238" s="403"/>
      <c r="CKY238" s="403"/>
      <c r="CLK238" s="727"/>
      <c r="CLN238" s="403"/>
      <c r="CLO238" s="403"/>
      <c r="CMA238" s="727"/>
      <c r="CMD238" s="403"/>
      <c r="CME238" s="403"/>
      <c r="CMQ238" s="727"/>
      <c r="CMT238" s="403"/>
      <c r="CMU238" s="403"/>
      <c r="CNG238" s="727"/>
      <c r="CNJ238" s="403"/>
      <c r="CNK238" s="403"/>
      <c r="CNW238" s="727"/>
      <c r="CNZ238" s="403"/>
      <c r="COA238" s="403"/>
      <c r="COM238" s="727"/>
      <c r="COP238" s="403"/>
      <c r="COQ238" s="403"/>
      <c r="CPC238" s="727"/>
      <c r="CPF238" s="403"/>
      <c r="CPG238" s="403"/>
      <c r="CPS238" s="727"/>
      <c r="CPV238" s="403"/>
      <c r="CPW238" s="403"/>
      <c r="CQI238" s="727"/>
      <c r="CQL238" s="403"/>
      <c r="CQM238" s="403"/>
      <c r="CQY238" s="727"/>
      <c r="CRB238" s="403"/>
      <c r="CRC238" s="403"/>
      <c r="CRO238" s="727"/>
      <c r="CRR238" s="403"/>
      <c r="CRS238" s="403"/>
      <c r="CSE238" s="727"/>
      <c r="CSH238" s="403"/>
      <c r="CSI238" s="403"/>
      <c r="CSU238" s="727"/>
      <c r="CSX238" s="403"/>
      <c r="CSY238" s="403"/>
      <c r="CTK238" s="727"/>
      <c r="CTN238" s="403"/>
      <c r="CTO238" s="403"/>
      <c r="CUA238" s="727"/>
      <c r="CUD238" s="403"/>
      <c r="CUE238" s="403"/>
      <c r="CUQ238" s="727"/>
      <c r="CUT238" s="403"/>
      <c r="CUU238" s="403"/>
      <c r="CVG238" s="727"/>
      <c r="CVJ238" s="403"/>
      <c r="CVK238" s="403"/>
      <c r="CVW238" s="727"/>
      <c r="CVZ238" s="403"/>
      <c r="CWA238" s="403"/>
      <c r="CWM238" s="727"/>
      <c r="CWP238" s="403"/>
      <c r="CWQ238" s="403"/>
      <c r="CXC238" s="727"/>
      <c r="CXF238" s="403"/>
      <c r="CXG238" s="403"/>
      <c r="CXS238" s="727"/>
      <c r="CXV238" s="403"/>
      <c r="CXW238" s="403"/>
      <c r="CYI238" s="727"/>
      <c r="CYL238" s="403"/>
      <c r="CYM238" s="403"/>
      <c r="CYY238" s="727"/>
      <c r="CZB238" s="403"/>
      <c r="CZC238" s="403"/>
      <c r="CZO238" s="727"/>
      <c r="CZR238" s="403"/>
      <c r="CZS238" s="403"/>
      <c r="DAE238" s="727"/>
      <c r="DAH238" s="403"/>
      <c r="DAI238" s="403"/>
      <c r="DAU238" s="727"/>
      <c r="DAX238" s="403"/>
      <c r="DAY238" s="403"/>
      <c r="DBK238" s="727"/>
      <c r="DBN238" s="403"/>
      <c r="DBO238" s="403"/>
      <c r="DCA238" s="727"/>
      <c r="DCD238" s="403"/>
      <c r="DCE238" s="403"/>
      <c r="DCQ238" s="727"/>
      <c r="DCT238" s="403"/>
      <c r="DCU238" s="403"/>
      <c r="DDG238" s="727"/>
      <c r="DDJ238" s="403"/>
      <c r="DDK238" s="403"/>
      <c r="DDW238" s="727"/>
      <c r="DDZ238" s="403"/>
      <c r="DEA238" s="403"/>
      <c r="DEM238" s="727"/>
      <c r="DEP238" s="403"/>
      <c r="DEQ238" s="403"/>
      <c r="DFC238" s="727"/>
      <c r="DFF238" s="403"/>
      <c r="DFG238" s="403"/>
      <c r="DFS238" s="727"/>
      <c r="DFV238" s="403"/>
      <c r="DFW238" s="403"/>
      <c r="DGI238" s="727"/>
      <c r="DGL238" s="403"/>
      <c r="DGM238" s="403"/>
      <c r="DGY238" s="727"/>
      <c r="DHB238" s="403"/>
      <c r="DHC238" s="403"/>
      <c r="DHO238" s="727"/>
      <c r="DHR238" s="403"/>
      <c r="DHS238" s="403"/>
      <c r="DIE238" s="727"/>
      <c r="DIH238" s="403"/>
      <c r="DII238" s="403"/>
      <c r="DIU238" s="727"/>
      <c r="DIX238" s="403"/>
      <c r="DIY238" s="403"/>
      <c r="DJK238" s="727"/>
      <c r="DJN238" s="403"/>
      <c r="DJO238" s="403"/>
      <c r="DKA238" s="727"/>
      <c r="DKD238" s="403"/>
      <c r="DKE238" s="403"/>
      <c r="DKQ238" s="727"/>
      <c r="DKT238" s="403"/>
      <c r="DKU238" s="403"/>
      <c r="DLG238" s="727"/>
      <c r="DLJ238" s="403"/>
      <c r="DLK238" s="403"/>
      <c r="DLW238" s="727"/>
      <c r="DLZ238" s="403"/>
      <c r="DMA238" s="403"/>
      <c r="DMM238" s="727"/>
      <c r="DMP238" s="403"/>
      <c r="DMQ238" s="403"/>
      <c r="DNC238" s="727"/>
      <c r="DNF238" s="403"/>
      <c r="DNG238" s="403"/>
      <c r="DNS238" s="727"/>
      <c r="DNV238" s="403"/>
      <c r="DNW238" s="403"/>
      <c r="DOI238" s="727"/>
      <c r="DOL238" s="403"/>
      <c r="DOM238" s="403"/>
      <c r="DOY238" s="727"/>
      <c r="DPB238" s="403"/>
      <c r="DPC238" s="403"/>
      <c r="DPO238" s="727"/>
      <c r="DPR238" s="403"/>
      <c r="DPS238" s="403"/>
      <c r="DQE238" s="727"/>
      <c r="DQH238" s="403"/>
      <c r="DQI238" s="403"/>
      <c r="DQU238" s="727"/>
      <c r="DQX238" s="403"/>
      <c r="DQY238" s="403"/>
      <c r="DRK238" s="727"/>
      <c r="DRN238" s="403"/>
      <c r="DRO238" s="403"/>
      <c r="DSA238" s="727"/>
      <c r="DSD238" s="403"/>
      <c r="DSE238" s="403"/>
      <c r="DSQ238" s="727"/>
      <c r="DST238" s="403"/>
      <c r="DSU238" s="403"/>
      <c r="DTG238" s="727"/>
      <c r="DTJ238" s="403"/>
      <c r="DTK238" s="403"/>
      <c r="DTW238" s="727"/>
      <c r="DTZ238" s="403"/>
      <c r="DUA238" s="403"/>
      <c r="DUM238" s="727"/>
      <c r="DUP238" s="403"/>
      <c r="DUQ238" s="403"/>
      <c r="DVC238" s="727"/>
      <c r="DVF238" s="403"/>
      <c r="DVG238" s="403"/>
      <c r="DVS238" s="727"/>
      <c r="DVV238" s="403"/>
      <c r="DVW238" s="403"/>
      <c r="DWI238" s="727"/>
      <c r="DWL238" s="403"/>
      <c r="DWM238" s="403"/>
      <c r="DWY238" s="727"/>
      <c r="DXB238" s="403"/>
      <c r="DXC238" s="403"/>
      <c r="DXO238" s="727"/>
      <c r="DXR238" s="403"/>
      <c r="DXS238" s="403"/>
      <c r="DYE238" s="727"/>
      <c r="DYH238" s="403"/>
      <c r="DYI238" s="403"/>
      <c r="DYU238" s="727"/>
      <c r="DYX238" s="403"/>
      <c r="DYY238" s="403"/>
      <c r="DZK238" s="727"/>
      <c r="DZN238" s="403"/>
      <c r="DZO238" s="403"/>
      <c r="EAA238" s="727"/>
      <c r="EAD238" s="403"/>
      <c r="EAE238" s="403"/>
      <c r="EAQ238" s="727"/>
      <c r="EAT238" s="403"/>
      <c r="EAU238" s="403"/>
      <c r="EBG238" s="727"/>
      <c r="EBJ238" s="403"/>
      <c r="EBK238" s="403"/>
      <c r="EBW238" s="727"/>
      <c r="EBZ238" s="403"/>
      <c r="ECA238" s="403"/>
      <c r="ECM238" s="727"/>
      <c r="ECP238" s="403"/>
      <c r="ECQ238" s="403"/>
      <c r="EDC238" s="727"/>
      <c r="EDF238" s="403"/>
      <c r="EDG238" s="403"/>
      <c r="EDS238" s="727"/>
      <c r="EDV238" s="403"/>
      <c r="EDW238" s="403"/>
      <c r="EEI238" s="727"/>
      <c r="EEL238" s="403"/>
      <c r="EEM238" s="403"/>
      <c r="EEY238" s="727"/>
      <c r="EFB238" s="403"/>
      <c r="EFC238" s="403"/>
      <c r="EFO238" s="727"/>
      <c r="EFR238" s="403"/>
      <c r="EFS238" s="403"/>
      <c r="EGE238" s="727"/>
      <c r="EGH238" s="403"/>
      <c r="EGI238" s="403"/>
      <c r="EGU238" s="727"/>
      <c r="EGX238" s="403"/>
      <c r="EGY238" s="403"/>
      <c r="EHK238" s="727"/>
      <c r="EHN238" s="403"/>
      <c r="EHO238" s="403"/>
      <c r="EIA238" s="727"/>
      <c r="EID238" s="403"/>
      <c r="EIE238" s="403"/>
      <c r="EIQ238" s="727"/>
      <c r="EIT238" s="403"/>
      <c r="EIU238" s="403"/>
      <c r="EJG238" s="727"/>
      <c r="EJJ238" s="403"/>
      <c r="EJK238" s="403"/>
      <c r="EJW238" s="727"/>
      <c r="EJZ238" s="403"/>
      <c r="EKA238" s="403"/>
      <c r="EKM238" s="727"/>
      <c r="EKP238" s="403"/>
      <c r="EKQ238" s="403"/>
      <c r="ELC238" s="727"/>
      <c r="ELF238" s="403"/>
      <c r="ELG238" s="403"/>
      <c r="ELS238" s="727"/>
      <c r="ELV238" s="403"/>
      <c r="ELW238" s="403"/>
      <c r="EMI238" s="727"/>
      <c r="EML238" s="403"/>
      <c r="EMM238" s="403"/>
      <c r="EMY238" s="727"/>
      <c r="ENB238" s="403"/>
      <c r="ENC238" s="403"/>
      <c r="ENO238" s="727"/>
      <c r="ENR238" s="403"/>
      <c r="ENS238" s="403"/>
      <c r="EOE238" s="727"/>
      <c r="EOH238" s="403"/>
      <c r="EOI238" s="403"/>
      <c r="EOU238" s="727"/>
      <c r="EOX238" s="403"/>
      <c r="EOY238" s="403"/>
      <c r="EPK238" s="727"/>
      <c r="EPN238" s="403"/>
      <c r="EPO238" s="403"/>
      <c r="EQA238" s="727"/>
      <c r="EQD238" s="403"/>
      <c r="EQE238" s="403"/>
      <c r="EQQ238" s="727"/>
      <c r="EQT238" s="403"/>
      <c r="EQU238" s="403"/>
      <c r="ERG238" s="727"/>
      <c r="ERJ238" s="403"/>
      <c r="ERK238" s="403"/>
      <c r="ERW238" s="727"/>
      <c r="ERZ238" s="403"/>
      <c r="ESA238" s="403"/>
      <c r="ESM238" s="727"/>
      <c r="ESP238" s="403"/>
      <c r="ESQ238" s="403"/>
      <c r="ETC238" s="727"/>
      <c r="ETF238" s="403"/>
      <c r="ETG238" s="403"/>
      <c r="ETS238" s="727"/>
      <c r="ETV238" s="403"/>
      <c r="ETW238" s="403"/>
      <c r="EUI238" s="727"/>
      <c r="EUL238" s="403"/>
      <c r="EUM238" s="403"/>
      <c r="EUY238" s="727"/>
      <c r="EVB238" s="403"/>
      <c r="EVC238" s="403"/>
      <c r="EVO238" s="727"/>
      <c r="EVR238" s="403"/>
      <c r="EVS238" s="403"/>
      <c r="EWE238" s="727"/>
      <c r="EWH238" s="403"/>
      <c r="EWI238" s="403"/>
      <c r="EWU238" s="727"/>
      <c r="EWX238" s="403"/>
      <c r="EWY238" s="403"/>
      <c r="EXK238" s="727"/>
      <c r="EXN238" s="403"/>
      <c r="EXO238" s="403"/>
      <c r="EYA238" s="727"/>
      <c r="EYD238" s="403"/>
      <c r="EYE238" s="403"/>
      <c r="EYQ238" s="727"/>
      <c r="EYT238" s="403"/>
      <c r="EYU238" s="403"/>
      <c r="EZG238" s="727"/>
      <c r="EZJ238" s="403"/>
      <c r="EZK238" s="403"/>
      <c r="EZW238" s="727"/>
      <c r="EZZ238" s="403"/>
      <c r="FAA238" s="403"/>
      <c r="FAM238" s="727"/>
      <c r="FAP238" s="403"/>
      <c r="FAQ238" s="403"/>
      <c r="FBC238" s="727"/>
      <c r="FBF238" s="403"/>
      <c r="FBG238" s="403"/>
      <c r="FBS238" s="727"/>
      <c r="FBV238" s="403"/>
      <c r="FBW238" s="403"/>
      <c r="FCI238" s="727"/>
      <c r="FCL238" s="403"/>
      <c r="FCM238" s="403"/>
      <c r="FCY238" s="727"/>
      <c r="FDB238" s="403"/>
      <c r="FDC238" s="403"/>
      <c r="FDO238" s="727"/>
      <c r="FDR238" s="403"/>
      <c r="FDS238" s="403"/>
      <c r="FEE238" s="727"/>
      <c r="FEH238" s="403"/>
      <c r="FEI238" s="403"/>
      <c r="FEU238" s="727"/>
      <c r="FEX238" s="403"/>
      <c r="FEY238" s="403"/>
      <c r="FFK238" s="727"/>
      <c r="FFN238" s="403"/>
      <c r="FFO238" s="403"/>
      <c r="FGA238" s="727"/>
      <c r="FGD238" s="403"/>
      <c r="FGE238" s="403"/>
      <c r="FGQ238" s="727"/>
      <c r="FGT238" s="403"/>
      <c r="FGU238" s="403"/>
      <c r="FHG238" s="727"/>
      <c r="FHJ238" s="403"/>
      <c r="FHK238" s="403"/>
      <c r="FHW238" s="727"/>
      <c r="FHZ238" s="403"/>
      <c r="FIA238" s="403"/>
      <c r="FIM238" s="727"/>
      <c r="FIP238" s="403"/>
      <c r="FIQ238" s="403"/>
      <c r="FJC238" s="727"/>
      <c r="FJF238" s="403"/>
      <c r="FJG238" s="403"/>
      <c r="FJS238" s="727"/>
      <c r="FJV238" s="403"/>
      <c r="FJW238" s="403"/>
      <c r="FKI238" s="727"/>
      <c r="FKL238" s="403"/>
      <c r="FKM238" s="403"/>
      <c r="FKY238" s="727"/>
      <c r="FLB238" s="403"/>
      <c r="FLC238" s="403"/>
      <c r="FLO238" s="727"/>
      <c r="FLR238" s="403"/>
      <c r="FLS238" s="403"/>
      <c r="FME238" s="727"/>
      <c r="FMH238" s="403"/>
      <c r="FMI238" s="403"/>
      <c r="FMU238" s="727"/>
      <c r="FMX238" s="403"/>
      <c r="FMY238" s="403"/>
      <c r="FNK238" s="727"/>
      <c r="FNN238" s="403"/>
      <c r="FNO238" s="403"/>
      <c r="FOA238" s="727"/>
      <c r="FOD238" s="403"/>
      <c r="FOE238" s="403"/>
      <c r="FOQ238" s="727"/>
      <c r="FOT238" s="403"/>
      <c r="FOU238" s="403"/>
      <c r="FPG238" s="727"/>
      <c r="FPJ238" s="403"/>
      <c r="FPK238" s="403"/>
      <c r="FPW238" s="727"/>
      <c r="FPZ238" s="403"/>
      <c r="FQA238" s="403"/>
      <c r="FQM238" s="727"/>
      <c r="FQP238" s="403"/>
      <c r="FQQ238" s="403"/>
      <c r="FRC238" s="727"/>
      <c r="FRF238" s="403"/>
      <c r="FRG238" s="403"/>
      <c r="FRS238" s="727"/>
      <c r="FRV238" s="403"/>
      <c r="FRW238" s="403"/>
      <c r="FSI238" s="727"/>
      <c r="FSL238" s="403"/>
      <c r="FSM238" s="403"/>
      <c r="FSY238" s="727"/>
      <c r="FTB238" s="403"/>
      <c r="FTC238" s="403"/>
      <c r="FTO238" s="727"/>
      <c r="FTR238" s="403"/>
      <c r="FTS238" s="403"/>
      <c r="FUE238" s="727"/>
      <c r="FUH238" s="403"/>
      <c r="FUI238" s="403"/>
      <c r="FUU238" s="727"/>
      <c r="FUX238" s="403"/>
      <c r="FUY238" s="403"/>
      <c r="FVK238" s="727"/>
      <c r="FVN238" s="403"/>
      <c r="FVO238" s="403"/>
      <c r="FWA238" s="727"/>
      <c r="FWD238" s="403"/>
      <c r="FWE238" s="403"/>
      <c r="FWQ238" s="727"/>
      <c r="FWT238" s="403"/>
      <c r="FWU238" s="403"/>
      <c r="FXG238" s="727"/>
      <c r="FXJ238" s="403"/>
      <c r="FXK238" s="403"/>
      <c r="FXW238" s="727"/>
      <c r="FXZ238" s="403"/>
      <c r="FYA238" s="403"/>
      <c r="FYM238" s="727"/>
      <c r="FYP238" s="403"/>
      <c r="FYQ238" s="403"/>
      <c r="FZC238" s="727"/>
      <c r="FZF238" s="403"/>
      <c r="FZG238" s="403"/>
      <c r="FZS238" s="727"/>
      <c r="FZV238" s="403"/>
      <c r="FZW238" s="403"/>
      <c r="GAI238" s="727"/>
      <c r="GAL238" s="403"/>
      <c r="GAM238" s="403"/>
      <c r="GAY238" s="727"/>
      <c r="GBB238" s="403"/>
      <c r="GBC238" s="403"/>
      <c r="GBO238" s="727"/>
      <c r="GBR238" s="403"/>
      <c r="GBS238" s="403"/>
      <c r="GCE238" s="727"/>
      <c r="GCH238" s="403"/>
      <c r="GCI238" s="403"/>
      <c r="GCU238" s="727"/>
      <c r="GCX238" s="403"/>
      <c r="GCY238" s="403"/>
      <c r="GDK238" s="727"/>
      <c r="GDN238" s="403"/>
      <c r="GDO238" s="403"/>
      <c r="GEA238" s="727"/>
      <c r="GED238" s="403"/>
      <c r="GEE238" s="403"/>
      <c r="GEQ238" s="727"/>
      <c r="GET238" s="403"/>
      <c r="GEU238" s="403"/>
      <c r="GFG238" s="727"/>
      <c r="GFJ238" s="403"/>
      <c r="GFK238" s="403"/>
      <c r="GFW238" s="727"/>
      <c r="GFZ238" s="403"/>
      <c r="GGA238" s="403"/>
      <c r="GGM238" s="727"/>
      <c r="GGP238" s="403"/>
      <c r="GGQ238" s="403"/>
      <c r="GHC238" s="727"/>
      <c r="GHF238" s="403"/>
      <c r="GHG238" s="403"/>
      <c r="GHS238" s="727"/>
      <c r="GHV238" s="403"/>
      <c r="GHW238" s="403"/>
      <c r="GII238" s="727"/>
      <c r="GIL238" s="403"/>
      <c r="GIM238" s="403"/>
      <c r="GIY238" s="727"/>
      <c r="GJB238" s="403"/>
      <c r="GJC238" s="403"/>
      <c r="GJO238" s="727"/>
      <c r="GJR238" s="403"/>
      <c r="GJS238" s="403"/>
      <c r="GKE238" s="727"/>
      <c r="GKH238" s="403"/>
      <c r="GKI238" s="403"/>
      <c r="GKU238" s="727"/>
      <c r="GKX238" s="403"/>
      <c r="GKY238" s="403"/>
      <c r="GLK238" s="727"/>
      <c r="GLN238" s="403"/>
      <c r="GLO238" s="403"/>
      <c r="GMA238" s="727"/>
      <c r="GMD238" s="403"/>
      <c r="GME238" s="403"/>
      <c r="GMQ238" s="727"/>
      <c r="GMT238" s="403"/>
      <c r="GMU238" s="403"/>
      <c r="GNG238" s="727"/>
      <c r="GNJ238" s="403"/>
      <c r="GNK238" s="403"/>
      <c r="GNW238" s="727"/>
      <c r="GNZ238" s="403"/>
      <c r="GOA238" s="403"/>
      <c r="GOM238" s="727"/>
      <c r="GOP238" s="403"/>
      <c r="GOQ238" s="403"/>
      <c r="GPC238" s="727"/>
      <c r="GPF238" s="403"/>
      <c r="GPG238" s="403"/>
      <c r="GPS238" s="727"/>
      <c r="GPV238" s="403"/>
      <c r="GPW238" s="403"/>
      <c r="GQI238" s="727"/>
      <c r="GQL238" s="403"/>
      <c r="GQM238" s="403"/>
      <c r="GQY238" s="727"/>
      <c r="GRB238" s="403"/>
      <c r="GRC238" s="403"/>
      <c r="GRO238" s="727"/>
      <c r="GRR238" s="403"/>
      <c r="GRS238" s="403"/>
      <c r="GSE238" s="727"/>
      <c r="GSH238" s="403"/>
      <c r="GSI238" s="403"/>
      <c r="GSU238" s="727"/>
      <c r="GSX238" s="403"/>
      <c r="GSY238" s="403"/>
      <c r="GTK238" s="727"/>
      <c r="GTN238" s="403"/>
      <c r="GTO238" s="403"/>
      <c r="GUA238" s="727"/>
      <c r="GUD238" s="403"/>
      <c r="GUE238" s="403"/>
      <c r="GUQ238" s="727"/>
      <c r="GUT238" s="403"/>
      <c r="GUU238" s="403"/>
      <c r="GVG238" s="727"/>
      <c r="GVJ238" s="403"/>
      <c r="GVK238" s="403"/>
      <c r="GVW238" s="727"/>
      <c r="GVZ238" s="403"/>
      <c r="GWA238" s="403"/>
      <c r="GWM238" s="727"/>
      <c r="GWP238" s="403"/>
      <c r="GWQ238" s="403"/>
      <c r="GXC238" s="727"/>
      <c r="GXF238" s="403"/>
      <c r="GXG238" s="403"/>
      <c r="GXS238" s="727"/>
      <c r="GXV238" s="403"/>
      <c r="GXW238" s="403"/>
      <c r="GYI238" s="727"/>
      <c r="GYL238" s="403"/>
      <c r="GYM238" s="403"/>
      <c r="GYY238" s="727"/>
      <c r="GZB238" s="403"/>
      <c r="GZC238" s="403"/>
      <c r="GZO238" s="727"/>
      <c r="GZR238" s="403"/>
      <c r="GZS238" s="403"/>
      <c r="HAE238" s="727"/>
      <c r="HAH238" s="403"/>
      <c r="HAI238" s="403"/>
      <c r="HAU238" s="727"/>
      <c r="HAX238" s="403"/>
      <c r="HAY238" s="403"/>
      <c r="HBK238" s="727"/>
      <c r="HBN238" s="403"/>
      <c r="HBO238" s="403"/>
      <c r="HCA238" s="727"/>
      <c r="HCD238" s="403"/>
      <c r="HCE238" s="403"/>
      <c r="HCQ238" s="727"/>
      <c r="HCT238" s="403"/>
      <c r="HCU238" s="403"/>
      <c r="HDG238" s="727"/>
      <c r="HDJ238" s="403"/>
      <c r="HDK238" s="403"/>
      <c r="HDW238" s="727"/>
      <c r="HDZ238" s="403"/>
      <c r="HEA238" s="403"/>
      <c r="HEM238" s="727"/>
      <c r="HEP238" s="403"/>
      <c r="HEQ238" s="403"/>
      <c r="HFC238" s="727"/>
      <c r="HFF238" s="403"/>
      <c r="HFG238" s="403"/>
      <c r="HFS238" s="727"/>
      <c r="HFV238" s="403"/>
      <c r="HFW238" s="403"/>
      <c r="HGI238" s="727"/>
      <c r="HGL238" s="403"/>
      <c r="HGM238" s="403"/>
      <c r="HGY238" s="727"/>
      <c r="HHB238" s="403"/>
      <c r="HHC238" s="403"/>
      <c r="HHO238" s="727"/>
      <c r="HHR238" s="403"/>
      <c r="HHS238" s="403"/>
      <c r="HIE238" s="727"/>
      <c r="HIH238" s="403"/>
      <c r="HII238" s="403"/>
      <c r="HIU238" s="727"/>
      <c r="HIX238" s="403"/>
      <c r="HIY238" s="403"/>
      <c r="HJK238" s="727"/>
      <c r="HJN238" s="403"/>
      <c r="HJO238" s="403"/>
      <c r="HKA238" s="727"/>
      <c r="HKD238" s="403"/>
      <c r="HKE238" s="403"/>
      <c r="HKQ238" s="727"/>
      <c r="HKT238" s="403"/>
      <c r="HKU238" s="403"/>
      <c r="HLG238" s="727"/>
      <c r="HLJ238" s="403"/>
      <c r="HLK238" s="403"/>
      <c r="HLW238" s="727"/>
      <c r="HLZ238" s="403"/>
      <c r="HMA238" s="403"/>
      <c r="HMM238" s="727"/>
      <c r="HMP238" s="403"/>
      <c r="HMQ238" s="403"/>
      <c r="HNC238" s="727"/>
      <c r="HNF238" s="403"/>
      <c r="HNG238" s="403"/>
      <c r="HNS238" s="727"/>
      <c r="HNV238" s="403"/>
      <c r="HNW238" s="403"/>
      <c r="HOI238" s="727"/>
      <c r="HOL238" s="403"/>
      <c r="HOM238" s="403"/>
      <c r="HOY238" s="727"/>
      <c r="HPB238" s="403"/>
      <c r="HPC238" s="403"/>
      <c r="HPO238" s="727"/>
      <c r="HPR238" s="403"/>
      <c r="HPS238" s="403"/>
      <c r="HQE238" s="727"/>
      <c r="HQH238" s="403"/>
      <c r="HQI238" s="403"/>
      <c r="HQU238" s="727"/>
      <c r="HQX238" s="403"/>
      <c r="HQY238" s="403"/>
      <c r="HRK238" s="727"/>
      <c r="HRN238" s="403"/>
      <c r="HRO238" s="403"/>
      <c r="HSA238" s="727"/>
      <c r="HSD238" s="403"/>
      <c r="HSE238" s="403"/>
      <c r="HSQ238" s="727"/>
      <c r="HST238" s="403"/>
      <c r="HSU238" s="403"/>
      <c r="HTG238" s="727"/>
      <c r="HTJ238" s="403"/>
      <c r="HTK238" s="403"/>
      <c r="HTW238" s="727"/>
      <c r="HTZ238" s="403"/>
      <c r="HUA238" s="403"/>
      <c r="HUM238" s="727"/>
      <c r="HUP238" s="403"/>
      <c r="HUQ238" s="403"/>
      <c r="HVC238" s="727"/>
      <c r="HVF238" s="403"/>
      <c r="HVG238" s="403"/>
      <c r="HVS238" s="727"/>
      <c r="HVV238" s="403"/>
      <c r="HVW238" s="403"/>
      <c r="HWI238" s="727"/>
      <c r="HWL238" s="403"/>
      <c r="HWM238" s="403"/>
      <c r="HWY238" s="727"/>
      <c r="HXB238" s="403"/>
      <c r="HXC238" s="403"/>
      <c r="HXO238" s="727"/>
      <c r="HXR238" s="403"/>
      <c r="HXS238" s="403"/>
      <c r="HYE238" s="727"/>
      <c r="HYH238" s="403"/>
      <c r="HYI238" s="403"/>
      <c r="HYU238" s="727"/>
      <c r="HYX238" s="403"/>
      <c r="HYY238" s="403"/>
      <c r="HZK238" s="727"/>
      <c r="HZN238" s="403"/>
      <c r="HZO238" s="403"/>
      <c r="IAA238" s="727"/>
      <c r="IAD238" s="403"/>
      <c r="IAE238" s="403"/>
      <c r="IAQ238" s="727"/>
      <c r="IAT238" s="403"/>
      <c r="IAU238" s="403"/>
      <c r="IBG238" s="727"/>
      <c r="IBJ238" s="403"/>
      <c r="IBK238" s="403"/>
      <c r="IBW238" s="727"/>
      <c r="IBZ238" s="403"/>
      <c r="ICA238" s="403"/>
      <c r="ICM238" s="727"/>
      <c r="ICP238" s="403"/>
      <c r="ICQ238" s="403"/>
      <c r="IDC238" s="727"/>
      <c r="IDF238" s="403"/>
      <c r="IDG238" s="403"/>
      <c r="IDS238" s="727"/>
      <c r="IDV238" s="403"/>
      <c r="IDW238" s="403"/>
      <c r="IEI238" s="727"/>
      <c r="IEL238" s="403"/>
      <c r="IEM238" s="403"/>
      <c r="IEY238" s="727"/>
      <c r="IFB238" s="403"/>
      <c r="IFC238" s="403"/>
      <c r="IFO238" s="727"/>
      <c r="IFR238" s="403"/>
      <c r="IFS238" s="403"/>
      <c r="IGE238" s="727"/>
      <c r="IGH238" s="403"/>
      <c r="IGI238" s="403"/>
      <c r="IGU238" s="727"/>
      <c r="IGX238" s="403"/>
      <c r="IGY238" s="403"/>
      <c r="IHK238" s="727"/>
      <c r="IHN238" s="403"/>
      <c r="IHO238" s="403"/>
      <c r="IIA238" s="727"/>
      <c r="IID238" s="403"/>
      <c r="IIE238" s="403"/>
      <c r="IIQ238" s="727"/>
      <c r="IIT238" s="403"/>
      <c r="IIU238" s="403"/>
      <c r="IJG238" s="727"/>
      <c r="IJJ238" s="403"/>
      <c r="IJK238" s="403"/>
      <c r="IJW238" s="727"/>
      <c r="IJZ238" s="403"/>
      <c r="IKA238" s="403"/>
      <c r="IKM238" s="727"/>
      <c r="IKP238" s="403"/>
      <c r="IKQ238" s="403"/>
      <c r="ILC238" s="727"/>
      <c r="ILF238" s="403"/>
      <c r="ILG238" s="403"/>
      <c r="ILS238" s="727"/>
      <c r="ILV238" s="403"/>
      <c r="ILW238" s="403"/>
      <c r="IMI238" s="727"/>
      <c r="IML238" s="403"/>
      <c r="IMM238" s="403"/>
      <c r="IMY238" s="727"/>
      <c r="INB238" s="403"/>
      <c r="INC238" s="403"/>
      <c r="INO238" s="727"/>
      <c r="INR238" s="403"/>
      <c r="INS238" s="403"/>
      <c r="IOE238" s="727"/>
      <c r="IOH238" s="403"/>
      <c r="IOI238" s="403"/>
      <c r="IOU238" s="727"/>
      <c r="IOX238" s="403"/>
      <c r="IOY238" s="403"/>
      <c r="IPK238" s="727"/>
      <c r="IPN238" s="403"/>
      <c r="IPO238" s="403"/>
      <c r="IQA238" s="727"/>
      <c r="IQD238" s="403"/>
      <c r="IQE238" s="403"/>
      <c r="IQQ238" s="727"/>
      <c r="IQT238" s="403"/>
      <c r="IQU238" s="403"/>
      <c r="IRG238" s="727"/>
      <c r="IRJ238" s="403"/>
      <c r="IRK238" s="403"/>
      <c r="IRW238" s="727"/>
      <c r="IRZ238" s="403"/>
      <c r="ISA238" s="403"/>
      <c r="ISM238" s="727"/>
      <c r="ISP238" s="403"/>
      <c r="ISQ238" s="403"/>
      <c r="ITC238" s="727"/>
      <c r="ITF238" s="403"/>
      <c r="ITG238" s="403"/>
      <c r="ITS238" s="727"/>
      <c r="ITV238" s="403"/>
      <c r="ITW238" s="403"/>
      <c r="IUI238" s="727"/>
      <c r="IUL238" s="403"/>
      <c r="IUM238" s="403"/>
      <c r="IUY238" s="727"/>
      <c r="IVB238" s="403"/>
      <c r="IVC238" s="403"/>
      <c r="IVO238" s="727"/>
      <c r="IVR238" s="403"/>
      <c r="IVS238" s="403"/>
      <c r="IWE238" s="727"/>
      <c r="IWH238" s="403"/>
      <c r="IWI238" s="403"/>
      <c r="IWU238" s="727"/>
      <c r="IWX238" s="403"/>
      <c r="IWY238" s="403"/>
      <c r="IXK238" s="727"/>
      <c r="IXN238" s="403"/>
      <c r="IXO238" s="403"/>
      <c r="IYA238" s="727"/>
      <c r="IYD238" s="403"/>
      <c r="IYE238" s="403"/>
      <c r="IYQ238" s="727"/>
      <c r="IYT238" s="403"/>
      <c r="IYU238" s="403"/>
      <c r="IZG238" s="727"/>
      <c r="IZJ238" s="403"/>
      <c r="IZK238" s="403"/>
      <c r="IZW238" s="727"/>
      <c r="IZZ238" s="403"/>
      <c r="JAA238" s="403"/>
      <c r="JAM238" s="727"/>
      <c r="JAP238" s="403"/>
      <c r="JAQ238" s="403"/>
      <c r="JBC238" s="727"/>
      <c r="JBF238" s="403"/>
      <c r="JBG238" s="403"/>
      <c r="JBS238" s="727"/>
      <c r="JBV238" s="403"/>
      <c r="JBW238" s="403"/>
      <c r="JCI238" s="727"/>
      <c r="JCL238" s="403"/>
      <c r="JCM238" s="403"/>
      <c r="JCY238" s="727"/>
      <c r="JDB238" s="403"/>
      <c r="JDC238" s="403"/>
      <c r="JDO238" s="727"/>
      <c r="JDR238" s="403"/>
      <c r="JDS238" s="403"/>
      <c r="JEE238" s="727"/>
      <c r="JEH238" s="403"/>
      <c r="JEI238" s="403"/>
      <c r="JEU238" s="727"/>
      <c r="JEX238" s="403"/>
      <c r="JEY238" s="403"/>
      <c r="JFK238" s="727"/>
      <c r="JFN238" s="403"/>
      <c r="JFO238" s="403"/>
      <c r="JGA238" s="727"/>
      <c r="JGD238" s="403"/>
      <c r="JGE238" s="403"/>
      <c r="JGQ238" s="727"/>
      <c r="JGT238" s="403"/>
      <c r="JGU238" s="403"/>
      <c r="JHG238" s="727"/>
      <c r="JHJ238" s="403"/>
      <c r="JHK238" s="403"/>
      <c r="JHW238" s="727"/>
      <c r="JHZ238" s="403"/>
      <c r="JIA238" s="403"/>
      <c r="JIM238" s="727"/>
      <c r="JIP238" s="403"/>
      <c r="JIQ238" s="403"/>
      <c r="JJC238" s="727"/>
      <c r="JJF238" s="403"/>
      <c r="JJG238" s="403"/>
      <c r="JJS238" s="727"/>
      <c r="JJV238" s="403"/>
      <c r="JJW238" s="403"/>
      <c r="JKI238" s="727"/>
      <c r="JKL238" s="403"/>
      <c r="JKM238" s="403"/>
      <c r="JKY238" s="727"/>
      <c r="JLB238" s="403"/>
      <c r="JLC238" s="403"/>
      <c r="JLO238" s="727"/>
      <c r="JLR238" s="403"/>
      <c r="JLS238" s="403"/>
      <c r="JME238" s="727"/>
      <c r="JMH238" s="403"/>
      <c r="JMI238" s="403"/>
      <c r="JMU238" s="727"/>
      <c r="JMX238" s="403"/>
      <c r="JMY238" s="403"/>
      <c r="JNK238" s="727"/>
      <c r="JNN238" s="403"/>
      <c r="JNO238" s="403"/>
      <c r="JOA238" s="727"/>
      <c r="JOD238" s="403"/>
      <c r="JOE238" s="403"/>
      <c r="JOQ238" s="727"/>
      <c r="JOT238" s="403"/>
      <c r="JOU238" s="403"/>
      <c r="JPG238" s="727"/>
      <c r="JPJ238" s="403"/>
      <c r="JPK238" s="403"/>
      <c r="JPW238" s="727"/>
      <c r="JPZ238" s="403"/>
      <c r="JQA238" s="403"/>
      <c r="JQM238" s="727"/>
      <c r="JQP238" s="403"/>
      <c r="JQQ238" s="403"/>
      <c r="JRC238" s="727"/>
      <c r="JRF238" s="403"/>
      <c r="JRG238" s="403"/>
      <c r="JRS238" s="727"/>
      <c r="JRV238" s="403"/>
      <c r="JRW238" s="403"/>
      <c r="JSI238" s="727"/>
      <c r="JSL238" s="403"/>
      <c r="JSM238" s="403"/>
      <c r="JSY238" s="727"/>
      <c r="JTB238" s="403"/>
      <c r="JTC238" s="403"/>
      <c r="JTO238" s="727"/>
      <c r="JTR238" s="403"/>
      <c r="JTS238" s="403"/>
      <c r="JUE238" s="727"/>
      <c r="JUH238" s="403"/>
      <c r="JUI238" s="403"/>
      <c r="JUU238" s="727"/>
      <c r="JUX238" s="403"/>
      <c r="JUY238" s="403"/>
      <c r="JVK238" s="727"/>
      <c r="JVN238" s="403"/>
      <c r="JVO238" s="403"/>
      <c r="JWA238" s="727"/>
      <c r="JWD238" s="403"/>
      <c r="JWE238" s="403"/>
      <c r="JWQ238" s="727"/>
      <c r="JWT238" s="403"/>
      <c r="JWU238" s="403"/>
      <c r="JXG238" s="727"/>
      <c r="JXJ238" s="403"/>
      <c r="JXK238" s="403"/>
      <c r="JXW238" s="727"/>
      <c r="JXZ238" s="403"/>
      <c r="JYA238" s="403"/>
      <c r="JYM238" s="727"/>
      <c r="JYP238" s="403"/>
      <c r="JYQ238" s="403"/>
      <c r="JZC238" s="727"/>
      <c r="JZF238" s="403"/>
      <c r="JZG238" s="403"/>
      <c r="JZS238" s="727"/>
      <c r="JZV238" s="403"/>
      <c r="JZW238" s="403"/>
      <c r="KAI238" s="727"/>
      <c r="KAL238" s="403"/>
      <c r="KAM238" s="403"/>
      <c r="KAY238" s="727"/>
      <c r="KBB238" s="403"/>
      <c r="KBC238" s="403"/>
      <c r="KBO238" s="727"/>
      <c r="KBR238" s="403"/>
      <c r="KBS238" s="403"/>
      <c r="KCE238" s="727"/>
      <c r="KCH238" s="403"/>
      <c r="KCI238" s="403"/>
      <c r="KCU238" s="727"/>
      <c r="KCX238" s="403"/>
      <c r="KCY238" s="403"/>
      <c r="KDK238" s="727"/>
      <c r="KDN238" s="403"/>
      <c r="KDO238" s="403"/>
      <c r="KEA238" s="727"/>
      <c r="KED238" s="403"/>
      <c r="KEE238" s="403"/>
      <c r="KEQ238" s="727"/>
      <c r="KET238" s="403"/>
      <c r="KEU238" s="403"/>
      <c r="KFG238" s="727"/>
      <c r="KFJ238" s="403"/>
      <c r="KFK238" s="403"/>
      <c r="KFW238" s="727"/>
      <c r="KFZ238" s="403"/>
      <c r="KGA238" s="403"/>
      <c r="KGM238" s="727"/>
      <c r="KGP238" s="403"/>
      <c r="KGQ238" s="403"/>
      <c r="KHC238" s="727"/>
      <c r="KHF238" s="403"/>
      <c r="KHG238" s="403"/>
      <c r="KHS238" s="727"/>
      <c r="KHV238" s="403"/>
      <c r="KHW238" s="403"/>
      <c r="KII238" s="727"/>
      <c r="KIL238" s="403"/>
      <c r="KIM238" s="403"/>
      <c r="KIY238" s="727"/>
      <c r="KJB238" s="403"/>
      <c r="KJC238" s="403"/>
      <c r="KJO238" s="727"/>
      <c r="KJR238" s="403"/>
      <c r="KJS238" s="403"/>
      <c r="KKE238" s="727"/>
      <c r="KKH238" s="403"/>
      <c r="KKI238" s="403"/>
      <c r="KKU238" s="727"/>
      <c r="KKX238" s="403"/>
      <c r="KKY238" s="403"/>
      <c r="KLK238" s="727"/>
      <c r="KLN238" s="403"/>
      <c r="KLO238" s="403"/>
      <c r="KMA238" s="727"/>
      <c r="KMD238" s="403"/>
      <c r="KME238" s="403"/>
      <c r="KMQ238" s="727"/>
      <c r="KMT238" s="403"/>
      <c r="KMU238" s="403"/>
      <c r="KNG238" s="727"/>
      <c r="KNJ238" s="403"/>
      <c r="KNK238" s="403"/>
      <c r="KNW238" s="727"/>
      <c r="KNZ238" s="403"/>
      <c r="KOA238" s="403"/>
      <c r="KOM238" s="727"/>
      <c r="KOP238" s="403"/>
      <c r="KOQ238" s="403"/>
      <c r="KPC238" s="727"/>
      <c r="KPF238" s="403"/>
      <c r="KPG238" s="403"/>
      <c r="KPS238" s="727"/>
      <c r="KPV238" s="403"/>
      <c r="KPW238" s="403"/>
      <c r="KQI238" s="727"/>
      <c r="KQL238" s="403"/>
      <c r="KQM238" s="403"/>
      <c r="KQY238" s="727"/>
      <c r="KRB238" s="403"/>
      <c r="KRC238" s="403"/>
      <c r="KRO238" s="727"/>
      <c r="KRR238" s="403"/>
      <c r="KRS238" s="403"/>
      <c r="KSE238" s="727"/>
      <c r="KSH238" s="403"/>
      <c r="KSI238" s="403"/>
      <c r="KSU238" s="727"/>
      <c r="KSX238" s="403"/>
      <c r="KSY238" s="403"/>
      <c r="KTK238" s="727"/>
      <c r="KTN238" s="403"/>
      <c r="KTO238" s="403"/>
      <c r="KUA238" s="727"/>
      <c r="KUD238" s="403"/>
      <c r="KUE238" s="403"/>
      <c r="KUQ238" s="727"/>
      <c r="KUT238" s="403"/>
      <c r="KUU238" s="403"/>
      <c r="KVG238" s="727"/>
      <c r="KVJ238" s="403"/>
      <c r="KVK238" s="403"/>
      <c r="KVW238" s="727"/>
      <c r="KVZ238" s="403"/>
      <c r="KWA238" s="403"/>
      <c r="KWM238" s="727"/>
      <c r="KWP238" s="403"/>
      <c r="KWQ238" s="403"/>
      <c r="KXC238" s="727"/>
      <c r="KXF238" s="403"/>
      <c r="KXG238" s="403"/>
      <c r="KXS238" s="727"/>
      <c r="KXV238" s="403"/>
      <c r="KXW238" s="403"/>
      <c r="KYI238" s="727"/>
      <c r="KYL238" s="403"/>
      <c r="KYM238" s="403"/>
      <c r="KYY238" s="727"/>
      <c r="KZB238" s="403"/>
      <c r="KZC238" s="403"/>
      <c r="KZO238" s="727"/>
      <c r="KZR238" s="403"/>
      <c r="KZS238" s="403"/>
      <c r="LAE238" s="727"/>
      <c r="LAH238" s="403"/>
      <c r="LAI238" s="403"/>
      <c r="LAU238" s="727"/>
      <c r="LAX238" s="403"/>
      <c r="LAY238" s="403"/>
      <c r="LBK238" s="727"/>
      <c r="LBN238" s="403"/>
      <c r="LBO238" s="403"/>
      <c r="LCA238" s="727"/>
      <c r="LCD238" s="403"/>
      <c r="LCE238" s="403"/>
      <c r="LCQ238" s="727"/>
      <c r="LCT238" s="403"/>
      <c r="LCU238" s="403"/>
      <c r="LDG238" s="727"/>
      <c r="LDJ238" s="403"/>
      <c r="LDK238" s="403"/>
      <c r="LDW238" s="727"/>
      <c r="LDZ238" s="403"/>
      <c r="LEA238" s="403"/>
      <c r="LEM238" s="727"/>
      <c r="LEP238" s="403"/>
      <c r="LEQ238" s="403"/>
      <c r="LFC238" s="727"/>
      <c r="LFF238" s="403"/>
      <c r="LFG238" s="403"/>
      <c r="LFS238" s="727"/>
      <c r="LFV238" s="403"/>
      <c r="LFW238" s="403"/>
      <c r="LGI238" s="727"/>
      <c r="LGL238" s="403"/>
      <c r="LGM238" s="403"/>
      <c r="LGY238" s="727"/>
      <c r="LHB238" s="403"/>
      <c r="LHC238" s="403"/>
      <c r="LHO238" s="727"/>
      <c r="LHR238" s="403"/>
      <c r="LHS238" s="403"/>
      <c r="LIE238" s="727"/>
      <c r="LIH238" s="403"/>
      <c r="LII238" s="403"/>
      <c r="LIU238" s="727"/>
      <c r="LIX238" s="403"/>
      <c r="LIY238" s="403"/>
      <c r="LJK238" s="727"/>
      <c r="LJN238" s="403"/>
      <c r="LJO238" s="403"/>
      <c r="LKA238" s="727"/>
      <c r="LKD238" s="403"/>
      <c r="LKE238" s="403"/>
      <c r="LKQ238" s="727"/>
      <c r="LKT238" s="403"/>
      <c r="LKU238" s="403"/>
      <c r="LLG238" s="727"/>
      <c r="LLJ238" s="403"/>
      <c r="LLK238" s="403"/>
      <c r="LLW238" s="727"/>
      <c r="LLZ238" s="403"/>
      <c r="LMA238" s="403"/>
      <c r="LMM238" s="727"/>
      <c r="LMP238" s="403"/>
      <c r="LMQ238" s="403"/>
      <c r="LNC238" s="727"/>
      <c r="LNF238" s="403"/>
      <c r="LNG238" s="403"/>
      <c r="LNS238" s="727"/>
      <c r="LNV238" s="403"/>
      <c r="LNW238" s="403"/>
      <c r="LOI238" s="727"/>
      <c r="LOL238" s="403"/>
      <c r="LOM238" s="403"/>
      <c r="LOY238" s="727"/>
      <c r="LPB238" s="403"/>
      <c r="LPC238" s="403"/>
      <c r="LPO238" s="727"/>
      <c r="LPR238" s="403"/>
      <c r="LPS238" s="403"/>
      <c r="LQE238" s="727"/>
      <c r="LQH238" s="403"/>
      <c r="LQI238" s="403"/>
      <c r="LQU238" s="727"/>
      <c r="LQX238" s="403"/>
      <c r="LQY238" s="403"/>
      <c r="LRK238" s="727"/>
      <c r="LRN238" s="403"/>
      <c r="LRO238" s="403"/>
      <c r="LSA238" s="727"/>
      <c r="LSD238" s="403"/>
      <c r="LSE238" s="403"/>
      <c r="LSQ238" s="727"/>
      <c r="LST238" s="403"/>
      <c r="LSU238" s="403"/>
      <c r="LTG238" s="727"/>
      <c r="LTJ238" s="403"/>
      <c r="LTK238" s="403"/>
      <c r="LTW238" s="727"/>
      <c r="LTZ238" s="403"/>
      <c r="LUA238" s="403"/>
      <c r="LUM238" s="727"/>
      <c r="LUP238" s="403"/>
      <c r="LUQ238" s="403"/>
      <c r="LVC238" s="727"/>
      <c r="LVF238" s="403"/>
      <c r="LVG238" s="403"/>
      <c r="LVS238" s="727"/>
      <c r="LVV238" s="403"/>
      <c r="LVW238" s="403"/>
      <c r="LWI238" s="727"/>
      <c r="LWL238" s="403"/>
      <c r="LWM238" s="403"/>
      <c r="LWY238" s="727"/>
      <c r="LXB238" s="403"/>
      <c r="LXC238" s="403"/>
      <c r="LXO238" s="727"/>
      <c r="LXR238" s="403"/>
      <c r="LXS238" s="403"/>
      <c r="LYE238" s="727"/>
      <c r="LYH238" s="403"/>
      <c r="LYI238" s="403"/>
      <c r="LYU238" s="727"/>
      <c r="LYX238" s="403"/>
      <c r="LYY238" s="403"/>
      <c r="LZK238" s="727"/>
      <c r="LZN238" s="403"/>
      <c r="LZO238" s="403"/>
      <c r="MAA238" s="727"/>
      <c r="MAD238" s="403"/>
      <c r="MAE238" s="403"/>
      <c r="MAQ238" s="727"/>
      <c r="MAT238" s="403"/>
      <c r="MAU238" s="403"/>
      <c r="MBG238" s="727"/>
      <c r="MBJ238" s="403"/>
      <c r="MBK238" s="403"/>
      <c r="MBW238" s="727"/>
      <c r="MBZ238" s="403"/>
      <c r="MCA238" s="403"/>
      <c r="MCM238" s="727"/>
      <c r="MCP238" s="403"/>
      <c r="MCQ238" s="403"/>
      <c r="MDC238" s="727"/>
      <c r="MDF238" s="403"/>
      <c r="MDG238" s="403"/>
      <c r="MDS238" s="727"/>
      <c r="MDV238" s="403"/>
      <c r="MDW238" s="403"/>
      <c r="MEI238" s="727"/>
      <c r="MEL238" s="403"/>
      <c r="MEM238" s="403"/>
      <c r="MEY238" s="727"/>
      <c r="MFB238" s="403"/>
      <c r="MFC238" s="403"/>
      <c r="MFO238" s="727"/>
      <c r="MFR238" s="403"/>
      <c r="MFS238" s="403"/>
      <c r="MGE238" s="727"/>
      <c r="MGH238" s="403"/>
      <c r="MGI238" s="403"/>
      <c r="MGU238" s="727"/>
      <c r="MGX238" s="403"/>
      <c r="MGY238" s="403"/>
      <c r="MHK238" s="727"/>
      <c r="MHN238" s="403"/>
      <c r="MHO238" s="403"/>
      <c r="MIA238" s="727"/>
      <c r="MID238" s="403"/>
      <c r="MIE238" s="403"/>
      <c r="MIQ238" s="727"/>
      <c r="MIT238" s="403"/>
      <c r="MIU238" s="403"/>
      <c r="MJG238" s="727"/>
      <c r="MJJ238" s="403"/>
      <c r="MJK238" s="403"/>
      <c r="MJW238" s="727"/>
      <c r="MJZ238" s="403"/>
      <c r="MKA238" s="403"/>
      <c r="MKM238" s="727"/>
      <c r="MKP238" s="403"/>
      <c r="MKQ238" s="403"/>
      <c r="MLC238" s="727"/>
      <c r="MLF238" s="403"/>
      <c r="MLG238" s="403"/>
      <c r="MLS238" s="727"/>
      <c r="MLV238" s="403"/>
      <c r="MLW238" s="403"/>
      <c r="MMI238" s="727"/>
      <c r="MML238" s="403"/>
      <c r="MMM238" s="403"/>
      <c r="MMY238" s="727"/>
      <c r="MNB238" s="403"/>
      <c r="MNC238" s="403"/>
      <c r="MNO238" s="727"/>
      <c r="MNR238" s="403"/>
      <c r="MNS238" s="403"/>
      <c r="MOE238" s="727"/>
      <c r="MOH238" s="403"/>
      <c r="MOI238" s="403"/>
      <c r="MOU238" s="727"/>
      <c r="MOX238" s="403"/>
      <c r="MOY238" s="403"/>
      <c r="MPK238" s="727"/>
      <c r="MPN238" s="403"/>
      <c r="MPO238" s="403"/>
      <c r="MQA238" s="727"/>
      <c r="MQD238" s="403"/>
      <c r="MQE238" s="403"/>
      <c r="MQQ238" s="727"/>
      <c r="MQT238" s="403"/>
      <c r="MQU238" s="403"/>
      <c r="MRG238" s="727"/>
      <c r="MRJ238" s="403"/>
      <c r="MRK238" s="403"/>
      <c r="MRW238" s="727"/>
      <c r="MRZ238" s="403"/>
      <c r="MSA238" s="403"/>
      <c r="MSM238" s="727"/>
      <c r="MSP238" s="403"/>
      <c r="MSQ238" s="403"/>
      <c r="MTC238" s="727"/>
      <c r="MTF238" s="403"/>
      <c r="MTG238" s="403"/>
      <c r="MTS238" s="727"/>
      <c r="MTV238" s="403"/>
      <c r="MTW238" s="403"/>
      <c r="MUI238" s="727"/>
      <c r="MUL238" s="403"/>
      <c r="MUM238" s="403"/>
      <c r="MUY238" s="727"/>
      <c r="MVB238" s="403"/>
      <c r="MVC238" s="403"/>
      <c r="MVO238" s="727"/>
      <c r="MVR238" s="403"/>
      <c r="MVS238" s="403"/>
      <c r="MWE238" s="727"/>
      <c r="MWH238" s="403"/>
      <c r="MWI238" s="403"/>
      <c r="MWU238" s="727"/>
      <c r="MWX238" s="403"/>
      <c r="MWY238" s="403"/>
      <c r="MXK238" s="727"/>
      <c r="MXN238" s="403"/>
      <c r="MXO238" s="403"/>
      <c r="MYA238" s="727"/>
      <c r="MYD238" s="403"/>
      <c r="MYE238" s="403"/>
      <c r="MYQ238" s="727"/>
      <c r="MYT238" s="403"/>
      <c r="MYU238" s="403"/>
      <c r="MZG238" s="727"/>
      <c r="MZJ238" s="403"/>
      <c r="MZK238" s="403"/>
      <c r="MZW238" s="727"/>
      <c r="MZZ238" s="403"/>
      <c r="NAA238" s="403"/>
      <c r="NAM238" s="727"/>
      <c r="NAP238" s="403"/>
      <c r="NAQ238" s="403"/>
      <c r="NBC238" s="727"/>
      <c r="NBF238" s="403"/>
      <c r="NBG238" s="403"/>
      <c r="NBS238" s="727"/>
      <c r="NBV238" s="403"/>
      <c r="NBW238" s="403"/>
      <c r="NCI238" s="727"/>
      <c r="NCL238" s="403"/>
      <c r="NCM238" s="403"/>
      <c r="NCY238" s="727"/>
      <c r="NDB238" s="403"/>
      <c r="NDC238" s="403"/>
      <c r="NDO238" s="727"/>
      <c r="NDR238" s="403"/>
      <c r="NDS238" s="403"/>
      <c r="NEE238" s="727"/>
      <c r="NEH238" s="403"/>
      <c r="NEI238" s="403"/>
      <c r="NEU238" s="727"/>
      <c r="NEX238" s="403"/>
      <c r="NEY238" s="403"/>
      <c r="NFK238" s="727"/>
      <c r="NFN238" s="403"/>
      <c r="NFO238" s="403"/>
      <c r="NGA238" s="727"/>
      <c r="NGD238" s="403"/>
      <c r="NGE238" s="403"/>
      <c r="NGQ238" s="727"/>
      <c r="NGT238" s="403"/>
      <c r="NGU238" s="403"/>
      <c r="NHG238" s="727"/>
      <c r="NHJ238" s="403"/>
      <c r="NHK238" s="403"/>
      <c r="NHW238" s="727"/>
      <c r="NHZ238" s="403"/>
      <c r="NIA238" s="403"/>
      <c r="NIM238" s="727"/>
      <c r="NIP238" s="403"/>
      <c r="NIQ238" s="403"/>
      <c r="NJC238" s="727"/>
      <c r="NJF238" s="403"/>
      <c r="NJG238" s="403"/>
      <c r="NJS238" s="727"/>
      <c r="NJV238" s="403"/>
      <c r="NJW238" s="403"/>
      <c r="NKI238" s="727"/>
      <c r="NKL238" s="403"/>
      <c r="NKM238" s="403"/>
      <c r="NKY238" s="727"/>
      <c r="NLB238" s="403"/>
      <c r="NLC238" s="403"/>
      <c r="NLO238" s="727"/>
      <c r="NLR238" s="403"/>
      <c r="NLS238" s="403"/>
      <c r="NME238" s="727"/>
      <c r="NMH238" s="403"/>
      <c r="NMI238" s="403"/>
      <c r="NMU238" s="727"/>
      <c r="NMX238" s="403"/>
      <c r="NMY238" s="403"/>
      <c r="NNK238" s="727"/>
      <c r="NNN238" s="403"/>
      <c r="NNO238" s="403"/>
      <c r="NOA238" s="727"/>
      <c r="NOD238" s="403"/>
      <c r="NOE238" s="403"/>
      <c r="NOQ238" s="727"/>
      <c r="NOT238" s="403"/>
      <c r="NOU238" s="403"/>
      <c r="NPG238" s="727"/>
      <c r="NPJ238" s="403"/>
      <c r="NPK238" s="403"/>
      <c r="NPW238" s="727"/>
      <c r="NPZ238" s="403"/>
      <c r="NQA238" s="403"/>
      <c r="NQM238" s="727"/>
      <c r="NQP238" s="403"/>
      <c r="NQQ238" s="403"/>
      <c r="NRC238" s="727"/>
      <c r="NRF238" s="403"/>
      <c r="NRG238" s="403"/>
      <c r="NRS238" s="727"/>
      <c r="NRV238" s="403"/>
      <c r="NRW238" s="403"/>
      <c r="NSI238" s="727"/>
      <c r="NSL238" s="403"/>
      <c r="NSM238" s="403"/>
      <c r="NSY238" s="727"/>
      <c r="NTB238" s="403"/>
      <c r="NTC238" s="403"/>
      <c r="NTO238" s="727"/>
      <c r="NTR238" s="403"/>
      <c r="NTS238" s="403"/>
      <c r="NUE238" s="727"/>
      <c r="NUH238" s="403"/>
      <c r="NUI238" s="403"/>
      <c r="NUU238" s="727"/>
      <c r="NUX238" s="403"/>
      <c r="NUY238" s="403"/>
      <c r="NVK238" s="727"/>
      <c r="NVN238" s="403"/>
      <c r="NVO238" s="403"/>
      <c r="NWA238" s="727"/>
      <c r="NWD238" s="403"/>
      <c r="NWE238" s="403"/>
      <c r="NWQ238" s="727"/>
      <c r="NWT238" s="403"/>
      <c r="NWU238" s="403"/>
      <c r="NXG238" s="727"/>
      <c r="NXJ238" s="403"/>
      <c r="NXK238" s="403"/>
      <c r="NXW238" s="727"/>
      <c r="NXZ238" s="403"/>
      <c r="NYA238" s="403"/>
      <c r="NYM238" s="727"/>
      <c r="NYP238" s="403"/>
      <c r="NYQ238" s="403"/>
      <c r="NZC238" s="727"/>
      <c r="NZF238" s="403"/>
      <c r="NZG238" s="403"/>
      <c r="NZS238" s="727"/>
      <c r="NZV238" s="403"/>
      <c r="NZW238" s="403"/>
      <c r="OAI238" s="727"/>
      <c r="OAL238" s="403"/>
      <c r="OAM238" s="403"/>
      <c r="OAY238" s="727"/>
      <c r="OBB238" s="403"/>
      <c r="OBC238" s="403"/>
      <c r="OBO238" s="727"/>
      <c r="OBR238" s="403"/>
      <c r="OBS238" s="403"/>
      <c r="OCE238" s="727"/>
      <c r="OCH238" s="403"/>
      <c r="OCI238" s="403"/>
      <c r="OCU238" s="727"/>
      <c r="OCX238" s="403"/>
      <c r="OCY238" s="403"/>
      <c r="ODK238" s="727"/>
      <c r="ODN238" s="403"/>
      <c r="ODO238" s="403"/>
      <c r="OEA238" s="727"/>
      <c r="OED238" s="403"/>
      <c r="OEE238" s="403"/>
      <c r="OEQ238" s="727"/>
      <c r="OET238" s="403"/>
      <c r="OEU238" s="403"/>
      <c r="OFG238" s="727"/>
      <c r="OFJ238" s="403"/>
      <c r="OFK238" s="403"/>
      <c r="OFW238" s="727"/>
      <c r="OFZ238" s="403"/>
      <c r="OGA238" s="403"/>
      <c r="OGM238" s="727"/>
      <c r="OGP238" s="403"/>
      <c r="OGQ238" s="403"/>
      <c r="OHC238" s="727"/>
      <c r="OHF238" s="403"/>
      <c r="OHG238" s="403"/>
      <c r="OHS238" s="727"/>
      <c r="OHV238" s="403"/>
      <c r="OHW238" s="403"/>
      <c r="OII238" s="727"/>
      <c r="OIL238" s="403"/>
      <c r="OIM238" s="403"/>
      <c r="OIY238" s="727"/>
      <c r="OJB238" s="403"/>
      <c r="OJC238" s="403"/>
      <c r="OJO238" s="727"/>
      <c r="OJR238" s="403"/>
      <c r="OJS238" s="403"/>
      <c r="OKE238" s="727"/>
      <c r="OKH238" s="403"/>
      <c r="OKI238" s="403"/>
      <c r="OKU238" s="727"/>
      <c r="OKX238" s="403"/>
      <c r="OKY238" s="403"/>
      <c r="OLK238" s="727"/>
      <c r="OLN238" s="403"/>
      <c r="OLO238" s="403"/>
      <c r="OMA238" s="727"/>
      <c r="OMD238" s="403"/>
      <c r="OME238" s="403"/>
      <c r="OMQ238" s="727"/>
      <c r="OMT238" s="403"/>
      <c r="OMU238" s="403"/>
      <c r="ONG238" s="727"/>
      <c r="ONJ238" s="403"/>
      <c r="ONK238" s="403"/>
      <c r="ONW238" s="727"/>
      <c r="ONZ238" s="403"/>
      <c r="OOA238" s="403"/>
      <c r="OOM238" s="727"/>
      <c r="OOP238" s="403"/>
      <c r="OOQ238" s="403"/>
      <c r="OPC238" s="727"/>
      <c r="OPF238" s="403"/>
      <c r="OPG238" s="403"/>
      <c r="OPS238" s="727"/>
      <c r="OPV238" s="403"/>
      <c r="OPW238" s="403"/>
      <c r="OQI238" s="727"/>
      <c r="OQL238" s="403"/>
      <c r="OQM238" s="403"/>
      <c r="OQY238" s="727"/>
      <c r="ORB238" s="403"/>
      <c r="ORC238" s="403"/>
      <c r="ORO238" s="727"/>
      <c r="ORR238" s="403"/>
      <c r="ORS238" s="403"/>
      <c r="OSE238" s="727"/>
      <c r="OSH238" s="403"/>
      <c r="OSI238" s="403"/>
      <c r="OSU238" s="727"/>
      <c r="OSX238" s="403"/>
      <c r="OSY238" s="403"/>
      <c r="OTK238" s="727"/>
      <c r="OTN238" s="403"/>
      <c r="OTO238" s="403"/>
      <c r="OUA238" s="727"/>
      <c r="OUD238" s="403"/>
      <c r="OUE238" s="403"/>
      <c r="OUQ238" s="727"/>
      <c r="OUT238" s="403"/>
      <c r="OUU238" s="403"/>
      <c r="OVG238" s="727"/>
      <c r="OVJ238" s="403"/>
      <c r="OVK238" s="403"/>
      <c r="OVW238" s="727"/>
      <c r="OVZ238" s="403"/>
      <c r="OWA238" s="403"/>
      <c r="OWM238" s="727"/>
      <c r="OWP238" s="403"/>
      <c r="OWQ238" s="403"/>
      <c r="OXC238" s="727"/>
      <c r="OXF238" s="403"/>
      <c r="OXG238" s="403"/>
      <c r="OXS238" s="727"/>
      <c r="OXV238" s="403"/>
      <c r="OXW238" s="403"/>
      <c r="OYI238" s="727"/>
      <c r="OYL238" s="403"/>
      <c r="OYM238" s="403"/>
      <c r="OYY238" s="727"/>
      <c r="OZB238" s="403"/>
      <c r="OZC238" s="403"/>
      <c r="OZO238" s="727"/>
      <c r="OZR238" s="403"/>
      <c r="OZS238" s="403"/>
      <c r="PAE238" s="727"/>
      <c r="PAH238" s="403"/>
      <c r="PAI238" s="403"/>
      <c r="PAU238" s="727"/>
      <c r="PAX238" s="403"/>
      <c r="PAY238" s="403"/>
      <c r="PBK238" s="727"/>
      <c r="PBN238" s="403"/>
      <c r="PBO238" s="403"/>
      <c r="PCA238" s="727"/>
      <c r="PCD238" s="403"/>
      <c r="PCE238" s="403"/>
      <c r="PCQ238" s="727"/>
      <c r="PCT238" s="403"/>
      <c r="PCU238" s="403"/>
      <c r="PDG238" s="727"/>
      <c r="PDJ238" s="403"/>
      <c r="PDK238" s="403"/>
      <c r="PDW238" s="727"/>
      <c r="PDZ238" s="403"/>
      <c r="PEA238" s="403"/>
      <c r="PEM238" s="727"/>
      <c r="PEP238" s="403"/>
      <c r="PEQ238" s="403"/>
      <c r="PFC238" s="727"/>
      <c r="PFF238" s="403"/>
      <c r="PFG238" s="403"/>
      <c r="PFS238" s="727"/>
      <c r="PFV238" s="403"/>
      <c r="PFW238" s="403"/>
      <c r="PGI238" s="727"/>
      <c r="PGL238" s="403"/>
      <c r="PGM238" s="403"/>
      <c r="PGY238" s="727"/>
      <c r="PHB238" s="403"/>
      <c r="PHC238" s="403"/>
      <c r="PHO238" s="727"/>
      <c r="PHR238" s="403"/>
      <c r="PHS238" s="403"/>
      <c r="PIE238" s="727"/>
      <c r="PIH238" s="403"/>
      <c r="PII238" s="403"/>
      <c r="PIU238" s="727"/>
      <c r="PIX238" s="403"/>
      <c r="PIY238" s="403"/>
      <c r="PJK238" s="727"/>
      <c r="PJN238" s="403"/>
      <c r="PJO238" s="403"/>
      <c r="PKA238" s="727"/>
      <c r="PKD238" s="403"/>
      <c r="PKE238" s="403"/>
      <c r="PKQ238" s="727"/>
      <c r="PKT238" s="403"/>
      <c r="PKU238" s="403"/>
      <c r="PLG238" s="727"/>
      <c r="PLJ238" s="403"/>
      <c r="PLK238" s="403"/>
      <c r="PLW238" s="727"/>
      <c r="PLZ238" s="403"/>
      <c r="PMA238" s="403"/>
      <c r="PMM238" s="727"/>
      <c r="PMP238" s="403"/>
      <c r="PMQ238" s="403"/>
      <c r="PNC238" s="727"/>
      <c r="PNF238" s="403"/>
      <c r="PNG238" s="403"/>
      <c r="PNS238" s="727"/>
      <c r="PNV238" s="403"/>
      <c r="PNW238" s="403"/>
      <c r="POI238" s="727"/>
      <c r="POL238" s="403"/>
      <c r="POM238" s="403"/>
      <c r="POY238" s="727"/>
      <c r="PPB238" s="403"/>
      <c r="PPC238" s="403"/>
      <c r="PPO238" s="727"/>
      <c r="PPR238" s="403"/>
      <c r="PPS238" s="403"/>
      <c r="PQE238" s="727"/>
      <c r="PQH238" s="403"/>
      <c r="PQI238" s="403"/>
      <c r="PQU238" s="727"/>
      <c r="PQX238" s="403"/>
      <c r="PQY238" s="403"/>
      <c r="PRK238" s="727"/>
      <c r="PRN238" s="403"/>
      <c r="PRO238" s="403"/>
      <c r="PSA238" s="727"/>
      <c r="PSD238" s="403"/>
      <c r="PSE238" s="403"/>
      <c r="PSQ238" s="727"/>
      <c r="PST238" s="403"/>
      <c r="PSU238" s="403"/>
      <c r="PTG238" s="727"/>
      <c r="PTJ238" s="403"/>
      <c r="PTK238" s="403"/>
      <c r="PTW238" s="727"/>
      <c r="PTZ238" s="403"/>
      <c r="PUA238" s="403"/>
      <c r="PUM238" s="727"/>
      <c r="PUP238" s="403"/>
      <c r="PUQ238" s="403"/>
      <c r="PVC238" s="727"/>
      <c r="PVF238" s="403"/>
      <c r="PVG238" s="403"/>
      <c r="PVS238" s="727"/>
      <c r="PVV238" s="403"/>
      <c r="PVW238" s="403"/>
      <c r="PWI238" s="727"/>
      <c r="PWL238" s="403"/>
      <c r="PWM238" s="403"/>
      <c r="PWY238" s="727"/>
      <c r="PXB238" s="403"/>
      <c r="PXC238" s="403"/>
      <c r="PXO238" s="727"/>
      <c r="PXR238" s="403"/>
      <c r="PXS238" s="403"/>
      <c r="PYE238" s="727"/>
      <c r="PYH238" s="403"/>
      <c r="PYI238" s="403"/>
      <c r="PYU238" s="727"/>
      <c r="PYX238" s="403"/>
      <c r="PYY238" s="403"/>
      <c r="PZK238" s="727"/>
      <c r="PZN238" s="403"/>
      <c r="PZO238" s="403"/>
      <c r="QAA238" s="727"/>
      <c r="QAD238" s="403"/>
      <c r="QAE238" s="403"/>
      <c r="QAQ238" s="727"/>
      <c r="QAT238" s="403"/>
      <c r="QAU238" s="403"/>
      <c r="QBG238" s="727"/>
      <c r="QBJ238" s="403"/>
      <c r="QBK238" s="403"/>
      <c r="QBW238" s="727"/>
      <c r="QBZ238" s="403"/>
      <c r="QCA238" s="403"/>
      <c r="QCM238" s="727"/>
      <c r="QCP238" s="403"/>
      <c r="QCQ238" s="403"/>
      <c r="QDC238" s="727"/>
      <c r="QDF238" s="403"/>
      <c r="QDG238" s="403"/>
      <c r="QDS238" s="727"/>
      <c r="QDV238" s="403"/>
      <c r="QDW238" s="403"/>
      <c r="QEI238" s="727"/>
      <c r="QEL238" s="403"/>
      <c r="QEM238" s="403"/>
      <c r="QEY238" s="727"/>
      <c r="QFB238" s="403"/>
      <c r="QFC238" s="403"/>
      <c r="QFO238" s="727"/>
      <c r="QFR238" s="403"/>
      <c r="QFS238" s="403"/>
      <c r="QGE238" s="727"/>
      <c r="QGH238" s="403"/>
      <c r="QGI238" s="403"/>
      <c r="QGU238" s="727"/>
      <c r="QGX238" s="403"/>
      <c r="QGY238" s="403"/>
      <c r="QHK238" s="727"/>
      <c r="QHN238" s="403"/>
      <c r="QHO238" s="403"/>
      <c r="QIA238" s="727"/>
      <c r="QID238" s="403"/>
      <c r="QIE238" s="403"/>
      <c r="QIQ238" s="727"/>
      <c r="QIT238" s="403"/>
      <c r="QIU238" s="403"/>
      <c r="QJG238" s="727"/>
      <c r="QJJ238" s="403"/>
      <c r="QJK238" s="403"/>
      <c r="QJW238" s="727"/>
      <c r="QJZ238" s="403"/>
      <c r="QKA238" s="403"/>
      <c r="QKM238" s="727"/>
      <c r="QKP238" s="403"/>
      <c r="QKQ238" s="403"/>
      <c r="QLC238" s="727"/>
      <c r="QLF238" s="403"/>
      <c r="QLG238" s="403"/>
      <c r="QLS238" s="727"/>
      <c r="QLV238" s="403"/>
      <c r="QLW238" s="403"/>
      <c r="QMI238" s="727"/>
      <c r="QML238" s="403"/>
      <c r="QMM238" s="403"/>
      <c r="QMY238" s="727"/>
      <c r="QNB238" s="403"/>
      <c r="QNC238" s="403"/>
      <c r="QNO238" s="727"/>
      <c r="QNR238" s="403"/>
      <c r="QNS238" s="403"/>
      <c r="QOE238" s="727"/>
      <c r="QOH238" s="403"/>
      <c r="QOI238" s="403"/>
      <c r="QOU238" s="727"/>
      <c r="QOX238" s="403"/>
      <c r="QOY238" s="403"/>
      <c r="QPK238" s="727"/>
      <c r="QPN238" s="403"/>
      <c r="QPO238" s="403"/>
      <c r="QQA238" s="727"/>
      <c r="QQD238" s="403"/>
      <c r="QQE238" s="403"/>
      <c r="QQQ238" s="727"/>
      <c r="QQT238" s="403"/>
      <c r="QQU238" s="403"/>
      <c r="QRG238" s="727"/>
      <c r="QRJ238" s="403"/>
      <c r="QRK238" s="403"/>
      <c r="QRW238" s="727"/>
      <c r="QRZ238" s="403"/>
      <c r="QSA238" s="403"/>
      <c r="QSM238" s="727"/>
      <c r="QSP238" s="403"/>
      <c r="QSQ238" s="403"/>
      <c r="QTC238" s="727"/>
      <c r="QTF238" s="403"/>
      <c r="QTG238" s="403"/>
      <c r="QTS238" s="727"/>
      <c r="QTV238" s="403"/>
      <c r="QTW238" s="403"/>
      <c r="QUI238" s="727"/>
      <c r="QUL238" s="403"/>
      <c r="QUM238" s="403"/>
      <c r="QUY238" s="727"/>
      <c r="QVB238" s="403"/>
      <c r="QVC238" s="403"/>
      <c r="QVO238" s="727"/>
      <c r="QVR238" s="403"/>
      <c r="QVS238" s="403"/>
      <c r="QWE238" s="727"/>
      <c r="QWH238" s="403"/>
      <c r="QWI238" s="403"/>
      <c r="QWU238" s="727"/>
      <c r="QWX238" s="403"/>
      <c r="QWY238" s="403"/>
      <c r="QXK238" s="727"/>
      <c r="QXN238" s="403"/>
      <c r="QXO238" s="403"/>
      <c r="QYA238" s="727"/>
      <c r="QYD238" s="403"/>
      <c r="QYE238" s="403"/>
      <c r="QYQ238" s="727"/>
      <c r="QYT238" s="403"/>
      <c r="QYU238" s="403"/>
      <c r="QZG238" s="727"/>
      <c r="QZJ238" s="403"/>
      <c r="QZK238" s="403"/>
      <c r="QZW238" s="727"/>
      <c r="QZZ238" s="403"/>
      <c r="RAA238" s="403"/>
      <c r="RAM238" s="727"/>
      <c r="RAP238" s="403"/>
      <c r="RAQ238" s="403"/>
      <c r="RBC238" s="727"/>
      <c r="RBF238" s="403"/>
      <c r="RBG238" s="403"/>
      <c r="RBS238" s="727"/>
      <c r="RBV238" s="403"/>
      <c r="RBW238" s="403"/>
      <c r="RCI238" s="727"/>
      <c r="RCL238" s="403"/>
      <c r="RCM238" s="403"/>
      <c r="RCY238" s="727"/>
      <c r="RDB238" s="403"/>
      <c r="RDC238" s="403"/>
      <c r="RDO238" s="727"/>
      <c r="RDR238" s="403"/>
      <c r="RDS238" s="403"/>
      <c r="REE238" s="727"/>
      <c r="REH238" s="403"/>
      <c r="REI238" s="403"/>
      <c r="REU238" s="727"/>
      <c r="REX238" s="403"/>
      <c r="REY238" s="403"/>
      <c r="RFK238" s="727"/>
      <c r="RFN238" s="403"/>
      <c r="RFO238" s="403"/>
      <c r="RGA238" s="727"/>
      <c r="RGD238" s="403"/>
      <c r="RGE238" s="403"/>
      <c r="RGQ238" s="727"/>
      <c r="RGT238" s="403"/>
      <c r="RGU238" s="403"/>
      <c r="RHG238" s="727"/>
      <c r="RHJ238" s="403"/>
      <c r="RHK238" s="403"/>
      <c r="RHW238" s="727"/>
      <c r="RHZ238" s="403"/>
      <c r="RIA238" s="403"/>
      <c r="RIM238" s="727"/>
      <c r="RIP238" s="403"/>
      <c r="RIQ238" s="403"/>
      <c r="RJC238" s="727"/>
      <c r="RJF238" s="403"/>
      <c r="RJG238" s="403"/>
      <c r="RJS238" s="727"/>
      <c r="RJV238" s="403"/>
      <c r="RJW238" s="403"/>
      <c r="RKI238" s="727"/>
      <c r="RKL238" s="403"/>
      <c r="RKM238" s="403"/>
      <c r="RKY238" s="727"/>
      <c r="RLB238" s="403"/>
      <c r="RLC238" s="403"/>
      <c r="RLO238" s="727"/>
      <c r="RLR238" s="403"/>
      <c r="RLS238" s="403"/>
      <c r="RME238" s="727"/>
      <c r="RMH238" s="403"/>
      <c r="RMI238" s="403"/>
      <c r="RMU238" s="727"/>
      <c r="RMX238" s="403"/>
      <c r="RMY238" s="403"/>
      <c r="RNK238" s="727"/>
      <c r="RNN238" s="403"/>
      <c r="RNO238" s="403"/>
      <c r="ROA238" s="727"/>
      <c r="ROD238" s="403"/>
      <c r="ROE238" s="403"/>
      <c r="ROQ238" s="727"/>
      <c r="ROT238" s="403"/>
      <c r="ROU238" s="403"/>
      <c r="RPG238" s="727"/>
      <c r="RPJ238" s="403"/>
      <c r="RPK238" s="403"/>
      <c r="RPW238" s="727"/>
      <c r="RPZ238" s="403"/>
      <c r="RQA238" s="403"/>
      <c r="RQM238" s="727"/>
      <c r="RQP238" s="403"/>
      <c r="RQQ238" s="403"/>
      <c r="RRC238" s="727"/>
      <c r="RRF238" s="403"/>
      <c r="RRG238" s="403"/>
      <c r="RRS238" s="727"/>
      <c r="RRV238" s="403"/>
      <c r="RRW238" s="403"/>
      <c r="RSI238" s="727"/>
      <c r="RSL238" s="403"/>
      <c r="RSM238" s="403"/>
      <c r="RSY238" s="727"/>
      <c r="RTB238" s="403"/>
      <c r="RTC238" s="403"/>
      <c r="RTO238" s="727"/>
      <c r="RTR238" s="403"/>
      <c r="RTS238" s="403"/>
      <c r="RUE238" s="727"/>
      <c r="RUH238" s="403"/>
      <c r="RUI238" s="403"/>
      <c r="RUU238" s="727"/>
      <c r="RUX238" s="403"/>
      <c r="RUY238" s="403"/>
      <c r="RVK238" s="727"/>
      <c r="RVN238" s="403"/>
      <c r="RVO238" s="403"/>
      <c r="RWA238" s="727"/>
      <c r="RWD238" s="403"/>
      <c r="RWE238" s="403"/>
      <c r="RWQ238" s="727"/>
      <c r="RWT238" s="403"/>
      <c r="RWU238" s="403"/>
      <c r="RXG238" s="727"/>
      <c r="RXJ238" s="403"/>
      <c r="RXK238" s="403"/>
      <c r="RXW238" s="727"/>
      <c r="RXZ238" s="403"/>
      <c r="RYA238" s="403"/>
      <c r="RYM238" s="727"/>
      <c r="RYP238" s="403"/>
      <c r="RYQ238" s="403"/>
      <c r="RZC238" s="727"/>
      <c r="RZF238" s="403"/>
      <c r="RZG238" s="403"/>
      <c r="RZS238" s="727"/>
      <c r="RZV238" s="403"/>
      <c r="RZW238" s="403"/>
      <c r="SAI238" s="727"/>
      <c r="SAL238" s="403"/>
      <c r="SAM238" s="403"/>
      <c r="SAY238" s="727"/>
      <c r="SBB238" s="403"/>
      <c r="SBC238" s="403"/>
      <c r="SBO238" s="727"/>
      <c r="SBR238" s="403"/>
      <c r="SBS238" s="403"/>
      <c r="SCE238" s="727"/>
      <c r="SCH238" s="403"/>
      <c r="SCI238" s="403"/>
      <c r="SCU238" s="727"/>
      <c r="SCX238" s="403"/>
      <c r="SCY238" s="403"/>
      <c r="SDK238" s="727"/>
      <c r="SDN238" s="403"/>
      <c r="SDO238" s="403"/>
      <c r="SEA238" s="727"/>
      <c r="SED238" s="403"/>
      <c r="SEE238" s="403"/>
      <c r="SEQ238" s="727"/>
      <c r="SET238" s="403"/>
      <c r="SEU238" s="403"/>
      <c r="SFG238" s="727"/>
      <c r="SFJ238" s="403"/>
      <c r="SFK238" s="403"/>
      <c r="SFW238" s="727"/>
      <c r="SFZ238" s="403"/>
      <c r="SGA238" s="403"/>
      <c r="SGM238" s="727"/>
      <c r="SGP238" s="403"/>
      <c r="SGQ238" s="403"/>
      <c r="SHC238" s="727"/>
      <c r="SHF238" s="403"/>
      <c r="SHG238" s="403"/>
      <c r="SHS238" s="727"/>
      <c r="SHV238" s="403"/>
      <c r="SHW238" s="403"/>
      <c r="SII238" s="727"/>
      <c r="SIL238" s="403"/>
      <c r="SIM238" s="403"/>
      <c r="SIY238" s="727"/>
      <c r="SJB238" s="403"/>
      <c r="SJC238" s="403"/>
      <c r="SJO238" s="727"/>
      <c r="SJR238" s="403"/>
      <c r="SJS238" s="403"/>
      <c r="SKE238" s="727"/>
      <c r="SKH238" s="403"/>
      <c r="SKI238" s="403"/>
      <c r="SKU238" s="727"/>
      <c r="SKX238" s="403"/>
      <c r="SKY238" s="403"/>
      <c r="SLK238" s="727"/>
      <c r="SLN238" s="403"/>
      <c r="SLO238" s="403"/>
      <c r="SMA238" s="727"/>
      <c r="SMD238" s="403"/>
      <c r="SME238" s="403"/>
      <c r="SMQ238" s="727"/>
      <c r="SMT238" s="403"/>
      <c r="SMU238" s="403"/>
      <c r="SNG238" s="727"/>
      <c r="SNJ238" s="403"/>
      <c r="SNK238" s="403"/>
      <c r="SNW238" s="727"/>
      <c r="SNZ238" s="403"/>
      <c r="SOA238" s="403"/>
      <c r="SOM238" s="727"/>
      <c r="SOP238" s="403"/>
      <c r="SOQ238" s="403"/>
      <c r="SPC238" s="727"/>
      <c r="SPF238" s="403"/>
      <c r="SPG238" s="403"/>
      <c r="SPS238" s="727"/>
      <c r="SPV238" s="403"/>
      <c r="SPW238" s="403"/>
      <c r="SQI238" s="727"/>
      <c r="SQL238" s="403"/>
      <c r="SQM238" s="403"/>
      <c r="SQY238" s="727"/>
      <c r="SRB238" s="403"/>
      <c r="SRC238" s="403"/>
      <c r="SRO238" s="727"/>
      <c r="SRR238" s="403"/>
      <c r="SRS238" s="403"/>
      <c r="SSE238" s="727"/>
      <c r="SSH238" s="403"/>
      <c r="SSI238" s="403"/>
      <c r="SSU238" s="727"/>
      <c r="SSX238" s="403"/>
      <c r="SSY238" s="403"/>
      <c r="STK238" s="727"/>
      <c r="STN238" s="403"/>
      <c r="STO238" s="403"/>
      <c r="SUA238" s="727"/>
      <c r="SUD238" s="403"/>
      <c r="SUE238" s="403"/>
      <c r="SUQ238" s="727"/>
      <c r="SUT238" s="403"/>
      <c r="SUU238" s="403"/>
      <c r="SVG238" s="727"/>
      <c r="SVJ238" s="403"/>
      <c r="SVK238" s="403"/>
      <c r="SVW238" s="727"/>
      <c r="SVZ238" s="403"/>
      <c r="SWA238" s="403"/>
      <c r="SWM238" s="727"/>
      <c r="SWP238" s="403"/>
      <c r="SWQ238" s="403"/>
      <c r="SXC238" s="727"/>
      <c r="SXF238" s="403"/>
      <c r="SXG238" s="403"/>
      <c r="SXS238" s="727"/>
      <c r="SXV238" s="403"/>
      <c r="SXW238" s="403"/>
      <c r="SYI238" s="727"/>
      <c r="SYL238" s="403"/>
      <c r="SYM238" s="403"/>
      <c r="SYY238" s="727"/>
      <c r="SZB238" s="403"/>
      <c r="SZC238" s="403"/>
      <c r="SZO238" s="727"/>
      <c r="SZR238" s="403"/>
      <c r="SZS238" s="403"/>
      <c r="TAE238" s="727"/>
      <c r="TAH238" s="403"/>
      <c r="TAI238" s="403"/>
      <c r="TAU238" s="727"/>
      <c r="TAX238" s="403"/>
      <c r="TAY238" s="403"/>
      <c r="TBK238" s="727"/>
      <c r="TBN238" s="403"/>
      <c r="TBO238" s="403"/>
      <c r="TCA238" s="727"/>
      <c r="TCD238" s="403"/>
      <c r="TCE238" s="403"/>
      <c r="TCQ238" s="727"/>
      <c r="TCT238" s="403"/>
      <c r="TCU238" s="403"/>
      <c r="TDG238" s="727"/>
      <c r="TDJ238" s="403"/>
      <c r="TDK238" s="403"/>
      <c r="TDW238" s="727"/>
      <c r="TDZ238" s="403"/>
      <c r="TEA238" s="403"/>
      <c r="TEM238" s="727"/>
      <c r="TEP238" s="403"/>
      <c r="TEQ238" s="403"/>
      <c r="TFC238" s="727"/>
      <c r="TFF238" s="403"/>
      <c r="TFG238" s="403"/>
      <c r="TFS238" s="727"/>
      <c r="TFV238" s="403"/>
      <c r="TFW238" s="403"/>
      <c r="TGI238" s="727"/>
      <c r="TGL238" s="403"/>
      <c r="TGM238" s="403"/>
      <c r="TGY238" s="727"/>
      <c r="THB238" s="403"/>
      <c r="THC238" s="403"/>
      <c r="THO238" s="727"/>
      <c r="THR238" s="403"/>
      <c r="THS238" s="403"/>
      <c r="TIE238" s="727"/>
      <c r="TIH238" s="403"/>
      <c r="TII238" s="403"/>
      <c r="TIU238" s="727"/>
      <c r="TIX238" s="403"/>
      <c r="TIY238" s="403"/>
      <c r="TJK238" s="727"/>
      <c r="TJN238" s="403"/>
      <c r="TJO238" s="403"/>
      <c r="TKA238" s="727"/>
      <c r="TKD238" s="403"/>
      <c r="TKE238" s="403"/>
      <c r="TKQ238" s="727"/>
      <c r="TKT238" s="403"/>
      <c r="TKU238" s="403"/>
      <c r="TLG238" s="727"/>
      <c r="TLJ238" s="403"/>
      <c r="TLK238" s="403"/>
      <c r="TLW238" s="727"/>
      <c r="TLZ238" s="403"/>
      <c r="TMA238" s="403"/>
      <c r="TMM238" s="727"/>
      <c r="TMP238" s="403"/>
      <c r="TMQ238" s="403"/>
      <c r="TNC238" s="727"/>
      <c r="TNF238" s="403"/>
      <c r="TNG238" s="403"/>
      <c r="TNS238" s="727"/>
      <c r="TNV238" s="403"/>
      <c r="TNW238" s="403"/>
      <c r="TOI238" s="727"/>
      <c r="TOL238" s="403"/>
      <c r="TOM238" s="403"/>
      <c r="TOY238" s="727"/>
      <c r="TPB238" s="403"/>
      <c r="TPC238" s="403"/>
      <c r="TPO238" s="727"/>
      <c r="TPR238" s="403"/>
      <c r="TPS238" s="403"/>
      <c r="TQE238" s="727"/>
      <c r="TQH238" s="403"/>
      <c r="TQI238" s="403"/>
      <c r="TQU238" s="727"/>
      <c r="TQX238" s="403"/>
      <c r="TQY238" s="403"/>
      <c r="TRK238" s="727"/>
      <c r="TRN238" s="403"/>
      <c r="TRO238" s="403"/>
      <c r="TSA238" s="727"/>
      <c r="TSD238" s="403"/>
      <c r="TSE238" s="403"/>
      <c r="TSQ238" s="727"/>
      <c r="TST238" s="403"/>
      <c r="TSU238" s="403"/>
      <c r="TTG238" s="727"/>
      <c r="TTJ238" s="403"/>
      <c r="TTK238" s="403"/>
      <c r="TTW238" s="727"/>
      <c r="TTZ238" s="403"/>
      <c r="TUA238" s="403"/>
      <c r="TUM238" s="727"/>
      <c r="TUP238" s="403"/>
      <c r="TUQ238" s="403"/>
      <c r="TVC238" s="727"/>
      <c r="TVF238" s="403"/>
      <c r="TVG238" s="403"/>
      <c r="TVS238" s="727"/>
      <c r="TVV238" s="403"/>
      <c r="TVW238" s="403"/>
      <c r="TWI238" s="727"/>
      <c r="TWL238" s="403"/>
      <c r="TWM238" s="403"/>
      <c r="TWY238" s="727"/>
      <c r="TXB238" s="403"/>
      <c r="TXC238" s="403"/>
      <c r="TXO238" s="727"/>
      <c r="TXR238" s="403"/>
      <c r="TXS238" s="403"/>
      <c r="TYE238" s="727"/>
      <c r="TYH238" s="403"/>
      <c r="TYI238" s="403"/>
      <c r="TYU238" s="727"/>
      <c r="TYX238" s="403"/>
      <c r="TYY238" s="403"/>
      <c r="TZK238" s="727"/>
      <c r="TZN238" s="403"/>
      <c r="TZO238" s="403"/>
      <c r="UAA238" s="727"/>
      <c r="UAD238" s="403"/>
      <c r="UAE238" s="403"/>
      <c r="UAQ238" s="727"/>
      <c r="UAT238" s="403"/>
      <c r="UAU238" s="403"/>
      <c r="UBG238" s="727"/>
      <c r="UBJ238" s="403"/>
      <c r="UBK238" s="403"/>
      <c r="UBW238" s="727"/>
      <c r="UBZ238" s="403"/>
      <c r="UCA238" s="403"/>
      <c r="UCM238" s="727"/>
      <c r="UCP238" s="403"/>
      <c r="UCQ238" s="403"/>
      <c r="UDC238" s="727"/>
      <c r="UDF238" s="403"/>
      <c r="UDG238" s="403"/>
      <c r="UDS238" s="727"/>
      <c r="UDV238" s="403"/>
      <c r="UDW238" s="403"/>
      <c r="UEI238" s="727"/>
      <c r="UEL238" s="403"/>
      <c r="UEM238" s="403"/>
      <c r="UEY238" s="727"/>
      <c r="UFB238" s="403"/>
      <c r="UFC238" s="403"/>
      <c r="UFO238" s="727"/>
      <c r="UFR238" s="403"/>
      <c r="UFS238" s="403"/>
      <c r="UGE238" s="727"/>
      <c r="UGH238" s="403"/>
      <c r="UGI238" s="403"/>
      <c r="UGU238" s="727"/>
      <c r="UGX238" s="403"/>
      <c r="UGY238" s="403"/>
      <c r="UHK238" s="727"/>
      <c r="UHN238" s="403"/>
      <c r="UHO238" s="403"/>
      <c r="UIA238" s="727"/>
      <c r="UID238" s="403"/>
      <c r="UIE238" s="403"/>
      <c r="UIQ238" s="727"/>
      <c r="UIT238" s="403"/>
      <c r="UIU238" s="403"/>
      <c r="UJG238" s="727"/>
      <c r="UJJ238" s="403"/>
      <c r="UJK238" s="403"/>
      <c r="UJW238" s="727"/>
      <c r="UJZ238" s="403"/>
      <c r="UKA238" s="403"/>
      <c r="UKM238" s="727"/>
      <c r="UKP238" s="403"/>
      <c r="UKQ238" s="403"/>
      <c r="ULC238" s="727"/>
      <c r="ULF238" s="403"/>
      <c r="ULG238" s="403"/>
      <c r="ULS238" s="727"/>
      <c r="ULV238" s="403"/>
      <c r="ULW238" s="403"/>
      <c r="UMI238" s="727"/>
      <c r="UML238" s="403"/>
      <c r="UMM238" s="403"/>
      <c r="UMY238" s="727"/>
      <c r="UNB238" s="403"/>
      <c r="UNC238" s="403"/>
      <c r="UNO238" s="727"/>
      <c r="UNR238" s="403"/>
      <c r="UNS238" s="403"/>
      <c r="UOE238" s="727"/>
      <c r="UOH238" s="403"/>
      <c r="UOI238" s="403"/>
      <c r="UOU238" s="727"/>
      <c r="UOX238" s="403"/>
      <c r="UOY238" s="403"/>
      <c r="UPK238" s="727"/>
      <c r="UPN238" s="403"/>
      <c r="UPO238" s="403"/>
      <c r="UQA238" s="727"/>
      <c r="UQD238" s="403"/>
      <c r="UQE238" s="403"/>
      <c r="UQQ238" s="727"/>
      <c r="UQT238" s="403"/>
      <c r="UQU238" s="403"/>
      <c r="URG238" s="727"/>
      <c r="URJ238" s="403"/>
      <c r="URK238" s="403"/>
      <c r="URW238" s="727"/>
      <c r="URZ238" s="403"/>
      <c r="USA238" s="403"/>
      <c r="USM238" s="727"/>
      <c r="USP238" s="403"/>
      <c r="USQ238" s="403"/>
      <c r="UTC238" s="727"/>
      <c r="UTF238" s="403"/>
      <c r="UTG238" s="403"/>
      <c r="UTS238" s="727"/>
      <c r="UTV238" s="403"/>
      <c r="UTW238" s="403"/>
      <c r="UUI238" s="727"/>
      <c r="UUL238" s="403"/>
      <c r="UUM238" s="403"/>
      <c r="UUY238" s="727"/>
      <c r="UVB238" s="403"/>
      <c r="UVC238" s="403"/>
      <c r="UVO238" s="727"/>
      <c r="UVR238" s="403"/>
      <c r="UVS238" s="403"/>
      <c r="UWE238" s="727"/>
      <c r="UWH238" s="403"/>
      <c r="UWI238" s="403"/>
      <c r="UWU238" s="727"/>
      <c r="UWX238" s="403"/>
      <c r="UWY238" s="403"/>
      <c r="UXK238" s="727"/>
      <c r="UXN238" s="403"/>
      <c r="UXO238" s="403"/>
      <c r="UYA238" s="727"/>
      <c r="UYD238" s="403"/>
      <c r="UYE238" s="403"/>
      <c r="UYQ238" s="727"/>
      <c r="UYT238" s="403"/>
      <c r="UYU238" s="403"/>
      <c r="UZG238" s="727"/>
      <c r="UZJ238" s="403"/>
      <c r="UZK238" s="403"/>
      <c r="UZW238" s="727"/>
      <c r="UZZ238" s="403"/>
      <c r="VAA238" s="403"/>
      <c r="VAM238" s="727"/>
      <c r="VAP238" s="403"/>
      <c r="VAQ238" s="403"/>
      <c r="VBC238" s="727"/>
      <c r="VBF238" s="403"/>
      <c r="VBG238" s="403"/>
      <c r="VBS238" s="727"/>
      <c r="VBV238" s="403"/>
      <c r="VBW238" s="403"/>
      <c r="VCI238" s="727"/>
      <c r="VCL238" s="403"/>
      <c r="VCM238" s="403"/>
      <c r="VCY238" s="727"/>
      <c r="VDB238" s="403"/>
      <c r="VDC238" s="403"/>
      <c r="VDO238" s="727"/>
      <c r="VDR238" s="403"/>
      <c r="VDS238" s="403"/>
      <c r="VEE238" s="727"/>
      <c r="VEH238" s="403"/>
      <c r="VEI238" s="403"/>
      <c r="VEU238" s="727"/>
      <c r="VEX238" s="403"/>
      <c r="VEY238" s="403"/>
      <c r="VFK238" s="727"/>
      <c r="VFN238" s="403"/>
      <c r="VFO238" s="403"/>
      <c r="VGA238" s="727"/>
      <c r="VGD238" s="403"/>
      <c r="VGE238" s="403"/>
      <c r="VGQ238" s="727"/>
      <c r="VGT238" s="403"/>
      <c r="VGU238" s="403"/>
      <c r="VHG238" s="727"/>
      <c r="VHJ238" s="403"/>
      <c r="VHK238" s="403"/>
      <c r="VHW238" s="727"/>
      <c r="VHZ238" s="403"/>
      <c r="VIA238" s="403"/>
      <c r="VIM238" s="727"/>
      <c r="VIP238" s="403"/>
      <c r="VIQ238" s="403"/>
      <c r="VJC238" s="727"/>
      <c r="VJF238" s="403"/>
      <c r="VJG238" s="403"/>
      <c r="VJS238" s="727"/>
      <c r="VJV238" s="403"/>
      <c r="VJW238" s="403"/>
      <c r="VKI238" s="727"/>
      <c r="VKL238" s="403"/>
      <c r="VKM238" s="403"/>
      <c r="VKY238" s="727"/>
      <c r="VLB238" s="403"/>
      <c r="VLC238" s="403"/>
      <c r="VLO238" s="727"/>
      <c r="VLR238" s="403"/>
      <c r="VLS238" s="403"/>
      <c r="VME238" s="727"/>
      <c r="VMH238" s="403"/>
      <c r="VMI238" s="403"/>
      <c r="VMU238" s="727"/>
      <c r="VMX238" s="403"/>
      <c r="VMY238" s="403"/>
      <c r="VNK238" s="727"/>
      <c r="VNN238" s="403"/>
      <c r="VNO238" s="403"/>
      <c r="VOA238" s="727"/>
      <c r="VOD238" s="403"/>
      <c r="VOE238" s="403"/>
      <c r="VOQ238" s="727"/>
      <c r="VOT238" s="403"/>
      <c r="VOU238" s="403"/>
      <c r="VPG238" s="727"/>
      <c r="VPJ238" s="403"/>
      <c r="VPK238" s="403"/>
      <c r="VPW238" s="727"/>
      <c r="VPZ238" s="403"/>
      <c r="VQA238" s="403"/>
      <c r="VQM238" s="727"/>
      <c r="VQP238" s="403"/>
      <c r="VQQ238" s="403"/>
      <c r="VRC238" s="727"/>
      <c r="VRF238" s="403"/>
      <c r="VRG238" s="403"/>
      <c r="VRS238" s="727"/>
      <c r="VRV238" s="403"/>
      <c r="VRW238" s="403"/>
      <c r="VSI238" s="727"/>
      <c r="VSL238" s="403"/>
      <c r="VSM238" s="403"/>
      <c r="VSY238" s="727"/>
      <c r="VTB238" s="403"/>
      <c r="VTC238" s="403"/>
      <c r="VTO238" s="727"/>
      <c r="VTR238" s="403"/>
      <c r="VTS238" s="403"/>
      <c r="VUE238" s="727"/>
      <c r="VUH238" s="403"/>
      <c r="VUI238" s="403"/>
      <c r="VUU238" s="727"/>
      <c r="VUX238" s="403"/>
      <c r="VUY238" s="403"/>
      <c r="VVK238" s="727"/>
      <c r="VVN238" s="403"/>
      <c r="VVO238" s="403"/>
      <c r="VWA238" s="727"/>
      <c r="VWD238" s="403"/>
      <c r="VWE238" s="403"/>
      <c r="VWQ238" s="727"/>
      <c r="VWT238" s="403"/>
      <c r="VWU238" s="403"/>
      <c r="VXG238" s="727"/>
      <c r="VXJ238" s="403"/>
      <c r="VXK238" s="403"/>
      <c r="VXW238" s="727"/>
      <c r="VXZ238" s="403"/>
      <c r="VYA238" s="403"/>
      <c r="VYM238" s="727"/>
      <c r="VYP238" s="403"/>
      <c r="VYQ238" s="403"/>
      <c r="VZC238" s="727"/>
      <c r="VZF238" s="403"/>
      <c r="VZG238" s="403"/>
      <c r="VZS238" s="727"/>
      <c r="VZV238" s="403"/>
      <c r="VZW238" s="403"/>
      <c r="WAI238" s="727"/>
      <c r="WAL238" s="403"/>
      <c r="WAM238" s="403"/>
      <c r="WAY238" s="727"/>
      <c r="WBB238" s="403"/>
      <c r="WBC238" s="403"/>
      <c r="WBO238" s="727"/>
      <c r="WBR238" s="403"/>
      <c r="WBS238" s="403"/>
      <c r="WCE238" s="727"/>
      <c r="WCH238" s="403"/>
      <c r="WCI238" s="403"/>
      <c r="WCU238" s="727"/>
      <c r="WCX238" s="403"/>
      <c r="WCY238" s="403"/>
      <c r="WDK238" s="727"/>
      <c r="WDN238" s="403"/>
      <c r="WDO238" s="403"/>
      <c r="WEA238" s="727"/>
      <c r="WED238" s="403"/>
      <c r="WEE238" s="403"/>
      <c r="WEQ238" s="727"/>
      <c r="WET238" s="403"/>
      <c r="WEU238" s="403"/>
      <c r="WFG238" s="727"/>
      <c r="WFJ238" s="403"/>
      <c r="WFK238" s="403"/>
      <c r="WFW238" s="727"/>
      <c r="WFZ238" s="403"/>
      <c r="WGA238" s="403"/>
      <c r="WGM238" s="727"/>
      <c r="WGP238" s="403"/>
      <c r="WGQ238" s="403"/>
      <c r="WHC238" s="727"/>
      <c r="WHF238" s="403"/>
      <c r="WHG238" s="403"/>
      <c r="WHS238" s="727"/>
      <c r="WHV238" s="403"/>
      <c r="WHW238" s="403"/>
      <c r="WII238" s="727"/>
      <c r="WIL238" s="403"/>
      <c r="WIM238" s="403"/>
      <c r="WIY238" s="727"/>
      <c r="WJB238" s="403"/>
      <c r="WJC238" s="403"/>
      <c r="WJO238" s="727"/>
      <c r="WJR238" s="403"/>
      <c r="WJS238" s="403"/>
      <c r="WKE238" s="727"/>
      <c r="WKH238" s="403"/>
      <c r="WKI238" s="403"/>
      <c r="WKU238" s="727"/>
      <c r="WKX238" s="403"/>
      <c r="WKY238" s="403"/>
      <c r="WLK238" s="727"/>
      <c r="WLN238" s="403"/>
      <c r="WLO238" s="403"/>
      <c r="WMA238" s="727"/>
      <c r="WMD238" s="403"/>
      <c r="WME238" s="403"/>
      <c r="WMQ238" s="727"/>
      <c r="WMT238" s="403"/>
      <c r="WMU238" s="403"/>
      <c r="WNG238" s="727"/>
      <c r="WNJ238" s="403"/>
      <c r="WNK238" s="403"/>
      <c r="WNW238" s="727"/>
      <c r="WNZ238" s="403"/>
      <c r="WOA238" s="403"/>
      <c r="WOM238" s="727"/>
      <c r="WOP238" s="403"/>
      <c r="WOQ238" s="403"/>
      <c r="WPC238" s="727"/>
      <c r="WPF238" s="403"/>
      <c r="WPG238" s="403"/>
      <c r="WPS238" s="727"/>
      <c r="WPV238" s="403"/>
      <c r="WPW238" s="403"/>
      <c r="WQI238" s="727"/>
      <c r="WQL238" s="403"/>
      <c r="WQM238" s="403"/>
      <c r="WQY238" s="727"/>
      <c r="WRB238" s="403"/>
      <c r="WRC238" s="403"/>
      <c r="WRO238" s="727"/>
      <c r="WRR238" s="403"/>
      <c r="WRS238" s="403"/>
      <c r="WSE238" s="727"/>
      <c r="WSH238" s="403"/>
      <c r="WSI238" s="403"/>
      <c r="WSU238" s="727"/>
      <c r="WSX238" s="403"/>
      <c r="WSY238" s="403"/>
      <c r="WTK238" s="727"/>
      <c r="WTN238" s="403"/>
      <c r="WTO238" s="403"/>
      <c r="WUA238" s="727"/>
      <c r="WUD238" s="403"/>
      <c r="WUE238" s="403"/>
      <c r="WUQ238" s="727"/>
      <c r="WUT238" s="403"/>
      <c r="WUU238" s="403"/>
      <c r="WVG238" s="727"/>
      <c r="WVJ238" s="403"/>
      <c r="WVK238" s="403"/>
      <c r="WVW238" s="727"/>
      <c r="WVZ238" s="403"/>
      <c r="WWA238" s="403"/>
      <c r="WWM238" s="727"/>
      <c r="WWP238" s="403"/>
      <c r="WWQ238" s="403"/>
      <c r="WXC238" s="727"/>
      <c r="WXF238" s="403"/>
      <c r="WXG238" s="403"/>
      <c r="WXS238" s="727"/>
      <c r="WXV238" s="403"/>
      <c r="WXW238" s="403"/>
      <c r="WYI238" s="727"/>
      <c r="WYL238" s="403"/>
      <c r="WYM238" s="403"/>
      <c r="WYY238" s="727"/>
      <c r="WZB238" s="403"/>
      <c r="WZC238" s="403"/>
      <c r="WZO238" s="727"/>
      <c r="WZR238" s="403"/>
      <c r="WZS238" s="403"/>
      <c r="XAE238" s="727"/>
      <c r="XAH238" s="403"/>
      <c r="XAI238" s="403"/>
      <c r="XAU238" s="727"/>
      <c r="XAX238" s="403"/>
      <c r="XAY238" s="403"/>
      <c r="XBK238" s="727"/>
      <c r="XBN238" s="403"/>
      <c r="XBO238" s="403"/>
      <c r="XCA238" s="727"/>
      <c r="XCD238" s="403"/>
      <c r="XCE238" s="403"/>
      <c r="XCQ238" s="727"/>
      <c r="XCT238" s="403"/>
      <c r="XCU238" s="403"/>
      <c r="XDG238" s="727"/>
      <c r="XDJ238" s="403"/>
      <c r="XDK238" s="403"/>
      <c r="XDW238" s="727"/>
      <c r="XDZ238" s="403"/>
      <c r="XEA238" s="403"/>
      <c r="XEM238" s="727"/>
      <c r="XEP238" s="403"/>
      <c r="XEQ238" s="403"/>
      <c r="XFC238" s="727"/>
    </row>
    <row r="239" spans="1:1023 1026:2047 2050:3071 3074:4095 4098:5119 5122:6143 6146:7167 7170:8191 8194:9215 9218:10239 10242:11263 11266:12287 12290:13311 13314:14335 14338:15359 15362:16383" s="94" customFormat="1">
      <c r="B239" s="403"/>
      <c r="C239" s="403"/>
      <c r="O239" s="727"/>
      <c r="R239" s="403"/>
      <c r="S239" s="403"/>
      <c r="AE239" s="727"/>
      <c r="AH239" s="403"/>
      <c r="AI239" s="403"/>
      <c r="AU239" s="727"/>
      <c r="AX239" s="403"/>
      <c r="AY239" s="403"/>
      <c r="BK239" s="727"/>
      <c r="BN239" s="403"/>
      <c r="BO239" s="403"/>
      <c r="CA239" s="727"/>
      <c r="CD239" s="403"/>
      <c r="CE239" s="403"/>
      <c r="CQ239" s="727"/>
      <c r="CT239" s="403"/>
      <c r="CU239" s="403"/>
      <c r="DG239" s="727"/>
      <c r="DJ239" s="403"/>
      <c r="DK239" s="403"/>
      <c r="DW239" s="727"/>
      <c r="DZ239" s="403"/>
      <c r="EA239" s="403"/>
      <c r="EM239" s="727"/>
      <c r="EP239" s="403"/>
      <c r="EQ239" s="403"/>
      <c r="FC239" s="727"/>
      <c r="FF239" s="403"/>
      <c r="FG239" s="403"/>
      <c r="FS239" s="727"/>
      <c r="FV239" s="403"/>
      <c r="FW239" s="403"/>
      <c r="GI239" s="727"/>
      <c r="GL239" s="403"/>
      <c r="GM239" s="403"/>
      <c r="GY239" s="727"/>
      <c r="HB239" s="403"/>
      <c r="HC239" s="403"/>
      <c r="HO239" s="727"/>
      <c r="HR239" s="403"/>
      <c r="HS239" s="403"/>
      <c r="IE239" s="727"/>
      <c r="IH239" s="403"/>
      <c r="II239" s="403"/>
      <c r="IU239" s="727"/>
      <c r="IX239" s="403"/>
      <c r="IY239" s="403"/>
      <c r="JK239" s="727"/>
      <c r="JN239" s="403"/>
      <c r="JO239" s="403"/>
      <c r="KA239" s="727"/>
      <c r="KD239" s="403"/>
      <c r="KE239" s="403"/>
      <c r="KQ239" s="727"/>
      <c r="KT239" s="403"/>
      <c r="KU239" s="403"/>
      <c r="LG239" s="727"/>
      <c r="LJ239" s="403"/>
      <c r="LK239" s="403"/>
      <c r="LW239" s="727"/>
      <c r="LZ239" s="403"/>
      <c r="MA239" s="403"/>
      <c r="MM239" s="727"/>
      <c r="MP239" s="403"/>
      <c r="MQ239" s="403"/>
      <c r="NC239" s="727"/>
      <c r="NF239" s="403"/>
      <c r="NG239" s="403"/>
      <c r="NS239" s="727"/>
      <c r="NV239" s="403"/>
      <c r="NW239" s="403"/>
      <c r="OI239" s="727"/>
      <c r="OL239" s="403"/>
      <c r="OM239" s="403"/>
      <c r="OY239" s="727"/>
      <c r="PB239" s="403"/>
      <c r="PC239" s="403"/>
      <c r="PO239" s="727"/>
      <c r="PR239" s="403"/>
      <c r="PS239" s="403"/>
      <c r="QE239" s="727"/>
      <c r="QH239" s="403"/>
      <c r="QI239" s="403"/>
      <c r="QU239" s="727"/>
      <c r="QX239" s="403"/>
      <c r="QY239" s="403"/>
      <c r="RK239" s="727"/>
      <c r="RN239" s="403"/>
      <c r="RO239" s="403"/>
      <c r="SA239" s="727"/>
      <c r="SD239" s="403"/>
      <c r="SE239" s="403"/>
      <c r="SQ239" s="727"/>
      <c r="ST239" s="403"/>
      <c r="SU239" s="403"/>
      <c r="TG239" s="727"/>
      <c r="TJ239" s="403"/>
      <c r="TK239" s="403"/>
      <c r="TW239" s="727"/>
      <c r="TZ239" s="403"/>
      <c r="UA239" s="403"/>
      <c r="UM239" s="727"/>
      <c r="UP239" s="403"/>
      <c r="UQ239" s="403"/>
      <c r="VC239" s="727"/>
      <c r="VF239" s="403"/>
      <c r="VG239" s="403"/>
      <c r="VS239" s="727"/>
      <c r="VV239" s="403"/>
      <c r="VW239" s="403"/>
      <c r="WI239" s="727"/>
      <c r="WL239" s="403"/>
      <c r="WM239" s="403"/>
      <c r="WY239" s="727"/>
      <c r="XB239" s="403"/>
      <c r="XC239" s="403"/>
      <c r="XO239" s="727"/>
      <c r="XR239" s="403"/>
      <c r="XS239" s="403"/>
      <c r="YE239" s="727"/>
      <c r="YH239" s="403"/>
      <c r="YI239" s="403"/>
      <c r="YU239" s="727"/>
      <c r="YX239" s="403"/>
      <c r="YY239" s="403"/>
      <c r="ZK239" s="727"/>
      <c r="ZN239" s="403"/>
      <c r="ZO239" s="403"/>
      <c r="AAA239" s="727"/>
      <c r="AAD239" s="403"/>
      <c r="AAE239" s="403"/>
      <c r="AAQ239" s="727"/>
      <c r="AAT239" s="403"/>
      <c r="AAU239" s="403"/>
      <c r="ABG239" s="727"/>
      <c r="ABJ239" s="403"/>
      <c r="ABK239" s="403"/>
      <c r="ABW239" s="727"/>
      <c r="ABZ239" s="403"/>
      <c r="ACA239" s="403"/>
      <c r="ACM239" s="727"/>
      <c r="ACP239" s="403"/>
      <c r="ACQ239" s="403"/>
      <c r="ADC239" s="727"/>
      <c r="ADF239" s="403"/>
      <c r="ADG239" s="403"/>
      <c r="ADS239" s="727"/>
      <c r="ADV239" s="403"/>
      <c r="ADW239" s="403"/>
      <c r="AEI239" s="727"/>
      <c r="AEL239" s="403"/>
      <c r="AEM239" s="403"/>
      <c r="AEY239" s="727"/>
      <c r="AFB239" s="403"/>
      <c r="AFC239" s="403"/>
      <c r="AFO239" s="727"/>
      <c r="AFR239" s="403"/>
      <c r="AFS239" s="403"/>
      <c r="AGE239" s="727"/>
      <c r="AGH239" s="403"/>
      <c r="AGI239" s="403"/>
      <c r="AGU239" s="727"/>
      <c r="AGX239" s="403"/>
      <c r="AGY239" s="403"/>
      <c r="AHK239" s="727"/>
      <c r="AHN239" s="403"/>
      <c r="AHO239" s="403"/>
      <c r="AIA239" s="727"/>
      <c r="AID239" s="403"/>
      <c r="AIE239" s="403"/>
      <c r="AIQ239" s="727"/>
      <c r="AIT239" s="403"/>
      <c r="AIU239" s="403"/>
      <c r="AJG239" s="727"/>
      <c r="AJJ239" s="403"/>
      <c r="AJK239" s="403"/>
      <c r="AJW239" s="727"/>
      <c r="AJZ239" s="403"/>
      <c r="AKA239" s="403"/>
      <c r="AKM239" s="727"/>
      <c r="AKP239" s="403"/>
      <c r="AKQ239" s="403"/>
      <c r="ALC239" s="727"/>
      <c r="ALF239" s="403"/>
      <c r="ALG239" s="403"/>
      <c r="ALS239" s="727"/>
      <c r="ALV239" s="403"/>
      <c r="ALW239" s="403"/>
      <c r="AMI239" s="727"/>
      <c r="AML239" s="403"/>
      <c r="AMM239" s="403"/>
      <c r="AMY239" s="727"/>
      <c r="ANB239" s="403"/>
      <c r="ANC239" s="403"/>
      <c r="ANO239" s="727"/>
      <c r="ANR239" s="403"/>
      <c r="ANS239" s="403"/>
      <c r="AOE239" s="727"/>
      <c r="AOH239" s="403"/>
      <c r="AOI239" s="403"/>
      <c r="AOU239" s="727"/>
      <c r="AOX239" s="403"/>
      <c r="AOY239" s="403"/>
      <c r="APK239" s="727"/>
      <c r="APN239" s="403"/>
      <c r="APO239" s="403"/>
      <c r="AQA239" s="727"/>
      <c r="AQD239" s="403"/>
      <c r="AQE239" s="403"/>
      <c r="AQQ239" s="727"/>
      <c r="AQT239" s="403"/>
      <c r="AQU239" s="403"/>
      <c r="ARG239" s="727"/>
      <c r="ARJ239" s="403"/>
      <c r="ARK239" s="403"/>
      <c r="ARW239" s="727"/>
      <c r="ARZ239" s="403"/>
      <c r="ASA239" s="403"/>
      <c r="ASM239" s="727"/>
      <c r="ASP239" s="403"/>
      <c r="ASQ239" s="403"/>
      <c r="ATC239" s="727"/>
      <c r="ATF239" s="403"/>
      <c r="ATG239" s="403"/>
      <c r="ATS239" s="727"/>
      <c r="ATV239" s="403"/>
      <c r="ATW239" s="403"/>
      <c r="AUI239" s="727"/>
      <c r="AUL239" s="403"/>
      <c r="AUM239" s="403"/>
      <c r="AUY239" s="727"/>
      <c r="AVB239" s="403"/>
      <c r="AVC239" s="403"/>
      <c r="AVO239" s="727"/>
      <c r="AVR239" s="403"/>
      <c r="AVS239" s="403"/>
      <c r="AWE239" s="727"/>
      <c r="AWH239" s="403"/>
      <c r="AWI239" s="403"/>
      <c r="AWU239" s="727"/>
      <c r="AWX239" s="403"/>
      <c r="AWY239" s="403"/>
      <c r="AXK239" s="727"/>
      <c r="AXN239" s="403"/>
      <c r="AXO239" s="403"/>
      <c r="AYA239" s="727"/>
      <c r="AYD239" s="403"/>
      <c r="AYE239" s="403"/>
      <c r="AYQ239" s="727"/>
      <c r="AYT239" s="403"/>
      <c r="AYU239" s="403"/>
      <c r="AZG239" s="727"/>
      <c r="AZJ239" s="403"/>
      <c r="AZK239" s="403"/>
      <c r="AZW239" s="727"/>
      <c r="AZZ239" s="403"/>
      <c r="BAA239" s="403"/>
      <c r="BAM239" s="727"/>
      <c r="BAP239" s="403"/>
      <c r="BAQ239" s="403"/>
      <c r="BBC239" s="727"/>
      <c r="BBF239" s="403"/>
      <c r="BBG239" s="403"/>
      <c r="BBS239" s="727"/>
      <c r="BBV239" s="403"/>
      <c r="BBW239" s="403"/>
      <c r="BCI239" s="727"/>
      <c r="BCL239" s="403"/>
      <c r="BCM239" s="403"/>
      <c r="BCY239" s="727"/>
      <c r="BDB239" s="403"/>
      <c r="BDC239" s="403"/>
      <c r="BDO239" s="727"/>
      <c r="BDR239" s="403"/>
      <c r="BDS239" s="403"/>
      <c r="BEE239" s="727"/>
      <c r="BEH239" s="403"/>
      <c r="BEI239" s="403"/>
      <c r="BEU239" s="727"/>
      <c r="BEX239" s="403"/>
      <c r="BEY239" s="403"/>
      <c r="BFK239" s="727"/>
      <c r="BFN239" s="403"/>
      <c r="BFO239" s="403"/>
      <c r="BGA239" s="727"/>
      <c r="BGD239" s="403"/>
      <c r="BGE239" s="403"/>
      <c r="BGQ239" s="727"/>
      <c r="BGT239" s="403"/>
      <c r="BGU239" s="403"/>
      <c r="BHG239" s="727"/>
      <c r="BHJ239" s="403"/>
      <c r="BHK239" s="403"/>
      <c r="BHW239" s="727"/>
      <c r="BHZ239" s="403"/>
      <c r="BIA239" s="403"/>
      <c r="BIM239" s="727"/>
      <c r="BIP239" s="403"/>
      <c r="BIQ239" s="403"/>
      <c r="BJC239" s="727"/>
      <c r="BJF239" s="403"/>
      <c r="BJG239" s="403"/>
      <c r="BJS239" s="727"/>
      <c r="BJV239" s="403"/>
      <c r="BJW239" s="403"/>
      <c r="BKI239" s="727"/>
      <c r="BKL239" s="403"/>
      <c r="BKM239" s="403"/>
      <c r="BKY239" s="727"/>
      <c r="BLB239" s="403"/>
      <c r="BLC239" s="403"/>
      <c r="BLO239" s="727"/>
      <c r="BLR239" s="403"/>
      <c r="BLS239" s="403"/>
      <c r="BME239" s="727"/>
      <c r="BMH239" s="403"/>
      <c r="BMI239" s="403"/>
      <c r="BMU239" s="727"/>
      <c r="BMX239" s="403"/>
      <c r="BMY239" s="403"/>
      <c r="BNK239" s="727"/>
      <c r="BNN239" s="403"/>
      <c r="BNO239" s="403"/>
      <c r="BOA239" s="727"/>
      <c r="BOD239" s="403"/>
      <c r="BOE239" s="403"/>
      <c r="BOQ239" s="727"/>
      <c r="BOT239" s="403"/>
      <c r="BOU239" s="403"/>
      <c r="BPG239" s="727"/>
      <c r="BPJ239" s="403"/>
      <c r="BPK239" s="403"/>
      <c r="BPW239" s="727"/>
      <c r="BPZ239" s="403"/>
      <c r="BQA239" s="403"/>
      <c r="BQM239" s="727"/>
      <c r="BQP239" s="403"/>
      <c r="BQQ239" s="403"/>
      <c r="BRC239" s="727"/>
      <c r="BRF239" s="403"/>
      <c r="BRG239" s="403"/>
      <c r="BRS239" s="727"/>
      <c r="BRV239" s="403"/>
      <c r="BRW239" s="403"/>
      <c r="BSI239" s="727"/>
      <c r="BSL239" s="403"/>
      <c r="BSM239" s="403"/>
      <c r="BSY239" s="727"/>
      <c r="BTB239" s="403"/>
      <c r="BTC239" s="403"/>
      <c r="BTO239" s="727"/>
      <c r="BTR239" s="403"/>
      <c r="BTS239" s="403"/>
      <c r="BUE239" s="727"/>
      <c r="BUH239" s="403"/>
      <c r="BUI239" s="403"/>
      <c r="BUU239" s="727"/>
      <c r="BUX239" s="403"/>
      <c r="BUY239" s="403"/>
      <c r="BVK239" s="727"/>
      <c r="BVN239" s="403"/>
      <c r="BVO239" s="403"/>
      <c r="BWA239" s="727"/>
      <c r="BWD239" s="403"/>
      <c r="BWE239" s="403"/>
      <c r="BWQ239" s="727"/>
      <c r="BWT239" s="403"/>
      <c r="BWU239" s="403"/>
      <c r="BXG239" s="727"/>
      <c r="BXJ239" s="403"/>
      <c r="BXK239" s="403"/>
      <c r="BXW239" s="727"/>
      <c r="BXZ239" s="403"/>
      <c r="BYA239" s="403"/>
      <c r="BYM239" s="727"/>
      <c r="BYP239" s="403"/>
      <c r="BYQ239" s="403"/>
      <c r="BZC239" s="727"/>
      <c r="BZF239" s="403"/>
      <c r="BZG239" s="403"/>
      <c r="BZS239" s="727"/>
      <c r="BZV239" s="403"/>
      <c r="BZW239" s="403"/>
      <c r="CAI239" s="727"/>
      <c r="CAL239" s="403"/>
      <c r="CAM239" s="403"/>
      <c r="CAY239" s="727"/>
      <c r="CBB239" s="403"/>
      <c r="CBC239" s="403"/>
      <c r="CBO239" s="727"/>
      <c r="CBR239" s="403"/>
      <c r="CBS239" s="403"/>
      <c r="CCE239" s="727"/>
      <c r="CCH239" s="403"/>
      <c r="CCI239" s="403"/>
      <c r="CCU239" s="727"/>
      <c r="CCX239" s="403"/>
      <c r="CCY239" s="403"/>
      <c r="CDK239" s="727"/>
      <c r="CDN239" s="403"/>
      <c r="CDO239" s="403"/>
      <c r="CEA239" s="727"/>
      <c r="CED239" s="403"/>
      <c r="CEE239" s="403"/>
      <c r="CEQ239" s="727"/>
      <c r="CET239" s="403"/>
      <c r="CEU239" s="403"/>
      <c r="CFG239" s="727"/>
      <c r="CFJ239" s="403"/>
      <c r="CFK239" s="403"/>
      <c r="CFW239" s="727"/>
      <c r="CFZ239" s="403"/>
      <c r="CGA239" s="403"/>
      <c r="CGM239" s="727"/>
      <c r="CGP239" s="403"/>
      <c r="CGQ239" s="403"/>
      <c r="CHC239" s="727"/>
      <c r="CHF239" s="403"/>
      <c r="CHG239" s="403"/>
      <c r="CHS239" s="727"/>
      <c r="CHV239" s="403"/>
      <c r="CHW239" s="403"/>
      <c r="CII239" s="727"/>
      <c r="CIL239" s="403"/>
      <c r="CIM239" s="403"/>
      <c r="CIY239" s="727"/>
      <c r="CJB239" s="403"/>
      <c r="CJC239" s="403"/>
      <c r="CJO239" s="727"/>
      <c r="CJR239" s="403"/>
      <c r="CJS239" s="403"/>
      <c r="CKE239" s="727"/>
      <c r="CKH239" s="403"/>
      <c r="CKI239" s="403"/>
      <c r="CKU239" s="727"/>
      <c r="CKX239" s="403"/>
      <c r="CKY239" s="403"/>
      <c r="CLK239" s="727"/>
      <c r="CLN239" s="403"/>
      <c r="CLO239" s="403"/>
      <c r="CMA239" s="727"/>
      <c r="CMD239" s="403"/>
      <c r="CME239" s="403"/>
      <c r="CMQ239" s="727"/>
      <c r="CMT239" s="403"/>
      <c r="CMU239" s="403"/>
      <c r="CNG239" s="727"/>
      <c r="CNJ239" s="403"/>
      <c r="CNK239" s="403"/>
      <c r="CNW239" s="727"/>
      <c r="CNZ239" s="403"/>
      <c r="COA239" s="403"/>
      <c r="COM239" s="727"/>
      <c r="COP239" s="403"/>
      <c r="COQ239" s="403"/>
      <c r="CPC239" s="727"/>
      <c r="CPF239" s="403"/>
      <c r="CPG239" s="403"/>
      <c r="CPS239" s="727"/>
      <c r="CPV239" s="403"/>
      <c r="CPW239" s="403"/>
      <c r="CQI239" s="727"/>
      <c r="CQL239" s="403"/>
      <c r="CQM239" s="403"/>
      <c r="CQY239" s="727"/>
      <c r="CRB239" s="403"/>
      <c r="CRC239" s="403"/>
      <c r="CRO239" s="727"/>
      <c r="CRR239" s="403"/>
      <c r="CRS239" s="403"/>
      <c r="CSE239" s="727"/>
      <c r="CSH239" s="403"/>
      <c r="CSI239" s="403"/>
      <c r="CSU239" s="727"/>
      <c r="CSX239" s="403"/>
      <c r="CSY239" s="403"/>
      <c r="CTK239" s="727"/>
      <c r="CTN239" s="403"/>
      <c r="CTO239" s="403"/>
      <c r="CUA239" s="727"/>
      <c r="CUD239" s="403"/>
      <c r="CUE239" s="403"/>
      <c r="CUQ239" s="727"/>
      <c r="CUT239" s="403"/>
      <c r="CUU239" s="403"/>
      <c r="CVG239" s="727"/>
      <c r="CVJ239" s="403"/>
      <c r="CVK239" s="403"/>
      <c r="CVW239" s="727"/>
      <c r="CVZ239" s="403"/>
      <c r="CWA239" s="403"/>
      <c r="CWM239" s="727"/>
      <c r="CWP239" s="403"/>
      <c r="CWQ239" s="403"/>
      <c r="CXC239" s="727"/>
      <c r="CXF239" s="403"/>
      <c r="CXG239" s="403"/>
      <c r="CXS239" s="727"/>
      <c r="CXV239" s="403"/>
      <c r="CXW239" s="403"/>
      <c r="CYI239" s="727"/>
      <c r="CYL239" s="403"/>
      <c r="CYM239" s="403"/>
      <c r="CYY239" s="727"/>
      <c r="CZB239" s="403"/>
      <c r="CZC239" s="403"/>
      <c r="CZO239" s="727"/>
      <c r="CZR239" s="403"/>
      <c r="CZS239" s="403"/>
      <c r="DAE239" s="727"/>
      <c r="DAH239" s="403"/>
      <c r="DAI239" s="403"/>
      <c r="DAU239" s="727"/>
      <c r="DAX239" s="403"/>
      <c r="DAY239" s="403"/>
      <c r="DBK239" s="727"/>
      <c r="DBN239" s="403"/>
      <c r="DBO239" s="403"/>
      <c r="DCA239" s="727"/>
      <c r="DCD239" s="403"/>
      <c r="DCE239" s="403"/>
      <c r="DCQ239" s="727"/>
      <c r="DCT239" s="403"/>
      <c r="DCU239" s="403"/>
      <c r="DDG239" s="727"/>
      <c r="DDJ239" s="403"/>
      <c r="DDK239" s="403"/>
      <c r="DDW239" s="727"/>
      <c r="DDZ239" s="403"/>
      <c r="DEA239" s="403"/>
      <c r="DEM239" s="727"/>
      <c r="DEP239" s="403"/>
      <c r="DEQ239" s="403"/>
      <c r="DFC239" s="727"/>
      <c r="DFF239" s="403"/>
      <c r="DFG239" s="403"/>
      <c r="DFS239" s="727"/>
      <c r="DFV239" s="403"/>
      <c r="DFW239" s="403"/>
      <c r="DGI239" s="727"/>
      <c r="DGL239" s="403"/>
      <c r="DGM239" s="403"/>
      <c r="DGY239" s="727"/>
      <c r="DHB239" s="403"/>
      <c r="DHC239" s="403"/>
      <c r="DHO239" s="727"/>
      <c r="DHR239" s="403"/>
      <c r="DHS239" s="403"/>
      <c r="DIE239" s="727"/>
      <c r="DIH239" s="403"/>
      <c r="DII239" s="403"/>
      <c r="DIU239" s="727"/>
      <c r="DIX239" s="403"/>
      <c r="DIY239" s="403"/>
      <c r="DJK239" s="727"/>
      <c r="DJN239" s="403"/>
      <c r="DJO239" s="403"/>
      <c r="DKA239" s="727"/>
      <c r="DKD239" s="403"/>
      <c r="DKE239" s="403"/>
      <c r="DKQ239" s="727"/>
      <c r="DKT239" s="403"/>
      <c r="DKU239" s="403"/>
      <c r="DLG239" s="727"/>
      <c r="DLJ239" s="403"/>
      <c r="DLK239" s="403"/>
      <c r="DLW239" s="727"/>
      <c r="DLZ239" s="403"/>
      <c r="DMA239" s="403"/>
      <c r="DMM239" s="727"/>
      <c r="DMP239" s="403"/>
      <c r="DMQ239" s="403"/>
      <c r="DNC239" s="727"/>
      <c r="DNF239" s="403"/>
      <c r="DNG239" s="403"/>
      <c r="DNS239" s="727"/>
      <c r="DNV239" s="403"/>
      <c r="DNW239" s="403"/>
      <c r="DOI239" s="727"/>
      <c r="DOL239" s="403"/>
      <c r="DOM239" s="403"/>
      <c r="DOY239" s="727"/>
      <c r="DPB239" s="403"/>
      <c r="DPC239" s="403"/>
      <c r="DPO239" s="727"/>
      <c r="DPR239" s="403"/>
      <c r="DPS239" s="403"/>
      <c r="DQE239" s="727"/>
      <c r="DQH239" s="403"/>
      <c r="DQI239" s="403"/>
      <c r="DQU239" s="727"/>
      <c r="DQX239" s="403"/>
      <c r="DQY239" s="403"/>
      <c r="DRK239" s="727"/>
      <c r="DRN239" s="403"/>
      <c r="DRO239" s="403"/>
      <c r="DSA239" s="727"/>
      <c r="DSD239" s="403"/>
      <c r="DSE239" s="403"/>
      <c r="DSQ239" s="727"/>
      <c r="DST239" s="403"/>
      <c r="DSU239" s="403"/>
      <c r="DTG239" s="727"/>
      <c r="DTJ239" s="403"/>
      <c r="DTK239" s="403"/>
      <c r="DTW239" s="727"/>
      <c r="DTZ239" s="403"/>
      <c r="DUA239" s="403"/>
      <c r="DUM239" s="727"/>
      <c r="DUP239" s="403"/>
      <c r="DUQ239" s="403"/>
      <c r="DVC239" s="727"/>
      <c r="DVF239" s="403"/>
      <c r="DVG239" s="403"/>
      <c r="DVS239" s="727"/>
      <c r="DVV239" s="403"/>
      <c r="DVW239" s="403"/>
      <c r="DWI239" s="727"/>
      <c r="DWL239" s="403"/>
      <c r="DWM239" s="403"/>
      <c r="DWY239" s="727"/>
      <c r="DXB239" s="403"/>
      <c r="DXC239" s="403"/>
      <c r="DXO239" s="727"/>
      <c r="DXR239" s="403"/>
      <c r="DXS239" s="403"/>
      <c r="DYE239" s="727"/>
      <c r="DYH239" s="403"/>
      <c r="DYI239" s="403"/>
      <c r="DYU239" s="727"/>
      <c r="DYX239" s="403"/>
      <c r="DYY239" s="403"/>
      <c r="DZK239" s="727"/>
      <c r="DZN239" s="403"/>
      <c r="DZO239" s="403"/>
      <c r="EAA239" s="727"/>
      <c r="EAD239" s="403"/>
      <c r="EAE239" s="403"/>
      <c r="EAQ239" s="727"/>
      <c r="EAT239" s="403"/>
      <c r="EAU239" s="403"/>
      <c r="EBG239" s="727"/>
      <c r="EBJ239" s="403"/>
      <c r="EBK239" s="403"/>
      <c r="EBW239" s="727"/>
      <c r="EBZ239" s="403"/>
      <c r="ECA239" s="403"/>
      <c r="ECM239" s="727"/>
      <c r="ECP239" s="403"/>
      <c r="ECQ239" s="403"/>
      <c r="EDC239" s="727"/>
      <c r="EDF239" s="403"/>
      <c r="EDG239" s="403"/>
      <c r="EDS239" s="727"/>
      <c r="EDV239" s="403"/>
      <c r="EDW239" s="403"/>
      <c r="EEI239" s="727"/>
      <c r="EEL239" s="403"/>
      <c r="EEM239" s="403"/>
      <c r="EEY239" s="727"/>
      <c r="EFB239" s="403"/>
      <c r="EFC239" s="403"/>
      <c r="EFO239" s="727"/>
      <c r="EFR239" s="403"/>
      <c r="EFS239" s="403"/>
      <c r="EGE239" s="727"/>
      <c r="EGH239" s="403"/>
      <c r="EGI239" s="403"/>
      <c r="EGU239" s="727"/>
      <c r="EGX239" s="403"/>
      <c r="EGY239" s="403"/>
      <c r="EHK239" s="727"/>
      <c r="EHN239" s="403"/>
      <c r="EHO239" s="403"/>
      <c r="EIA239" s="727"/>
      <c r="EID239" s="403"/>
      <c r="EIE239" s="403"/>
      <c r="EIQ239" s="727"/>
      <c r="EIT239" s="403"/>
      <c r="EIU239" s="403"/>
      <c r="EJG239" s="727"/>
      <c r="EJJ239" s="403"/>
      <c r="EJK239" s="403"/>
      <c r="EJW239" s="727"/>
      <c r="EJZ239" s="403"/>
      <c r="EKA239" s="403"/>
      <c r="EKM239" s="727"/>
      <c r="EKP239" s="403"/>
      <c r="EKQ239" s="403"/>
      <c r="ELC239" s="727"/>
      <c r="ELF239" s="403"/>
      <c r="ELG239" s="403"/>
      <c r="ELS239" s="727"/>
      <c r="ELV239" s="403"/>
      <c r="ELW239" s="403"/>
      <c r="EMI239" s="727"/>
      <c r="EML239" s="403"/>
      <c r="EMM239" s="403"/>
      <c r="EMY239" s="727"/>
      <c r="ENB239" s="403"/>
      <c r="ENC239" s="403"/>
      <c r="ENO239" s="727"/>
      <c r="ENR239" s="403"/>
      <c r="ENS239" s="403"/>
      <c r="EOE239" s="727"/>
      <c r="EOH239" s="403"/>
      <c r="EOI239" s="403"/>
      <c r="EOU239" s="727"/>
      <c r="EOX239" s="403"/>
      <c r="EOY239" s="403"/>
      <c r="EPK239" s="727"/>
      <c r="EPN239" s="403"/>
      <c r="EPO239" s="403"/>
      <c r="EQA239" s="727"/>
      <c r="EQD239" s="403"/>
      <c r="EQE239" s="403"/>
      <c r="EQQ239" s="727"/>
      <c r="EQT239" s="403"/>
      <c r="EQU239" s="403"/>
      <c r="ERG239" s="727"/>
      <c r="ERJ239" s="403"/>
      <c r="ERK239" s="403"/>
      <c r="ERW239" s="727"/>
      <c r="ERZ239" s="403"/>
      <c r="ESA239" s="403"/>
      <c r="ESM239" s="727"/>
      <c r="ESP239" s="403"/>
      <c r="ESQ239" s="403"/>
      <c r="ETC239" s="727"/>
      <c r="ETF239" s="403"/>
      <c r="ETG239" s="403"/>
      <c r="ETS239" s="727"/>
      <c r="ETV239" s="403"/>
      <c r="ETW239" s="403"/>
      <c r="EUI239" s="727"/>
      <c r="EUL239" s="403"/>
      <c r="EUM239" s="403"/>
      <c r="EUY239" s="727"/>
      <c r="EVB239" s="403"/>
      <c r="EVC239" s="403"/>
      <c r="EVO239" s="727"/>
      <c r="EVR239" s="403"/>
      <c r="EVS239" s="403"/>
      <c r="EWE239" s="727"/>
      <c r="EWH239" s="403"/>
      <c r="EWI239" s="403"/>
      <c r="EWU239" s="727"/>
      <c r="EWX239" s="403"/>
      <c r="EWY239" s="403"/>
      <c r="EXK239" s="727"/>
      <c r="EXN239" s="403"/>
      <c r="EXO239" s="403"/>
      <c r="EYA239" s="727"/>
      <c r="EYD239" s="403"/>
      <c r="EYE239" s="403"/>
      <c r="EYQ239" s="727"/>
      <c r="EYT239" s="403"/>
      <c r="EYU239" s="403"/>
      <c r="EZG239" s="727"/>
      <c r="EZJ239" s="403"/>
      <c r="EZK239" s="403"/>
      <c r="EZW239" s="727"/>
      <c r="EZZ239" s="403"/>
      <c r="FAA239" s="403"/>
      <c r="FAM239" s="727"/>
      <c r="FAP239" s="403"/>
      <c r="FAQ239" s="403"/>
      <c r="FBC239" s="727"/>
      <c r="FBF239" s="403"/>
      <c r="FBG239" s="403"/>
      <c r="FBS239" s="727"/>
      <c r="FBV239" s="403"/>
      <c r="FBW239" s="403"/>
      <c r="FCI239" s="727"/>
      <c r="FCL239" s="403"/>
      <c r="FCM239" s="403"/>
      <c r="FCY239" s="727"/>
      <c r="FDB239" s="403"/>
      <c r="FDC239" s="403"/>
      <c r="FDO239" s="727"/>
      <c r="FDR239" s="403"/>
      <c r="FDS239" s="403"/>
      <c r="FEE239" s="727"/>
      <c r="FEH239" s="403"/>
      <c r="FEI239" s="403"/>
      <c r="FEU239" s="727"/>
      <c r="FEX239" s="403"/>
      <c r="FEY239" s="403"/>
      <c r="FFK239" s="727"/>
      <c r="FFN239" s="403"/>
      <c r="FFO239" s="403"/>
      <c r="FGA239" s="727"/>
      <c r="FGD239" s="403"/>
      <c r="FGE239" s="403"/>
      <c r="FGQ239" s="727"/>
      <c r="FGT239" s="403"/>
      <c r="FGU239" s="403"/>
      <c r="FHG239" s="727"/>
      <c r="FHJ239" s="403"/>
      <c r="FHK239" s="403"/>
      <c r="FHW239" s="727"/>
      <c r="FHZ239" s="403"/>
      <c r="FIA239" s="403"/>
      <c r="FIM239" s="727"/>
      <c r="FIP239" s="403"/>
      <c r="FIQ239" s="403"/>
      <c r="FJC239" s="727"/>
      <c r="FJF239" s="403"/>
      <c r="FJG239" s="403"/>
      <c r="FJS239" s="727"/>
      <c r="FJV239" s="403"/>
      <c r="FJW239" s="403"/>
      <c r="FKI239" s="727"/>
      <c r="FKL239" s="403"/>
      <c r="FKM239" s="403"/>
      <c r="FKY239" s="727"/>
      <c r="FLB239" s="403"/>
      <c r="FLC239" s="403"/>
      <c r="FLO239" s="727"/>
      <c r="FLR239" s="403"/>
      <c r="FLS239" s="403"/>
      <c r="FME239" s="727"/>
      <c r="FMH239" s="403"/>
      <c r="FMI239" s="403"/>
      <c r="FMU239" s="727"/>
      <c r="FMX239" s="403"/>
      <c r="FMY239" s="403"/>
      <c r="FNK239" s="727"/>
      <c r="FNN239" s="403"/>
      <c r="FNO239" s="403"/>
      <c r="FOA239" s="727"/>
      <c r="FOD239" s="403"/>
      <c r="FOE239" s="403"/>
      <c r="FOQ239" s="727"/>
      <c r="FOT239" s="403"/>
      <c r="FOU239" s="403"/>
      <c r="FPG239" s="727"/>
      <c r="FPJ239" s="403"/>
      <c r="FPK239" s="403"/>
      <c r="FPW239" s="727"/>
      <c r="FPZ239" s="403"/>
      <c r="FQA239" s="403"/>
      <c r="FQM239" s="727"/>
      <c r="FQP239" s="403"/>
      <c r="FQQ239" s="403"/>
      <c r="FRC239" s="727"/>
      <c r="FRF239" s="403"/>
      <c r="FRG239" s="403"/>
      <c r="FRS239" s="727"/>
      <c r="FRV239" s="403"/>
      <c r="FRW239" s="403"/>
      <c r="FSI239" s="727"/>
      <c r="FSL239" s="403"/>
      <c r="FSM239" s="403"/>
      <c r="FSY239" s="727"/>
      <c r="FTB239" s="403"/>
      <c r="FTC239" s="403"/>
      <c r="FTO239" s="727"/>
      <c r="FTR239" s="403"/>
      <c r="FTS239" s="403"/>
      <c r="FUE239" s="727"/>
      <c r="FUH239" s="403"/>
      <c r="FUI239" s="403"/>
      <c r="FUU239" s="727"/>
      <c r="FUX239" s="403"/>
      <c r="FUY239" s="403"/>
      <c r="FVK239" s="727"/>
      <c r="FVN239" s="403"/>
      <c r="FVO239" s="403"/>
      <c r="FWA239" s="727"/>
      <c r="FWD239" s="403"/>
      <c r="FWE239" s="403"/>
      <c r="FWQ239" s="727"/>
      <c r="FWT239" s="403"/>
      <c r="FWU239" s="403"/>
      <c r="FXG239" s="727"/>
      <c r="FXJ239" s="403"/>
      <c r="FXK239" s="403"/>
      <c r="FXW239" s="727"/>
      <c r="FXZ239" s="403"/>
      <c r="FYA239" s="403"/>
      <c r="FYM239" s="727"/>
      <c r="FYP239" s="403"/>
      <c r="FYQ239" s="403"/>
      <c r="FZC239" s="727"/>
      <c r="FZF239" s="403"/>
      <c r="FZG239" s="403"/>
      <c r="FZS239" s="727"/>
      <c r="FZV239" s="403"/>
      <c r="FZW239" s="403"/>
      <c r="GAI239" s="727"/>
      <c r="GAL239" s="403"/>
      <c r="GAM239" s="403"/>
      <c r="GAY239" s="727"/>
      <c r="GBB239" s="403"/>
      <c r="GBC239" s="403"/>
      <c r="GBO239" s="727"/>
      <c r="GBR239" s="403"/>
      <c r="GBS239" s="403"/>
      <c r="GCE239" s="727"/>
      <c r="GCH239" s="403"/>
      <c r="GCI239" s="403"/>
      <c r="GCU239" s="727"/>
      <c r="GCX239" s="403"/>
      <c r="GCY239" s="403"/>
      <c r="GDK239" s="727"/>
      <c r="GDN239" s="403"/>
      <c r="GDO239" s="403"/>
      <c r="GEA239" s="727"/>
      <c r="GED239" s="403"/>
      <c r="GEE239" s="403"/>
      <c r="GEQ239" s="727"/>
      <c r="GET239" s="403"/>
      <c r="GEU239" s="403"/>
      <c r="GFG239" s="727"/>
      <c r="GFJ239" s="403"/>
      <c r="GFK239" s="403"/>
      <c r="GFW239" s="727"/>
      <c r="GFZ239" s="403"/>
      <c r="GGA239" s="403"/>
      <c r="GGM239" s="727"/>
      <c r="GGP239" s="403"/>
      <c r="GGQ239" s="403"/>
      <c r="GHC239" s="727"/>
      <c r="GHF239" s="403"/>
      <c r="GHG239" s="403"/>
      <c r="GHS239" s="727"/>
      <c r="GHV239" s="403"/>
      <c r="GHW239" s="403"/>
      <c r="GII239" s="727"/>
      <c r="GIL239" s="403"/>
      <c r="GIM239" s="403"/>
      <c r="GIY239" s="727"/>
      <c r="GJB239" s="403"/>
      <c r="GJC239" s="403"/>
      <c r="GJO239" s="727"/>
      <c r="GJR239" s="403"/>
      <c r="GJS239" s="403"/>
      <c r="GKE239" s="727"/>
      <c r="GKH239" s="403"/>
      <c r="GKI239" s="403"/>
      <c r="GKU239" s="727"/>
      <c r="GKX239" s="403"/>
      <c r="GKY239" s="403"/>
      <c r="GLK239" s="727"/>
      <c r="GLN239" s="403"/>
      <c r="GLO239" s="403"/>
      <c r="GMA239" s="727"/>
      <c r="GMD239" s="403"/>
      <c r="GME239" s="403"/>
      <c r="GMQ239" s="727"/>
      <c r="GMT239" s="403"/>
      <c r="GMU239" s="403"/>
      <c r="GNG239" s="727"/>
      <c r="GNJ239" s="403"/>
      <c r="GNK239" s="403"/>
      <c r="GNW239" s="727"/>
      <c r="GNZ239" s="403"/>
      <c r="GOA239" s="403"/>
      <c r="GOM239" s="727"/>
      <c r="GOP239" s="403"/>
      <c r="GOQ239" s="403"/>
      <c r="GPC239" s="727"/>
      <c r="GPF239" s="403"/>
      <c r="GPG239" s="403"/>
      <c r="GPS239" s="727"/>
      <c r="GPV239" s="403"/>
      <c r="GPW239" s="403"/>
      <c r="GQI239" s="727"/>
      <c r="GQL239" s="403"/>
      <c r="GQM239" s="403"/>
      <c r="GQY239" s="727"/>
      <c r="GRB239" s="403"/>
      <c r="GRC239" s="403"/>
      <c r="GRO239" s="727"/>
      <c r="GRR239" s="403"/>
      <c r="GRS239" s="403"/>
      <c r="GSE239" s="727"/>
      <c r="GSH239" s="403"/>
      <c r="GSI239" s="403"/>
      <c r="GSU239" s="727"/>
      <c r="GSX239" s="403"/>
      <c r="GSY239" s="403"/>
      <c r="GTK239" s="727"/>
      <c r="GTN239" s="403"/>
      <c r="GTO239" s="403"/>
      <c r="GUA239" s="727"/>
      <c r="GUD239" s="403"/>
      <c r="GUE239" s="403"/>
      <c r="GUQ239" s="727"/>
      <c r="GUT239" s="403"/>
      <c r="GUU239" s="403"/>
      <c r="GVG239" s="727"/>
      <c r="GVJ239" s="403"/>
      <c r="GVK239" s="403"/>
      <c r="GVW239" s="727"/>
      <c r="GVZ239" s="403"/>
      <c r="GWA239" s="403"/>
      <c r="GWM239" s="727"/>
      <c r="GWP239" s="403"/>
      <c r="GWQ239" s="403"/>
      <c r="GXC239" s="727"/>
      <c r="GXF239" s="403"/>
      <c r="GXG239" s="403"/>
      <c r="GXS239" s="727"/>
      <c r="GXV239" s="403"/>
      <c r="GXW239" s="403"/>
      <c r="GYI239" s="727"/>
      <c r="GYL239" s="403"/>
      <c r="GYM239" s="403"/>
      <c r="GYY239" s="727"/>
      <c r="GZB239" s="403"/>
      <c r="GZC239" s="403"/>
      <c r="GZO239" s="727"/>
      <c r="GZR239" s="403"/>
      <c r="GZS239" s="403"/>
      <c r="HAE239" s="727"/>
      <c r="HAH239" s="403"/>
      <c r="HAI239" s="403"/>
      <c r="HAU239" s="727"/>
      <c r="HAX239" s="403"/>
      <c r="HAY239" s="403"/>
      <c r="HBK239" s="727"/>
      <c r="HBN239" s="403"/>
      <c r="HBO239" s="403"/>
      <c r="HCA239" s="727"/>
      <c r="HCD239" s="403"/>
      <c r="HCE239" s="403"/>
      <c r="HCQ239" s="727"/>
      <c r="HCT239" s="403"/>
      <c r="HCU239" s="403"/>
      <c r="HDG239" s="727"/>
      <c r="HDJ239" s="403"/>
      <c r="HDK239" s="403"/>
      <c r="HDW239" s="727"/>
      <c r="HDZ239" s="403"/>
      <c r="HEA239" s="403"/>
      <c r="HEM239" s="727"/>
      <c r="HEP239" s="403"/>
      <c r="HEQ239" s="403"/>
      <c r="HFC239" s="727"/>
      <c r="HFF239" s="403"/>
      <c r="HFG239" s="403"/>
      <c r="HFS239" s="727"/>
      <c r="HFV239" s="403"/>
      <c r="HFW239" s="403"/>
      <c r="HGI239" s="727"/>
      <c r="HGL239" s="403"/>
      <c r="HGM239" s="403"/>
      <c r="HGY239" s="727"/>
      <c r="HHB239" s="403"/>
      <c r="HHC239" s="403"/>
      <c r="HHO239" s="727"/>
      <c r="HHR239" s="403"/>
      <c r="HHS239" s="403"/>
      <c r="HIE239" s="727"/>
      <c r="HIH239" s="403"/>
      <c r="HII239" s="403"/>
      <c r="HIU239" s="727"/>
      <c r="HIX239" s="403"/>
      <c r="HIY239" s="403"/>
      <c r="HJK239" s="727"/>
      <c r="HJN239" s="403"/>
      <c r="HJO239" s="403"/>
      <c r="HKA239" s="727"/>
      <c r="HKD239" s="403"/>
      <c r="HKE239" s="403"/>
      <c r="HKQ239" s="727"/>
      <c r="HKT239" s="403"/>
      <c r="HKU239" s="403"/>
      <c r="HLG239" s="727"/>
      <c r="HLJ239" s="403"/>
      <c r="HLK239" s="403"/>
      <c r="HLW239" s="727"/>
      <c r="HLZ239" s="403"/>
      <c r="HMA239" s="403"/>
      <c r="HMM239" s="727"/>
      <c r="HMP239" s="403"/>
      <c r="HMQ239" s="403"/>
      <c r="HNC239" s="727"/>
      <c r="HNF239" s="403"/>
      <c r="HNG239" s="403"/>
      <c r="HNS239" s="727"/>
      <c r="HNV239" s="403"/>
      <c r="HNW239" s="403"/>
      <c r="HOI239" s="727"/>
      <c r="HOL239" s="403"/>
      <c r="HOM239" s="403"/>
      <c r="HOY239" s="727"/>
      <c r="HPB239" s="403"/>
      <c r="HPC239" s="403"/>
      <c r="HPO239" s="727"/>
      <c r="HPR239" s="403"/>
      <c r="HPS239" s="403"/>
      <c r="HQE239" s="727"/>
      <c r="HQH239" s="403"/>
      <c r="HQI239" s="403"/>
      <c r="HQU239" s="727"/>
      <c r="HQX239" s="403"/>
      <c r="HQY239" s="403"/>
      <c r="HRK239" s="727"/>
      <c r="HRN239" s="403"/>
      <c r="HRO239" s="403"/>
      <c r="HSA239" s="727"/>
      <c r="HSD239" s="403"/>
      <c r="HSE239" s="403"/>
      <c r="HSQ239" s="727"/>
      <c r="HST239" s="403"/>
      <c r="HSU239" s="403"/>
      <c r="HTG239" s="727"/>
      <c r="HTJ239" s="403"/>
      <c r="HTK239" s="403"/>
      <c r="HTW239" s="727"/>
      <c r="HTZ239" s="403"/>
      <c r="HUA239" s="403"/>
      <c r="HUM239" s="727"/>
      <c r="HUP239" s="403"/>
      <c r="HUQ239" s="403"/>
      <c r="HVC239" s="727"/>
      <c r="HVF239" s="403"/>
      <c r="HVG239" s="403"/>
      <c r="HVS239" s="727"/>
      <c r="HVV239" s="403"/>
      <c r="HVW239" s="403"/>
      <c r="HWI239" s="727"/>
      <c r="HWL239" s="403"/>
      <c r="HWM239" s="403"/>
      <c r="HWY239" s="727"/>
      <c r="HXB239" s="403"/>
      <c r="HXC239" s="403"/>
      <c r="HXO239" s="727"/>
      <c r="HXR239" s="403"/>
      <c r="HXS239" s="403"/>
      <c r="HYE239" s="727"/>
      <c r="HYH239" s="403"/>
      <c r="HYI239" s="403"/>
      <c r="HYU239" s="727"/>
      <c r="HYX239" s="403"/>
      <c r="HYY239" s="403"/>
      <c r="HZK239" s="727"/>
      <c r="HZN239" s="403"/>
      <c r="HZO239" s="403"/>
      <c r="IAA239" s="727"/>
      <c r="IAD239" s="403"/>
      <c r="IAE239" s="403"/>
      <c r="IAQ239" s="727"/>
      <c r="IAT239" s="403"/>
      <c r="IAU239" s="403"/>
      <c r="IBG239" s="727"/>
      <c r="IBJ239" s="403"/>
      <c r="IBK239" s="403"/>
      <c r="IBW239" s="727"/>
      <c r="IBZ239" s="403"/>
      <c r="ICA239" s="403"/>
      <c r="ICM239" s="727"/>
      <c r="ICP239" s="403"/>
      <c r="ICQ239" s="403"/>
      <c r="IDC239" s="727"/>
      <c r="IDF239" s="403"/>
      <c r="IDG239" s="403"/>
      <c r="IDS239" s="727"/>
      <c r="IDV239" s="403"/>
      <c r="IDW239" s="403"/>
      <c r="IEI239" s="727"/>
      <c r="IEL239" s="403"/>
      <c r="IEM239" s="403"/>
      <c r="IEY239" s="727"/>
      <c r="IFB239" s="403"/>
      <c r="IFC239" s="403"/>
      <c r="IFO239" s="727"/>
      <c r="IFR239" s="403"/>
      <c r="IFS239" s="403"/>
      <c r="IGE239" s="727"/>
      <c r="IGH239" s="403"/>
      <c r="IGI239" s="403"/>
      <c r="IGU239" s="727"/>
      <c r="IGX239" s="403"/>
      <c r="IGY239" s="403"/>
      <c r="IHK239" s="727"/>
      <c r="IHN239" s="403"/>
      <c r="IHO239" s="403"/>
      <c r="IIA239" s="727"/>
      <c r="IID239" s="403"/>
      <c r="IIE239" s="403"/>
      <c r="IIQ239" s="727"/>
      <c r="IIT239" s="403"/>
      <c r="IIU239" s="403"/>
      <c r="IJG239" s="727"/>
      <c r="IJJ239" s="403"/>
      <c r="IJK239" s="403"/>
      <c r="IJW239" s="727"/>
      <c r="IJZ239" s="403"/>
      <c r="IKA239" s="403"/>
      <c r="IKM239" s="727"/>
      <c r="IKP239" s="403"/>
      <c r="IKQ239" s="403"/>
      <c r="ILC239" s="727"/>
      <c r="ILF239" s="403"/>
      <c r="ILG239" s="403"/>
      <c r="ILS239" s="727"/>
      <c r="ILV239" s="403"/>
      <c r="ILW239" s="403"/>
      <c r="IMI239" s="727"/>
      <c r="IML239" s="403"/>
      <c r="IMM239" s="403"/>
      <c r="IMY239" s="727"/>
      <c r="INB239" s="403"/>
      <c r="INC239" s="403"/>
      <c r="INO239" s="727"/>
      <c r="INR239" s="403"/>
      <c r="INS239" s="403"/>
      <c r="IOE239" s="727"/>
      <c r="IOH239" s="403"/>
      <c r="IOI239" s="403"/>
      <c r="IOU239" s="727"/>
      <c r="IOX239" s="403"/>
      <c r="IOY239" s="403"/>
      <c r="IPK239" s="727"/>
      <c r="IPN239" s="403"/>
      <c r="IPO239" s="403"/>
      <c r="IQA239" s="727"/>
      <c r="IQD239" s="403"/>
      <c r="IQE239" s="403"/>
      <c r="IQQ239" s="727"/>
      <c r="IQT239" s="403"/>
      <c r="IQU239" s="403"/>
      <c r="IRG239" s="727"/>
      <c r="IRJ239" s="403"/>
      <c r="IRK239" s="403"/>
      <c r="IRW239" s="727"/>
      <c r="IRZ239" s="403"/>
      <c r="ISA239" s="403"/>
      <c r="ISM239" s="727"/>
      <c r="ISP239" s="403"/>
      <c r="ISQ239" s="403"/>
      <c r="ITC239" s="727"/>
      <c r="ITF239" s="403"/>
      <c r="ITG239" s="403"/>
      <c r="ITS239" s="727"/>
      <c r="ITV239" s="403"/>
      <c r="ITW239" s="403"/>
      <c r="IUI239" s="727"/>
      <c r="IUL239" s="403"/>
      <c r="IUM239" s="403"/>
      <c r="IUY239" s="727"/>
      <c r="IVB239" s="403"/>
      <c r="IVC239" s="403"/>
      <c r="IVO239" s="727"/>
      <c r="IVR239" s="403"/>
      <c r="IVS239" s="403"/>
      <c r="IWE239" s="727"/>
      <c r="IWH239" s="403"/>
      <c r="IWI239" s="403"/>
      <c r="IWU239" s="727"/>
      <c r="IWX239" s="403"/>
      <c r="IWY239" s="403"/>
      <c r="IXK239" s="727"/>
      <c r="IXN239" s="403"/>
      <c r="IXO239" s="403"/>
      <c r="IYA239" s="727"/>
      <c r="IYD239" s="403"/>
      <c r="IYE239" s="403"/>
      <c r="IYQ239" s="727"/>
      <c r="IYT239" s="403"/>
      <c r="IYU239" s="403"/>
      <c r="IZG239" s="727"/>
      <c r="IZJ239" s="403"/>
      <c r="IZK239" s="403"/>
      <c r="IZW239" s="727"/>
      <c r="IZZ239" s="403"/>
      <c r="JAA239" s="403"/>
      <c r="JAM239" s="727"/>
      <c r="JAP239" s="403"/>
      <c r="JAQ239" s="403"/>
      <c r="JBC239" s="727"/>
      <c r="JBF239" s="403"/>
      <c r="JBG239" s="403"/>
      <c r="JBS239" s="727"/>
      <c r="JBV239" s="403"/>
      <c r="JBW239" s="403"/>
      <c r="JCI239" s="727"/>
      <c r="JCL239" s="403"/>
      <c r="JCM239" s="403"/>
      <c r="JCY239" s="727"/>
      <c r="JDB239" s="403"/>
      <c r="JDC239" s="403"/>
      <c r="JDO239" s="727"/>
      <c r="JDR239" s="403"/>
      <c r="JDS239" s="403"/>
      <c r="JEE239" s="727"/>
      <c r="JEH239" s="403"/>
      <c r="JEI239" s="403"/>
      <c r="JEU239" s="727"/>
      <c r="JEX239" s="403"/>
      <c r="JEY239" s="403"/>
      <c r="JFK239" s="727"/>
      <c r="JFN239" s="403"/>
      <c r="JFO239" s="403"/>
      <c r="JGA239" s="727"/>
      <c r="JGD239" s="403"/>
      <c r="JGE239" s="403"/>
      <c r="JGQ239" s="727"/>
      <c r="JGT239" s="403"/>
      <c r="JGU239" s="403"/>
      <c r="JHG239" s="727"/>
      <c r="JHJ239" s="403"/>
      <c r="JHK239" s="403"/>
      <c r="JHW239" s="727"/>
      <c r="JHZ239" s="403"/>
      <c r="JIA239" s="403"/>
      <c r="JIM239" s="727"/>
      <c r="JIP239" s="403"/>
      <c r="JIQ239" s="403"/>
      <c r="JJC239" s="727"/>
      <c r="JJF239" s="403"/>
      <c r="JJG239" s="403"/>
      <c r="JJS239" s="727"/>
      <c r="JJV239" s="403"/>
      <c r="JJW239" s="403"/>
      <c r="JKI239" s="727"/>
      <c r="JKL239" s="403"/>
      <c r="JKM239" s="403"/>
      <c r="JKY239" s="727"/>
      <c r="JLB239" s="403"/>
      <c r="JLC239" s="403"/>
      <c r="JLO239" s="727"/>
      <c r="JLR239" s="403"/>
      <c r="JLS239" s="403"/>
      <c r="JME239" s="727"/>
      <c r="JMH239" s="403"/>
      <c r="JMI239" s="403"/>
      <c r="JMU239" s="727"/>
      <c r="JMX239" s="403"/>
      <c r="JMY239" s="403"/>
      <c r="JNK239" s="727"/>
      <c r="JNN239" s="403"/>
      <c r="JNO239" s="403"/>
      <c r="JOA239" s="727"/>
      <c r="JOD239" s="403"/>
      <c r="JOE239" s="403"/>
      <c r="JOQ239" s="727"/>
      <c r="JOT239" s="403"/>
      <c r="JOU239" s="403"/>
      <c r="JPG239" s="727"/>
      <c r="JPJ239" s="403"/>
      <c r="JPK239" s="403"/>
      <c r="JPW239" s="727"/>
      <c r="JPZ239" s="403"/>
      <c r="JQA239" s="403"/>
      <c r="JQM239" s="727"/>
      <c r="JQP239" s="403"/>
      <c r="JQQ239" s="403"/>
      <c r="JRC239" s="727"/>
      <c r="JRF239" s="403"/>
      <c r="JRG239" s="403"/>
      <c r="JRS239" s="727"/>
      <c r="JRV239" s="403"/>
      <c r="JRW239" s="403"/>
      <c r="JSI239" s="727"/>
      <c r="JSL239" s="403"/>
      <c r="JSM239" s="403"/>
      <c r="JSY239" s="727"/>
      <c r="JTB239" s="403"/>
      <c r="JTC239" s="403"/>
      <c r="JTO239" s="727"/>
      <c r="JTR239" s="403"/>
      <c r="JTS239" s="403"/>
      <c r="JUE239" s="727"/>
      <c r="JUH239" s="403"/>
      <c r="JUI239" s="403"/>
      <c r="JUU239" s="727"/>
      <c r="JUX239" s="403"/>
      <c r="JUY239" s="403"/>
      <c r="JVK239" s="727"/>
      <c r="JVN239" s="403"/>
      <c r="JVO239" s="403"/>
      <c r="JWA239" s="727"/>
      <c r="JWD239" s="403"/>
      <c r="JWE239" s="403"/>
      <c r="JWQ239" s="727"/>
      <c r="JWT239" s="403"/>
      <c r="JWU239" s="403"/>
      <c r="JXG239" s="727"/>
      <c r="JXJ239" s="403"/>
      <c r="JXK239" s="403"/>
      <c r="JXW239" s="727"/>
      <c r="JXZ239" s="403"/>
      <c r="JYA239" s="403"/>
      <c r="JYM239" s="727"/>
      <c r="JYP239" s="403"/>
      <c r="JYQ239" s="403"/>
      <c r="JZC239" s="727"/>
      <c r="JZF239" s="403"/>
      <c r="JZG239" s="403"/>
      <c r="JZS239" s="727"/>
      <c r="JZV239" s="403"/>
      <c r="JZW239" s="403"/>
      <c r="KAI239" s="727"/>
      <c r="KAL239" s="403"/>
      <c r="KAM239" s="403"/>
      <c r="KAY239" s="727"/>
      <c r="KBB239" s="403"/>
      <c r="KBC239" s="403"/>
      <c r="KBO239" s="727"/>
      <c r="KBR239" s="403"/>
      <c r="KBS239" s="403"/>
      <c r="KCE239" s="727"/>
      <c r="KCH239" s="403"/>
      <c r="KCI239" s="403"/>
      <c r="KCU239" s="727"/>
      <c r="KCX239" s="403"/>
      <c r="KCY239" s="403"/>
      <c r="KDK239" s="727"/>
      <c r="KDN239" s="403"/>
      <c r="KDO239" s="403"/>
      <c r="KEA239" s="727"/>
      <c r="KED239" s="403"/>
      <c r="KEE239" s="403"/>
      <c r="KEQ239" s="727"/>
      <c r="KET239" s="403"/>
      <c r="KEU239" s="403"/>
      <c r="KFG239" s="727"/>
      <c r="KFJ239" s="403"/>
      <c r="KFK239" s="403"/>
      <c r="KFW239" s="727"/>
      <c r="KFZ239" s="403"/>
      <c r="KGA239" s="403"/>
      <c r="KGM239" s="727"/>
      <c r="KGP239" s="403"/>
      <c r="KGQ239" s="403"/>
      <c r="KHC239" s="727"/>
      <c r="KHF239" s="403"/>
      <c r="KHG239" s="403"/>
      <c r="KHS239" s="727"/>
      <c r="KHV239" s="403"/>
      <c r="KHW239" s="403"/>
      <c r="KII239" s="727"/>
      <c r="KIL239" s="403"/>
      <c r="KIM239" s="403"/>
      <c r="KIY239" s="727"/>
      <c r="KJB239" s="403"/>
      <c r="KJC239" s="403"/>
      <c r="KJO239" s="727"/>
      <c r="KJR239" s="403"/>
      <c r="KJS239" s="403"/>
      <c r="KKE239" s="727"/>
      <c r="KKH239" s="403"/>
      <c r="KKI239" s="403"/>
      <c r="KKU239" s="727"/>
      <c r="KKX239" s="403"/>
      <c r="KKY239" s="403"/>
      <c r="KLK239" s="727"/>
      <c r="KLN239" s="403"/>
      <c r="KLO239" s="403"/>
      <c r="KMA239" s="727"/>
      <c r="KMD239" s="403"/>
      <c r="KME239" s="403"/>
      <c r="KMQ239" s="727"/>
      <c r="KMT239" s="403"/>
      <c r="KMU239" s="403"/>
      <c r="KNG239" s="727"/>
      <c r="KNJ239" s="403"/>
      <c r="KNK239" s="403"/>
      <c r="KNW239" s="727"/>
      <c r="KNZ239" s="403"/>
      <c r="KOA239" s="403"/>
      <c r="KOM239" s="727"/>
      <c r="KOP239" s="403"/>
      <c r="KOQ239" s="403"/>
      <c r="KPC239" s="727"/>
      <c r="KPF239" s="403"/>
      <c r="KPG239" s="403"/>
      <c r="KPS239" s="727"/>
      <c r="KPV239" s="403"/>
      <c r="KPW239" s="403"/>
      <c r="KQI239" s="727"/>
      <c r="KQL239" s="403"/>
      <c r="KQM239" s="403"/>
      <c r="KQY239" s="727"/>
      <c r="KRB239" s="403"/>
      <c r="KRC239" s="403"/>
      <c r="KRO239" s="727"/>
      <c r="KRR239" s="403"/>
      <c r="KRS239" s="403"/>
      <c r="KSE239" s="727"/>
      <c r="KSH239" s="403"/>
      <c r="KSI239" s="403"/>
      <c r="KSU239" s="727"/>
      <c r="KSX239" s="403"/>
      <c r="KSY239" s="403"/>
      <c r="KTK239" s="727"/>
      <c r="KTN239" s="403"/>
      <c r="KTO239" s="403"/>
      <c r="KUA239" s="727"/>
      <c r="KUD239" s="403"/>
      <c r="KUE239" s="403"/>
      <c r="KUQ239" s="727"/>
      <c r="KUT239" s="403"/>
      <c r="KUU239" s="403"/>
      <c r="KVG239" s="727"/>
      <c r="KVJ239" s="403"/>
      <c r="KVK239" s="403"/>
      <c r="KVW239" s="727"/>
      <c r="KVZ239" s="403"/>
      <c r="KWA239" s="403"/>
      <c r="KWM239" s="727"/>
      <c r="KWP239" s="403"/>
      <c r="KWQ239" s="403"/>
      <c r="KXC239" s="727"/>
      <c r="KXF239" s="403"/>
      <c r="KXG239" s="403"/>
      <c r="KXS239" s="727"/>
      <c r="KXV239" s="403"/>
      <c r="KXW239" s="403"/>
      <c r="KYI239" s="727"/>
      <c r="KYL239" s="403"/>
      <c r="KYM239" s="403"/>
      <c r="KYY239" s="727"/>
      <c r="KZB239" s="403"/>
      <c r="KZC239" s="403"/>
      <c r="KZO239" s="727"/>
      <c r="KZR239" s="403"/>
      <c r="KZS239" s="403"/>
      <c r="LAE239" s="727"/>
      <c r="LAH239" s="403"/>
      <c r="LAI239" s="403"/>
      <c r="LAU239" s="727"/>
      <c r="LAX239" s="403"/>
      <c r="LAY239" s="403"/>
      <c r="LBK239" s="727"/>
      <c r="LBN239" s="403"/>
      <c r="LBO239" s="403"/>
      <c r="LCA239" s="727"/>
      <c r="LCD239" s="403"/>
      <c r="LCE239" s="403"/>
      <c r="LCQ239" s="727"/>
      <c r="LCT239" s="403"/>
      <c r="LCU239" s="403"/>
      <c r="LDG239" s="727"/>
      <c r="LDJ239" s="403"/>
      <c r="LDK239" s="403"/>
      <c r="LDW239" s="727"/>
      <c r="LDZ239" s="403"/>
      <c r="LEA239" s="403"/>
      <c r="LEM239" s="727"/>
      <c r="LEP239" s="403"/>
      <c r="LEQ239" s="403"/>
      <c r="LFC239" s="727"/>
      <c r="LFF239" s="403"/>
      <c r="LFG239" s="403"/>
      <c r="LFS239" s="727"/>
      <c r="LFV239" s="403"/>
      <c r="LFW239" s="403"/>
      <c r="LGI239" s="727"/>
      <c r="LGL239" s="403"/>
      <c r="LGM239" s="403"/>
      <c r="LGY239" s="727"/>
      <c r="LHB239" s="403"/>
      <c r="LHC239" s="403"/>
      <c r="LHO239" s="727"/>
      <c r="LHR239" s="403"/>
      <c r="LHS239" s="403"/>
      <c r="LIE239" s="727"/>
      <c r="LIH239" s="403"/>
      <c r="LII239" s="403"/>
      <c r="LIU239" s="727"/>
      <c r="LIX239" s="403"/>
      <c r="LIY239" s="403"/>
      <c r="LJK239" s="727"/>
      <c r="LJN239" s="403"/>
      <c r="LJO239" s="403"/>
      <c r="LKA239" s="727"/>
      <c r="LKD239" s="403"/>
      <c r="LKE239" s="403"/>
      <c r="LKQ239" s="727"/>
      <c r="LKT239" s="403"/>
      <c r="LKU239" s="403"/>
      <c r="LLG239" s="727"/>
      <c r="LLJ239" s="403"/>
      <c r="LLK239" s="403"/>
      <c r="LLW239" s="727"/>
      <c r="LLZ239" s="403"/>
      <c r="LMA239" s="403"/>
      <c r="LMM239" s="727"/>
      <c r="LMP239" s="403"/>
      <c r="LMQ239" s="403"/>
      <c r="LNC239" s="727"/>
      <c r="LNF239" s="403"/>
      <c r="LNG239" s="403"/>
      <c r="LNS239" s="727"/>
      <c r="LNV239" s="403"/>
      <c r="LNW239" s="403"/>
      <c r="LOI239" s="727"/>
      <c r="LOL239" s="403"/>
      <c r="LOM239" s="403"/>
      <c r="LOY239" s="727"/>
      <c r="LPB239" s="403"/>
      <c r="LPC239" s="403"/>
      <c r="LPO239" s="727"/>
      <c r="LPR239" s="403"/>
      <c r="LPS239" s="403"/>
      <c r="LQE239" s="727"/>
      <c r="LQH239" s="403"/>
      <c r="LQI239" s="403"/>
      <c r="LQU239" s="727"/>
      <c r="LQX239" s="403"/>
      <c r="LQY239" s="403"/>
      <c r="LRK239" s="727"/>
      <c r="LRN239" s="403"/>
      <c r="LRO239" s="403"/>
      <c r="LSA239" s="727"/>
      <c r="LSD239" s="403"/>
      <c r="LSE239" s="403"/>
      <c r="LSQ239" s="727"/>
      <c r="LST239" s="403"/>
      <c r="LSU239" s="403"/>
      <c r="LTG239" s="727"/>
      <c r="LTJ239" s="403"/>
      <c r="LTK239" s="403"/>
      <c r="LTW239" s="727"/>
      <c r="LTZ239" s="403"/>
      <c r="LUA239" s="403"/>
      <c r="LUM239" s="727"/>
      <c r="LUP239" s="403"/>
      <c r="LUQ239" s="403"/>
      <c r="LVC239" s="727"/>
      <c r="LVF239" s="403"/>
      <c r="LVG239" s="403"/>
      <c r="LVS239" s="727"/>
      <c r="LVV239" s="403"/>
      <c r="LVW239" s="403"/>
      <c r="LWI239" s="727"/>
      <c r="LWL239" s="403"/>
      <c r="LWM239" s="403"/>
      <c r="LWY239" s="727"/>
      <c r="LXB239" s="403"/>
      <c r="LXC239" s="403"/>
      <c r="LXO239" s="727"/>
      <c r="LXR239" s="403"/>
      <c r="LXS239" s="403"/>
      <c r="LYE239" s="727"/>
      <c r="LYH239" s="403"/>
      <c r="LYI239" s="403"/>
      <c r="LYU239" s="727"/>
      <c r="LYX239" s="403"/>
      <c r="LYY239" s="403"/>
      <c r="LZK239" s="727"/>
      <c r="LZN239" s="403"/>
      <c r="LZO239" s="403"/>
      <c r="MAA239" s="727"/>
      <c r="MAD239" s="403"/>
      <c r="MAE239" s="403"/>
      <c r="MAQ239" s="727"/>
      <c r="MAT239" s="403"/>
      <c r="MAU239" s="403"/>
      <c r="MBG239" s="727"/>
      <c r="MBJ239" s="403"/>
      <c r="MBK239" s="403"/>
      <c r="MBW239" s="727"/>
      <c r="MBZ239" s="403"/>
      <c r="MCA239" s="403"/>
      <c r="MCM239" s="727"/>
      <c r="MCP239" s="403"/>
      <c r="MCQ239" s="403"/>
      <c r="MDC239" s="727"/>
      <c r="MDF239" s="403"/>
      <c r="MDG239" s="403"/>
      <c r="MDS239" s="727"/>
      <c r="MDV239" s="403"/>
      <c r="MDW239" s="403"/>
      <c r="MEI239" s="727"/>
      <c r="MEL239" s="403"/>
      <c r="MEM239" s="403"/>
      <c r="MEY239" s="727"/>
      <c r="MFB239" s="403"/>
      <c r="MFC239" s="403"/>
      <c r="MFO239" s="727"/>
      <c r="MFR239" s="403"/>
      <c r="MFS239" s="403"/>
      <c r="MGE239" s="727"/>
      <c r="MGH239" s="403"/>
      <c r="MGI239" s="403"/>
      <c r="MGU239" s="727"/>
      <c r="MGX239" s="403"/>
      <c r="MGY239" s="403"/>
      <c r="MHK239" s="727"/>
      <c r="MHN239" s="403"/>
      <c r="MHO239" s="403"/>
      <c r="MIA239" s="727"/>
      <c r="MID239" s="403"/>
      <c r="MIE239" s="403"/>
      <c r="MIQ239" s="727"/>
      <c r="MIT239" s="403"/>
      <c r="MIU239" s="403"/>
      <c r="MJG239" s="727"/>
      <c r="MJJ239" s="403"/>
      <c r="MJK239" s="403"/>
      <c r="MJW239" s="727"/>
      <c r="MJZ239" s="403"/>
      <c r="MKA239" s="403"/>
      <c r="MKM239" s="727"/>
      <c r="MKP239" s="403"/>
      <c r="MKQ239" s="403"/>
      <c r="MLC239" s="727"/>
      <c r="MLF239" s="403"/>
      <c r="MLG239" s="403"/>
      <c r="MLS239" s="727"/>
      <c r="MLV239" s="403"/>
      <c r="MLW239" s="403"/>
      <c r="MMI239" s="727"/>
      <c r="MML239" s="403"/>
      <c r="MMM239" s="403"/>
      <c r="MMY239" s="727"/>
      <c r="MNB239" s="403"/>
      <c r="MNC239" s="403"/>
      <c r="MNO239" s="727"/>
      <c r="MNR239" s="403"/>
      <c r="MNS239" s="403"/>
      <c r="MOE239" s="727"/>
      <c r="MOH239" s="403"/>
      <c r="MOI239" s="403"/>
      <c r="MOU239" s="727"/>
      <c r="MOX239" s="403"/>
      <c r="MOY239" s="403"/>
      <c r="MPK239" s="727"/>
      <c r="MPN239" s="403"/>
      <c r="MPO239" s="403"/>
      <c r="MQA239" s="727"/>
      <c r="MQD239" s="403"/>
      <c r="MQE239" s="403"/>
      <c r="MQQ239" s="727"/>
      <c r="MQT239" s="403"/>
      <c r="MQU239" s="403"/>
      <c r="MRG239" s="727"/>
      <c r="MRJ239" s="403"/>
      <c r="MRK239" s="403"/>
      <c r="MRW239" s="727"/>
      <c r="MRZ239" s="403"/>
      <c r="MSA239" s="403"/>
      <c r="MSM239" s="727"/>
      <c r="MSP239" s="403"/>
      <c r="MSQ239" s="403"/>
      <c r="MTC239" s="727"/>
      <c r="MTF239" s="403"/>
      <c r="MTG239" s="403"/>
      <c r="MTS239" s="727"/>
      <c r="MTV239" s="403"/>
      <c r="MTW239" s="403"/>
      <c r="MUI239" s="727"/>
      <c r="MUL239" s="403"/>
      <c r="MUM239" s="403"/>
      <c r="MUY239" s="727"/>
      <c r="MVB239" s="403"/>
      <c r="MVC239" s="403"/>
      <c r="MVO239" s="727"/>
      <c r="MVR239" s="403"/>
      <c r="MVS239" s="403"/>
      <c r="MWE239" s="727"/>
      <c r="MWH239" s="403"/>
      <c r="MWI239" s="403"/>
      <c r="MWU239" s="727"/>
      <c r="MWX239" s="403"/>
      <c r="MWY239" s="403"/>
      <c r="MXK239" s="727"/>
      <c r="MXN239" s="403"/>
      <c r="MXO239" s="403"/>
      <c r="MYA239" s="727"/>
      <c r="MYD239" s="403"/>
      <c r="MYE239" s="403"/>
      <c r="MYQ239" s="727"/>
      <c r="MYT239" s="403"/>
      <c r="MYU239" s="403"/>
      <c r="MZG239" s="727"/>
      <c r="MZJ239" s="403"/>
      <c r="MZK239" s="403"/>
      <c r="MZW239" s="727"/>
      <c r="MZZ239" s="403"/>
      <c r="NAA239" s="403"/>
      <c r="NAM239" s="727"/>
      <c r="NAP239" s="403"/>
      <c r="NAQ239" s="403"/>
      <c r="NBC239" s="727"/>
      <c r="NBF239" s="403"/>
      <c r="NBG239" s="403"/>
      <c r="NBS239" s="727"/>
      <c r="NBV239" s="403"/>
      <c r="NBW239" s="403"/>
      <c r="NCI239" s="727"/>
      <c r="NCL239" s="403"/>
      <c r="NCM239" s="403"/>
      <c r="NCY239" s="727"/>
      <c r="NDB239" s="403"/>
      <c r="NDC239" s="403"/>
      <c r="NDO239" s="727"/>
      <c r="NDR239" s="403"/>
      <c r="NDS239" s="403"/>
      <c r="NEE239" s="727"/>
      <c r="NEH239" s="403"/>
      <c r="NEI239" s="403"/>
      <c r="NEU239" s="727"/>
      <c r="NEX239" s="403"/>
      <c r="NEY239" s="403"/>
      <c r="NFK239" s="727"/>
      <c r="NFN239" s="403"/>
      <c r="NFO239" s="403"/>
      <c r="NGA239" s="727"/>
      <c r="NGD239" s="403"/>
      <c r="NGE239" s="403"/>
      <c r="NGQ239" s="727"/>
      <c r="NGT239" s="403"/>
      <c r="NGU239" s="403"/>
      <c r="NHG239" s="727"/>
      <c r="NHJ239" s="403"/>
      <c r="NHK239" s="403"/>
      <c r="NHW239" s="727"/>
      <c r="NHZ239" s="403"/>
      <c r="NIA239" s="403"/>
      <c r="NIM239" s="727"/>
      <c r="NIP239" s="403"/>
      <c r="NIQ239" s="403"/>
      <c r="NJC239" s="727"/>
      <c r="NJF239" s="403"/>
      <c r="NJG239" s="403"/>
      <c r="NJS239" s="727"/>
      <c r="NJV239" s="403"/>
      <c r="NJW239" s="403"/>
      <c r="NKI239" s="727"/>
      <c r="NKL239" s="403"/>
      <c r="NKM239" s="403"/>
      <c r="NKY239" s="727"/>
      <c r="NLB239" s="403"/>
      <c r="NLC239" s="403"/>
      <c r="NLO239" s="727"/>
      <c r="NLR239" s="403"/>
      <c r="NLS239" s="403"/>
      <c r="NME239" s="727"/>
      <c r="NMH239" s="403"/>
      <c r="NMI239" s="403"/>
      <c r="NMU239" s="727"/>
      <c r="NMX239" s="403"/>
      <c r="NMY239" s="403"/>
      <c r="NNK239" s="727"/>
      <c r="NNN239" s="403"/>
      <c r="NNO239" s="403"/>
      <c r="NOA239" s="727"/>
      <c r="NOD239" s="403"/>
      <c r="NOE239" s="403"/>
      <c r="NOQ239" s="727"/>
      <c r="NOT239" s="403"/>
      <c r="NOU239" s="403"/>
      <c r="NPG239" s="727"/>
      <c r="NPJ239" s="403"/>
      <c r="NPK239" s="403"/>
      <c r="NPW239" s="727"/>
      <c r="NPZ239" s="403"/>
      <c r="NQA239" s="403"/>
      <c r="NQM239" s="727"/>
      <c r="NQP239" s="403"/>
      <c r="NQQ239" s="403"/>
      <c r="NRC239" s="727"/>
      <c r="NRF239" s="403"/>
      <c r="NRG239" s="403"/>
      <c r="NRS239" s="727"/>
      <c r="NRV239" s="403"/>
      <c r="NRW239" s="403"/>
      <c r="NSI239" s="727"/>
      <c r="NSL239" s="403"/>
      <c r="NSM239" s="403"/>
      <c r="NSY239" s="727"/>
      <c r="NTB239" s="403"/>
      <c r="NTC239" s="403"/>
      <c r="NTO239" s="727"/>
      <c r="NTR239" s="403"/>
      <c r="NTS239" s="403"/>
      <c r="NUE239" s="727"/>
      <c r="NUH239" s="403"/>
      <c r="NUI239" s="403"/>
      <c r="NUU239" s="727"/>
      <c r="NUX239" s="403"/>
      <c r="NUY239" s="403"/>
      <c r="NVK239" s="727"/>
      <c r="NVN239" s="403"/>
      <c r="NVO239" s="403"/>
      <c r="NWA239" s="727"/>
      <c r="NWD239" s="403"/>
      <c r="NWE239" s="403"/>
      <c r="NWQ239" s="727"/>
      <c r="NWT239" s="403"/>
      <c r="NWU239" s="403"/>
      <c r="NXG239" s="727"/>
      <c r="NXJ239" s="403"/>
      <c r="NXK239" s="403"/>
      <c r="NXW239" s="727"/>
      <c r="NXZ239" s="403"/>
      <c r="NYA239" s="403"/>
      <c r="NYM239" s="727"/>
      <c r="NYP239" s="403"/>
      <c r="NYQ239" s="403"/>
      <c r="NZC239" s="727"/>
      <c r="NZF239" s="403"/>
      <c r="NZG239" s="403"/>
      <c r="NZS239" s="727"/>
      <c r="NZV239" s="403"/>
      <c r="NZW239" s="403"/>
      <c r="OAI239" s="727"/>
      <c r="OAL239" s="403"/>
      <c r="OAM239" s="403"/>
      <c r="OAY239" s="727"/>
      <c r="OBB239" s="403"/>
      <c r="OBC239" s="403"/>
      <c r="OBO239" s="727"/>
      <c r="OBR239" s="403"/>
      <c r="OBS239" s="403"/>
      <c r="OCE239" s="727"/>
      <c r="OCH239" s="403"/>
      <c r="OCI239" s="403"/>
      <c r="OCU239" s="727"/>
      <c r="OCX239" s="403"/>
      <c r="OCY239" s="403"/>
      <c r="ODK239" s="727"/>
      <c r="ODN239" s="403"/>
      <c r="ODO239" s="403"/>
      <c r="OEA239" s="727"/>
      <c r="OED239" s="403"/>
      <c r="OEE239" s="403"/>
      <c r="OEQ239" s="727"/>
      <c r="OET239" s="403"/>
      <c r="OEU239" s="403"/>
      <c r="OFG239" s="727"/>
      <c r="OFJ239" s="403"/>
      <c r="OFK239" s="403"/>
      <c r="OFW239" s="727"/>
      <c r="OFZ239" s="403"/>
      <c r="OGA239" s="403"/>
      <c r="OGM239" s="727"/>
      <c r="OGP239" s="403"/>
      <c r="OGQ239" s="403"/>
      <c r="OHC239" s="727"/>
      <c r="OHF239" s="403"/>
      <c r="OHG239" s="403"/>
      <c r="OHS239" s="727"/>
      <c r="OHV239" s="403"/>
      <c r="OHW239" s="403"/>
      <c r="OII239" s="727"/>
      <c r="OIL239" s="403"/>
      <c r="OIM239" s="403"/>
      <c r="OIY239" s="727"/>
      <c r="OJB239" s="403"/>
      <c r="OJC239" s="403"/>
      <c r="OJO239" s="727"/>
      <c r="OJR239" s="403"/>
      <c r="OJS239" s="403"/>
      <c r="OKE239" s="727"/>
      <c r="OKH239" s="403"/>
      <c r="OKI239" s="403"/>
      <c r="OKU239" s="727"/>
      <c r="OKX239" s="403"/>
      <c r="OKY239" s="403"/>
      <c r="OLK239" s="727"/>
      <c r="OLN239" s="403"/>
      <c r="OLO239" s="403"/>
      <c r="OMA239" s="727"/>
      <c r="OMD239" s="403"/>
      <c r="OME239" s="403"/>
      <c r="OMQ239" s="727"/>
      <c r="OMT239" s="403"/>
      <c r="OMU239" s="403"/>
      <c r="ONG239" s="727"/>
      <c r="ONJ239" s="403"/>
      <c r="ONK239" s="403"/>
      <c r="ONW239" s="727"/>
      <c r="ONZ239" s="403"/>
      <c r="OOA239" s="403"/>
      <c r="OOM239" s="727"/>
      <c r="OOP239" s="403"/>
      <c r="OOQ239" s="403"/>
      <c r="OPC239" s="727"/>
      <c r="OPF239" s="403"/>
      <c r="OPG239" s="403"/>
      <c r="OPS239" s="727"/>
      <c r="OPV239" s="403"/>
      <c r="OPW239" s="403"/>
      <c r="OQI239" s="727"/>
      <c r="OQL239" s="403"/>
      <c r="OQM239" s="403"/>
      <c r="OQY239" s="727"/>
      <c r="ORB239" s="403"/>
      <c r="ORC239" s="403"/>
      <c r="ORO239" s="727"/>
      <c r="ORR239" s="403"/>
      <c r="ORS239" s="403"/>
      <c r="OSE239" s="727"/>
      <c r="OSH239" s="403"/>
      <c r="OSI239" s="403"/>
      <c r="OSU239" s="727"/>
      <c r="OSX239" s="403"/>
      <c r="OSY239" s="403"/>
      <c r="OTK239" s="727"/>
      <c r="OTN239" s="403"/>
      <c r="OTO239" s="403"/>
      <c r="OUA239" s="727"/>
      <c r="OUD239" s="403"/>
      <c r="OUE239" s="403"/>
      <c r="OUQ239" s="727"/>
      <c r="OUT239" s="403"/>
      <c r="OUU239" s="403"/>
      <c r="OVG239" s="727"/>
      <c r="OVJ239" s="403"/>
      <c r="OVK239" s="403"/>
      <c r="OVW239" s="727"/>
      <c r="OVZ239" s="403"/>
      <c r="OWA239" s="403"/>
      <c r="OWM239" s="727"/>
      <c r="OWP239" s="403"/>
      <c r="OWQ239" s="403"/>
      <c r="OXC239" s="727"/>
      <c r="OXF239" s="403"/>
      <c r="OXG239" s="403"/>
      <c r="OXS239" s="727"/>
      <c r="OXV239" s="403"/>
      <c r="OXW239" s="403"/>
      <c r="OYI239" s="727"/>
      <c r="OYL239" s="403"/>
      <c r="OYM239" s="403"/>
      <c r="OYY239" s="727"/>
      <c r="OZB239" s="403"/>
      <c r="OZC239" s="403"/>
      <c r="OZO239" s="727"/>
      <c r="OZR239" s="403"/>
      <c r="OZS239" s="403"/>
      <c r="PAE239" s="727"/>
      <c r="PAH239" s="403"/>
      <c r="PAI239" s="403"/>
      <c r="PAU239" s="727"/>
      <c r="PAX239" s="403"/>
      <c r="PAY239" s="403"/>
      <c r="PBK239" s="727"/>
      <c r="PBN239" s="403"/>
      <c r="PBO239" s="403"/>
      <c r="PCA239" s="727"/>
      <c r="PCD239" s="403"/>
      <c r="PCE239" s="403"/>
      <c r="PCQ239" s="727"/>
      <c r="PCT239" s="403"/>
      <c r="PCU239" s="403"/>
      <c r="PDG239" s="727"/>
      <c r="PDJ239" s="403"/>
      <c r="PDK239" s="403"/>
      <c r="PDW239" s="727"/>
      <c r="PDZ239" s="403"/>
      <c r="PEA239" s="403"/>
      <c r="PEM239" s="727"/>
      <c r="PEP239" s="403"/>
      <c r="PEQ239" s="403"/>
      <c r="PFC239" s="727"/>
      <c r="PFF239" s="403"/>
      <c r="PFG239" s="403"/>
      <c r="PFS239" s="727"/>
      <c r="PFV239" s="403"/>
      <c r="PFW239" s="403"/>
      <c r="PGI239" s="727"/>
      <c r="PGL239" s="403"/>
      <c r="PGM239" s="403"/>
      <c r="PGY239" s="727"/>
      <c r="PHB239" s="403"/>
      <c r="PHC239" s="403"/>
      <c r="PHO239" s="727"/>
      <c r="PHR239" s="403"/>
      <c r="PHS239" s="403"/>
      <c r="PIE239" s="727"/>
      <c r="PIH239" s="403"/>
      <c r="PII239" s="403"/>
      <c r="PIU239" s="727"/>
      <c r="PIX239" s="403"/>
      <c r="PIY239" s="403"/>
      <c r="PJK239" s="727"/>
      <c r="PJN239" s="403"/>
      <c r="PJO239" s="403"/>
      <c r="PKA239" s="727"/>
      <c r="PKD239" s="403"/>
      <c r="PKE239" s="403"/>
      <c r="PKQ239" s="727"/>
      <c r="PKT239" s="403"/>
      <c r="PKU239" s="403"/>
      <c r="PLG239" s="727"/>
      <c r="PLJ239" s="403"/>
      <c r="PLK239" s="403"/>
      <c r="PLW239" s="727"/>
      <c r="PLZ239" s="403"/>
      <c r="PMA239" s="403"/>
      <c r="PMM239" s="727"/>
      <c r="PMP239" s="403"/>
      <c r="PMQ239" s="403"/>
      <c r="PNC239" s="727"/>
      <c r="PNF239" s="403"/>
      <c r="PNG239" s="403"/>
      <c r="PNS239" s="727"/>
      <c r="PNV239" s="403"/>
      <c r="PNW239" s="403"/>
      <c r="POI239" s="727"/>
      <c r="POL239" s="403"/>
      <c r="POM239" s="403"/>
      <c r="POY239" s="727"/>
      <c r="PPB239" s="403"/>
      <c r="PPC239" s="403"/>
      <c r="PPO239" s="727"/>
      <c r="PPR239" s="403"/>
      <c r="PPS239" s="403"/>
      <c r="PQE239" s="727"/>
      <c r="PQH239" s="403"/>
      <c r="PQI239" s="403"/>
      <c r="PQU239" s="727"/>
      <c r="PQX239" s="403"/>
      <c r="PQY239" s="403"/>
      <c r="PRK239" s="727"/>
      <c r="PRN239" s="403"/>
      <c r="PRO239" s="403"/>
      <c r="PSA239" s="727"/>
      <c r="PSD239" s="403"/>
      <c r="PSE239" s="403"/>
      <c r="PSQ239" s="727"/>
      <c r="PST239" s="403"/>
      <c r="PSU239" s="403"/>
      <c r="PTG239" s="727"/>
      <c r="PTJ239" s="403"/>
      <c r="PTK239" s="403"/>
      <c r="PTW239" s="727"/>
      <c r="PTZ239" s="403"/>
      <c r="PUA239" s="403"/>
      <c r="PUM239" s="727"/>
      <c r="PUP239" s="403"/>
      <c r="PUQ239" s="403"/>
      <c r="PVC239" s="727"/>
      <c r="PVF239" s="403"/>
      <c r="PVG239" s="403"/>
      <c r="PVS239" s="727"/>
      <c r="PVV239" s="403"/>
      <c r="PVW239" s="403"/>
      <c r="PWI239" s="727"/>
      <c r="PWL239" s="403"/>
      <c r="PWM239" s="403"/>
      <c r="PWY239" s="727"/>
      <c r="PXB239" s="403"/>
      <c r="PXC239" s="403"/>
      <c r="PXO239" s="727"/>
      <c r="PXR239" s="403"/>
      <c r="PXS239" s="403"/>
      <c r="PYE239" s="727"/>
      <c r="PYH239" s="403"/>
      <c r="PYI239" s="403"/>
      <c r="PYU239" s="727"/>
      <c r="PYX239" s="403"/>
      <c r="PYY239" s="403"/>
      <c r="PZK239" s="727"/>
      <c r="PZN239" s="403"/>
      <c r="PZO239" s="403"/>
      <c r="QAA239" s="727"/>
      <c r="QAD239" s="403"/>
      <c r="QAE239" s="403"/>
      <c r="QAQ239" s="727"/>
      <c r="QAT239" s="403"/>
      <c r="QAU239" s="403"/>
      <c r="QBG239" s="727"/>
      <c r="QBJ239" s="403"/>
      <c r="QBK239" s="403"/>
      <c r="QBW239" s="727"/>
      <c r="QBZ239" s="403"/>
      <c r="QCA239" s="403"/>
      <c r="QCM239" s="727"/>
      <c r="QCP239" s="403"/>
      <c r="QCQ239" s="403"/>
      <c r="QDC239" s="727"/>
      <c r="QDF239" s="403"/>
      <c r="QDG239" s="403"/>
      <c r="QDS239" s="727"/>
      <c r="QDV239" s="403"/>
      <c r="QDW239" s="403"/>
      <c r="QEI239" s="727"/>
      <c r="QEL239" s="403"/>
      <c r="QEM239" s="403"/>
      <c r="QEY239" s="727"/>
      <c r="QFB239" s="403"/>
      <c r="QFC239" s="403"/>
      <c r="QFO239" s="727"/>
      <c r="QFR239" s="403"/>
      <c r="QFS239" s="403"/>
      <c r="QGE239" s="727"/>
      <c r="QGH239" s="403"/>
      <c r="QGI239" s="403"/>
      <c r="QGU239" s="727"/>
      <c r="QGX239" s="403"/>
      <c r="QGY239" s="403"/>
      <c r="QHK239" s="727"/>
      <c r="QHN239" s="403"/>
      <c r="QHO239" s="403"/>
      <c r="QIA239" s="727"/>
      <c r="QID239" s="403"/>
      <c r="QIE239" s="403"/>
      <c r="QIQ239" s="727"/>
      <c r="QIT239" s="403"/>
      <c r="QIU239" s="403"/>
      <c r="QJG239" s="727"/>
      <c r="QJJ239" s="403"/>
      <c r="QJK239" s="403"/>
      <c r="QJW239" s="727"/>
      <c r="QJZ239" s="403"/>
      <c r="QKA239" s="403"/>
      <c r="QKM239" s="727"/>
      <c r="QKP239" s="403"/>
      <c r="QKQ239" s="403"/>
      <c r="QLC239" s="727"/>
      <c r="QLF239" s="403"/>
      <c r="QLG239" s="403"/>
      <c r="QLS239" s="727"/>
      <c r="QLV239" s="403"/>
      <c r="QLW239" s="403"/>
      <c r="QMI239" s="727"/>
      <c r="QML239" s="403"/>
      <c r="QMM239" s="403"/>
      <c r="QMY239" s="727"/>
      <c r="QNB239" s="403"/>
      <c r="QNC239" s="403"/>
      <c r="QNO239" s="727"/>
      <c r="QNR239" s="403"/>
      <c r="QNS239" s="403"/>
      <c r="QOE239" s="727"/>
      <c r="QOH239" s="403"/>
      <c r="QOI239" s="403"/>
      <c r="QOU239" s="727"/>
      <c r="QOX239" s="403"/>
      <c r="QOY239" s="403"/>
      <c r="QPK239" s="727"/>
      <c r="QPN239" s="403"/>
      <c r="QPO239" s="403"/>
      <c r="QQA239" s="727"/>
      <c r="QQD239" s="403"/>
      <c r="QQE239" s="403"/>
      <c r="QQQ239" s="727"/>
      <c r="QQT239" s="403"/>
      <c r="QQU239" s="403"/>
      <c r="QRG239" s="727"/>
      <c r="QRJ239" s="403"/>
      <c r="QRK239" s="403"/>
      <c r="QRW239" s="727"/>
      <c r="QRZ239" s="403"/>
      <c r="QSA239" s="403"/>
      <c r="QSM239" s="727"/>
      <c r="QSP239" s="403"/>
      <c r="QSQ239" s="403"/>
      <c r="QTC239" s="727"/>
      <c r="QTF239" s="403"/>
      <c r="QTG239" s="403"/>
      <c r="QTS239" s="727"/>
      <c r="QTV239" s="403"/>
      <c r="QTW239" s="403"/>
      <c r="QUI239" s="727"/>
      <c r="QUL239" s="403"/>
      <c r="QUM239" s="403"/>
      <c r="QUY239" s="727"/>
      <c r="QVB239" s="403"/>
      <c r="QVC239" s="403"/>
      <c r="QVO239" s="727"/>
      <c r="QVR239" s="403"/>
      <c r="QVS239" s="403"/>
      <c r="QWE239" s="727"/>
      <c r="QWH239" s="403"/>
      <c r="QWI239" s="403"/>
      <c r="QWU239" s="727"/>
      <c r="QWX239" s="403"/>
      <c r="QWY239" s="403"/>
      <c r="QXK239" s="727"/>
      <c r="QXN239" s="403"/>
      <c r="QXO239" s="403"/>
      <c r="QYA239" s="727"/>
      <c r="QYD239" s="403"/>
      <c r="QYE239" s="403"/>
      <c r="QYQ239" s="727"/>
      <c r="QYT239" s="403"/>
      <c r="QYU239" s="403"/>
      <c r="QZG239" s="727"/>
      <c r="QZJ239" s="403"/>
      <c r="QZK239" s="403"/>
      <c r="QZW239" s="727"/>
      <c r="QZZ239" s="403"/>
      <c r="RAA239" s="403"/>
      <c r="RAM239" s="727"/>
      <c r="RAP239" s="403"/>
      <c r="RAQ239" s="403"/>
      <c r="RBC239" s="727"/>
      <c r="RBF239" s="403"/>
      <c r="RBG239" s="403"/>
      <c r="RBS239" s="727"/>
      <c r="RBV239" s="403"/>
      <c r="RBW239" s="403"/>
      <c r="RCI239" s="727"/>
      <c r="RCL239" s="403"/>
      <c r="RCM239" s="403"/>
      <c r="RCY239" s="727"/>
      <c r="RDB239" s="403"/>
      <c r="RDC239" s="403"/>
      <c r="RDO239" s="727"/>
      <c r="RDR239" s="403"/>
      <c r="RDS239" s="403"/>
      <c r="REE239" s="727"/>
      <c r="REH239" s="403"/>
      <c r="REI239" s="403"/>
      <c r="REU239" s="727"/>
      <c r="REX239" s="403"/>
      <c r="REY239" s="403"/>
      <c r="RFK239" s="727"/>
      <c r="RFN239" s="403"/>
      <c r="RFO239" s="403"/>
      <c r="RGA239" s="727"/>
      <c r="RGD239" s="403"/>
      <c r="RGE239" s="403"/>
      <c r="RGQ239" s="727"/>
      <c r="RGT239" s="403"/>
      <c r="RGU239" s="403"/>
      <c r="RHG239" s="727"/>
      <c r="RHJ239" s="403"/>
      <c r="RHK239" s="403"/>
      <c r="RHW239" s="727"/>
      <c r="RHZ239" s="403"/>
      <c r="RIA239" s="403"/>
      <c r="RIM239" s="727"/>
      <c r="RIP239" s="403"/>
      <c r="RIQ239" s="403"/>
      <c r="RJC239" s="727"/>
      <c r="RJF239" s="403"/>
      <c r="RJG239" s="403"/>
      <c r="RJS239" s="727"/>
      <c r="RJV239" s="403"/>
      <c r="RJW239" s="403"/>
      <c r="RKI239" s="727"/>
      <c r="RKL239" s="403"/>
      <c r="RKM239" s="403"/>
      <c r="RKY239" s="727"/>
      <c r="RLB239" s="403"/>
      <c r="RLC239" s="403"/>
      <c r="RLO239" s="727"/>
      <c r="RLR239" s="403"/>
      <c r="RLS239" s="403"/>
      <c r="RME239" s="727"/>
      <c r="RMH239" s="403"/>
      <c r="RMI239" s="403"/>
      <c r="RMU239" s="727"/>
      <c r="RMX239" s="403"/>
      <c r="RMY239" s="403"/>
      <c r="RNK239" s="727"/>
      <c r="RNN239" s="403"/>
      <c r="RNO239" s="403"/>
      <c r="ROA239" s="727"/>
      <c r="ROD239" s="403"/>
      <c r="ROE239" s="403"/>
      <c r="ROQ239" s="727"/>
      <c r="ROT239" s="403"/>
      <c r="ROU239" s="403"/>
      <c r="RPG239" s="727"/>
      <c r="RPJ239" s="403"/>
      <c r="RPK239" s="403"/>
      <c r="RPW239" s="727"/>
      <c r="RPZ239" s="403"/>
      <c r="RQA239" s="403"/>
      <c r="RQM239" s="727"/>
      <c r="RQP239" s="403"/>
      <c r="RQQ239" s="403"/>
      <c r="RRC239" s="727"/>
      <c r="RRF239" s="403"/>
      <c r="RRG239" s="403"/>
      <c r="RRS239" s="727"/>
      <c r="RRV239" s="403"/>
      <c r="RRW239" s="403"/>
      <c r="RSI239" s="727"/>
      <c r="RSL239" s="403"/>
      <c r="RSM239" s="403"/>
      <c r="RSY239" s="727"/>
      <c r="RTB239" s="403"/>
      <c r="RTC239" s="403"/>
      <c r="RTO239" s="727"/>
      <c r="RTR239" s="403"/>
      <c r="RTS239" s="403"/>
      <c r="RUE239" s="727"/>
      <c r="RUH239" s="403"/>
      <c r="RUI239" s="403"/>
      <c r="RUU239" s="727"/>
      <c r="RUX239" s="403"/>
      <c r="RUY239" s="403"/>
      <c r="RVK239" s="727"/>
      <c r="RVN239" s="403"/>
      <c r="RVO239" s="403"/>
      <c r="RWA239" s="727"/>
      <c r="RWD239" s="403"/>
      <c r="RWE239" s="403"/>
      <c r="RWQ239" s="727"/>
      <c r="RWT239" s="403"/>
      <c r="RWU239" s="403"/>
      <c r="RXG239" s="727"/>
      <c r="RXJ239" s="403"/>
      <c r="RXK239" s="403"/>
      <c r="RXW239" s="727"/>
      <c r="RXZ239" s="403"/>
      <c r="RYA239" s="403"/>
      <c r="RYM239" s="727"/>
      <c r="RYP239" s="403"/>
      <c r="RYQ239" s="403"/>
      <c r="RZC239" s="727"/>
      <c r="RZF239" s="403"/>
      <c r="RZG239" s="403"/>
      <c r="RZS239" s="727"/>
      <c r="RZV239" s="403"/>
      <c r="RZW239" s="403"/>
      <c r="SAI239" s="727"/>
      <c r="SAL239" s="403"/>
      <c r="SAM239" s="403"/>
      <c r="SAY239" s="727"/>
      <c r="SBB239" s="403"/>
      <c r="SBC239" s="403"/>
      <c r="SBO239" s="727"/>
      <c r="SBR239" s="403"/>
      <c r="SBS239" s="403"/>
      <c r="SCE239" s="727"/>
      <c r="SCH239" s="403"/>
      <c r="SCI239" s="403"/>
      <c r="SCU239" s="727"/>
      <c r="SCX239" s="403"/>
      <c r="SCY239" s="403"/>
      <c r="SDK239" s="727"/>
      <c r="SDN239" s="403"/>
      <c r="SDO239" s="403"/>
      <c r="SEA239" s="727"/>
      <c r="SED239" s="403"/>
      <c r="SEE239" s="403"/>
      <c r="SEQ239" s="727"/>
      <c r="SET239" s="403"/>
      <c r="SEU239" s="403"/>
      <c r="SFG239" s="727"/>
      <c r="SFJ239" s="403"/>
      <c r="SFK239" s="403"/>
      <c r="SFW239" s="727"/>
      <c r="SFZ239" s="403"/>
      <c r="SGA239" s="403"/>
      <c r="SGM239" s="727"/>
      <c r="SGP239" s="403"/>
      <c r="SGQ239" s="403"/>
      <c r="SHC239" s="727"/>
      <c r="SHF239" s="403"/>
      <c r="SHG239" s="403"/>
      <c r="SHS239" s="727"/>
      <c r="SHV239" s="403"/>
      <c r="SHW239" s="403"/>
      <c r="SII239" s="727"/>
      <c r="SIL239" s="403"/>
      <c r="SIM239" s="403"/>
      <c r="SIY239" s="727"/>
      <c r="SJB239" s="403"/>
      <c r="SJC239" s="403"/>
      <c r="SJO239" s="727"/>
      <c r="SJR239" s="403"/>
      <c r="SJS239" s="403"/>
      <c r="SKE239" s="727"/>
      <c r="SKH239" s="403"/>
      <c r="SKI239" s="403"/>
      <c r="SKU239" s="727"/>
      <c r="SKX239" s="403"/>
      <c r="SKY239" s="403"/>
      <c r="SLK239" s="727"/>
      <c r="SLN239" s="403"/>
      <c r="SLO239" s="403"/>
      <c r="SMA239" s="727"/>
      <c r="SMD239" s="403"/>
      <c r="SME239" s="403"/>
      <c r="SMQ239" s="727"/>
      <c r="SMT239" s="403"/>
      <c r="SMU239" s="403"/>
      <c r="SNG239" s="727"/>
      <c r="SNJ239" s="403"/>
      <c r="SNK239" s="403"/>
      <c r="SNW239" s="727"/>
      <c r="SNZ239" s="403"/>
      <c r="SOA239" s="403"/>
      <c r="SOM239" s="727"/>
      <c r="SOP239" s="403"/>
      <c r="SOQ239" s="403"/>
      <c r="SPC239" s="727"/>
      <c r="SPF239" s="403"/>
      <c r="SPG239" s="403"/>
      <c r="SPS239" s="727"/>
      <c r="SPV239" s="403"/>
      <c r="SPW239" s="403"/>
      <c r="SQI239" s="727"/>
      <c r="SQL239" s="403"/>
      <c r="SQM239" s="403"/>
      <c r="SQY239" s="727"/>
      <c r="SRB239" s="403"/>
      <c r="SRC239" s="403"/>
      <c r="SRO239" s="727"/>
      <c r="SRR239" s="403"/>
      <c r="SRS239" s="403"/>
      <c r="SSE239" s="727"/>
      <c r="SSH239" s="403"/>
      <c r="SSI239" s="403"/>
      <c r="SSU239" s="727"/>
      <c r="SSX239" s="403"/>
      <c r="SSY239" s="403"/>
      <c r="STK239" s="727"/>
      <c r="STN239" s="403"/>
      <c r="STO239" s="403"/>
      <c r="SUA239" s="727"/>
      <c r="SUD239" s="403"/>
      <c r="SUE239" s="403"/>
      <c r="SUQ239" s="727"/>
      <c r="SUT239" s="403"/>
      <c r="SUU239" s="403"/>
      <c r="SVG239" s="727"/>
      <c r="SVJ239" s="403"/>
      <c r="SVK239" s="403"/>
      <c r="SVW239" s="727"/>
      <c r="SVZ239" s="403"/>
      <c r="SWA239" s="403"/>
      <c r="SWM239" s="727"/>
      <c r="SWP239" s="403"/>
      <c r="SWQ239" s="403"/>
      <c r="SXC239" s="727"/>
      <c r="SXF239" s="403"/>
      <c r="SXG239" s="403"/>
      <c r="SXS239" s="727"/>
      <c r="SXV239" s="403"/>
      <c r="SXW239" s="403"/>
      <c r="SYI239" s="727"/>
      <c r="SYL239" s="403"/>
      <c r="SYM239" s="403"/>
      <c r="SYY239" s="727"/>
      <c r="SZB239" s="403"/>
      <c r="SZC239" s="403"/>
      <c r="SZO239" s="727"/>
      <c r="SZR239" s="403"/>
      <c r="SZS239" s="403"/>
      <c r="TAE239" s="727"/>
      <c r="TAH239" s="403"/>
      <c r="TAI239" s="403"/>
      <c r="TAU239" s="727"/>
      <c r="TAX239" s="403"/>
      <c r="TAY239" s="403"/>
      <c r="TBK239" s="727"/>
      <c r="TBN239" s="403"/>
      <c r="TBO239" s="403"/>
      <c r="TCA239" s="727"/>
      <c r="TCD239" s="403"/>
      <c r="TCE239" s="403"/>
      <c r="TCQ239" s="727"/>
      <c r="TCT239" s="403"/>
      <c r="TCU239" s="403"/>
      <c r="TDG239" s="727"/>
      <c r="TDJ239" s="403"/>
      <c r="TDK239" s="403"/>
      <c r="TDW239" s="727"/>
      <c r="TDZ239" s="403"/>
      <c r="TEA239" s="403"/>
      <c r="TEM239" s="727"/>
      <c r="TEP239" s="403"/>
      <c r="TEQ239" s="403"/>
      <c r="TFC239" s="727"/>
      <c r="TFF239" s="403"/>
      <c r="TFG239" s="403"/>
      <c r="TFS239" s="727"/>
      <c r="TFV239" s="403"/>
      <c r="TFW239" s="403"/>
      <c r="TGI239" s="727"/>
      <c r="TGL239" s="403"/>
      <c r="TGM239" s="403"/>
      <c r="TGY239" s="727"/>
      <c r="THB239" s="403"/>
      <c r="THC239" s="403"/>
      <c r="THO239" s="727"/>
      <c r="THR239" s="403"/>
      <c r="THS239" s="403"/>
      <c r="TIE239" s="727"/>
      <c r="TIH239" s="403"/>
      <c r="TII239" s="403"/>
      <c r="TIU239" s="727"/>
      <c r="TIX239" s="403"/>
      <c r="TIY239" s="403"/>
      <c r="TJK239" s="727"/>
      <c r="TJN239" s="403"/>
      <c r="TJO239" s="403"/>
      <c r="TKA239" s="727"/>
      <c r="TKD239" s="403"/>
      <c r="TKE239" s="403"/>
      <c r="TKQ239" s="727"/>
      <c r="TKT239" s="403"/>
      <c r="TKU239" s="403"/>
      <c r="TLG239" s="727"/>
      <c r="TLJ239" s="403"/>
      <c r="TLK239" s="403"/>
      <c r="TLW239" s="727"/>
      <c r="TLZ239" s="403"/>
      <c r="TMA239" s="403"/>
      <c r="TMM239" s="727"/>
      <c r="TMP239" s="403"/>
      <c r="TMQ239" s="403"/>
      <c r="TNC239" s="727"/>
      <c r="TNF239" s="403"/>
      <c r="TNG239" s="403"/>
      <c r="TNS239" s="727"/>
      <c r="TNV239" s="403"/>
      <c r="TNW239" s="403"/>
      <c r="TOI239" s="727"/>
      <c r="TOL239" s="403"/>
      <c r="TOM239" s="403"/>
      <c r="TOY239" s="727"/>
      <c r="TPB239" s="403"/>
      <c r="TPC239" s="403"/>
      <c r="TPO239" s="727"/>
      <c r="TPR239" s="403"/>
      <c r="TPS239" s="403"/>
      <c r="TQE239" s="727"/>
      <c r="TQH239" s="403"/>
      <c r="TQI239" s="403"/>
      <c r="TQU239" s="727"/>
      <c r="TQX239" s="403"/>
      <c r="TQY239" s="403"/>
      <c r="TRK239" s="727"/>
      <c r="TRN239" s="403"/>
      <c r="TRO239" s="403"/>
      <c r="TSA239" s="727"/>
      <c r="TSD239" s="403"/>
      <c r="TSE239" s="403"/>
      <c r="TSQ239" s="727"/>
      <c r="TST239" s="403"/>
      <c r="TSU239" s="403"/>
      <c r="TTG239" s="727"/>
      <c r="TTJ239" s="403"/>
      <c r="TTK239" s="403"/>
      <c r="TTW239" s="727"/>
      <c r="TTZ239" s="403"/>
      <c r="TUA239" s="403"/>
      <c r="TUM239" s="727"/>
      <c r="TUP239" s="403"/>
      <c r="TUQ239" s="403"/>
      <c r="TVC239" s="727"/>
      <c r="TVF239" s="403"/>
      <c r="TVG239" s="403"/>
      <c r="TVS239" s="727"/>
      <c r="TVV239" s="403"/>
      <c r="TVW239" s="403"/>
      <c r="TWI239" s="727"/>
      <c r="TWL239" s="403"/>
      <c r="TWM239" s="403"/>
      <c r="TWY239" s="727"/>
      <c r="TXB239" s="403"/>
      <c r="TXC239" s="403"/>
      <c r="TXO239" s="727"/>
      <c r="TXR239" s="403"/>
      <c r="TXS239" s="403"/>
      <c r="TYE239" s="727"/>
      <c r="TYH239" s="403"/>
      <c r="TYI239" s="403"/>
      <c r="TYU239" s="727"/>
      <c r="TYX239" s="403"/>
      <c r="TYY239" s="403"/>
      <c r="TZK239" s="727"/>
      <c r="TZN239" s="403"/>
      <c r="TZO239" s="403"/>
      <c r="UAA239" s="727"/>
      <c r="UAD239" s="403"/>
      <c r="UAE239" s="403"/>
      <c r="UAQ239" s="727"/>
      <c r="UAT239" s="403"/>
      <c r="UAU239" s="403"/>
      <c r="UBG239" s="727"/>
      <c r="UBJ239" s="403"/>
      <c r="UBK239" s="403"/>
      <c r="UBW239" s="727"/>
      <c r="UBZ239" s="403"/>
      <c r="UCA239" s="403"/>
      <c r="UCM239" s="727"/>
      <c r="UCP239" s="403"/>
      <c r="UCQ239" s="403"/>
      <c r="UDC239" s="727"/>
      <c r="UDF239" s="403"/>
      <c r="UDG239" s="403"/>
      <c r="UDS239" s="727"/>
      <c r="UDV239" s="403"/>
      <c r="UDW239" s="403"/>
      <c r="UEI239" s="727"/>
      <c r="UEL239" s="403"/>
      <c r="UEM239" s="403"/>
      <c r="UEY239" s="727"/>
      <c r="UFB239" s="403"/>
      <c r="UFC239" s="403"/>
      <c r="UFO239" s="727"/>
      <c r="UFR239" s="403"/>
      <c r="UFS239" s="403"/>
      <c r="UGE239" s="727"/>
      <c r="UGH239" s="403"/>
      <c r="UGI239" s="403"/>
      <c r="UGU239" s="727"/>
      <c r="UGX239" s="403"/>
      <c r="UGY239" s="403"/>
      <c r="UHK239" s="727"/>
      <c r="UHN239" s="403"/>
      <c r="UHO239" s="403"/>
      <c r="UIA239" s="727"/>
      <c r="UID239" s="403"/>
      <c r="UIE239" s="403"/>
      <c r="UIQ239" s="727"/>
      <c r="UIT239" s="403"/>
      <c r="UIU239" s="403"/>
      <c r="UJG239" s="727"/>
      <c r="UJJ239" s="403"/>
      <c r="UJK239" s="403"/>
      <c r="UJW239" s="727"/>
      <c r="UJZ239" s="403"/>
      <c r="UKA239" s="403"/>
      <c r="UKM239" s="727"/>
      <c r="UKP239" s="403"/>
      <c r="UKQ239" s="403"/>
      <c r="ULC239" s="727"/>
      <c r="ULF239" s="403"/>
      <c r="ULG239" s="403"/>
      <c r="ULS239" s="727"/>
      <c r="ULV239" s="403"/>
      <c r="ULW239" s="403"/>
      <c r="UMI239" s="727"/>
      <c r="UML239" s="403"/>
      <c r="UMM239" s="403"/>
      <c r="UMY239" s="727"/>
      <c r="UNB239" s="403"/>
      <c r="UNC239" s="403"/>
      <c r="UNO239" s="727"/>
      <c r="UNR239" s="403"/>
      <c r="UNS239" s="403"/>
      <c r="UOE239" s="727"/>
      <c r="UOH239" s="403"/>
      <c r="UOI239" s="403"/>
      <c r="UOU239" s="727"/>
      <c r="UOX239" s="403"/>
      <c r="UOY239" s="403"/>
      <c r="UPK239" s="727"/>
      <c r="UPN239" s="403"/>
      <c r="UPO239" s="403"/>
      <c r="UQA239" s="727"/>
      <c r="UQD239" s="403"/>
      <c r="UQE239" s="403"/>
      <c r="UQQ239" s="727"/>
      <c r="UQT239" s="403"/>
      <c r="UQU239" s="403"/>
      <c r="URG239" s="727"/>
      <c r="URJ239" s="403"/>
      <c r="URK239" s="403"/>
      <c r="URW239" s="727"/>
      <c r="URZ239" s="403"/>
      <c r="USA239" s="403"/>
      <c r="USM239" s="727"/>
      <c r="USP239" s="403"/>
      <c r="USQ239" s="403"/>
      <c r="UTC239" s="727"/>
      <c r="UTF239" s="403"/>
      <c r="UTG239" s="403"/>
      <c r="UTS239" s="727"/>
      <c r="UTV239" s="403"/>
      <c r="UTW239" s="403"/>
      <c r="UUI239" s="727"/>
      <c r="UUL239" s="403"/>
      <c r="UUM239" s="403"/>
      <c r="UUY239" s="727"/>
      <c r="UVB239" s="403"/>
      <c r="UVC239" s="403"/>
      <c r="UVO239" s="727"/>
      <c r="UVR239" s="403"/>
      <c r="UVS239" s="403"/>
      <c r="UWE239" s="727"/>
      <c r="UWH239" s="403"/>
      <c r="UWI239" s="403"/>
      <c r="UWU239" s="727"/>
      <c r="UWX239" s="403"/>
      <c r="UWY239" s="403"/>
      <c r="UXK239" s="727"/>
      <c r="UXN239" s="403"/>
      <c r="UXO239" s="403"/>
      <c r="UYA239" s="727"/>
      <c r="UYD239" s="403"/>
      <c r="UYE239" s="403"/>
      <c r="UYQ239" s="727"/>
      <c r="UYT239" s="403"/>
      <c r="UYU239" s="403"/>
      <c r="UZG239" s="727"/>
      <c r="UZJ239" s="403"/>
      <c r="UZK239" s="403"/>
      <c r="UZW239" s="727"/>
      <c r="UZZ239" s="403"/>
      <c r="VAA239" s="403"/>
      <c r="VAM239" s="727"/>
      <c r="VAP239" s="403"/>
      <c r="VAQ239" s="403"/>
      <c r="VBC239" s="727"/>
      <c r="VBF239" s="403"/>
      <c r="VBG239" s="403"/>
      <c r="VBS239" s="727"/>
      <c r="VBV239" s="403"/>
      <c r="VBW239" s="403"/>
      <c r="VCI239" s="727"/>
      <c r="VCL239" s="403"/>
      <c r="VCM239" s="403"/>
      <c r="VCY239" s="727"/>
      <c r="VDB239" s="403"/>
      <c r="VDC239" s="403"/>
      <c r="VDO239" s="727"/>
      <c r="VDR239" s="403"/>
      <c r="VDS239" s="403"/>
      <c r="VEE239" s="727"/>
      <c r="VEH239" s="403"/>
      <c r="VEI239" s="403"/>
      <c r="VEU239" s="727"/>
      <c r="VEX239" s="403"/>
      <c r="VEY239" s="403"/>
      <c r="VFK239" s="727"/>
      <c r="VFN239" s="403"/>
      <c r="VFO239" s="403"/>
      <c r="VGA239" s="727"/>
      <c r="VGD239" s="403"/>
      <c r="VGE239" s="403"/>
      <c r="VGQ239" s="727"/>
      <c r="VGT239" s="403"/>
      <c r="VGU239" s="403"/>
      <c r="VHG239" s="727"/>
      <c r="VHJ239" s="403"/>
      <c r="VHK239" s="403"/>
      <c r="VHW239" s="727"/>
      <c r="VHZ239" s="403"/>
      <c r="VIA239" s="403"/>
      <c r="VIM239" s="727"/>
      <c r="VIP239" s="403"/>
      <c r="VIQ239" s="403"/>
      <c r="VJC239" s="727"/>
      <c r="VJF239" s="403"/>
      <c r="VJG239" s="403"/>
      <c r="VJS239" s="727"/>
      <c r="VJV239" s="403"/>
      <c r="VJW239" s="403"/>
      <c r="VKI239" s="727"/>
      <c r="VKL239" s="403"/>
      <c r="VKM239" s="403"/>
      <c r="VKY239" s="727"/>
      <c r="VLB239" s="403"/>
      <c r="VLC239" s="403"/>
      <c r="VLO239" s="727"/>
      <c r="VLR239" s="403"/>
      <c r="VLS239" s="403"/>
      <c r="VME239" s="727"/>
      <c r="VMH239" s="403"/>
      <c r="VMI239" s="403"/>
      <c r="VMU239" s="727"/>
      <c r="VMX239" s="403"/>
      <c r="VMY239" s="403"/>
      <c r="VNK239" s="727"/>
      <c r="VNN239" s="403"/>
      <c r="VNO239" s="403"/>
      <c r="VOA239" s="727"/>
      <c r="VOD239" s="403"/>
      <c r="VOE239" s="403"/>
      <c r="VOQ239" s="727"/>
      <c r="VOT239" s="403"/>
      <c r="VOU239" s="403"/>
      <c r="VPG239" s="727"/>
      <c r="VPJ239" s="403"/>
      <c r="VPK239" s="403"/>
      <c r="VPW239" s="727"/>
      <c r="VPZ239" s="403"/>
      <c r="VQA239" s="403"/>
      <c r="VQM239" s="727"/>
      <c r="VQP239" s="403"/>
      <c r="VQQ239" s="403"/>
      <c r="VRC239" s="727"/>
      <c r="VRF239" s="403"/>
      <c r="VRG239" s="403"/>
      <c r="VRS239" s="727"/>
      <c r="VRV239" s="403"/>
      <c r="VRW239" s="403"/>
      <c r="VSI239" s="727"/>
      <c r="VSL239" s="403"/>
      <c r="VSM239" s="403"/>
      <c r="VSY239" s="727"/>
      <c r="VTB239" s="403"/>
      <c r="VTC239" s="403"/>
      <c r="VTO239" s="727"/>
      <c r="VTR239" s="403"/>
      <c r="VTS239" s="403"/>
      <c r="VUE239" s="727"/>
      <c r="VUH239" s="403"/>
      <c r="VUI239" s="403"/>
      <c r="VUU239" s="727"/>
      <c r="VUX239" s="403"/>
      <c r="VUY239" s="403"/>
      <c r="VVK239" s="727"/>
      <c r="VVN239" s="403"/>
      <c r="VVO239" s="403"/>
      <c r="VWA239" s="727"/>
      <c r="VWD239" s="403"/>
      <c r="VWE239" s="403"/>
      <c r="VWQ239" s="727"/>
      <c r="VWT239" s="403"/>
      <c r="VWU239" s="403"/>
      <c r="VXG239" s="727"/>
      <c r="VXJ239" s="403"/>
      <c r="VXK239" s="403"/>
      <c r="VXW239" s="727"/>
      <c r="VXZ239" s="403"/>
      <c r="VYA239" s="403"/>
      <c r="VYM239" s="727"/>
      <c r="VYP239" s="403"/>
      <c r="VYQ239" s="403"/>
      <c r="VZC239" s="727"/>
      <c r="VZF239" s="403"/>
      <c r="VZG239" s="403"/>
      <c r="VZS239" s="727"/>
      <c r="VZV239" s="403"/>
      <c r="VZW239" s="403"/>
      <c r="WAI239" s="727"/>
      <c r="WAL239" s="403"/>
      <c r="WAM239" s="403"/>
      <c r="WAY239" s="727"/>
      <c r="WBB239" s="403"/>
      <c r="WBC239" s="403"/>
      <c r="WBO239" s="727"/>
      <c r="WBR239" s="403"/>
      <c r="WBS239" s="403"/>
      <c r="WCE239" s="727"/>
      <c r="WCH239" s="403"/>
      <c r="WCI239" s="403"/>
      <c r="WCU239" s="727"/>
      <c r="WCX239" s="403"/>
      <c r="WCY239" s="403"/>
      <c r="WDK239" s="727"/>
      <c r="WDN239" s="403"/>
      <c r="WDO239" s="403"/>
      <c r="WEA239" s="727"/>
      <c r="WED239" s="403"/>
      <c r="WEE239" s="403"/>
      <c r="WEQ239" s="727"/>
      <c r="WET239" s="403"/>
      <c r="WEU239" s="403"/>
      <c r="WFG239" s="727"/>
      <c r="WFJ239" s="403"/>
      <c r="WFK239" s="403"/>
      <c r="WFW239" s="727"/>
      <c r="WFZ239" s="403"/>
      <c r="WGA239" s="403"/>
      <c r="WGM239" s="727"/>
      <c r="WGP239" s="403"/>
      <c r="WGQ239" s="403"/>
      <c r="WHC239" s="727"/>
      <c r="WHF239" s="403"/>
      <c r="WHG239" s="403"/>
      <c r="WHS239" s="727"/>
      <c r="WHV239" s="403"/>
      <c r="WHW239" s="403"/>
      <c r="WII239" s="727"/>
      <c r="WIL239" s="403"/>
      <c r="WIM239" s="403"/>
      <c r="WIY239" s="727"/>
      <c r="WJB239" s="403"/>
      <c r="WJC239" s="403"/>
      <c r="WJO239" s="727"/>
      <c r="WJR239" s="403"/>
      <c r="WJS239" s="403"/>
      <c r="WKE239" s="727"/>
      <c r="WKH239" s="403"/>
      <c r="WKI239" s="403"/>
      <c r="WKU239" s="727"/>
      <c r="WKX239" s="403"/>
      <c r="WKY239" s="403"/>
      <c r="WLK239" s="727"/>
      <c r="WLN239" s="403"/>
      <c r="WLO239" s="403"/>
      <c r="WMA239" s="727"/>
      <c r="WMD239" s="403"/>
      <c r="WME239" s="403"/>
      <c r="WMQ239" s="727"/>
      <c r="WMT239" s="403"/>
      <c r="WMU239" s="403"/>
      <c r="WNG239" s="727"/>
      <c r="WNJ239" s="403"/>
      <c r="WNK239" s="403"/>
      <c r="WNW239" s="727"/>
      <c r="WNZ239" s="403"/>
      <c r="WOA239" s="403"/>
      <c r="WOM239" s="727"/>
      <c r="WOP239" s="403"/>
      <c r="WOQ239" s="403"/>
      <c r="WPC239" s="727"/>
      <c r="WPF239" s="403"/>
      <c r="WPG239" s="403"/>
      <c r="WPS239" s="727"/>
      <c r="WPV239" s="403"/>
      <c r="WPW239" s="403"/>
      <c r="WQI239" s="727"/>
      <c r="WQL239" s="403"/>
      <c r="WQM239" s="403"/>
      <c r="WQY239" s="727"/>
      <c r="WRB239" s="403"/>
      <c r="WRC239" s="403"/>
      <c r="WRO239" s="727"/>
      <c r="WRR239" s="403"/>
      <c r="WRS239" s="403"/>
      <c r="WSE239" s="727"/>
      <c r="WSH239" s="403"/>
      <c r="WSI239" s="403"/>
      <c r="WSU239" s="727"/>
      <c r="WSX239" s="403"/>
      <c r="WSY239" s="403"/>
      <c r="WTK239" s="727"/>
      <c r="WTN239" s="403"/>
      <c r="WTO239" s="403"/>
      <c r="WUA239" s="727"/>
      <c r="WUD239" s="403"/>
      <c r="WUE239" s="403"/>
      <c r="WUQ239" s="727"/>
      <c r="WUT239" s="403"/>
      <c r="WUU239" s="403"/>
      <c r="WVG239" s="727"/>
      <c r="WVJ239" s="403"/>
      <c r="WVK239" s="403"/>
      <c r="WVW239" s="727"/>
      <c r="WVZ239" s="403"/>
      <c r="WWA239" s="403"/>
      <c r="WWM239" s="727"/>
      <c r="WWP239" s="403"/>
      <c r="WWQ239" s="403"/>
      <c r="WXC239" s="727"/>
      <c r="WXF239" s="403"/>
      <c r="WXG239" s="403"/>
      <c r="WXS239" s="727"/>
      <c r="WXV239" s="403"/>
      <c r="WXW239" s="403"/>
      <c r="WYI239" s="727"/>
      <c r="WYL239" s="403"/>
      <c r="WYM239" s="403"/>
      <c r="WYY239" s="727"/>
      <c r="WZB239" s="403"/>
      <c r="WZC239" s="403"/>
      <c r="WZO239" s="727"/>
      <c r="WZR239" s="403"/>
      <c r="WZS239" s="403"/>
      <c r="XAE239" s="727"/>
      <c r="XAH239" s="403"/>
      <c r="XAI239" s="403"/>
      <c r="XAU239" s="727"/>
      <c r="XAX239" s="403"/>
      <c r="XAY239" s="403"/>
      <c r="XBK239" s="727"/>
      <c r="XBN239" s="403"/>
      <c r="XBO239" s="403"/>
      <c r="XCA239" s="727"/>
      <c r="XCD239" s="403"/>
      <c r="XCE239" s="403"/>
      <c r="XCQ239" s="727"/>
      <c r="XCT239" s="403"/>
      <c r="XCU239" s="403"/>
      <c r="XDG239" s="727"/>
      <c r="XDJ239" s="403"/>
      <c r="XDK239" s="403"/>
      <c r="XDW239" s="727"/>
      <c r="XDZ239" s="403"/>
      <c r="XEA239" s="403"/>
      <c r="XEM239" s="727"/>
      <c r="XEP239" s="403"/>
      <c r="XEQ239" s="403"/>
      <c r="XFC239" s="727"/>
    </row>
    <row r="240" spans="1:1023 1026:2047 2050:3071 3074:4095 4098:5119 5122:6143 6146:7167 7170:8191 8194:9215 9218:10239 10242:11263 11266:12287 12290:13311 13314:14335 14338:15359 15362:16383">
      <c r="A240" s="1242" t="s">
        <v>1664</v>
      </c>
      <c r="B240" s="1242"/>
      <c r="C240" s="115"/>
      <c r="E240" s="112" t="s">
        <v>1952</v>
      </c>
    </row>
    <row r="241" spans="1:2">
      <c r="A241" s="110" t="s">
        <v>1665</v>
      </c>
      <c r="B241" s="110" t="s">
        <v>1666</v>
      </c>
    </row>
    <row r="242" spans="1:2">
      <c r="A242" s="678" t="s">
        <v>1660</v>
      </c>
      <c r="B242" s="678" t="s">
        <v>1667</v>
      </c>
    </row>
    <row r="243" spans="1:2">
      <c r="A243" s="678" t="s">
        <v>1661</v>
      </c>
      <c r="B243" s="678" t="s">
        <v>1593</v>
      </c>
    </row>
    <row r="244" spans="1:2">
      <c r="A244" s="678" t="s">
        <v>1662</v>
      </c>
      <c r="B244" s="678" t="s">
        <v>1667</v>
      </c>
    </row>
    <row r="245" spans="1:2">
      <c r="A245" s="678" t="s">
        <v>1233</v>
      </c>
      <c r="B245" s="678" t="s">
        <v>1667</v>
      </c>
    </row>
    <row r="246" spans="1:2">
      <c r="A246" s="1086" t="s">
        <v>1736</v>
      </c>
      <c r="B246" s="1086"/>
    </row>
    <row r="248" spans="1:2">
      <c r="A248" s="1242" t="s">
        <v>1701</v>
      </c>
      <c r="B248" s="1242"/>
    </row>
    <row r="249" spans="1:2">
      <c r="A249" s="110" t="s">
        <v>1665</v>
      </c>
      <c r="B249" s="110" t="s">
        <v>1666</v>
      </c>
    </row>
    <row r="250" spans="1:2" ht="30">
      <c r="A250" s="463" t="s">
        <v>1603</v>
      </c>
      <c r="B250" s="712" t="s">
        <v>1593</v>
      </c>
    </row>
    <row r="251" spans="1:2">
      <c r="A251" t="s">
        <v>1607</v>
      </c>
      <c r="B251" s="678" t="s">
        <v>1593</v>
      </c>
    </row>
    <row r="252" spans="1:2">
      <c r="A252" t="s">
        <v>1702</v>
      </c>
      <c r="B252" s="678" t="s">
        <v>1593</v>
      </c>
    </row>
    <row r="253" spans="1:2">
      <c r="A253" t="s">
        <v>1703</v>
      </c>
      <c r="B253" s="678" t="s">
        <v>1593</v>
      </c>
    </row>
    <row r="254" spans="1:2" ht="45">
      <c r="A254" s="463" t="s">
        <v>1704</v>
      </c>
      <c r="B254" s="678" t="s">
        <v>1593</v>
      </c>
    </row>
    <row r="255" spans="1:2">
      <c r="A255" s="1086" t="s">
        <v>1805</v>
      </c>
      <c r="B255" s="1086"/>
    </row>
    <row r="257" spans="1:2">
      <c r="A257" s="110" t="s">
        <v>1665</v>
      </c>
      <c r="B257" s="110" t="s">
        <v>1666</v>
      </c>
    </row>
    <row r="258" spans="1:2">
      <c r="A258" s="731" t="s">
        <v>1746</v>
      </c>
      <c r="B258" s="730" t="s">
        <v>1751</v>
      </c>
    </row>
    <row r="259" spans="1:2">
      <c r="A259" s="731" t="s">
        <v>1660</v>
      </c>
      <c r="B259" s="730" t="s">
        <v>1751</v>
      </c>
    </row>
    <row r="260" spans="1:2">
      <c r="A260" s="731" t="s">
        <v>1661</v>
      </c>
      <c r="B260" s="730" t="s">
        <v>1751</v>
      </c>
    </row>
    <row r="261" spans="1:2">
      <c r="A261" s="731" t="s">
        <v>1662</v>
      </c>
      <c r="B261" s="730" t="s">
        <v>1751</v>
      </c>
    </row>
    <row r="262" spans="1:2">
      <c r="A262" s="731" t="s">
        <v>1233</v>
      </c>
      <c r="B262" s="730" t="s">
        <v>1751</v>
      </c>
    </row>
    <row r="263" spans="1:2">
      <c r="A263" s="731" t="s">
        <v>1750</v>
      </c>
      <c r="B263" s="730" t="s">
        <v>1751</v>
      </c>
    </row>
    <row r="264" spans="1:2">
      <c r="A264" s="731" t="s">
        <v>1747</v>
      </c>
      <c r="B264" s="730" t="s">
        <v>1751</v>
      </c>
    </row>
    <row r="265" spans="1:2">
      <c r="A265" s="731" t="s">
        <v>1748</v>
      </c>
      <c r="B265" s="730" t="s">
        <v>1751</v>
      </c>
    </row>
    <row r="266" spans="1:2">
      <c r="A266" s="731" t="s">
        <v>22</v>
      </c>
      <c r="B266" s="730" t="s">
        <v>1751</v>
      </c>
    </row>
    <row r="267" spans="1:2">
      <c r="A267" s="731" t="s">
        <v>1752</v>
      </c>
      <c r="B267" s="730" t="s">
        <v>1751</v>
      </c>
    </row>
    <row r="268" spans="1:2">
      <c r="A268" s="110" t="s">
        <v>1804</v>
      </c>
      <c r="B268" s="730"/>
    </row>
    <row r="269" spans="1:2">
      <c r="A269" s="1086" t="s">
        <v>1802</v>
      </c>
      <c r="B269" s="1086"/>
    </row>
    <row r="270" spans="1:2">
      <c r="A270" s="863" t="s">
        <v>1830</v>
      </c>
      <c r="B270" s="730" t="s">
        <v>1751</v>
      </c>
    </row>
    <row r="271" spans="1:2">
      <c r="A271" s="1086" t="s">
        <v>1885</v>
      </c>
      <c r="B271" s="1086"/>
    </row>
  </sheetData>
  <mergeCells count="8">
    <mergeCell ref="A271:B271"/>
    <mergeCell ref="A269:B269"/>
    <mergeCell ref="A255:B255"/>
    <mergeCell ref="A4:Q4"/>
    <mergeCell ref="A5:Q5"/>
    <mergeCell ref="A240:B240"/>
    <mergeCell ref="A246:B246"/>
    <mergeCell ref="A248:B248"/>
  </mergeCells>
  <hyperlinks>
    <hyperlink ref="A2" location="ÍNDICE!A1" display="ÍNDICE"/>
  </hyperlink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A2:AJ36"/>
  <sheetViews>
    <sheetView topLeftCell="D21" zoomScale="90" zoomScaleNormal="90" workbookViewId="0">
      <selection activeCell="AH16" sqref="AH16"/>
    </sheetView>
  </sheetViews>
  <sheetFormatPr baseColWidth="10" defaultColWidth="11.42578125" defaultRowHeight="15"/>
  <cols>
    <col min="1" max="1" width="17.28515625" customWidth="1"/>
    <col min="3" max="3" width="12.28515625" customWidth="1"/>
    <col min="4" max="4" width="14.7109375" customWidth="1"/>
    <col min="5" max="5" width="11.42578125" hidden="1" customWidth="1"/>
    <col min="6" max="6" width="21.7109375" customWidth="1"/>
    <col min="8" max="8" width="26" customWidth="1"/>
    <col min="9" max="9" width="11.42578125" hidden="1" customWidth="1"/>
    <col min="10" max="10" width="15.5703125" hidden="1" customWidth="1"/>
    <col min="11" max="11" width="11.42578125" hidden="1" customWidth="1"/>
    <col min="12" max="12" width="15.42578125" hidden="1" customWidth="1"/>
    <col min="13" max="13" width="11.42578125" hidden="1" customWidth="1"/>
    <col min="14" max="14" width="14.5703125" hidden="1" customWidth="1"/>
    <col min="15" max="15" width="11.42578125" hidden="1" customWidth="1"/>
    <col min="16" max="16" width="14.85546875" hidden="1" customWidth="1"/>
    <col min="17" max="17" width="0" hidden="1" customWidth="1"/>
    <col min="18" max="18" width="15.28515625" hidden="1" customWidth="1"/>
    <col min="19" max="19" width="0" hidden="1" customWidth="1"/>
    <col min="20" max="20" width="14" hidden="1" customWidth="1"/>
    <col min="21" max="21" width="0" hidden="1" customWidth="1"/>
    <col min="22" max="22" width="14.28515625" hidden="1" customWidth="1"/>
    <col min="23" max="25" width="0" hidden="1" customWidth="1"/>
    <col min="26" max="26" width="14" hidden="1" customWidth="1"/>
    <col min="28" max="28" width="13.85546875" customWidth="1"/>
    <col min="30" max="30" width="14.28515625" customWidth="1"/>
    <col min="32" max="32" width="15.28515625" customWidth="1"/>
    <col min="34" max="34" width="14.5703125" customWidth="1"/>
    <col min="36" max="36" width="13" customWidth="1"/>
  </cols>
  <sheetData>
    <row r="2" spans="1:4">
      <c r="A2" s="2" t="s">
        <v>4</v>
      </c>
    </row>
    <row r="4" spans="1:4">
      <c r="A4" s="19" t="s">
        <v>1019</v>
      </c>
      <c r="B4" s="19" t="s">
        <v>1020</v>
      </c>
      <c r="C4" s="19" t="s">
        <v>1021</v>
      </c>
      <c r="D4" s="19" t="s">
        <v>1022</v>
      </c>
    </row>
    <row r="5" spans="1:4" ht="14.45" hidden="1" customHeight="1">
      <c r="A5" s="580" t="s">
        <v>15</v>
      </c>
      <c r="B5" s="676">
        <v>45839</v>
      </c>
      <c r="C5" s="676">
        <v>45852</v>
      </c>
      <c r="D5" s="580">
        <v>41</v>
      </c>
    </row>
    <row r="6" spans="1:4" ht="14.45" hidden="1" customHeight="1">
      <c r="A6" s="580" t="s">
        <v>15</v>
      </c>
      <c r="B6" s="676">
        <v>45854</v>
      </c>
      <c r="C6" s="676">
        <v>45869</v>
      </c>
      <c r="D6" s="580">
        <v>38</v>
      </c>
    </row>
    <row r="7" spans="1:4" ht="14.45" hidden="1" customHeight="1">
      <c r="A7" s="580" t="s">
        <v>15</v>
      </c>
      <c r="B7" s="676">
        <v>45870</v>
      </c>
      <c r="C7" s="676">
        <v>45870</v>
      </c>
      <c r="D7" s="580">
        <v>56</v>
      </c>
    </row>
    <row r="8" spans="1:4" ht="14.45" hidden="1" customHeight="1">
      <c r="A8" s="580" t="s">
        <v>15</v>
      </c>
      <c r="B8" s="676">
        <v>45871</v>
      </c>
      <c r="C8" s="676">
        <v>45876</v>
      </c>
      <c r="D8" s="580">
        <v>49</v>
      </c>
    </row>
    <row r="9" spans="1:4" ht="14.45" hidden="1" customHeight="1">
      <c r="A9" s="580" t="s">
        <v>15</v>
      </c>
      <c r="B9" s="676">
        <v>45877</v>
      </c>
      <c r="C9" s="676">
        <v>45893</v>
      </c>
      <c r="D9" s="580">
        <v>43</v>
      </c>
    </row>
    <row r="10" spans="1:4" ht="14.45" hidden="1" customHeight="1">
      <c r="A10" s="580" t="s">
        <v>15</v>
      </c>
      <c r="B10" s="676">
        <v>45894</v>
      </c>
      <c r="C10" s="676">
        <v>45900</v>
      </c>
      <c r="D10" s="580">
        <v>41</v>
      </c>
    </row>
    <row r="11" spans="1:4" ht="14.45" hidden="1" customHeight="1">
      <c r="A11" s="580" t="s">
        <v>15</v>
      </c>
      <c r="B11" s="676">
        <v>45901</v>
      </c>
      <c r="C11" s="676">
        <v>45902</v>
      </c>
      <c r="D11" s="580">
        <v>45</v>
      </c>
    </row>
    <row r="12" spans="1:4" ht="14.45" hidden="1" customHeight="1">
      <c r="A12" s="580" t="s">
        <v>15</v>
      </c>
      <c r="B12" s="676">
        <v>45903</v>
      </c>
      <c r="C12" s="676">
        <v>45907</v>
      </c>
      <c r="D12" s="580">
        <v>43</v>
      </c>
    </row>
    <row r="13" spans="1:4" ht="14.45" hidden="1" customHeight="1">
      <c r="A13" s="580" t="s">
        <v>15</v>
      </c>
      <c r="B13" s="676">
        <v>45908</v>
      </c>
      <c r="C13" s="676">
        <v>45911</v>
      </c>
      <c r="D13" s="807">
        <v>41</v>
      </c>
    </row>
    <row r="14" spans="1:4" ht="14.45" customHeight="1">
      <c r="A14" s="952" t="s">
        <v>15</v>
      </c>
      <c r="B14" s="953">
        <v>45912</v>
      </c>
      <c r="C14" s="953">
        <v>45912</v>
      </c>
      <c r="D14" s="866">
        <v>35</v>
      </c>
    </row>
    <row r="15" spans="1:4" ht="14.45" customHeight="1">
      <c r="A15" s="866" t="s">
        <v>15</v>
      </c>
      <c r="B15" s="954">
        <v>45913</v>
      </c>
      <c r="C15" s="954">
        <v>45916</v>
      </c>
      <c r="D15" s="866">
        <v>30</v>
      </c>
    </row>
    <row r="16" spans="1:4" ht="14.45" customHeight="1">
      <c r="A16" s="866" t="s">
        <v>15</v>
      </c>
      <c r="B16" s="954">
        <v>45917</v>
      </c>
      <c r="C16" s="954">
        <v>45919</v>
      </c>
      <c r="D16" s="866">
        <v>28</v>
      </c>
    </row>
    <row r="17" spans="1:36" ht="14.45" customHeight="1">
      <c r="A17" s="866" t="s">
        <v>15</v>
      </c>
      <c r="B17" s="954">
        <v>45920</v>
      </c>
      <c r="C17" s="954">
        <v>45944</v>
      </c>
      <c r="D17" s="866">
        <v>24</v>
      </c>
    </row>
    <row r="18" spans="1:36" ht="14.45" customHeight="1">
      <c r="A18" s="866" t="s">
        <v>23</v>
      </c>
      <c r="B18" s="954">
        <v>45945</v>
      </c>
      <c r="C18" s="954">
        <v>45958</v>
      </c>
      <c r="D18" s="866">
        <v>32</v>
      </c>
    </row>
    <row r="19" spans="1:36" ht="14.45" customHeight="1">
      <c r="A19" s="866" t="s">
        <v>23</v>
      </c>
      <c r="B19" s="954">
        <v>45959</v>
      </c>
      <c r="C19" s="954">
        <v>45977</v>
      </c>
      <c r="D19" s="866">
        <v>30</v>
      </c>
    </row>
    <row r="20" spans="1:36" ht="14.45" customHeight="1">
      <c r="A20" s="866" t="s">
        <v>23</v>
      </c>
      <c r="B20" s="954">
        <v>45978</v>
      </c>
      <c r="C20" s="954">
        <v>45991</v>
      </c>
      <c r="D20" s="866">
        <v>26</v>
      </c>
    </row>
    <row r="21" spans="1:36" ht="20.65" customHeight="1">
      <c r="F21" s="507"/>
      <c r="G21" s="508"/>
    </row>
    <row r="22" spans="1:36">
      <c r="A22" s="236" t="s">
        <v>1921</v>
      </c>
      <c r="I22" s="1243" t="s">
        <v>1738</v>
      </c>
      <c r="J22" s="1243"/>
      <c r="K22" s="1243" t="s">
        <v>1739</v>
      </c>
      <c r="L22" s="1243"/>
      <c r="M22" s="1243" t="s">
        <v>1755</v>
      </c>
      <c r="N22" s="1243"/>
      <c r="O22" s="1243" t="s">
        <v>1756</v>
      </c>
      <c r="P22" s="1243"/>
      <c r="Q22" s="1243" t="s">
        <v>1789</v>
      </c>
      <c r="R22" s="1243"/>
      <c r="S22" s="1243" t="s">
        <v>1790</v>
      </c>
      <c r="T22" s="1243"/>
      <c r="U22" s="1243" t="s">
        <v>1793</v>
      </c>
      <c r="V22" s="1243"/>
      <c r="W22" s="1243" t="s">
        <v>1794</v>
      </c>
      <c r="X22" s="1243"/>
      <c r="Y22" s="1243" t="s">
        <v>1798</v>
      </c>
      <c r="Z22" s="1243"/>
      <c r="AA22" s="1243" t="s">
        <v>1814</v>
      </c>
      <c r="AB22" s="1243"/>
      <c r="AC22" s="1243" t="s">
        <v>1815</v>
      </c>
      <c r="AD22" s="1243"/>
      <c r="AE22" s="1243" t="s">
        <v>1884</v>
      </c>
      <c r="AF22" s="1243"/>
      <c r="AG22" s="1243" t="s">
        <v>1927</v>
      </c>
      <c r="AH22" s="1243"/>
      <c r="AI22" s="1243" t="s">
        <v>1926</v>
      </c>
      <c r="AJ22" s="1243"/>
    </row>
    <row r="23" spans="1:36" ht="33.75">
      <c r="A23" s="19" t="s">
        <v>1023</v>
      </c>
      <c r="B23" s="19" t="s">
        <v>1024</v>
      </c>
      <c r="C23" s="20" t="s">
        <v>1025</v>
      </c>
      <c r="D23" s="20" t="s">
        <v>188</v>
      </c>
      <c r="E23" s="20" t="s">
        <v>1026</v>
      </c>
      <c r="F23" s="20" t="s">
        <v>1027</v>
      </c>
      <c r="G23" s="20" t="s">
        <v>1028</v>
      </c>
      <c r="H23" s="19" t="s">
        <v>524</v>
      </c>
      <c r="I23" s="666" t="s">
        <v>1029</v>
      </c>
      <c r="J23" s="666" t="s">
        <v>1030</v>
      </c>
      <c r="K23" s="666" t="s">
        <v>1029</v>
      </c>
      <c r="L23" s="666" t="s">
        <v>1030</v>
      </c>
      <c r="M23" s="666" t="s">
        <v>1029</v>
      </c>
      <c r="N23" s="666" t="s">
        <v>1030</v>
      </c>
      <c r="O23" s="666" t="s">
        <v>1029</v>
      </c>
      <c r="P23" s="666" t="s">
        <v>1030</v>
      </c>
      <c r="Q23" s="666" t="s">
        <v>1029</v>
      </c>
      <c r="R23" s="666" t="s">
        <v>1030</v>
      </c>
      <c r="S23" s="666" t="s">
        <v>1029</v>
      </c>
      <c r="T23" s="666" t="s">
        <v>1030</v>
      </c>
      <c r="U23" s="666" t="s">
        <v>1029</v>
      </c>
      <c r="V23" s="666" t="s">
        <v>1030</v>
      </c>
      <c r="W23" s="666" t="s">
        <v>1029</v>
      </c>
      <c r="X23" s="666" t="s">
        <v>1030</v>
      </c>
      <c r="Y23" s="666" t="s">
        <v>1029</v>
      </c>
      <c r="Z23" s="666" t="s">
        <v>1030</v>
      </c>
      <c r="AA23" s="666" t="s">
        <v>1029</v>
      </c>
      <c r="AB23" s="666" t="s">
        <v>1030</v>
      </c>
      <c r="AC23" s="666" t="s">
        <v>1029</v>
      </c>
      <c r="AD23" s="666" t="s">
        <v>1030</v>
      </c>
      <c r="AE23" s="666" t="s">
        <v>1029</v>
      </c>
      <c r="AF23" s="666" t="s">
        <v>1030</v>
      </c>
      <c r="AG23" s="666" t="s">
        <v>1029</v>
      </c>
      <c r="AH23" s="666" t="s">
        <v>1030</v>
      </c>
      <c r="AI23" s="666" t="s">
        <v>1029</v>
      </c>
      <c r="AJ23" s="666" t="s">
        <v>1030</v>
      </c>
    </row>
    <row r="24" spans="1:36">
      <c r="A24" s="21" t="s">
        <v>1031</v>
      </c>
      <c r="B24" s="22" t="s">
        <v>1032</v>
      </c>
      <c r="C24" s="23">
        <v>9</v>
      </c>
      <c r="D24" s="23">
        <v>9</v>
      </c>
      <c r="E24" s="23"/>
      <c r="F24" s="23" t="s">
        <v>1033</v>
      </c>
      <c r="G24" s="24">
        <v>1</v>
      </c>
      <c r="H24" s="27" t="s">
        <v>1034</v>
      </c>
      <c r="I24" s="548">
        <f>$D$7+C24</f>
        <v>65</v>
      </c>
      <c r="J24" s="721">
        <f>$D$7+D24</f>
        <v>65</v>
      </c>
      <c r="K24" s="548">
        <f>$D$8+C24</f>
        <v>58</v>
      </c>
      <c r="L24" s="548">
        <f>$D$8+D24</f>
        <v>58</v>
      </c>
      <c r="M24" s="548">
        <f>$D$9+C24</f>
        <v>52</v>
      </c>
      <c r="N24" s="548">
        <f>$D$9+D24</f>
        <v>52</v>
      </c>
      <c r="O24" s="548">
        <f>$D$10+C24</f>
        <v>50</v>
      </c>
      <c r="P24" s="548">
        <f>$D$10+D24</f>
        <v>50</v>
      </c>
      <c r="Q24" s="548">
        <f>$D$11+C24</f>
        <v>54</v>
      </c>
      <c r="R24" s="548">
        <f>$D$11+D24</f>
        <v>54</v>
      </c>
      <c r="S24" s="548">
        <f>$D$12+C24</f>
        <v>52</v>
      </c>
      <c r="T24" s="548">
        <f>$D$12+D24</f>
        <v>52</v>
      </c>
      <c r="U24" s="548">
        <f>$D$13+C24</f>
        <v>50</v>
      </c>
      <c r="V24" s="548">
        <f>$D$13+D24</f>
        <v>50</v>
      </c>
      <c r="W24" s="548">
        <f>$D$14+C24</f>
        <v>44</v>
      </c>
      <c r="X24" s="548">
        <f>$D$14+D24</f>
        <v>44</v>
      </c>
      <c r="Y24" s="548">
        <f>$D$15+C24</f>
        <v>39</v>
      </c>
      <c r="Z24" s="548">
        <f>$D$15+D24</f>
        <v>39</v>
      </c>
      <c r="AA24" s="548">
        <f>$D$16+C24</f>
        <v>37</v>
      </c>
      <c r="AB24" s="548">
        <f>$D$16+D24</f>
        <v>37</v>
      </c>
      <c r="AC24" s="548">
        <f>$D$17+C24</f>
        <v>33</v>
      </c>
      <c r="AD24" s="548">
        <f>$D$17+D24</f>
        <v>33</v>
      </c>
      <c r="AE24" s="548">
        <f>$D$18+C24</f>
        <v>41</v>
      </c>
      <c r="AF24" s="548">
        <f>$D$18+D24</f>
        <v>41</v>
      </c>
      <c r="AG24" s="548">
        <f>$D$19+C24</f>
        <v>39</v>
      </c>
      <c r="AH24" s="548">
        <f>$D$19+D24</f>
        <v>39</v>
      </c>
      <c r="AI24" s="548">
        <f>$D$20+C24</f>
        <v>35</v>
      </c>
      <c r="AJ24" s="548">
        <f>$D$20+D24</f>
        <v>35</v>
      </c>
    </row>
    <row r="25" spans="1:36">
      <c r="A25" s="21" t="s">
        <v>558</v>
      </c>
      <c r="B25" s="22" t="s">
        <v>1032</v>
      </c>
      <c r="C25" s="23">
        <v>20</v>
      </c>
      <c r="D25" s="23">
        <v>20</v>
      </c>
      <c r="E25" s="23"/>
      <c r="F25" s="23" t="s">
        <v>1033</v>
      </c>
      <c r="G25" s="24">
        <v>1</v>
      </c>
      <c r="H25" s="27" t="s">
        <v>1034</v>
      </c>
      <c r="I25" s="548">
        <f t="shared" ref="I25:I32" si="0">$D$7+C25</f>
        <v>76</v>
      </c>
      <c r="J25" s="721">
        <f t="shared" ref="J25:J32" si="1">$D$7+D25</f>
        <v>76</v>
      </c>
      <c r="K25" s="548">
        <f t="shared" ref="K25:K32" si="2">$D$8+C25</f>
        <v>69</v>
      </c>
      <c r="L25" s="548">
        <f t="shared" ref="L25:L32" si="3">$D$8+D25</f>
        <v>69</v>
      </c>
      <c r="M25" s="548">
        <f t="shared" ref="M25:M32" si="4">$D$9+C25</f>
        <v>63</v>
      </c>
      <c r="N25" s="548">
        <f t="shared" ref="N25:N32" si="5">$D$9+D25</f>
        <v>63</v>
      </c>
      <c r="O25" s="548">
        <f t="shared" ref="O25:O32" si="6">$D$10+C25</f>
        <v>61</v>
      </c>
      <c r="P25" s="548">
        <f t="shared" ref="P25:P32" si="7">$D$10+D25</f>
        <v>61</v>
      </c>
      <c r="Q25" s="548">
        <f t="shared" ref="Q25:Q32" si="8">$D$11+C25</f>
        <v>65</v>
      </c>
      <c r="R25" s="548">
        <f t="shared" ref="R25:R32" si="9">$D$11+D25</f>
        <v>65</v>
      </c>
      <c r="S25" s="548">
        <f t="shared" ref="S25:S32" si="10">$D$12+C25</f>
        <v>63</v>
      </c>
      <c r="T25" s="548">
        <f t="shared" ref="T25:T32" si="11">$D$12+D25</f>
        <v>63</v>
      </c>
      <c r="U25" s="548">
        <f t="shared" ref="U25:U32" si="12">$D$13+C25</f>
        <v>61</v>
      </c>
      <c r="V25" s="548">
        <f t="shared" ref="V25:V32" si="13">$D$13+D25</f>
        <v>61</v>
      </c>
      <c r="W25" s="548">
        <f t="shared" ref="W25:W32" si="14">$D$14+C25</f>
        <v>55</v>
      </c>
      <c r="X25" s="548">
        <f t="shared" ref="X25:X32" si="15">$D$14+D25</f>
        <v>55</v>
      </c>
      <c r="Y25" s="548">
        <f t="shared" ref="Y25:Y32" si="16">$D$15+C25</f>
        <v>50</v>
      </c>
      <c r="Z25" s="548">
        <f t="shared" ref="Z25:Z32" si="17">$D$15+D25</f>
        <v>50</v>
      </c>
      <c r="AA25" s="548">
        <f t="shared" ref="AA25:AA32" si="18">$D$16+C25</f>
        <v>48</v>
      </c>
      <c r="AB25" s="548">
        <f t="shared" ref="AB25:AB32" si="19">$D$16+D25</f>
        <v>48</v>
      </c>
      <c r="AC25" s="548">
        <f t="shared" ref="AC25:AC32" si="20">$D$17+C25</f>
        <v>44</v>
      </c>
      <c r="AD25" s="548">
        <f t="shared" ref="AD25:AD32" si="21">$D$17+D25</f>
        <v>44</v>
      </c>
      <c r="AE25" s="548">
        <f t="shared" ref="AE25:AE32" si="22">$D$18+C25</f>
        <v>52</v>
      </c>
      <c r="AF25" s="548">
        <f t="shared" ref="AF25:AF32" si="23">$D$18+D25</f>
        <v>52</v>
      </c>
      <c r="AG25" s="548">
        <f t="shared" ref="AG25:AG32" si="24">$D$19+C25</f>
        <v>50</v>
      </c>
      <c r="AH25" s="548">
        <f t="shared" ref="AH25:AH32" si="25">$D$19+D25</f>
        <v>50</v>
      </c>
      <c r="AI25" s="548">
        <f t="shared" ref="AI25:AI32" si="26">$D$20+C25</f>
        <v>46</v>
      </c>
      <c r="AJ25" s="548">
        <f t="shared" ref="AJ25:AJ32" si="27">$D$20+D25</f>
        <v>46</v>
      </c>
    </row>
    <row r="26" spans="1:36">
      <c r="A26" s="25" t="s">
        <v>1035</v>
      </c>
      <c r="B26" s="22" t="s">
        <v>1032</v>
      </c>
      <c r="C26" s="23">
        <v>15</v>
      </c>
      <c r="D26" s="23">
        <v>15</v>
      </c>
      <c r="E26" s="23"/>
      <c r="F26" s="23" t="s">
        <v>1033</v>
      </c>
      <c r="G26" s="24">
        <v>1</v>
      </c>
      <c r="H26" s="27" t="s">
        <v>1034</v>
      </c>
      <c r="I26" s="548">
        <f t="shared" si="0"/>
        <v>71</v>
      </c>
      <c r="J26" s="721">
        <f t="shared" si="1"/>
        <v>71</v>
      </c>
      <c r="K26" s="548">
        <f t="shared" si="2"/>
        <v>64</v>
      </c>
      <c r="L26" s="548">
        <f t="shared" si="3"/>
        <v>64</v>
      </c>
      <c r="M26" s="548">
        <f t="shared" si="4"/>
        <v>58</v>
      </c>
      <c r="N26" s="548">
        <f t="shared" si="5"/>
        <v>58</v>
      </c>
      <c r="O26" s="548">
        <f t="shared" si="6"/>
        <v>56</v>
      </c>
      <c r="P26" s="548">
        <f t="shared" si="7"/>
        <v>56</v>
      </c>
      <c r="Q26" s="548">
        <f t="shared" si="8"/>
        <v>60</v>
      </c>
      <c r="R26" s="548">
        <f t="shared" si="9"/>
        <v>60</v>
      </c>
      <c r="S26" s="548">
        <f t="shared" si="10"/>
        <v>58</v>
      </c>
      <c r="T26" s="548">
        <f t="shared" si="11"/>
        <v>58</v>
      </c>
      <c r="U26" s="548">
        <f t="shared" si="12"/>
        <v>56</v>
      </c>
      <c r="V26" s="548">
        <f t="shared" si="13"/>
        <v>56</v>
      </c>
      <c r="W26" s="548">
        <f t="shared" si="14"/>
        <v>50</v>
      </c>
      <c r="X26" s="548">
        <f t="shared" si="15"/>
        <v>50</v>
      </c>
      <c r="Y26" s="548">
        <f t="shared" si="16"/>
        <v>45</v>
      </c>
      <c r="Z26" s="548">
        <f t="shared" si="17"/>
        <v>45</v>
      </c>
      <c r="AA26" s="548">
        <f t="shared" si="18"/>
        <v>43</v>
      </c>
      <c r="AB26" s="548">
        <f t="shared" si="19"/>
        <v>43</v>
      </c>
      <c r="AC26" s="548">
        <f t="shared" si="20"/>
        <v>39</v>
      </c>
      <c r="AD26" s="548">
        <f t="shared" si="21"/>
        <v>39</v>
      </c>
      <c r="AE26" s="548">
        <f t="shared" si="22"/>
        <v>47</v>
      </c>
      <c r="AF26" s="548">
        <f t="shared" si="23"/>
        <v>47</v>
      </c>
      <c r="AG26" s="548">
        <f t="shared" si="24"/>
        <v>45</v>
      </c>
      <c r="AH26" s="548">
        <f t="shared" si="25"/>
        <v>45</v>
      </c>
      <c r="AI26" s="548">
        <f t="shared" si="26"/>
        <v>41</v>
      </c>
      <c r="AJ26" s="548">
        <f t="shared" si="27"/>
        <v>41</v>
      </c>
    </row>
    <row r="27" spans="1:36">
      <c r="A27" s="25" t="s">
        <v>1036</v>
      </c>
      <c r="B27" s="22" t="s">
        <v>1032</v>
      </c>
      <c r="C27" s="23">
        <v>15</v>
      </c>
      <c r="D27" s="23">
        <v>15</v>
      </c>
      <c r="E27" s="23"/>
      <c r="F27" s="23" t="s">
        <v>1033</v>
      </c>
      <c r="G27" s="24">
        <v>1</v>
      </c>
      <c r="H27" s="27" t="s">
        <v>1034</v>
      </c>
      <c r="I27" s="548">
        <f t="shared" si="0"/>
        <v>71</v>
      </c>
      <c r="J27" s="721">
        <f t="shared" si="1"/>
        <v>71</v>
      </c>
      <c r="K27" s="548">
        <f t="shared" si="2"/>
        <v>64</v>
      </c>
      <c r="L27" s="548">
        <f t="shared" si="3"/>
        <v>64</v>
      </c>
      <c r="M27" s="548">
        <f t="shared" si="4"/>
        <v>58</v>
      </c>
      <c r="N27" s="548">
        <f t="shared" si="5"/>
        <v>58</v>
      </c>
      <c r="O27" s="548">
        <f t="shared" si="6"/>
        <v>56</v>
      </c>
      <c r="P27" s="548">
        <f t="shared" si="7"/>
        <v>56</v>
      </c>
      <c r="Q27" s="548">
        <f t="shared" si="8"/>
        <v>60</v>
      </c>
      <c r="R27" s="548">
        <f t="shared" si="9"/>
        <v>60</v>
      </c>
      <c r="S27" s="548">
        <f t="shared" si="10"/>
        <v>58</v>
      </c>
      <c r="T27" s="548">
        <f t="shared" si="11"/>
        <v>58</v>
      </c>
      <c r="U27" s="548">
        <f t="shared" si="12"/>
        <v>56</v>
      </c>
      <c r="V27" s="548">
        <f t="shared" si="13"/>
        <v>56</v>
      </c>
      <c r="W27" s="548">
        <f t="shared" si="14"/>
        <v>50</v>
      </c>
      <c r="X27" s="548">
        <f t="shared" si="15"/>
        <v>50</v>
      </c>
      <c r="Y27" s="548">
        <f t="shared" si="16"/>
        <v>45</v>
      </c>
      <c r="Z27" s="548">
        <f t="shared" si="17"/>
        <v>45</v>
      </c>
      <c r="AA27" s="548">
        <f t="shared" si="18"/>
        <v>43</v>
      </c>
      <c r="AB27" s="548">
        <f t="shared" si="19"/>
        <v>43</v>
      </c>
      <c r="AC27" s="548">
        <f t="shared" si="20"/>
        <v>39</v>
      </c>
      <c r="AD27" s="548">
        <f t="shared" si="21"/>
        <v>39</v>
      </c>
      <c r="AE27" s="548">
        <f t="shared" si="22"/>
        <v>47</v>
      </c>
      <c r="AF27" s="548">
        <f t="shared" si="23"/>
        <v>47</v>
      </c>
      <c r="AG27" s="548">
        <f t="shared" si="24"/>
        <v>45</v>
      </c>
      <c r="AH27" s="548">
        <f t="shared" si="25"/>
        <v>45</v>
      </c>
      <c r="AI27" s="548">
        <f t="shared" si="26"/>
        <v>41</v>
      </c>
      <c r="AJ27" s="548">
        <f t="shared" si="27"/>
        <v>41</v>
      </c>
    </row>
    <row r="28" spans="1:36">
      <c r="A28" s="21" t="s">
        <v>584</v>
      </c>
      <c r="B28" s="22" t="s">
        <v>1032</v>
      </c>
      <c r="C28" s="23">
        <v>18</v>
      </c>
      <c r="D28" s="23">
        <v>18</v>
      </c>
      <c r="E28" s="23"/>
      <c r="F28" s="23" t="s">
        <v>1033</v>
      </c>
      <c r="G28" s="24">
        <v>1</v>
      </c>
      <c r="H28" s="27" t="s">
        <v>1034</v>
      </c>
      <c r="I28" s="548">
        <f t="shared" si="0"/>
        <v>74</v>
      </c>
      <c r="J28" s="721">
        <f t="shared" si="1"/>
        <v>74</v>
      </c>
      <c r="K28" s="548">
        <f t="shared" si="2"/>
        <v>67</v>
      </c>
      <c r="L28" s="548">
        <f t="shared" si="3"/>
        <v>67</v>
      </c>
      <c r="M28" s="548">
        <f t="shared" si="4"/>
        <v>61</v>
      </c>
      <c r="N28" s="548">
        <f t="shared" si="5"/>
        <v>61</v>
      </c>
      <c r="O28" s="548">
        <f t="shared" si="6"/>
        <v>59</v>
      </c>
      <c r="P28" s="548">
        <f t="shared" si="7"/>
        <v>59</v>
      </c>
      <c r="Q28" s="548">
        <f t="shared" si="8"/>
        <v>63</v>
      </c>
      <c r="R28" s="548">
        <f t="shared" si="9"/>
        <v>63</v>
      </c>
      <c r="S28" s="548">
        <f t="shared" si="10"/>
        <v>61</v>
      </c>
      <c r="T28" s="548">
        <f t="shared" si="11"/>
        <v>61</v>
      </c>
      <c r="U28" s="548">
        <f t="shared" si="12"/>
        <v>59</v>
      </c>
      <c r="V28" s="548">
        <f t="shared" si="13"/>
        <v>59</v>
      </c>
      <c r="W28" s="548">
        <f t="shared" si="14"/>
        <v>53</v>
      </c>
      <c r="X28" s="548">
        <f t="shared" si="15"/>
        <v>53</v>
      </c>
      <c r="Y28" s="548">
        <f t="shared" si="16"/>
        <v>48</v>
      </c>
      <c r="Z28" s="548">
        <f t="shared" si="17"/>
        <v>48</v>
      </c>
      <c r="AA28" s="548">
        <f t="shared" si="18"/>
        <v>46</v>
      </c>
      <c r="AB28" s="548">
        <f t="shared" si="19"/>
        <v>46</v>
      </c>
      <c r="AC28" s="548">
        <f t="shared" si="20"/>
        <v>42</v>
      </c>
      <c r="AD28" s="548">
        <f t="shared" si="21"/>
        <v>42</v>
      </c>
      <c r="AE28" s="548">
        <f t="shared" si="22"/>
        <v>50</v>
      </c>
      <c r="AF28" s="548">
        <f t="shared" si="23"/>
        <v>50</v>
      </c>
      <c r="AG28" s="548">
        <f t="shared" si="24"/>
        <v>48</v>
      </c>
      <c r="AH28" s="548">
        <f t="shared" si="25"/>
        <v>48</v>
      </c>
      <c r="AI28" s="548">
        <f t="shared" si="26"/>
        <v>44</v>
      </c>
      <c r="AJ28" s="548">
        <f t="shared" si="27"/>
        <v>44</v>
      </c>
    </row>
    <row r="29" spans="1:36">
      <c r="A29" s="21" t="s">
        <v>585</v>
      </c>
      <c r="B29" s="22" t="s">
        <v>1032</v>
      </c>
      <c r="C29" s="23">
        <v>20</v>
      </c>
      <c r="D29" s="23">
        <v>20</v>
      </c>
      <c r="E29" s="23"/>
      <c r="F29" s="23" t="s">
        <v>1033</v>
      </c>
      <c r="G29" s="24">
        <v>1</v>
      </c>
      <c r="H29" s="27" t="s">
        <v>1034</v>
      </c>
      <c r="I29" s="548">
        <f t="shared" si="0"/>
        <v>76</v>
      </c>
      <c r="J29" s="721">
        <f t="shared" si="1"/>
        <v>76</v>
      </c>
      <c r="K29" s="548">
        <f t="shared" si="2"/>
        <v>69</v>
      </c>
      <c r="L29" s="548">
        <f t="shared" si="3"/>
        <v>69</v>
      </c>
      <c r="M29" s="548">
        <f t="shared" si="4"/>
        <v>63</v>
      </c>
      <c r="N29" s="548">
        <f t="shared" si="5"/>
        <v>63</v>
      </c>
      <c r="O29" s="548">
        <f t="shared" si="6"/>
        <v>61</v>
      </c>
      <c r="P29" s="548">
        <f t="shared" si="7"/>
        <v>61</v>
      </c>
      <c r="Q29" s="548">
        <f t="shared" si="8"/>
        <v>65</v>
      </c>
      <c r="R29" s="548">
        <f t="shared" si="9"/>
        <v>65</v>
      </c>
      <c r="S29" s="548">
        <f t="shared" si="10"/>
        <v>63</v>
      </c>
      <c r="T29" s="548">
        <f t="shared" si="11"/>
        <v>63</v>
      </c>
      <c r="U29" s="548">
        <f t="shared" si="12"/>
        <v>61</v>
      </c>
      <c r="V29" s="548">
        <f t="shared" si="13"/>
        <v>61</v>
      </c>
      <c r="W29" s="548">
        <f t="shared" si="14"/>
        <v>55</v>
      </c>
      <c r="X29" s="548">
        <f t="shared" si="15"/>
        <v>55</v>
      </c>
      <c r="Y29" s="548">
        <f t="shared" si="16"/>
        <v>50</v>
      </c>
      <c r="Z29" s="548">
        <f t="shared" si="17"/>
        <v>50</v>
      </c>
      <c r="AA29" s="548">
        <f t="shared" si="18"/>
        <v>48</v>
      </c>
      <c r="AB29" s="548">
        <f t="shared" si="19"/>
        <v>48</v>
      </c>
      <c r="AC29" s="548">
        <f t="shared" si="20"/>
        <v>44</v>
      </c>
      <c r="AD29" s="548">
        <f t="shared" si="21"/>
        <v>44</v>
      </c>
      <c r="AE29" s="548">
        <f t="shared" si="22"/>
        <v>52</v>
      </c>
      <c r="AF29" s="548">
        <f t="shared" si="23"/>
        <v>52</v>
      </c>
      <c r="AG29" s="548">
        <f t="shared" si="24"/>
        <v>50</v>
      </c>
      <c r="AH29" s="548">
        <f t="shared" si="25"/>
        <v>50</v>
      </c>
      <c r="AI29" s="548">
        <f t="shared" si="26"/>
        <v>46</v>
      </c>
      <c r="AJ29" s="548">
        <f t="shared" si="27"/>
        <v>46</v>
      </c>
    </row>
    <row r="30" spans="1:36">
      <c r="A30" s="21" t="s">
        <v>1037</v>
      </c>
      <c r="B30" s="22" t="s">
        <v>1032</v>
      </c>
      <c r="C30" s="23">
        <v>20</v>
      </c>
      <c r="D30" s="23">
        <v>20</v>
      </c>
      <c r="E30" s="23"/>
      <c r="F30" s="23" t="s">
        <v>1033</v>
      </c>
      <c r="G30" s="24">
        <v>1</v>
      </c>
      <c r="H30" s="27" t="s">
        <v>1034</v>
      </c>
      <c r="I30" s="548">
        <f t="shared" si="0"/>
        <v>76</v>
      </c>
      <c r="J30" s="721">
        <f t="shared" si="1"/>
        <v>76</v>
      </c>
      <c r="K30" s="548">
        <f t="shared" si="2"/>
        <v>69</v>
      </c>
      <c r="L30" s="548">
        <f t="shared" si="3"/>
        <v>69</v>
      </c>
      <c r="M30" s="548">
        <f t="shared" si="4"/>
        <v>63</v>
      </c>
      <c r="N30" s="548">
        <f t="shared" si="5"/>
        <v>63</v>
      </c>
      <c r="O30" s="548">
        <f t="shared" si="6"/>
        <v>61</v>
      </c>
      <c r="P30" s="548">
        <f t="shared" si="7"/>
        <v>61</v>
      </c>
      <c r="Q30" s="548">
        <f t="shared" si="8"/>
        <v>65</v>
      </c>
      <c r="R30" s="548">
        <f t="shared" si="9"/>
        <v>65</v>
      </c>
      <c r="S30" s="548">
        <f t="shared" si="10"/>
        <v>63</v>
      </c>
      <c r="T30" s="548">
        <f t="shared" si="11"/>
        <v>63</v>
      </c>
      <c r="U30" s="548">
        <f t="shared" si="12"/>
        <v>61</v>
      </c>
      <c r="V30" s="548">
        <f t="shared" si="13"/>
        <v>61</v>
      </c>
      <c r="W30" s="548">
        <f t="shared" si="14"/>
        <v>55</v>
      </c>
      <c r="X30" s="548">
        <f t="shared" si="15"/>
        <v>55</v>
      </c>
      <c r="Y30" s="548">
        <f t="shared" si="16"/>
        <v>50</v>
      </c>
      <c r="Z30" s="548">
        <f t="shared" si="17"/>
        <v>50</v>
      </c>
      <c r="AA30" s="548">
        <f t="shared" si="18"/>
        <v>48</v>
      </c>
      <c r="AB30" s="548">
        <f t="shared" si="19"/>
        <v>48</v>
      </c>
      <c r="AC30" s="548">
        <f t="shared" si="20"/>
        <v>44</v>
      </c>
      <c r="AD30" s="548">
        <f t="shared" si="21"/>
        <v>44</v>
      </c>
      <c r="AE30" s="548">
        <f t="shared" si="22"/>
        <v>52</v>
      </c>
      <c r="AF30" s="548">
        <f t="shared" si="23"/>
        <v>52</v>
      </c>
      <c r="AG30" s="548">
        <f t="shared" si="24"/>
        <v>50</v>
      </c>
      <c r="AH30" s="548">
        <f t="shared" si="25"/>
        <v>50</v>
      </c>
      <c r="AI30" s="548">
        <f t="shared" si="26"/>
        <v>46</v>
      </c>
      <c r="AJ30" s="548">
        <f t="shared" si="27"/>
        <v>46</v>
      </c>
    </row>
    <row r="31" spans="1:36">
      <c r="A31" s="26" t="s">
        <v>1038</v>
      </c>
      <c r="B31" s="22" t="s">
        <v>1032</v>
      </c>
      <c r="C31" s="23">
        <v>13</v>
      </c>
      <c r="D31" s="23">
        <v>13</v>
      </c>
      <c r="E31" s="23"/>
      <c r="F31" s="23" t="s">
        <v>1033</v>
      </c>
      <c r="G31" s="24">
        <v>1</v>
      </c>
      <c r="H31" s="30" t="s">
        <v>1039</v>
      </c>
      <c r="I31" s="548">
        <f t="shared" si="0"/>
        <v>69</v>
      </c>
      <c r="J31" s="721">
        <f t="shared" si="1"/>
        <v>69</v>
      </c>
      <c r="K31" s="548">
        <f t="shared" si="2"/>
        <v>62</v>
      </c>
      <c r="L31" s="548">
        <f t="shared" si="3"/>
        <v>62</v>
      </c>
      <c r="M31" s="548">
        <f t="shared" si="4"/>
        <v>56</v>
      </c>
      <c r="N31" s="548">
        <f t="shared" si="5"/>
        <v>56</v>
      </c>
      <c r="O31" s="548">
        <f t="shared" si="6"/>
        <v>54</v>
      </c>
      <c r="P31" s="548">
        <f t="shared" si="7"/>
        <v>54</v>
      </c>
      <c r="Q31" s="548">
        <f t="shared" si="8"/>
        <v>58</v>
      </c>
      <c r="R31" s="548">
        <f t="shared" si="9"/>
        <v>58</v>
      </c>
      <c r="S31" s="548">
        <f t="shared" si="10"/>
        <v>56</v>
      </c>
      <c r="T31" s="548">
        <f t="shared" si="11"/>
        <v>56</v>
      </c>
      <c r="U31" s="548">
        <f t="shared" si="12"/>
        <v>54</v>
      </c>
      <c r="V31" s="548">
        <f t="shared" si="13"/>
        <v>54</v>
      </c>
      <c r="W31" s="548">
        <f t="shared" si="14"/>
        <v>48</v>
      </c>
      <c r="X31" s="548">
        <f t="shared" si="15"/>
        <v>48</v>
      </c>
      <c r="Y31" s="548">
        <f t="shared" si="16"/>
        <v>43</v>
      </c>
      <c r="Z31" s="548">
        <f t="shared" si="17"/>
        <v>43</v>
      </c>
      <c r="AA31" s="548">
        <f t="shared" si="18"/>
        <v>41</v>
      </c>
      <c r="AB31" s="548">
        <f t="shared" si="19"/>
        <v>41</v>
      </c>
      <c r="AC31" s="548">
        <f t="shared" si="20"/>
        <v>37</v>
      </c>
      <c r="AD31" s="548">
        <f t="shared" si="21"/>
        <v>37</v>
      </c>
      <c r="AE31" s="548">
        <f t="shared" si="22"/>
        <v>45</v>
      </c>
      <c r="AF31" s="548">
        <f t="shared" si="23"/>
        <v>45</v>
      </c>
      <c r="AG31" s="548">
        <f t="shared" si="24"/>
        <v>43</v>
      </c>
      <c r="AH31" s="548">
        <f t="shared" si="25"/>
        <v>43</v>
      </c>
      <c r="AI31" s="548">
        <f t="shared" si="26"/>
        <v>39</v>
      </c>
      <c r="AJ31" s="548">
        <f t="shared" si="27"/>
        <v>39</v>
      </c>
    </row>
    <row r="32" spans="1:36">
      <c r="A32" s="26" t="s">
        <v>1040</v>
      </c>
      <c r="B32" s="22" t="s">
        <v>1032</v>
      </c>
      <c r="C32" s="23">
        <v>10</v>
      </c>
      <c r="D32" s="23">
        <v>10</v>
      </c>
      <c r="E32" s="23"/>
      <c r="F32" s="23" t="s">
        <v>1041</v>
      </c>
      <c r="G32" s="24">
        <v>1</v>
      </c>
      <c r="H32" s="30" t="s">
        <v>1039</v>
      </c>
      <c r="I32" s="548">
        <f t="shared" si="0"/>
        <v>66</v>
      </c>
      <c r="J32" s="721">
        <f t="shared" si="1"/>
        <v>66</v>
      </c>
      <c r="K32" s="548">
        <f t="shared" si="2"/>
        <v>59</v>
      </c>
      <c r="L32" s="548">
        <f t="shared" si="3"/>
        <v>59</v>
      </c>
      <c r="M32" s="548">
        <f t="shared" si="4"/>
        <v>53</v>
      </c>
      <c r="N32" s="548">
        <f t="shared" si="5"/>
        <v>53</v>
      </c>
      <c r="O32" s="548">
        <f t="shared" si="6"/>
        <v>51</v>
      </c>
      <c r="P32" s="548">
        <f t="shared" si="7"/>
        <v>51</v>
      </c>
      <c r="Q32" s="548">
        <f t="shared" si="8"/>
        <v>55</v>
      </c>
      <c r="R32" s="548">
        <f t="shared" si="9"/>
        <v>55</v>
      </c>
      <c r="S32" s="548">
        <f t="shared" si="10"/>
        <v>53</v>
      </c>
      <c r="T32" s="548">
        <f t="shared" si="11"/>
        <v>53</v>
      </c>
      <c r="U32" s="548">
        <f t="shared" si="12"/>
        <v>51</v>
      </c>
      <c r="V32" s="548">
        <f t="shared" si="13"/>
        <v>51</v>
      </c>
      <c r="W32" s="548">
        <f t="shared" si="14"/>
        <v>45</v>
      </c>
      <c r="X32" s="548">
        <f t="shared" si="15"/>
        <v>45</v>
      </c>
      <c r="Y32" s="548">
        <f t="shared" si="16"/>
        <v>40</v>
      </c>
      <c r="Z32" s="548">
        <f t="shared" si="17"/>
        <v>40</v>
      </c>
      <c r="AA32" s="548">
        <f t="shared" si="18"/>
        <v>38</v>
      </c>
      <c r="AB32" s="548">
        <f t="shared" si="19"/>
        <v>38</v>
      </c>
      <c r="AC32" s="548">
        <f t="shared" si="20"/>
        <v>34</v>
      </c>
      <c r="AD32" s="548">
        <f t="shared" si="21"/>
        <v>34</v>
      </c>
      <c r="AE32" s="548">
        <f t="shared" si="22"/>
        <v>42</v>
      </c>
      <c r="AF32" s="548">
        <f t="shared" si="23"/>
        <v>42</v>
      </c>
      <c r="AG32" s="548">
        <f t="shared" si="24"/>
        <v>40</v>
      </c>
      <c r="AH32" s="548">
        <f t="shared" si="25"/>
        <v>40</v>
      </c>
      <c r="AI32" s="548">
        <f t="shared" si="26"/>
        <v>36</v>
      </c>
      <c r="AJ32" s="548">
        <f t="shared" si="27"/>
        <v>36</v>
      </c>
    </row>
    <row r="33" spans="1:36">
      <c r="A33" s="26" t="s">
        <v>1507</v>
      </c>
      <c r="B33" s="22" t="s">
        <v>1032</v>
      </c>
      <c r="C33" s="23">
        <v>30</v>
      </c>
      <c r="D33" s="23">
        <v>60</v>
      </c>
      <c r="E33" s="13"/>
      <c r="F33" s="23" t="s">
        <v>1042</v>
      </c>
      <c r="G33" s="24">
        <v>2</v>
      </c>
      <c r="H33" s="30" t="s">
        <v>1039</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row>
    <row r="34" spans="1:36">
      <c r="A34" s="26" t="s">
        <v>1043</v>
      </c>
      <c r="B34" s="22" t="s">
        <v>1032</v>
      </c>
      <c r="C34" s="23">
        <v>30</v>
      </c>
      <c r="D34" s="23">
        <v>60</v>
      </c>
      <c r="E34" s="13"/>
      <c r="F34" s="23" t="s">
        <v>1042</v>
      </c>
      <c r="G34" s="24">
        <v>2</v>
      </c>
      <c r="H34" s="30" t="s">
        <v>1039</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row>
    <row r="35" spans="1:36">
      <c r="A35" s="26" t="s">
        <v>1044</v>
      </c>
      <c r="B35" s="22" t="s">
        <v>1032</v>
      </c>
      <c r="C35" s="23">
        <v>25</v>
      </c>
      <c r="D35" s="23">
        <v>50</v>
      </c>
      <c r="E35" s="13"/>
      <c r="F35" s="23" t="s">
        <v>1042</v>
      </c>
      <c r="G35" s="24">
        <v>2</v>
      </c>
      <c r="H35" s="30" t="s">
        <v>1039</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row>
    <row r="36" spans="1:36">
      <c r="A36" s="26" t="s">
        <v>1045</v>
      </c>
      <c r="B36" s="22" t="s">
        <v>1032</v>
      </c>
      <c r="C36" s="23">
        <v>25</v>
      </c>
      <c r="D36" s="23">
        <v>50</v>
      </c>
      <c r="E36" s="13"/>
      <c r="F36" s="23" t="s">
        <v>1042</v>
      </c>
      <c r="G36" s="24">
        <v>2</v>
      </c>
      <c r="H36" s="30" t="s">
        <v>1039</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row>
  </sheetData>
  <mergeCells count="14">
    <mergeCell ref="AI22:AJ22"/>
    <mergeCell ref="AG22:AH22"/>
    <mergeCell ref="AE22:AF22"/>
    <mergeCell ref="I22:J22"/>
    <mergeCell ref="S22:T22"/>
    <mergeCell ref="U22:V22"/>
    <mergeCell ref="Q22:R22"/>
    <mergeCell ref="O22:P22"/>
    <mergeCell ref="M22:N22"/>
    <mergeCell ref="AC22:AD22"/>
    <mergeCell ref="AA22:AB22"/>
    <mergeCell ref="W22:X22"/>
    <mergeCell ref="Y22:Z22"/>
    <mergeCell ref="K22:L22"/>
  </mergeCells>
  <hyperlinks>
    <hyperlink ref="A2" location="ÍNDICE!A1" display="ÍNDICE"/>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0"/>
  <dimension ref="A2:N104"/>
  <sheetViews>
    <sheetView topLeftCell="A72" zoomScale="70" zoomScaleNormal="70" workbookViewId="0">
      <selection activeCell="H88" sqref="H88:I88"/>
    </sheetView>
  </sheetViews>
  <sheetFormatPr baseColWidth="10" defaultColWidth="11" defaultRowHeight="15"/>
  <cols>
    <col min="1" max="1" width="22.28515625" customWidth="1"/>
    <col min="2" max="2" width="16" customWidth="1"/>
    <col min="3" max="3" width="12.7109375" customWidth="1"/>
    <col min="4" max="4" width="16.85546875" customWidth="1"/>
    <col min="5" max="5" width="15" customWidth="1"/>
    <col min="6" max="6" width="15.140625" customWidth="1"/>
    <col min="7" max="7" width="11.42578125" customWidth="1"/>
    <col min="8" max="8" width="6.7109375" customWidth="1"/>
    <col min="9" max="9" width="11.140625" customWidth="1"/>
    <col min="12" max="12" width="7.28515625" customWidth="1"/>
    <col min="13" max="13" width="13.28515625" customWidth="1"/>
    <col min="14" max="14" width="139.7109375" customWidth="1"/>
  </cols>
  <sheetData>
    <row r="2" spans="1:14">
      <c r="A2" s="2" t="s">
        <v>4</v>
      </c>
    </row>
    <row r="4" spans="1:14" ht="47.25">
      <c r="A4" s="12" t="s">
        <v>472</v>
      </c>
      <c r="B4" s="12" t="s">
        <v>473</v>
      </c>
      <c r="C4" s="12" t="s">
        <v>474</v>
      </c>
      <c r="D4" s="12" t="s">
        <v>475</v>
      </c>
      <c r="E4" s="12" t="s">
        <v>476</v>
      </c>
      <c r="F4" s="12" t="s">
        <v>720</v>
      </c>
      <c r="G4" s="12" t="s">
        <v>478</v>
      </c>
      <c r="H4" s="12" t="s">
        <v>105</v>
      </c>
      <c r="I4" s="12" t="s">
        <v>479</v>
      </c>
      <c r="J4" s="12" t="s">
        <v>480</v>
      </c>
      <c r="K4" s="12" t="s">
        <v>721</v>
      </c>
      <c r="L4" s="12" t="s">
        <v>9</v>
      </c>
      <c r="M4" s="16" t="s">
        <v>276</v>
      </c>
      <c r="N4" s="12" t="s">
        <v>483</v>
      </c>
    </row>
    <row r="5" spans="1:14">
      <c r="A5" s="356" t="s">
        <v>15</v>
      </c>
      <c r="B5" s="747">
        <v>45536</v>
      </c>
      <c r="C5" s="747">
        <v>45542</v>
      </c>
      <c r="D5" s="359" t="s">
        <v>504</v>
      </c>
      <c r="E5" s="354" t="s">
        <v>486</v>
      </c>
      <c r="F5" s="14">
        <v>53</v>
      </c>
      <c r="G5" s="354" t="s">
        <v>1018</v>
      </c>
      <c r="H5" s="14">
        <v>4850</v>
      </c>
      <c r="I5" s="14">
        <v>0</v>
      </c>
      <c r="J5" s="14">
        <v>0</v>
      </c>
      <c r="K5" s="14">
        <v>0</v>
      </c>
      <c r="L5" s="14">
        <f t="shared" ref="L5" si="0">SUM(H5:K5)</f>
        <v>4850</v>
      </c>
      <c r="M5" s="15">
        <f t="shared" ref="M5" si="1">L5/F5</f>
        <v>91.509433962264154</v>
      </c>
      <c r="N5" s="366" t="s">
        <v>1410</v>
      </c>
    </row>
    <row r="6" spans="1:14">
      <c r="A6" s="356" t="s">
        <v>490</v>
      </c>
      <c r="B6" s="747">
        <v>45536</v>
      </c>
      <c r="C6" s="747">
        <v>45542</v>
      </c>
      <c r="D6" s="359" t="s">
        <v>504</v>
      </c>
      <c r="E6" s="354" t="s">
        <v>486</v>
      </c>
      <c r="F6" s="14">
        <v>53</v>
      </c>
      <c r="G6" s="354" t="s">
        <v>1018</v>
      </c>
      <c r="H6" s="14">
        <v>4850</v>
      </c>
      <c r="I6" s="14">
        <v>0</v>
      </c>
      <c r="J6" s="14">
        <v>0</v>
      </c>
      <c r="K6" s="14">
        <v>0</v>
      </c>
      <c r="L6" s="14">
        <f t="shared" ref="L6:L10" si="2">SUM(H6:K6)</f>
        <v>4850</v>
      </c>
      <c r="M6" s="15">
        <f t="shared" ref="M6:M10" si="3">L6/F6</f>
        <v>91.509433962264154</v>
      </c>
      <c r="N6" s="366" t="s">
        <v>1410</v>
      </c>
    </row>
    <row r="7" spans="1:14">
      <c r="A7" s="365" t="s">
        <v>15</v>
      </c>
      <c r="B7" s="747">
        <v>45543</v>
      </c>
      <c r="C7" s="747">
        <v>45548</v>
      </c>
      <c r="D7" s="359" t="s">
        <v>504</v>
      </c>
      <c r="E7" s="354" t="s">
        <v>486</v>
      </c>
      <c r="F7" s="14">
        <v>28.63</v>
      </c>
      <c r="G7" s="14" t="s">
        <v>501</v>
      </c>
      <c r="H7" s="220">
        <v>4400</v>
      </c>
      <c r="I7" s="14">
        <v>0</v>
      </c>
      <c r="J7" s="14">
        <v>0</v>
      </c>
      <c r="K7" s="14">
        <v>0</v>
      </c>
      <c r="L7" s="14">
        <f t="shared" ref="L7:L8" si="4">SUM(H7:K7)</f>
        <v>4400</v>
      </c>
      <c r="M7" s="15">
        <f t="shared" ref="M7:M8" si="5">L7/F7</f>
        <v>153.68494586098498</v>
      </c>
      <c r="N7" s="366" t="s">
        <v>1411</v>
      </c>
    </row>
    <row r="8" spans="1:14">
      <c r="A8" s="365" t="s">
        <v>490</v>
      </c>
      <c r="B8" s="747">
        <v>45543</v>
      </c>
      <c r="C8" s="747">
        <v>45548</v>
      </c>
      <c r="D8" s="359" t="s">
        <v>504</v>
      </c>
      <c r="E8" s="354" t="s">
        <v>486</v>
      </c>
      <c r="F8" s="14">
        <v>28.63</v>
      </c>
      <c r="G8" s="14" t="s">
        <v>501</v>
      </c>
      <c r="H8" s="220">
        <v>4400</v>
      </c>
      <c r="I8" s="14">
        <v>0</v>
      </c>
      <c r="J8" s="14">
        <v>0</v>
      </c>
      <c r="K8" s="14">
        <v>0</v>
      </c>
      <c r="L8" s="14">
        <f t="shared" si="4"/>
        <v>4400</v>
      </c>
      <c r="M8" s="15">
        <f t="shared" si="5"/>
        <v>153.68494586098498</v>
      </c>
      <c r="N8" s="372" t="s">
        <v>1411</v>
      </c>
    </row>
    <row r="9" spans="1:14">
      <c r="A9" s="365" t="s">
        <v>15</v>
      </c>
      <c r="B9" s="747">
        <v>45543</v>
      </c>
      <c r="C9" s="747">
        <v>45548</v>
      </c>
      <c r="D9" s="359" t="s">
        <v>504</v>
      </c>
      <c r="E9" s="354" t="s">
        <v>486</v>
      </c>
      <c r="F9" s="14">
        <v>53</v>
      </c>
      <c r="G9" s="354" t="s">
        <v>1018</v>
      </c>
      <c r="H9" s="14">
        <v>4600</v>
      </c>
      <c r="I9" s="14">
        <v>0</v>
      </c>
      <c r="J9" s="14">
        <v>0</v>
      </c>
      <c r="K9" s="14">
        <v>0</v>
      </c>
      <c r="L9" s="14">
        <f t="shared" si="2"/>
        <v>4600</v>
      </c>
      <c r="M9" s="15">
        <f t="shared" si="3"/>
        <v>86.79245283018868</v>
      </c>
      <c r="N9" s="367" t="s">
        <v>1410</v>
      </c>
    </row>
    <row r="10" spans="1:14">
      <c r="A10" s="365" t="s">
        <v>490</v>
      </c>
      <c r="B10" s="747">
        <v>45543</v>
      </c>
      <c r="C10" s="747">
        <v>45548</v>
      </c>
      <c r="D10" s="359" t="s">
        <v>504</v>
      </c>
      <c r="E10" s="354" t="s">
        <v>486</v>
      </c>
      <c r="F10" s="14">
        <v>53</v>
      </c>
      <c r="G10" s="354" t="s">
        <v>1018</v>
      </c>
      <c r="H10" s="14">
        <v>4600</v>
      </c>
      <c r="I10" s="14">
        <v>0</v>
      </c>
      <c r="J10" s="14">
        <v>0</v>
      </c>
      <c r="K10" s="14">
        <v>0</v>
      </c>
      <c r="L10" s="14">
        <f t="shared" si="2"/>
        <v>4600</v>
      </c>
      <c r="M10" s="15">
        <f t="shared" si="3"/>
        <v>86.79245283018868</v>
      </c>
      <c r="N10" s="368" t="s">
        <v>1410</v>
      </c>
    </row>
    <row r="11" spans="1:14">
      <c r="A11" s="371" t="s">
        <v>23</v>
      </c>
      <c r="B11" s="747">
        <v>45536</v>
      </c>
      <c r="C11" s="747">
        <v>45549</v>
      </c>
      <c r="D11" s="359" t="s">
        <v>504</v>
      </c>
      <c r="E11" s="354" t="s">
        <v>486</v>
      </c>
      <c r="F11" s="14">
        <v>53</v>
      </c>
      <c r="G11" s="354" t="s">
        <v>1018</v>
      </c>
      <c r="H11" s="14">
        <v>3900</v>
      </c>
      <c r="I11" s="14">
        <v>0</v>
      </c>
      <c r="J11" s="14">
        <v>0</v>
      </c>
      <c r="K11" s="14">
        <v>0</v>
      </c>
      <c r="L11" s="14">
        <f t="shared" ref="L11" si="6">SUM(H11:K11)</f>
        <v>3900</v>
      </c>
      <c r="M11" s="15">
        <f t="shared" ref="M11" si="7">L11/F11</f>
        <v>73.584905660377359</v>
      </c>
      <c r="N11" s="367" t="s">
        <v>1411</v>
      </c>
    </row>
    <row r="12" spans="1:14">
      <c r="A12" s="371" t="s">
        <v>23</v>
      </c>
      <c r="B12" s="747">
        <v>45549</v>
      </c>
      <c r="C12" s="747">
        <v>45553</v>
      </c>
      <c r="D12" s="359" t="s">
        <v>504</v>
      </c>
      <c r="E12" s="354" t="s">
        <v>486</v>
      </c>
      <c r="F12" s="14">
        <v>39</v>
      </c>
      <c r="G12" s="354" t="s">
        <v>1018</v>
      </c>
      <c r="H12" s="14">
        <v>3850</v>
      </c>
      <c r="I12" s="14">
        <v>0</v>
      </c>
      <c r="J12" s="14">
        <v>0</v>
      </c>
      <c r="K12" s="14">
        <v>0</v>
      </c>
      <c r="L12" s="14">
        <f t="shared" ref="L12:L13" si="8">SUM(H12:K12)</f>
        <v>3850</v>
      </c>
      <c r="M12" s="15">
        <f t="shared" ref="M12:M13" si="9">L12/F12</f>
        <v>98.717948717948715</v>
      </c>
      <c r="N12" s="367" t="s">
        <v>1411</v>
      </c>
    </row>
    <row r="13" spans="1:14" ht="15" customHeight="1">
      <c r="A13" s="400" t="s">
        <v>23</v>
      </c>
      <c r="B13" s="748">
        <v>45544</v>
      </c>
      <c r="C13" s="748">
        <v>45565</v>
      </c>
      <c r="D13" s="400" t="s">
        <v>504</v>
      </c>
      <c r="E13" s="400" t="s">
        <v>486</v>
      </c>
      <c r="F13" s="220">
        <v>53</v>
      </c>
      <c r="G13" s="400" t="s">
        <v>1018</v>
      </c>
      <c r="H13" s="220">
        <v>3850</v>
      </c>
      <c r="I13" s="220">
        <v>0</v>
      </c>
      <c r="J13" s="220">
        <v>0</v>
      </c>
      <c r="K13" s="220">
        <v>0</v>
      </c>
      <c r="L13" s="220">
        <f t="shared" si="8"/>
        <v>3850</v>
      </c>
      <c r="M13" s="223">
        <f t="shared" si="9"/>
        <v>72.64150943396227</v>
      </c>
      <c r="N13" s="401" t="s">
        <v>1410</v>
      </c>
    </row>
    <row r="14" spans="1:14" ht="15" customHeight="1">
      <c r="A14" s="400" t="s">
        <v>23</v>
      </c>
      <c r="B14" s="748">
        <v>45557</v>
      </c>
      <c r="C14" s="361">
        <v>45586</v>
      </c>
      <c r="D14" s="400" t="s">
        <v>504</v>
      </c>
      <c r="E14" s="400" t="s">
        <v>486</v>
      </c>
      <c r="F14" s="220">
        <v>53</v>
      </c>
      <c r="G14" s="400" t="s">
        <v>1018</v>
      </c>
      <c r="H14" s="220">
        <v>3500</v>
      </c>
      <c r="I14" s="220">
        <v>0</v>
      </c>
      <c r="J14" s="220">
        <v>0</v>
      </c>
      <c r="K14" s="220">
        <v>0</v>
      </c>
      <c r="L14" s="220">
        <f t="shared" ref="L14" si="10">SUM(H14:K14)</f>
        <v>3500</v>
      </c>
      <c r="M14" s="223">
        <f t="shared" ref="M14" si="11">L14/F14</f>
        <v>66.037735849056602</v>
      </c>
      <c r="N14" s="401" t="s">
        <v>1410</v>
      </c>
    </row>
    <row r="15" spans="1:14" ht="36.75" customHeight="1">
      <c r="A15" s="400" t="s">
        <v>23</v>
      </c>
      <c r="B15" s="748">
        <v>45581</v>
      </c>
      <c r="C15" s="361">
        <v>45587</v>
      </c>
      <c r="D15" s="400" t="s">
        <v>504</v>
      </c>
      <c r="E15" s="400" t="s">
        <v>486</v>
      </c>
      <c r="F15" s="220">
        <v>53.170999999999999</v>
      </c>
      <c r="G15" s="400" t="s">
        <v>1018</v>
      </c>
      <c r="H15" s="220">
        <v>3400</v>
      </c>
      <c r="I15" s="220">
        <v>0</v>
      </c>
      <c r="J15" s="220">
        <v>0</v>
      </c>
      <c r="K15" s="220">
        <v>0</v>
      </c>
      <c r="L15" s="220">
        <f t="shared" ref="L15:L16" si="12">SUM(H15:K15)</f>
        <v>3400</v>
      </c>
      <c r="M15" s="223">
        <f t="shared" ref="M15:M16" si="13">L15/F15</f>
        <v>63.944631472043035</v>
      </c>
      <c r="N15" s="440" t="s">
        <v>1440</v>
      </c>
    </row>
    <row r="16" spans="1:14" ht="19.5" customHeight="1">
      <c r="A16" s="400" t="s">
        <v>23</v>
      </c>
      <c r="B16" s="748">
        <v>45557</v>
      </c>
      <c r="C16" s="361">
        <v>45596</v>
      </c>
      <c r="D16" s="400" t="s">
        <v>504</v>
      </c>
      <c r="E16" s="400" t="s">
        <v>486</v>
      </c>
      <c r="F16" s="220">
        <v>53</v>
      </c>
      <c r="G16" s="400" t="s">
        <v>1018</v>
      </c>
      <c r="H16" s="220">
        <v>3400</v>
      </c>
      <c r="I16" s="220">
        <v>0</v>
      </c>
      <c r="J16" s="220">
        <v>0</v>
      </c>
      <c r="K16" s="220">
        <v>0</v>
      </c>
      <c r="L16" s="220">
        <f t="shared" si="12"/>
        <v>3400</v>
      </c>
      <c r="M16" s="223">
        <f t="shared" si="13"/>
        <v>64.15094339622641</v>
      </c>
      <c r="N16" s="401" t="s">
        <v>1410</v>
      </c>
    </row>
    <row r="17" spans="1:14" ht="15" customHeight="1">
      <c r="A17" s="400" t="s">
        <v>23</v>
      </c>
      <c r="B17" s="748">
        <v>45557</v>
      </c>
      <c r="C17" s="361">
        <v>45596</v>
      </c>
      <c r="D17" s="400" t="s">
        <v>504</v>
      </c>
      <c r="E17" s="400" t="s">
        <v>486</v>
      </c>
      <c r="F17" s="220">
        <v>53</v>
      </c>
      <c r="G17" s="400" t="s">
        <v>1018</v>
      </c>
      <c r="H17" s="220">
        <v>3400</v>
      </c>
      <c r="I17" s="220">
        <v>0</v>
      </c>
      <c r="J17" s="220">
        <v>0</v>
      </c>
      <c r="K17" s="220">
        <v>0</v>
      </c>
      <c r="L17" s="220">
        <f t="shared" ref="L17" si="14">SUM(H17:K17)</f>
        <v>3400</v>
      </c>
      <c r="M17" s="223">
        <f t="shared" ref="M17" si="15">L17/F17</f>
        <v>64.15094339622641</v>
      </c>
      <c r="N17" s="401" t="s">
        <v>1410</v>
      </c>
    </row>
    <row r="18" spans="1:14" ht="15" customHeight="1">
      <c r="A18" s="443" t="s">
        <v>22</v>
      </c>
      <c r="B18" s="748">
        <v>45589</v>
      </c>
      <c r="C18" s="361">
        <v>45595</v>
      </c>
      <c r="D18" s="400" t="s">
        <v>504</v>
      </c>
      <c r="E18" s="400" t="s">
        <v>486</v>
      </c>
      <c r="F18" s="220">
        <v>33</v>
      </c>
      <c r="G18" s="400" t="s">
        <v>1018</v>
      </c>
      <c r="H18" s="220">
        <v>3200</v>
      </c>
      <c r="I18" s="220">
        <v>0</v>
      </c>
      <c r="J18" s="220">
        <v>0</v>
      </c>
      <c r="K18" s="220">
        <v>0</v>
      </c>
      <c r="L18" s="220">
        <f t="shared" ref="L18" si="16">SUM(H18:K18)</f>
        <v>3200</v>
      </c>
      <c r="M18" s="223">
        <f t="shared" ref="M18" si="17">L18/F18</f>
        <v>96.969696969696969</v>
      </c>
      <c r="N18" s="443" t="s">
        <v>1445</v>
      </c>
    </row>
    <row r="19" spans="1:14" ht="15" customHeight="1">
      <c r="A19" s="456" t="s">
        <v>23</v>
      </c>
      <c r="B19" s="748">
        <v>45597</v>
      </c>
      <c r="C19" s="748">
        <v>45602</v>
      </c>
      <c r="D19" s="400" t="s">
        <v>504</v>
      </c>
      <c r="E19" s="400" t="s">
        <v>486</v>
      </c>
      <c r="F19" s="220">
        <v>53</v>
      </c>
      <c r="G19" s="400" t="s">
        <v>1018</v>
      </c>
      <c r="H19" s="220">
        <v>4200</v>
      </c>
      <c r="I19" s="220">
        <v>0</v>
      </c>
      <c r="J19" s="220">
        <v>0</v>
      </c>
      <c r="K19" s="220">
        <v>0</v>
      </c>
      <c r="L19" s="220">
        <f t="shared" ref="L19:L20" si="18">SUM(H19:K19)</f>
        <v>4200</v>
      </c>
      <c r="M19" s="223">
        <f t="shared" ref="M19:M20" si="19">L19/F19</f>
        <v>79.245283018867923</v>
      </c>
      <c r="N19" s="456" t="s">
        <v>1410</v>
      </c>
    </row>
    <row r="20" spans="1:14" ht="15" customHeight="1">
      <c r="A20" s="443" t="s">
        <v>22</v>
      </c>
      <c r="B20" s="748">
        <v>45597</v>
      </c>
      <c r="C20" s="361">
        <v>45607</v>
      </c>
      <c r="D20" s="400" t="s">
        <v>504</v>
      </c>
      <c r="E20" s="400" t="s">
        <v>486</v>
      </c>
      <c r="F20" s="220">
        <v>53</v>
      </c>
      <c r="G20" s="400" t="s">
        <v>1018</v>
      </c>
      <c r="H20" s="220">
        <v>3200</v>
      </c>
      <c r="I20" s="220">
        <v>0</v>
      </c>
      <c r="J20" s="220">
        <v>0</v>
      </c>
      <c r="K20" s="220">
        <v>0</v>
      </c>
      <c r="L20" s="220">
        <f t="shared" si="18"/>
        <v>3200</v>
      </c>
      <c r="M20" s="223">
        <f t="shared" si="19"/>
        <v>60.377358490566039</v>
      </c>
      <c r="N20" s="457" t="s">
        <v>1454</v>
      </c>
    </row>
    <row r="21" spans="1:14" ht="15" customHeight="1">
      <c r="A21" s="464" t="s">
        <v>22</v>
      </c>
      <c r="B21" s="748">
        <v>45603</v>
      </c>
      <c r="C21" s="361">
        <v>45609</v>
      </c>
      <c r="D21" s="400" t="s">
        <v>504</v>
      </c>
      <c r="E21" s="400" t="s">
        <v>486</v>
      </c>
      <c r="F21" s="220">
        <v>30</v>
      </c>
      <c r="G21" s="400" t="s">
        <v>1018</v>
      </c>
      <c r="H21" s="220">
        <v>2950</v>
      </c>
      <c r="I21" s="220">
        <v>0</v>
      </c>
      <c r="J21" s="220">
        <v>0</v>
      </c>
      <c r="K21" s="220">
        <v>0</v>
      </c>
      <c r="L21" s="220">
        <f t="shared" ref="L21" si="20">SUM(H21:K21)</f>
        <v>2950</v>
      </c>
      <c r="M21" s="223">
        <f t="shared" ref="M21" si="21">L21/F21</f>
        <v>98.333333333333329</v>
      </c>
      <c r="N21" s="465" t="s">
        <v>1472</v>
      </c>
    </row>
    <row r="22" spans="1:14" ht="15" customHeight="1">
      <c r="A22" s="466" t="s">
        <v>22</v>
      </c>
      <c r="B22" s="467">
        <v>45608</v>
      </c>
      <c r="C22" s="467">
        <v>45614</v>
      </c>
      <c r="D22" s="468" t="s">
        <v>504</v>
      </c>
      <c r="E22" s="468" t="s">
        <v>486</v>
      </c>
      <c r="F22" s="469">
        <v>53</v>
      </c>
      <c r="G22" s="468" t="s">
        <v>1018</v>
      </c>
      <c r="H22" s="469">
        <v>2950</v>
      </c>
      <c r="I22" s="469">
        <v>0</v>
      </c>
      <c r="J22" s="469">
        <v>0</v>
      </c>
      <c r="K22" s="469">
        <v>0</v>
      </c>
      <c r="L22" s="469">
        <f t="shared" ref="L22:L27" si="22">SUM(H22:K22)</f>
        <v>2950</v>
      </c>
      <c r="M22" s="470">
        <f t="shared" ref="M22:M27" si="23">L22/F22</f>
        <v>55.660377358490564</v>
      </c>
      <c r="N22" s="471" t="s">
        <v>1454</v>
      </c>
    </row>
    <row r="23" spans="1:14" ht="15" customHeight="1">
      <c r="A23" s="479" t="s">
        <v>22</v>
      </c>
      <c r="B23" s="361">
        <v>45615</v>
      </c>
      <c r="C23" s="361">
        <v>45622</v>
      </c>
      <c r="D23" s="479" t="s">
        <v>504</v>
      </c>
      <c r="E23" s="479" t="s">
        <v>486</v>
      </c>
      <c r="F23" s="220">
        <v>53</v>
      </c>
      <c r="G23" s="479" t="s">
        <v>1018</v>
      </c>
      <c r="H23" s="220">
        <v>3050</v>
      </c>
      <c r="I23" s="220">
        <v>0</v>
      </c>
      <c r="J23" s="220">
        <v>0</v>
      </c>
      <c r="K23" s="220">
        <v>0</v>
      </c>
      <c r="L23" s="220">
        <f t="shared" si="22"/>
        <v>3050</v>
      </c>
      <c r="M23" s="223">
        <f t="shared" si="23"/>
        <v>57.547169811320757</v>
      </c>
      <c r="N23" s="457" t="s">
        <v>1454</v>
      </c>
    </row>
    <row r="24" spans="1:14" ht="15" customHeight="1">
      <c r="A24" s="480" t="s">
        <v>22</v>
      </c>
      <c r="B24" s="361">
        <v>45608</v>
      </c>
      <c r="C24" s="361">
        <v>45622</v>
      </c>
      <c r="D24" s="480" t="s">
        <v>504</v>
      </c>
      <c r="E24" s="480" t="s">
        <v>486</v>
      </c>
      <c r="F24" s="220">
        <v>53</v>
      </c>
      <c r="G24" s="480" t="s">
        <v>1018</v>
      </c>
      <c r="H24" s="220">
        <v>2950</v>
      </c>
      <c r="I24" s="220">
        <v>0</v>
      </c>
      <c r="J24" s="220">
        <v>0</v>
      </c>
      <c r="K24" s="220">
        <v>0</v>
      </c>
      <c r="L24" s="220">
        <f t="shared" si="22"/>
        <v>2950</v>
      </c>
      <c r="M24" s="223">
        <f t="shared" si="23"/>
        <v>55.660377358490564</v>
      </c>
      <c r="N24" s="457" t="s">
        <v>1454</v>
      </c>
    </row>
    <row r="25" spans="1:14" ht="15" customHeight="1">
      <c r="A25" s="481" t="s">
        <v>22</v>
      </c>
      <c r="B25" s="361">
        <v>45623</v>
      </c>
      <c r="C25" s="361">
        <v>45626</v>
      </c>
      <c r="D25" s="481" t="s">
        <v>504</v>
      </c>
      <c r="E25" s="481" t="s">
        <v>486</v>
      </c>
      <c r="F25" s="220">
        <v>53</v>
      </c>
      <c r="G25" s="481" t="s">
        <v>1018</v>
      </c>
      <c r="H25" s="220">
        <v>2450</v>
      </c>
      <c r="I25" s="220">
        <v>0</v>
      </c>
      <c r="J25" s="220">
        <v>0</v>
      </c>
      <c r="K25" s="220">
        <v>0</v>
      </c>
      <c r="L25" s="220">
        <f t="shared" si="22"/>
        <v>2450</v>
      </c>
      <c r="M25" s="223">
        <f t="shared" si="23"/>
        <v>46.226415094339622</v>
      </c>
      <c r="N25" s="457" t="s">
        <v>1454</v>
      </c>
    </row>
    <row r="26" spans="1:14" ht="15" customHeight="1">
      <c r="A26" s="482" t="s">
        <v>15</v>
      </c>
      <c r="B26" s="351">
        <v>45618</v>
      </c>
      <c r="C26" s="351">
        <v>45626</v>
      </c>
      <c r="D26" s="482" t="s">
        <v>485</v>
      </c>
      <c r="E26" s="482" t="s">
        <v>486</v>
      </c>
      <c r="F26" s="218">
        <v>53</v>
      </c>
      <c r="G26" s="482" t="s">
        <v>1018</v>
      </c>
      <c r="H26" s="218">
        <v>2500</v>
      </c>
      <c r="I26" s="218">
        <v>0</v>
      </c>
      <c r="J26" s="218">
        <v>0</v>
      </c>
      <c r="K26" s="218">
        <v>0</v>
      </c>
      <c r="L26" s="218">
        <f t="shared" si="22"/>
        <v>2500</v>
      </c>
      <c r="M26" s="222">
        <f t="shared" si="23"/>
        <v>47.169811320754718</v>
      </c>
      <c r="N26" s="483" t="s">
        <v>1454</v>
      </c>
    </row>
    <row r="27" spans="1:14" ht="15" customHeight="1">
      <c r="A27" s="464" t="s">
        <v>22</v>
      </c>
      <c r="B27" s="748">
        <v>45610</v>
      </c>
      <c r="C27" s="361">
        <v>45617</v>
      </c>
      <c r="D27" s="400" t="s">
        <v>504</v>
      </c>
      <c r="E27" s="400" t="s">
        <v>486</v>
      </c>
      <c r="F27" s="220">
        <v>33</v>
      </c>
      <c r="G27" s="400" t="s">
        <v>1018</v>
      </c>
      <c r="H27" s="220">
        <v>2950</v>
      </c>
      <c r="I27" s="220">
        <v>0</v>
      </c>
      <c r="J27" s="220">
        <v>0</v>
      </c>
      <c r="K27" s="220">
        <v>0</v>
      </c>
      <c r="L27" s="220">
        <f t="shared" si="22"/>
        <v>2950</v>
      </c>
      <c r="M27" s="223">
        <f t="shared" si="23"/>
        <v>89.393939393939391</v>
      </c>
      <c r="N27" s="487" t="s">
        <v>1479</v>
      </c>
    </row>
    <row r="28" spans="1:14" ht="15" customHeight="1">
      <c r="A28" s="464" t="s">
        <v>22</v>
      </c>
      <c r="B28" s="748">
        <v>45617</v>
      </c>
      <c r="C28" s="361">
        <v>45623</v>
      </c>
      <c r="D28" s="400" t="s">
        <v>504</v>
      </c>
      <c r="E28" s="400" t="s">
        <v>486</v>
      </c>
      <c r="F28" s="220">
        <v>40.5</v>
      </c>
      <c r="G28" s="400" t="s">
        <v>1018</v>
      </c>
      <c r="H28" s="220">
        <v>2450</v>
      </c>
      <c r="I28" s="220">
        <v>0</v>
      </c>
      <c r="J28" s="220">
        <v>0</v>
      </c>
      <c r="K28" s="220">
        <v>0</v>
      </c>
      <c r="L28" s="220">
        <f t="shared" ref="L28:L29" si="24">SUM(H28:K28)</f>
        <v>2450</v>
      </c>
      <c r="M28" s="223">
        <f t="shared" ref="M28:M29" si="25">L28/F28</f>
        <v>60.493827160493829</v>
      </c>
      <c r="N28" s="487" t="s">
        <v>1480</v>
      </c>
    </row>
    <row r="29" spans="1:14" ht="15" customHeight="1">
      <c r="A29" s="481" t="s">
        <v>22</v>
      </c>
      <c r="B29" s="361">
        <v>45627</v>
      </c>
      <c r="C29" s="361">
        <v>45634</v>
      </c>
      <c r="D29" s="481" t="s">
        <v>504</v>
      </c>
      <c r="E29" s="481" t="s">
        <v>486</v>
      </c>
      <c r="F29" s="220">
        <v>53</v>
      </c>
      <c r="G29" s="481" t="s">
        <v>1018</v>
      </c>
      <c r="H29" s="220">
        <v>2950</v>
      </c>
      <c r="I29" s="220">
        <v>0</v>
      </c>
      <c r="J29" s="220">
        <v>0</v>
      </c>
      <c r="K29" s="220">
        <v>0</v>
      </c>
      <c r="L29" s="220">
        <f t="shared" si="24"/>
        <v>2950</v>
      </c>
      <c r="M29" s="223">
        <f t="shared" si="25"/>
        <v>55.660377358490564</v>
      </c>
      <c r="N29" s="457" t="s">
        <v>1454</v>
      </c>
    </row>
    <row r="30" spans="1:14" ht="15" customHeight="1">
      <c r="A30" s="493" t="s">
        <v>23</v>
      </c>
      <c r="B30" s="748">
        <v>45624</v>
      </c>
      <c r="C30" s="361">
        <v>45630</v>
      </c>
      <c r="D30" s="481" t="s">
        <v>504</v>
      </c>
      <c r="E30" s="481" t="s">
        <v>486</v>
      </c>
      <c r="F30" s="220">
        <v>50</v>
      </c>
      <c r="G30" s="493" t="s">
        <v>499</v>
      </c>
      <c r="H30" s="220">
        <v>3300</v>
      </c>
      <c r="I30" s="220">
        <v>0</v>
      </c>
      <c r="J30" s="220">
        <v>0</v>
      </c>
      <c r="K30" s="220">
        <v>0</v>
      </c>
      <c r="L30" s="220">
        <f t="shared" ref="L30" si="26">SUM(H30:K30)</f>
        <v>3300</v>
      </c>
      <c r="M30" s="223">
        <f t="shared" ref="M30" si="27">L30/F30</f>
        <v>66</v>
      </c>
      <c r="N30" s="524" t="s">
        <v>1481</v>
      </c>
    </row>
    <row r="31" spans="1:14" ht="15" customHeight="1">
      <c r="A31" s="360" t="s">
        <v>22</v>
      </c>
      <c r="B31" s="361">
        <v>45635</v>
      </c>
      <c r="C31" s="361">
        <v>45641</v>
      </c>
      <c r="D31" s="360" t="s">
        <v>504</v>
      </c>
      <c r="E31" s="360" t="s">
        <v>486</v>
      </c>
      <c r="F31" s="360">
        <v>53</v>
      </c>
      <c r="G31" s="360" t="s">
        <v>1018</v>
      </c>
      <c r="H31" s="360">
        <v>3422</v>
      </c>
      <c r="I31" s="360">
        <v>0</v>
      </c>
      <c r="J31" s="360">
        <v>0</v>
      </c>
      <c r="K31" s="360">
        <v>0</v>
      </c>
      <c r="L31" s="360">
        <f t="shared" ref="L31:L32" si="28">SUM(H31:K31)</f>
        <v>3422</v>
      </c>
      <c r="M31" s="364">
        <f t="shared" ref="M31:M32" si="29">L31/F31</f>
        <v>64.566037735849051</v>
      </c>
      <c r="N31" s="360" t="s">
        <v>1454</v>
      </c>
    </row>
    <row r="32" spans="1:14" ht="15" customHeight="1">
      <c r="A32" s="360" t="s">
        <v>23</v>
      </c>
      <c r="B32" s="361">
        <v>45642</v>
      </c>
      <c r="C32" s="361">
        <v>45649</v>
      </c>
      <c r="D32" s="360" t="s">
        <v>504</v>
      </c>
      <c r="E32" s="360" t="s">
        <v>486</v>
      </c>
      <c r="F32" s="360">
        <v>65</v>
      </c>
      <c r="G32" s="360" t="s">
        <v>499</v>
      </c>
      <c r="H32" s="360">
        <v>2980</v>
      </c>
      <c r="I32" s="360">
        <v>0</v>
      </c>
      <c r="J32" s="360">
        <v>0</v>
      </c>
      <c r="K32" s="360">
        <v>0</v>
      </c>
      <c r="L32" s="360">
        <f t="shared" si="28"/>
        <v>2980</v>
      </c>
      <c r="M32" s="364">
        <f t="shared" si="29"/>
        <v>45.846153846153847</v>
      </c>
      <c r="N32" s="360" t="s">
        <v>1454</v>
      </c>
    </row>
    <row r="33" spans="1:14" ht="15" customHeight="1">
      <c r="A33" s="360" t="s">
        <v>22</v>
      </c>
      <c r="B33" s="361">
        <v>45642</v>
      </c>
      <c r="C33" s="361">
        <v>45657</v>
      </c>
      <c r="D33" s="360" t="s">
        <v>504</v>
      </c>
      <c r="E33" s="360" t="s">
        <v>486</v>
      </c>
      <c r="F33" s="360">
        <v>53</v>
      </c>
      <c r="G33" s="360" t="s">
        <v>1018</v>
      </c>
      <c r="H33" s="360">
        <v>2458</v>
      </c>
      <c r="I33" s="360">
        <v>0</v>
      </c>
      <c r="J33" s="360">
        <v>0</v>
      </c>
      <c r="K33" s="360">
        <v>0</v>
      </c>
      <c r="L33" s="360">
        <f t="shared" ref="L33" si="30">SUM(H33:K33)</f>
        <v>2458</v>
      </c>
      <c r="M33" s="364">
        <f t="shared" ref="M33" si="31">L33/F33</f>
        <v>46.377358490566039</v>
      </c>
      <c r="N33" s="360" t="s">
        <v>1454</v>
      </c>
    </row>
    <row r="34" spans="1:14" ht="15" customHeight="1">
      <c r="A34" s="360" t="s">
        <v>22</v>
      </c>
      <c r="B34" s="361">
        <v>45658</v>
      </c>
      <c r="C34" s="361">
        <v>45663</v>
      </c>
      <c r="D34" s="360" t="s">
        <v>504</v>
      </c>
      <c r="E34" s="360" t="s">
        <v>486</v>
      </c>
      <c r="F34" s="360">
        <v>53</v>
      </c>
      <c r="G34" s="360" t="s">
        <v>1018</v>
      </c>
      <c r="H34" s="360">
        <v>2819</v>
      </c>
      <c r="I34" s="360">
        <v>0</v>
      </c>
      <c r="J34" s="360">
        <v>0</v>
      </c>
      <c r="K34" s="360">
        <v>0</v>
      </c>
      <c r="L34" s="360">
        <f t="shared" ref="L34" si="32">SUM(H34:K34)</f>
        <v>2819</v>
      </c>
      <c r="M34" s="364">
        <f t="shared" ref="M34" si="33">L34/F34</f>
        <v>53.188679245283019</v>
      </c>
      <c r="N34" s="360" t="s">
        <v>1454</v>
      </c>
    </row>
    <row r="35" spans="1:14" ht="15" customHeight="1">
      <c r="A35" s="360" t="s">
        <v>22</v>
      </c>
      <c r="B35" s="361">
        <v>45657</v>
      </c>
      <c r="C35" s="361">
        <v>45663</v>
      </c>
      <c r="D35" s="360" t="s">
        <v>504</v>
      </c>
      <c r="E35" s="360" t="s">
        <v>486</v>
      </c>
      <c r="F35" s="360">
        <v>44</v>
      </c>
      <c r="G35" s="360" t="s">
        <v>1018</v>
      </c>
      <c r="H35" s="360">
        <v>2819</v>
      </c>
      <c r="I35" s="360">
        <v>0</v>
      </c>
      <c r="J35" s="360">
        <v>0</v>
      </c>
      <c r="K35" s="360">
        <v>0</v>
      </c>
      <c r="L35" s="360">
        <f t="shared" ref="L35" si="34">SUM(H35:K35)</f>
        <v>2819</v>
      </c>
      <c r="M35" s="364">
        <f t="shared" ref="M35" si="35">L35/F35</f>
        <v>64.068181818181813</v>
      </c>
      <c r="N35" s="360" t="s">
        <v>1533</v>
      </c>
    </row>
    <row r="36" spans="1:14">
      <c r="A36" s="360" t="s">
        <v>22</v>
      </c>
      <c r="B36" s="361">
        <v>45664</v>
      </c>
      <c r="C36" s="361">
        <v>45671</v>
      </c>
      <c r="D36" s="360" t="s">
        <v>504</v>
      </c>
      <c r="E36" s="360" t="s">
        <v>486</v>
      </c>
      <c r="F36" s="360">
        <v>53</v>
      </c>
      <c r="G36" s="360" t="s">
        <v>1018</v>
      </c>
      <c r="H36" s="360">
        <v>2600</v>
      </c>
      <c r="I36" s="360">
        <v>0</v>
      </c>
      <c r="J36" s="360">
        <v>0</v>
      </c>
      <c r="K36" s="360">
        <v>0</v>
      </c>
      <c r="L36" s="360">
        <f t="shared" ref="L36" si="36">SUM(H36:K36)</f>
        <v>2600</v>
      </c>
      <c r="M36" s="364">
        <f t="shared" ref="M36" si="37">L36/F36</f>
        <v>49.056603773584904</v>
      </c>
      <c r="N36" s="360" t="s">
        <v>1454</v>
      </c>
    </row>
    <row r="37" spans="1:14">
      <c r="A37" s="360" t="s">
        <v>22</v>
      </c>
      <c r="B37" s="361">
        <v>45672</v>
      </c>
      <c r="C37" s="361">
        <v>45676</v>
      </c>
      <c r="D37" s="360" t="s">
        <v>504</v>
      </c>
      <c r="E37" s="360" t="s">
        <v>486</v>
      </c>
      <c r="F37" s="360">
        <v>53</v>
      </c>
      <c r="G37" s="360" t="s">
        <v>1018</v>
      </c>
      <c r="H37" s="360">
        <v>1950</v>
      </c>
      <c r="I37" s="360">
        <v>0</v>
      </c>
      <c r="J37" s="360">
        <v>0</v>
      </c>
      <c r="K37" s="360">
        <v>0</v>
      </c>
      <c r="L37" s="360">
        <f t="shared" ref="L37" si="38">SUM(H37:K37)</f>
        <v>1950</v>
      </c>
      <c r="M37" s="364">
        <f t="shared" ref="M37" si="39">L37/F37</f>
        <v>36.79245283018868</v>
      </c>
      <c r="N37" s="360" t="s">
        <v>1454</v>
      </c>
    </row>
    <row r="38" spans="1:14">
      <c r="A38" s="360" t="s">
        <v>22</v>
      </c>
      <c r="B38" s="361">
        <v>45677</v>
      </c>
      <c r="C38" s="361">
        <v>45688</v>
      </c>
      <c r="D38" s="360" t="s">
        <v>504</v>
      </c>
      <c r="E38" s="360" t="s">
        <v>486</v>
      </c>
      <c r="F38" s="360">
        <v>53</v>
      </c>
      <c r="G38" s="360" t="s">
        <v>1018</v>
      </c>
      <c r="H38" s="360">
        <v>1750</v>
      </c>
      <c r="I38" s="360">
        <v>0</v>
      </c>
      <c r="J38" s="360">
        <v>0</v>
      </c>
      <c r="K38" s="360">
        <v>0</v>
      </c>
      <c r="L38" s="360">
        <f t="shared" ref="L38:L39" si="40">SUM(H38:K38)</f>
        <v>1750</v>
      </c>
      <c r="M38" s="364">
        <f t="shared" ref="M38:M39" si="41">L38/F38</f>
        <v>33.018867924528301</v>
      </c>
      <c r="N38" s="360" t="s">
        <v>1454</v>
      </c>
    </row>
    <row r="39" spans="1:14">
      <c r="A39" s="360" t="s">
        <v>22</v>
      </c>
      <c r="B39" s="361">
        <v>45680</v>
      </c>
      <c r="C39" s="361">
        <v>45686</v>
      </c>
      <c r="D39" s="360" t="s">
        <v>504</v>
      </c>
      <c r="E39" s="360" t="s">
        <v>486</v>
      </c>
      <c r="F39" s="360">
        <v>54.113999999999997</v>
      </c>
      <c r="G39" s="493" t="s">
        <v>499</v>
      </c>
      <c r="H39" s="360">
        <v>2300</v>
      </c>
      <c r="I39" s="360">
        <v>0</v>
      </c>
      <c r="J39" s="360">
        <v>0</v>
      </c>
      <c r="K39" s="360">
        <v>0</v>
      </c>
      <c r="L39" s="360">
        <f t="shared" si="40"/>
        <v>2300</v>
      </c>
      <c r="M39" s="364">
        <f t="shared" si="41"/>
        <v>42.502864323465282</v>
      </c>
      <c r="N39" s="360" t="s">
        <v>1539</v>
      </c>
    </row>
    <row r="40" spans="1:14">
      <c r="A40" s="570" t="s">
        <v>22</v>
      </c>
      <c r="B40" s="571">
        <v>45689</v>
      </c>
      <c r="C40" s="571">
        <v>45702</v>
      </c>
      <c r="D40" s="570" t="s">
        <v>504</v>
      </c>
      <c r="E40" s="570" t="s">
        <v>486</v>
      </c>
      <c r="F40" s="570">
        <v>53</v>
      </c>
      <c r="G40" s="570" t="s">
        <v>1018</v>
      </c>
      <c r="H40" s="570">
        <v>1750</v>
      </c>
      <c r="I40" s="570">
        <v>0</v>
      </c>
      <c r="J40" s="570">
        <v>0</v>
      </c>
      <c r="K40" s="570">
        <v>0</v>
      </c>
      <c r="L40" s="570">
        <f t="shared" ref="L40:L42" si="42">SUM(H40:K40)</f>
        <v>1750</v>
      </c>
      <c r="M40" s="563">
        <f t="shared" ref="M40:M42" si="43">L40/F40</f>
        <v>33.018867924528301</v>
      </c>
      <c r="N40" s="570" t="s">
        <v>1454</v>
      </c>
    </row>
    <row r="41" spans="1:14">
      <c r="A41" s="570" t="s">
        <v>23</v>
      </c>
      <c r="B41" s="571">
        <v>45703</v>
      </c>
      <c r="C41" s="571">
        <v>45709</v>
      </c>
      <c r="D41" s="570" t="s">
        <v>504</v>
      </c>
      <c r="E41" s="570" t="s">
        <v>486</v>
      </c>
      <c r="F41" s="570">
        <v>53</v>
      </c>
      <c r="G41" s="570" t="s">
        <v>1018</v>
      </c>
      <c r="H41" s="570">
        <v>3200</v>
      </c>
      <c r="I41" s="570">
        <v>0</v>
      </c>
      <c r="J41" s="570">
        <v>0</v>
      </c>
      <c r="K41" s="570">
        <v>0</v>
      </c>
      <c r="L41" s="570">
        <f t="shared" si="42"/>
        <v>3200</v>
      </c>
      <c r="M41" s="563">
        <f t="shared" si="43"/>
        <v>60.377358490566039</v>
      </c>
      <c r="N41" s="570" t="s">
        <v>1454</v>
      </c>
    </row>
    <row r="42" spans="1:14">
      <c r="A42" s="570" t="s">
        <v>22</v>
      </c>
      <c r="B42" s="571">
        <v>45703</v>
      </c>
      <c r="C42" s="571">
        <v>45709</v>
      </c>
      <c r="D42" s="570" t="s">
        <v>504</v>
      </c>
      <c r="E42" s="570" t="s">
        <v>486</v>
      </c>
      <c r="F42" s="570">
        <v>53</v>
      </c>
      <c r="G42" s="570" t="s">
        <v>1018</v>
      </c>
      <c r="H42" s="570">
        <v>1719</v>
      </c>
      <c r="I42" s="570">
        <v>0</v>
      </c>
      <c r="J42" s="570">
        <v>0</v>
      </c>
      <c r="K42" s="570">
        <v>0</v>
      </c>
      <c r="L42" s="570">
        <f t="shared" si="42"/>
        <v>1719</v>
      </c>
      <c r="M42" s="563">
        <f t="shared" si="43"/>
        <v>32.433962264150942</v>
      </c>
      <c r="N42" s="570" t="s">
        <v>1454</v>
      </c>
    </row>
    <row r="43" spans="1:14">
      <c r="A43" s="570" t="s">
        <v>22</v>
      </c>
      <c r="B43" s="571">
        <v>45705</v>
      </c>
      <c r="C43" s="571">
        <v>45711</v>
      </c>
      <c r="D43" s="570" t="s">
        <v>504</v>
      </c>
      <c r="E43" s="570" t="s">
        <v>486</v>
      </c>
      <c r="F43" s="570">
        <v>53</v>
      </c>
      <c r="G43" s="570" t="s">
        <v>1018</v>
      </c>
      <c r="H43" s="570">
        <v>1950</v>
      </c>
      <c r="I43" s="570">
        <v>0</v>
      </c>
      <c r="J43" s="570">
        <v>0</v>
      </c>
      <c r="K43" s="570">
        <v>0</v>
      </c>
      <c r="L43" s="570">
        <f t="shared" ref="L43" si="44">SUM(H43:K43)</f>
        <v>1950</v>
      </c>
      <c r="M43" s="563">
        <f t="shared" ref="M43" si="45">L43/F43</f>
        <v>36.79245283018868</v>
      </c>
      <c r="N43" s="570" t="s">
        <v>1560</v>
      </c>
    </row>
    <row r="44" spans="1:14">
      <c r="A44" s="570" t="s">
        <v>22</v>
      </c>
      <c r="B44" s="571">
        <v>45710</v>
      </c>
      <c r="C44" s="571">
        <v>45716</v>
      </c>
      <c r="D44" s="570" t="s">
        <v>504</v>
      </c>
      <c r="E44" s="570" t="s">
        <v>486</v>
      </c>
      <c r="F44" s="570">
        <v>53</v>
      </c>
      <c r="G44" s="570" t="s">
        <v>1018</v>
      </c>
      <c r="H44" s="570">
        <v>1950</v>
      </c>
      <c r="I44" s="570">
        <v>0</v>
      </c>
      <c r="J44" s="570">
        <v>0</v>
      </c>
      <c r="K44" s="570">
        <v>0</v>
      </c>
      <c r="L44" s="570">
        <f t="shared" ref="L44:L46" si="46">SUM(H44:K44)</f>
        <v>1950</v>
      </c>
      <c r="M44" s="563">
        <f t="shared" ref="M44:M46" si="47">L44/F44</f>
        <v>36.79245283018868</v>
      </c>
      <c r="N44" s="570" t="s">
        <v>1454</v>
      </c>
    </row>
    <row r="45" spans="1:14">
      <c r="A45" s="570" t="s">
        <v>22</v>
      </c>
      <c r="B45" s="749">
        <v>45717</v>
      </c>
      <c r="C45" s="749">
        <v>45730</v>
      </c>
      <c r="D45" s="570" t="s">
        <v>504</v>
      </c>
      <c r="E45" s="570" t="s">
        <v>486</v>
      </c>
      <c r="F45" s="570">
        <v>53</v>
      </c>
      <c r="G45" s="570" t="s">
        <v>1018</v>
      </c>
      <c r="H45" s="570">
        <v>1919</v>
      </c>
      <c r="I45" s="570">
        <v>0</v>
      </c>
      <c r="J45" s="570">
        <v>0</v>
      </c>
      <c r="K45" s="570">
        <v>0</v>
      </c>
      <c r="L45" s="570">
        <f t="shared" si="46"/>
        <v>1919</v>
      </c>
      <c r="M45" s="563">
        <f t="shared" si="47"/>
        <v>36.20754716981132</v>
      </c>
      <c r="N45" s="570" t="s">
        <v>1454</v>
      </c>
    </row>
    <row r="46" spans="1:14">
      <c r="A46" s="570" t="s">
        <v>22</v>
      </c>
      <c r="B46" s="749">
        <v>45720</v>
      </c>
      <c r="C46" s="749">
        <v>45730</v>
      </c>
      <c r="D46" s="570" t="s">
        <v>504</v>
      </c>
      <c r="E46" s="570" t="s">
        <v>486</v>
      </c>
      <c r="F46" s="570">
        <v>53</v>
      </c>
      <c r="G46" s="570" t="s">
        <v>1018</v>
      </c>
      <c r="H46" s="570">
        <v>1250</v>
      </c>
      <c r="I46" s="570">
        <v>0</v>
      </c>
      <c r="J46" s="570">
        <v>0</v>
      </c>
      <c r="K46" s="570">
        <v>0</v>
      </c>
      <c r="L46" s="570">
        <f t="shared" si="46"/>
        <v>1250</v>
      </c>
      <c r="M46" s="563">
        <f t="shared" si="47"/>
        <v>23.584905660377359</v>
      </c>
      <c r="N46" s="570" t="s">
        <v>1454</v>
      </c>
    </row>
    <row r="47" spans="1:14">
      <c r="A47" s="570" t="s">
        <v>22</v>
      </c>
      <c r="B47" s="749">
        <v>45731</v>
      </c>
      <c r="C47" s="749">
        <v>45747</v>
      </c>
      <c r="D47" s="570" t="s">
        <v>504</v>
      </c>
      <c r="E47" s="570" t="s">
        <v>486</v>
      </c>
      <c r="F47" s="570">
        <v>53</v>
      </c>
      <c r="G47" s="570" t="s">
        <v>1018</v>
      </c>
      <c r="H47" s="570">
        <v>1469</v>
      </c>
      <c r="I47" s="570">
        <v>0</v>
      </c>
      <c r="J47" s="570">
        <v>0</v>
      </c>
      <c r="K47" s="570">
        <v>0</v>
      </c>
      <c r="L47" s="570">
        <f t="shared" ref="L47:L49" si="48">SUM(H47:K47)</f>
        <v>1469</v>
      </c>
      <c r="M47" s="563">
        <f t="shared" ref="M47:M49" si="49">L47/F47</f>
        <v>27.716981132075471</v>
      </c>
      <c r="N47" s="570" t="s">
        <v>1454</v>
      </c>
    </row>
    <row r="48" spans="1:14">
      <c r="A48" s="570" t="s">
        <v>13</v>
      </c>
      <c r="B48" s="749">
        <v>45731</v>
      </c>
      <c r="C48" s="749">
        <v>45737</v>
      </c>
      <c r="D48" s="570" t="s">
        <v>504</v>
      </c>
      <c r="E48" s="570" t="s">
        <v>486</v>
      </c>
      <c r="F48" s="570">
        <v>53</v>
      </c>
      <c r="G48" s="570" t="s">
        <v>1018</v>
      </c>
      <c r="H48" s="581">
        <v>1250</v>
      </c>
      <c r="I48" s="570">
        <v>0</v>
      </c>
      <c r="J48" s="570">
        <v>0</v>
      </c>
      <c r="K48" s="570">
        <v>0</v>
      </c>
      <c r="L48" s="570">
        <f t="shared" si="48"/>
        <v>1250</v>
      </c>
      <c r="M48" s="563">
        <f t="shared" si="49"/>
        <v>23.584905660377359</v>
      </c>
      <c r="N48" s="570" t="s">
        <v>1454</v>
      </c>
    </row>
    <row r="49" spans="1:14">
      <c r="A49" s="570" t="s">
        <v>23</v>
      </c>
      <c r="B49" s="749">
        <v>45731</v>
      </c>
      <c r="C49" s="571">
        <v>45740</v>
      </c>
      <c r="D49" s="570" t="s">
        <v>504</v>
      </c>
      <c r="E49" s="570" t="s">
        <v>486</v>
      </c>
      <c r="F49" s="570">
        <v>53</v>
      </c>
      <c r="G49" s="570" t="s">
        <v>1018</v>
      </c>
      <c r="H49" s="570">
        <v>1600</v>
      </c>
      <c r="I49" s="570">
        <v>0</v>
      </c>
      <c r="J49" s="570">
        <v>0</v>
      </c>
      <c r="K49" s="570">
        <v>0</v>
      </c>
      <c r="L49" s="570">
        <f t="shared" si="48"/>
        <v>1600</v>
      </c>
      <c r="M49" s="563">
        <f t="shared" si="49"/>
        <v>30.188679245283019</v>
      </c>
      <c r="N49" s="570" t="s">
        <v>1454</v>
      </c>
    </row>
    <row r="50" spans="1:14">
      <c r="A50" s="570" t="s">
        <v>23</v>
      </c>
      <c r="B50" s="749">
        <v>45731</v>
      </c>
      <c r="C50" s="571">
        <v>45740</v>
      </c>
      <c r="D50" s="570" t="s">
        <v>504</v>
      </c>
      <c r="E50" s="570" t="s">
        <v>486</v>
      </c>
      <c r="F50" s="570">
        <v>53</v>
      </c>
      <c r="G50" s="570" t="s">
        <v>1018</v>
      </c>
      <c r="H50" s="570">
        <v>1490</v>
      </c>
      <c r="I50" s="570">
        <v>0</v>
      </c>
      <c r="J50" s="570">
        <v>0</v>
      </c>
      <c r="K50" s="570">
        <v>0</v>
      </c>
      <c r="L50" s="570">
        <f t="shared" ref="L50" si="50">SUM(H50:K50)</f>
        <v>1490</v>
      </c>
      <c r="M50" s="563">
        <f t="shared" ref="M50" si="51">L50/F50</f>
        <v>28.113207547169811</v>
      </c>
      <c r="N50" s="570" t="s">
        <v>1454</v>
      </c>
    </row>
    <row r="51" spans="1:14" ht="30">
      <c r="A51" s="570" t="s">
        <v>22</v>
      </c>
      <c r="B51" s="571">
        <v>45729</v>
      </c>
      <c r="C51" s="571">
        <v>45738</v>
      </c>
      <c r="D51" s="570" t="s">
        <v>504</v>
      </c>
      <c r="E51" s="570" t="s">
        <v>486</v>
      </c>
      <c r="F51" s="570">
        <v>47</v>
      </c>
      <c r="G51" s="570" t="s">
        <v>1018</v>
      </c>
      <c r="H51" s="570">
        <v>1469</v>
      </c>
      <c r="I51" s="570">
        <v>0</v>
      </c>
      <c r="J51" s="570">
        <v>0</v>
      </c>
      <c r="K51" s="570">
        <v>0</v>
      </c>
      <c r="L51" s="570">
        <f t="shared" ref="L51" si="52">SUM(H51:K51)</f>
        <v>1469</v>
      </c>
      <c r="M51" s="563">
        <f t="shared" ref="M51" si="53">L51/F51</f>
        <v>31.25531914893617</v>
      </c>
      <c r="N51" s="597" t="s">
        <v>1574</v>
      </c>
    </row>
    <row r="52" spans="1:14">
      <c r="A52" s="570" t="s">
        <v>22</v>
      </c>
      <c r="B52" s="571">
        <v>45748</v>
      </c>
      <c r="C52" s="571">
        <v>45761</v>
      </c>
      <c r="D52" s="570" t="s">
        <v>504</v>
      </c>
      <c r="E52" s="570" t="s">
        <v>486</v>
      </c>
      <c r="F52" s="570">
        <v>53</v>
      </c>
      <c r="G52" s="570" t="s">
        <v>1018</v>
      </c>
      <c r="H52" s="570">
        <v>1634</v>
      </c>
      <c r="I52" s="570">
        <v>0</v>
      </c>
      <c r="J52" s="570">
        <v>0</v>
      </c>
      <c r="K52" s="570">
        <v>0</v>
      </c>
      <c r="L52" s="570">
        <f t="shared" ref="L52:L53" si="54">SUM(H52:K52)</f>
        <v>1634</v>
      </c>
      <c r="M52" s="563">
        <f t="shared" ref="M52:M53" si="55">L52/F52</f>
        <v>30.830188679245282</v>
      </c>
      <c r="N52" s="570" t="s">
        <v>1454</v>
      </c>
    </row>
    <row r="53" spans="1:14">
      <c r="A53" s="570" t="s">
        <v>23</v>
      </c>
      <c r="B53" s="571">
        <v>45748</v>
      </c>
      <c r="C53" s="571">
        <v>45754</v>
      </c>
      <c r="D53" s="570" t="s">
        <v>504</v>
      </c>
      <c r="E53" s="570" t="s">
        <v>486</v>
      </c>
      <c r="F53" s="570">
        <v>65</v>
      </c>
      <c r="G53" s="570" t="s">
        <v>499</v>
      </c>
      <c r="H53" s="570">
        <v>1490</v>
      </c>
      <c r="I53" s="570">
        <v>0</v>
      </c>
      <c r="J53" s="570">
        <v>0</v>
      </c>
      <c r="K53" s="570">
        <v>0</v>
      </c>
      <c r="L53" s="570">
        <f t="shared" si="54"/>
        <v>1490</v>
      </c>
      <c r="M53" s="563">
        <f t="shared" si="55"/>
        <v>22.923076923076923</v>
      </c>
      <c r="N53" s="570" t="s">
        <v>1454</v>
      </c>
    </row>
    <row r="54" spans="1:14">
      <c r="A54" s="570" t="s">
        <v>23</v>
      </c>
      <c r="B54" s="571">
        <v>45757</v>
      </c>
      <c r="C54" s="571">
        <v>45769</v>
      </c>
      <c r="D54" s="570" t="s">
        <v>504</v>
      </c>
      <c r="E54" s="570" t="s">
        <v>486</v>
      </c>
      <c r="F54" s="570">
        <v>65</v>
      </c>
      <c r="G54" s="570" t="s">
        <v>499</v>
      </c>
      <c r="H54" s="570">
        <v>2115</v>
      </c>
      <c r="I54" s="570">
        <v>0</v>
      </c>
      <c r="J54" s="570">
        <v>0</v>
      </c>
      <c r="K54" s="570">
        <v>0</v>
      </c>
      <c r="L54" s="570">
        <f t="shared" ref="L54:L56" si="56">SUM(H54:K54)</f>
        <v>2115</v>
      </c>
      <c r="M54" s="563">
        <f t="shared" ref="M54:M56" si="57">L54/F54</f>
        <v>32.53846153846154</v>
      </c>
      <c r="N54" s="570" t="s">
        <v>1454</v>
      </c>
    </row>
    <row r="55" spans="1:14">
      <c r="A55" s="570" t="s">
        <v>22</v>
      </c>
      <c r="B55" s="571">
        <v>45762</v>
      </c>
      <c r="C55" s="571">
        <v>45767</v>
      </c>
      <c r="D55" s="570" t="s">
        <v>504</v>
      </c>
      <c r="E55" s="570" t="s">
        <v>486</v>
      </c>
      <c r="F55" s="570">
        <v>50.284999999999997</v>
      </c>
      <c r="G55" s="570" t="s">
        <v>1018</v>
      </c>
      <c r="H55" s="570">
        <v>1634</v>
      </c>
      <c r="I55" s="570">
        <v>0</v>
      </c>
      <c r="J55" s="570">
        <v>0</v>
      </c>
      <c r="K55" s="570">
        <v>0</v>
      </c>
      <c r="L55" s="570">
        <f>SUM(H55:K55)</f>
        <v>1634</v>
      </c>
      <c r="M55" s="563">
        <f>L55/F55</f>
        <v>32.494779755394255</v>
      </c>
      <c r="N55" s="570" t="s">
        <v>1612</v>
      </c>
    </row>
    <row r="56" spans="1:14">
      <c r="A56" s="570" t="s">
        <v>22</v>
      </c>
      <c r="B56" s="571">
        <v>45778</v>
      </c>
      <c r="C56" s="571">
        <v>45782</v>
      </c>
      <c r="D56" s="570" t="s">
        <v>504</v>
      </c>
      <c r="E56" s="570" t="s">
        <v>486</v>
      </c>
      <c r="F56" s="570">
        <v>53</v>
      </c>
      <c r="G56" s="570" t="s">
        <v>1018</v>
      </c>
      <c r="H56" s="570">
        <v>1634</v>
      </c>
      <c r="I56" s="570">
        <v>0</v>
      </c>
      <c r="J56" s="570">
        <v>0</v>
      </c>
      <c r="K56" s="570">
        <v>0</v>
      </c>
      <c r="L56" s="570">
        <f t="shared" si="56"/>
        <v>1634</v>
      </c>
      <c r="M56" s="563">
        <f t="shared" si="57"/>
        <v>30.830188679245282</v>
      </c>
      <c r="N56" s="570" t="s">
        <v>1454</v>
      </c>
    </row>
    <row r="57" spans="1:14">
      <c r="A57" s="570" t="s">
        <v>22</v>
      </c>
      <c r="B57" s="571">
        <v>45783</v>
      </c>
      <c r="C57" s="571">
        <v>45791</v>
      </c>
      <c r="D57" s="570" t="s">
        <v>504</v>
      </c>
      <c r="E57" s="570" t="s">
        <v>486</v>
      </c>
      <c r="F57" s="570">
        <v>53</v>
      </c>
      <c r="G57" s="570" t="s">
        <v>1018</v>
      </c>
      <c r="H57" s="570">
        <v>1150</v>
      </c>
      <c r="I57" s="570">
        <v>0</v>
      </c>
      <c r="J57" s="570">
        <v>0</v>
      </c>
      <c r="K57" s="570">
        <v>0</v>
      </c>
      <c r="L57" s="570">
        <f t="shared" ref="L57" si="58">SUM(H57:K57)</f>
        <v>1150</v>
      </c>
      <c r="M57" s="563">
        <f t="shared" ref="M57" si="59">L57/F57</f>
        <v>21.69811320754717</v>
      </c>
      <c r="N57" s="570" t="s">
        <v>1454</v>
      </c>
    </row>
    <row r="58" spans="1:14">
      <c r="A58" s="570" t="s">
        <v>22</v>
      </c>
      <c r="B58" s="571">
        <v>45792</v>
      </c>
      <c r="C58" s="571">
        <v>45798</v>
      </c>
      <c r="D58" s="570" t="s">
        <v>504</v>
      </c>
      <c r="E58" s="570" t="s">
        <v>486</v>
      </c>
      <c r="F58" s="570">
        <v>53</v>
      </c>
      <c r="G58" s="570" t="s">
        <v>1018</v>
      </c>
      <c r="H58" s="570">
        <v>1384</v>
      </c>
      <c r="I58" s="570">
        <v>0</v>
      </c>
      <c r="J58" s="570">
        <v>0</v>
      </c>
      <c r="K58" s="570">
        <v>0</v>
      </c>
      <c r="L58" s="570">
        <f t="shared" ref="L58" si="60">SUM(H58:K58)</f>
        <v>1384</v>
      </c>
      <c r="M58" s="563">
        <f t="shared" ref="M58" si="61">L58/F58</f>
        <v>26.113207547169811</v>
      </c>
      <c r="N58" s="570" t="s">
        <v>1454</v>
      </c>
    </row>
    <row r="59" spans="1:14">
      <c r="A59" s="570" t="s">
        <v>22</v>
      </c>
      <c r="B59" s="571">
        <v>45799</v>
      </c>
      <c r="C59" s="571">
        <v>45808</v>
      </c>
      <c r="D59" s="570" t="s">
        <v>504</v>
      </c>
      <c r="E59" s="570" t="s">
        <v>486</v>
      </c>
      <c r="F59" s="570">
        <v>53</v>
      </c>
      <c r="G59" s="570" t="s">
        <v>1018</v>
      </c>
      <c r="H59" s="570">
        <v>2450</v>
      </c>
      <c r="I59" s="570">
        <v>0</v>
      </c>
      <c r="J59" s="570">
        <v>0</v>
      </c>
      <c r="K59" s="570">
        <v>0</v>
      </c>
      <c r="L59" s="570">
        <f t="shared" ref="L59" si="62">SUM(H59:K59)</f>
        <v>2450</v>
      </c>
      <c r="M59" s="563">
        <f t="shared" ref="M59" si="63">L59/F59</f>
        <v>46.226415094339622</v>
      </c>
      <c r="N59" s="570" t="s">
        <v>1454</v>
      </c>
    </row>
    <row r="60" spans="1:14">
      <c r="A60" s="570" t="s">
        <v>22</v>
      </c>
      <c r="B60" s="571">
        <v>45809</v>
      </c>
      <c r="C60" s="571">
        <v>45817</v>
      </c>
      <c r="D60" s="570" t="s">
        <v>504</v>
      </c>
      <c r="E60" s="570" t="s">
        <v>486</v>
      </c>
      <c r="F60" s="570">
        <v>53</v>
      </c>
      <c r="G60" s="570" t="s">
        <v>1018</v>
      </c>
      <c r="H60" s="570">
        <v>5100</v>
      </c>
      <c r="I60" s="570">
        <v>0</v>
      </c>
      <c r="J60" s="570">
        <v>0</v>
      </c>
      <c r="K60" s="570">
        <v>0</v>
      </c>
      <c r="L60" s="570">
        <f t="shared" ref="L60" si="64">SUM(H60:K60)</f>
        <v>5100</v>
      </c>
      <c r="M60" s="563">
        <f t="shared" ref="M60" si="65">L60/F60</f>
        <v>96.226415094339629</v>
      </c>
      <c r="N60" s="570" t="s">
        <v>1454</v>
      </c>
    </row>
    <row r="61" spans="1:14">
      <c r="A61" s="570" t="s">
        <v>22</v>
      </c>
      <c r="B61" s="571">
        <v>45818</v>
      </c>
      <c r="C61" s="571">
        <v>45826</v>
      </c>
      <c r="D61" s="570" t="s">
        <v>504</v>
      </c>
      <c r="E61" s="570" t="s">
        <v>486</v>
      </c>
      <c r="F61" s="570">
        <v>53</v>
      </c>
      <c r="G61" s="570" t="s">
        <v>1018</v>
      </c>
      <c r="H61" s="570">
        <v>4100</v>
      </c>
      <c r="I61" s="570">
        <v>0</v>
      </c>
      <c r="J61" s="570">
        <v>0</v>
      </c>
      <c r="K61" s="570">
        <v>0</v>
      </c>
      <c r="L61" s="570">
        <f t="shared" ref="L61:L62" si="66">SUM(H61:K61)</f>
        <v>4100</v>
      </c>
      <c r="M61" s="563">
        <f t="shared" ref="M61:M62" si="67">L61/F61</f>
        <v>77.35849056603773</v>
      </c>
      <c r="N61" s="570" t="s">
        <v>1454</v>
      </c>
    </row>
    <row r="62" spans="1:14">
      <c r="A62" s="570" t="s">
        <v>23</v>
      </c>
      <c r="B62" s="571">
        <v>45826</v>
      </c>
      <c r="C62" s="571">
        <v>45832</v>
      </c>
      <c r="D62" s="570" t="s">
        <v>504</v>
      </c>
      <c r="E62" s="570" t="s">
        <v>486</v>
      </c>
      <c r="F62" s="570">
        <v>53</v>
      </c>
      <c r="G62" s="570" t="s">
        <v>1018</v>
      </c>
      <c r="H62" s="570">
        <v>3650</v>
      </c>
      <c r="I62" s="570">
        <v>0</v>
      </c>
      <c r="J62" s="570">
        <v>0</v>
      </c>
      <c r="K62" s="570">
        <v>0</v>
      </c>
      <c r="L62" s="570">
        <f t="shared" si="66"/>
        <v>3650</v>
      </c>
      <c r="M62" s="563">
        <f t="shared" si="67"/>
        <v>68.867924528301884</v>
      </c>
      <c r="N62" s="570" t="s">
        <v>1454</v>
      </c>
    </row>
    <row r="63" spans="1:14">
      <c r="A63" s="570" t="s">
        <v>23</v>
      </c>
      <c r="B63" s="571">
        <v>45833</v>
      </c>
      <c r="C63" s="571">
        <v>45838</v>
      </c>
      <c r="D63" s="570" t="s">
        <v>504</v>
      </c>
      <c r="E63" s="570" t="s">
        <v>486</v>
      </c>
      <c r="F63" s="570">
        <v>53</v>
      </c>
      <c r="G63" s="570" t="s">
        <v>1018</v>
      </c>
      <c r="H63" s="570">
        <v>2950</v>
      </c>
      <c r="I63" s="570">
        <v>0</v>
      </c>
      <c r="J63" s="570">
        <v>0</v>
      </c>
      <c r="K63" s="570">
        <v>0</v>
      </c>
      <c r="L63" s="570">
        <f t="shared" ref="L63" si="68">SUM(H63:K63)</f>
        <v>2950</v>
      </c>
      <c r="M63" s="563">
        <f t="shared" ref="M63" si="69">L63/F63</f>
        <v>55.660377358490564</v>
      </c>
      <c r="N63" s="570" t="s">
        <v>1454</v>
      </c>
    </row>
    <row r="64" spans="1:14">
      <c r="A64" s="570" t="s">
        <v>15</v>
      </c>
      <c r="B64" s="571">
        <v>45839</v>
      </c>
      <c r="C64" s="571">
        <v>45845</v>
      </c>
      <c r="D64" s="570" t="s">
        <v>504</v>
      </c>
      <c r="E64" s="570" t="s">
        <v>486</v>
      </c>
      <c r="F64" s="570">
        <v>53</v>
      </c>
      <c r="G64" s="570" t="s">
        <v>1018</v>
      </c>
      <c r="H64" s="570">
        <v>2515</v>
      </c>
      <c r="I64" s="570">
        <v>0</v>
      </c>
      <c r="J64" s="570">
        <v>0</v>
      </c>
      <c r="K64" s="570">
        <v>0</v>
      </c>
      <c r="L64" s="570">
        <f t="shared" ref="L64" si="70">SUM(H64:K64)</f>
        <v>2515</v>
      </c>
      <c r="M64" s="563">
        <f t="shared" ref="M64" si="71">L64/F64</f>
        <v>47.452830188679243</v>
      </c>
      <c r="N64" s="570" t="s">
        <v>1454</v>
      </c>
    </row>
    <row r="65" spans="1:14">
      <c r="A65" s="570" t="s">
        <v>13</v>
      </c>
      <c r="B65" s="571">
        <v>45846</v>
      </c>
      <c r="C65" s="571">
        <v>45853</v>
      </c>
      <c r="D65" s="570" t="s">
        <v>504</v>
      </c>
      <c r="E65" s="570" t="s">
        <v>486</v>
      </c>
      <c r="F65" s="570">
        <v>53</v>
      </c>
      <c r="G65" s="570" t="s">
        <v>1018</v>
      </c>
      <c r="H65" s="570">
        <v>2350</v>
      </c>
      <c r="I65" s="570">
        <v>0</v>
      </c>
      <c r="J65" s="570">
        <v>0</v>
      </c>
      <c r="K65" s="570">
        <v>0</v>
      </c>
      <c r="L65" s="570">
        <f t="shared" ref="L65" si="72">SUM(H65:K65)</f>
        <v>2350</v>
      </c>
      <c r="M65" s="563">
        <f t="shared" ref="M65" si="73">L65/F65</f>
        <v>44.339622641509436</v>
      </c>
      <c r="N65" s="570" t="s">
        <v>1454</v>
      </c>
    </row>
    <row r="66" spans="1:14">
      <c r="A66" s="570" t="s">
        <v>23</v>
      </c>
      <c r="B66" s="571">
        <v>45846</v>
      </c>
      <c r="C66" s="571">
        <v>45853</v>
      </c>
      <c r="D66" s="570" t="s">
        <v>504</v>
      </c>
      <c r="E66" s="570" t="s">
        <v>486</v>
      </c>
      <c r="F66" s="570">
        <v>53</v>
      </c>
      <c r="G66" s="570" t="s">
        <v>1018</v>
      </c>
      <c r="H66" s="570">
        <v>2400</v>
      </c>
      <c r="I66" s="570">
        <v>0</v>
      </c>
      <c r="J66" s="570">
        <v>0</v>
      </c>
      <c r="K66" s="570">
        <v>0</v>
      </c>
      <c r="L66" s="570">
        <f t="shared" ref="L66" si="74">SUM(H66:K66)</f>
        <v>2400</v>
      </c>
      <c r="M66" s="563">
        <f t="shared" ref="M66" si="75">L66/F66</f>
        <v>45.283018867924525</v>
      </c>
      <c r="N66" s="570" t="s">
        <v>1454</v>
      </c>
    </row>
    <row r="67" spans="1:14">
      <c r="A67" s="570" t="s">
        <v>22</v>
      </c>
      <c r="B67" s="571">
        <v>45846</v>
      </c>
      <c r="C67" s="571">
        <v>45853</v>
      </c>
      <c r="D67" s="570" t="s">
        <v>504</v>
      </c>
      <c r="E67" s="570" t="s">
        <v>486</v>
      </c>
      <c r="F67" s="570">
        <v>53</v>
      </c>
      <c r="G67" s="570" t="s">
        <v>1018</v>
      </c>
      <c r="H67" s="570">
        <v>2400</v>
      </c>
      <c r="I67" s="570">
        <v>0</v>
      </c>
      <c r="J67" s="570">
        <v>0</v>
      </c>
      <c r="K67" s="570">
        <v>0</v>
      </c>
      <c r="L67" s="570">
        <f t="shared" ref="L67" si="76">SUM(H67:K67)</f>
        <v>2400</v>
      </c>
      <c r="M67" s="563">
        <f t="shared" ref="M67" si="77">L67/F67</f>
        <v>45.283018867924525</v>
      </c>
      <c r="N67" s="570" t="s">
        <v>1712</v>
      </c>
    </row>
    <row r="68" spans="1:14">
      <c r="A68" s="570" t="s">
        <v>22</v>
      </c>
      <c r="B68" s="571">
        <v>45854</v>
      </c>
      <c r="C68" s="571">
        <v>45860</v>
      </c>
      <c r="D68" s="570" t="s">
        <v>504</v>
      </c>
      <c r="E68" s="570" t="s">
        <v>486</v>
      </c>
      <c r="F68" s="570">
        <v>53</v>
      </c>
      <c r="G68" s="570" t="s">
        <v>1018</v>
      </c>
      <c r="H68" s="570">
        <v>2234</v>
      </c>
      <c r="I68" s="570">
        <v>0</v>
      </c>
      <c r="J68" s="570">
        <v>0</v>
      </c>
      <c r="K68" s="570">
        <v>0</v>
      </c>
      <c r="L68" s="570">
        <f t="shared" ref="L68" si="78">SUM(H68:K68)</f>
        <v>2234</v>
      </c>
      <c r="M68" s="563">
        <f t="shared" ref="M68" si="79">L68/F68</f>
        <v>42.150943396226417</v>
      </c>
      <c r="N68" s="570" t="s">
        <v>1712</v>
      </c>
    </row>
    <row r="69" spans="1:14">
      <c r="A69" s="570" t="s">
        <v>22</v>
      </c>
      <c r="B69" s="571">
        <v>45861</v>
      </c>
      <c r="C69" s="571">
        <v>45869</v>
      </c>
      <c r="D69" s="570" t="s">
        <v>504</v>
      </c>
      <c r="E69" s="570" t="s">
        <v>486</v>
      </c>
      <c r="F69" s="570">
        <v>53</v>
      </c>
      <c r="G69" s="570" t="s">
        <v>1018</v>
      </c>
      <c r="H69" s="570">
        <v>1735</v>
      </c>
      <c r="I69" s="570">
        <v>0</v>
      </c>
      <c r="J69" s="570">
        <v>0</v>
      </c>
      <c r="K69" s="570">
        <v>0</v>
      </c>
      <c r="L69" s="570">
        <f t="shared" ref="L69" si="80">SUM(H69:K69)</f>
        <v>1735</v>
      </c>
      <c r="M69" s="563">
        <f t="shared" ref="M69" si="81">L69/F69</f>
        <v>32.735849056603776</v>
      </c>
      <c r="N69" s="570" t="s">
        <v>1730</v>
      </c>
    </row>
    <row r="70" spans="1:14">
      <c r="A70" s="570" t="s">
        <v>22</v>
      </c>
      <c r="B70" s="571">
        <v>45870</v>
      </c>
      <c r="C70" s="571">
        <v>45875</v>
      </c>
      <c r="D70" s="570" t="s">
        <v>504</v>
      </c>
      <c r="E70" s="570" t="s">
        <v>486</v>
      </c>
      <c r="F70" s="570">
        <v>53</v>
      </c>
      <c r="G70" s="570" t="s">
        <v>1018</v>
      </c>
      <c r="H70" s="570">
        <v>1800</v>
      </c>
      <c r="I70" s="570">
        <v>0</v>
      </c>
      <c r="J70" s="570">
        <v>0</v>
      </c>
      <c r="K70" s="570">
        <v>0</v>
      </c>
      <c r="L70" s="570">
        <f t="shared" ref="L70:L72" si="82">SUM(H70:K70)</f>
        <v>1800</v>
      </c>
      <c r="M70" s="563">
        <f t="shared" ref="M70:M72" si="83">L70/F70</f>
        <v>33.962264150943398</v>
      </c>
      <c r="N70" s="570" t="s">
        <v>1730</v>
      </c>
    </row>
    <row r="71" spans="1:14">
      <c r="A71" s="570" t="s">
        <v>13</v>
      </c>
      <c r="B71" s="571">
        <v>45876</v>
      </c>
      <c r="C71" s="571">
        <v>45883</v>
      </c>
      <c r="D71" s="570" t="s">
        <v>504</v>
      </c>
      <c r="E71" s="570" t="s">
        <v>486</v>
      </c>
      <c r="F71" s="570">
        <v>53</v>
      </c>
      <c r="G71" s="570" t="s">
        <v>1018</v>
      </c>
      <c r="H71" s="570">
        <v>2194</v>
      </c>
      <c r="I71" s="570">
        <v>0</v>
      </c>
      <c r="J71" s="570">
        <v>0</v>
      </c>
      <c r="K71" s="570">
        <v>0</v>
      </c>
      <c r="L71" s="570">
        <f t="shared" si="82"/>
        <v>2194</v>
      </c>
      <c r="M71" s="563">
        <f t="shared" si="83"/>
        <v>41.39622641509434</v>
      </c>
      <c r="N71" s="570" t="s">
        <v>1454</v>
      </c>
    </row>
    <row r="72" spans="1:14">
      <c r="A72" s="570" t="s">
        <v>23</v>
      </c>
      <c r="B72" s="571">
        <v>45884</v>
      </c>
      <c r="C72" s="571">
        <v>45890</v>
      </c>
      <c r="D72" s="570" t="s">
        <v>504</v>
      </c>
      <c r="E72" s="570" t="s">
        <v>486</v>
      </c>
      <c r="F72" s="570">
        <v>53</v>
      </c>
      <c r="G72" s="570" t="s">
        <v>1018</v>
      </c>
      <c r="H72" s="570">
        <v>2550</v>
      </c>
      <c r="I72" s="570">
        <v>0</v>
      </c>
      <c r="J72" s="570">
        <v>0</v>
      </c>
      <c r="K72" s="570">
        <v>0</v>
      </c>
      <c r="L72" s="570">
        <f t="shared" si="82"/>
        <v>2550</v>
      </c>
      <c r="M72" s="563">
        <f t="shared" si="83"/>
        <v>48.113207547169814</v>
      </c>
      <c r="N72" s="570" t="s">
        <v>1454</v>
      </c>
    </row>
    <row r="73" spans="1:14">
      <c r="A73" s="570" t="s">
        <v>22</v>
      </c>
      <c r="B73" s="571">
        <v>45884</v>
      </c>
      <c r="C73" s="571">
        <v>45890</v>
      </c>
      <c r="D73" s="570" t="s">
        <v>504</v>
      </c>
      <c r="E73" s="570" t="s">
        <v>486</v>
      </c>
      <c r="F73" s="570">
        <v>53</v>
      </c>
      <c r="G73" s="570" t="s">
        <v>1018</v>
      </c>
      <c r="H73" s="570">
        <v>1984</v>
      </c>
      <c r="I73" s="570">
        <v>0</v>
      </c>
      <c r="J73" s="570">
        <v>0</v>
      </c>
      <c r="K73" s="570">
        <v>0</v>
      </c>
      <c r="L73" s="570">
        <f t="shared" ref="L73:L74" si="84">SUM(H73:K73)</f>
        <v>1984</v>
      </c>
      <c r="M73" s="563">
        <f t="shared" ref="M73:M74" si="85">L73/F73</f>
        <v>37.433962264150942</v>
      </c>
      <c r="N73" s="570" t="s">
        <v>1730</v>
      </c>
    </row>
    <row r="74" spans="1:14">
      <c r="A74" s="570" t="s">
        <v>23</v>
      </c>
      <c r="B74" s="571">
        <v>45891</v>
      </c>
      <c r="C74" s="571">
        <v>45900</v>
      </c>
      <c r="D74" s="570" t="s">
        <v>504</v>
      </c>
      <c r="E74" s="570" t="s">
        <v>486</v>
      </c>
      <c r="F74" s="570">
        <v>53</v>
      </c>
      <c r="G74" s="570" t="s">
        <v>1018</v>
      </c>
      <c r="H74" s="570">
        <v>2150</v>
      </c>
      <c r="I74" s="570">
        <v>0</v>
      </c>
      <c r="J74" s="570">
        <v>0</v>
      </c>
      <c r="K74" s="570">
        <v>0</v>
      </c>
      <c r="L74" s="570">
        <f t="shared" si="84"/>
        <v>2150</v>
      </c>
      <c r="M74" s="563">
        <f t="shared" si="85"/>
        <v>40.566037735849058</v>
      </c>
      <c r="N74" s="570" t="s">
        <v>1454</v>
      </c>
    </row>
    <row r="75" spans="1:14">
      <c r="A75" s="570" t="s">
        <v>23</v>
      </c>
      <c r="B75" s="571">
        <v>45901</v>
      </c>
      <c r="C75" s="571">
        <v>45907</v>
      </c>
      <c r="D75" s="570" t="s">
        <v>504</v>
      </c>
      <c r="E75" s="570" t="s">
        <v>486</v>
      </c>
      <c r="F75" s="570">
        <v>53</v>
      </c>
      <c r="G75" s="570" t="s">
        <v>1018</v>
      </c>
      <c r="H75" s="570">
        <v>2500</v>
      </c>
      <c r="I75" s="570">
        <v>0</v>
      </c>
      <c r="J75" s="570">
        <v>0</v>
      </c>
      <c r="K75" s="570">
        <v>0</v>
      </c>
      <c r="L75" s="570">
        <f t="shared" ref="L75:L76" si="86">SUM(H75:K75)</f>
        <v>2500</v>
      </c>
      <c r="M75" s="563">
        <f t="shared" ref="M75:M76" si="87">L75/F75</f>
        <v>47.169811320754718</v>
      </c>
      <c r="N75" s="570" t="s">
        <v>1454</v>
      </c>
    </row>
    <row r="76" spans="1:14">
      <c r="A76" s="570" t="s">
        <v>22</v>
      </c>
      <c r="B76" s="571">
        <v>45901</v>
      </c>
      <c r="C76" s="571">
        <v>45907</v>
      </c>
      <c r="D76" s="570" t="s">
        <v>504</v>
      </c>
      <c r="E76" s="570" t="s">
        <v>486</v>
      </c>
      <c r="F76" s="570">
        <v>53</v>
      </c>
      <c r="G76" s="570" t="s">
        <v>1018</v>
      </c>
      <c r="H76" s="570">
        <v>2350</v>
      </c>
      <c r="I76" s="570">
        <v>0</v>
      </c>
      <c r="J76" s="570">
        <v>0</v>
      </c>
      <c r="K76" s="570">
        <v>0</v>
      </c>
      <c r="L76" s="570">
        <f t="shared" si="86"/>
        <v>2350</v>
      </c>
      <c r="M76" s="563">
        <f t="shared" si="87"/>
        <v>44.339622641509436</v>
      </c>
      <c r="N76" s="570" t="s">
        <v>1773</v>
      </c>
    </row>
    <row r="77" spans="1:14">
      <c r="A77" s="570" t="s">
        <v>22</v>
      </c>
      <c r="B77" s="571">
        <v>45908</v>
      </c>
      <c r="C77" s="571">
        <v>45915</v>
      </c>
      <c r="D77" s="570" t="s">
        <v>504</v>
      </c>
      <c r="E77" s="570" t="s">
        <v>486</v>
      </c>
      <c r="F77" s="570">
        <v>53</v>
      </c>
      <c r="G77" s="570" t="s">
        <v>1018</v>
      </c>
      <c r="H77" s="570">
        <v>2034</v>
      </c>
      <c r="I77" s="570">
        <v>0</v>
      </c>
      <c r="J77" s="570">
        <v>0</v>
      </c>
      <c r="K77" s="570">
        <v>0</v>
      </c>
      <c r="L77" s="570">
        <f t="shared" ref="L77:L79" si="88">SUM(H77:K77)</f>
        <v>2034</v>
      </c>
      <c r="M77" s="563">
        <f t="shared" ref="M77:M79" si="89">L77/F77</f>
        <v>38.377358490566039</v>
      </c>
      <c r="N77" s="570" t="s">
        <v>1773</v>
      </c>
    </row>
    <row r="78" spans="1:14">
      <c r="A78" s="570" t="s">
        <v>13</v>
      </c>
      <c r="B78" s="571">
        <v>45916</v>
      </c>
      <c r="C78" s="571">
        <v>45921</v>
      </c>
      <c r="D78" s="570" t="s">
        <v>504</v>
      </c>
      <c r="E78" s="570" t="s">
        <v>486</v>
      </c>
      <c r="F78" s="570">
        <v>53</v>
      </c>
      <c r="G78" s="570" t="s">
        <v>1018</v>
      </c>
      <c r="H78" s="570">
        <v>1750</v>
      </c>
      <c r="I78" s="570">
        <v>0</v>
      </c>
      <c r="J78" s="570">
        <v>0</v>
      </c>
      <c r="K78" s="570">
        <v>0</v>
      </c>
      <c r="L78" s="570">
        <f t="shared" si="88"/>
        <v>1750</v>
      </c>
      <c r="M78" s="563">
        <f t="shared" si="89"/>
        <v>33.018867924528301</v>
      </c>
      <c r="N78" s="570" t="s">
        <v>1454</v>
      </c>
    </row>
    <row r="79" spans="1:14">
      <c r="A79" s="570" t="s">
        <v>23</v>
      </c>
      <c r="B79" s="571">
        <v>45916</v>
      </c>
      <c r="C79" s="571">
        <v>45921</v>
      </c>
      <c r="D79" s="570" t="s">
        <v>504</v>
      </c>
      <c r="E79" s="570" t="s">
        <v>486</v>
      </c>
      <c r="F79" s="570">
        <v>53</v>
      </c>
      <c r="G79" s="570" t="s">
        <v>1018</v>
      </c>
      <c r="H79" s="570">
        <v>1950</v>
      </c>
      <c r="I79" s="570">
        <v>0</v>
      </c>
      <c r="J79" s="570">
        <v>0</v>
      </c>
      <c r="K79" s="570">
        <v>0</v>
      </c>
      <c r="L79" s="570">
        <f t="shared" si="88"/>
        <v>1950</v>
      </c>
      <c r="M79" s="563">
        <f t="shared" si="89"/>
        <v>36.79245283018868</v>
      </c>
      <c r="N79" s="570" t="s">
        <v>1454</v>
      </c>
    </row>
    <row r="80" spans="1:14">
      <c r="A80" s="570" t="s">
        <v>22</v>
      </c>
      <c r="B80" s="571">
        <v>45916</v>
      </c>
      <c r="C80" s="571">
        <v>45921</v>
      </c>
      <c r="D80" s="570" t="s">
        <v>504</v>
      </c>
      <c r="E80" s="570" t="s">
        <v>486</v>
      </c>
      <c r="F80" s="570">
        <v>53</v>
      </c>
      <c r="G80" s="570" t="s">
        <v>1018</v>
      </c>
      <c r="H80" s="570">
        <v>1750</v>
      </c>
      <c r="I80" s="570">
        <v>0</v>
      </c>
      <c r="J80" s="570">
        <v>0</v>
      </c>
      <c r="K80" s="570">
        <v>0</v>
      </c>
      <c r="L80" s="570">
        <f t="shared" ref="L80" si="90">SUM(H80:K80)</f>
        <v>1750</v>
      </c>
      <c r="M80" s="563">
        <f t="shared" ref="M80" si="91">L80/F80</f>
        <v>33.018867924528301</v>
      </c>
      <c r="N80" s="570" t="s">
        <v>1773</v>
      </c>
    </row>
    <row r="81" spans="1:14">
      <c r="A81" s="570" t="s">
        <v>22</v>
      </c>
      <c r="B81" s="571">
        <v>45922</v>
      </c>
      <c r="C81" s="571">
        <v>45944</v>
      </c>
      <c r="D81" s="570" t="s">
        <v>504</v>
      </c>
      <c r="E81" s="570" t="s">
        <v>486</v>
      </c>
      <c r="F81" s="570">
        <v>53</v>
      </c>
      <c r="G81" s="570" t="s">
        <v>1018</v>
      </c>
      <c r="H81" s="570">
        <v>1334</v>
      </c>
      <c r="I81" s="570">
        <v>0</v>
      </c>
      <c r="J81" s="570">
        <v>0</v>
      </c>
      <c r="K81" s="570">
        <v>0</v>
      </c>
      <c r="L81" s="570">
        <f t="shared" ref="L81" si="92">SUM(H81:K81)</f>
        <v>1334</v>
      </c>
      <c r="M81" s="563">
        <f t="shared" ref="M81" si="93">L81/F81</f>
        <v>25.169811320754718</v>
      </c>
      <c r="N81" s="570" t="s">
        <v>1773</v>
      </c>
    </row>
    <row r="82" spans="1:14" ht="15.75" customHeight="1">
      <c r="A82" s="570" t="s">
        <v>22</v>
      </c>
      <c r="B82" s="571">
        <v>45915</v>
      </c>
      <c r="C82" s="571">
        <v>45952</v>
      </c>
      <c r="D82" s="570" t="s">
        <v>504</v>
      </c>
      <c r="E82" s="570" t="s">
        <v>486</v>
      </c>
      <c r="F82" s="570">
        <v>53</v>
      </c>
      <c r="G82" s="570" t="s">
        <v>1018</v>
      </c>
      <c r="H82" s="570">
        <v>1534</v>
      </c>
      <c r="I82" s="570">
        <v>0</v>
      </c>
      <c r="J82" s="570">
        <v>0</v>
      </c>
      <c r="K82" s="570">
        <v>0</v>
      </c>
      <c r="L82" s="570">
        <f t="shared" ref="L82" si="94">SUM(H82:K82)</f>
        <v>1534</v>
      </c>
      <c r="M82" s="563">
        <f t="shared" ref="M82" si="95">L82/F82</f>
        <v>28.943396226415093</v>
      </c>
      <c r="N82" s="570" t="s">
        <v>1773</v>
      </c>
    </row>
    <row r="83" spans="1:14">
      <c r="A83" s="570" t="s">
        <v>22</v>
      </c>
      <c r="B83" s="571">
        <v>45953</v>
      </c>
      <c r="C83" s="571">
        <v>45961</v>
      </c>
      <c r="D83" s="570" t="s">
        <v>504</v>
      </c>
      <c r="E83" s="570" t="s">
        <v>486</v>
      </c>
      <c r="F83" s="570">
        <v>53</v>
      </c>
      <c r="G83" s="570" t="s">
        <v>1018</v>
      </c>
      <c r="H83" s="570">
        <v>1734</v>
      </c>
      <c r="I83" s="570">
        <v>0</v>
      </c>
      <c r="J83" s="570">
        <v>0</v>
      </c>
      <c r="K83" s="570">
        <v>0</v>
      </c>
      <c r="L83" s="570">
        <f t="shared" ref="L83:L84" si="96">SUM(H83:K83)</f>
        <v>1734</v>
      </c>
      <c r="M83" s="563">
        <f t="shared" ref="M83:M84" si="97">L83/F83</f>
        <v>32.716981132075475</v>
      </c>
      <c r="N83" s="570" t="s">
        <v>1773</v>
      </c>
    </row>
    <row r="84" spans="1:14">
      <c r="A84" s="570" t="s">
        <v>23</v>
      </c>
      <c r="B84" s="571">
        <v>45962</v>
      </c>
      <c r="C84" s="571">
        <v>45968</v>
      </c>
      <c r="D84" s="570" t="s">
        <v>504</v>
      </c>
      <c r="E84" s="570" t="s">
        <v>486</v>
      </c>
      <c r="F84" s="570">
        <v>53</v>
      </c>
      <c r="G84" s="570" t="s">
        <v>1018</v>
      </c>
      <c r="H84" s="570">
        <v>1550</v>
      </c>
      <c r="I84" s="570">
        <v>0</v>
      </c>
      <c r="J84" s="570">
        <v>0</v>
      </c>
      <c r="K84" s="570">
        <v>0</v>
      </c>
      <c r="L84" s="570">
        <f t="shared" si="96"/>
        <v>1550</v>
      </c>
      <c r="M84" s="563">
        <f t="shared" si="97"/>
        <v>29.245283018867923</v>
      </c>
      <c r="N84" s="570" t="s">
        <v>1454</v>
      </c>
    </row>
    <row r="85" spans="1:14">
      <c r="A85" s="570" t="s">
        <v>23</v>
      </c>
      <c r="B85" s="571">
        <v>45969</v>
      </c>
      <c r="C85" s="571">
        <v>45978</v>
      </c>
      <c r="D85" s="570" t="s">
        <v>504</v>
      </c>
      <c r="E85" s="570" t="s">
        <v>486</v>
      </c>
      <c r="F85" s="570">
        <v>53</v>
      </c>
      <c r="G85" s="570" t="s">
        <v>1018</v>
      </c>
      <c r="H85" s="570">
        <v>1600</v>
      </c>
      <c r="I85" s="570">
        <v>0</v>
      </c>
      <c r="J85" s="570">
        <v>0</v>
      </c>
      <c r="K85" s="570">
        <v>0</v>
      </c>
      <c r="L85" s="570">
        <f t="shared" ref="L85:L86" si="98">SUM(H85:K85)</f>
        <v>1600</v>
      </c>
      <c r="M85" s="563">
        <f t="shared" ref="M85:M86" si="99">L85/F85</f>
        <v>30.188679245283019</v>
      </c>
      <c r="N85" s="570" t="s">
        <v>1454</v>
      </c>
    </row>
    <row r="86" spans="1:14">
      <c r="A86" s="570" t="s">
        <v>22</v>
      </c>
      <c r="B86" s="571">
        <v>45969</v>
      </c>
      <c r="C86" s="571">
        <v>45978</v>
      </c>
      <c r="D86" s="570" t="s">
        <v>504</v>
      </c>
      <c r="E86" s="570" t="s">
        <v>486</v>
      </c>
      <c r="F86" s="570">
        <v>53</v>
      </c>
      <c r="G86" s="570" t="s">
        <v>1018</v>
      </c>
      <c r="H86" s="570">
        <v>1734</v>
      </c>
      <c r="I86" s="570">
        <v>0</v>
      </c>
      <c r="J86" s="570">
        <v>0</v>
      </c>
      <c r="K86" s="570">
        <v>0</v>
      </c>
      <c r="L86" s="570">
        <f t="shared" si="98"/>
        <v>1734</v>
      </c>
      <c r="M86" s="563">
        <f t="shared" si="99"/>
        <v>32.716981132075475</v>
      </c>
      <c r="N86" s="570" t="s">
        <v>1773</v>
      </c>
    </row>
    <row r="87" spans="1:14">
      <c r="A87" s="570" t="s">
        <v>22</v>
      </c>
      <c r="B87" s="571">
        <v>45979</v>
      </c>
      <c r="C87" s="571">
        <v>45991</v>
      </c>
      <c r="D87" s="570" t="s">
        <v>504</v>
      </c>
      <c r="E87" s="570" t="s">
        <v>486</v>
      </c>
      <c r="F87" s="570">
        <v>53</v>
      </c>
      <c r="G87" s="570" t="s">
        <v>1018</v>
      </c>
      <c r="H87" s="570">
        <v>1329</v>
      </c>
      <c r="I87" s="570">
        <v>0</v>
      </c>
      <c r="J87" s="570">
        <v>0</v>
      </c>
      <c r="K87" s="570">
        <v>0</v>
      </c>
      <c r="L87" s="570">
        <f t="shared" ref="L87" si="100">SUM(H87:K87)</f>
        <v>1329</v>
      </c>
      <c r="M87" s="563">
        <f t="shared" ref="M87" si="101">L87/F87</f>
        <v>25.075471698113208</v>
      </c>
      <c r="N87" s="570" t="s">
        <v>1773</v>
      </c>
    </row>
    <row r="88" spans="1:14">
      <c r="A88" s="1043" t="s">
        <v>1939</v>
      </c>
      <c r="B88" s="1044">
        <v>45992</v>
      </c>
      <c r="C88" s="1044">
        <v>45998</v>
      </c>
      <c r="D88" s="1043" t="s">
        <v>504</v>
      </c>
      <c r="E88" s="1043" t="s">
        <v>486</v>
      </c>
      <c r="F88" s="1043">
        <v>53</v>
      </c>
      <c r="G88" s="1043" t="s">
        <v>1018</v>
      </c>
      <c r="H88" s="1043">
        <f>1329+1000</f>
        <v>2329</v>
      </c>
      <c r="I88" s="1043">
        <v>0</v>
      </c>
      <c r="J88" s="1043">
        <v>0</v>
      </c>
      <c r="K88" s="1043">
        <v>0</v>
      </c>
      <c r="L88" s="1043">
        <f t="shared" ref="L88" si="102">SUM(H88:K88)</f>
        <v>2329</v>
      </c>
      <c r="M88" s="1045">
        <f t="shared" ref="M88" si="103">L88/F88</f>
        <v>43.943396226415096</v>
      </c>
      <c r="N88" s="1043" t="s">
        <v>1940</v>
      </c>
    </row>
    <row r="90" spans="1:14">
      <c r="A90" s="1242" t="s">
        <v>1664</v>
      </c>
      <c r="B90" s="1242"/>
      <c r="C90" s="111"/>
      <c r="D90" s="111"/>
    </row>
    <row r="91" spans="1:14">
      <c r="A91" s="110" t="s">
        <v>1665</v>
      </c>
      <c r="B91" s="110" t="s">
        <v>1666</v>
      </c>
      <c r="D91" s="801"/>
    </row>
    <row r="92" spans="1:14">
      <c r="A92" s="746" t="s">
        <v>1746</v>
      </c>
      <c r="B92" s="746" t="s">
        <v>1587</v>
      </c>
    </row>
    <row r="93" spans="1:14">
      <c r="A93" s="746" t="s">
        <v>1660</v>
      </c>
      <c r="B93" s="746" t="s">
        <v>1587</v>
      </c>
    </row>
    <row r="94" spans="1:14">
      <c r="A94" s="746" t="s">
        <v>1661</v>
      </c>
      <c r="B94" s="746" t="s">
        <v>1587</v>
      </c>
    </row>
    <row r="95" spans="1:14">
      <c r="A95" s="746" t="s">
        <v>1662</v>
      </c>
      <c r="B95" s="746" t="s">
        <v>1587</v>
      </c>
      <c r="C95" s="842" t="s">
        <v>1872</v>
      </c>
    </row>
    <row r="96" spans="1:14">
      <c r="A96" s="746" t="s">
        <v>1233</v>
      </c>
      <c r="B96" s="746" t="s">
        <v>1587</v>
      </c>
    </row>
    <row r="97" spans="1:2">
      <c r="A97" s="746" t="s">
        <v>1750</v>
      </c>
      <c r="B97" s="746" t="s">
        <v>1587</v>
      </c>
    </row>
    <row r="98" spans="1:2">
      <c r="A98" s="746" t="s">
        <v>1747</v>
      </c>
      <c r="B98" s="746" t="s">
        <v>1587</v>
      </c>
    </row>
    <row r="99" spans="1:2">
      <c r="A99" s="746" t="s">
        <v>1748</v>
      </c>
      <c r="B99" s="746" t="s">
        <v>1587</v>
      </c>
    </row>
    <row r="100" spans="1:2">
      <c r="A100" s="746" t="s">
        <v>22</v>
      </c>
      <c r="B100" s="746" t="s">
        <v>1587</v>
      </c>
    </row>
    <row r="101" spans="1:2">
      <c r="A101" s="746" t="s">
        <v>1752</v>
      </c>
      <c r="B101" s="746" t="s">
        <v>1587</v>
      </c>
    </row>
    <row r="102" spans="1:2">
      <c r="A102" s="1086" t="s">
        <v>1906</v>
      </c>
      <c r="B102" s="1086"/>
    </row>
    <row r="103" spans="1:2">
      <c r="A103" s="842" t="s">
        <v>1830</v>
      </c>
      <c r="B103" s="842" t="s">
        <v>1587</v>
      </c>
    </row>
    <row r="104" spans="1:2">
      <c r="A104" s="1086" t="s">
        <v>1905</v>
      </c>
      <c r="B104" s="1086"/>
    </row>
  </sheetData>
  <mergeCells count="3">
    <mergeCell ref="A90:B90"/>
    <mergeCell ref="A102:B102"/>
    <mergeCell ref="A104:B104"/>
  </mergeCells>
  <hyperlinks>
    <hyperlink ref="A2" location="ÍNDICE!A1" display="ÍNDICE"/>
  </hyperlink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XFC177"/>
  <sheetViews>
    <sheetView topLeftCell="A133" zoomScale="70" zoomScaleNormal="70" workbookViewId="0">
      <selection activeCell="H155" sqref="H155"/>
    </sheetView>
  </sheetViews>
  <sheetFormatPr baseColWidth="10" defaultRowHeight="15"/>
  <cols>
    <col min="1" max="1" width="20.28515625" customWidth="1"/>
    <col min="4" max="4" width="19.7109375" customWidth="1"/>
    <col min="5" max="5" width="15.28515625" customWidth="1"/>
    <col min="15" max="15" width="13.85546875" bestFit="1" customWidth="1"/>
    <col min="16" max="16" width="85.28515625" customWidth="1"/>
  </cols>
  <sheetData>
    <row r="3" spans="1:17">
      <c r="A3" s="1119" t="s">
        <v>1281</v>
      </c>
      <c r="B3" s="1119"/>
      <c r="C3" s="1119"/>
      <c r="D3" s="1119"/>
      <c r="E3" s="1119"/>
      <c r="F3" s="1119"/>
      <c r="G3" s="1119"/>
      <c r="H3" s="1119"/>
      <c r="I3" s="1119"/>
      <c r="J3" s="1119"/>
      <c r="K3" s="1119"/>
      <c r="L3" s="1119"/>
      <c r="M3" s="1119"/>
      <c r="N3" s="1119"/>
      <c r="O3" s="1119"/>
      <c r="P3" s="1119"/>
    </row>
    <row r="4" spans="1:17">
      <c r="A4" s="1119" t="s">
        <v>471</v>
      </c>
      <c r="B4" s="1119"/>
      <c r="C4" s="1119"/>
      <c r="D4" s="1119"/>
      <c r="E4" s="1119"/>
      <c r="F4" s="1119"/>
      <c r="G4" s="1119"/>
      <c r="H4" s="1119"/>
      <c r="I4" s="1119"/>
      <c r="J4" s="1119"/>
      <c r="K4" s="1119"/>
      <c r="L4" s="1119"/>
      <c r="M4" s="1119"/>
      <c r="N4" s="1119"/>
      <c r="O4" s="1119"/>
      <c r="P4" s="1119"/>
    </row>
    <row r="5" spans="1:17" s="322" customFormat="1" ht="60">
      <c r="A5" s="317" t="s">
        <v>472</v>
      </c>
      <c r="B5" s="317" t="s">
        <v>473</v>
      </c>
      <c r="C5" s="317" t="s">
        <v>474</v>
      </c>
      <c r="D5" s="318" t="s">
        <v>475</v>
      </c>
      <c r="E5" s="319" t="s">
        <v>476</v>
      </c>
      <c r="F5" s="320" t="s">
        <v>720</v>
      </c>
      <c r="G5" s="321" t="s">
        <v>478</v>
      </c>
      <c r="H5" s="317" t="s">
        <v>105</v>
      </c>
      <c r="I5" s="317" t="s">
        <v>479</v>
      </c>
      <c r="J5" s="317" t="s">
        <v>480</v>
      </c>
      <c r="K5" s="317" t="s">
        <v>106</v>
      </c>
      <c r="L5" s="317" t="s">
        <v>481</v>
      </c>
      <c r="M5" s="317" t="s">
        <v>1017</v>
      </c>
      <c r="N5" s="321" t="s">
        <v>9</v>
      </c>
      <c r="O5" s="317" t="s">
        <v>276</v>
      </c>
      <c r="P5" s="317" t="s">
        <v>483</v>
      </c>
    </row>
    <row r="6" spans="1:17">
      <c r="A6" s="14" t="s">
        <v>17</v>
      </c>
      <c r="B6" s="747">
        <v>45518</v>
      </c>
      <c r="C6" s="747">
        <v>45528</v>
      </c>
      <c r="D6" s="14" t="s">
        <v>504</v>
      </c>
      <c r="E6" s="14" t="s">
        <v>486</v>
      </c>
      <c r="F6" s="14">
        <v>53</v>
      </c>
      <c r="G6" s="14" t="s">
        <v>500</v>
      </c>
      <c r="H6" s="14">
        <v>3300</v>
      </c>
      <c r="I6" s="14">
        <v>15</v>
      </c>
      <c r="J6" s="14">
        <v>0</v>
      </c>
      <c r="K6" s="14">
        <v>0</v>
      </c>
      <c r="L6" s="14">
        <v>0</v>
      </c>
      <c r="M6" s="14">
        <v>0</v>
      </c>
      <c r="N6" s="14">
        <f t="shared" ref="N6:N10" si="0">SUM(H6:M6)</f>
        <v>3315</v>
      </c>
      <c r="O6" s="14">
        <f t="shared" ref="O6:O10" si="1">N6/F6</f>
        <v>62.547169811320757</v>
      </c>
      <c r="P6" s="14" t="s">
        <v>1282</v>
      </c>
    </row>
    <row r="7" spans="1:17">
      <c r="A7" s="13" t="s">
        <v>15</v>
      </c>
      <c r="B7" s="750">
        <v>45520</v>
      </c>
      <c r="C7" s="750">
        <v>45525</v>
      </c>
      <c r="D7" s="316" t="s">
        <v>485</v>
      </c>
      <c r="E7" s="13" t="s">
        <v>486</v>
      </c>
      <c r="F7" s="13">
        <v>53</v>
      </c>
      <c r="G7" s="13" t="s">
        <v>500</v>
      </c>
      <c r="H7" s="13">
        <v>2800</v>
      </c>
      <c r="I7" s="13">
        <v>15</v>
      </c>
      <c r="J7" s="13">
        <v>0</v>
      </c>
      <c r="K7" s="13">
        <v>0</v>
      </c>
      <c r="L7" s="13">
        <v>0</v>
      </c>
      <c r="M7" s="13">
        <v>0</v>
      </c>
      <c r="N7" s="13">
        <f t="shared" si="0"/>
        <v>2815</v>
      </c>
      <c r="O7" s="13">
        <f t="shared" si="1"/>
        <v>53.113207547169814</v>
      </c>
      <c r="P7" s="13" t="s">
        <v>1280</v>
      </c>
    </row>
    <row r="8" spans="1:17">
      <c r="A8" s="39" t="s">
        <v>15</v>
      </c>
      <c r="B8" s="40">
        <v>45526</v>
      </c>
      <c r="C8" s="40">
        <v>45535</v>
      </c>
      <c r="D8" s="39" t="s">
        <v>485</v>
      </c>
      <c r="E8" s="39" t="s">
        <v>486</v>
      </c>
      <c r="F8" s="39">
        <v>53</v>
      </c>
      <c r="G8" s="39" t="s">
        <v>500</v>
      </c>
      <c r="H8" s="39">
        <v>2800</v>
      </c>
      <c r="I8" s="39">
        <v>15</v>
      </c>
      <c r="J8" s="39">
        <v>0</v>
      </c>
      <c r="K8" s="39">
        <v>0</v>
      </c>
      <c r="L8" s="39">
        <v>0</v>
      </c>
      <c r="M8" s="39">
        <v>0</v>
      </c>
      <c r="N8" s="39">
        <f t="shared" si="0"/>
        <v>2815</v>
      </c>
      <c r="O8" s="39">
        <f t="shared" si="1"/>
        <v>53.113207547169814</v>
      </c>
      <c r="P8" s="39" t="s">
        <v>1280</v>
      </c>
      <c r="Q8" s="112"/>
    </row>
    <row r="9" spans="1:17">
      <c r="A9" s="42" t="s">
        <v>1405</v>
      </c>
      <c r="B9" s="355">
        <v>45536</v>
      </c>
      <c r="C9" s="355">
        <v>45542</v>
      </c>
      <c r="D9" s="42" t="s">
        <v>504</v>
      </c>
      <c r="E9" s="42" t="s">
        <v>486</v>
      </c>
      <c r="F9" s="42">
        <v>53</v>
      </c>
      <c r="G9" s="42" t="s">
        <v>500</v>
      </c>
      <c r="H9" s="42">
        <v>4500</v>
      </c>
      <c r="I9" s="42">
        <v>15</v>
      </c>
      <c r="J9" s="42">
        <v>0</v>
      </c>
      <c r="K9" s="42">
        <v>0</v>
      </c>
      <c r="L9" s="42">
        <v>0</v>
      </c>
      <c r="M9" s="42">
        <v>0</v>
      </c>
      <c r="N9" s="42">
        <f t="shared" si="0"/>
        <v>4515</v>
      </c>
      <c r="O9" s="42">
        <f t="shared" si="1"/>
        <v>85.188679245283012</v>
      </c>
      <c r="P9" s="42" t="s">
        <v>1280</v>
      </c>
    </row>
    <row r="10" spans="1:17">
      <c r="A10" s="39" t="s">
        <v>15</v>
      </c>
      <c r="B10" s="40">
        <v>45536</v>
      </c>
      <c r="C10" s="40">
        <v>45542</v>
      </c>
      <c r="D10" s="316" t="s">
        <v>485</v>
      </c>
      <c r="E10" s="39" t="s">
        <v>486</v>
      </c>
      <c r="F10" s="39">
        <v>53</v>
      </c>
      <c r="G10" s="39" t="s">
        <v>500</v>
      </c>
      <c r="H10" s="39">
        <v>3800</v>
      </c>
      <c r="I10" s="39">
        <v>15</v>
      </c>
      <c r="J10" s="39">
        <v>0</v>
      </c>
      <c r="K10" s="39">
        <v>0</v>
      </c>
      <c r="L10" s="39">
        <v>0</v>
      </c>
      <c r="M10" s="39">
        <v>0</v>
      </c>
      <c r="N10" s="39">
        <f t="shared" si="0"/>
        <v>3815</v>
      </c>
      <c r="O10" s="39">
        <f t="shared" si="1"/>
        <v>71.981132075471692</v>
      </c>
      <c r="P10" s="39" t="s">
        <v>1280</v>
      </c>
    </row>
    <row r="11" spans="1:17">
      <c r="A11" s="42" t="s">
        <v>17</v>
      </c>
      <c r="B11" s="355">
        <v>45543</v>
      </c>
      <c r="C11" s="355">
        <v>45549</v>
      </c>
      <c r="D11" s="42" t="s">
        <v>504</v>
      </c>
      <c r="E11" s="42" t="s">
        <v>486</v>
      </c>
      <c r="F11" s="42">
        <v>53</v>
      </c>
      <c r="G11" s="42" t="s">
        <v>500</v>
      </c>
      <c r="H11" s="42">
        <v>4000</v>
      </c>
      <c r="I11" s="42">
        <v>15</v>
      </c>
      <c r="J11" s="42">
        <v>0</v>
      </c>
      <c r="K11" s="42">
        <v>0</v>
      </c>
      <c r="L11" s="42">
        <v>0</v>
      </c>
      <c r="M11" s="42">
        <v>0</v>
      </c>
      <c r="N11" s="42">
        <f t="shared" ref="N11:N14" si="2">SUM(H11:M11)</f>
        <v>4015</v>
      </c>
      <c r="O11" s="42">
        <f t="shared" ref="O11:O14" si="3">N11/F11</f>
        <v>75.754716981132077</v>
      </c>
      <c r="P11" s="42" t="s">
        <v>1280</v>
      </c>
    </row>
    <row r="12" spans="1:17">
      <c r="A12" s="39" t="s">
        <v>15</v>
      </c>
      <c r="B12" s="40">
        <v>45543</v>
      </c>
      <c r="C12" s="40">
        <v>45549</v>
      </c>
      <c r="D12" s="316" t="s">
        <v>485</v>
      </c>
      <c r="E12" s="39" t="s">
        <v>486</v>
      </c>
      <c r="F12" s="39">
        <v>53</v>
      </c>
      <c r="G12" s="39" t="s">
        <v>500</v>
      </c>
      <c r="H12" s="39">
        <v>3700</v>
      </c>
      <c r="I12" s="39">
        <v>15</v>
      </c>
      <c r="J12" s="39">
        <v>0</v>
      </c>
      <c r="K12" s="39">
        <v>0</v>
      </c>
      <c r="L12" s="39">
        <v>0</v>
      </c>
      <c r="M12" s="39">
        <v>0</v>
      </c>
      <c r="N12" s="39">
        <f t="shared" si="2"/>
        <v>3715</v>
      </c>
      <c r="O12" s="39">
        <f t="shared" si="3"/>
        <v>70.094339622641513</v>
      </c>
      <c r="P12" s="39" t="s">
        <v>1280</v>
      </c>
    </row>
    <row r="13" spans="1:17">
      <c r="A13" s="360" t="s">
        <v>17</v>
      </c>
      <c r="B13" s="361">
        <v>45550</v>
      </c>
      <c r="C13" s="361">
        <v>45556</v>
      </c>
      <c r="D13" s="360" t="s">
        <v>504</v>
      </c>
      <c r="E13" s="360" t="s">
        <v>486</v>
      </c>
      <c r="F13" s="360">
        <v>53</v>
      </c>
      <c r="G13" s="360" t="s">
        <v>500</v>
      </c>
      <c r="H13" s="360">
        <v>3750</v>
      </c>
      <c r="I13" s="360">
        <v>15</v>
      </c>
      <c r="J13" s="360">
        <v>0</v>
      </c>
      <c r="K13" s="360">
        <v>0</v>
      </c>
      <c r="L13" s="360">
        <v>0</v>
      </c>
      <c r="M13" s="360">
        <v>0</v>
      </c>
      <c r="N13" s="360">
        <f t="shared" si="2"/>
        <v>3765</v>
      </c>
      <c r="O13" s="360">
        <f t="shared" si="3"/>
        <v>71.037735849056602</v>
      </c>
      <c r="P13" s="360" t="s">
        <v>1280</v>
      </c>
    </row>
    <row r="14" spans="1:17">
      <c r="A14" s="350" t="s">
        <v>15</v>
      </c>
      <c r="B14" s="351">
        <v>45550</v>
      </c>
      <c r="C14" s="351">
        <v>45565</v>
      </c>
      <c r="D14" s="407" t="s">
        <v>485</v>
      </c>
      <c r="E14" s="350" t="s">
        <v>486</v>
      </c>
      <c r="F14" s="350">
        <v>53</v>
      </c>
      <c r="G14" s="350" t="s">
        <v>500</v>
      </c>
      <c r="H14" s="350">
        <v>3700</v>
      </c>
      <c r="I14" s="350">
        <v>15</v>
      </c>
      <c r="J14" s="350">
        <v>0</v>
      </c>
      <c r="K14" s="350">
        <v>0</v>
      </c>
      <c r="L14" s="350">
        <v>0</v>
      </c>
      <c r="M14" s="350">
        <v>0</v>
      </c>
      <c r="N14" s="350">
        <f t="shared" si="2"/>
        <v>3715</v>
      </c>
      <c r="O14" s="350">
        <f t="shared" si="3"/>
        <v>70.094339622641513</v>
      </c>
      <c r="P14" s="350" t="s">
        <v>1280</v>
      </c>
    </row>
    <row r="15" spans="1:17">
      <c r="A15" s="360" t="s">
        <v>17</v>
      </c>
      <c r="B15" s="361">
        <v>45558</v>
      </c>
      <c r="C15" s="361">
        <v>45564</v>
      </c>
      <c r="D15" s="360" t="s">
        <v>504</v>
      </c>
      <c r="E15" s="360" t="s">
        <v>486</v>
      </c>
      <c r="F15" s="360">
        <v>53</v>
      </c>
      <c r="G15" s="360" t="s">
        <v>500</v>
      </c>
      <c r="H15" s="360">
        <v>3600</v>
      </c>
      <c r="I15" s="360">
        <v>15</v>
      </c>
      <c r="J15" s="360">
        <v>0</v>
      </c>
      <c r="K15" s="360">
        <v>0</v>
      </c>
      <c r="L15" s="360">
        <v>0</v>
      </c>
      <c r="M15" s="360">
        <v>0</v>
      </c>
      <c r="N15" s="360">
        <f t="shared" ref="N15" si="4">SUM(H15:M15)</f>
        <v>3615</v>
      </c>
      <c r="O15" s="360">
        <f t="shared" ref="O15" si="5">N15/F15</f>
        <v>68.20754716981132</v>
      </c>
      <c r="P15" s="360" t="s">
        <v>1280</v>
      </c>
    </row>
    <row r="16" spans="1:17">
      <c r="A16" s="360" t="s">
        <v>17</v>
      </c>
      <c r="B16" s="361">
        <v>45568</v>
      </c>
      <c r="C16" s="361">
        <v>45579</v>
      </c>
      <c r="D16" s="360" t="s">
        <v>504</v>
      </c>
      <c r="E16" s="360" t="s">
        <v>486</v>
      </c>
      <c r="F16" s="360">
        <v>53</v>
      </c>
      <c r="G16" s="360" t="s">
        <v>500</v>
      </c>
      <c r="H16" s="360">
        <v>2900</v>
      </c>
      <c r="I16" s="360">
        <v>15</v>
      </c>
      <c r="J16" s="360">
        <v>0</v>
      </c>
      <c r="K16" s="360">
        <v>0</v>
      </c>
      <c r="L16" s="360">
        <v>0</v>
      </c>
      <c r="M16" s="360">
        <v>0</v>
      </c>
      <c r="N16" s="360">
        <f t="shared" ref="N16:N17" si="6">SUM(H16:M16)</f>
        <v>2915</v>
      </c>
      <c r="O16" s="360">
        <f t="shared" ref="O16:O17" si="7">N16/F16</f>
        <v>55</v>
      </c>
      <c r="P16" s="360" t="s">
        <v>1280</v>
      </c>
    </row>
    <row r="17" spans="1:16">
      <c r="A17" s="350" t="s">
        <v>15</v>
      </c>
      <c r="B17" s="351">
        <v>45562</v>
      </c>
      <c r="C17" s="351">
        <v>45596</v>
      </c>
      <c r="D17" s="350" t="s">
        <v>485</v>
      </c>
      <c r="E17" s="350" t="s">
        <v>486</v>
      </c>
      <c r="F17" s="350">
        <v>53</v>
      </c>
      <c r="G17" s="350" t="s">
        <v>500</v>
      </c>
      <c r="H17" s="350">
        <v>3100</v>
      </c>
      <c r="I17" s="350">
        <v>15</v>
      </c>
      <c r="J17" s="350">
        <v>0</v>
      </c>
      <c r="K17" s="350">
        <v>0</v>
      </c>
      <c r="L17" s="350">
        <v>0</v>
      </c>
      <c r="M17" s="350">
        <v>0</v>
      </c>
      <c r="N17" s="350">
        <f t="shared" si="6"/>
        <v>3115</v>
      </c>
      <c r="O17" s="350">
        <f t="shared" si="7"/>
        <v>58.773584905660378</v>
      </c>
      <c r="P17" s="350" t="s">
        <v>1280</v>
      </c>
    </row>
    <row r="18" spans="1:16">
      <c r="A18" s="360" t="s">
        <v>17</v>
      </c>
      <c r="B18" s="361">
        <v>45580</v>
      </c>
      <c r="C18" s="361">
        <v>45584</v>
      </c>
      <c r="D18" s="360" t="s">
        <v>504</v>
      </c>
      <c r="E18" s="360" t="s">
        <v>486</v>
      </c>
      <c r="F18" s="360">
        <v>53</v>
      </c>
      <c r="G18" s="360" t="s">
        <v>500</v>
      </c>
      <c r="H18" s="360">
        <v>3200</v>
      </c>
      <c r="I18" s="360">
        <v>15</v>
      </c>
      <c r="J18" s="360">
        <v>0</v>
      </c>
      <c r="K18" s="360">
        <v>0</v>
      </c>
      <c r="L18" s="360">
        <v>0</v>
      </c>
      <c r="M18" s="360">
        <v>0</v>
      </c>
      <c r="N18" s="360">
        <f t="shared" ref="N18" si="8">SUM(H18:M18)</f>
        <v>3215</v>
      </c>
      <c r="O18" s="360">
        <f t="shared" ref="O18" si="9">N18/F18</f>
        <v>60.660377358490564</v>
      </c>
      <c r="P18" s="360" t="s">
        <v>1280</v>
      </c>
    </row>
    <row r="19" spans="1:16" ht="30">
      <c r="A19" s="360" t="s">
        <v>17</v>
      </c>
      <c r="B19" s="361">
        <v>45580</v>
      </c>
      <c r="C19" s="361">
        <v>45584</v>
      </c>
      <c r="D19" s="360" t="s">
        <v>504</v>
      </c>
      <c r="E19" s="360" t="s">
        <v>486</v>
      </c>
      <c r="F19" s="360">
        <v>50</v>
      </c>
      <c r="G19" s="360" t="s">
        <v>500</v>
      </c>
      <c r="H19" s="360">
        <v>3200</v>
      </c>
      <c r="I19" s="360">
        <v>15</v>
      </c>
      <c r="J19" s="360">
        <v>0</v>
      </c>
      <c r="K19" s="360">
        <v>0</v>
      </c>
      <c r="L19" s="360">
        <v>0</v>
      </c>
      <c r="M19" s="360">
        <v>0</v>
      </c>
      <c r="N19" s="360">
        <f t="shared" ref="N19" si="10">SUM(H19:M19)</f>
        <v>3215</v>
      </c>
      <c r="O19" s="360">
        <f t="shared" ref="O19" si="11">N19/F19</f>
        <v>64.3</v>
      </c>
      <c r="P19" s="239" t="s">
        <v>1439</v>
      </c>
    </row>
    <row r="20" spans="1:16" ht="30">
      <c r="A20" s="360" t="s">
        <v>17</v>
      </c>
      <c r="B20" s="361">
        <v>45585</v>
      </c>
      <c r="C20" s="361">
        <v>45591</v>
      </c>
      <c r="D20" s="360" t="s">
        <v>504</v>
      </c>
      <c r="E20" s="360" t="s">
        <v>486</v>
      </c>
      <c r="F20" s="360">
        <v>45</v>
      </c>
      <c r="G20" s="360" t="s">
        <v>500</v>
      </c>
      <c r="H20" s="360">
        <v>3000</v>
      </c>
      <c r="I20" s="360">
        <v>15</v>
      </c>
      <c r="J20" s="360">
        <v>0</v>
      </c>
      <c r="K20" s="360">
        <v>0</v>
      </c>
      <c r="L20" s="360">
        <v>0</v>
      </c>
      <c r="M20" s="360">
        <v>0</v>
      </c>
      <c r="N20" s="360">
        <f t="shared" ref="N20" si="12">SUM(H20:M20)</f>
        <v>3015</v>
      </c>
      <c r="O20" s="360">
        <f t="shared" ref="O20:O21" si="13">N20/F20</f>
        <v>67</v>
      </c>
      <c r="P20" s="239" t="s">
        <v>1439</v>
      </c>
    </row>
    <row r="21" spans="1:16" ht="30">
      <c r="A21" s="360" t="s">
        <v>17</v>
      </c>
      <c r="B21" s="361">
        <v>45594</v>
      </c>
      <c r="C21" s="361">
        <v>45598</v>
      </c>
      <c r="D21" s="360" t="s">
        <v>504</v>
      </c>
      <c r="E21" s="360" t="s">
        <v>486</v>
      </c>
      <c r="F21" s="360">
        <v>45</v>
      </c>
      <c r="G21" s="360" t="s">
        <v>1285</v>
      </c>
      <c r="H21" s="360">
        <v>3400</v>
      </c>
      <c r="I21" s="360">
        <v>15</v>
      </c>
      <c r="J21" s="360">
        <v>0</v>
      </c>
      <c r="K21" s="360">
        <v>0</v>
      </c>
      <c r="L21" s="360">
        <v>0</v>
      </c>
      <c r="M21" s="360">
        <v>0</v>
      </c>
      <c r="N21" s="360">
        <f t="shared" ref="N21" si="14">SUM(H21:M21)</f>
        <v>3415</v>
      </c>
      <c r="O21" s="360">
        <f t="shared" si="13"/>
        <v>75.888888888888886</v>
      </c>
      <c r="P21" s="239" t="s">
        <v>1452</v>
      </c>
    </row>
    <row r="22" spans="1:16">
      <c r="A22" s="455" t="s">
        <v>15</v>
      </c>
      <c r="B22" s="361">
        <v>45597</v>
      </c>
      <c r="C22" s="361">
        <v>45603</v>
      </c>
      <c r="D22" s="360" t="s">
        <v>504</v>
      </c>
      <c r="E22" s="360" t="s">
        <v>486</v>
      </c>
      <c r="F22" s="360">
        <v>53</v>
      </c>
      <c r="G22" s="360" t="s">
        <v>500</v>
      </c>
      <c r="H22" s="360">
        <v>3865</v>
      </c>
      <c r="I22" s="360">
        <v>15</v>
      </c>
      <c r="J22" s="360">
        <v>0</v>
      </c>
      <c r="K22" s="360">
        <v>0</v>
      </c>
      <c r="L22" s="360">
        <v>0</v>
      </c>
      <c r="M22" s="360">
        <v>0</v>
      </c>
      <c r="N22" s="360">
        <f t="shared" ref="N22" si="15">SUM(H22:M22)</f>
        <v>3880</v>
      </c>
      <c r="O22" s="360">
        <f t="shared" ref="O22" si="16">N22/F22</f>
        <v>73.20754716981132</v>
      </c>
      <c r="P22" s="239" t="s">
        <v>1280</v>
      </c>
    </row>
    <row r="23" spans="1:16">
      <c r="A23" s="458" t="s">
        <v>22</v>
      </c>
      <c r="B23" s="361">
        <v>45603</v>
      </c>
      <c r="C23" s="361">
        <v>45606</v>
      </c>
      <c r="D23" s="360" t="s">
        <v>504</v>
      </c>
      <c r="E23" s="360" t="s">
        <v>486</v>
      </c>
      <c r="F23" s="360">
        <v>53</v>
      </c>
      <c r="G23" s="360" t="s">
        <v>500</v>
      </c>
      <c r="H23" s="360">
        <v>3300</v>
      </c>
      <c r="I23" s="360">
        <v>15</v>
      </c>
      <c r="J23" s="360">
        <v>0</v>
      </c>
      <c r="K23" s="360">
        <v>0</v>
      </c>
      <c r="L23" s="360">
        <v>0</v>
      </c>
      <c r="M23" s="360">
        <v>0</v>
      </c>
      <c r="N23" s="360">
        <f t="shared" ref="N23" si="17">SUM(H23:M23)</f>
        <v>3315</v>
      </c>
      <c r="O23" s="360">
        <f t="shared" ref="O23" si="18">N23/F23</f>
        <v>62.547169811320757</v>
      </c>
      <c r="P23" s="239" t="s">
        <v>1280</v>
      </c>
    </row>
    <row r="24" spans="1:16">
      <c r="A24" s="458" t="s">
        <v>22</v>
      </c>
      <c r="B24" s="361">
        <v>45602</v>
      </c>
      <c r="C24" s="361">
        <v>45606</v>
      </c>
      <c r="D24" s="360" t="s">
        <v>504</v>
      </c>
      <c r="E24" s="360" t="s">
        <v>486</v>
      </c>
      <c r="F24" s="360">
        <v>53</v>
      </c>
      <c r="G24" s="360" t="s">
        <v>500</v>
      </c>
      <c r="H24" s="360">
        <v>3300</v>
      </c>
      <c r="I24" s="360">
        <v>15</v>
      </c>
      <c r="J24" s="360">
        <v>0</v>
      </c>
      <c r="K24" s="360">
        <v>0</v>
      </c>
      <c r="L24" s="360">
        <v>0</v>
      </c>
      <c r="M24" s="360">
        <v>0</v>
      </c>
      <c r="N24" s="360">
        <f t="shared" ref="N24" si="19">SUM(H24:M24)</f>
        <v>3315</v>
      </c>
      <c r="O24" s="360">
        <f t="shared" ref="O24" si="20">N24/F24</f>
        <v>62.547169811320757</v>
      </c>
      <c r="P24" s="239" t="s">
        <v>1280</v>
      </c>
    </row>
    <row r="25" spans="1:16" ht="30">
      <c r="A25" s="458" t="s">
        <v>22</v>
      </c>
      <c r="B25" s="361">
        <v>45602</v>
      </c>
      <c r="C25" s="361">
        <v>45606</v>
      </c>
      <c r="D25" s="360" t="s">
        <v>504</v>
      </c>
      <c r="E25" s="360" t="s">
        <v>486</v>
      </c>
      <c r="F25" s="360">
        <v>40</v>
      </c>
      <c r="G25" s="360" t="s">
        <v>500</v>
      </c>
      <c r="H25" s="360">
        <v>3300</v>
      </c>
      <c r="I25" s="360">
        <v>15</v>
      </c>
      <c r="J25" s="360">
        <v>0</v>
      </c>
      <c r="K25" s="360">
        <v>0</v>
      </c>
      <c r="L25" s="360">
        <v>0</v>
      </c>
      <c r="M25" s="360">
        <v>0</v>
      </c>
      <c r="N25" s="360">
        <f t="shared" ref="N25" si="21">SUM(H25:M25)</f>
        <v>3315</v>
      </c>
      <c r="O25" s="360">
        <f t="shared" ref="O25:O34" si="22">N25/F25</f>
        <v>82.875</v>
      </c>
      <c r="P25" s="239" t="s">
        <v>1457</v>
      </c>
    </row>
    <row r="26" spans="1:16">
      <c r="A26" s="350" t="s">
        <v>15</v>
      </c>
      <c r="B26" s="351">
        <v>45597</v>
      </c>
      <c r="C26" s="351">
        <v>45606</v>
      </c>
      <c r="D26" s="350" t="s">
        <v>485</v>
      </c>
      <c r="E26" s="350" t="s">
        <v>486</v>
      </c>
      <c r="F26" s="350">
        <v>53</v>
      </c>
      <c r="G26" s="350" t="s">
        <v>500</v>
      </c>
      <c r="H26" s="350">
        <v>3100</v>
      </c>
      <c r="I26" s="350">
        <v>15</v>
      </c>
      <c r="J26" s="350">
        <v>0</v>
      </c>
      <c r="K26" s="350">
        <v>0</v>
      </c>
      <c r="L26" s="350">
        <v>0</v>
      </c>
      <c r="M26" s="350">
        <v>195</v>
      </c>
      <c r="N26" s="350">
        <f t="shared" ref="N26:N34" si="23">SUM(H26:M26)</f>
        <v>3310</v>
      </c>
      <c r="O26" s="350">
        <f t="shared" si="22"/>
        <v>62.452830188679243</v>
      </c>
      <c r="P26" s="350" t="s">
        <v>1283</v>
      </c>
    </row>
    <row r="27" spans="1:16">
      <c r="A27" s="350" t="s">
        <v>15</v>
      </c>
      <c r="B27" s="351">
        <v>45607</v>
      </c>
      <c r="C27" s="351">
        <v>45617</v>
      </c>
      <c r="D27" s="350" t="s">
        <v>485</v>
      </c>
      <c r="E27" s="350" t="s">
        <v>486</v>
      </c>
      <c r="F27" s="350">
        <v>53</v>
      </c>
      <c r="G27" s="350" t="s">
        <v>500</v>
      </c>
      <c r="H27" s="350">
        <v>2700</v>
      </c>
      <c r="I27" s="350">
        <v>15</v>
      </c>
      <c r="J27" s="350">
        <v>0</v>
      </c>
      <c r="K27" s="350">
        <v>0</v>
      </c>
      <c r="L27" s="350">
        <v>0</v>
      </c>
      <c r="M27" s="350">
        <v>195</v>
      </c>
      <c r="N27" s="350">
        <f t="shared" si="23"/>
        <v>2910</v>
      </c>
      <c r="O27" s="350">
        <f t="shared" si="22"/>
        <v>54.905660377358494</v>
      </c>
      <c r="P27" s="350" t="s">
        <v>1283</v>
      </c>
    </row>
    <row r="28" spans="1:16">
      <c r="A28" s="350" t="s">
        <v>22</v>
      </c>
      <c r="B28" s="351">
        <v>45616</v>
      </c>
      <c r="C28" s="351"/>
      <c r="D28" s="350" t="s">
        <v>504</v>
      </c>
      <c r="E28" s="350" t="s">
        <v>486</v>
      </c>
      <c r="F28" s="350">
        <v>53</v>
      </c>
      <c r="G28" s="350" t="s">
        <v>500</v>
      </c>
      <c r="H28" s="350">
        <v>3300</v>
      </c>
      <c r="I28" s="350">
        <v>15</v>
      </c>
      <c r="J28" s="350">
        <v>0</v>
      </c>
      <c r="K28" s="350">
        <v>0</v>
      </c>
      <c r="L28" s="350">
        <v>0</v>
      </c>
      <c r="M28" s="350">
        <v>0</v>
      </c>
      <c r="N28" s="350">
        <f t="shared" si="23"/>
        <v>3315</v>
      </c>
      <c r="O28" s="350">
        <f t="shared" si="22"/>
        <v>62.547169811320757</v>
      </c>
      <c r="P28" s="350" t="s">
        <v>1283</v>
      </c>
    </row>
    <row r="29" spans="1:16">
      <c r="A29" s="480" t="s">
        <v>22</v>
      </c>
      <c r="B29" s="361">
        <v>45608</v>
      </c>
      <c r="C29" s="361">
        <v>45616</v>
      </c>
      <c r="D29" s="360" t="s">
        <v>504</v>
      </c>
      <c r="E29" s="360" t="s">
        <v>486</v>
      </c>
      <c r="F29" s="360">
        <v>53</v>
      </c>
      <c r="G29" s="360" t="s">
        <v>500</v>
      </c>
      <c r="H29" s="360">
        <v>3000</v>
      </c>
      <c r="I29" s="360">
        <v>15</v>
      </c>
      <c r="J29" s="360">
        <v>0</v>
      </c>
      <c r="K29" s="360">
        <v>0</v>
      </c>
      <c r="L29" s="360">
        <v>0</v>
      </c>
      <c r="M29" s="360">
        <v>0</v>
      </c>
      <c r="N29" s="360">
        <f t="shared" si="23"/>
        <v>3015</v>
      </c>
      <c r="O29" s="360">
        <f t="shared" si="22"/>
        <v>56.886792452830186</v>
      </c>
      <c r="P29" s="360" t="s">
        <v>1283</v>
      </c>
    </row>
    <row r="30" spans="1:16" ht="30">
      <c r="A30" s="505" t="s">
        <v>22</v>
      </c>
      <c r="B30" s="361">
        <v>45608</v>
      </c>
      <c r="C30" s="361">
        <v>45616</v>
      </c>
      <c r="D30" s="360" t="s">
        <v>504</v>
      </c>
      <c r="E30" s="360" t="s">
        <v>486</v>
      </c>
      <c r="F30" s="360">
        <v>45.7</v>
      </c>
      <c r="G30" s="360" t="s">
        <v>500</v>
      </c>
      <c r="H30" s="360">
        <v>3000</v>
      </c>
      <c r="I30" s="360">
        <v>15</v>
      </c>
      <c r="J30" s="360">
        <v>0</v>
      </c>
      <c r="K30" s="360">
        <v>0</v>
      </c>
      <c r="L30" s="360">
        <v>0</v>
      </c>
      <c r="M30" s="360">
        <v>0</v>
      </c>
      <c r="N30" s="360">
        <f t="shared" si="23"/>
        <v>3015</v>
      </c>
      <c r="O30" s="360">
        <f t="shared" si="22"/>
        <v>65.973741794310712</v>
      </c>
      <c r="P30" s="506" t="s">
        <v>1475</v>
      </c>
    </row>
    <row r="31" spans="1:16">
      <c r="A31" s="475" t="s">
        <v>15</v>
      </c>
      <c r="B31" s="351">
        <v>45613</v>
      </c>
      <c r="C31" s="351">
        <v>45617</v>
      </c>
      <c r="D31" s="350" t="s">
        <v>485</v>
      </c>
      <c r="E31" s="350" t="s">
        <v>486</v>
      </c>
      <c r="F31" s="350">
        <v>53</v>
      </c>
      <c r="G31" s="350" t="s">
        <v>500</v>
      </c>
      <c r="H31" s="350">
        <v>2400</v>
      </c>
      <c r="I31" s="350">
        <v>15</v>
      </c>
      <c r="J31" s="350">
        <v>0</v>
      </c>
      <c r="K31" s="350">
        <v>0</v>
      </c>
      <c r="L31" s="350">
        <v>0</v>
      </c>
      <c r="M31" s="350">
        <v>0</v>
      </c>
      <c r="N31" s="350">
        <f t="shared" si="23"/>
        <v>2415</v>
      </c>
      <c r="O31" s="350">
        <f t="shared" si="22"/>
        <v>45.566037735849058</v>
      </c>
      <c r="P31" s="350" t="s">
        <v>1473</v>
      </c>
    </row>
    <row r="32" spans="1:16">
      <c r="A32" s="476" t="s">
        <v>15</v>
      </c>
      <c r="B32" s="351">
        <v>45618</v>
      </c>
      <c r="C32" s="351">
        <v>45626</v>
      </c>
      <c r="D32" s="350" t="s">
        <v>485</v>
      </c>
      <c r="E32" s="350" t="s">
        <v>486</v>
      </c>
      <c r="F32" s="350">
        <v>53</v>
      </c>
      <c r="G32" s="350" t="s">
        <v>500</v>
      </c>
      <c r="H32" s="350">
        <v>2400</v>
      </c>
      <c r="I32" s="350">
        <v>15</v>
      </c>
      <c r="J32" s="350">
        <v>0</v>
      </c>
      <c r="K32" s="350">
        <v>0</v>
      </c>
      <c r="L32" s="350">
        <v>0</v>
      </c>
      <c r="M32" s="350">
        <v>0</v>
      </c>
      <c r="N32" s="350">
        <f t="shared" si="23"/>
        <v>2415</v>
      </c>
      <c r="O32" s="350">
        <f t="shared" si="22"/>
        <v>45.566037735849058</v>
      </c>
      <c r="P32" s="350" t="s">
        <v>1473</v>
      </c>
    </row>
    <row r="33" spans="1:16">
      <c r="A33" s="481" t="s">
        <v>22</v>
      </c>
      <c r="B33" s="361">
        <v>45617</v>
      </c>
      <c r="C33" s="361">
        <v>45624</v>
      </c>
      <c r="D33" s="360" t="s">
        <v>504</v>
      </c>
      <c r="E33" s="360" t="s">
        <v>486</v>
      </c>
      <c r="F33" s="360">
        <v>53</v>
      </c>
      <c r="G33" s="360" t="s">
        <v>500</v>
      </c>
      <c r="H33" s="360">
        <v>2600</v>
      </c>
      <c r="I33" s="360">
        <v>15</v>
      </c>
      <c r="J33" s="360">
        <v>0</v>
      </c>
      <c r="K33" s="360">
        <v>0</v>
      </c>
      <c r="L33" s="360">
        <v>0</v>
      </c>
      <c r="M33" s="360">
        <v>0</v>
      </c>
      <c r="N33" s="360">
        <f t="shared" ref="N33" si="24">SUM(H33:M33)</f>
        <v>2615</v>
      </c>
      <c r="O33" s="360">
        <f t="shared" ref="O33" si="25">N33/F33</f>
        <v>49.339622641509436</v>
      </c>
      <c r="P33" s="239" t="s">
        <v>1473</v>
      </c>
    </row>
    <row r="34" spans="1:16" ht="30">
      <c r="A34" s="481" t="s">
        <v>22</v>
      </c>
      <c r="B34" s="361">
        <v>45617</v>
      </c>
      <c r="C34" s="361">
        <v>45624</v>
      </c>
      <c r="D34" s="360" t="s">
        <v>504</v>
      </c>
      <c r="E34" s="360" t="s">
        <v>486</v>
      </c>
      <c r="F34" s="360">
        <v>48.356000000000002</v>
      </c>
      <c r="G34" s="360" t="s">
        <v>500</v>
      </c>
      <c r="H34" s="360">
        <v>2600</v>
      </c>
      <c r="I34" s="360">
        <v>15</v>
      </c>
      <c r="J34" s="360">
        <v>0</v>
      </c>
      <c r="K34" s="360">
        <v>0</v>
      </c>
      <c r="L34" s="360">
        <v>0</v>
      </c>
      <c r="M34" s="360">
        <v>0</v>
      </c>
      <c r="N34" s="360">
        <f t="shared" si="23"/>
        <v>2615</v>
      </c>
      <c r="O34" s="360">
        <f t="shared" si="22"/>
        <v>54.078087517577963</v>
      </c>
      <c r="P34" s="239" t="s">
        <v>1476</v>
      </c>
    </row>
    <row r="35" spans="1:16">
      <c r="A35" s="476" t="s">
        <v>15</v>
      </c>
      <c r="B35" s="351">
        <v>45627</v>
      </c>
      <c r="C35" s="351">
        <v>45633</v>
      </c>
      <c r="D35" s="350" t="s">
        <v>485</v>
      </c>
      <c r="E35" s="350" t="s">
        <v>486</v>
      </c>
      <c r="F35" s="350">
        <v>53</v>
      </c>
      <c r="G35" s="350" t="s">
        <v>500</v>
      </c>
      <c r="H35" s="350">
        <v>3400</v>
      </c>
      <c r="I35" s="350">
        <v>15</v>
      </c>
      <c r="J35" s="350">
        <v>0</v>
      </c>
      <c r="K35" s="350">
        <v>0</v>
      </c>
      <c r="L35" s="350">
        <v>0</v>
      </c>
      <c r="M35" s="350">
        <v>0</v>
      </c>
      <c r="N35" s="350">
        <f t="shared" ref="N35:N36" si="26">SUM(H35:M35)</f>
        <v>3415</v>
      </c>
      <c r="O35" s="350">
        <f t="shared" ref="O35:O36" si="27">N35/F35</f>
        <v>64.433962264150949</v>
      </c>
      <c r="P35" s="350" t="s">
        <v>1473</v>
      </c>
    </row>
    <row r="36" spans="1:16">
      <c r="A36" s="458" t="s">
        <v>22</v>
      </c>
      <c r="B36" s="361">
        <v>45627</v>
      </c>
      <c r="C36" s="361">
        <v>45630</v>
      </c>
      <c r="D36" s="360" t="s">
        <v>504</v>
      </c>
      <c r="E36" s="360" t="s">
        <v>486</v>
      </c>
      <c r="F36" s="360">
        <v>53</v>
      </c>
      <c r="G36" s="360" t="s">
        <v>500</v>
      </c>
      <c r="H36" s="360">
        <v>3200</v>
      </c>
      <c r="I36" s="360">
        <v>15</v>
      </c>
      <c r="J36" s="360">
        <v>0</v>
      </c>
      <c r="K36" s="360">
        <v>0</v>
      </c>
      <c r="L36" s="360">
        <v>0</v>
      </c>
      <c r="M36" s="360">
        <v>0</v>
      </c>
      <c r="N36" s="360">
        <f t="shared" si="26"/>
        <v>3215</v>
      </c>
      <c r="O36" s="360">
        <f t="shared" si="27"/>
        <v>60.660377358490564</v>
      </c>
      <c r="P36" s="239" t="s">
        <v>1280</v>
      </c>
    </row>
    <row r="37" spans="1:16">
      <c r="A37" s="458" t="s">
        <v>22</v>
      </c>
      <c r="B37" s="361">
        <v>45631</v>
      </c>
      <c r="C37" s="361">
        <v>45637</v>
      </c>
      <c r="D37" s="360" t="s">
        <v>504</v>
      </c>
      <c r="E37" s="360" t="s">
        <v>486</v>
      </c>
      <c r="F37" s="360">
        <v>53</v>
      </c>
      <c r="G37" s="360" t="s">
        <v>500</v>
      </c>
      <c r="H37" s="360">
        <v>3000</v>
      </c>
      <c r="I37" s="360">
        <v>15</v>
      </c>
      <c r="J37" s="360">
        <v>0</v>
      </c>
      <c r="K37" s="360">
        <v>0</v>
      </c>
      <c r="L37" s="360">
        <v>0</v>
      </c>
      <c r="M37" s="360">
        <v>0</v>
      </c>
      <c r="N37" s="360">
        <f t="shared" ref="N37:N38" si="28">SUM(H37:M37)</f>
        <v>3015</v>
      </c>
      <c r="O37" s="360">
        <f t="shared" ref="O37:O38" si="29">N37/F37</f>
        <v>56.886792452830186</v>
      </c>
      <c r="P37" s="239" t="s">
        <v>1280</v>
      </c>
    </row>
    <row r="38" spans="1:16">
      <c r="A38" s="476" t="s">
        <v>15</v>
      </c>
      <c r="B38" s="351">
        <v>45634</v>
      </c>
      <c r="C38" s="351">
        <v>45640</v>
      </c>
      <c r="D38" s="350" t="s">
        <v>485</v>
      </c>
      <c r="E38" s="350" t="s">
        <v>486</v>
      </c>
      <c r="F38" s="350">
        <v>53</v>
      </c>
      <c r="G38" s="350" t="s">
        <v>500</v>
      </c>
      <c r="H38" s="350">
        <v>2600</v>
      </c>
      <c r="I38" s="350">
        <v>15</v>
      </c>
      <c r="J38" s="350">
        <v>0</v>
      </c>
      <c r="K38" s="350">
        <v>0</v>
      </c>
      <c r="L38" s="350">
        <v>0</v>
      </c>
      <c r="M38" s="350">
        <v>0</v>
      </c>
      <c r="N38" s="350">
        <f t="shared" si="28"/>
        <v>2615</v>
      </c>
      <c r="O38" s="350">
        <f t="shared" si="29"/>
        <v>49.339622641509436</v>
      </c>
      <c r="P38" s="350" t="s">
        <v>1473</v>
      </c>
    </row>
    <row r="39" spans="1:16">
      <c r="A39" s="476" t="s">
        <v>15</v>
      </c>
      <c r="B39" s="351">
        <v>45641</v>
      </c>
      <c r="C39" s="351">
        <v>45647</v>
      </c>
      <c r="D39" s="350" t="s">
        <v>485</v>
      </c>
      <c r="E39" s="350" t="s">
        <v>486</v>
      </c>
      <c r="F39" s="350">
        <v>53</v>
      </c>
      <c r="G39" s="350" t="s">
        <v>500</v>
      </c>
      <c r="H39" s="350">
        <v>2300</v>
      </c>
      <c r="I39" s="350">
        <v>15</v>
      </c>
      <c r="J39" s="350">
        <v>0</v>
      </c>
      <c r="K39" s="350">
        <v>0</v>
      </c>
      <c r="L39" s="350">
        <v>0</v>
      </c>
      <c r="M39" s="350">
        <v>0</v>
      </c>
      <c r="N39" s="350">
        <f t="shared" ref="N39:N40" si="30">SUM(H39:M39)</f>
        <v>2315</v>
      </c>
      <c r="O39" s="350">
        <f t="shared" ref="O39:O40" si="31">N39/F39</f>
        <v>43.679245283018865</v>
      </c>
      <c r="P39" s="350" t="s">
        <v>1473</v>
      </c>
    </row>
    <row r="40" spans="1:16">
      <c r="A40" s="458" t="s">
        <v>22</v>
      </c>
      <c r="B40" s="361">
        <v>45639</v>
      </c>
      <c r="C40" s="361">
        <v>45657</v>
      </c>
      <c r="D40" s="360" t="s">
        <v>504</v>
      </c>
      <c r="E40" s="360" t="s">
        <v>486</v>
      </c>
      <c r="F40" s="360">
        <v>53</v>
      </c>
      <c r="G40" s="360" t="s">
        <v>500</v>
      </c>
      <c r="H40" s="360">
        <v>2800</v>
      </c>
      <c r="I40" s="360">
        <v>15</v>
      </c>
      <c r="J40" s="360">
        <v>0</v>
      </c>
      <c r="K40" s="360">
        <v>0</v>
      </c>
      <c r="L40" s="360">
        <v>0</v>
      </c>
      <c r="M40" s="360">
        <v>0</v>
      </c>
      <c r="N40" s="360">
        <f t="shared" si="30"/>
        <v>2815</v>
      </c>
      <c r="O40" s="360">
        <f t="shared" si="31"/>
        <v>53.113207547169814</v>
      </c>
      <c r="P40" s="239" t="s">
        <v>1280</v>
      </c>
    </row>
    <row r="41" spans="1:16">
      <c r="A41" s="498" t="s">
        <v>878</v>
      </c>
      <c r="B41" s="361">
        <v>45642</v>
      </c>
      <c r="C41" s="361">
        <v>45647</v>
      </c>
      <c r="D41" s="360" t="s">
        <v>504</v>
      </c>
      <c r="E41" s="360" t="s">
        <v>486</v>
      </c>
      <c r="F41" s="360">
        <v>65</v>
      </c>
      <c r="G41" s="360" t="s">
        <v>499</v>
      </c>
      <c r="H41" s="360">
        <v>2600</v>
      </c>
      <c r="I41" s="360">
        <v>15</v>
      </c>
      <c r="J41" s="360">
        <v>0</v>
      </c>
      <c r="K41" s="360">
        <v>0</v>
      </c>
      <c r="L41" s="360">
        <v>0</v>
      </c>
      <c r="M41" s="360">
        <v>0</v>
      </c>
      <c r="N41" s="360">
        <f t="shared" ref="N41:N44" si="32">SUM(H41:M41)</f>
        <v>2615</v>
      </c>
      <c r="O41" s="360">
        <f t="shared" ref="O41:O44" si="33">N41/F41</f>
        <v>40.230769230769234</v>
      </c>
      <c r="P41" s="239" t="s">
        <v>1280</v>
      </c>
    </row>
    <row r="42" spans="1:16">
      <c r="A42" s="476" t="s">
        <v>15</v>
      </c>
      <c r="B42" s="351">
        <v>45648</v>
      </c>
      <c r="C42" s="351">
        <v>45657</v>
      </c>
      <c r="D42" s="350" t="s">
        <v>485</v>
      </c>
      <c r="E42" s="350" t="s">
        <v>486</v>
      </c>
      <c r="F42" s="350">
        <v>53</v>
      </c>
      <c r="G42" s="350" t="s">
        <v>500</v>
      </c>
      <c r="H42" s="350">
        <v>2100</v>
      </c>
      <c r="I42" s="350">
        <v>15</v>
      </c>
      <c r="J42" s="350">
        <v>0</v>
      </c>
      <c r="K42" s="350">
        <v>0</v>
      </c>
      <c r="L42" s="350">
        <v>0</v>
      </c>
      <c r="M42" s="350">
        <v>0</v>
      </c>
      <c r="N42" s="350">
        <f t="shared" si="32"/>
        <v>2115</v>
      </c>
      <c r="O42" s="350">
        <f t="shared" si="33"/>
        <v>39.905660377358494</v>
      </c>
      <c r="P42" s="350" t="s">
        <v>1473</v>
      </c>
    </row>
    <row r="43" spans="1:16" ht="30">
      <c r="A43" s="360" t="s">
        <v>22</v>
      </c>
      <c r="B43" s="361">
        <v>45642</v>
      </c>
      <c r="C43" s="361">
        <v>45646</v>
      </c>
      <c r="D43" s="360" t="s">
        <v>504</v>
      </c>
      <c r="E43" s="360" t="s">
        <v>486</v>
      </c>
      <c r="F43" s="360">
        <v>40</v>
      </c>
      <c r="G43" s="360" t="s">
        <v>500</v>
      </c>
      <c r="H43" s="360">
        <v>3000</v>
      </c>
      <c r="I43" s="360">
        <v>15</v>
      </c>
      <c r="J43" s="360">
        <v>0</v>
      </c>
      <c r="K43" s="360">
        <v>0</v>
      </c>
      <c r="L43" s="360">
        <v>0</v>
      </c>
      <c r="M43" s="360">
        <v>0</v>
      </c>
      <c r="N43" s="360">
        <f t="shared" si="32"/>
        <v>3015</v>
      </c>
      <c r="O43" s="360">
        <f t="shared" si="33"/>
        <v>75.375</v>
      </c>
      <c r="P43" s="239" t="s">
        <v>1502</v>
      </c>
    </row>
    <row r="44" spans="1:16">
      <c r="A44" s="360" t="s">
        <v>22</v>
      </c>
      <c r="B44" s="361">
        <v>45292</v>
      </c>
      <c r="C44" s="361">
        <v>45298</v>
      </c>
      <c r="D44" s="360" t="s">
        <v>504</v>
      </c>
      <c r="E44" s="360" t="s">
        <v>486</v>
      </c>
      <c r="F44" s="360">
        <v>53</v>
      </c>
      <c r="G44" s="360" t="s">
        <v>500</v>
      </c>
      <c r="H44" s="360">
        <v>2800</v>
      </c>
      <c r="I44" s="360">
        <v>15</v>
      </c>
      <c r="J44" s="360">
        <v>0</v>
      </c>
      <c r="K44" s="360">
        <v>0</v>
      </c>
      <c r="L44" s="360">
        <v>0</v>
      </c>
      <c r="M44" s="360">
        <v>0</v>
      </c>
      <c r="N44" s="360">
        <f t="shared" si="32"/>
        <v>2815</v>
      </c>
      <c r="O44" s="360">
        <f t="shared" si="33"/>
        <v>53.113207547169814</v>
      </c>
      <c r="P44" s="239" t="s">
        <v>1280</v>
      </c>
    </row>
    <row r="45" spans="1:16">
      <c r="A45" s="350" t="s">
        <v>15</v>
      </c>
      <c r="B45" s="351">
        <v>45627</v>
      </c>
      <c r="C45" s="351">
        <v>45672</v>
      </c>
      <c r="D45" s="350" t="s">
        <v>485</v>
      </c>
      <c r="E45" s="350" t="s">
        <v>486</v>
      </c>
      <c r="F45" s="350">
        <v>53</v>
      </c>
      <c r="G45" s="350" t="s">
        <v>500</v>
      </c>
      <c r="H45" s="350">
        <v>2900</v>
      </c>
      <c r="I45" s="350">
        <v>15</v>
      </c>
      <c r="J45" s="350">
        <v>0</v>
      </c>
      <c r="K45" s="350">
        <v>0</v>
      </c>
      <c r="L45" s="350">
        <v>0</v>
      </c>
      <c r="M45" s="350">
        <v>0</v>
      </c>
      <c r="N45" s="350">
        <f t="shared" ref="N45:N46" si="34">SUM(H45:M45)</f>
        <v>2915</v>
      </c>
      <c r="O45" s="350">
        <f t="shared" ref="O45:O46" si="35">N45/F45</f>
        <v>55</v>
      </c>
      <c r="P45" s="350" t="s">
        <v>1473</v>
      </c>
    </row>
    <row r="46" spans="1:16">
      <c r="A46" s="476" t="s">
        <v>15</v>
      </c>
      <c r="B46" s="351">
        <v>45658</v>
      </c>
      <c r="C46" s="351">
        <v>45295</v>
      </c>
      <c r="D46" s="350" t="s">
        <v>485</v>
      </c>
      <c r="E46" s="350" t="s">
        <v>486</v>
      </c>
      <c r="F46" s="350">
        <v>53</v>
      </c>
      <c r="G46" s="350" t="s">
        <v>500</v>
      </c>
      <c r="H46" s="350">
        <v>2500</v>
      </c>
      <c r="I46" s="350">
        <v>15</v>
      </c>
      <c r="J46" s="350">
        <v>0</v>
      </c>
      <c r="K46" s="350">
        <v>0</v>
      </c>
      <c r="L46" s="350">
        <v>0</v>
      </c>
      <c r="M46" s="350">
        <v>0</v>
      </c>
      <c r="N46" s="350">
        <f t="shared" si="34"/>
        <v>2515</v>
      </c>
      <c r="O46" s="350">
        <f t="shared" si="35"/>
        <v>47.452830188679243</v>
      </c>
      <c r="P46" s="350" t="s">
        <v>1473</v>
      </c>
    </row>
    <row r="47" spans="1:16" ht="30">
      <c r="A47" s="360" t="s">
        <v>22</v>
      </c>
      <c r="B47" s="361">
        <v>45657</v>
      </c>
      <c r="C47" s="361">
        <v>45663</v>
      </c>
      <c r="D47" s="360" t="s">
        <v>504</v>
      </c>
      <c r="E47" s="360" t="s">
        <v>486</v>
      </c>
      <c r="F47" s="360">
        <v>44</v>
      </c>
      <c r="G47" s="360" t="s">
        <v>500</v>
      </c>
      <c r="H47" s="360">
        <v>2819</v>
      </c>
      <c r="I47" s="360">
        <v>15</v>
      </c>
      <c r="J47" s="360">
        <v>0</v>
      </c>
      <c r="K47" s="360">
        <v>0</v>
      </c>
      <c r="L47" s="360">
        <v>0</v>
      </c>
      <c r="M47" s="360">
        <v>0</v>
      </c>
      <c r="N47" s="360">
        <f>SUM(H47:M47)</f>
        <v>2834</v>
      </c>
      <c r="O47" s="360">
        <f>N47/F47</f>
        <v>64.409090909090907</v>
      </c>
      <c r="P47" s="239" t="s">
        <v>1514</v>
      </c>
    </row>
    <row r="48" spans="1:16">
      <c r="A48" s="476" t="s">
        <v>15</v>
      </c>
      <c r="B48" s="351">
        <v>45662</v>
      </c>
      <c r="C48" s="351">
        <v>45299</v>
      </c>
      <c r="D48" s="350" t="s">
        <v>485</v>
      </c>
      <c r="E48" s="350" t="s">
        <v>486</v>
      </c>
      <c r="F48" s="350">
        <v>53</v>
      </c>
      <c r="G48" s="350" t="s">
        <v>500</v>
      </c>
      <c r="H48" s="350">
        <v>2000</v>
      </c>
      <c r="I48" s="350">
        <v>15</v>
      </c>
      <c r="J48" s="350">
        <v>0</v>
      </c>
      <c r="K48" s="350">
        <v>0</v>
      </c>
      <c r="L48" s="350">
        <v>0</v>
      </c>
      <c r="M48" s="350">
        <v>0</v>
      </c>
      <c r="N48" s="350">
        <f t="shared" ref="N48:N49" si="36">SUM(H48:M48)</f>
        <v>2015</v>
      </c>
      <c r="O48" s="350">
        <f t="shared" ref="O48:O49" si="37">N48/F48</f>
        <v>38.018867924528301</v>
      </c>
      <c r="P48" s="350" t="s">
        <v>1473</v>
      </c>
    </row>
    <row r="49" spans="1:16">
      <c r="A49" s="360" t="s">
        <v>22</v>
      </c>
      <c r="B49" s="361">
        <v>45299</v>
      </c>
      <c r="C49" s="361">
        <v>45306</v>
      </c>
      <c r="D49" s="360" t="s">
        <v>504</v>
      </c>
      <c r="E49" s="360" t="s">
        <v>486</v>
      </c>
      <c r="F49" s="360">
        <v>53</v>
      </c>
      <c r="G49" s="360" t="s">
        <v>500</v>
      </c>
      <c r="H49" s="360">
        <v>2600</v>
      </c>
      <c r="I49" s="360">
        <v>15</v>
      </c>
      <c r="J49" s="360">
        <v>0</v>
      </c>
      <c r="K49" s="360">
        <v>0</v>
      </c>
      <c r="L49" s="360">
        <v>0</v>
      </c>
      <c r="M49" s="360">
        <v>0</v>
      </c>
      <c r="N49" s="360">
        <f t="shared" si="36"/>
        <v>2615</v>
      </c>
      <c r="O49" s="360">
        <f t="shared" si="37"/>
        <v>49.339622641509436</v>
      </c>
      <c r="P49" s="239" t="s">
        <v>1280</v>
      </c>
    </row>
    <row r="50" spans="1:16">
      <c r="A50" s="476" t="s">
        <v>15</v>
      </c>
      <c r="B50" s="351">
        <v>45666</v>
      </c>
      <c r="C50" s="351">
        <v>45308</v>
      </c>
      <c r="D50" s="350" t="s">
        <v>485</v>
      </c>
      <c r="E50" s="350" t="s">
        <v>486</v>
      </c>
      <c r="F50" s="350">
        <v>53</v>
      </c>
      <c r="G50" s="350" t="s">
        <v>500</v>
      </c>
      <c r="H50" s="350">
        <v>1800</v>
      </c>
      <c r="I50" s="350">
        <v>15</v>
      </c>
      <c r="J50" s="350">
        <v>0</v>
      </c>
      <c r="K50" s="350">
        <v>0</v>
      </c>
      <c r="L50" s="350">
        <v>0</v>
      </c>
      <c r="M50" s="350">
        <v>0</v>
      </c>
      <c r="N50" s="350">
        <f t="shared" ref="N50:N52" si="38">SUM(H50:M50)</f>
        <v>1815</v>
      </c>
      <c r="O50" s="350">
        <f t="shared" ref="O50:O52" si="39">N50/F50</f>
        <v>34.245283018867923</v>
      </c>
      <c r="P50" s="350" t="s">
        <v>1473</v>
      </c>
    </row>
    <row r="51" spans="1:16" ht="30">
      <c r="A51" s="360" t="s">
        <v>22</v>
      </c>
      <c r="B51" s="361">
        <v>45300</v>
      </c>
      <c r="C51" s="361">
        <v>45306</v>
      </c>
      <c r="D51" s="360" t="s">
        <v>504</v>
      </c>
      <c r="E51" s="360" t="s">
        <v>486</v>
      </c>
      <c r="F51" s="360">
        <v>54.42</v>
      </c>
      <c r="G51" s="360" t="s">
        <v>500</v>
      </c>
      <c r="H51" s="360">
        <v>1900</v>
      </c>
      <c r="I51" s="360">
        <v>15</v>
      </c>
      <c r="J51" s="360">
        <v>0</v>
      </c>
      <c r="K51" s="360">
        <v>0</v>
      </c>
      <c r="L51" s="360">
        <v>0</v>
      </c>
      <c r="M51" s="360">
        <v>0</v>
      </c>
      <c r="N51" s="360">
        <f t="shared" si="38"/>
        <v>1915</v>
      </c>
      <c r="O51" s="360">
        <f t="shared" si="39"/>
        <v>35.189268651231167</v>
      </c>
      <c r="P51" s="239" t="s">
        <v>1523</v>
      </c>
    </row>
    <row r="52" spans="1:16">
      <c r="A52" s="360" t="s">
        <v>22</v>
      </c>
      <c r="B52" s="361">
        <v>45306</v>
      </c>
      <c r="C52" s="361">
        <v>45322</v>
      </c>
      <c r="D52" s="360" t="s">
        <v>504</v>
      </c>
      <c r="E52" s="360" t="s">
        <v>486</v>
      </c>
      <c r="F52" s="360">
        <v>53</v>
      </c>
      <c r="G52" s="360" t="s">
        <v>500</v>
      </c>
      <c r="H52" s="360">
        <v>1900</v>
      </c>
      <c r="I52" s="360">
        <v>15</v>
      </c>
      <c r="J52" s="360">
        <v>0</v>
      </c>
      <c r="K52" s="360">
        <v>0</v>
      </c>
      <c r="L52" s="360">
        <v>0</v>
      </c>
      <c r="M52" s="360">
        <v>0</v>
      </c>
      <c r="N52" s="360">
        <f t="shared" si="38"/>
        <v>1915</v>
      </c>
      <c r="O52" s="360">
        <f t="shared" si="39"/>
        <v>36.132075471698116</v>
      </c>
      <c r="P52" s="239" t="s">
        <v>1280</v>
      </c>
    </row>
    <row r="53" spans="1:16">
      <c r="A53" s="350" t="s">
        <v>15</v>
      </c>
      <c r="B53" s="351">
        <v>45675</v>
      </c>
      <c r="C53" s="351">
        <v>45322</v>
      </c>
      <c r="D53" s="350" t="s">
        <v>485</v>
      </c>
      <c r="E53" s="350" t="s">
        <v>486</v>
      </c>
      <c r="F53" s="350">
        <v>53</v>
      </c>
      <c r="G53" s="350" t="s">
        <v>500</v>
      </c>
      <c r="H53" s="350">
        <v>1400</v>
      </c>
      <c r="I53" s="350">
        <v>15</v>
      </c>
      <c r="J53" s="350">
        <v>0</v>
      </c>
      <c r="K53" s="350">
        <v>0</v>
      </c>
      <c r="L53" s="350">
        <v>0</v>
      </c>
      <c r="M53" s="350">
        <v>0</v>
      </c>
      <c r="N53" s="350">
        <f t="shared" ref="N53:N54" si="40">SUM(H53:M53)</f>
        <v>1415</v>
      </c>
      <c r="O53" s="350">
        <f t="shared" ref="O53:O54" si="41">N53/F53</f>
        <v>26.69811320754717</v>
      </c>
      <c r="P53" s="350" t="s">
        <v>1473</v>
      </c>
    </row>
    <row r="54" spans="1:16">
      <c r="A54" s="360" t="s">
        <v>22</v>
      </c>
      <c r="B54" s="361">
        <v>45323</v>
      </c>
      <c r="C54" s="361">
        <v>45336</v>
      </c>
      <c r="D54" s="360" t="s">
        <v>504</v>
      </c>
      <c r="E54" s="360" t="s">
        <v>486</v>
      </c>
      <c r="F54" s="360">
        <v>53</v>
      </c>
      <c r="G54" s="360" t="s">
        <v>500</v>
      </c>
      <c r="H54" s="360">
        <v>2000</v>
      </c>
      <c r="I54" s="360">
        <v>15</v>
      </c>
      <c r="J54" s="360">
        <v>0</v>
      </c>
      <c r="K54" s="360">
        <v>0</v>
      </c>
      <c r="L54" s="360">
        <v>0</v>
      </c>
      <c r="M54" s="360">
        <v>0</v>
      </c>
      <c r="N54" s="360">
        <f t="shared" si="40"/>
        <v>2015</v>
      </c>
      <c r="O54" s="360">
        <f t="shared" si="41"/>
        <v>38.018867924528301</v>
      </c>
      <c r="P54" s="239" t="s">
        <v>1280</v>
      </c>
    </row>
    <row r="55" spans="1:16">
      <c r="A55" s="350" t="s">
        <v>15</v>
      </c>
      <c r="B55" s="351">
        <v>45689</v>
      </c>
      <c r="C55" s="351">
        <v>45702</v>
      </c>
      <c r="D55" s="350" t="s">
        <v>485</v>
      </c>
      <c r="E55" s="350" t="s">
        <v>486</v>
      </c>
      <c r="F55" s="350">
        <v>53</v>
      </c>
      <c r="G55" s="350" t="s">
        <v>500</v>
      </c>
      <c r="H55" s="350">
        <v>1200</v>
      </c>
      <c r="I55" s="350">
        <v>15</v>
      </c>
      <c r="J55" s="350">
        <v>0</v>
      </c>
      <c r="K55" s="350">
        <v>0</v>
      </c>
      <c r="L55" s="350">
        <v>0</v>
      </c>
      <c r="M55" s="350">
        <v>0</v>
      </c>
      <c r="N55" s="350">
        <f t="shared" ref="N55" si="42">SUM(H55:M55)</f>
        <v>1215</v>
      </c>
      <c r="O55" s="350">
        <f t="shared" ref="O55" si="43">N55/F55</f>
        <v>22.924528301886792</v>
      </c>
      <c r="P55" s="350" t="s">
        <v>1473</v>
      </c>
    </row>
    <row r="56" spans="1:16">
      <c r="A56" s="350" t="s">
        <v>15</v>
      </c>
      <c r="B56" s="351">
        <v>45703</v>
      </c>
      <c r="C56" s="351">
        <v>45704</v>
      </c>
      <c r="D56" s="350" t="s">
        <v>485</v>
      </c>
      <c r="E56" s="350" t="s">
        <v>486</v>
      </c>
      <c r="F56" s="350">
        <v>53</v>
      </c>
      <c r="G56" s="350" t="s">
        <v>500</v>
      </c>
      <c r="H56" s="350">
        <v>2800</v>
      </c>
      <c r="I56" s="350">
        <v>15</v>
      </c>
      <c r="J56" s="350">
        <v>0</v>
      </c>
      <c r="K56" s="350">
        <v>0</v>
      </c>
      <c r="L56" s="350">
        <v>0</v>
      </c>
      <c r="M56" s="350">
        <v>0</v>
      </c>
      <c r="N56" s="350">
        <f t="shared" ref="N56:N57" si="44">SUM(H56:M56)</f>
        <v>2815</v>
      </c>
      <c r="O56" s="350">
        <f t="shared" ref="O56:O57" si="45">N56/F56</f>
        <v>53.113207547169814</v>
      </c>
      <c r="P56" s="350" t="s">
        <v>1473</v>
      </c>
    </row>
    <row r="57" spans="1:16">
      <c r="A57" s="360" t="s">
        <v>15</v>
      </c>
      <c r="B57" s="361">
        <v>45337</v>
      </c>
      <c r="C57" s="361">
        <v>45343</v>
      </c>
      <c r="D57" s="360" t="s">
        <v>504</v>
      </c>
      <c r="E57" s="360" t="s">
        <v>486</v>
      </c>
      <c r="F57" s="360">
        <v>53</v>
      </c>
      <c r="G57" s="360" t="s">
        <v>500</v>
      </c>
      <c r="H57" s="360">
        <v>2915</v>
      </c>
      <c r="I57" s="360">
        <v>15</v>
      </c>
      <c r="J57" s="360">
        <v>0</v>
      </c>
      <c r="K57" s="360">
        <v>0</v>
      </c>
      <c r="L57" s="360">
        <v>0</v>
      </c>
      <c r="M57" s="360">
        <v>0</v>
      </c>
      <c r="N57" s="360">
        <f t="shared" si="44"/>
        <v>2930</v>
      </c>
      <c r="O57" s="360">
        <f t="shared" si="45"/>
        <v>55.283018867924525</v>
      </c>
      <c r="P57" s="239" t="s">
        <v>1280</v>
      </c>
    </row>
    <row r="58" spans="1:16">
      <c r="A58" s="350" t="s">
        <v>15</v>
      </c>
      <c r="B58" s="351">
        <v>45705</v>
      </c>
      <c r="C58" s="351">
        <v>45706</v>
      </c>
      <c r="D58" s="350" t="s">
        <v>485</v>
      </c>
      <c r="E58" s="350" t="s">
        <v>486</v>
      </c>
      <c r="F58" s="350">
        <v>53</v>
      </c>
      <c r="G58" s="350" t="s">
        <v>500</v>
      </c>
      <c r="H58" s="350">
        <v>2600</v>
      </c>
      <c r="I58" s="350">
        <v>15</v>
      </c>
      <c r="J58" s="350">
        <v>0</v>
      </c>
      <c r="K58" s="350">
        <v>0</v>
      </c>
      <c r="L58" s="350">
        <v>0</v>
      </c>
      <c r="M58" s="350">
        <v>0</v>
      </c>
      <c r="N58" s="350">
        <f t="shared" ref="N58:N59" si="46">SUM(H58:M58)</f>
        <v>2615</v>
      </c>
      <c r="O58" s="350">
        <f t="shared" ref="O58:O59" si="47">N58/F58</f>
        <v>49.339622641509436</v>
      </c>
      <c r="P58" s="350" t="s">
        <v>1473</v>
      </c>
    </row>
    <row r="59" spans="1:16">
      <c r="A59" s="360" t="s">
        <v>22</v>
      </c>
      <c r="B59" s="361">
        <v>45338</v>
      </c>
      <c r="C59" s="361">
        <v>45344</v>
      </c>
      <c r="D59" s="360" t="s">
        <v>504</v>
      </c>
      <c r="E59" s="360" t="s">
        <v>486</v>
      </c>
      <c r="F59" s="360">
        <v>40</v>
      </c>
      <c r="G59" s="360" t="s">
        <v>500</v>
      </c>
      <c r="H59" s="360">
        <v>1900</v>
      </c>
      <c r="I59" s="360">
        <v>15</v>
      </c>
      <c r="J59" s="360">
        <v>0</v>
      </c>
      <c r="K59" s="360">
        <v>0</v>
      </c>
      <c r="L59" s="360">
        <v>0</v>
      </c>
      <c r="M59" s="360">
        <v>0</v>
      </c>
      <c r="N59" s="360">
        <f t="shared" si="46"/>
        <v>1915</v>
      </c>
      <c r="O59" s="360">
        <f t="shared" si="47"/>
        <v>47.875</v>
      </c>
      <c r="P59" s="239" t="s">
        <v>1280</v>
      </c>
    </row>
    <row r="60" spans="1:16">
      <c r="A60" s="360" t="s">
        <v>15</v>
      </c>
      <c r="B60" s="361">
        <v>45705</v>
      </c>
      <c r="C60" s="361">
        <v>45716</v>
      </c>
      <c r="D60" s="360" t="s">
        <v>504</v>
      </c>
      <c r="E60" s="360" t="s">
        <v>486</v>
      </c>
      <c r="F60" s="360">
        <v>53</v>
      </c>
      <c r="G60" s="360" t="s">
        <v>500</v>
      </c>
      <c r="H60" s="360">
        <v>2600</v>
      </c>
      <c r="I60" s="360">
        <v>15</v>
      </c>
      <c r="J60" s="360">
        <v>0</v>
      </c>
      <c r="K60" s="360">
        <v>0</v>
      </c>
      <c r="L60" s="360">
        <v>0</v>
      </c>
      <c r="M60" s="360">
        <v>0</v>
      </c>
      <c r="N60" s="360">
        <f t="shared" ref="N60:N64" si="48">SUM(H60:M60)</f>
        <v>2615</v>
      </c>
      <c r="O60" s="360">
        <f t="shared" ref="O60:O64" si="49">N60/F60</f>
        <v>49.339622641509436</v>
      </c>
      <c r="P60" s="360" t="s">
        <v>1473</v>
      </c>
    </row>
    <row r="61" spans="1:16">
      <c r="A61" s="566" t="s">
        <v>15</v>
      </c>
      <c r="B61" s="579">
        <v>45707</v>
      </c>
      <c r="C61" s="579">
        <v>45709</v>
      </c>
      <c r="D61" s="566" t="s">
        <v>485</v>
      </c>
      <c r="E61" s="566" t="s">
        <v>486</v>
      </c>
      <c r="F61" s="566">
        <v>53</v>
      </c>
      <c r="G61" s="566" t="s">
        <v>500</v>
      </c>
      <c r="H61" s="566">
        <v>1900</v>
      </c>
      <c r="I61" s="566">
        <v>15</v>
      </c>
      <c r="J61" s="566">
        <v>0</v>
      </c>
      <c r="K61" s="566">
        <v>0</v>
      </c>
      <c r="L61" s="566">
        <v>0</v>
      </c>
      <c r="M61" s="566">
        <v>0</v>
      </c>
      <c r="N61" s="566">
        <f t="shared" si="48"/>
        <v>1915</v>
      </c>
      <c r="O61" s="561">
        <f t="shared" si="49"/>
        <v>36.132075471698116</v>
      </c>
      <c r="P61" s="566" t="s">
        <v>1283</v>
      </c>
    </row>
    <row r="62" spans="1:16">
      <c r="A62" s="566" t="s">
        <v>15</v>
      </c>
      <c r="B62" s="579">
        <v>45710</v>
      </c>
      <c r="C62" s="579">
        <v>45716</v>
      </c>
      <c r="D62" s="566" t="s">
        <v>485</v>
      </c>
      <c r="E62" s="566" t="s">
        <v>486</v>
      </c>
      <c r="F62" s="566">
        <v>53</v>
      </c>
      <c r="G62" s="566" t="s">
        <v>500</v>
      </c>
      <c r="H62" s="566">
        <v>1700</v>
      </c>
      <c r="I62" s="566">
        <v>15</v>
      </c>
      <c r="J62" s="566">
        <v>0</v>
      </c>
      <c r="K62" s="566">
        <v>0</v>
      </c>
      <c r="L62" s="566">
        <v>0</v>
      </c>
      <c r="M62" s="566">
        <v>0</v>
      </c>
      <c r="N62" s="566">
        <f t="shared" si="48"/>
        <v>1715</v>
      </c>
      <c r="O62" s="561">
        <f t="shared" si="49"/>
        <v>32.358490566037737</v>
      </c>
      <c r="P62" s="566" t="s">
        <v>1283</v>
      </c>
    </row>
    <row r="63" spans="1:16">
      <c r="A63" s="566" t="s">
        <v>15</v>
      </c>
      <c r="B63" s="579">
        <v>45717</v>
      </c>
      <c r="C63" s="579">
        <v>45717</v>
      </c>
      <c r="D63" s="566" t="s">
        <v>485</v>
      </c>
      <c r="E63" s="566" t="s">
        <v>486</v>
      </c>
      <c r="F63" s="566">
        <v>53</v>
      </c>
      <c r="G63" s="566" t="s">
        <v>500</v>
      </c>
      <c r="H63" s="566">
        <v>1500</v>
      </c>
      <c r="I63" s="566">
        <v>15</v>
      </c>
      <c r="J63" s="566">
        <v>0</v>
      </c>
      <c r="K63" s="566">
        <v>0</v>
      </c>
      <c r="L63" s="566">
        <v>0</v>
      </c>
      <c r="M63" s="566">
        <v>0</v>
      </c>
      <c r="N63" s="566">
        <f t="shared" si="48"/>
        <v>1515</v>
      </c>
      <c r="O63" s="561">
        <f t="shared" si="49"/>
        <v>28.584905660377359</v>
      </c>
      <c r="P63" s="566" t="s">
        <v>1283</v>
      </c>
    </row>
    <row r="64" spans="1:16">
      <c r="A64" s="566" t="s">
        <v>15</v>
      </c>
      <c r="B64" s="579">
        <v>45718</v>
      </c>
      <c r="C64" s="579">
        <v>45731</v>
      </c>
      <c r="D64" s="566" t="s">
        <v>485</v>
      </c>
      <c r="E64" s="566" t="s">
        <v>486</v>
      </c>
      <c r="F64" s="566">
        <v>53</v>
      </c>
      <c r="G64" s="566" t="s">
        <v>500</v>
      </c>
      <c r="H64" s="566">
        <v>1300</v>
      </c>
      <c r="I64" s="566">
        <v>15</v>
      </c>
      <c r="J64" s="566">
        <v>0</v>
      </c>
      <c r="K64" s="566">
        <v>0</v>
      </c>
      <c r="L64" s="566">
        <v>0</v>
      </c>
      <c r="M64" s="566">
        <v>0</v>
      </c>
      <c r="N64" s="566">
        <f t="shared" si="48"/>
        <v>1315</v>
      </c>
      <c r="O64" s="561">
        <f t="shared" si="49"/>
        <v>24.811320754716981</v>
      </c>
      <c r="P64" s="566" t="s">
        <v>1283</v>
      </c>
    </row>
    <row r="65" spans="1:16">
      <c r="A65" s="570" t="s">
        <v>15</v>
      </c>
      <c r="B65" s="571">
        <v>45724</v>
      </c>
      <c r="C65" s="571">
        <v>45730</v>
      </c>
      <c r="D65" s="360" t="s">
        <v>504</v>
      </c>
      <c r="E65" s="570" t="s">
        <v>486</v>
      </c>
      <c r="F65" s="570">
        <v>53</v>
      </c>
      <c r="G65" s="570" t="s">
        <v>500</v>
      </c>
      <c r="H65" s="570">
        <v>1300</v>
      </c>
      <c r="I65" s="570">
        <v>15</v>
      </c>
      <c r="J65" s="570">
        <v>0</v>
      </c>
      <c r="K65" s="570">
        <v>0</v>
      </c>
      <c r="L65" s="570">
        <v>0</v>
      </c>
      <c r="M65" s="570">
        <v>0</v>
      </c>
      <c r="N65" s="570">
        <f t="shared" ref="N65" si="50">SUM(H65:M65)</f>
        <v>1315</v>
      </c>
      <c r="O65" s="563">
        <f t="shared" ref="O65" si="51">N65/F65</f>
        <v>24.811320754716981</v>
      </c>
      <c r="P65" s="570" t="s">
        <v>1283</v>
      </c>
    </row>
    <row r="66" spans="1:16">
      <c r="A66" s="570" t="s">
        <v>15</v>
      </c>
      <c r="B66" s="571">
        <v>45731</v>
      </c>
      <c r="C66" s="571">
        <v>45731</v>
      </c>
      <c r="D66" s="360" t="s">
        <v>504</v>
      </c>
      <c r="E66" s="570" t="s">
        <v>486</v>
      </c>
      <c r="F66" s="570">
        <v>53</v>
      </c>
      <c r="G66" s="570" t="s">
        <v>500</v>
      </c>
      <c r="H66" s="570">
        <v>1300</v>
      </c>
      <c r="I66" s="570">
        <v>15</v>
      </c>
      <c r="J66" s="570">
        <v>0</v>
      </c>
      <c r="K66" s="570">
        <v>0</v>
      </c>
      <c r="L66" s="570">
        <v>0</v>
      </c>
      <c r="M66" s="570">
        <v>0</v>
      </c>
      <c r="N66" s="570">
        <f t="shared" ref="N66:N67" si="52">SUM(H66:M66)</f>
        <v>1315</v>
      </c>
      <c r="O66" s="563">
        <f t="shared" ref="O66:O67" si="53">N66/F66</f>
        <v>24.811320754716981</v>
      </c>
      <c r="P66" s="570" t="s">
        <v>1283</v>
      </c>
    </row>
    <row r="67" spans="1:16">
      <c r="A67" s="566" t="s">
        <v>15</v>
      </c>
      <c r="B67" s="579">
        <v>45732</v>
      </c>
      <c r="C67" s="579">
        <v>45747</v>
      </c>
      <c r="D67" s="566" t="s">
        <v>485</v>
      </c>
      <c r="E67" s="566" t="s">
        <v>486</v>
      </c>
      <c r="F67" s="566">
        <v>53</v>
      </c>
      <c r="G67" s="566" t="s">
        <v>500</v>
      </c>
      <c r="H67" s="566">
        <v>1200</v>
      </c>
      <c r="I67" s="566">
        <v>15</v>
      </c>
      <c r="J67" s="566">
        <v>0</v>
      </c>
      <c r="K67" s="566">
        <v>0</v>
      </c>
      <c r="L67" s="566">
        <v>0</v>
      </c>
      <c r="M67" s="566">
        <v>0</v>
      </c>
      <c r="N67" s="566">
        <f t="shared" si="52"/>
        <v>1215</v>
      </c>
      <c r="O67" s="561">
        <f t="shared" si="53"/>
        <v>22.924528301886792</v>
      </c>
      <c r="P67" s="566" t="s">
        <v>1283</v>
      </c>
    </row>
    <row r="68" spans="1:16">
      <c r="A68" s="570" t="s">
        <v>15</v>
      </c>
      <c r="B68" s="571">
        <v>45732</v>
      </c>
      <c r="C68" s="571">
        <v>45739</v>
      </c>
      <c r="D68" s="360" t="s">
        <v>504</v>
      </c>
      <c r="E68" s="570" t="s">
        <v>486</v>
      </c>
      <c r="F68" s="570">
        <v>53</v>
      </c>
      <c r="G68" s="570" t="s">
        <v>500</v>
      </c>
      <c r="H68" s="570">
        <v>1200</v>
      </c>
      <c r="I68" s="570">
        <v>15</v>
      </c>
      <c r="J68" s="570">
        <v>0</v>
      </c>
      <c r="K68" s="570">
        <v>0</v>
      </c>
      <c r="L68" s="570">
        <v>0</v>
      </c>
      <c r="M68" s="570">
        <v>0</v>
      </c>
      <c r="N68" s="570">
        <f t="shared" ref="N68:N69" si="54">SUM(H68:M68)</f>
        <v>1215</v>
      </c>
      <c r="O68" s="563">
        <f t="shared" ref="O68:O69" si="55">N68/F68</f>
        <v>22.924528301886792</v>
      </c>
      <c r="P68" s="570" t="s">
        <v>1283</v>
      </c>
    </row>
    <row r="69" spans="1:16">
      <c r="A69" s="566" t="s">
        <v>15</v>
      </c>
      <c r="B69" s="579">
        <v>45748</v>
      </c>
      <c r="C69" s="579">
        <v>45754</v>
      </c>
      <c r="D69" s="566" t="s">
        <v>485</v>
      </c>
      <c r="E69" s="566" t="s">
        <v>486</v>
      </c>
      <c r="F69" s="566">
        <v>53</v>
      </c>
      <c r="G69" s="566" t="s">
        <v>500</v>
      </c>
      <c r="H69" s="566">
        <v>1400</v>
      </c>
      <c r="I69" s="566">
        <v>15</v>
      </c>
      <c r="J69" s="566">
        <v>0</v>
      </c>
      <c r="K69" s="566">
        <v>0</v>
      </c>
      <c r="L69" s="566">
        <v>0</v>
      </c>
      <c r="M69" s="566">
        <v>0</v>
      </c>
      <c r="N69" s="566">
        <f t="shared" si="54"/>
        <v>1415</v>
      </c>
      <c r="O69" s="561">
        <f t="shared" si="55"/>
        <v>26.69811320754717</v>
      </c>
      <c r="P69" s="566" t="s">
        <v>1283</v>
      </c>
    </row>
    <row r="70" spans="1:16">
      <c r="A70" s="570" t="s">
        <v>15</v>
      </c>
      <c r="B70" s="571">
        <v>45748</v>
      </c>
      <c r="C70" s="571">
        <v>45754</v>
      </c>
      <c r="D70" s="570" t="s">
        <v>504</v>
      </c>
      <c r="E70" s="570" t="s">
        <v>486</v>
      </c>
      <c r="F70" s="570">
        <v>53</v>
      </c>
      <c r="G70" s="570" t="s">
        <v>500</v>
      </c>
      <c r="H70" s="570">
        <v>1400</v>
      </c>
      <c r="I70" s="570">
        <v>15</v>
      </c>
      <c r="J70" s="570">
        <v>0</v>
      </c>
      <c r="K70" s="570">
        <v>0</v>
      </c>
      <c r="L70" s="570">
        <v>0</v>
      </c>
      <c r="M70" s="570">
        <v>0</v>
      </c>
      <c r="N70" s="570">
        <f t="shared" ref="N70:N71" si="56">SUM(H70:M70)</f>
        <v>1415</v>
      </c>
      <c r="O70" s="563">
        <f t="shared" ref="O70:O71" si="57">N70/F70</f>
        <v>26.69811320754717</v>
      </c>
      <c r="P70" s="570" t="s">
        <v>1283</v>
      </c>
    </row>
    <row r="71" spans="1:16">
      <c r="A71" s="566" t="s">
        <v>15</v>
      </c>
      <c r="B71" s="579">
        <v>45755</v>
      </c>
      <c r="C71" s="579">
        <v>45777</v>
      </c>
      <c r="D71" s="566" t="s">
        <v>485</v>
      </c>
      <c r="E71" s="566" t="s">
        <v>486</v>
      </c>
      <c r="F71" s="566">
        <v>53</v>
      </c>
      <c r="G71" s="566" t="s">
        <v>500</v>
      </c>
      <c r="H71" s="566">
        <v>1300</v>
      </c>
      <c r="I71" s="566">
        <v>15</v>
      </c>
      <c r="J71" s="566">
        <v>0</v>
      </c>
      <c r="K71" s="566">
        <v>0</v>
      </c>
      <c r="L71" s="566">
        <v>0</v>
      </c>
      <c r="M71" s="566">
        <v>0</v>
      </c>
      <c r="N71" s="566">
        <f t="shared" si="56"/>
        <v>1315</v>
      </c>
      <c r="O71" s="561">
        <f t="shared" si="57"/>
        <v>24.811320754716981</v>
      </c>
      <c r="P71" s="566" t="s">
        <v>1283</v>
      </c>
    </row>
    <row r="72" spans="1:16" ht="30">
      <c r="A72" s="570" t="s">
        <v>15</v>
      </c>
      <c r="B72" s="571">
        <v>45754</v>
      </c>
      <c r="C72" s="571">
        <v>45763</v>
      </c>
      <c r="D72" s="570" t="s">
        <v>504</v>
      </c>
      <c r="E72" s="570" t="s">
        <v>486</v>
      </c>
      <c r="F72" s="570">
        <v>40</v>
      </c>
      <c r="G72" s="570" t="s">
        <v>500</v>
      </c>
      <c r="H72" s="570">
        <v>1365</v>
      </c>
      <c r="I72" s="570">
        <v>15</v>
      </c>
      <c r="J72" s="570">
        <v>0</v>
      </c>
      <c r="K72" s="570">
        <v>0</v>
      </c>
      <c r="L72" s="570">
        <v>0</v>
      </c>
      <c r="M72" s="570">
        <v>0</v>
      </c>
      <c r="N72" s="570">
        <f t="shared" ref="N72:N75" si="58">SUM(H72:M72)</f>
        <v>1380</v>
      </c>
      <c r="O72" s="563">
        <f t="shared" ref="O72:O75" si="59">N72/F72</f>
        <v>34.5</v>
      </c>
      <c r="P72" s="597" t="s">
        <v>1584</v>
      </c>
    </row>
    <row r="73" spans="1:16">
      <c r="A73" s="570" t="s">
        <v>15</v>
      </c>
      <c r="B73" s="571">
        <v>45755</v>
      </c>
      <c r="C73" s="571">
        <v>45761</v>
      </c>
      <c r="D73" s="570" t="s">
        <v>485</v>
      </c>
      <c r="E73" s="570" t="s">
        <v>486</v>
      </c>
      <c r="F73" s="570">
        <v>53</v>
      </c>
      <c r="G73" s="570" t="s">
        <v>500</v>
      </c>
      <c r="H73" s="570">
        <v>1300</v>
      </c>
      <c r="I73" s="570">
        <v>15</v>
      </c>
      <c r="J73" s="570">
        <v>0</v>
      </c>
      <c r="K73" s="570">
        <v>0</v>
      </c>
      <c r="L73" s="570">
        <v>0</v>
      </c>
      <c r="M73" s="570">
        <v>0</v>
      </c>
      <c r="N73" s="570">
        <f t="shared" si="58"/>
        <v>1315</v>
      </c>
      <c r="O73" s="563">
        <f t="shared" si="59"/>
        <v>24.811320754716981</v>
      </c>
      <c r="P73" s="570" t="s">
        <v>1283</v>
      </c>
    </row>
    <row r="74" spans="1:16">
      <c r="A74" s="570" t="s">
        <v>15</v>
      </c>
      <c r="B74" s="571">
        <v>45762</v>
      </c>
      <c r="C74" s="571">
        <v>45777</v>
      </c>
      <c r="D74" s="570" t="s">
        <v>485</v>
      </c>
      <c r="E74" s="570" t="s">
        <v>486</v>
      </c>
      <c r="F74" s="570">
        <v>53</v>
      </c>
      <c r="G74" s="570" t="s">
        <v>500</v>
      </c>
      <c r="H74" s="570">
        <v>1300</v>
      </c>
      <c r="I74" s="570">
        <v>15</v>
      </c>
      <c r="J74" s="570">
        <v>0</v>
      </c>
      <c r="K74" s="570">
        <v>0</v>
      </c>
      <c r="L74" s="570">
        <v>0</v>
      </c>
      <c r="M74" s="570">
        <v>0</v>
      </c>
      <c r="N74" s="570">
        <f t="shared" si="58"/>
        <v>1315</v>
      </c>
      <c r="O74" s="563">
        <f t="shared" si="59"/>
        <v>24.811320754716981</v>
      </c>
      <c r="P74" s="570" t="s">
        <v>1283</v>
      </c>
    </row>
    <row r="75" spans="1:16">
      <c r="A75" s="566" t="s">
        <v>15</v>
      </c>
      <c r="B75" s="579">
        <v>45778</v>
      </c>
      <c r="C75" s="579">
        <v>45795</v>
      </c>
      <c r="D75" s="566" t="s">
        <v>485</v>
      </c>
      <c r="E75" s="566" t="s">
        <v>486</v>
      </c>
      <c r="F75" s="566">
        <v>53</v>
      </c>
      <c r="G75" s="566" t="s">
        <v>500</v>
      </c>
      <c r="H75" s="566">
        <v>1200</v>
      </c>
      <c r="I75" s="566">
        <v>15</v>
      </c>
      <c r="J75" s="566">
        <v>0</v>
      </c>
      <c r="K75" s="566">
        <v>0</v>
      </c>
      <c r="L75" s="566">
        <v>0</v>
      </c>
      <c r="M75" s="566">
        <v>0</v>
      </c>
      <c r="N75" s="566">
        <f t="shared" si="58"/>
        <v>1215</v>
      </c>
      <c r="O75" s="561">
        <f t="shared" si="59"/>
        <v>22.924528301886792</v>
      </c>
      <c r="P75" s="566" t="s">
        <v>1283</v>
      </c>
    </row>
    <row r="76" spans="1:16" ht="30">
      <c r="A76" s="570" t="s">
        <v>15</v>
      </c>
      <c r="B76" s="571">
        <v>45774</v>
      </c>
      <c r="C76" s="571">
        <v>45778</v>
      </c>
      <c r="D76" s="570" t="s">
        <v>504</v>
      </c>
      <c r="E76" s="570" t="s">
        <v>486</v>
      </c>
      <c r="F76" s="570">
        <v>40</v>
      </c>
      <c r="G76" s="570" t="s">
        <v>500</v>
      </c>
      <c r="H76" s="570">
        <v>1265</v>
      </c>
      <c r="I76" s="570">
        <v>15</v>
      </c>
      <c r="J76" s="570">
        <v>0</v>
      </c>
      <c r="K76" s="570">
        <v>0</v>
      </c>
      <c r="L76" s="570">
        <v>0</v>
      </c>
      <c r="M76" s="570">
        <v>0</v>
      </c>
      <c r="N76" s="570">
        <f t="shared" ref="N76" si="60">SUM(H76:M76)</f>
        <v>1280</v>
      </c>
      <c r="O76" s="563">
        <f t="shared" ref="O76" si="61">N76/F76</f>
        <v>32</v>
      </c>
      <c r="P76" s="597" t="s">
        <v>1625</v>
      </c>
    </row>
    <row r="77" spans="1:16">
      <c r="A77" s="570" t="s">
        <v>15</v>
      </c>
      <c r="B77" s="571">
        <v>45778</v>
      </c>
      <c r="C77" s="571">
        <v>45795</v>
      </c>
      <c r="D77" s="570" t="s">
        <v>485</v>
      </c>
      <c r="E77" s="570" t="s">
        <v>486</v>
      </c>
      <c r="F77" s="570">
        <v>53</v>
      </c>
      <c r="G77" s="570" t="s">
        <v>500</v>
      </c>
      <c r="H77" s="570">
        <v>1200</v>
      </c>
      <c r="I77" s="570">
        <v>15</v>
      </c>
      <c r="J77" s="570">
        <v>0</v>
      </c>
      <c r="K77" s="570">
        <v>0</v>
      </c>
      <c r="L77" s="570">
        <v>0</v>
      </c>
      <c r="M77" s="570">
        <v>0</v>
      </c>
      <c r="N77" s="570">
        <f t="shared" ref="N77" si="62">SUM(H77:M77)</f>
        <v>1215</v>
      </c>
      <c r="O77" s="563">
        <f t="shared" ref="O77" si="63">N77/F77</f>
        <v>22.924528301886792</v>
      </c>
      <c r="P77" s="570" t="s">
        <v>1283</v>
      </c>
    </row>
    <row r="78" spans="1:16">
      <c r="A78" s="570" t="s">
        <v>15</v>
      </c>
      <c r="B78" s="571">
        <v>45785</v>
      </c>
      <c r="C78" s="571">
        <v>45788</v>
      </c>
      <c r="D78" s="570" t="s">
        <v>504</v>
      </c>
      <c r="E78" s="570" t="s">
        <v>486</v>
      </c>
      <c r="F78" s="570">
        <v>53</v>
      </c>
      <c r="G78" s="570" t="s">
        <v>500</v>
      </c>
      <c r="H78" s="570">
        <v>1265</v>
      </c>
      <c r="I78" s="570">
        <v>15</v>
      </c>
      <c r="J78" s="570">
        <v>0</v>
      </c>
      <c r="K78" s="570">
        <v>0</v>
      </c>
      <c r="L78" s="570">
        <v>0</v>
      </c>
      <c r="M78" s="570">
        <v>0</v>
      </c>
      <c r="N78" s="570">
        <f t="shared" ref="N78:N80" si="64">SUM(H78:M78)</f>
        <v>1280</v>
      </c>
      <c r="O78" s="563">
        <f t="shared" ref="O78:O80" si="65">N78/F78</f>
        <v>24.150943396226417</v>
      </c>
      <c r="P78" s="570" t="s">
        <v>1631</v>
      </c>
    </row>
    <row r="79" spans="1:16">
      <c r="A79" s="566" t="s">
        <v>15</v>
      </c>
      <c r="B79" s="579">
        <v>45796</v>
      </c>
      <c r="C79" s="579">
        <v>45802</v>
      </c>
      <c r="D79" s="566" t="s">
        <v>485</v>
      </c>
      <c r="E79" s="566" t="s">
        <v>486</v>
      </c>
      <c r="F79" s="566">
        <v>53</v>
      </c>
      <c r="G79" s="566" t="s">
        <v>500</v>
      </c>
      <c r="H79" s="566">
        <v>1400</v>
      </c>
      <c r="I79" s="566">
        <v>15</v>
      </c>
      <c r="J79" s="566">
        <v>0</v>
      </c>
      <c r="K79" s="566">
        <v>0</v>
      </c>
      <c r="L79" s="566">
        <v>0</v>
      </c>
      <c r="M79" s="566">
        <v>0</v>
      </c>
      <c r="N79" s="566">
        <f t="shared" si="64"/>
        <v>1415</v>
      </c>
      <c r="O79" s="561">
        <f t="shared" si="65"/>
        <v>26.69811320754717</v>
      </c>
      <c r="P79" s="566" t="s">
        <v>1283</v>
      </c>
    </row>
    <row r="80" spans="1:16">
      <c r="A80" s="360" t="s">
        <v>22</v>
      </c>
      <c r="B80" s="571">
        <v>45796</v>
      </c>
      <c r="C80" s="571">
        <v>45802</v>
      </c>
      <c r="D80" s="360" t="s">
        <v>504</v>
      </c>
      <c r="E80" s="360" t="s">
        <v>486</v>
      </c>
      <c r="F80" s="360">
        <v>40</v>
      </c>
      <c r="G80" s="360" t="s">
        <v>500</v>
      </c>
      <c r="H80" s="360">
        <v>1375</v>
      </c>
      <c r="I80" s="360">
        <v>15</v>
      </c>
      <c r="J80" s="360">
        <v>0</v>
      </c>
      <c r="K80" s="360">
        <v>0</v>
      </c>
      <c r="L80" s="360">
        <v>0</v>
      </c>
      <c r="M80" s="360">
        <v>0</v>
      </c>
      <c r="N80" s="360">
        <f t="shared" si="64"/>
        <v>1390</v>
      </c>
      <c r="O80" s="360">
        <f t="shared" si="65"/>
        <v>34.75</v>
      </c>
      <c r="P80" s="239" t="s">
        <v>1280</v>
      </c>
    </row>
    <row r="81" spans="1:16">
      <c r="A81" s="570" t="s">
        <v>15</v>
      </c>
      <c r="B81" s="571">
        <v>45789</v>
      </c>
      <c r="C81" s="571">
        <v>45806</v>
      </c>
      <c r="D81" s="570" t="s">
        <v>504</v>
      </c>
      <c r="E81" s="360" t="s">
        <v>486</v>
      </c>
      <c r="F81" s="570">
        <v>27.81</v>
      </c>
      <c r="G81" s="360" t="s">
        <v>500</v>
      </c>
      <c r="H81" s="360">
        <v>1765</v>
      </c>
      <c r="I81" s="360">
        <v>15</v>
      </c>
      <c r="J81" s="360">
        <v>0</v>
      </c>
      <c r="K81" s="360">
        <v>0</v>
      </c>
      <c r="L81" s="360">
        <v>0</v>
      </c>
      <c r="M81" s="360">
        <v>0</v>
      </c>
      <c r="N81" s="360">
        <f t="shared" ref="N81" si="66">SUM(H81:M81)</f>
        <v>1780</v>
      </c>
      <c r="O81" s="360">
        <f t="shared" ref="O81" si="67">N81/F81</f>
        <v>64.005753326141672</v>
      </c>
      <c r="P81" s="239" t="s">
        <v>1649</v>
      </c>
    </row>
    <row r="82" spans="1:16">
      <c r="A82" s="566" t="s">
        <v>15</v>
      </c>
      <c r="B82" s="579">
        <v>45803</v>
      </c>
      <c r="C82" s="579">
        <v>45808</v>
      </c>
      <c r="D82" s="566" t="s">
        <v>485</v>
      </c>
      <c r="E82" s="566" t="s">
        <v>486</v>
      </c>
      <c r="F82" s="566">
        <v>53</v>
      </c>
      <c r="G82" s="566" t="s">
        <v>500</v>
      </c>
      <c r="H82" s="566">
        <v>2800</v>
      </c>
      <c r="I82" s="566">
        <v>15</v>
      </c>
      <c r="J82" s="566">
        <v>0</v>
      </c>
      <c r="K82" s="566">
        <v>0</v>
      </c>
      <c r="L82" s="566">
        <v>0</v>
      </c>
      <c r="M82" s="566">
        <v>0</v>
      </c>
      <c r="N82" s="566">
        <f t="shared" ref="N82:N83" si="68">SUM(H82:M82)</f>
        <v>2815</v>
      </c>
      <c r="O82" s="561">
        <f t="shared" ref="O82:O83" si="69">N82/F82</f>
        <v>53.113207547169814</v>
      </c>
      <c r="P82" s="566" t="s">
        <v>1283</v>
      </c>
    </row>
    <row r="83" spans="1:16">
      <c r="A83" s="360" t="s">
        <v>22</v>
      </c>
      <c r="B83" s="571">
        <v>45799</v>
      </c>
      <c r="C83" s="571">
        <v>45808</v>
      </c>
      <c r="D83" s="360" t="s">
        <v>504</v>
      </c>
      <c r="E83" s="360" t="s">
        <v>486</v>
      </c>
      <c r="F83" s="360">
        <v>53</v>
      </c>
      <c r="G83" s="360" t="s">
        <v>500</v>
      </c>
      <c r="H83" s="360">
        <v>2800</v>
      </c>
      <c r="I83" s="360">
        <v>15</v>
      </c>
      <c r="J83" s="360">
        <v>0</v>
      </c>
      <c r="K83" s="360">
        <v>0</v>
      </c>
      <c r="L83" s="360">
        <v>0</v>
      </c>
      <c r="M83" s="360">
        <v>0</v>
      </c>
      <c r="N83" s="360">
        <f t="shared" si="68"/>
        <v>2815</v>
      </c>
      <c r="O83" s="364">
        <f t="shared" si="69"/>
        <v>53.113207547169814</v>
      </c>
      <c r="P83" s="239" t="s">
        <v>1280</v>
      </c>
    </row>
    <row r="84" spans="1:16" ht="30">
      <c r="A84" s="570" t="s">
        <v>15</v>
      </c>
      <c r="B84" s="571">
        <v>45803</v>
      </c>
      <c r="C84" s="571">
        <v>45811</v>
      </c>
      <c r="D84" s="360" t="s">
        <v>504</v>
      </c>
      <c r="E84" s="360" t="s">
        <v>486</v>
      </c>
      <c r="F84" s="360">
        <v>63</v>
      </c>
      <c r="G84" s="360" t="s">
        <v>500</v>
      </c>
      <c r="H84" s="360">
        <v>3065</v>
      </c>
      <c r="I84" s="360">
        <v>15</v>
      </c>
      <c r="J84" s="360">
        <v>0</v>
      </c>
      <c r="K84" s="360">
        <v>0</v>
      </c>
      <c r="L84" s="360">
        <v>0</v>
      </c>
      <c r="M84" s="360">
        <v>0</v>
      </c>
      <c r="N84" s="360">
        <f t="shared" ref="N84:N85" si="70">SUM(H84:M84)</f>
        <v>3080</v>
      </c>
      <c r="O84" s="364">
        <f t="shared" ref="O84:O85" si="71">N84/F84</f>
        <v>48.888888888888886</v>
      </c>
      <c r="P84" s="239" t="s">
        <v>1650</v>
      </c>
    </row>
    <row r="85" spans="1:16">
      <c r="A85" s="350" t="s">
        <v>15</v>
      </c>
      <c r="B85" s="579">
        <v>45809</v>
      </c>
      <c r="C85" s="579">
        <v>45815</v>
      </c>
      <c r="D85" s="566" t="s">
        <v>485</v>
      </c>
      <c r="E85" s="350" t="s">
        <v>486</v>
      </c>
      <c r="F85" s="350">
        <v>53</v>
      </c>
      <c r="G85" s="350" t="s">
        <v>500</v>
      </c>
      <c r="H85" s="350">
        <v>4700</v>
      </c>
      <c r="I85" s="350">
        <v>15</v>
      </c>
      <c r="J85" s="350">
        <v>0</v>
      </c>
      <c r="K85" s="350">
        <v>0</v>
      </c>
      <c r="L85" s="350">
        <v>0</v>
      </c>
      <c r="M85" s="350">
        <v>0</v>
      </c>
      <c r="N85" s="350">
        <f t="shared" si="70"/>
        <v>4715</v>
      </c>
      <c r="O85" s="399">
        <f t="shared" si="71"/>
        <v>88.962264150943398</v>
      </c>
      <c r="P85" s="675" t="s">
        <v>1280</v>
      </c>
    </row>
    <row r="86" spans="1:16">
      <c r="A86" s="360" t="s">
        <v>15</v>
      </c>
      <c r="B86" s="571">
        <v>45809</v>
      </c>
      <c r="C86" s="571">
        <v>45815</v>
      </c>
      <c r="D86" s="360" t="s">
        <v>504</v>
      </c>
      <c r="E86" s="360" t="s">
        <v>486</v>
      </c>
      <c r="F86" s="360">
        <v>53</v>
      </c>
      <c r="G86" s="360" t="s">
        <v>500</v>
      </c>
      <c r="H86" s="360">
        <v>4715</v>
      </c>
      <c r="I86" s="360">
        <v>15</v>
      </c>
      <c r="J86" s="360">
        <v>0</v>
      </c>
      <c r="K86" s="360">
        <v>0</v>
      </c>
      <c r="L86" s="360">
        <v>0</v>
      </c>
      <c r="M86" s="360">
        <v>0</v>
      </c>
      <c r="N86" s="360">
        <f t="shared" ref="N86:N88" si="72">SUM(H86:M86)</f>
        <v>4730</v>
      </c>
      <c r="O86" s="364">
        <f t="shared" ref="O86:O88" si="73">N86/F86</f>
        <v>89.245283018867923</v>
      </c>
      <c r="P86" s="239" t="s">
        <v>1280</v>
      </c>
    </row>
    <row r="87" spans="1:16">
      <c r="A87" s="360" t="s">
        <v>22</v>
      </c>
      <c r="B87" s="571">
        <v>45809</v>
      </c>
      <c r="C87" s="571">
        <v>45815</v>
      </c>
      <c r="D87" s="360" t="s">
        <v>504</v>
      </c>
      <c r="E87" s="360" t="s">
        <v>486</v>
      </c>
      <c r="F87" s="360">
        <v>53</v>
      </c>
      <c r="G87" s="360" t="s">
        <v>500</v>
      </c>
      <c r="H87" s="360">
        <v>4650</v>
      </c>
      <c r="I87" s="360">
        <v>15</v>
      </c>
      <c r="J87" s="360">
        <v>0</v>
      </c>
      <c r="K87" s="360">
        <v>0</v>
      </c>
      <c r="L87" s="360">
        <v>0</v>
      </c>
      <c r="M87" s="360">
        <v>0</v>
      </c>
      <c r="N87" s="360">
        <f t="shared" si="72"/>
        <v>4665</v>
      </c>
      <c r="O87" s="364">
        <f t="shared" si="73"/>
        <v>88.018867924528308</v>
      </c>
      <c r="P87" s="239" t="s">
        <v>1280</v>
      </c>
    </row>
    <row r="88" spans="1:16">
      <c r="A88" s="566" t="s">
        <v>15</v>
      </c>
      <c r="B88" s="579">
        <v>45816</v>
      </c>
      <c r="C88" s="579">
        <v>45820</v>
      </c>
      <c r="D88" s="566" t="s">
        <v>485</v>
      </c>
      <c r="E88" s="566" t="s">
        <v>486</v>
      </c>
      <c r="F88" s="566">
        <v>53</v>
      </c>
      <c r="G88" s="566" t="s">
        <v>500</v>
      </c>
      <c r="H88" s="566">
        <v>5600</v>
      </c>
      <c r="I88" s="566">
        <v>15</v>
      </c>
      <c r="J88" s="566">
        <v>0</v>
      </c>
      <c r="K88" s="566">
        <v>0</v>
      </c>
      <c r="L88" s="566">
        <v>0</v>
      </c>
      <c r="M88" s="566">
        <v>0</v>
      </c>
      <c r="N88" s="566">
        <f t="shared" si="72"/>
        <v>5615</v>
      </c>
      <c r="O88" s="561">
        <f t="shared" si="73"/>
        <v>105.94339622641509</v>
      </c>
      <c r="P88" s="566" t="s">
        <v>1283</v>
      </c>
    </row>
    <row r="89" spans="1:16">
      <c r="A89" s="668" t="s">
        <v>15</v>
      </c>
      <c r="B89" s="571">
        <v>45816</v>
      </c>
      <c r="C89" s="571">
        <v>45822</v>
      </c>
      <c r="D89" s="570" t="s">
        <v>485</v>
      </c>
      <c r="E89" s="570" t="s">
        <v>486</v>
      </c>
      <c r="F89" s="570">
        <v>53</v>
      </c>
      <c r="G89" s="570" t="s">
        <v>500</v>
      </c>
      <c r="H89" s="570">
        <v>4700</v>
      </c>
      <c r="I89" s="570">
        <v>15</v>
      </c>
      <c r="J89" s="570">
        <v>0</v>
      </c>
      <c r="K89" s="570">
        <v>0</v>
      </c>
      <c r="L89" s="570">
        <v>0</v>
      </c>
      <c r="M89" s="570">
        <v>0</v>
      </c>
      <c r="N89" s="570">
        <f t="shared" ref="N89:N91" si="74">SUM(H89:M89)</f>
        <v>4715</v>
      </c>
      <c r="O89" s="563">
        <f t="shared" ref="O89:O91" si="75">N89/F89</f>
        <v>88.962264150943398</v>
      </c>
      <c r="P89" s="570" t="s">
        <v>1283</v>
      </c>
    </row>
    <row r="90" spans="1:16">
      <c r="A90" s="360" t="s">
        <v>22</v>
      </c>
      <c r="B90" s="571">
        <v>45816</v>
      </c>
      <c r="C90" s="571">
        <v>45822</v>
      </c>
      <c r="D90" s="360" t="s">
        <v>504</v>
      </c>
      <c r="E90" s="360" t="s">
        <v>486</v>
      </c>
      <c r="F90" s="360">
        <v>53</v>
      </c>
      <c r="G90" s="360" t="s">
        <v>500</v>
      </c>
      <c r="H90" s="360">
        <v>5150</v>
      </c>
      <c r="I90" s="360">
        <v>15</v>
      </c>
      <c r="J90" s="360">
        <v>0</v>
      </c>
      <c r="K90" s="360">
        <v>0</v>
      </c>
      <c r="L90" s="360">
        <v>0</v>
      </c>
      <c r="M90" s="360">
        <v>0</v>
      </c>
      <c r="N90" s="360">
        <f t="shared" si="74"/>
        <v>5165</v>
      </c>
      <c r="O90" s="364">
        <f t="shared" si="75"/>
        <v>97.452830188679243</v>
      </c>
      <c r="P90" s="239" t="s">
        <v>1280</v>
      </c>
    </row>
    <row r="91" spans="1:16">
      <c r="A91" s="566" t="s">
        <v>15</v>
      </c>
      <c r="B91" s="579">
        <v>45821</v>
      </c>
      <c r="C91" s="579">
        <v>45822</v>
      </c>
      <c r="D91" s="566" t="s">
        <v>485</v>
      </c>
      <c r="E91" s="566" t="s">
        <v>486</v>
      </c>
      <c r="F91" s="566">
        <v>53</v>
      </c>
      <c r="G91" s="566" t="s">
        <v>500</v>
      </c>
      <c r="H91" s="566">
        <v>3700</v>
      </c>
      <c r="I91" s="566">
        <v>15</v>
      </c>
      <c r="J91" s="566">
        <v>0</v>
      </c>
      <c r="K91" s="566">
        <v>0</v>
      </c>
      <c r="L91" s="566">
        <v>0</v>
      </c>
      <c r="M91" s="566">
        <v>0</v>
      </c>
      <c r="N91" s="566">
        <f t="shared" si="74"/>
        <v>3715</v>
      </c>
      <c r="O91" s="561">
        <f t="shared" si="75"/>
        <v>70.094339622641513</v>
      </c>
      <c r="P91" s="566" t="s">
        <v>1283</v>
      </c>
    </row>
    <row r="92" spans="1:16">
      <c r="A92" s="566" t="s">
        <v>15</v>
      </c>
      <c r="B92" s="579">
        <v>45823</v>
      </c>
      <c r="C92" s="579">
        <v>45827</v>
      </c>
      <c r="D92" s="566" t="s">
        <v>485</v>
      </c>
      <c r="E92" s="566" t="s">
        <v>486</v>
      </c>
      <c r="F92" s="566">
        <v>53</v>
      </c>
      <c r="G92" s="566" t="s">
        <v>500</v>
      </c>
      <c r="H92" s="566">
        <v>3200</v>
      </c>
      <c r="I92" s="566">
        <v>15</v>
      </c>
      <c r="J92" s="566">
        <v>0</v>
      </c>
      <c r="K92" s="566">
        <v>0</v>
      </c>
      <c r="L92" s="566">
        <v>0</v>
      </c>
      <c r="M92" s="566">
        <v>0</v>
      </c>
      <c r="N92" s="566">
        <f t="shared" ref="N92" si="76">SUM(H92:M92)</f>
        <v>3215</v>
      </c>
      <c r="O92" s="561">
        <f t="shared" ref="O92" si="77">N92/F92</f>
        <v>60.660377358490564</v>
      </c>
      <c r="P92" s="566" t="s">
        <v>1283</v>
      </c>
    </row>
    <row r="93" spans="1:16">
      <c r="A93" s="570" t="s">
        <v>15</v>
      </c>
      <c r="B93" s="571">
        <v>45823</v>
      </c>
      <c r="C93" s="571">
        <v>45829</v>
      </c>
      <c r="D93" s="570" t="s">
        <v>485</v>
      </c>
      <c r="E93" s="570" t="s">
        <v>486</v>
      </c>
      <c r="F93" s="570">
        <v>53</v>
      </c>
      <c r="G93" s="570" t="s">
        <v>500</v>
      </c>
      <c r="H93" s="570">
        <v>3200</v>
      </c>
      <c r="I93" s="570">
        <v>15</v>
      </c>
      <c r="J93" s="570">
        <v>0</v>
      </c>
      <c r="K93" s="570">
        <v>0</v>
      </c>
      <c r="L93" s="570">
        <v>0</v>
      </c>
      <c r="M93" s="570">
        <v>0</v>
      </c>
      <c r="N93" s="570">
        <f t="shared" ref="N93" si="78">SUM(H93:M93)</f>
        <v>3215</v>
      </c>
      <c r="O93" s="563">
        <f t="shared" ref="O93" si="79">N93/F93</f>
        <v>60.660377358490564</v>
      </c>
      <c r="P93" s="570" t="s">
        <v>1283</v>
      </c>
    </row>
    <row r="94" spans="1:16">
      <c r="A94" s="570" t="s">
        <v>1658</v>
      </c>
      <c r="B94" s="571">
        <v>45823</v>
      </c>
      <c r="C94" s="571">
        <v>45831</v>
      </c>
      <c r="D94" s="570" t="s">
        <v>504</v>
      </c>
      <c r="E94" s="570" t="s">
        <v>486</v>
      </c>
      <c r="F94" s="570">
        <v>53</v>
      </c>
      <c r="G94" s="570" t="s">
        <v>500</v>
      </c>
      <c r="H94" s="570">
        <v>2765</v>
      </c>
      <c r="I94" s="570">
        <v>15</v>
      </c>
      <c r="J94" s="570">
        <v>0</v>
      </c>
      <c r="K94" s="570">
        <v>0</v>
      </c>
      <c r="L94" s="570">
        <v>0</v>
      </c>
      <c r="M94" s="570">
        <v>0</v>
      </c>
      <c r="N94" s="570">
        <f t="shared" ref="N94:N95" si="80">SUM(H94:M94)</f>
        <v>2780</v>
      </c>
      <c r="O94" s="563">
        <f t="shared" ref="O94:O95" si="81">N94/F94</f>
        <v>52.452830188679243</v>
      </c>
      <c r="P94" s="570" t="s">
        <v>1283</v>
      </c>
    </row>
    <row r="95" spans="1:16">
      <c r="A95" s="566" t="s">
        <v>15</v>
      </c>
      <c r="B95" s="579">
        <v>45828</v>
      </c>
      <c r="C95" s="579">
        <v>45830</v>
      </c>
      <c r="D95" s="566" t="s">
        <v>485</v>
      </c>
      <c r="E95" s="566" t="s">
        <v>486</v>
      </c>
      <c r="F95" s="566">
        <v>53</v>
      </c>
      <c r="G95" s="566" t="s">
        <v>500</v>
      </c>
      <c r="H95" s="566">
        <v>2700</v>
      </c>
      <c r="I95" s="566">
        <v>15</v>
      </c>
      <c r="J95" s="566">
        <v>0</v>
      </c>
      <c r="K95" s="566">
        <v>0</v>
      </c>
      <c r="L95" s="566">
        <v>0</v>
      </c>
      <c r="M95" s="566">
        <v>0</v>
      </c>
      <c r="N95" s="566">
        <f t="shared" si="80"/>
        <v>2715</v>
      </c>
      <c r="O95" s="561">
        <f t="shared" si="81"/>
        <v>51.226415094339622</v>
      </c>
      <c r="P95" s="566" t="s">
        <v>1283</v>
      </c>
    </row>
    <row r="96" spans="1:16">
      <c r="A96" s="566" t="s">
        <v>15</v>
      </c>
      <c r="B96" s="579">
        <v>45831</v>
      </c>
      <c r="C96" s="579">
        <v>45838</v>
      </c>
      <c r="D96" s="566" t="s">
        <v>485</v>
      </c>
      <c r="E96" s="566" t="s">
        <v>486</v>
      </c>
      <c r="F96" s="566">
        <v>53</v>
      </c>
      <c r="G96" s="566" t="s">
        <v>500</v>
      </c>
      <c r="H96" s="566">
        <v>2200</v>
      </c>
      <c r="I96" s="566">
        <v>15</v>
      </c>
      <c r="J96" s="566">
        <v>0</v>
      </c>
      <c r="K96" s="566">
        <v>0</v>
      </c>
      <c r="L96" s="566">
        <v>0</v>
      </c>
      <c r="M96" s="566">
        <v>0</v>
      </c>
      <c r="N96" s="566">
        <f t="shared" ref="N96" si="82">SUM(H96:M96)</f>
        <v>2215</v>
      </c>
      <c r="O96" s="561">
        <f t="shared" ref="O96" si="83">N96/F96</f>
        <v>41.79245283018868</v>
      </c>
      <c r="P96" s="566" t="s">
        <v>1283</v>
      </c>
    </row>
    <row r="97" spans="1:16">
      <c r="A97" s="570" t="s">
        <v>15</v>
      </c>
      <c r="B97" s="571">
        <v>45831</v>
      </c>
      <c r="C97" s="571">
        <v>45838</v>
      </c>
      <c r="D97" s="570" t="s">
        <v>485</v>
      </c>
      <c r="E97" s="570" t="s">
        <v>486</v>
      </c>
      <c r="F97" s="570">
        <v>53</v>
      </c>
      <c r="G97" s="570" t="s">
        <v>500</v>
      </c>
      <c r="H97" s="570">
        <v>2200</v>
      </c>
      <c r="I97" s="570">
        <v>15</v>
      </c>
      <c r="J97" s="570">
        <v>0</v>
      </c>
      <c r="K97" s="570">
        <v>0</v>
      </c>
      <c r="L97" s="570">
        <v>0</v>
      </c>
      <c r="M97" s="570">
        <v>0</v>
      </c>
      <c r="N97" s="570">
        <f t="shared" ref="N97" si="84">SUM(H97:M97)</f>
        <v>2215</v>
      </c>
      <c r="O97" s="563">
        <f t="shared" ref="O97" si="85">N97/F97</f>
        <v>41.79245283018868</v>
      </c>
      <c r="P97" s="570" t="s">
        <v>1283</v>
      </c>
    </row>
    <row r="98" spans="1:16">
      <c r="A98" s="570" t="s">
        <v>1658</v>
      </c>
      <c r="B98" s="571">
        <v>45839</v>
      </c>
      <c r="C98" s="571">
        <v>45844</v>
      </c>
      <c r="D98" s="570" t="s">
        <v>504</v>
      </c>
      <c r="E98" s="570" t="s">
        <v>486</v>
      </c>
      <c r="F98" s="570">
        <v>53</v>
      </c>
      <c r="G98" s="570" t="s">
        <v>500</v>
      </c>
      <c r="H98" s="570">
        <v>2165</v>
      </c>
      <c r="I98" s="570">
        <v>15</v>
      </c>
      <c r="J98" s="570">
        <v>0</v>
      </c>
      <c r="K98" s="570">
        <v>0</v>
      </c>
      <c r="L98" s="570">
        <v>0</v>
      </c>
      <c r="M98" s="570">
        <v>0</v>
      </c>
      <c r="N98" s="570">
        <f t="shared" ref="N98:N99" si="86">SUM(H98:M98)</f>
        <v>2180</v>
      </c>
      <c r="O98" s="563">
        <f t="shared" ref="O98:O99" si="87">N98/F98</f>
        <v>41.132075471698116</v>
      </c>
      <c r="P98" s="570" t="s">
        <v>1283</v>
      </c>
    </row>
    <row r="99" spans="1:16">
      <c r="A99" s="566" t="s">
        <v>15</v>
      </c>
      <c r="B99" s="579">
        <v>45839</v>
      </c>
      <c r="C99" s="579">
        <v>45852</v>
      </c>
      <c r="D99" s="566" t="s">
        <v>485</v>
      </c>
      <c r="E99" s="566" t="s">
        <v>486</v>
      </c>
      <c r="F99" s="566">
        <v>53</v>
      </c>
      <c r="G99" s="566" t="s">
        <v>500</v>
      </c>
      <c r="H99" s="566">
        <v>2100</v>
      </c>
      <c r="I99" s="566">
        <v>15</v>
      </c>
      <c r="J99" s="566">
        <v>0</v>
      </c>
      <c r="K99" s="566">
        <v>0</v>
      </c>
      <c r="L99" s="566">
        <v>0</v>
      </c>
      <c r="M99" s="566">
        <v>0</v>
      </c>
      <c r="N99" s="566">
        <f t="shared" si="86"/>
        <v>2115</v>
      </c>
      <c r="O99" s="561">
        <f t="shared" si="87"/>
        <v>39.905660377358494</v>
      </c>
      <c r="P99" s="566" t="s">
        <v>1283</v>
      </c>
    </row>
    <row r="100" spans="1:16">
      <c r="A100" s="570" t="s">
        <v>1658</v>
      </c>
      <c r="B100" s="571">
        <v>45845</v>
      </c>
      <c r="C100" s="571">
        <v>45853</v>
      </c>
      <c r="D100" s="570" t="s">
        <v>504</v>
      </c>
      <c r="E100" s="570" t="s">
        <v>486</v>
      </c>
      <c r="F100" s="570">
        <v>53</v>
      </c>
      <c r="G100" s="570" t="s">
        <v>500</v>
      </c>
      <c r="H100" s="570">
        <v>2015</v>
      </c>
      <c r="I100" s="570">
        <v>15</v>
      </c>
      <c r="J100" s="570">
        <v>0</v>
      </c>
      <c r="K100" s="570">
        <v>0</v>
      </c>
      <c r="L100" s="570">
        <v>0</v>
      </c>
      <c r="M100" s="570">
        <v>0</v>
      </c>
      <c r="N100" s="570">
        <f t="shared" ref="N100" si="88">SUM(H100:M100)</f>
        <v>2030</v>
      </c>
      <c r="O100" s="563">
        <f t="shared" ref="O100" si="89">N100/F100</f>
        <v>38.301886792452834</v>
      </c>
      <c r="P100" s="570" t="s">
        <v>1283</v>
      </c>
    </row>
    <row r="101" spans="1:16">
      <c r="A101" s="570" t="s">
        <v>15</v>
      </c>
      <c r="B101" s="571">
        <v>45853</v>
      </c>
      <c r="C101" s="571">
        <v>45853</v>
      </c>
      <c r="D101" s="570" t="s">
        <v>485</v>
      </c>
      <c r="E101" s="570" t="s">
        <v>486</v>
      </c>
      <c r="F101" s="570">
        <v>53</v>
      </c>
      <c r="G101" s="570" t="s">
        <v>500</v>
      </c>
      <c r="H101" s="570">
        <v>2000</v>
      </c>
      <c r="I101" s="570">
        <v>15</v>
      </c>
      <c r="J101" s="570">
        <v>0</v>
      </c>
      <c r="K101" s="570">
        <v>0</v>
      </c>
      <c r="L101" s="570">
        <v>0</v>
      </c>
      <c r="M101" s="570">
        <v>0</v>
      </c>
      <c r="N101" s="570">
        <f t="shared" ref="N101" si="90">SUM(H101:M101)</f>
        <v>2015</v>
      </c>
      <c r="O101" s="563">
        <f t="shared" ref="O101" si="91">N101/F101</f>
        <v>38.018867924528301</v>
      </c>
      <c r="P101" s="570" t="s">
        <v>1283</v>
      </c>
    </row>
    <row r="102" spans="1:16">
      <c r="A102" s="570" t="s">
        <v>15</v>
      </c>
      <c r="B102" s="571">
        <v>45854</v>
      </c>
      <c r="C102" s="571">
        <v>45869</v>
      </c>
      <c r="D102" s="570" t="s">
        <v>504</v>
      </c>
      <c r="E102" s="570" t="s">
        <v>486</v>
      </c>
      <c r="F102" s="570">
        <v>53</v>
      </c>
      <c r="G102" s="570" t="s">
        <v>500</v>
      </c>
      <c r="H102" s="570">
        <v>1900</v>
      </c>
      <c r="I102" s="570">
        <v>15</v>
      </c>
      <c r="J102" s="570">
        <v>0</v>
      </c>
      <c r="K102" s="570">
        <v>0</v>
      </c>
      <c r="L102" s="570">
        <v>0</v>
      </c>
      <c r="M102" s="570">
        <v>0</v>
      </c>
      <c r="N102" s="570">
        <f t="shared" ref="N102" si="92">SUM(H102:M102)</f>
        <v>1915</v>
      </c>
      <c r="O102" s="563">
        <f t="shared" ref="O102" si="93">N102/F102</f>
        <v>36.132075471698116</v>
      </c>
      <c r="P102" s="570" t="s">
        <v>1283</v>
      </c>
    </row>
    <row r="103" spans="1:16">
      <c r="A103" s="566" t="s">
        <v>15</v>
      </c>
      <c r="B103" s="579">
        <v>45854</v>
      </c>
      <c r="C103" s="579">
        <v>45869</v>
      </c>
      <c r="D103" s="566" t="s">
        <v>485</v>
      </c>
      <c r="E103" s="566" t="s">
        <v>486</v>
      </c>
      <c r="F103" s="566">
        <v>53</v>
      </c>
      <c r="G103" s="566" t="s">
        <v>500</v>
      </c>
      <c r="H103" s="566">
        <v>1900</v>
      </c>
      <c r="I103" s="566">
        <v>15</v>
      </c>
      <c r="J103" s="566">
        <v>0</v>
      </c>
      <c r="K103" s="566">
        <v>0</v>
      </c>
      <c r="L103" s="566">
        <v>0</v>
      </c>
      <c r="M103" s="566">
        <v>0</v>
      </c>
      <c r="N103" s="566">
        <f t="shared" ref="N103" si="94">SUM(H103:M103)</f>
        <v>1915</v>
      </c>
      <c r="O103" s="561">
        <f t="shared" ref="O103" si="95">N103/F103</f>
        <v>36.132075471698116</v>
      </c>
      <c r="P103" s="566" t="s">
        <v>1283</v>
      </c>
    </row>
    <row r="104" spans="1:16">
      <c r="A104" s="566" t="s">
        <v>15</v>
      </c>
      <c r="B104" s="579">
        <v>45870</v>
      </c>
      <c r="C104" s="579">
        <v>45870</v>
      </c>
      <c r="D104" s="566" t="s">
        <v>485</v>
      </c>
      <c r="E104" s="566" t="s">
        <v>486</v>
      </c>
      <c r="F104" s="566">
        <v>53</v>
      </c>
      <c r="G104" s="566" t="s">
        <v>500</v>
      </c>
      <c r="H104" s="566">
        <v>2800</v>
      </c>
      <c r="I104" s="566">
        <v>15</v>
      </c>
      <c r="J104" s="566">
        <v>0</v>
      </c>
      <c r="K104" s="566">
        <v>0</v>
      </c>
      <c r="L104" s="566">
        <v>0</v>
      </c>
      <c r="M104" s="566">
        <v>0</v>
      </c>
      <c r="N104" s="566">
        <f t="shared" ref="N104" si="96">SUM(H104:M104)</f>
        <v>2815</v>
      </c>
      <c r="O104" s="561">
        <f t="shared" ref="O104" si="97">N104/F104</f>
        <v>53.113207547169814</v>
      </c>
      <c r="P104" s="566" t="s">
        <v>1283</v>
      </c>
    </row>
    <row r="105" spans="1:16">
      <c r="A105" s="570" t="s">
        <v>15</v>
      </c>
      <c r="B105" s="571">
        <v>45870</v>
      </c>
      <c r="C105" s="571">
        <v>45876</v>
      </c>
      <c r="D105" s="570" t="s">
        <v>504</v>
      </c>
      <c r="E105" s="570" t="s">
        <v>486</v>
      </c>
      <c r="F105" s="570">
        <v>53</v>
      </c>
      <c r="G105" s="570" t="s">
        <v>500</v>
      </c>
      <c r="H105" s="570">
        <v>2800</v>
      </c>
      <c r="I105" s="570">
        <v>15</v>
      </c>
      <c r="J105" s="570">
        <v>0</v>
      </c>
      <c r="K105" s="570">
        <v>0</v>
      </c>
      <c r="L105" s="570">
        <v>0</v>
      </c>
      <c r="M105" s="570">
        <v>0</v>
      </c>
      <c r="N105" s="570">
        <f t="shared" ref="N105" si="98">SUM(H105:M105)</f>
        <v>2815</v>
      </c>
      <c r="O105" s="563">
        <f t="shared" ref="O105" si="99">N105/F105</f>
        <v>53.113207547169814</v>
      </c>
      <c r="P105" s="570" t="s">
        <v>1283</v>
      </c>
    </row>
    <row r="106" spans="1:16">
      <c r="A106" s="570" t="s">
        <v>22</v>
      </c>
      <c r="B106" s="571">
        <v>45870</v>
      </c>
      <c r="C106" s="571">
        <v>45876</v>
      </c>
      <c r="D106" s="570" t="s">
        <v>504</v>
      </c>
      <c r="E106" s="570" t="s">
        <v>486</v>
      </c>
      <c r="F106" s="570">
        <v>53</v>
      </c>
      <c r="G106" s="570" t="s">
        <v>500</v>
      </c>
      <c r="H106" s="570">
        <v>2115</v>
      </c>
      <c r="I106" s="570">
        <v>15</v>
      </c>
      <c r="J106" s="570">
        <v>0</v>
      </c>
      <c r="K106" s="570">
        <v>0</v>
      </c>
      <c r="L106" s="570">
        <v>0</v>
      </c>
      <c r="M106" s="570">
        <v>0</v>
      </c>
      <c r="N106" s="570">
        <f t="shared" ref="N106" si="100">SUM(H106:M106)</f>
        <v>2130</v>
      </c>
      <c r="O106" s="563">
        <f t="shared" ref="O106" si="101">N106/F106</f>
        <v>40.188679245283019</v>
      </c>
      <c r="P106" s="570" t="s">
        <v>1283</v>
      </c>
    </row>
    <row r="107" spans="1:16">
      <c r="A107" s="570" t="s">
        <v>17</v>
      </c>
      <c r="B107" s="571">
        <v>45870</v>
      </c>
      <c r="C107" s="571">
        <v>45876</v>
      </c>
      <c r="D107" s="570" t="s">
        <v>504</v>
      </c>
      <c r="E107" s="570" t="s">
        <v>486</v>
      </c>
      <c r="F107" s="570">
        <v>53</v>
      </c>
      <c r="G107" s="570" t="s">
        <v>500</v>
      </c>
      <c r="H107" s="570">
        <v>2200</v>
      </c>
      <c r="I107" s="570">
        <v>15</v>
      </c>
      <c r="J107" s="570">
        <v>0</v>
      </c>
      <c r="K107" s="570">
        <v>0</v>
      </c>
      <c r="L107" s="570">
        <v>0</v>
      </c>
      <c r="M107" s="570">
        <v>0</v>
      </c>
      <c r="N107" s="570">
        <f t="shared" ref="N107" si="102">SUM(H107:M107)</f>
        <v>2215</v>
      </c>
      <c r="O107" s="563">
        <f t="shared" ref="O107" si="103">N107/F107</f>
        <v>41.79245283018868</v>
      </c>
      <c r="P107" s="570" t="s">
        <v>1283</v>
      </c>
    </row>
    <row r="108" spans="1:16">
      <c r="A108" s="570" t="s">
        <v>878</v>
      </c>
      <c r="B108" s="571">
        <v>45870</v>
      </c>
      <c r="C108" s="571">
        <v>45876</v>
      </c>
      <c r="D108" s="570" t="s">
        <v>504</v>
      </c>
      <c r="E108" s="570" t="s">
        <v>486</v>
      </c>
      <c r="F108" s="570">
        <v>65</v>
      </c>
      <c r="G108" s="570" t="s">
        <v>499</v>
      </c>
      <c r="H108" s="570">
        <v>2600</v>
      </c>
      <c r="I108" s="570">
        <v>15</v>
      </c>
      <c r="J108" s="570">
        <v>0</v>
      </c>
      <c r="K108" s="570">
        <v>0</v>
      </c>
      <c r="L108" s="570">
        <v>0</v>
      </c>
      <c r="M108" s="570">
        <v>0</v>
      </c>
      <c r="N108" s="570">
        <f t="shared" ref="N108:N110" si="104">SUM(H108:M108)</f>
        <v>2615</v>
      </c>
      <c r="O108" s="563">
        <f t="shared" ref="O108:O110" si="105">N108/F108</f>
        <v>40.230769230769234</v>
      </c>
      <c r="P108" s="570" t="s">
        <v>1283</v>
      </c>
    </row>
    <row r="109" spans="1:16">
      <c r="A109" s="668" t="s">
        <v>1658</v>
      </c>
      <c r="B109" s="571">
        <v>45870</v>
      </c>
      <c r="C109" s="571">
        <v>45876</v>
      </c>
      <c r="D109" s="570" t="s">
        <v>504</v>
      </c>
      <c r="E109" s="570" t="s">
        <v>486</v>
      </c>
      <c r="F109" s="570">
        <v>53</v>
      </c>
      <c r="G109" s="570" t="s">
        <v>500</v>
      </c>
      <c r="H109" s="570">
        <v>2215</v>
      </c>
      <c r="I109" s="570">
        <v>15</v>
      </c>
      <c r="J109" s="570">
        <v>0</v>
      </c>
      <c r="K109" s="570">
        <v>0</v>
      </c>
      <c r="L109" s="570">
        <v>0</v>
      </c>
      <c r="M109" s="570">
        <v>0</v>
      </c>
      <c r="N109" s="570">
        <f t="shared" si="104"/>
        <v>2230</v>
      </c>
      <c r="O109" s="563">
        <f t="shared" si="105"/>
        <v>42.075471698113205</v>
      </c>
      <c r="P109" s="570" t="s">
        <v>1283</v>
      </c>
    </row>
    <row r="110" spans="1:16">
      <c r="A110" s="566" t="s">
        <v>15</v>
      </c>
      <c r="B110" s="579">
        <v>45871</v>
      </c>
      <c r="C110" s="579">
        <v>45876</v>
      </c>
      <c r="D110" s="566" t="s">
        <v>485</v>
      </c>
      <c r="E110" s="566" t="s">
        <v>486</v>
      </c>
      <c r="F110" s="566">
        <v>53</v>
      </c>
      <c r="G110" s="566" t="s">
        <v>500</v>
      </c>
      <c r="H110" s="566">
        <v>2500</v>
      </c>
      <c r="I110" s="566">
        <v>15</v>
      </c>
      <c r="J110" s="566">
        <v>0</v>
      </c>
      <c r="K110" s="566">
        <v>0</v>
      </c>
      <c r="L110" s="566">
        <v>0</v>
      </c>
      <c r="M110" s="566">
        <v>0</v>
      </c>
      <c r="N110" s="566">
        <f t="shared" si="104"/>
        <v>2515</v>
      </c>
      <c r="O110" s="561">
        <f t="shared" si="105"/>
        <v>47.452830188679243</v>
      </c>
      <c r="P110" s="566" t="s">
        <v>1283</v>
      </c>
    </row>
    <row r="111" spans="1:16">
      <c r="A111" s="566" t="s">
        <v>15</v>
      </c>
      <c r="B111" s="579">
        <v>45877</v>
      </c>
      <c r="C111" s="579">
        <v>45886</v>
      </c>
      <c r="D111" s="566" t="s">
        <v>485</v>
      </c>
      <c r="E111" s="566" t="s">
        <v>486</v>
      </c>
      <c r="F111" s="566">
        <v>53</v>
      </c>
      <c r="G111" s="566" t="s">
        <v>500</v>
      </c>
      <c r="H111" s="566">
        <v>2200</v>
      </c>
      <c r="I111" s="566">
        <v>15</v>
      </c>
      <c r="J111" s="566">
        <v>0</v>
      </c>
      <c r="K111" s="566">
        <v>0</v>
      </c>
      <c r="L111" s="566">
        <v>0</v>
      </c>
      <c r="M111" s="566">
        <v>0</v>
      </c>
      <c r="N111" s="566">
        <f t="shared" ref="N111" si="106">SUM(H111:M111)</f>
        <v>2215</v>
      </c>
      <c r="O111" s="561">
        <f t="shared" ref="O111" si="107">N111/F111</f>
        <v>41.79245283018868</v>
      </c>
      <c r="P111" s="566" t="s">
        <v>1283</v>
      </c>
    </row>
    <row r="112" spans="1:16">
      <c r="A112" s="668" t="s">
        <v>1658</v>
      </c>
      <c r="B112" s="571">
        <v>45877</v>
      </c>
      <c r="C112" s="571">
        <v>45885</v>
      </c>
      <c r="D112" s="570" t="s">
        <v>504</v>
      </c>
      <c r="E112" s="570" t="s">
        <v>486</v>
      </c>
      <c r="F112" s="570">
        <v>53</v>
      </c>
      <c r="G112" s="570" t="s">
        <v>500</v>
      </c>
      <c r="H112" s="570">
        <v>2015</v>
      </c>
      <c r="I112" s="570">
        <v>15</v>
      </c>
      <c r="J112" s="570">
        <v>0</v>
      </c>
      <c r="K112" s="570">
        <v>0</v>
      </c>
      <c r="L112" s="570">
        <v>0</v>
      </c>
      <c r="M112" s="570">
        <v>0</v>
      </c>
      <c r="N112" s="570">
        <f>SUM(H112:M112)</f>
        <v>2030</v>
      </c>
      <c r="O112" s="563">
        <f>N112/F112</f>
        <v>38.301886792452834</v>
      </c>
      <c r="P112" s="570" t="s">
        <v>1283</v>
      </c>
    </row>
    <row r="113" spans="1:1023 1026:2047 2050:3071 3074:4095 4098:5119 5122:6143 6146:7167 7170:8191 8194:9215 9218:10239 10242:11263 11266:12287 12290:13311 13314:14335 14338:15359 15362:16383">
      <c r="A113" s="570" t="s">
        <v>15</v>
      </c>
      <c r="B113" s="571">
        <v>45877</v>
      </c>
      <c r="C113" s="571">
        <v>45886</v>
      </c>
      <c r="D113" s="570" t="s">
        <v>504</v>
      </c>
      <c r="E113" s="570" t="s">
        <v>486</v>
      </c>
      <c r="F113" s="570">
        <v>53</v>
      </c>
      <c r="G113" s="570" t="s">
        <v>500</v>
      </c>
      <c r="H113" s="570">
        <v>2200</v>
      </c>
      <c r="I113" s="570">
        <v>15</v>
      </c>
      <c r="J113" s="570">
        <v>0</v>
      </c>
      <c r="K113" s="570">
        <v>0</v>
      </c>
      <c r="L113" s="570">
        <v>0</v>
      </c>
      <c r="M113" s="570">
        <v>0</v>
      </c>
      <c r="N113" s="570">
        <f t="shared" ref="N113:N114" si="108">SUM(H113:M113)</f>
        <v>2215</v>
      </c>
      <c r="O113" s="563">
        <f t="shared" ref="O113:O114" si="109">N113/F113</f>
        <v>41.79245283018868</v>
      </c>
      <c r="P113" s="570" t="s">
        <v>1283</v>
      </c>
    </row>
    <row r="114" spans="1:1023 1026:2047 2050:3071 3074:4095 4098:5119 5122:6143 6146:7167 7170:8191 8194:9215 9218:10239 10242:11263 11266:12287 12290:13311 13314:14335 14338:15359 15362:16383">
      <c r="A114" s="566" t="s">
        <v>15</v>
      </c>
      <c r="B114" s="579">
        <v>45887</v>
      </c>
      <c r="C114" s="579">
        <v>45893</v>
      </c>
      <c r="D114" s="566" t="s">
        <v>485</v>
      </c>
      <c r="E114" s="566" t="s">
        <v>486</v>
      </c>
      <c r="F114" s="566">
        <v>53</v>
      </c>
      <c r="G114" s="566" t="s">
        <v>500</v>
      </c>
      <c r="H114" s="566">
        <v>2600</v>
      </c>
      <c r="I114" s="566">
        <v>15</v>
      </c>
      <c r="J114" s="566">
        <v>0</v>
      </c>
      <c r="K114" s="566">
        <v>0</v>
      </c>
      <c r="L114" s="566">
        <v>0</v>
      </c>
      <c r="M114" s="566">
        <v>0</v>
      </c>
      <c r="N114" s="566">
        <f t="shared" si="108"/>
        <v>2615</v>
      </c>
      <c r="O114" s="561">
        <f t="shared" si="109"/>
        <v>49.339622641509436</v>
      </c>
      <c r="P114" s="566" t="s">
        <v>1283</v>
      </c>
    </row>
    <row r="115" spans="1:1023 1026:2047 2050:3071 3074:4095 4098:5119 5122:6143 6146:7167 7170:8191 8194:9215 9218:10239 10242:11263 11266:12287 12290:13311 13314:14335 14338:15359 15362:16383">
      <c r="A115" s="668" t="s">
        <v>1658</v>
      </c>
      <c r="B115" s="571">
        <v>45894</v>
      </c>
      <c r="C115" s="571">
        <v>45900</v>
      </c>
      <c r="D115" s="570" t="s">
        <v>504</v>
      </c>
      <c r="E115" s="570" t="s">
        <v>486</v>
      </c>
      <c r="F115" s="570">
        <v>53</v>
      </c>
      <c r="G115" s="570" t="s">
        <v>500</v>
      </c>
      <c r="H115" s="570">
        <v>1915</v>
      </c>
      <c r="I115" s="570">
        <v>15</v>
      </c>
      <c r="J115" s="570">
        <v>0</v>
      </c>
      <c r="K115" s="570">
        <v>0</v>
      </c>
      <c r="L115" s="570">
        <v>0</v>
      </c>
      <c r="M115" s="570">
        <v>0</v>
      </c>
      <c r="N115" s="570">
        <f>SUM(H115:M115)</f>
        <v>1930</v>
      </c>
      <c r="O115" s="563">
        <f>N115/F115</f>
        <v>36.415094339622641</v>
      </c>
      <c r="P115" s="570" t="s">
        <v>1283</v>
      </c>
    </row>
    <row r="116" spans="1:1023 1026:2047 2050:3071 3074:4095 4098:5119 5122:6143 6146:7167 7170:8191 8194:9215 9218:10239 10242:11263 11266:12287 12290:13311 13314:14335 14338:15359 15362:16383">
      <c r="A116" s="566" t="s">
        <v>15</v>
      </c>
      <c r="B116" s="579">
        <v>45894</v>
      </c>
      <c r="C116" s="579">
        <v>45900</v>
      </c>
      <c r="D116" s="566" t="s">
        <v>485</v>
      </c>
      <c r="E116" s="566" t="s">
        <v>486</v>
      </c>
      <c r="F116" s="566">
        <v>53</v>
      </c>
      <c r="G116" s="566" t="s">
        <v>500</v>
      </c>
      <c r="H116" s="566">
        <v>2000</v>
      </c>
      <c r="I116" s="566">
        <v>15</v>
      </c>
      <c r="J116" s="566">
        <v>0</v>
      </c>
      <c r="K116" s="566">
        <v>0</v>
      </c>
      <c r="L116" s="566">
        <v>0</v>
      </c>
      <c r="M116" s="566">
        <v>0</v>
      </c>
      <c r="N116" s="566">
        <f t="shared" ref="N116" si="110">SUM(H116:M116)</f>
        <v>2015</v>
      </c>
      <c r="O116" s="561">
        <f t="shared" ref="O116" si="111">N116/F116</f>
        <v>38.018867924528301</v>
      </c>
      <c r="P116" s="566" t="s">
        <v>1283</v>
      </c>
    </row>
    <row r="117" spans="1:1023 1026:2047 2050:3071 3074:4095 4098:5119 5122:6143 6146:7167 7170:8191 8194:9215 9218:10239 10242:11263 11266:12287 12290:13311 13314:14335 14338:15359 15362:16383">
      <c r="A117" s="566" t="s">
        <v>15</v>
      </c>
      <c r="B117" s="579">
        <v>45901</v>
      </c>
      <c r="C117" s="579">
        <v>45902</v>
      </c>
      <c r="D117" s="566" t="s">
        <v>485</v>
      </c>
      <c r="E117" s="566" t="s">
        <v>486</v>
      </c>
      <c r="F117" s="566">
        <v>53</v>
      </c>
      <c r="G117" s="566" t="s">
        <v>500</v>
      </c>
      <c r="H117" s="566">
        <v>2200</v>
      </c>
      <c r="I117" s="566">
        <v>15</v>
      </c>
      <c r="J117" s="566">
        <v>0</v>
      </c>
      <c r="K117" s="566">
        <v>0</v>
      </c>
      <c r="L117" s="566">
        <v>0</v>
      </c>
      <c r="M117" s="566">
        <v>0</v>
      </c>
      <c r="N117" s="566">
        <f t="shared" ref="N117" si="112">SUM(H117:M117)</f>
        <v>2215</v>
      </c>
      <c r="O117" s="561">
        <f t="shared" ref="O117" si="113">N117/F117</f>
        <v>41.79245283018868</v>
      </c>
      <c r="P117" s="566" t="s">
        <v>1283</v>
      </c>
    </row>
    <row r="118" spans="1:1023 1026:2047 2050:3071 3074:4095 4098:5119 5122:6143 6146:7167 7170:8191 8194:9215 9218:10239 10242:11263 11266:12287 12290:13311 13314:14335 14338:15359 15362:16383" s="94" customFormat="1">
      <c r="A118" s="570" t="s">
        <v>15</v>
      </c>
      <c r="B118" s="571">
        <v>45901</v>
      </c>
      <c r="C118" s="571">
        <v>45907</v>
      </c>
      <c r="D118" s="570" t="s">
        <v>485</v>
      </c>
      <c r="E118" s="570" t="s">
        <v>486</v>
      </c>
      <c r="F118" s="570">
        <v>53</v>
      </c>
      <c r="G118" s="570" t="s">
        <v>500</v>
      </c>
      <c r="H118" s="570">
        <v>2200</v>
      </c>
      <c r="I118" s="570">
        <v>15</v>
      </c>
      <c r="J118" s="570">
        <v>0</v>
      </c>
      <c r="K118" s="570">
        <v>0</v>
      </c>
      <c r="L118" s="570">
        <v>0</v>
      </c>
      <c r="M118" s="570">
        <v>0</v>
      </c>
      <c r="N118" s="570">
        <f t="shared" ref="N118" si="114">SUM(H118:M118)</f>
        <v>2215</v>
      </c>
      <c r="O118" s="563">
        <f t="shared" ref="O118" si="115">N118/F118</f>
        <v>41.79245283018868</v>
      </c>
      <c r="P118" s="570" t="s">
        <v>1283</v>
      </c>
      <c r="R118" s="403"/>
      <c r="S118" s="403"/>
      <c r="AE118" s="727"/>
      <c r="AH118" s="403"/>
      <c r="AI118" s="403"/>
      <c r="AU118" s="727"/>
      <c r="AX118" s="403"/>
      <c r="AY118" s="403"/>
      <c r="BK118" s="727"/>
      <c r="BN118" s="403"/>
      <c r="BO118" s="403"/>
      <c r="CA118" s="727"/>
      <c r="CD118" s="403"/>
      <c r="CE118" s="403"/>
      <c r="CQ118" s="727"/>
      <c r="CT118" s="403"/>
      <c r="CU118" s="403"/>
      <c r="DG118" s="727"/>
      <c r="DJ118" s="403"/>
      <c r="DK118" s="403"/>
      <c r="DW118" s="727"/>
      <c r="DZ118" s="403"/>
      <c r="EA118" s="403"/>
      <c r="EM118" s="727"/>
      <c r="EP118" s="403"/>
      <c r="EQ118" s="403"/>
      <c r="FC118" s="727"/>
      <c r="FF118" s="403"/>
      <c r="FG118" s="403"/>
      <c r="FS118" s="727"/>
      <c r="FV118" s="403"/>
      <c r="FW118" s="403"/>
      <c r="GI118" s="727"/>
      <c r="GL118" s="403"/>
      <c r="GM118" s="403"/>
      <c r="GY118" s="727"/>
      <c r="HB118" s="403"/>
      <c r="HC118" s="403"/>
      <c r="HO118" s="727"/>
      <c r="HR118" s="403"/>
      <c r="HS118" s="403"/>
      <c r="IE118" s="727"/>
      <c r="IH118" s="403"/>
      <c r="II118" s="403"/>
      <c r="IU118" s="727"/>
      <c r="IX118" s="403"/>
      <c r="IY118" s="403"/>
      <c r="JK118" s="727"/>
      <c r="JN118" s="403"/>
      <c r="JO118" s="403"/>
      <c r="KA118" s="727"/>
      <c r="KD118" s="403"/>
      <c r="KE118" s="403"/>
      <c r="KQ118" s="727"/>
      <c r="KT118" s="403"/>
      <c r="KU118" s="403"/>
      <c r="LG118" s="727"/>
      <c r="LJ118" s="403"/>
      <c r="LK118" s="403"/>
      <c r="LW118" s="727"/>
      <c r="LZ118" s="403"/>
      <c r="MA118" s="403"/>
      <c r="MM118" s="727"/>
      <c r="MP118" s="403"/>
      <c r="MQ118" s="403"/>
      <c r="NC118" s="727"/>
      <c r="NF118" s="403"/>
      <c r="NG118" s="403"/>
      <c r="NS118" s="727"/>
      <c r="NV118" s="403"/>
      <c r="NW118" s="403"/>
      <c r="OI118" s="727"/>
      <c r="OL118" s="403"/>
      <c r="OM118" s="403"/>
      <c r="OY118" s="727"/>
      <c r="PB118" s="403"/>
      <c r="PC118" s="403"/>
      <c r="PO118" s="727"/>
      <c r="PR118" s="403"/>
      <c r="PS118" s="403"/>
      <c r="QE118" s="727"/>
      <c r="QH118" s="403"/>
      <c r="QI118" s="403"/>
      <c r="QU118" s="727"/>
      <c r="QX118" s="403"/>
      <c r="QY118" s="403"/>
      <c r="RK118" s="727"/>
      <c r="RN118" s="403"/>
      <c r="RO118" s="403"/>
      <c r="SA118" s="727"/>
      <c r="SD118" s="403"/>
      <c r="SE118" s="403"/>
      <c r="SQ118" s="727"/>
      <c r="ST118" s="403"/>
      <c r="SU118" s="403"/>
      <c r="TG118" s="727"/>
      <c r="TJ118" s="403"/>
      <c r="TK118" s="403"/>
      <c r="TW118" s="727"/>
      <c r="TZ118" s="403"/>
      <c r="UA118" s="403"/>
      <c r="UM118" s="727"/>
      <c r="UP118" s="403"/>
      <c r="UQ118" s="403"/>
      <c r="VC118" s="727"/>
      <c r="VF118" s="403"/>
      <c r="VG118" s="403"/>
      <c r="VS118" s="727"/>
      <c r="VV118" s="403"/>
      <c r="VW118" s="403"/>
      <c r="WI118" s="727"/>
      <c r="WL118" s="403"/>
      <c r="WM118" s="403"/>
      <c r="WY118" s="727"/>
      <c r="XB118" s="403"/>
      <c r="XC118" s="403"/>
      <c r="XO118" s="727"/>
      <c r="XR118" s="403"/>
      <c r="XS118" s="403"/>
      <c r="YE118" s="727"/>
      <c r="YH118" s="403"/>
      <c r="YI118" s="403"/>
      <c r="YU118" s="727"/>
      <c r="YX118" s="403"/>
      <c r="YY118" s="403"/>
      <c r="ZK118" s="727"/>
      <c r="ZN118" s="403"/>
      <c r="ZO118" s="403"/>
      <c r="AAA118" s="727"/>
      <c r="AAD118" s="403"/>
      <c r="AAE118" s="403"/>
      <c r="AAQ118" s="727"/>
      <c r="AAT118" s="403"/>
      <c r="AAU118" s="403"/>
      <c r="ABG118" s="727"/>
      <c r="ABJ118" s="403"/>
      <c r="ABK118" s="403"/>
      <c r="ABW118" s="727"/>
      <c r="ABZ118" s="403"/>
      <c r="ACA118" s="403"/>
      <c r="ACM118" s="727"/>
      <c r="ACP118" s="403"/>
      <c r="ACQ118" s="403"/>
      <c r="ADC118" s="727"/>
      <c r="ADF118" s="403"/>
      <c r="ADG118" s="403"/>
      <c r="ADS118" s="727"/>
      <c r="ADV118" s="403"/>
      <c r="ADW118" s="403"/>
      <c r="AEI118" s="727"/>
      <c r="AEL118" s="403"/>
      <c r="AEM118" s="403"/>
      <c r="AEY118" s="727"/>
      <c r="AFB118" s="403"/>
      <c r="AFC118" s="403"/>
      <c r="AFO118" s="727"/>
      <c r="AFR118" s="403"/>
      <c r="AFS118" s="403"/>
      <c r="AGE118" s="727"/>
      <c r="AGH118" s="403"/>
      <c r="AGI118" s="403"/>
      <c r="AGU118" s="727"/>
      <c r="AGX118" s="403"/>
      <c r="AGY118" s="403"/>
      <c r="AHK118" s="727"/>
      <c r="AHN118" s="403"/>
      <c r="AHO118" s="403"/>
      <c r="AIA118" s="727"/>
      <c r="AID118" s="403"/>
      <c r="AIE118" s="403"/>
      <c r="AIQ118" s="727"/>
      <c r="AIT118" s="403"/>
      <c r="AIU118" s="403"/>
      <c r="AJG118" s="727"/>
      <c r="AJJ118" s="403"/>
      <c r="AJK118" s="403"/>
      <c r="AJW118" s="727"/>
      <c r="AJZ118" s="403"/>
      <c r="AKA118" s="403"/>
      <c r="AKM118" s="727"/>
      <c r="AKP118" s="403"/>
      <c r="AKQ118" s="403"/>
      <c r="ALC118" s="727"/>
      <c r="ALF118" s="403"/>
      <c r="ALG118" s="403"/>
      <c r="ALS118" s="727"/>
      <c r="ALV118" s="403"/>
      <c r="ALW118" s="403"/>
      <c r="AMI118" s="727"/>
      <c r="AML118" s="403"/>
      <c r="AMM118" s="403"/>
      <c r="AMY118" s="727"/>
      <c r="ANB118" s="403"/>
      <c r="ANC118" s="403"/>
      <c r="ANO118" s="727"/>
      <c r="ANR118" s="403"/>
      <c r="ANS118" s="403"/>
      <c r="AOE118" s="727"/>
      <c r="AOH118" s="403"/>
      <c r="AOI118" s="403"/>
      <c r="AOU118" s="727"/>
      <c r="AOX118" s="403"/>
      <c r="AOY118" s="403"/>
      <c r="APK118" s="727"/>
      <c r="APN118" s="403"/>
      <c r="APO118" s="403"/>
      <c r="AQA118" s="727"/>
      <c r="AQD118" s="403"/>
      <c r="AQE118" s="403"/>
      <c r="AQQ118" s="727"/>
      <c r="AQT118" s="403"/>
      <c r="AQU118" s="403"/>
      <c r="ARG118" s="727"/>
      <c r="ARJ118" s="403"/>
      <c r="ARK118" s="403"/>
      <c r="ARW118" s="727"/>
      <c r="ARZ118" s="403"/>
      <c r="ASA118" s="403"/>
      <c r="ASM118" s="727"/>
      <c r="ASP118" s="403"/>
      <c r="ASQ118" s="403"/>
      <c r="ATC118" s="727"/>
      <c r="ATF118" s="403"/>
      <c r="ATG118" s="403"/>
      <c r="ATS118" s="727"/>
      <c r="ATV118" s="403"/>
      <c r="ATW118" s="403"/>
      <c r="AUI118" s="727"/>
      <c r="AUL118" s="403"/>
      <c r="AUM118" s="403"/>
      <c r="AUY118" s="727"/>
      <c r="AVB118" s="403"/>
      <c r="AVC118" s="403"/>
      <c r="AVO118" s="727"/>
      <c r="AVR118" s="403"/>
      <c r="AVS118" s="403"/>
      <c r="AWE118" s="727"/>
      <c r="AWH118" s="403"/>
      <c r="AWI118" s="403"/>
      <c r="AWU118" s="727"/>
      <c r="AWX118" s="403"/>
      <c r="AWY118" s="403"/>
      <c r="AXK118" s="727"/>
      <c r="AXN118" s="403"/>
      <c r="AXO118" s="403"/>
      <c r="AYA118" s="727"/>
      <c r="AYD118" s="403"/>
      <c r="AYE118" s="403"/>
      <c r="AYQ118" s="727"/>
      <c r="AYT118" s="403"/>
      <c r="AYU118" s="403"/>
      <c r="AZG118" s="727"/>
      <c r="AZJ118" s="403"/>
      <c r="AZK118" s="403"/>
      <c r="AZW118" s="727"/>
      <c r="AZZ118" s="403"/>
      <c r="BAA118" s="403"/>
      <c r="BAM118" s="727"/>
      <c r="BAP118" s="403"/>
      <c r="BAQ118" s="403"/>
      <c r="BBC118" s="727"/>
      <c r="BBF118" s="403"/>
      <c r="BBG118" s="403"/>
      <c r="BBS118" s="727"/>
      <c r="BBV118" s="403"/>
      <c r="BBW118" s="403"/>
      <c r="BCI118" s="727"/>
      <c r="BCL118" s="403"/>
      <c r="BCM118" s="403"/>
      <c r="BCY118" s="727"/>
      <c r="BDB118" s="403"/>
      <c r="BDC118" s="403"/>
      <c r="BDO118" s="727"/>
      <c r="BDR118" s="403"/>
      <c r="BDS118" s="403"/>
      <c r="BEE118" s="727"/>
      <c r="BEH118" s="403"/>
      <c r="BEI118" s="403"/>
      <c r="BEU118" s="727"/>
      <c r="BEX118" s="403"/>
      <c r="BEY118" s="403"/>
      <c r="BFK118" s="727"/>
      <c r="BFN118" s="403"/>
      <c r="BFO118" s="403"/>
      <c r="BGA118" s="727"/>
      <c r="BGD118" s="403"/>
      <c r="BGE118" s="403"/>
      <c r="BGQ118" s="727"/>
      <c r="BGT118" s="403"/>
      <c r="BGU118" s="403"/>
      <c r="BHG118" s="727"/>
      <c r="BHJ118" s="403"/>
      <c r="BHK118" s="403"/>
      <c r="BHW118" s="727"/>
      <c r="BHZ118" s="403"/>
      <c r="BIA118" s="403"/>
      <c r="BIM118" s="727"/>
      <c r="BIP118" s="403"/>
      <c r="BIQ118" s="403"/>
      <c r="BJC118" s="727"/>
      <c r="BJF118" s="403"/>
      <c r="BJG118" s="403"/>
      <c r="BJS118" s="727"/>
      <c r="BJV118" s="403"/>
      <c r="BJW118" s="403"/>
      <c r="BKI118" s="727"/>
      <c r="BKL118" s="403"/>
      <c r="BKM118" s="403"/>
      <c r="BKY118" s="727"/>
      <c r="BLB118" s="403"/>
      <c r="BLC118" s="403"/>
      <c r="BLO118" s="727"/>
      <c r="BLR118" s="403"/>
      <c r="BLS118" s="403"/>
      <c r="BME118" s="727"/>
      <c r="BMH118" s="403"/>
      <c r="BMI118" s="403"/>
      <c r="BMU118" s="727"/>
      <c r="BMX118" s="403"/>
      <c r="BMY118" s="403"/>
      <c r="BNK118" s="727"/>
      <c r="BNN118" s="403"/>
      <c r="BNO118" s="403"/>
      <c r="BOA118" s="727"/>
      <c r="BOD118" s="403"/>
      <c r="BOE118" s="403"/>
      <c r="BOQ118" s="727"/>
      <c r="BOT118" s="403"/>
      <c r="BOU118" s="403"/>
      <c r="BPG118" s="727"/>
      <c r="BPJ118" s="403"/>
      <c r="BPK118" s="403"/>
      <c r="BPW118" s="727"/>
      <c r="BPZ118" s="403"/>
      <c r="BQA118" s="403"/>
      <c r="BQM118" s="727"/>
      <c r="BQP118" s="403"/>
      <c r="BQQ118" s="403"/>
      <c r="BRC118" s="727"/>
      <c r="BRF118" s="403"/>
      <c r="BRG118" s="403"/>
      <c r="BRS118" s="727"/>
      <c r="BRV118" s="403"/>
      <c r="BRW118" s="403"/>
      <c r="BSI118" s="727"/>
      <c r="BSL118" s="403"/>
      <c r="BSM118" s="403"/>
      <c r="BSY118" s="727"/>
      <c r="BTB118" s="403"/>
      <c r="BTC118" s="403"/>
      <c r="BTO118" s="727"/>
      <c r="BTR118" s="403"/>
      <c r="BTS118" s="403"/>
      <c r="BUE118" s="727"/>
      <c r="BUH118" s="403"/>
      <c r="BUI118" s="403"/>
      <c r="BUU118" s="727"/>
      <c r="BUX118" s="403"/>
      <c r="BUY118" s="403"/>
      <c r="BVK118" s="727"/>
      <c r="BVN118" s="403"/>
      <c r="BVO118" s="403"/>
      <c r="BWA118" s="727"/>
      <c r="BWD118" s="403"/>
      <c r="BWE118" s="403"/>
      <c r="BWQ118" s="727"/>
      <c r="BWT118" s="403"/>
      <c r="BWU118" s="403"/>
      <c r="BXG118" s="727"/>
      <c r="BXJ118" s="403"/>
      <c r="BXK118" s="403"/>
      <c r="BXW118" s="727"/>
      <c r="BXZ118" s="403"/>
      <c r="BYA118" s="403"/>
      <c r="BYM118" s="727"/>
      <c r="BYP118" s="403"/>
      <c r="BYQ118" s="403"/>
      <c r="BZC118" s="727"/>
      <c r="BZF118" s="403"/>
      <c r="BZG118" s="403"/>
      <c r="BZS118" s="727"/>
      <c r="BZV118" s="403"/>
      <c r="BZW118" s="403"/>
      <c r="CAI118" s="727"/>
      <c r="CAL118" s="403"/>
      <c r="CAM118" s="403"/>
      <c r="CAY118" s="727"/>
      <c r="CBB118" s="403"/>
      <c r="CBC118" s="403"/>
      <c r="CBO118" s="727"/>
      <c r="CBR118" s="403"/>
      <c r="CBS118" s="403"/>
      <c r="CCE118" s="727"/>
      <c r="CCH118" s="403"/>
      <c r="CCI118" s="403"/>
      <c r="CCU118" s="727"/>
      <c r="CCX118" s="403"/>
      <c r="CCY118" s="403"/>
      <c r="CDK118" s="727"/>
      <c r="CDN118" s="403"/>
      <c r="CDO118" s="403"/>
      <c r="CEA118" s="727"/>
      <c r="CED118" s="403"/>
      <c r="CEE118" s="403"/>
      <c r="CEQ118" s="727"/>
      <c r="CET118" s="403"/>
      <c r="CEU118" s="403"/>
      <c r="CFG118" s="727"/>
      <c r="CFJ118" s="403"/>
      <c r="CFK118" s="403"/>
      <c r="CFW118" s="727"/>
      <c r="CFZ118" s="403"/>
      <c r="CGA118" s="403"/>
      <c r="CGM118" s="727"/>
      <c r="CGP118" s="403"/>
      <c r="CGQ118" s="403"/>
      <c r="CHC118" s="727"/>
      <c r="CHF118" s="403"/>
      <c r="CHG118" s="403"/>
      <c r="CHS118" s="727"/>
      <c r="CHV118" s="403"/>
      <c r="CHW118" s="403"/>
      <c r="CII118" s="727"/>
      <c r="CIL118" s="403"/>
      <c r="CIM118" s="403"/>
      <c r="CIY118" s="727"/>
      <c r="CJB118" s="403"/>
      <c r="CJC118" s="403"/>
      <c r="CJO118" s="727"/>
      <c r="CJR118" s="403"/>
      <c r="CJS118" s="403"/>
      <c r="CKE118" s="727"/>
      <c r="CKH118" s="403"/>
      <c r="CKI118" s="403"/>
      <c r="CKU118" s="727"/>
      <c r="CKX118" s="403"/>
      <c r="CKY118" s="403"/>
      <c r="CLK118" s="727"/>
      <c r="CLN118" s="403"/>
      <c r="CLO118" s="403"/>
      <c r="CMA118" s="727"/>
      <c r="CMD118" s="403"/>
      <c r="CME118" s="403"/>
      <c r="CMQ118" s="727"/>
      <c r="CMT118" s="403"/>
      <c r="CMU118" s="403"/>
      <c r="CNG118" s="727"/>
      <c r="CNJ118" s="403"/>
      <c r="CNK118" s="403"/>
      <c r="CNW118" s="727"/>
      <c r="CNZ118" s="403"/>
      <c r="COA118" s="403"/>
      <c r="COM118" s="727"/>
      <c r="COP118" s="403"/>
      <c r="COQ118" s="403"/>
      <c r="CPC118" s="727"/>
      <c r="CPF118" s="403"/>
      <c r="CPG118" s="403"/>
      <c r="CPS118" s="727"/>
      <c r="CPV118" s="403"/>
      <c r="CPW118" s="403"/>
      <c r="CQI118" s="727"/>
      <c r="CQL118" s="403"/>
      <c r="CQM118" s="403"/>
      <c r="CQY118" s="727"/>
      <c r="CRB118" s="403"/>
      <c r="CRC118" s="403"/>
      <c r="CRO118" s="727"/>
      <c r="CRR118" s="403"/>
      <c r="CRS118" s="403"/>
      <c r="CSE118" s="727"/>
      <c r="CSH118" s="403"/>
      <c r="CSI118" s="403"/>
      <c r="CSU118" s="727"/>
      <c r="CSX118" s="403"/>
      <c r="CSY118" s="403"/>
      <c r="CTK118" s="727"/>
      <c r="CTN118" s="403"/>
      <c r="CTO118" s="403"/>
      <c r="CUA118" s="727"/>
      <c r="CUD118" s="403"/>
      <c r="CUE118" s="403"/>
      <c r="CUQ118" s="727"/>
      <c r="CUT118" s="403"/>
      <c r="CUU118" s="403"/>
      <c r="CVG118" s="727"/>
      <c r="CVJ118" s="403"/>
      <c r="CVK118" s="403"/>
      <c r="CVW118" s="727"/>
      <c r="CVZ118" s="403"/>
      <c r="CWA118" s="403"/>
      <c r="CWM118" s="727"/>
      <c r="CWP118" s="403"/>
      <c r="CWQ118" s="403"/>
      <c r="CXC118" s="727"/>
      <c r="CXF118" s="403"/>
      <c r="CXG118" s="403"/>
      <c r="CXS118" s="727"/>
      <c r="CXV118" s="403"/>
      <c r="CXW118" s="403"/>
      <c r="CYI118" s="727"/>
      <c r="CYL118" s="403"/>
      <c r="CYM118" s="403"/>
      <c r="CYY118" s="727"/>
      <c r="CZB118" s="403"/>
      <c r="CZC118" s="403"/>
      <c r="CZO118" s="727"/>
      <c r="CZR118" s="403"/>
      <c r="CZS118" s="403"/>
      <c r="DAE118" s="727"/>
      <c r="DAH118" s="403"/>
      <c r="DAI118" s="403"/>
      <c r="DAU118" s="727"/>
      <c r="DAX118" s="403"/>
      <c r="DAY118" s="403"/>
      <c r="DBK118" s="727"/>
      <c r="DBN118" s="403"/>
      <c r="DBO118" s="403"/>
      <c r="DCA118" s="727"/>
      <c r="DCD118" s="403"/>
      <c r="DCE118" s="403"/>
      <c r="DCQ118" s="727"/>
      <c r="DCT118" s="403"/>
      <c r="DCU118" s="403"/>
      <c r="DDG118" s="727"/>
      <c r="DDJ118" s="403"/>
      <c r="DDK118" s="403"/>
      <c r="DDW118" s="727"/>
      <c r="DDZ118" s="403"/>
      <c r="DEA118" s="403"/>
      <c r="DEM118" s="727"/>
      <c r="DEP118" s="403"/>
      <c r="DEQ118" s="403"/>
      <c r="DFC118" s="727"/>
      <c r="DFF118" s="403"/>
      <c r="DFG118" s="403"/>
      <c r="DFS118" s="727"/>
      <c r="DFV118" s="403"/>
      <c r="DFW118" s="403"/>
      <c r="DGI118" s="727"/>
      <c r="DGL118" s="403"/>
      <c r="DGM118" s="403"/>
      <c r="DGY118" s="727"/>
      <c r="DHB118" s="403"/>
      <c r="DHC118" s="403"/>
      <c r="DHO118" s="727"/>
      <c r="DHR118" s="403"/>
      <c r="DHS118" s="403"/>
      <c r="DIE118" s="727"/>
      <c r="DIH118" s="403"/>
      <c r="DII118" s="403"/>
      <c r="DIU118" s="727"/>
      <c r="DIX118" s="403"/>
      <c r="DIY118" s="403"/>
      <c r="DJK118" s="727"/>
      <c r="DJN118" s="403"/>
      <c r="DJO118" s="403"/>
      <c r="DKA118" s="727"/>
      <c r="DKD118" s="403"/>
      <c r="DKE118" s="403"/>
      <c r="DKQ118" s="727"/>
      <c r="DKT118" s="403"/>
      <c r="DKU118" s="403"/>
      <c r="DLG118" s="727"/>
      <c r="DLJ118" s="403"/>
      <c r="DLK118" s="403"/>
      <c r="DLW118" s="727"/>
      <c r="DLZ118" s="403"/>
      <c r="DMA118" s="403"/>
      <c r="DMM118" s="727"/>
      <c r="DMP118" s="403"/>
      <c r="DMQ118" s="403"/>
      <c r="DNC118" s="727"/>
      <c r="DNF118" s="403"/>
      <c r="DNG118" s="403"/>
      <c r="DNS118" s="727"/>
      <c r="DNV118" s="403"/>
      <c r="DNW118" s="403"/>
      <c r="DOI118" s="727"/>
      <c r="DOL118" s="403"/>
      <c r="DOM118" s="403"/>
      <c r="DOY118" s="727"/>
      <c r="DPB118" s="403"/>
      <c r="DPC118" s="403"/>
      <c r="DPO118" s="727"/>
      <c r="DPR118" s="403"/>
      <c r="DPS118" s="403"/>
      <c r="DQE118" s="727"/>
      <c r="DQH118" s="403"/>
      <c r="DQI118" s="403"/>
      <c r="DQU118" s="727"/>
      <c r="DQX118" s="403"/>
      <c r="DQY118" s="403"/>
      <c r="DRK118" s="727"/>
      <c r="DRN118" s="403"/>
      <c r="DRO118" s="403"/>
      <c r="DSA118" s="727"/>
      <c r="DSD118" s="403"/>
      <c r="DSE118" s="403"/>
      <c r="DSQ118" s="727"/>
      <c r="DST118" s="403"/>
      <c r="DSU118" s="403"/>
      <c r="DTG118" s="727"/>
      <c r="DTJ118" s="403"/>
      <c r="DTK118" s="403"/>
      <c r="DTW118" s="727"/>
      <c r="DTZ118" s="403"/>
      <c r="DUA118" s="403"/>
      <c r="DUM118" s="727"/>
      <c r="DUP118" s="403"/>
      <c r="DUQ118" s="403"/>
      <c r="DVC118" s="727"/>
      <c r="DVF118" s="403"/>
      <c r="DVG118" s="403"/>
      <c r="DVS118" s="727"/>
      <c r="DVV118" s="403"/>
      <c r="DVW118" s="403"/>
      <c r="DWI118" s="727"/>
      <c r="DWL118" s="403"/>
      <c r="DWM118" s="403"/>
      <c r="DWY118" s="727"/>
      <c r="DXB118" s="403"/>
      <c r="DXC118" s="403"/>
      <c r="DXO118" s="727"/>
      <c r="DXR118" s="403"/>
      <c r="DXS118" s="403"/>
      <c r="DYE118" s="727"/>
      <c r="DYH118" s="403"/>
      <c r="DYI118" s="403"/>
      <c r="DYU118" s="727"/>
      <c r="DYX118" s="403"/>
      <c r="DYY118" s="403"/>
      <c r="DZK118" s="727"/>
      <c r="DZN118" s="403"/>
      <c r="DZO118" s="403"/>
      <c r="EAA118" s="727"/>
      <c r="EAD118" s="403"/>
      <c r="EAE118" s="403"/>
      <c r="EAQ118" s="727"/>
      <c r="EAT118" s="403"/>
      <c r="EAU118" s="403"/>
      <c r="EBG118" s="727"/>
      <c r="EBJ118" s="403"/>
      <c r="EBK118" s="403"/>
      <c r="EBW118" s="727"/>
      <c r="EBZ118" s="403"/>
      <c r="ECA118" s="403"/>
      <c r="ECM118" s="727"/>
      <c r="ECP118" s="403"/>
      <c r="ECQ118" s="403"/>
      <c r="EDC118" s="727"/>
      <c r="EDF118" s="403"/>
      <c r="EDG118" s="403"/>
      <c r="EDS118" s="727"/>
      <c r="EDV118" s="403"/>
      <c r="EDW118" s="403"/>
      <c r="EEI118" s="727"/>
      <c r="EEL118" s="403"/>
      <c r="EEM118" s="403"/>
      <c r="EEY118" s="727"/>
      <c r="EFB118" s="403"/>
      <c r="EFC118" s="403"/>
      <c r="EFO118" s="727"/>
      <c r="EFR118" s="403"/>
      <c r="EFS118" s="403"/>
      <c r="EGE118" s="727"/>
      <c r="EGH118" s="403"/>
      <c r="EGI118" s="403"/>
      <c r="EGU118" s="727"/>
      <c r="EGX118" s="403"/>
      <c r="EGY118" s="403"/>
      <c r="EHK118" s="727"/>
      <c r="EHN118" s="403"/>
      <c r="EHO118" s="403"/>
      <c r="EIA118" s="727"/>
      <c r="EID118" s="403"/>
      <c r="EIE118" s="403"/>
      <c r="EIQ118" s="727"/>
      <c r="EIT118" s="403"/>
      <c r="EIU118" s="403"/>
      <c r="EJG118" s="727"/>
      <c r="EJJ118" s="403"/>
      <c r="EJK118" s="403"/>
      <c r="EJW118" s="727"/>
      <c r="EJZ118" s="403"/>
      <c r="EKA118" s="403"/>
      <c r="EKM118" s="727"/>
      <c r="EKP118" s="403"/>
      <c r="EKQ118" s="403"/>
      <c r="ELC118" s="727"/>
      <c r="ELF118" s="403"/>
      <c r="ELG118" s="403"/>
      <c r="ELS118" s="727"/>
      <c r="ELV118" s="403"/>
      <c r="ELW118" s="403"/>
      <c r="EMI118" s="727"/>
      <c r="EML118" s="403"/>
      <c r="EMM118" s="403"/>
      <c r="EMY118" s="727"/>
      <c r="ENB118" s="403"/>
      <c r="ENC118" s="403"/>
      <c r="ENO118" s="727"/>
      <c r="ENR118" s="403"/>
      <c r="ENS118" s="403"/>
      <c r="EOE118" s="727"/>
      <c r="EOH118" s="403"/>
      <c r="EOI118" s="403"/>
      <c r="EOU118" s="727"/>
      <c r="EOX118" s="403"/>
      <c r="EOY118" s="403"/>
      <c r="EPK118" s="727"/>
      <c r="EPN118" s="403"/>
      <c r="EPO118" s="403"/>
      <c r="EQA118" s="727"/>
      <c r="EQD118" s="403"/>
      <c r="EQE118" s="403"/>
      <c r="EQQ118" s="727"/>
      <c r="EQT118" s="403"/>
      <c r="EQU118" s="403"/>
      <c r="ERG118" s="727"/>
      <c r="ERJ118" s="403"/>
      <c r="ERK118" s="403"/>
      <c r="ERW118" s="727"/>
      <c r="ERZ118" s="403"/>
      <c r="ESA118" s="403"/>
      <c r="ESM118" s="727"/>
      <c r="ESP118" s="403"/>
      <c r="ESQ118" s="403"/>
      <c r="ETC118" s="727"/>
      <c r="ETF118" s="403"/>
      <c r="ETG118" s="403"/>
      <c r="ETS118" s="727"/>
      <c r="ETV118" s="403"/>
      <c r="ETW118" s="403"/>
      <c r="EUI118" s="727"/>
      <c r="EUL118" s="403"/>
      <c r="EUM118" s="403"/>
      <c r="EUY118" s="727"/>
      <c r="EVB118" s="403"/>
      <c r="EVC118" s="403"/>
      <c r="EVO118" s="727"/>
      <c r="EVR118" s="403"/>
      <c r="EVS118" s="403"/>
      <c r="EWE118" s="727"/>
      <c r="EWH118" s="403"/>
      <c r="EWI118" s="403"/>
      <c r="EWU118" s="727"/>
      <c r="EWX118" s="403"/>
      <c r="EWY118" s="403"/>
      <c r="EXK118" s="727"/>
      <c r="EXN118" s="403"/>
      <c r="EXO118" s="403"/>
      <c r="EYA118" s="727"/>
      <c r="EYD118" s="403"/>
      <c r="EYE118" s="403"/>
      <c r="EYQ118" s="727"/>
      <c r="EYT118" s="403"/>
      <c r="EYU118" s="403"/>
      <c r="EZG118" s="727"/>
      <c r="EZJ118" s="403"/>
      <c r="EZK118" s="403"/>
      <c r="EZW118" s="727"/>
      <c r="EZZ118" s="403"/>
      <c r="FAA118" s="403"/>
      <c r="FAM118" s="727"/>
      <c r="FAP118" s="403"/>
      <c r="FAQ118" s="403"/>
      <c r="FBC118" s="727"/>
      <c r="FBF118" s="403"/>
      <c r="FBG118" s="403"/>
      <c r="FBS118" s="727"/>
      <c r="FBV118" s="403"/>
      <c r="FBW118" s="403"/>
      <c r="FCI118" s="727"/>
      <c r="FCL118" s="403"/>
      <c r="FCM118" s="403"/>
      <c r="FCY118" s="727"/>
      <c r="FDB118" s="403"/>
      <c r="FDC118" s="403"/>
      <c r="FDO118" s="727"/>
      <c r="FDR118" s="403"/>
      <c r="FDS118" s="403"/>
      <c r="FEE118" s="727"/>
      <c r="FEH118" s="403"/>
      <c r="FEI118" s="403"/>
      <c r="FEU118" s="727"/>
      <c r="FEX118" s="403"/>
      <c r="FEY118" s="403"/>
      <c r="FFK118" s="727"/>
      <c r="FFN118" s="403"/>
      <c r="FFO118" s="403"/>
      <c r="FGA118" s="727"/>
      <c r="FGD118" s="403"/>
      <c r="FGE118" s="403"/>
      <c r="FGQ118" s="727"/>
      <c r="FGT118" s="403"/>
      <c r="FGU118" s="403"/>
      <c r="FHG118" s="727"/>
      <c r="FHJ118" s="403"/>
      <c r="FHK118" s="403"/>
      <c r="FHW118" s="727"/>
      <c r="FHZ118" s="403"/>
      <c r="FIA118" s="403"/>
      <c r="FIM118" s="727"/>
      <c r="FIP118" s="403"/>
      <c r="FIQ118" s="403"/>
      <c r="FJC118" s="727"/>
      <c r="FJF118" s="403"/>
      <c r="FJG118" s="403"/>
      <c r="FJS118" s="727"/>
      <c r="FJV118" s="403"/>
      <c r="FJW118" s="403"/>
      <c r="FKI118" s="727"/>
      <c r="FKL118" s="403"/>
      <c r="FKM118" s="403"/>
      <c r="FKY118" s="727"/>
      <c r="FLB118" s="403"/>
      <c r="FLC118" s="403"/>
      <c r="FLO118" s="727"/>
      <c r="FLR118" s="403"/>
      <c r="FLS118" s="403"/>
      <c r="FME118" s="727"/>
      <c r="FMH118" s="403"/>
      <c r="FMI118" s="403"/>
      <c r="FMU118" s="727"/>
      <c r="FMX118" s="403"/>
      <c r="FMY118" s="403"/>
      <c r="FNK118" s="727"/>
      <c r="FNN118" s="403"/>
      <c r="FNO118" s="403"/>
      <c r="FOA118" s="727"/>
      <c r="FOD118" s="403"/>
      <c r="FOE118" s="403"/>
      <c r="FOQ118" s="727"/>
      <c r="FOT118" s="403"/>
      <c r="FOU118" s="403"/>
      <c r="FPG118" s="727"/>
      <c r="FPJ118" s="403"/>
      <c r="FPK118" s="403"/>
      <c r="FPW118" s="727"/>
      <c r="FPZ118" s="403"/>
      <c r="FQA118" s="403"/>
      <c r="FQM118" s="727"/>
      <c r="FQP118" s="403"/>
      <c r="FQQ118" s="403"/>
      <c r="FRC118" s="727"/>
      <c r="FRF118" s="403"/>
      <c r="FRG118" s="403"/>
      <c r="FRS118" s="727"/>
      <c r="FRV118" s="403"/>
      <c r="FRW118" s="403"/>
      <c r="FSI118" s="727"/>
      <c r="FSL118" s="403"/>
      <c r="FSM118" s="403"/>
      <c r="FSY118" s="727"/>
      <c r="FTB118" s="403"/>
      <c r="FTC118" s="403"/>
      <c r="FTO118" s="727"/>
      <c r="FTR118" s="403"/>
      <c r="FTS118" s="403"/>
      <c r="FUE118" s="727"/>
      <c r="FUH118" s="403"/>
      <c r="FUI118" s="403"/>
      <c r="FUU118" s="727"/>
      <c r="FUX118" s="403"/>
      <c r="FUY118" s="403"/>
      <c r="FVK118" s="727"/>
      <c r="FVN118" s="403"/>
      <c r="FVO118" s="403"/>
      <c r="FWA118" s="727"/>
      <c r="FWD118" s="403"/>
      <c r="FWE118" s="403"/>
      <c r="FWQ118" s="727"/>
      <c r="FWT118" s="403"/>
      <c r="FWU118" s="403"/>
      <c r="FXG118" s="727"/>
      <c r="FXJ118" s="403"/>
      <c r="FXK118" s="403"/>
      <c r="FXW118" s="727"/>
      <c r="FXZ118" s="403"/>
      <c r="FYA118" s="403"/>
      <c r="FYM118" s="727"/>
      <c r="FYP118" s="403"/>
      <c r="FYQ118" s="403"/>
      <c r="FZC118" s="727"/>
      <c r="FZF118" s="403"/>
      <c r="FZG118" s="403"/>
      <c r="FZS118" s="727"/>
      <c r="FZV118" s="403"/>
      <c r="FZW118" s="403"/>
      <c r="GAI118" s="727"/>
      <c r="GAL118" s="403"/>
      <c r="GAM118" s="403"/>
      <c r="GAY118" s="727"/>
      <c r="GBB118" s="403"/>
      <c r="GBC118" s="403"/>
      <c r="GBO118" s="727"/>
      <c r="GBR118" s="403"/>
      <c r="GBS118" s="403"/>
      <c r="GCE118" s="727"/>
      <c r="GCH118" s="403"/>
      <c r="GCI118" s="403"/>
      <c r="GCU118" s="727"/>
      <c r="GCX118" s="403"/>
      <c r="GCY118" s="403"/>
      <c r="GDK118" s="727"/>
      <c r="GDN118" s="403"/>
      <c r="GDO118" s="403"/>
      <c r="GEA118" s="727"/>
      <c r="GED118" s="403"/>
      <c r="GEE118" s="403"/>
      <c r="GEQ118" s="727"/>
      <c r="GET118" s="403"/>
      <c r="GEU118" s="403"/>
      <c r="GFG118" s="727"/>
      <c r="GFJ118" s="403"/>
      <c r="GFK118" s="403"/>
      <c r="GFW118" s="727"/>
      <c r="GFZ118" s="403"/>
      <c r="GGA118" s="403"/>
      <c r="GGM118" s="727"/>
      <c r="GGP118" s="403"/>
      <c r="GGQ118" s="403"/>
      <c r="GHC118" s="727"/>
      <c r="GHF118" s="403"/>
      <c r="GHG118" s="403"/>
      <c r="GHS118" s="727"/>
      <c r="GHV118" s="403"/>
      <c r="GHW118" s="403"/>
      <c r="GII118" s="727"/>
      <c r="GIL118" s="403"/>
      <c r="GIM118" s="403"/>
      <c r="GIY118" s="727"/>
      <c r="GJB118" s="403"/>
      <c r="GJC118" s="403"/>
      <c r="GJO118" s="727"/>
      <c r="GJR118" s="403"/>
      <c r="GJS118" s="403"/>
      <c r="GKE118" s="727"/>
      <c r="GKH118" s="403"/>
      <c r="GKI118" s="403"/>
      <c r="GKU118" s="727"/>
      <c r="GKX118" s="403"/>
      <c r="GKY118" s="403"/>
      <c r="GLK118" s="727"/>
      <c r="GLN118" s="403"/>
      <c r="GLO118" s="403"/>
      <c r="GMA118" s="727"/>
      <c r="GMD118" s="403"/>
      <c r="GME118" s="403"/>
      <c r="GMQ118" s="727"/>
      <c r="GMT118" s="403"/>
      <c r="GMU118" s="403"/>
      <c r="GNG118" s="727"/>
      <c r="GNJ118" s="403"/>
      <c r="GNK118" s="403"/>
      <c r="GNW118" s="727"/>
      <c r="GNZ118" s="403"/>
      <c r="GOA118" s="403"/>
      <c r="GOM118" s="727"/>
      <c r="GOP118" s="403"/>
      <c r="GOQ118" s="403"/>
      <c r="GPC118" s="727"/>
      <c r="GPF118" s="403"/>
      <c r="GPG118" s="403"/>
      <c r="GPS118" s="727"/>
      <c r="GPV118" s="403"/>
      <c r="GPW118" s="403"/>
      <c r="GQI118" s="727"/>
      <c r="GQL118" s="403"/>
      <c r="GQM118" s="403"/>
      <c r="GQY118" s="727"/>
      <c r="GRB118" s="403"/>
      <c r="GRC118" s="403"/>
      <c r="GRO118" s="727"/>
      <c r="GRR118" s="403"/>
      <c r="GRS118" s="403"/>
      <c r="GSE118" s="727"/>
      <c r="GSH118" s="403"/>
      <c r="GSI118" s="403"/>
      <c r="GSU118" s="727"/>
      <c r="GSX118" s="403"/>
      <c r="GSY118" s="403"/>
      <c r="GTK118" s="727"/>
      <c r="GTN118" s="403"/>
      <c r="GTO118" s="403"/>
      <c r="GUA118" s="727"/>
      <c r="GUD118" s="403"/>
      <c r="GUE118" s="403"/>
      <c r="GUQ118" s="727"/>
      <c r="GUT118" s="403"/>
      <c r="GUU118" s="403"/>
      <c r="GVG118" s="727"/>
      <c r="GVJ118" s="403"/>
      <c r="GVK118" s="403"/>
      <c r="GVW118" s="727"/>
      <c r="GVZ118" s="403"/>
      <c r="GWA118" s="403"/>
      <c r="GWM118" s="727"/>
      <c r="GWP118" s="403"/>
      <c r="GWQ118" s="403"/>
      <c r="GXC118" s="727"/>
      <c r="GXF118" s="403"/>
      <c r="GXG118" s="403"/>
      <c r="GXS118" s="727"/>
      <c r="GXV118" s="403"/>
      <c r="GXW118" s="403"/>
      <c r="GYI118" s="727"/>
      <c r="GYL118" s="403"/>
      <c r="GYM118" s="403"/>
      <c r="GYY118" s="727"/>
      <c r="GZB118" s="403"/>
      <c r="GZC118" s="403"/>
      <c r="GZO118" s="727"/>
      <c r="GZR118" s="403"/>
      <c r="GZS118" s="403"/>
      <c r="HAE118" s="727"/>
      <c r="HAH118" s="403"/>
      <c r="HAI118" s="403"/>
      <c r="HAU118" s="727"/>
      <c r="HAX118" s="403"/>
      <c r="HAY118" s="403"/>
      <c r="HBK118" s="727"/>
      <c r="HBN118" s="403"/>
      <c r="HBO118" s="403"/>
      <c r="HCA118" s="727"/>
      <c r="HCD118" s="403"/>
      <c r="HCE118" s="403"/>
      <c r="HCQ118" s="727"/>
      <c r="HCT118" s="403"/>
      <c r="HCU118" s="403"/>
      <c r="HDG118" s="727"/>
      <c r="HDJ118" s="403"/>
      <c r="HDK118" s="403"/>
      <c r="HDW118" s="727"/>
      <c r="HDZ118" s="403"/>
      <c r="HEA118" s="403"/>
      <c r="HEM118" s="727"/>
      <c r="HEP118" s="403"/>
      <c r="HEQ118" s="403"/>
      <c r="HFC118" s="727"/>
      <c r="HFF118" s="403"/>
      <c r="HFG118" s="403"/>
      <c r="HFS118" s="727"/>
      <c r="HFV118" s="403"/>
      <c r="HFW118" s="403"/>
      <c r="HGI118" s="727"/>
      <c r="HGL118" s="403"/>
      <c r="HGM118" s="403"/>
      <c r="HGY118" s="727"/>
      <c r="HHB118" s="403"/>
      <c r="HHC118" s="403"/>
      <c r="HHO118" s="727"/>
      <c r="HHR118" s="403"/>
      <c r="HHS118" s="403"/>
      <c r="HIE118" s="727"/>
      <c r="HIH118" s="403"/>
      <c r="HII118" s="403"/>
      <c r="HIU118" s="727"/>
      <c r="HIX118" s="403"/>
      <c r="HIY118" s="403"/>
      <c r="HJK118" s="727"/>
      <c r="HJN118" s="403"/>
      <c r="HJO118" s="403"/>
      <c r="HKA118" s="727"/>
      <c r="HKD118" s="403"/>
      <c r="HKE118" s="403"/>
      <c r="HKQ118" s="727"/>
      <c r="HKT118" s="403"/>
      <c r="HKU118" s="403"/>
      <c r="HLG118" s="727"/>
      <c r="HLJ118" s="403"/>
      <c r="HLK118" s="403"/>
      <c r="HLW118" s="727"/>
      <c r="HLZ118" s="403"/>
      <c r="HMA118" s="403"/>
      <c r="HMM118" s="727"/>
      <c r="HMP118" s="403"/>
      <c r="HMQ118" s="403"/>
      <c r="HNC118" s="727"/>
      <c r="HNF118" s="403"/>
      <c r="HNG118" s="403"/>
      <c r="HNS118" s="727"/>
      <c r="HNV118" s="403"/>
      <c r="HNW118" s="403"/>
      <c r="HOI118" s="727"/>
      <c r="HOL118" s="403"/>
      <c r="HOM118" s="403"/>
      <c r="HOY118" s="727"/>
      <c r="HPB118" s="403"/>
      <c r="HPC118" s="403"/>
      <c r="HPO118" s="727"/>
      <c r="HPR118" s="403"/>
      <c r="HPS118" s="403"/>
      <c r="HQE118" s="727"/>
      <c r="HQH118" s="403"/>
      <c r="HQI118" s="403"/>
      <c r="HQU118" s="727"/>
      <c r="HQX118" s="403"/>
      <c r="HQY118" s="403"/>
      <c r="HRK118" s="727"/>
      <c r="HRN118" s="403"/>
      <c r="HRO118" s="403"/>
      <c r="HSA118" s="727"/>
      <c r="HSD118" s="403"/>
      <c r="HSE118" s="403"/>
      <c r="HSQ118" s="727"/>
      <c r="HST118" s="403"/>
      <c r="HSU118" s="403"/>
      <c r="HTG118" s="727"/>
      <c r="HTJ118" s="403"/>
      <c r="HTK118" s="403"/>
      <c r="HTW118" s="727"/>
      <c r="HTZ118" s="403"/>
      <c r="HUA118" s="403"/>
      <c r="HUM118" s="727"/>
      <c r="HUP118" s="403"/>
      <c r="HUQ118" s="403"/>
      <c r="HVC118" s="727"/>
      <c r="HVF118" s="403"/>
      <c r="HVG118" s="403"/>
      <c r="HVS118" s="727"/>
      <c r="HVV118" s="403"/>
      <c r="HVW118" s="403"/>
      <c r="HWI118" s="727"/>
      <c r="HWL118" s="403"/>
      <c r="HWM118" s="403"/>
      <c r="HWY118" s="727"/>
      <c r="HXB118" s="403"/>
      <c r="HXC118" s="403"/>
      <c r="HXO118" s="727"/>
      <c r="HXR118" s="403"/>
      <c r="HXS118" s="403"/>
      <c r="HYE118" s="727"/>
      <c r="HYH118" s="403"/>
      <c r="HYI118" s="403"/>
      <c r="HYU118" s="727"/>
      <c r="HYX118" s="403"/>
      <c r="HYY118" s="403"/>
      <c r="HZK118" s="727"/>
      <c r="HZN118" s="403"/>
      <c r="HZO118" s="403"/>
      <c r="IAA118" s="727"/>
      <c r="IAD118" s="403"/>
      <c r="IAE118" s="403"/>
      <c r="IAQ118" s="727"/>
      <c r="IAT118" s="403"/>
      <c r="IAU118" s="403"/>
      <c r="IBG118" s="727"/>
      <c r="IBJ118" s="403"/>
      <c r="IBK118" s="403"/>
      <c r="IBW118" s="727"/>
      <c r="IBZ118" s="403"/>
      <c r="ICA118" s="403"/>
      <c r="ICM118" s="727"/>
      <c r="ICP118" s="403"/>
      <c r="ICQ118" s="403"/>
      <c r="IDC118" s="727"/>
      <c r="IDF118" s="403"/>
      <c r="IDG118" s="403"/>
      <c r="IDS118" s="727"/>
      <c r="IDV118" s="403"/>
      <c r="IDW118" s="403"/>
      <c r="IEI118" s="727"/>
      <c r="IEL118" s="403"/>
      <c r="IEM118" s="403"/>
      <c r="IEY118" s="727"/>
      <c r="IFB118" s="403"/>
      <c r="IFC118" s="403"/>
      <c r="IFO118" s="727"/>
      <c r="IFR118" s="403"/>
      <c r="IFS118" s="403"/>
      <c r="IGE118" s="727"/>
      <c r="IGH118" s="403"/>
      <c r="IGI118" s="403"/>
      <c r="IGU118" s="727"/>
      <c r="IGX118" s="403"/>
      <c r="IGY118" s="403"/>
      <c r="IHK118" s="727"/>
      <c r="IHN118" s="403"/>
      <c r="IHO118" s="403"/>
      <c r="IIA118" s="727"/>
      <c r="IID118" s="403"/>
      <c r="IIE118" s="403"/>
      <c r="IIQ118" s="727"/>
      <c r="IIT118" s="403"/>
      <c r="IIU118" s="403"/>
      <c r="IJG118" s="727"/>
      <c r="IJJ118" s="403"/>
      <c r="IJK118" s="403"/>
      <c r="IJW118" s="727"/>
      <c r="IJZ118" s="403"/>
      <c r="IKA118" s="403"/>
      <c r="IKM118" s="727"/>
      <c r="IKP118" s="403"/>
      <c r="IKQ118" s="403"/>
      <c r="ILC118" s="727"/>
      <c r="ILF118" s="403"/>
      <c r="ILG118" s="403"/>
      <c r="ILS118" s="727"/>
      <c r="ILV118" s="403"/>
      <c r="ILW118" s="403"/>
      <c r="IMI118" s="727"/>
      <c r="IML118" s="403"/>
      <c r="IMM118" s="403"/>
      <c r="IMY118" s="727"/>
      <c r="INB118" s="403"/>
      <c r="INC118" s="403"/>
      <c r="INO118" s="727"/>
      <c r="INR118" s="403"/>
      <c r="INS118" s="403"/>
      <c r="IOE118" s="727"/>
      <c r="IOH118" s="403"/>
      <c r="IOI118" s="403"/>
      <c r="IOU118" s="727"/>
      <c r="IOX118" s="403"/>
      <c r="IOY118" s="403"/>
      <c r="IPK118" s="727"/>
      <c r="IPN118" s="403"/>
      <c r="IPO118" s="403"/>
      <c r="IQA118" s="727"/>
      <c r="IQD118" s="403"/>
      <c r="IQE118" s="403"/>
      <c r="IQQ118" s="727"/>
      <c r="IQT118" s="403"/>
      <c r="IQU118" s="403"/>
      <c r="IRG118" s="727"/>
      <c r="IRJ118" s="403"/>
      <c r="IRK118" s="403"/>
      <c r="IRW118" s="727"/>
      <c r="IRZ118" s="403"/>
      <c r="ISA118" s="403"/>
      <c r="ISM118" s="727"/>
      <c r="ISP118" s="403"/>
      <c r="ISQ118" s="403"/>
      <c r="ITC118" s="727"/>
      <c r="ITF118" s="403"/>
      <c r="ITG118" s="403"/>
      <c r="ITS118" s="727"/>
      <c r="ITV118" s="403"/>
      <c r="ITW118" s="403"/>
      <c r="IUI118" s="727"/>
      <c r="IUL118" s="403"/>
      <c r="IUM118" s="403"/>
      <c r="IUY118" s="727"/>
      <c r="IVB118" s="403"/>
      <c r="IVC118" s="403"/>
      <c r="IVO118" s="727"/>
      <c r="IVR118" s="403"/>
      <c r="IVS118" s="403"/>
      <c r="IWE118" s="727"/>
      <c r="IWH118" s="403"/>
      <c r="IWI118" s="403"/>
      <c r="IWU118" s="727"/>
      <c r="IWX118" s="403"/>
      <c r="IWY118" s="403"/>
      <c r="IXK118" s="727"/>
      <c r="IXN118" s="403"/>
      <c r="IXO118" s="403"/>
      <c r="IYA118" s="727"/>
      <c r="IYD118" s="403"/>
      <c r="IYE118" s="403"/>
      <c r="IYQ118" s="727"/>
      <c r="IYT118" s="403"/>
      <c r="IYU118" s="403"/>
      <c r="IZG118" s="727"/>
      <c r="IZJ118" s="403"/>
      <c r="IZK118" s="403"/>
      <c r="IZW118" s="727"/>
      <c r="IZZ118" s="403"/>
      <c r="JAA118" s="403"/>
      <c r="JAM118" s="727"/>
      <c r="JAP118" s="403"/>
      <c r="JAQ118" s="403"/>
      <c r="JBC118" s="727"/>
      <c r="JBF118" s="403"/>
      <c r="JBG118" s="403"/>
      <c r="JBS118" s="727"/>
      <c r="JBV118" s="403"/>
      <c r="JBW118" s="403"/>
      <c r="JCI118" s="727"/>
      <c r="JCL118" s="403"/>
      <c r="JCM118" s="403"/>
      <c r="JCY118" s="727"/>
      <c r="JDB118" s="403"/>
      <c r="JDC118" s="403"/>
      <c r="JDO118" s="727"/>
      <c r="JDR118" s="403"/>
      <c r="JDS118" s="403"/>
      <c r="JEE118" s="727"/>
      <c r="JEH118" s="403"/>
      <c r="JEI118" s="403"/>
      <c r="JEU118" s="727"/>
      <c r="JEX118" s="403"/>
      <c r="JEY118" s="403"/>
      <c r="JFK118" s="727"/>
      <c r="JFN118" s="403"/>
      <c r="JFO118" s="403"/>
      <c r="JGA118" s="727"/>
      <c r="JGD118" s="403"/>
      <c r="JGE118" s="403"/>
      <c r="JGQ118" s="727"/>
      <c r="JGT118" s="403"/>
      <c r="JGU118" s="403"/>
      <c r="JHG118" s="727"/>
      <c r="JHJ118" s="403"/>
      <c r="JHK118" s="403"/>
      <c r="JHW118" s="727"/>
      <c r="JHZ118" s="403"/>
      <c r="JIA118" s="403"/>
      <c r="JIM118" s="727"/>
      <c r="JIP118" s="403"/>
      <c r="JIQ118" s="403"/>
      <c r="JJC118" s="727"/>
      <c r="JJF118" s="403"/>
      <c r="JJG118" s="403"/>
      <c r="JJS118" s="727"/>
      <c r="JJV118" s="403"/>
      <c r="JJW118" s="403"/>
      <c r="JKI118" s="727"/>
      <c r="JKL118" s="403"/>
      <c r="JKM118" s="403"/>
      <c r="JKY118" s="727"/>
      <c r="JLB118" s="403"/>
      <c r="JLC118" s="403"/>
      <c r="JLO118" s="727"/>
      <c r="JLR118" s="403"/>
      <c r="JLS118" s="403"/>
      <c r="JME118" s="727"/>
      <c r="JMH118" s="403"/>
      <c r="JMI118" s="403"/>
      <c r="JMU118" s="727"/>
      <c r="JMX118" s="403"/>
      <c r="JMY118" s="403"/>
      <c r="JNK118" s="727"/>
      <c r="JNN118" s="403"/>
      <c r="JNO118" s="403"/>
      <c r="JOA118" s="727"/>
      <c r="JOD118" s="403"/>
      <c r="JOE118" s="403"/>
      <c r="JOQ118" s="727"/>
      <c r="JOT118" s="403"/>
      <c r="JOU118" s="403"/>
      <c r="JPG118" s="727"/>
      <c r="JPJ118" s="403"/>
      <c r="JPK118" s="403"/>
      <c r="JPW118" s="727"/>
      <c r="JPZ118" s="403"/>
      <c r="JQA118" s="403"/>
      <c r="JQM118" s="727"/>
      <c r="JQP118" s="403"/>
      <c r="JQQ118" s="403"/>
      <c r="JRC118" s="727"/>
      <c r="JRF118" s="403"/>
      <c r="JRG118" s="403"/>
      <c r="JRS118" s="727"/>
      <c r="JRV118" s="403"/>
      <c r="JRW118" s="403"/>
      <c r="JSI118" s="727"/>
      <c r="JSL118" s="403"/>
      <c r="JSM118" s="403"/>
      <c r="JSY118" s="727"/>
      <c r="JTB118" s="403"/>
      <c r="JTC118" s="403"/>
      <c r="JTO118" s="727"/>
      <c r="JTR118" s="403"/>
      <c r="JTS118" s="403"/>
      <c r="JUE118" s="727"/>
      <c r="JUH118" s="403"/>
      <c r="JUI118" s="403"/>
      <c r="JUU118" s="727"/>
      <c r="JUX118" s="403"/>
      <c r="JUY118" s="403"/>
      <c r="JVK118" s="727"/>
      <c r="JVN118" s="403"/>
      <c r="JVO118" s="403"/>
      <c r="JWA118" s="727"/>
      <c r="JWD118" s="403"/>
      <c r="JWE118" s="403"/>
      <c r="JWQ118" s="727"/>
      <c r="JWT118" s="403"/>
      <c r="JWU118" s="403"/>
      <c r="JXG118" s="727"/>
      <c r="JXJ118" s="403"/>
      <c r="JXK118" s="403"/>
      <c r="JXW118" s="727"/>
      <c r="JXZ118" s="403"/>
      <c r="JYA118" s="403"/>
      <c r="JYM118" s="727"/>
      <c r="JYP118" s="403"/>
      <c r="JYQ118" s="403"/>
      <c r="JZC118" s="727"/>
      <c r="JZF118" s="403"/>
      <c r="JZG118" s="403"/>
      <c r="JZS118" s="727"/>
      <c r="JZV118" s="403"/>
      <c r="JZW118" s="403"/>
      <c r="KAI118" s="727"/>
      <c r="KAL118" s="403"/>
      <c r="KAM118" s="403"/>
      <c r="KAY118" s="727"/>
      <c r="KBB118" s="403"/>
      <c r="KBC118" s="403"/>
      <c r="KBO118" s="727"/>
      <c r="KBR118" s="403"/>
      <c r="KBS118" s="403"/>
      <c r="KCE118" s="727"/>
      <c r="KCH118" s="403"/>
      <c r="KCI118" s="403"/>
      <c r="KCU118" s="727"/>
      <c r="KCX118" s="403"/>
      <c r="KCY118" s="403"/>
      <c r="KDK118" s="727"/>
      <c r="KDN118" s="403"/>
      <c r="KDO118" s="403"/>
      <c r="KEA118" s="727"/>
      <c r="KED118" s="403"/>
      <c r="KEE118" s="403"/>
      <c r="KEQ118" s="727"/>
      <c r="KET118" s="403"/>
      <c r="KEU118" s="403"/>
      <c r="KFG118" s="727"/>
      <c r="KFJ118" s="403"/>
      <c r="KFK118" s="403"/>
      <c r="KFW118" s="727"/>
      <c r="KFZ118" s="403"/>
      <c r="KGA118" s="403"/>
      <c r="KGM118" s="727"/>
      <c r="KGP118" s="403"/>
      <c r="KGQ118" s="403"/>
      <c r="KHC118" s="727"/>
      <c r="KHF118" s="403"/>
      <c r="KHG118" s="403"/>
      <c r="KHS118" s="727"/>
      <c r="KHV118" s="403"/>
      <c r="KHW118" s="403"/>
      <c r="KII118" s="727"/>
      <c r="KIL118" s="403"/>
      <c r="KIM118" s="403"/>
      <c r="KIY118" s="727"/>
      <c r="KJB118" s="403"/>
      <c r="KJC118" s="403"/>
      <c r="KJO118" s="727"/>
      <c r="KJR118" s="403"/>
      <c r="KJS118" s="403"/>
      <c r="KKE118" s="727"/>
      <c r="KKH118" s="403"/>
      <c r="KKI118" s="403"/>
      <c r="KKU118" s="727"/>
      <c r="KKX118" s="403"/>
      <c r="KKY118" s="403"/>
      <c r="KLK118" s="727"/>
      <c r="KLN118" s="403"/>
      <c r="KLO118" s="403"/>
      <c r="KMA118" s="727"/>
      <c r="KMD118" s="403"/>
      <c r="KME118" s="403"/>
      <c r="KMQ118" s="727"/>
      <c r="KMT118" s="403"/>
      <c r="KMU118" s="403"/>
      <c r="KNG118" s="727"/>
      <c r="KNJ118" s="403"/>
      <c r="KNK118" s="403"/>
      <c r="KNW118" s="727"/>
      <c r="KNZ118" s="403"/>
      <c r="KOA118" s="403"/>
      <c r="KOM118" s="727"/>
      <c r="KOP118" s="403"/>
      <c r="KOQ118" s="403"/>
      <c r="KPC118" s="727"/>
      <c r="KPF118" s="403"/>
      <c r="KPG118" s="403"/>
      <c r="KPS118" s="727"/>
      <c r="KPV118" s="403"/>
      <c r="KPW118" s="403"/>
      <c r="KQI118" s="727"/>
      <c r="KQL118" s="403"/>
      <c r="KQM118" s="403"/>
      <c r="KQY118" s="727"/>
      <c r="KRB118" s="403"/>
      <c r="KRC118" s="403"/>
      <c r="KRO118" s="727"/>
      <c r="KRR118" s="403"/>
      <c r="KRS118" s="403"/>
      <c r="KSE118" s="727"/>
      <c r="KSH118" s="403"/>
      <c r="KSI118" s="403"/>
      <c r="KSU118" s="727"/>
      <c r="KSX118" s="403"/>
      <c r="KSY118" s="403"/>
      <c r="KTK118" s="727"/>
      <c r="KTN118" s="403"/>
      <c r="KTO118" s="403"/>
      <c r="KUA118" s="727"/>
      <c r="KUD118" s="403"/>
      <c r="KUE118" s="403"/>
      <c r="KUQ118" s="727"/>
      <c r="KUT118" s="403"/>
      <c r="KUU118" s="403"/>
      <c r="KVG118" s="727"/>
      <c r="KVJ118" s="403"/>
      <c r="KVK118" s="403"/>
      <c r="KVW118" s="727"/>
      <c r="KVZ118" s="403"/>
      <c r="KWA118" s="403"/>
      <c r="KWM118" s="727"/>
      <c r="KWP118" s="403"/>
      <c r="KWQ118" s="403"/>
      <c r="KXC118" s="727"/>
      <c r="KXF118" s="403"/>
      <c r="KXG118" s="403"/>
      <c r="KXS118" s="727"/>
      <c r="KXV118" s="403"/>
      <c r="KXW118" s="403"/>
      <c r="KYI118" s="727"/>
      <c r="KYL118" s="403"/>
      <c r="KYM118" s="403"/>
      <c r="KYY118" s="727"/>
      <c r="KZB118" s="403"/>
      <c r="KZC118" s="403"/>
      <c r="KZO118" s="727"/>
      <c r="KZR118" s="403"/>
      <c r="KZS118" s="403"/>
      <c r="LAE118" s="727"/>
      <c r="LAH118" s="403"/>
      <c r="LAI118" s="403"/>
      <c r="LAU118" s="727"/>
      <c r="LAX118" s="403"/>
      <c r="LAY118" s="403"/>
      <c r="LBK118" s="727"/>
      <c r="LBN118" s="403"/>
      <c r="LBO118" s="403"/>
      <c r="LCA118" s="727"/>
      <c r="LCD118" s="403"/>
      <c r="LCE118" s="403"/>
      <c r="LCQ118" s="727"/>
      <c r="LCT118" s="403"/>
      <c r="LCU118" s="403"/>
      <c r="LDG118" s="727"/>
      <c r="LDJ118" s="403"/>
      <c r="LDK118" s="403"/>
      <c r="LDW118" s="727"/>
      <c r="LDZ118" s="403"/>
      <c r="LEA118" s="403"/>
      <c r="LEM118" s="727"/>
      <c r="LEP118" s="403"/>
      <c r="LEQ118" s="403"/>
      <c r="LFC118" s="727"/>
      <c r="LFF118" s="403"/>
      <c r="LFG118" s="403"/>
      <c r="LFS118" s="727"/>
      <c r="LFV118" s="403"/>
      <c r="LFW118" s="403"/>
      <c r="LGI118" s="727"/>
      <c r="LGL118" s="403"/>
      <c r="LGM118" s="403"/>
      <c r="LGY118" s="727"/>
      <c r="LHB118" s="403"/>
      <c r="LHC118" s="403"/>
      <c r="LHO118" s="727"/>
      <c r="LHR118" s="403"/>
      <c r="LHS118" s="403"/>
      <c r="LIE118" s="727"/>
      <c r="LIH118" s="403"/>
      <c r="LII118" s="403"/>
      <c r="LIU118" s="727"/>
      <c r="LIX118" s="403"/>
      <c r="LIY118" s="403"/>
      <c r="LJK118" s="727"/>
      <c r="LJN118" s="403"/>
      <c r="LJO118" s="403"/>
      <c r="LKA118" s="727"/>
      <c r="LKD118" s="403"/>
      <c r="LKE118" s="403"/>
      <c r="LKQ118" s="727"/>
      <c r="LKT118" s="403"/>
      <c r="LKU118" s="403"/>
      <c r="LLG118" s="727"/>
      <c r="LLJ118" s="403"/>
      <c r="LLK118" s="403"/>
      <c r="LLW118" s="727"/>
      <c r="LLZ118" s="403"/>
      <c r="LMA118" s="403"/>
      <c r="LMM118" s="727"/>
      <c r="LMP118" s="403"/>
      <c r="LMQ118" s="403"/>
      <c r="LNC118" s="727"/>
      <c r="LNF118" s="403"/>
      <c r="LNG118" s="403"/>
      <c r="LNS118" s="727"/>
      <c r="LNV118" s="403"/>
      <c r="LNW118" s="403"/>
      <c r="LOI118" s="727"/>
      <c r="LOL118" s="403"/>
      <c r="LOM118" s="403"/>
      <c r="LOY118" s="727"/>
      <c r="LPB118" s="403"/>
      <c r="LPC118" s="403"/>
      <c r="LPO118" s="727"/>
      <c r="LPR118" s="403"/>
      <c r="LPS118" s="403"/>
      <c r="LQE118" s="727"/>
      <c r="LQH118" s="403"/>
      <c r="LQI118" s="403"/>
      <c r="LQU118" s="727"/>
      <c r="LQX118" s="403"/>
      <c r="LQY118" s="403"/>
      <c r="LRK118" s="727"/>
      <c r="LRN118" s="403"/>
      <c r="LRO118" s="403"/>
      <c r="LSA118" s="727"/>
      <c r="LSD118" s="403"/>
      <c r="LSE118" s="403"/>
      <c r="LSQ118" s="727"/>
      <c r="LST118" s="403"/>
      <c r="LSU118" s="403"/>
      <c r="LTG118" s="727"/>
      <c r="LTJ118" s="403"/>
      <c r="LTK118" s="403"/>
      <c r="LTW118" s="727"/>
      <c r="LTZ118" s="403"/>
      <c r="LUA118" s="403"/>
      <c r="LUM118" s="727"/>
      <c r="LUP118" s="403"/>
      <c r="LUQ118" s="403"/>
      <c r="LVC118" s="727"/>
      <c r="LVF118" s="403"/>
      <c r="LVG118" s="403"/>
      <c r="LVS118" s="727"/>
      <c r="LVV118" s="403"/>
      <c r="LVW118" s="403"/>
      <c r="LWI118" s="727"/>
      <c r="LWL118" s="403"/>
      <c r="LWM118" s="403"/>
      <c r="LWY118" s="727"/>
      <c r="LXB118" s="403"/>
      <c r="LXC118" s="403"/>
      <c r="LXO118" s="727"/>
      <c r="LXR118" s="403"/>
      <c r="LXS118" s="403"/>
      <c r="LYE118" s="727"/>
      <c r="LYH118" s="403"/>
      <c r="LYI118" s="403"/>
      <c r="LYU118" s="727"/>
      <c r="LYX118" s="403"/>
      <c r="LYY118" s="403"/>
      <c r="LZK118" s="727"/>
      <c r="LZN118" s="403"/>
      <c r="LZO118" s="403"/>
      <c r="MAA118" s="727"/>
      <c r="MAD118" s="403"/>
      <c r="MAE118" s="403"/>
      <c r="MAQ118" s="727"/>
      <c r="MAT118" s="403"/>
      <c r="MAU118" s="403"/>
      <c r="MBG118" s="727"/>
      <c r="MBJ118" s="403"/>
      <c r="MBK118" s="403"/>
      <c r="MBW118" s="727"/>
      <c r="MBZ118" s="403"/>
      <c r="MCA118" s="403"/>
      <c r="MCM118" s="727"/>
      <c r="MCP118" s="403"/>
      <c r="MCQ118" s="403"/>
      <c r="MDC118" s="727"/>
      <c r="MDF118" s="403"/>
      <c r="MDG118" s="403"/>
      <c r="MDS118" s="727"/>
      <c r="MDV118" s="403"/>
      <c r="MDW118" s="403"/>
      <c r="MEI118" s="727"/>
      <c r="MEL118" s="403"/>
      <c r="MEM118" s="403"/>
      <c r="MEY118" s="727"/>
      <c r="MFB118" s="403"/>
      <c r="MFC118" s="403"/>
      <c r="MFO118" s="727"/>
      <c r="MFR118" s="403"/>
      <c r="MFS118" s="403"/>
      <c r="MGE118" s="727"/>
      <c r="MGH118" s="403"/>
      <c r="MGI118" s="403"/>
      <c r="MGU118" s="727"/>
      <c r="MGX118" s="403"/>
      <c r="MGY118" s="403"/>
      <c r="MHK118" s="727"/>
      <c r="MHN118" s="403"/>
      <c r="MHO118" s="403"/>
      <c r="MIA118" s="727"/>
      <c r="MID118" s="403"/>
      <c r="MIE118" s="403"/>
      <c r="MIQ118" s="727"/>
      <c r="MIT118" s="403"/>
      <c r="MIU118" s="403"/>
      <c r="MJG118" s="727"/>
      <c r="MJJ118" s="403"/>
      <c r="MJK118" s="403"/>
      <c r="MJW118" s="727"/>
      <c r="MJZ118" s="403"/>
      <c r="MKA118" s="403"/>
      <c r="MKM118" s="727"/>
      <c r="MKP118" s="403"/>
      <c r="MKQ118" s="403"/>
      <c r="MLC118" s="727"/>
      <c r="MLF118" s="403"/>
      <c r="MLG118" s="403"/>
      <c r="MLS118" s="727"/>
      <c r="MLV118" s="403"/>
      <c r="MLW118" s="403"/>
      <c r="MMI118" s="727"/>
      <c r="MML118" s="403"/>
      <c r="MMM118" s="403"/>
      <c r="MMY118" s="727"/>
      <c r="MNB118" s="403"/>
      <c r="MNC118" s="403"/>
      <c r="MNO118" s="727"/>
      <c r="MNR118" s="403"/>
      <c r="MNS118" s="403"/>
      <c r="MOE118" s="727"/>
      <c r="MOH118" s="403"/>
      <c r="MOI118" s="403"/>
      <c r="MOU118" s="727"/>
      <c r="MOX118" s="403"/>
      <c r="MOY118" s="403"/>
      <c r="MPK118" s="727"/>
      <c r="MPN118" s="403"/>
      <c r="MPO118" s="403"/>
      <c r="MQA118" s="727"/>
      <c r="MQD118" s="403"/>
      <c r="MQE118" s="403"/>
      <c r="MQQ118" s="727"/>
      <c r="MQT118" s="403"/>
      <c r="MQU118" s="403"/>
      <c r="MRG118" s="727"/>
      <c r="MRJ118" s="403"/>
      <c r="MRK118" s="403"/>
      <c r="MRW118" s="727"/>
      <c r="MRZ118" s="403"/>
      <c r="MSA118" s="403"/>
      <c r="MSM118" s="727"/>
      <c r="MSP118" s="403"/>
      <c r="MSQ118" s="403"/>
      <c r="MTC118" s="727"/>
      <c r="MTF118" s="403"/>
      <c r="MTG118" s="403"/>
      <c r="MTS118" s="727"/>
      <c r="MTV118" s="403"/>
      <c r="MTW118" s="403"/>
      <c r="MUI118" s="727"/>
      <c r="MUL118" s="403"/>
      <c r="MUM118" s="403"/>
      <c r="MUY118" s="727"/>
      <c r="MVB118" s="403"/>
      <c r="MVC118" s="403"/>
      <c r="MVO118" s="727"/>
      <c r="MVR118" s="403"/>
      <c r="MVS118" s="403"/>
      <c r="MWE118" s="727"/>
      <c r="MWH118" s="403"/>
      <c r="MWI118" s="403"/>
      <c r="MWU118" s="727"/>
      <c r="MWX118" s="403"/>
      <c r="MWY118" s="403"/>
      <c r="MXK118" s="727"/>
      <c r="MXN118" s="403"/>
      <c r="MXO118" s="403"/>
      <c r="MYA118" s="727"/>
      <c r="MYD118" s="403"/>
      <c r="MYE118" s="403"/>
      <c r="MYQ118" s="727"/>
      <c r="MYT118" s="403"/>
      <c r="MYU118" s="403"/>
      <c r="MZG118" s="727"/>
      <c r="MZJ118" s="403"/>
      <c r="MZK118" s="403"/>
      <c r="MZW118" s="727"/>
      <c r="MZZ118" s="403"/>
      <c r="NAA118" s="403"/>
      <c r="NAM118" s="727"/>
      <c r="NAP118" s="403"/>
      <c r="NAQ118" s="403"/>
      <c r="NBC118" s="727"/>
      <c r="NBF118" s="403"/>
      <c r="NBG118" s="403"/>
      <c r="NBS118" s="727"/>
      <c r="NBV118" s="403"/>
      <c r="NBW118" s="403"/>
      <c r="NCI118" s="727"/>
      <c r="NCL118" s="403"/>
      <c r="NCM118" s="403"/>
      <c r="NCY118" s="727"/>
      <c r="NDB118" s="403"/>
      <c r="NDC118" s="403"/>
      <c r="NDO118" s="727"/>
      <c r="NDR118" s="403"/>
      <c r="NDS118" s="403"/>
      <c r="NEE118" s="727"/>
      <c r="NEH118" s="403"/>
      <c r="NEI118" s="403"/>
      <c r="NEU118" s="727"/>
      <c r="NEX118" s="403"/>
      <c r="NEY118" s="403"/>
      <c r="NFK118" s="727"/>
      <c r="NFN118" s="403"/>
      <c r="NFO118" s="403"/>
      <c r="NGA118" s="727"/>
      <c r="NGD118" s="403"/>
      <c r="NGE118" s="403"/>
      <c r="NGQ118" s="727"/>
      <c r="NGT118" s="403"/>
      <c r="NGU118" s="403"/>
      <c r="NHG118" s="727"/>
      <c r="NHJ118" s="403"/>
      <c r="NHK118" s="403"/>
      <c r="NHW118" s="727"/>
      <c r="NHZ118" s="403"/>
      <c r="NIA118" s="403"/>
      <c r="NIM118" s="727"/>
      <c r="NIP118" s="403"/>
      <c r="NIQ118" s="403"/>
      <c r="NJC118" s="727"/>
      <c r="NJF118" s="403"/>
      <c r="NJG118" s="403"/>
      <c r="NJS118" s="727"/>
      <c r="NJV118" s="403"/>
      <c r="NJW118" s="403"/>
      <c r="NKI118" s="727"/>
      <c r="NKL118" s="403"/>
      <c r="NKM118" s="403"/>
      <c r="NKY118" s="727"/>
      <c r="NLB118" s="403"/>
      <c r="NLC118" s="403"/>
      <c r="NLO118" s="727"/>
      <c r="NLR118" s="403"/>
      <c r="NLS118" s="403"/>
      <c r="NME118" s="727"/>
      <c r="NMH118" s="403"/>
      <c r="NMI118" s="403"/>
      <c r="NMU118" s="727"/>
      <c r="NMX118" s="403"/>
      <c r="NMY118" s="403"/>
      <c r="NNK118" s="727"/>
      <c r="NNN118" s="403"/>
      <c r="NNO118" s="403"/>
      <c r="NOA118" s="727"/>
      <c r="NOD118" s="403"/>
      <c r="NOE118" s="403"/>
      <c r="NOQ118" s="727"/>
      <c r="NOT118" s="403"/>
      <c r="NOU118" s="403"/>
      <c r="NPG118" s="727"/>
      <c r="NPJ118" s="403"/>
      <c r="NPK118" s="403"/>
      <c r="NPW118" s="727"/>
      <c r="NPZ118" s="403"/>
      <c r="NQA118" s="403"/>
      <c r="NQM118" s="727"/>
      <c r="NQP118" s="403"/>
      <c r="NQQ118" s="403"/>
      <c r="NRC118" s="727"/>
      <c r="NRF118" s="403"/>
      <c r="NRG118" s="403"/>
      <c r="NRS118" s="727"/>
      <c r="NRV118" s="403"/>
      <c r="NRW118" s="403"/>
      <c r="NSI118" s="727"/>
      <c r="NSL118" s="403"/>
      <c r="NSM118" s="403"/>
      <c r="NSY118" s="727"/>
      <c r="NTB118" s="403"/>
      <c r="NTC118" s="403"/>
      <c r="NTO118" s="727"/>
      <c r="NTR118" s="403"/>
      <c r="NTS118" s="403"/>
      <c r="NUE118" s="727"/>
      <c r="NUH118" s="403"/>
      <c r="NUI118" s="403"/>
      <c r="NUU118" s="727"/>
      <c r="NUX118" s="403"/>
      <c r="NUY118" s="403"/>
      <c r="NVK118" s="727"/>
      <c r="NVN118" s="403"/>
      <c r="NVO118" s="403"/>
      <c r="NWA118" s="727"/>
      <c r="NWD118" s="403"/>
      <c r="NWE118" s="403"/>
      <c r="NWQ118" s="727"/>
      <c r="NWT118" s="403"/>
      <c r="NWU118" s="403"/>
      <c r="NXG118" s="727"/>
      <c r="NXJ118" s="403"/>
      <c r="NXK118" s="403"/>
      <c r="NXW118" s="727"/>
      <c r="NXZ118" s="403"/>
      <c r="NYA118" s="403"/>
      <c r="NYM118" s="727"/>
      <c r="NYP118" s="403"/>
      <c r="NYQ118" s="403"/>
      <c r="NZC118" s="727"/>
      <c r="NZF118" s="403"/>
      <c r="NZG118" s="403"/>
      <c r="NZS118" s="727"/>
      <c r="NZV118" s="403"/>
      <c r="NZW118" s="403"/>
      <c r="OAI118" s="727"/>
      <c r="OAL118" s="403"/>
      <c r="OAM118" s="403"/>
      <c r="OAY118" s="727"/>
      <c r="OBB118" s="403"/>
      <c r="OBC118" s="403"/>
      <c r="OBO118" s="727"/>
      <c r="OBR118" s="403"/>
      <c r="OBS118" s="403"/>
      <c r="OCE118" s="727"/>
      <c r="OCH118" s="403"/>
      <c r="OCI118" s="403"/>
      <c r="OCU118" s="727"/>
      <c r="OCX118" s="403"/>
      <c r="OCY118" s="403"/>
      <c r="ODK118" s="727"/>
      <c r="ODN118" s="403"/>
      <c r="ODO118" s="403"/>
      <c r="OEA118" s="727"/>
      <c r="OED118" s="403"/>
      <c r="OEE118" s="403"/>
      <c r="OEQ118" s="727"/>
      <c r="OET118" s="403"/>
      <c r="OEU118" s="403"/>
      <c r="OFG118" s="727"/>
      <c r="OFJ118" s="403"/>
      <c r="OFK118" s="403"/>
      <c r="OFW118" s="727"/>
      <c r="OFZ118" s="403"/>
      <c r="OGA118" s="403"/>
      <c r="OGM118" s="727"/>
      <c r="OGP118" s="403"/>
      <c r="OGQ118" s="403"/>
      <c r="OHC118" s="727"/>
      <c r="OHF118" s="403"/>
      <c r="OHG118" s="403"/>
      <c r="OHS118" s="727"/>
      <c r="OHV118" s="403"/>
      <c r="OHW118" s="403"/>
      <c r="OII118" s="727"/>
      <c r="OIL118" s="403"/>
      <c r="OIM118" s="403"/>
      <c r="OIY118" s="727"/>
      <c r="OJB118" s="403"/>
      <c r="OJC118" s="403"/>
      <c r="OJO118" s="727"/>
      <c r="OJR118" s="403"/>
      <c r="OJS118" s="403"/>
      <c r="OKE118" s="727"/>
      <c r="OKH118" s="403"/>
      <c r="OKI118" s="403"/>
      <c r="OKU118" s="727"/>
      <c r="OKX118" s="403"/>
      <c r="OKY118" s="403"/>
      <c r="OLK118" s="727"/>
      <c r="OLN118" s="403"/>
      <c r="OLO118" s="403"/>
      <c r="OMA118" s="727"/>
      <c r="OMD118" s="403"/>
      <c r="OME118" s="403"/>
      <c r="OMQ118" s="727"/>
      <c r="OMT118" s="403"/>
      <c r="OMU118" s="403"/>
      <c r="ONG118" s="727"/>
      <c r="ONJ118" s="403"/>
      <c r="ONK118" s="403"/>
      <c r="ONW118" s="727"/>
      <c r="ONZ118" s="403"/>
      <c r="OOA118" s="403"/>
      <c r="OOM118" s="727"/>
      <c r="OOP118" s="403"/>
      <c r="OOQ118" s="403"/>
      <c r="OPC118" s="727"/>
      <c r="OPF118" s="403"/>
      <c r="OPG118" s="403"/>
      <c r="OPS118" s="727"/>
      <c r="OPV118" s="403"/>
      <c r="OPW118" s="403"/>
      <c r="OQI118" s="727"/>
      <c r="OQL118" s="403"/>
      <c r="OQM118" s="403"/>
      <c r="OQY118" s="727"/>
      <c r="ORB118" s="403"/>
      <c r="ORC118" s="403"/>
      <c r="ORO118" s="727"/>
      <c r="ORR118" s="403"/>
      <c r="ORS118" s="403"/>
      <c r="OSE118" s="727"/>
      <c r="OSH118" s="403"/>
      <c r="OSI118" s="403"/>
      <c r="OSU118" s="727"/>
      <c r="OSX118" s="403"/>
      <c r="OSY118" s="403"/>
      <c r="OTK118" s="727"/>
      <c r="OTN118" s="403"/>
      <c r="OTO118" s="403"/>
      <c r="OUA118" s="727"/>
      <c r="OUD118" s="403"/>
      <c r="OUE118" s="403"/>
      <c r="OUQ118" s="727"/>
      <c r="OUT118" s="403"/>
      <c r="OUU118" s="403"/>
      <c r="OVG118" s="727"/>
      <c r="OVJ118" s="403"/>
      <c r="OVK118" s="403"/>
      <c r="OVW118" s="727"/>
      <c r="OVZ118" s="403"/>
      <c r="OWA118" s="403"/>
      <c r="OWM118" s="727"/>
      <c r="OWP118" s="403"/>
      <c r="OWQ118" s="403"/>
      <c r="OXC118" s="727"/>
      <c r="OXF118" s="403"/>
      <c r="OXG118" s="403"/>
      <c r="OXS118" s="727"/>
      <c r="OXV118" s="403"/>
      <c r="OXW118" s="403"/>
      <c r="OYI118" s="727"/>
      <c r="OYL118" s="403"/>
      <c r="OYM118" s="403"/>
      <c r="OYY118" s="727"/>
      <c r="OZB118" s="403"/>
      <c r="OZC118" s="403"/>
      <c r="OZO118" s="727"/>
      <c r="OZR118" s="403"/>
      <c r="OZS118" s="403"/>
      <c r="PAE118" s="727"/>
      <c r="PAH118" s="403"/>
      <c r="PAI118" s="403"/>
      <c r="PAU118" s="727"/>
      <c r="PAX118" s="403"/>
      <c r="PAY118" s="403"/>
      <c r="PBK118" s="727"/>
      <c r="PBN118" s="403"/>
      <c r="PBO118" s="403"/>
      <c r="PCA118" s="727"/>
      <c r="PCD118" s="403"/>
      <c r="PCE118" s="403"/>
      <c r="PCQ118" s="727"/>
      <c r="PCT118" s="403"/>
      <c r="PCU118" s="403"/>
      <c r="PDG118" s="727"/>
      <c r="PDJ118" s="403"/>
      <c r="PDK118" s="403"/>
      <c r="PDW118" s="727"/>
      <c r="PDZ118" s="403"/>
      <c r="PEA118" s="403"/>
      <c r="PEM118" s="727"/>
      <c r="PEP118" s="403"/>
      <c r="PEQ118" s="403"/>
      <c r="PFC118" s="727"/>
      <c r="PFF118" s="403"/>
      <c r="PFG118" s="403"/>
      <c r="PFS118" s="727"/>
      <c r="PFV118" s="403"/>
      <c r="PFW118" s="403"/>
      <c r="PGI118" s="727"/>
      <c r="PGL118" s="403"/>
      <c r="PGM118" s="403"/>
      <c r="PGY118" s="727"/>
      <c r="PHB118" s="403"/>
      <c r="PHC118" s="403"/>
      <c r="PHO118" s="727"/>
      <c r="PHR118" s="403"/>
      <c r="PHS118" s="403"/>
      <c r="PIE118" s="727"/>
      <c r="PIH118" s="403"/>
      <c r="PII118" s="403"/>
      <c r="PIU118" s="727"/>
      <c r="PIX118" s="403"/>
      <c r="PIY118" s="403"/>
      <c r="PJK118" s="727"/>
      <c r="PJN118" s="403"/>
      <c r="PJO118" s="403"/>
      <c r="PKA118" s="727"/>
      <c r="PKD118" s="403"/>
      <c r="PKE118" s="403"/>
      <c r="PKQ118" s="727"/>
      <c r="PKT118" s="403"/>
      <c r="PKU118" s="403"/>
      <c r="PLG118" s="727"/>
      <c r="PLJ118" s="403"/>
      <c r="PLK118" s="403"/>
      <c r="PLW118" s="727"/>
      <c r="PLZ118" s="403"/>
      <c r="PMA118" s="403"/>
      <c r="PMM118" s="727"/>
      <c r="PMP118" s="403"/>
      <c r="PMQ118" s="403"/>
      <c r="PNC118" s="727"/>
      <c r="PNF118" s="403"/>
      <c r="PNG118" s="403"/>
      <c r="PNS118" s="727"/>
      <c r="PNV118" s="403"/>
      <c r="PNW118" s="403"/>
      <c r="POI118" s="727"/>
      <c r="POL118" s="403"/>
      <c r="POM118" s="403"/>
      <c r="POY118" s="727"/>
      <c r="PPB118" s="403"/>
      <c r="PPC118" s="403"/>
      <c r="PPO118" s="727"/>
      <c r="PPR118" s="403"/>
      <c r="PPS118" s="403"/>
      <c r="PQE118" s="727"/>
      <c r="PQH118" s="403"/>
      <c r="PQI118" s="403"/>
      <c r="PQU118" s="727"/>
      <c r="PQX118" s="403"/>
      <c r="PQY118" s="403"/>
      <c r="PRK118" s="727"/>
      <c r="PRN118" s="403"/>
      <c r="PRO118" s="403"/>
      <c r="PSA118" s="727"/>
      <c r="PSD118" s="403"/>
      <c r="PSE118" s="403"/>
      <c r="PSQ118" s="727"/>
      <c r="PST118" s="403"/>
      <c r="PSU118" s="403"/>
      <c r="PTG118" s="727"/>
      <c r="PTJ118" s="403"/>
      <c r="PTK118" s="403"/>
      <c r="PTW118" s="727"/>
      <c r="PTZ118" s="403"/>
      <c r="PUA118" s="403"/>
      <c r="PUM118" s="727"/>
      <c r="PUP118" s="403"/>
      <c r="PUQ118" s="403"/>
      <c r="PVC118" s="727"/>
      <c r="PVF118" s="403"/>
      <c r="PVG118" s="403"/>
      <c r="PVS118" s="727"/>
      <c r="PVV118" s="403"/>
      <c r="PVW118" s="403"/>
      <c r="PWI118" s="727"/>
      <c r="PWL118" s="403"/>
      <c r="PWM118" s="403"/>
      <c r="PWY118" s="727"/>
      <c r="PXB118" s="403"/>
      <c r="PXC118" s="403"/>
      <c r="PXO118" s="727"/>
      <c r="PXR118" s="403"/>
      <c r="PXS118" s="403"/>
      <c r="PYE118" s="727"/>
      <c r="PYH118" s="403"/>
      <c r="PYI118" s="403"/>
      <c r="PYU118" s="727"/>
      <c r="PYX118" s="403"/>
      <c r="PYY118" s="403"/>
      <c r="PZK118" s="727"/>
      <c r="PZN118" s="403"/>
      <c r="PZO118" s="403"/>
      <c r="QAA118" s="727"/>
      <c r="QAD118" s="403"/>
      <c r="QAE118" s="403"/>
      <c r="QAQ118" s="727"/>
      <c r="QAT118" s="403"/>
      <c r="QAU118" s="403"/>
      <c r="QBG118" s="727"/>
      <c r="QBJ118" s="403"/>
      <c r="QBK118" s="403"/>
      <c r="QBW118" s="727"/>
      <c r="QBZ118" s="403"/>
      <c r="QCA118" s="403"/>
      <c r="QCM118" s="727"/>
      <c r="QCP118" s="403"/>
      <c r="QCQ118" s="403"/>
      <c r="QDC118" s="727"/>
      <c r="QDF118" s="403"/>
      <c r="QDG118" s="403"/>
      <c r="QDS118" s="727"/>
      <c r="QDV118" s="403"/>
      <c r="QDW118" s="403"/>
      <c r="QEI118" s="727"/>
      <c r="QEL118" s="403"/>
      <c r="QEM118" s="403"/>
      <c r="QEY118" s="727"/>
      <c r="QFB118" s="403"/>
      <c r="QFC118" s="403"/>
      <c r="QFO118" s="727"/>
      <c r="QFR118" s="403"/>
      <c r="QFS118" s="403"/>
      <c r="QGE118" s="727"/>
      <c r="QGH118" s="403"/>
      <c r="QGI118" s="403"/>
      <c r="QGU118" s="727"/>
      <c r="QGX118" s="403"/>
      <c r="QGY118" s="403"/>
      <c r="QHK118" s="727"/>
      <c r="QHN118" s="403"/>
      <c r="QHO118" s="403"/>
      <c r="QIA118" s="727"/>
      <c r="QID118" s="403"/>
      <c r="QIE118" s="403"/>
      <c r="QIQ118" s="727"/>
      <c r="QIT118" s="403"/>
      <c r="QIU118" s="403"/>
      <c r="QJG118" s="727"/>
      <c r="QJJ118" s="403"/>
      <c r="QJK118" s="403"/>
      <c r="QJW118" s="727"/>
      <c r="QJZ118" s="403"/>
      <c r="QKA118" s="403"/>
      <c r="QKM118" s="727"/>
      <c r="QKP118" s="403"/>
      <c r="QKQ118" s="403"/>
      <c r="QLC118" s="727"/>
      <c r="QLF118" s="403"/>
      <c r="QLG118" s="403"/>
      <c r="QLS118" s="727"/>
      <c r="QLV118" s="403"/>
      <c r="QLW118" s="403"/>
      <c r="QMI118" s="727"/>
      <c r="QML118" s="403"/>
      <c r="QMM118" s="403"/>
      <c r="QMY118" s="727"/>
      <c r="QNB118" s="403"/>
      <c r="QNC118" s="403"/>
      <c r="QNO118" s="727"/>
      <c r="QNR118" s="403"/>
      <c r="QNS118" s="403"/>
      <c r="QOE118" s="727"/>
      <c r="QOH118" s="403"/>
      <c r="QOI118" s="403"/>
      <c r="QOU118" s="727"/>
      <c r="QOX118" s="403"/>
      <c r="QOY118" s="403"/>
      <c r="QPK118" s="727"/>
      <c r="QPN118" s="403"/>
      <c r="QPO118" s="403"/>
      <c r="QQA118" s="727"/>
      <c r="QQD118" s="403"/>
      <c r="QQE118" s="403"/>
      <c r="QQQ118" s="727"/>
      <c r="QQT118" s="403"/>
      <c r="QQU118" s="403"/>
      <c r="QRG118" s="727"/>
      <c r="QRJ118" s="403"/>
      <c r="QRK118" s="403"/>
      <c r="QRW118" s="727"/>
      <c r="QRZ118" s="403"/>
      <c r="QSA118" s="403"/>
      <c r="QSM118" s="727"/>
      <c r="QSP118" s="403"/>
      <c r="QSQ118" s="403"/>
      <c r="QTC118" s="727"/>
      <c r="QTF118" s="403"/>
      <c r="QTG118" s="403"/>
      <c r="QTS118" s="727"/>
      <c r="QTV118" s="403"/>
      <c r="QTW118" s="403"/>
      <c r="QUI118" s="727"/>
      <c r="QUL118" s="403"/>
      <c r="QUM118" s="403"/>
      <c r="QUY118" s="727"/>
      <c r="QVB118" s="403"/>
      <c r="QVC118" s="403"/>
      <c r="QVO118" s="727"/>
      <c r="QVR118" s="403"/>
      <c r="QVS118" s="403"/>
      <c r="QWE118" s="727"/>
      <c r="QWH118" s="403"/>
      <c r="QWI118" s="403"/>
      <c r="QWU118" s="727"/>
      <c r="QWX118" s="403"/>
      <c r="QWY118" s="403"/>
      <c r="QXK118" s="727"/>
      <c r="QXN118" s="403"/>
      <c r="QXO118" s="403"/>
      <c r="QYA118" s="727"/>
      <c r="QYD118" s="403"/>
      <c r="QYE118" s="403"/>
      <c r="QYQ118" s="727"/>
      <c r="QYT118" s="403"/>
      <c r="QYU118" s="403"/>
      <c r="QZG118" s="727"/>
      <c r="QZJ118" s="403"/>
      <c r="QZK118" s="403"/>
      <c r="QZW118" s="727"/>
      <c r="QZZ118" s="403"/>
      <c r="RAA118" s="403"/>
      <c r="RAM118" s="727"/>
      <c r="RAP118" s="403"/>
      <c r="RAQ118" s="403"/>
      <c r="RBC118" s="727"/>
      <c r="RBF118" s="403"/>
      <c r="RBG118" s="403"/>
      <c r="RBS118" s="727"/>
      <c r="RBV118" s="403"/>
      <c r="RBW118" s="403"/>
      <c r="RCI118" s="727"/>
      <c r="RCL118" s="403"/>
      <c r="RCM118" s="403"/>
      <c r="RCY118" s="727"/>
      <c r="RDB118" s="403"/>
      <c r="RDC118" s="403"/>
      <c r="RDO118" s="727"/>
      <c r="RDR118" s="403"/>
      <c r="RDS118" s="403"/>
      <c r="REE118" s="727"/>
      <c r="REH118" s="403"/>
      <c r="REI118" s="403"/>
      <c r="REU118" s="727"/>
      <c r="REX118" s="403"/>
      <c r="REY118" s="403"/>
      <c r="RFK118" s="727"/>
      <c r="RFN118" s="403"/>
      <c r="RFO118" s="403"/>
      <c r="RGA118" s="727"/>
      <c r="RGD118" s="403"/>
      <c r="RGE118" s="403"/>
      <c r="RGQ118" s="727"/>
      <c r="RGT118" s="403"/>
      <c r="RGU118" s="403"/>
      <c r="RHG118" s="727"/>
      <c r="RHJ118" s="403"/>
      <c r="RHK118" s="403"/>
      <c r="RHW118" s="727"/>
      <c r="RHZ118" s="403"/>
      <c r="RIA118" s="403"/>
      <c r="RIM118" s="727"/>
      <c r="RIP118" s="403"/>
      <c r="RIQ118" s="403"/>
      <c r="RJC118" s="727"/>
      <c r="RJF118" s="403"/>
      <c r="RJG118" s="403"/>
      <c r="RJS118" s="727"/>
      <c r="RJV118" s="403"/>
      <c r="RJW118" s="403"/>
      <c r="RKI118" s="727"/>
      <c r="RKL118" s="403"/>
      <c r="RKM118" s="403"/>
      <c r="RKY118" s="727"/>
      <c r="RLB118" s="403"/>
      <c r="RLC118" s="403"/>
      <c r="RLO118" s="727"/>
      <c r="RLR118" s="403"/>
      <c r="RLS118" s="403"/>
      <c r="RME118" s="727"/>
      <c r="RMH118" s="403"/>
      <c r="RMI118" s="403"/>
      <c r="RMU118" s="727"/>
      <c r="RMX118" s="403"/>
      <c r="RMY118" s="403"/>
      <c r="RNK118" s="727"/>
      <c r="RNN118" s="403"/>
      <c r="RNO118" s="403"/>
      <c r="ROA118" s="727"/>
      <c r="ROD118" s="403"/>
      <c r="ROE118" s="403"/>
      <c r="ROQ118" s="727"/>
      <c r="ROT118" s="403"/>
      <c r="ROU118" s="403"/>
      <c r="RPG118" s="727"/>
      <c r="RPJ118" s="403"/>
      <c r="RPK118" s="403"/>
      <c r="RPW118" s="727"/>
      <c r="RPZ118" s="403"/>
      <c r="RQA118" s="403"/>
      <c r="RQM118" s="727"/>
      <c r="RQP118" s="403"/>
      <c r="RQQ118" s="403"/>
      <c r="RRC118" s="727"/>
      <c r="RRF118" s="403"/>
      <c r="RRG118" s="403"/>
      <c r="RRS118" s="727"/>
      <c r="RRV118" s="403"/>
      <c r="RRW118" s="403"/>
      <c r="RSI118" s="727"/>
      <c r="RSL118" s="403"/>
      <c r="RSM118" s="403"/>
      <c r="RSY118" s="727"/>
      <c r="RTB118" s="403"/>
      <c r="RTC118" s="403"/>
      <c r="RTO118" s="727"/>
      <c r="RTR118" s="403"/>
      <c r="RTS118" s="403"/>
      <c r="RUE118" s="727"/>
      <c r="RUH118" s="403"/>
      <c r="RUI118" s="403"/>
      <c r="RUU118" s="727"/>
      <c r="RUX118" s="403"/>
      <c r="RUY118" s="403"/>
      <c r="RVK118" s="727"/>
      <c r="RVN118" s="403"/>
      <c r="RVO118" s="403"/>
      <c r="RWA118" s="727"/>
      <c r="RWD118" s="403"/>
      <c r="RWE118" s="403"/>
      <c r="RWQ118" s="727"/>
      <c r="RWT118" s="403"/>
      <c r="RWU118" s="403"/>
      <c r="RXG118" s="727"/>
      <c r="RXJ118" s="403"/>
      <c r="RXK118" s="403"/>
      <c r="RXW118" s="727"/>
      <c r="RXZ118" s="403"/>
      <c r="RYA118" s="403"/>
      <c r="RYM118" s="727"/>
      <c r="RYP118" s="403"/>
      <c r="RYQ118" s="403"/>
      <c r="RZC118" s="727"/>
      <c r="RZF118" s="403"/>
      <c r="RZG118" s="403"/>
      <c r="RZS118" s="727"/>
      <c r="RZV118" s="403"/>
      <c r="RZW118" s="403"/>
      <c r="SAI118" s="727"/>
      <c r="SAL118" s="403"/>
      <c r="SAM118" s="403"/>
      <c r="SAY118" s="727"/>
      <c r="SBB118" s="403"/>
      <c r="SBC118" s="403"/>
      <c r="SBO118" s="727"/>
      <c r="SBR118" s="403"/>
      <c r="SBS118" s="403"/>
      <c r="SCE118" s="727"/>
      <c r="SCH118" s="403"/>
      <c r="SCI118" s="403"/>
      <c r="SCU118" s="727"/>
      <c r="SCX118" s="403"/>
      <c r="SCY118" s="403"/>
      <c r="SDK118" s="727"/>
      <c r="SDN118" s="403"/>
      <c r="SDO118" s="403"/>
      <c r="SEA118" s="727"/>
      <c r="SED118" s="403"/>
      <c r="SEE118" s="403"/>
      <c r="SEQ118" s="727"/>
      <c r="SET118" s="403"/>
      <c r="SEU118" s="403"/>
      <c r="SFG118" s="727"/>
      <c r="SFJ118" s="403"/>
      <c r="SFK118" s="403"/>
      <c r="SFW118" s="727"/>
      <c r="SFZ118" s="403"/>
      <c r="SGA118" s="403"/>
      <c r="SGM118" s="727"/>
      <c r="SGP118" s="403"/>
      <c r="SGQ118" s="403"/>
      <c r="SHC118" s="727"/>
      <c r="SHF118" s="403"/>
      <c r="SHG118" s="403"/>
      <c r="SHS118" s="727"/>
      <c r="SHV118" s="403"/>
      <c r="SHW118" s="403"/>
      <c r="SII118" s="727"/>
      <c r="SIL118" s="403"/>
      <c r="SIM118" s="403"/>
      <c r="SIY118" s="727"/>
      <c r="SJB118" s="403"/>
      <c r="SJC118" s="403"/>
      <c r="SJO118" s="727"/>
      <c r="SJR118" s="403"/>
      <c r="SJS118" s="403"/>
      <c r="SKE118" s="727"/>
      <c r="SKH118" s="403"/>
      <c r="SKI118" s="403"/>
      <c r="SKU118" s="727"/>
      <c r="SKX118" s="403"/>
      <c r="SKY118" s="403"/>
      <c r="SLK118" s="727"/>
      <c r="SLN118" s="403"/>
      <c r="SLO118" s="403"/>
      <c r="SMA118" s="727"/>
      <c r="SMD118" s="403"/>
      <c r="SME118" s="403"/>
      <c r="SMQ118" s="727"/>
      <c r="SMT118" s="403"/>
      <c r="SMU118" s="403"/>
      <c r="SNG118" s="727"/>
      <c r="SNJ118" s="403"/>
      <c r="SNK118" s="403"/>
      <c r="SNW118" s="727"/>
      <c r="SNZ118" s="403"/>
      <c r="SOA118" s="403"/>
      <c r="SOM118" s="727"/>
      <c r="SOP118" s="403"/>
      <c r="SOQ118" s="403"/>
      <c r="SPC118" s="727"/>
      <c r="SPF118" s="403"/>
      <c r="SPG118" s="403"/>
      <c r="SPS118" s="727"/>
      <c r="SPV118" s="403"/>
      <c r="SPW118" s="403"/>
      <c r="SQI118" s="727"/>
      <c r="SQL118" s="403"/>
      <c r="SQM118" s="403"/>
      <c r="SQY118" s="727"/>
      <c r="SRB118" s="403"/>
      <c r="SRC118" s="403"/>
      <c r="SRO118" s="727"/>
      <c r="SRR118" s="403"/>
      <c r="SRS118" s="403"/>
      <c r="SSE118" s="727"/>
      <c r="SSH118" s="403"/>
      <c r="SSI118" s="403"/>
      <c r="SSU118" s="727"/>
      <c r="SSX118" s="403"/>
      <c r="SSY118" s="403"/>
      <c r="STK118" s="727"/>
      <c r="STN118" s="403"/>
      <c r="STO118" s="403"/>
      <c r="SUA118" s="727"/>
      <c r="SUD118" s="403"/>
      <c r="SUE118" s="403"/>
      <c r="SUQ118" s="727"/>
      <c r="SUT118" s="403"/>
      <c r="SUU118" s="403"/>
      <c r="SVG118" s="727"/>
      <c r="SVJ118" s="403"/>
      <c r="SVK118" s="403"/>
      <c r="SVW118" s="727"/>
      <c r="SVZ118" s="403"/>
      <c r="SWA118" s="403"/>
      <c r="SWM118" s="727"/>
      <c r="SWP118" s="403"/>
      <c r="SWQ118" s="403"/>
      <c r="SXC118" s="727"/>
      <c r="SXF118" s="403"/>
      <c r="SXG118" s="403"/>
      <c r="SXS118" s="727"/>
      <c r="SXV118" s="403"/>
      <c r="SXW118" s="403"/>
      <c r="SYI118" s="727"/>
      <c r="SYL118" s="403"/>
      <c r="SYM118" s="403"/>
      <c r="SYY118" s="727"/>
      <c r="SZB118" s="403"/>
      <c r="SZC118" s="403"/>
      <c r="SZO118" s="727"/>
      <c r="SZR118" s="403"/>
      <c r="SZS118" s="403"/>
      <c r="TAE118" s="727"/>
      <c r="TAH118" s="403"/>
      <c r="TAI118" s="403"/>
      <c r="TAU118" s="727"/>
      <c r="TAX118" s="403"/>
      <c r="TAY118" s="403"/>
      <c r="TBK118" s="727"/>
      <c r="TBN118" s="403"/>
      <c r="TBO118" s="403"/>
      <c r="TCA118" s="727"/>
      <c r="TCD118" s="403"/>
      <c r="TCE118" s="403"/>
      <c r="TCQ118" s="727"/>
      <c r="TCT118" s="403"/>
      <c r="TCU118" s="403"/>
      <c r="TDG118" s="727"/>
      <c r="TDJ118" s="403"/>
      <c r="TDK118" s="403"/>
      <c r="TDW118" s="727"/>
      <c r="TDZ118" s="403"/>
      <c r="TEA118" s="403"/>
      <c r="TEM118" s="727"/>
      <c r="TEP118" s="403"/>
      <c r="TEQ118" s="403"/>
      <c r="TFC118" s="727"/>
      <c r="TFF118" s="403"/>
      <c r="TFG118" s="403"/>
      <c r="TFS118" s="727"/>
      <c r="TFV118" s="403"/>
      <c r="TFW118" s="403"/>
      <c r="TGI118" s="727"/>
      <c r="TGL118" s="403"/>
      <c r="TGM118" s="403"/>
      <c r="TGY118" s="727"/>
      <c r="THB118" s="403"/>
      <c r="THC118" s="403"/>
      <c r="THO118" s="727"/>
      <c r="THR118" s="403"/>
      <c r="THS118" s="403"/>
      <c r="TIE118" s="727"/>
      <c r="TIH118" s="403"/>
      <c r="TII118" s="403"/>
      <c r="TIU118" s="727"/>
      <c r="TIX118" s="403"/>
      <c r="TIY118" s="403"/>
      <c r="TJK118" s="727"/>
      <c r="TJN118" s="403"/>
      <c r="TJO118" s="403"/>
      <c r="TKA118" s="727"/>
      <c r="TKD118" s="403"/>
      <c r="TKE118" s="403"/>
      <c r="TKQ118" s="727"/>
      <c r="TKT118" s="403"/>
      <c r="TKU118" s="403"/>
      <c r="TLG118" s="727"/>
      <c r="TLJ118" s="403"/>
      <c r="TLK118" s="403"/>
      <c r="TLW118" s="727"/>
      <c r="TLZ118" s="403"/>
      <c r="TMA118" s="403"/>
      <c r="TMM118" s="727"/>
      <c r="TMP118" s="403"/>
      <c r="TMQ118" s="403"/>
      <c r="TNC118" s="727"/>
      <c r="TNF118" s="403"/>
      <c r="TNG118" s="403"/>
      <c r="TNS118" s="727"/>
      <c r="TNV118" s="403"/>
      <c r="TNW118" s="403"/>
      <c r="TOI118" s="727"/>
      <c r="TOL118" s="403"/>
      <c r="TOM118" s="403"/>
      <c r="TOY118" s="727"/>
      <c r="TPB118" s="403"/>
      <c r="TPC118" s="403"/>
      <c r="TPO118" s="727"/>
      <c r="TPR118" s="403"/>
      <c r="TPS118" s="403"/>
      <c r="TQE118" s="727"/>
      <c r="TQH118" s="403"/>
      <c r="TQI118" s="403"/>
      <c r="TQU118" s="727"/>
      <c r="TQX118" s="403"/>
      <c r="TQY118" s="403"/>
      <c r="TRK118" s="727"/>
      <c r="TRN118" s="403"/>
      <c r="TRO118" s="403"/>
      <c r="TSA118" s="727"/>
      <c r="TSD118" s="403"/>
      <c r="TSE118" s="403"/>
      <c r="TSQ118" s="727"/>
      <c r="TST118" s="403"/>
      <c r="TSU118" s="403"/>
      <c r="TTG118" s="727"/>
      <c r="TTJ118" s="403"/>
      <c r="TTK118" s="403"/>
      <c r="TTW118" s="727"/>
      <c r="TTZ118" s="403"/>
      <c r="TUA118" s="403"/>
      <c r="TUM118" s="727"/>
      <c r="TUP118" s="403"/>
      <c r="TUQ118" s="403"/>
      <c r="TVC118" s="727"/>
      <c r="TVF118" s="403"/>
      <c r="TVG118" s="403"/>
      <c r="TVS118" s="727"/>
      <c r="TVV118" s="403"/>
      <c r="TVW118" s="403"/>
      <c r="TWI118" s="727"/>
      <c r="TWL118" s="403"/>
      <c r="TWM118" s="403"/>
      <c r="TWY118" s="727"/>
      <c r="TXB118" s="403"/>
      <c r="TXC118" s="403"/>
      <c r="TXO118" s="727"/>
      <c r="TXR118" s="403"/>
      <c r="TXS118" s="403"/>
      <c r="TYE118" s="727"/>
      <c r="TYH118" s="403"/>
      <c r="TYI118" s="403"/>
      <c r="TYU118" s="727"/>
      <c r="TYX118" s="403"/>
      <c r="TYY118" s="403"/>
      <c r="TZK118" s="727"/>
      <c r="TZN118" s="403"/>
      <c r="TZO118" s="403"/>
      <c r="UAA118" s="727"/>
      <c r="UAD118" s="403"/>
      <c r="UAE118" s="403"/>
      <c r="UAQ118" s="727"/>
      <c r="UAT118" s="403"/>
      <c r="UAU118" s="403"/>
      <c r="UBG118" s="727"/>
      <c r="UBJ118" s="403"/>
      <c r="UBK118" s="403"/>
      <c r="UBW118" s="727"/>
      <c r="UBZ118" s="403"/>
      <c r="UCA118" s="403"/>
      <c r="UCM118" s="727"/>
      <c r="UCP118" s="403"/>
      <c r="UCQ118" s="403"/>
      <c r="UDC118" s="727"/>
      <c r="UDF118" s="403"/>
      <c r="UDG118" s="403"/>
      <c r="UDS118" s="727"/>
      <c r="UDV118" s="403"/>
      <c r="UDW118" s="403"/>
      <c r="UEI118" s="727"/>
      <c r="UEL118" s="403"/>
      <c r="UEM118" s="403"/>
      <c r="UEY118" s="727"/>
      <c r="UFB118" s="403"/>
      <c r="UFC118" s="403"/>
      <c r="UFO118" s="727"/>
      <c r="UFR118" s="403"/>
      <c r="UFS118" s="403"/>
      <c r="UGE118" s="727"/>
      <c r="UGH118" s="403"/>
      <c r="UGI118" s="403"/>
      <c r="UGU118" s="727"/>
      <c r="UGX118" s="403"/>
      <c r="UGY118" s="403"/>
      <c r="UHK118" s="727"/>
      <c r="UHN118" s="403"/>
      <c r="UHO118" s="403"/>
      <c r="UIA118" s="727"/>
      <c r="UID118" s="403"/>
      <c r="UIE118" s="403"/>
      <c r="UIQ118" s="727"/>
      <c r="UIT118" s="403"/>
      <c r="UIU118" s="403"/>
      <c r="UJG118" s="727"/>
      <c r="UJJ118" s="403"/>
      <c r="UJK118" s="403"/>
      <c r="UJW118" s="727"/>
      <c r="UJZ118" s="403"/>
      <c r="UKA118" s="403"/>
      <c r="UKM118" s="727"/>
      <c r="UKP118" s="403"/>
      <c r="UKQ118" s="403"/>
      <c r="ULC118" s="727"/>
      <c r="ULF118" s="403"/>
      <c r="ULG118" s="403"/>
      <c r="ULS118" s="727"/>
      <c r="ULV118" s="403"/>
      <c r="ULW118" s="403"/>
      <c r="UMI118" s="727"/>
      <c r="UML118" s="403"/>
      <c r="UMM118" s="403"/>
      <c r="UMY118" s="727"/>
      <c r="UNB118" s="403"/>
      <c r="UNC118" s="403"/>
      <c r="UNO118" s="727"/>
      <c r="UNR118" s="403"/>
      <c r="UNS118" s="403"/>
      <c r="UOE118" s="727"/>
      <c r="UOH118" s="403"/>
      <c r="UOI118" s="403"/>
      <c r="UOU118" s="727"/>
      <c r="UOX118" s="403"/>
      <c r="UOY118" s="403"/>
      <c r="UPK118" s="727"/>
      <c r="UPN118" s="403"/>
      <c r="UPO118" s="403"/>
      <c r="UQA118" s="727"/>
      <c r="UQD118" s="403"/>
      <c r="UQE118" s="403"/>
      <c r="UQQ118" s="727"/>
      <c r="UQT118" s="403"/>
      <c r="UQU118" s="403"/>
      <c r="URG118" s="727"/>
      <c r="URJ118" s="403"/>
      <c r="URK118" s="403"/>
      <c r="URW118" s="727"/>
      <c r="URZ118" s="403"/>
      <c r="USA118" s="403"/>
      <c r="USM118" s="727"/>
      <c r="USP118" s="403"/>
      <c r="USQ118" s="403"/>
      <c r="UTC118" s="727"/>
      <c r="UTF118" s="403"/>
      <c r="UTG118" s="403"/>
      <c r="UTS118" s="727"/>
      <c r="UTV118" s="403"/>
      <c r="UTW118" s="403"/>
      <c r="UUI118" s="727"/>
      <c r="UUL118" s="403"/>
      <c r="UUM118" s="403"/>
      <c r="UUY118" s="727"/>
      <c r="UVB118" s="403"/>
      <c r="UVC118" s="403"/>
      <c r="UVO118" s="727"/>
      <c r="UVR118" s="403"/>
      <c r="UVS118" s="403"/>
      <c r="UWE118" s="727"/>
      <c r="UWH118" s="403"/>
      <c r="UWI118" s="403"/>
      <c r="UWU118" s="727"/>
      <c r="UWX118" s="403"/>
      <c r="UWY118" s="403"/>
      <c r="UXK118" s="727"/>
      <c r="UXN118" s="403"/>
      <c r="UXO118" s="403"/>
      <c r="UYA118" s="727"/>
      <c r="UYD118" s="403"/>
      <c r="UYE118" s="403"/>
      <c r="UYQ118" s="727"/>
      <c r="UYT118" s="403"/>
      <c r="UYU118" s="403"/>
      <c r="UZG118" s="727"/>
      <c r="UZJ118" s="403"/>
      <c r="UZK118" s="403"/>
      <c r="UZW118" s="727"/>
      <c r="UZZ118" s="403"/>
      <c r="VAA118" s="403"/>
      <c r="VAM118" s="727"/>
      <c r="VAP118" s="403"/>
      <c r="VAQ118" s="403"/>
      <c r="VBC118" s="727"/>
      <c r="VBF118" s="403"/>
      <c r="VBG118" s="403"/>
      <c r="VBS118" s="727"/>
      <c r="VBV118" s="403"/>
      <c r="VBW118" s="403"/>
      <c r="VCI118" s="727"/>
      <c r="VCL118" s="403"/>
      <c r="VCM118" s="403"/>
      <c r="VCY118" s="727"/>
      <c r="VDB118" s="403"/>
      <c r="VDC118" s="403"/>
      <c r="VDO118" s="727"/>
      <c r="VDR118" s="403"/>
      <c r="VDS118" s="403"/>
      <c r="VEE118" s="727"/>
      <c r="VEH118" s="403"/>
      <c r="VEI118" s="403"/>
      <c r="VEU118" s="727"/>
      <c r="VEX118" s="403"/>
      <c r="VEY118" s="403"/>
      <c r="VFK118" s="727"/>
      <c r="VFN118" s="403"/>
      <c r="VFO118" s="403"/>
      <c r="VGA118" s="727"/>
      <c r="VGD118" s="403"/>
      <c r="VGE118" s="403"/>
      <c r="VGQ118" s="727"/>
      <c r="VGT118" s="403"/>
      <c r="VGU118" s="403"/>
      <c r="VHG118" s="727"/>
      <c r="VHJ118" s="403"/>
      <c r="VHK118" s="403"/>
      <c r="VHW118" s="727"/>
      <c r="VHZ118" s="403"/>
      <c r="VIA118" s="403"/>
      <c r="VIM118" s="727"/>
      <c r="VIP118" s="403"/>
      <c r="VIQ118" s="403"/>
      <c r="VJC118" s="727"/>
      <c r="VJF118" s="403"/>
      <c r="VJG118" s="403"/>
      <c r="VJS118" s="727"/>
      <c r="VJV118" s="403"/>
      <c r="VJW118" s="403"/>
      <c r="VKI118" s="727"/>
      <c r="VKL118" s="403"/>
      <c r="VKM118" s="403"/>
      <c r="VKY118" s="727"/>
      <c r="VLB118" s="403"/>
      <c r="VLC118" s="403"/>
      <c r="VLO118" s="727"/>
      <c r="VLR118" s="403"/>
      <c r="VLS118" s="403"/>
      <c r="VME118" s="727"/>
      <c r="VMH118" s="403"/>
      <c r="VMI118" s="403"/>
      <c r="VMU118" s="727"/>
      <c r="VMX118" s="403"/>
      <c r="VMY118" s="403"/>
      <c r="VNK118" s="727"/>
      <c r="VNN118" s="403"/>
      <c r="VNO118" s="403"/>
      <c r="VOA118" s="727"/>
      <c r="VOD118" s="403"/>
      <c r="VOE118" s="403"/>
      <c r="VOQ118" s="727"/>
      <c r="VOT118" s="403"/>
      <c r="VOU118" s="403"/>
      <c r="VPG118" s="727"/>
      <c r="VPJ118" s="403"/>
      <c r="VPK118" s="403"/>
      <c r="VPW118" s="727"/>
      <c r="VPZ118" s="403"/>
      <c r="VQA118" s="403"/>
      <c r="VQM118" s="727"/>
      <c r="VQP118" s="403"/>
      <c r="VQQ118" s="403"/>
      <c r="VRC118" s="727"/>
      <c r="VRF118" s="403"/>
      <c r="VRG118" s="403"/>
      <c r="VRS118" s="727"/>
      <c r="VRV118" s="403"/>
      <c r="VRW118" s="403"/>
      <c r="VSI118" s="727"/>
      <c r="VSL118" s="403"/>
      <c r="VSM118" s="403"/>
      <c r="VSY118" s="727"/>
      <c r="VTB118" s="403"/>
      <c r="VTC118" s="403"/>
      <c r="VTO118" s="727"/>
      <c r="VTR118" s="403"/>
      <c r="VTS118" s="403"/>
      <c r="VUE118" s="727"/>
      <c r="VUH118" s="403"/>
      <c r="VUI118" s="403"/>
      <c r="VUU118" s="727"/>
      <c r="VUX118" s="403"/>
      <c r="VUY118" s="403"/>
      <c r="VVK118" s="727"/>
      <c r="VVN118" s="403"/>
      <c r="VVO118" s="403"/>
      <c r="VWA118" s="727"/>
      <c r="VWD118" s="403"/>
      <c r="VWE118" s="403"/>
      <c r="VWQ118" s="727"/>
      <c r="VWT118" s="403"/>
      <c r="VWU118" s="403"/>
      <c r="VXG118" s="727"/>
      <c r="VXJ118" s="403"/>
      <c r="VXK118" s="403"/>
      <c r="VXW118" s="727"/>
      <c r="VXZ118" s="403"/>
      <c r="VYA118" s="403"/>
      <c r="VYM118" s="727"/>
      <c r="VYP118" s="403"/>
      <c r="VYQ118" s="403"/>
      <c r="VZC118" s="727"/>
      <c r="VZF118" s="403"/>
      <c r="VZG118" s="403"/>
      <c r="VZS118" s="727"/>
      <c r="VZV118" s="403"/>
      <c r="VZW118" s="403"/>
      <c r="WAI118" s="727"/>
      <c r="WAL118" s="403"/>
      <c r="WAM118" s="403"/>
      <c r="WAY118" s="727"/>
      <c r="WBB118" s="403"/>
      <c r="WBC118" s="403"/>
      <c r="WBO118" s="727"/>
      <c r="WBR118" s="403"/>
      <c r="WBS118" s="403"/>
      <c r="WCE118" s="727"/>
      <c r="WCH118" s="403"/>
      <c r="WCI118" s="403"/>
      <c r="WCU118" s="727"/>
      <c r="WCX118" s="403"/>
      <c r="WCY118" s="403"/>
      <c r="WDK118" s="727"/>
      <c r="WDN118" s="403"/>
      <c r="WDO118" s="403"/>
      <c r="WEA118" s="727"/>
      <c r="WED118" s="403"/>
      <c r="WEE118" s="403"/>
      <c r="WEQ118" s="727"/>
      <c r="WET118" s="403"/>
      <c r="WEU118" s="403"/>
      <c r="WFG118" s="727"/>
      <c r="WFJ118" s="403"/>
      <c r="WFK118" s="403"/>
      <c r="WFW118" s="727"/>
      <c r="WFZ118" s="403"/>
      <c r="WGA118" s="403"/>
      <c r="WGM118" s="727"/>
      <c r="WGP118" s="403"/>
      <c r="WGQ118" s="403"/>
      <c r="WHC118" s="727"/>
      <c r="WHF118" s="403"/>
      <c r="WHG118" s="403"/>
      <c r="WHS118" s="727"/>
      <c r="WHV118" s="403"/>
      <c r="WHW118" s="403"/>
      <c r="WII118" s="727"/>
      <c r="WIL118" s="403"/>
      <c r="WIM118" s="403"/>
      <c r="WIY118" s="727"/>
      <c r="WJB118" s="403"/>
      <c r="WJC118" s="403"/>
      <c r="WJO118" s="727"/>
      <c r="WJR118" s="403"/>
      <c r="WJS118" s="403"/>
      <c r="WKE118" s="727"/>
      <c r="WKH118" s="403"/>
      <c r="WKI118" s="403"/>
      <c r="WKU118" s="727"/>
      <c r="WKX118" s="403"/>
      <c r="WKY118" s="403"/>
      <c r="WLK118" s="727"/>
      <c r="WLN118" s="403"/>
      <c r="WLO118" s="403"/>
      <c r="WMA118" s="727"/>
      <c r="WMD118" s="403"/>
      <c r="WME118" s="403"/>
      <c r="WMQ118" s="727"/>
      <c r="WMT118" s="403"/>
      <c r="WMU118" s="403"/>
      <c r="WNG118" s="727"/>
      <c r="WNJ118" s="403"/>
      <c r="WNK118" s="403"/>
      <c r="WNW118" s="727"/>
      <c r="WNZ118" s="403"/>
      <c r="WOA118" s="403"/>
      <c r="WOM118" s="727"/>
      <c r="WOP118" s="403"/>
      <c r="WOQ118" s="403"/>
      <c r="WPC118" s="727"/>
      <c r="WPF118" s="403"/>
      <c r="WPG118" s="403"/>
      <c r="WPS118" s="727"/>
      <c r="WPV118" s="403"/>
      <c r="WPW118" s="403"/>
      <c r="WQI118" s="727"/>
      <c r="WQL118" s="403"/>
      <c r="WQM118" s="403"/>
      <c r="WQY118" s="727"/>
      <c r="WRB118" s="403"/>
      <c r="WRC118" s="403"/>
      <c r="WRO118" s="727"/>
      <c r="WRR118" s="403"/>
      <c r="WRS118" s="403"/>
      <c r="WSE118" s="727"/>
      <c r="WSH118" s="403"/>
      <c r="WSI118" s="403"/>
      <c r="WSU118" s="727"/>
      <c r="WSX118" s="403"/>
      <c r="WSY118" s="403"/>
      <c r="WTK118" s="727"/>
      <c r="WTN118" s="403"/>
      <c r="WTO118" s="403"/>
      <c r="WUA118" s="727"/>
      <c r="WUD118" s="403"/>
      <c r="WUE118" s="403"/>
      <c r="WUQ118" s="727"/>
      <c r="WUT118" s="403"/>
      <c r="WUU118" s="403"/>
      <c r="WVG118" s="727"/>
      <c r="WVJ118" s="403"/>
      <c r="WVK118" s="403"/>
      <c r="WVW118" s="727"/>
      <c r="WVZ118" s="403"/>
      <c r="WWA118" s="403"/>
      <c r="WWM118" s="727"/>
      <c r="WWP118" s="403"/>
      <c r="WWQ118" s="403"/>
      <c r="WXC118" s="727"/>
      <c r="WXF118" s="403"/>
      <c r="WXG118" s="403"/>
      <c r="WXS118" s="727"/>
      <c r="WXV118" s="403"/>
      <c r="WXW118" s="403"/>
      <c r="WYI118" s="727"/>
      <c r="WYL118" s="403"/>
      <c r="WYM118" s="403"/>
      <c r="WYY118" s="727"/>
      <c r="WZB118" s="403"/>
      <c r="WZC118" s="403"/>
      <c r="WZO118" s="727"/>
      <c r="WZR118" s="403"/>
      <c r="WZS118" s="403"/>
      <c r="XAE118" s="727"/>
      <c r="XAH118" s="403"/>
      <c r="XAI118" s="403"/>
      <c r="XAU118" s="727"/>
      <c r="XAX118" s="403"/>
      <c r="XAY118" s="403"/>
      <c r="XBK118" s="727"/>
      <c r="XBN118" s="403"/>
      <c r="XBO118" s="403"/>
      <c r="XCA118" s="727"/>
      <c r="XCD118" s="403"/>
      <c r="XCE118" s="403"/>
      <c r="XCQ118" s="727"/>
      <c r="XCT118" s="403"/>
      <c r="XCU118" s="403"/>
      <c r="XDG118" s="727"/>
      <c r="XDJ118" s="403"/>
      <c r="XDK118" s="403"/>
      <c r="XDW118" s="727"/>
      <c r="XDZ118" s="403"/>
      <c r="XEA118" s="403"/>
      <c r="XEM118" s="727"/>
      <c r="XEP118" s="403"/>
      <c r="XEQ118" s="403"/>
      <c r="XFC118" s="727"/>
    </row>
    <row r="119" spans="1:1023 1026:2047 2050:3071 3074:4095 4098:5119 5122:6143 6146:7167 7170:8191 8194:9215 9218:10239 10242:11263 11266:12287 12290:13311 13314:14335 14338:15359 15362:16383" s="94" customFormat="1">
      <c r="A119" s="668" t="s">
        <v>1658</v>
      </c>
      <c r="B119" s="571">
        <v>45901</v>
      </c>
      <c r="C119" s="571">
        <v>45908</v>
      </c>
      <c r="D119" s="570" t="s">
        <v>504</v>
      </c>
      <c r="E119" s="570" t="s">
        <v>486</v>
      </c>
      <c r="F119" s="570">
        <v>53</v>
      </c>
      <c r="G119" s="570" t="s">
        <v>500</v>
      </c>
      <c r="H119" s="570">
        <v>2115</v>
      </c>
      <c r="I119" s="570">
        <v>15</v>
      </c>
      <c r="J119" s="570">
        <v>0</v>
      </c>
      <c r="K119" s="570">
        <v>0</v>
      </c>
      <c r="L119" s="570">
        <v>0</v>
      </c>
      <c r="M119" s="570">
        <v>0</v>
      </c>
      <c r="N119" s="570">
        <f>SUM(H119:M119)</f>
        <v>2130</v>
      </c>
      <c r="O119" s="563">
        <f>N119/F119</f>
        <v>40.188679245283019</v>
      </c>
      <c r="P119" s="570" t="s">
        <v>1283</v>
      </c>
      <c r="R119" s="403"/>
      <c r="S119" s="403"/>
      <c r="AE119" s="727"/>
      <c r="AH119" s="403"/>
      <c r="AI119" s="403"/>
      <c r="AU119" s="727"/>
      <c r="AX119" s="403"/>
      <c r="AY119" s="403"/>
      <c r="BK119" s="727"/>
      <c r="BN119" s="403"/>
      <c r="BO119" s="403"/>
      <c r="CA119" s="727"/>
      <c r="CD119" s="403"/>
      <c r="CE119" s="403"/>
      <c r="CQ119" s="727"/>
      <c r="CT119" s="403"/>
      <c r="CU119" s="403"/>
      <c r="DG119" s="727"/>
      <c r="DJ119" s="403"/>
      <c r="DK119" s="403"/>
      <c r="DW119" s="727"/>
      <c r="DZ119" s="403"/>
      <c r="EA119" s="403"/>
      <c r="EM119" s="727"/>
      <c r="EP119" s="403"/>
      <c r="EQ119" s="403"/>
      <c r="FC119" s="727"/>
      <c r="FF119" s="403"/>
      <c r="FG119" s="403"/>
      <c r="FS119" s="727"/>
      <c r="FV119" s="403"/>
      <c r="FW119" s="403"/>
      <c r="GI119" s="727"/>
      <c r="GL119" s="403"/>
      <c r="GM119" s="403"/>
      <c r="GY119" s="727"/>
      <c r="HB119" s="403"/>
      <c r="HC119" s="403"/>
      <c r="HO119" s="727"/>
      <c r="HR119" s="403"/>
      <c r="HS119" s="403"/>
      <c r="IE119" s="727"/>
      <c r="IH119" s="403"/>
      <c r="II119" s="403"/>
      <c r="IU119" s="727"/>
      <c r="IX119" s="403"/>
      <c r="IY119" s="403"/>
      <c r="JK119" s="727"/>
      <c r="JN119" s="403"/>
      <c r="JO119" s="403"/>
      <c r="KA119" s="727"/>
      <c r="KD119" s="403"/>
      <c r="KE119" s="403"/>
      <c r="KQ119" s="727"/>
      <c r="KT119" s="403"/>
      <c r="KU119" s="403"/>
      <c r="LG119" s="727"/>
      <c r="LJ119" s="403"/>
      <c r="LK119" s="403"/>
      <c r="LW119" s="727"/>
      <c r="LZ119" s="403"/>
      <c r="MA119" s="403"/>
      <c r="MM119" s="727"/>
      <c r="MP119" s="403"/>
      <c r="MQ119" s="403"/>
      <c r="NC119" s="727"/>
      <c r="NF119" s="403"/>
      <c r="NG119" s="403"/>
      <c r="NS119" s="727"/>
      <c r="NV119" s="403"/>
      <c r="NW119" s="403"/>
      <c r="OI119" s="727"/>
      <c r="OL119" s="403"/>
      <c r="OM119" s="403"/>
      <c r="OY119" s="727"/>
      <c r="PB119" s="403"/>
      <c r="PC119" s="403"/>
      <c r="PO119" s="727"/>
      <c r="PR119" s="403"/>
      <c r="PS119" s="403"/>
      <c r="QE119" s="727"/>
      <c r="QH119" s="403"/>
      <c r="QI119" s="403"/>
      <c r="QU119" s="727"/>
      <c r="QX119" s="403"/>
      <c r="QY119" s="403"/>
      <c r="RK119" s="727"/>
      <c r="RN119" s="403"/>
      <c r="RO119" s="403"/>
      <c r="SA119" s="727"/>
      <c r="SD119" s="403"/>
      <c r="SE119" s="403"/>
      <c r="SQ119" s="727"/>
      <c r="ST119" s="403"/>
      <c r="SU119" s="403"/>
      <c r="TG119" s="727"/>
      <c r="TJ119" s="403"/>
      <c r="TK119" s="403"/>
      <c r="TW119" s="727"/>
      <c r="TZ119" s="403"/>
      <c r="UA119" s="403"/>
      <c r="UM119" s="727"/>
      <c r="UP119" s="403"/>
      <c r="UQ119" s="403"/>
      <c r="VC119" s="727"/>
      <c r="VF119" s="403"/>
      <c r="VG119" s="403"/>
      <c r="VS119" s="727"/>
      <c r="VV119" s="403"/>
      <c r="VW119" s="403"/>
      <c r="WI119" s="727"/>
      <c r="WL119" s="403"/>
      <c r="WM119" s="403"/>
      <c r="WY119" s="727"/>
      <c r="XB119" s="403"/>
      <c r="XC119" s="403"/>
      <c r="XO119" s="727"/>
      <c r="XR119" s="403"/>
      <c r="XS119" s="403"/>
      <c r="YE119" s="727"/>
      <c r="YH119" s="403"/>
      <c r="YI119" s="403"/>
      <c r="YU119" s="727"/>
      <c r="YX119" s="403"/>
      <c r="YY119" s="403"/>
      <c r="ZK119" s="727"/>
      <c r="ZN119" s="403"/>
      <c r="ZO119" s="403"/>
      <c r="AAA119" s="727"/>
      <c r="AAD119" s="403"/>
      <c r="AAE119" s="403"/>
      <c r="AAQ119" s="727"/>
      <c r="AAT119" s="403"/>
      <c r="AAU119" s="403"/>
      <c r="ABG119" s="727"/>
      <c r="ABJ119" s="403"/>
      <c r="ABK119" s="403"/>
      <c r="ABW119" s="727"/>
      <c r="ABZ119" s="403"/>
      <c r="ACA119" s="403"/>
      <c r="ACM119" s="727"/>
      <c r="ACP119" s="403"/>
      <c r="ACQ119" s="403"/>
      <c r="ADC119" s="727"/>
      <c r="ADF119" s="403"/>
      <c r="ADG119" s="403"/>
      <c r="ADS119" s="727"/>
      <c r="ADV119" s="403"/>
      <c r="ADW119" s="403"/>
      <c r="AEI119" s="727"/>
      <c r="AEL119" s="403"/>
      <c r="AEM119" s="403"/>
      <c r="AEY119" s="727"/>
      <c r="AFB119" s="403"/>
      <c r="AFC119" s="403"/>
      <c r="AFO119" s="727"/>
      <c r="AFR119" s="403"/>
      <c r="AFS119" s="403"/>
      <c r="AGE119" s="727"/>
      <c r="AGH119" s="403"/>
      <c r="AGI119" s="403"/>
      <c r="AGU119" s="727"/>
      <c r="AGX119" s="403"/>
      <c r="AGY119" s="403"/>
      <c r="AHK119" s="727"/>
      <c r="AHN119" s="403"/>
      <c r="AHO119" s="403"/>
      <c r="AIA119" s="727"/>
      <c r="AID119" s="403"/>
      <c r="AIE119" s="403"/>
      <c r="AIQ119" s="727"/>
      <c r="AIT119" s="403"/>
      <c r="AIU119" s="403"/>
      <c r="AJG119" s="727"/>
      <c r="AJJ119" s="403"/>
      <c r="AJK119" s="403"/>
      <c r="AJW119" s="727"/>
      <c r="AJZ119" s="403"/>
      <c r="AKA119" s="403"/>
      <c r="AKM119" s="727"/>
      <c r="AKP119" s="403"/>
      <c r="AKQ119" s="403"/>
      <c r="ALC119" s="727"/>
      <c r="ALF119" s="403"/>
      <c r="ALG119" s="403"/>
      <c r="ALS119" s="727"/>
      <c r="ALV119" s="403"/>
      <c r="ALW119" s="403"/>
      <c r="AMI119" s="727"/>
      <c r="AML119" s="403"/>
      <c r="AMM119" s="403"/>
      <c r="AMY119" s="727"/>
      <c r="ANB119" s="403"/>
      <c r="ANC119" s="403"/>
      <c r="ANO119" s="727"/>
      <c r="ANR119" s="403"/>
      <c r="ANS119" s="403"/>
      <c r="AOE119" s="727"/>
      <c r="AOH119" s="403"/>
      <c r="AOI119" s="403"/>
      <c r="AOU119" s="727"/>
      <c r="AOX119" s="403"/>
      <c r="AOY119" s="403"/>
      <c r="APK119" s="727"/>
      <c r="APN119" s="403"/>
      <c r="APO119" s="403"/>
      <c r="AQA119" s="727"/>
      <c r="AQD119" s="403"/>
      <c r="AQE119" s="403"/>
      <c r="AQQ119" s="727"/>
      <c r="AQT119" s="403"/>
      <c r="AQU119" s="403"/>
      <c r="ARG119" s="727"/>
      <c r="ARJ119" s="403"/>
      <c r="ARK119" s="403"/>
      <c r="ARW119" s="727"/>
      <c r="ARZ119" s="403"/>
      <c r="ASA119" s="403"/>
      <c r="ASM119" s="727"/>
      <c r="ASP119" s="403"/>
      <c r="ASQ119" s="403"/>
      <c r="ATC119" s="727"/>
      <c r="ATF119" s="403"/>
      <c r="ATG119" s="403"/>
      <c r="ATS119" s="727"/>
      <c r="ATV119" s="403"/>
      <c r="ATW119" s="403"/>
      <c r="AUI119" s="727"/>
      <c r="AUL119" s="403"/>
      <c r="AUM119" s="403"/>
      <c r="AUY119" s="727"/>
      <c r="AVB119" s="403"/>
      <c r="AVC119" s="403"/>
      <c r="AVO119" s="727"/>
      <c r="AVR119" s="403"/>
      <c r="AVS119" s="403"/>
      <c r="AWE119" s="727"/>
      <c r="AWH119" s="403"/>
      <c r="AWI119" s="403"/>
      <c r="AWU119" s="727"/>
      <c r="AWX119" s="403"/>
      <c r="AWY119" s="403"/>
      <c r="AXK119" s="727"/>
      <c r="AXN119" s="403"/>
      <c r="AXO119" s="403"/>
      <c r="AYA119" s="727"/>
      <c r="AYD119" s="403"/>
      <c r="AYE119" s="403"/>
      <c r="AYQ119" s="727"/>
      <c r="AYT119" s="403"/>
      <c r="AYU119" s="403"/>
      <c r="AZG119" s="727"/>
      <c r="AZJ119" s="403"/>
      <c r="AZK119" s="403"/>
      <c r="AZW119" s="727"/>
      <c r="AZZ119" s="403"/>
      <c r="BAA119" s="403"/>
      <c r="BAM119" s="727"/>
      <c r="BAP119" s="403"/>
      <c r="BAQ119" s="403"/>
      <c r="BBC119" s="727"/>
      <c r="BBF119" s="403"/>
      <c r="BBG119" s="403"/>
      <c r="BBS119" s="727"/>
      <c r="BBV119" s="403"/>
      <c r="BBW119" s="403"/>
      <c r="BCI119" s="727"/>
      <c r="BCL119" s="403"/>
      <c r="BCM119" s="403"/>
      <c r="BCY119" s="727"/>
      <c r="BDB119" s="403"/>
      <c r="BDC119" s="403"/>
      <c r="BDO119" s="727"/>
      <c r="BDR119" s="403"/>
      <c r="BDS119" s="403"/>
      <c r="BEE119" s="727"/>
      <c r="BEH119" s="403"/>
      <c r="BEI119" s="403"/>
      <c r="BEU119" s="727"/>
      <c r="BEX119" s="403"/>
      <c r="BEY119" s="403"/>
      <c r="BFK119" s="727"/>
      <c r="BFN119" s="403"/>
      <c r="BFO119" s="403"/>
      <c r="BGA119" s="727"/>
      <c r="BGD119" s="403"/>
      <c r="BGE119" s="403"/>
      <c r="BGQ119" s="727"/>
      <c r="BGT119" s="403"/>
      <c r="BGU119" s="403"/>
      <c r="BHG119" s="727"/>
      <c r="BHJ119" s="403"/>
      <c r="BHK119" s="403"/>
      <c r="BHW119" s="727"/>
      <c r="BHZ119" s="403"/>
      <c r="BIA119" s="403"/>
      <c r="BIM119" s="727"/>
      <c r="BIP119" s="403"/>
      <c r="BIQ119" s="403"/>
      <c r="BJC119" s="727"/>
      <c r="BJF119" s="403"/>
      <c r="BJG119" s="403"/>
      <c r="BJS119" s="727"/>
      <c r="BJV119" s="403"/>
      <c r="BJW119" s="403"/>
      <c r="BKI119" s="727"/>
      <c r="BKL119" s="403"/>
      <c r="BKM119" s="403"/>
      <c r="BKY119" s="727"/>
      <c r="BLB119" s="403"/>
      <c r="BLC119" s="403"/>
      <c r="BLO119" s="727"/>
      <c r="BLR119" s="403"/>
      <c r="BLS119" s="403"/>
      <c r="BME119" s="727"/>
      <c r="BMH119" s="403"/>
      <c r="BMI119" s="403"/>
      <c r="BMU119" s="727"/>
      <c r="BMX119" s="403"/>
      <c r="BMY119" s="403"/>
      <c r="BNK119" s="727"/>
      <c r="BNN119" s="403"/>
      <c r="BNO119" s="403"/>
      <c r="BOA119" s="727"/>
      <c r="BOD119" s="403"/>
      <c r="BOE119" s="403"/>
      <c r="BOQ119" s="727"/>
      <c r="BOT119" s="403"/>
      <c r="BOU119" s="403"/>
      <c r="BPG119" s="727"/>
      <c r="BPJ119" s="403"/>
      <c r="BPK119" s="403"/>
      <c r="BPW119" s="727"/>
      <c r="BPZ119" s="403"/>
      <c r="BQA119" s="403"/>
      <c r="BQM119" s="727"/>
      <c r="BQP119" s="403"/>
      <c r="BQQ119" s="403"/>
      <c r="BRC119" s="727"/>
      <c r="BRF119" s="403"/>
      <c r="BRG119" s="403"/>
      <c r="BRS119" s="727"/>
      <c r="BRV119" s="403"/>
      <c r="BRW119" s="403"/>
      <c r="BSI119" s="727"/>
      <c r="BSL119" s="403"/>
      <c r="BSM119" s="403"/>
      <c r="BSY119" s="727"/>
      <c r="BTB119" s="403"/>
      <c r="BTC119" s="403"/>
      <c r="BTO119" s="727"/>
      <c r="BTR119" s="403"/>
      <c r="BTS119" s="403"/>
      <c r="BUE119" s="727"/>
      <c r="BUH119" s="403"/>
      <c r="BUI119" s="403"/>
      <c r="BUU119" s="727"/>
      <c r="BUX119" s="403"/>
      <c r="BUY119" s="403"/>
      <c r="BVK119" s="727"/>
      <c r="BVN119" s="403"/>
      <c r="BVO119" s="403"/>
      <c r="BWA119" s="727"/>
      <c r="BWD119" s="403"/>
      <c r="BWE119" s="403"/>
      <c r="BWQ119" s="727"/>
      <c r="BWT119" s="403"/>
      <c r="BWU119" s="403"/>
      <c r="BXG119" s="727"/>
      <c r="BXJ119" s="403"/>
      <c r="BXK119" s="403"/>
      <c r="BXW119" s="727"/>
      <c r="BXZ119" s="403"/>
      <c r="BYA119" s="403"/>
      <c r="BYM119" s="727"/>
      <c r="BYP119" s="403"/>
      <c r="BYQ119" s="403"/>
      <c r="BZC119" s="727"/>
      <c r="BZF119" s="403"/>
      <c r="BZG119" s="403"/>
      <c r="BZS119" s="727"/>
      <c r="BZV119" s="403"/>
      <c r="BZW119" s="403"/>
      <c r="CAI119" s="727"/>
      <c r="CAL119" s="403"/>
      <c r="CAM119" s="403"/>
      <c r="CAY119" s="727"/>
      <c r="CBB119" s="403"/>
      <c r="CBC119" s="403"/>
      <c r="CBO119" s="727"/>
      <c r="CBR119" s="403"/>
      <c r="CBS119" s="403"/>
      <c r="CCE119" s="727"/>
      <c r="CCH119" s="403"/>
      <c r="CCI119" s="403"/>
      <c r="CCU119" s="727"/>
      <c r="CCX119" s="403"/>
      <c r="CCY119" s="403"/>
      <c r="CDK119" s="727"/>
      <c r="CDN119" s="403"/>
      <c r="CDO119" s="403"/>
      <c r="CEA119" s="727"/>
      <c r="CED119" s="403"/>
      <c r="CEE119" s="403"/>
      <c r="CEQ119" s="727"/>
      <c r="CET119" s="403"/>
      <c r="CEU119" s="403"/>
      <c r="CFG119" s="727"/>
      <c r="CFJ119" s="403"/>
      <c r="CFK119" s="403"/>
      <c r="CFW119" s="727"/>
      <c r="CFZ119" s="403"/>
      <c r="CGA119" s="403"/>
      <c r="CGM119" s="727"/>
      <c r="CGP119" s="403"/>
      <c r="CGQ119" s="403"/>
      <c r="CHC119" s="727"/>
      <c r="CHF119" s="403"/>
      <c r="CHG119" s="403"/>
      <c r="CHS119" s="727"/>
      <c r="CHV119" s="403"/>
      <c r="CHW119" s="403"/>
      <c r="CII119" s="727"/>
      <c r="CIL119" s="403"/>
      <c r="CIM119" s="403"/>
      <c r="CIY119" s="727"/>
      <c r="CJB119" s="403"/>
      <c r="CJC119" s="403"/>
      <c r="CJO119" s="727"/>
      <c r="CJR119" s="403"/>
      <c r="CJS119" s="403"/>
      <c r="CKE119" s="727"/>
      <c r="CKH119" s="403"/>
      <c r="CKI119" s="403"/>
      <c r="CKU119" s="727"/>
      <c r="CKX119" s="403"/>
      <c r="CKY119" s="403"/>
      <c r="CLK119" s="727"/>
      <c r="CLN119" s="403"/>
      <c r="CLO119" s="403"/>
      <c r="CMA119" s="727"/>
      <c r="CMD119" s="403"/>
      <c r="CME119" s="403"/>
      <c r="CMQ119" s="727"/>
      <c r="CMT119" s="403"/>
      <c r="CMU119" s="403"/>
      <c r="CNG119" s="727"/>
      <c r="CNJ119" s="403"/>
      <c r="CNK119" s="403"/>
      <c r="CNW119" s="727"/>
      <c r="CNZ119" s="403"/>
      <c r="COA119" s="403"/>
      <c r="COM119" s="727"/>
      <c r="COP119" s="403"/>
      <c r="COQ119" s="403"/>
      <c r="CPC119" s="727"/>
      <c r="CPF119" s="403"/>
      <c r="CPG119" s="403"/>
      <c r="CPS119" s="727"/>
      <c r="CPV119" s="403"/>
      <c r="CPW119" s="403"/>
      <c r="CQI119" s="727"/>
      <c r="CQL119" s="403"/>
      <c r="CQM119" s="403"/>
      <c r="CQY119" s="727"/>
      <c r="CRB119" s="403"/>
      <c r="CRC119" s="403"/>
      <c r="CRO119" s="727"/>
      <c r="CRR119" s="403"/>
      <c r="CRS119" s="403"/>
      <c r="CSE119" s="727"/>
      <c r="CSH119" s="403"/>
      <c r="CSI119" s="403"/>
      <c r="CSU119" s="727"/>
      <c r="CSX119" s="403"/>
      <c r="CSY119" s="403"/>
      <c r="CTK119" s="727"/>
      <c r="CTN119" s="403"/>
      <c r="CTO119" s="403"/>
      <c r="CUA119" s="727"/>
      <c r="CUD119" s="403"/>
      <c r="CUE119" s="403"/>
      <c r="CUQ119" s="727"/>
      <c r="CUT119" s="403"/>
      <c r="CUU119" s="403"/>
      <c r="CVG119" s="727"/>
      <c r="CVJ119" s="403"/>
      <c r="CVK119" s="403"/>
      <c r="CVW119" s="727"/>
      <c r="CVZ119" s="403"/>
      <c r="CWA119" s="403"/>
      <c r="CWM119" s="727"/>
      <c r="CWP119" s="403"/>
      <c r="CWQ119" s="403"/>
      <c r="CXC119" s="727"/>
      <c r="CXF119" s="403"/>
      <c r="CXG119" s="403"/>
      <c r="CXS119" s="727"/>
      <c r="CXV119" s="403"/>
      <c r="CXW119" s="403"/>
      <c r="CYI119" s="727"/>
      <c r="CYL119" s="403"/>
      <c r="CYM119" s="403"/>
      <c r="CYY119" s="727"/>
      <c r="CZB119" s="403"/>
      <c r="CZC119" s="403"/>
      <c r="CZO119" s="727"/>
      <c r="CZR119" s="403"/>
      <c r="CZS119" s="403"/>
      <c r="DAE119" s="727"/>
      <c r="DAH119" s="403"/>
      <c r="DAI119" s="403"/>
      <c r="DAU119" s="727"/>
      <c r="DAX119" s="403"/>
      <c r="DAY119" s="403"/>
      <c r="DBK119" s="727"/>
      <c r="DBN119" s="403"/>
      <c r="DBO119" s="403"/>
      <c r="DCA119" s="727"/>
      <c r="DCD119" s="403"/>
      <c r="DCE119" s="403"/>
      <c r="DCQ119" s="727"/>
      <c r="DCT119" s="403"/>
      <c r="DCU119" s="403"/>
      <c r="DDG119" s="727"/>
      <c r="DDJ119" s="403"/>
      <c r="DDK119" s="403"/>
      <c r="DDW119" s="727"/>
      <c r="DDZ119" s="403"/>
      <c r="DEA119" s="403"/>
      <c r="DEM119" s="727"/>
      <c r="DEP119" s="403"/>
      <c r="DEQ119" s="403"/>
      <c r="DFC119" s="727"/>
      <c r="DFF119" s="403"/>
      <c r="DFG119" s="403"/>
      <c r="DFS119" s="727"/>
      <c r="DFV119" s="403"/>
      <c r="DFW119" s="403"/>
      <c r="DGI119" s="727"/>
      <c r="DGL119" s="403"/>
      <c r="DGM119" s="403"/>
      <c r="DGY119" s="727"/>
      <c r="DHB119" s="403"/>
      <c r="DHC119" s="403"/>
      <c r="DHO119" s="727"/>
      <c r="DHR119" s="403"/>
      <c r="DHS119" s="403"/>
      <c r="DIE119" s="727"/>
      <c r="DIH119" s="403"/>
      <c r="DII119" s="403"/>
      <c r="DIU119" s="727"/>
      <c r="DIX119" s="403"/>
      <c r="DIY119" s="403"/>
      <c r="DJK119" s="727"/>
      <c r="DJN119" s="403"/>
      <c r="DJO119" s="403"/>
      <c r="DKA119" s="727"/>
      <c r="DKD119" s="403"/>
      <c r="DKE119" s="403"/>
      <c r="DKQ119" s="727"/>
      <c r="DKT119" s="403"/>
      <c r="DKU119" s="403"/>
      <c r="DLG119" s="727"/>
      <c r="DLJ119" s="403"/>
      <c r="DLK119" s="403"/>
      <c r="DLW119" s="727"/>
      <c r="DLZ119" s="403"/>
      <c r="DMA119" s="403"/>
      <c r="DMM119" s="727"/>
      <c r="DMP119" s="403"/>
      <c r="DMQ119" s="403"/>
      <c r="DNC119" s="727"/>
      <c r="DNF119" s="403"/>
      <c r="DNG119" s="403"/>
      <c r="DNS119" s="727"/>
      <c r="DNV119" s="403"/>
      <c r="DNW119" s="403"/>
      <c r="DOI119" s="727"/>
      <c r="DOL119" s="403"/>
      <c r="DOM119" s="403"/>
      <c r="DOY119" s="727"/>
      <c r="DPB119" s="403"/>
      <c r="DPC119" s="403"/>
      <c r="DPO119" s="727"/>
      <c r="DPR119" s="403"/>
      <c r="DPS119" s="403"/>
      <c r="DQE119" s="727"/>
      <c r="DQH119" s="403"/>
      <c r="DQI119" s="403"/>
      <c r="DQU119" s="727"/>
      <c r="DQX119" s="403"/>
      <c r="DQY119" s="403"/>
      <c r="DRK119" s="727"/>
      <c r="DRN119" s="403"/>
      <c r="DRO119" s="403"/>
      <c r="DSA119" s="727"/>
      <c r="DSD119" s="403"/>
      <c r="DSE119" s="403"/>
      <c r="DSQ119" s="727"/>
      <c r="DST119" s="403"/>
      <c r="DSU119" s="403"/>
      <c r="DTG119" s="727"/>
      <c r="DTJ119" s="403"/>
      <c r="DTK119" s="403"/>
      <c r="DTW119" s="727"/>
      <c r="DTZ119" s="403"/>
      <c r="DUA119" s="403"/>
      <c r="DUM119" s="727"/>
      <c r="DUP119" s="403"/>
      <c r="DUQ119" s="403"/>
      <c r="DVC119" s="727"/>
      <c r="DVF119" s="403"/>
      <c r="DVG119" s="403"/>
      <c r="DVS119" s="727"/>
      <c r="DVV119" s="403"/>
      <c r="DVW119" s="403"/>
      <c r="DWI119" s="727"/>
      <c r="DWL119" s="403"/>
      <c r="DWM119" s="403"/>
      <c r="DWY119" s="727"/>
      <c r="DXB119" s="403"/>
      <c r="DXC119" s="403"/>
      <c r="DXO119" s="727"/>
      <c r="DXR119" s="403"/>
      <c r="DXS119" s="403"/>
      <c r="DYE119" s="727"/>
      <c r="DYH119" s="403"/>
      <c r="DYI119" s="403"/>
      <c r="DYU119" s="727"/>
      <c r="DYX119" s="403"/>
      <c r="DYY119" s="403"/>
      <c r="DZK119" s="727"/>
      <c r="DZN119" s="403"/>
      <c r="DZO119" s="403"/>
      <c r="EAA119" s="727"/>
      <c r="EAD119" s="403"/>
      <c r="EAE119" s="403"/>
      <c r="EAQ119" s="727"/>
      <c r="EAT119" s="403"/>
      <c r="EAU119" s="403"/>
      <c r="EBG119" s="727"/>
      <c r="EBJ119" s="403"/>
      <c r="EBK119" s="403"/>
      <c r="EBW119" s="727"/>
      <c r="EBZ119" s="403"/>
      <c r="ECA119" s="403"/>
      <c r="ECM119" s="727"/>
      <c r="ECP119" s="403"/>
      <c r="ECQ119" s="403"/>
      <c r="EDC119" s="727"/>
      <c r="EDF119" s="403"/>
      <c r="EDG119" s="403"/>
      <c r="EDS119" s="727"/>
      <c r="EDV119" s="403"/>
      <c r="EDW119" s="403"/>
      <c r="EEI119" s="727"/>
      <c r="EEL119" s="403"/>
      <c r="EEM119" s="403"/>
      <c r="EEY119" s="727"/>
      <c r="EFB119" s="403"/>
      <c r="EFC119" s="403"/>
      <c r="EFO119" s="727"/>
      <c r="EFR119" s="403"/>
      <c r="EFS119" s="403"/>
      <c r="EGE119" s="727"/>
      <c r="EGH119" s="403"/>
      <c r="EGI119" s="403"/>
      <c r="EGU119" s="727"/>
      <c r="EGX119" s="403"/>
      <c r="EGY119" s="403"/>
      <c r="EHK119" s="727"/>
      <c r="EHN119" s="403"/>
      <c r="EHO119" s="403"/>
      <c r="EIA119" s="727"/>
      <c r="EID119" s="403"/>
      <c r="EIE119" s="403"/>
      <c r="EIQ119" s="727"/>
      <c r="EIT119" s="403"/>
      <c r="EIU119" s="403"/>
      <c r="EJG119" s="727"/>
      <c r="EJJ119" s="403"/>
      <c r="EJK119" s="403"/>
      <c r="EJW119" s="727"/>
      <c r="EJZ119" s="403"/>
      <c r="EKA119" s="403"/>
      <c r="EKM119" s="727"/>
      <c r="EKP119" s="403"/>
      <c r="EKQ119" s="403"/>
      <c r="ELC119" s="727"/>
      <c r="ELF119" s="403"/>
      <c r="ELG119" s="403"/>
      <c r="ELS119" s="727"/>
      <c r="ELV119" s="403"/>
      <c r="ELW119" s="403"/>
      <c r="EMI119" s="727"/>
      <c r="EML119" s="403"/>
      <c r="EMM119" s="403"/>
      <c r="EMY119" s="727"/>
      <c r="ENB119" s="403"/>
      <c r="ENC119" s="403"/>
      <c r="ENO119" s="727"/>
      <c r="ENR119" s="403"/>
      <c r="ENS119" s="403"/>
      <c r="EOE119" s="727"/>
      <c r="EOH119" s="403"/>
      <c r="EOI119" s="403"/>
      <c r="EOU119" s="727"/>
      <c r="EOX119" s="403"/>
      <c r="EOY119" s="403"/>
      <c r="EPK119" s="727"/>
      <c r="EPN119" s="403"/>
      <c r="EPO119" s="403"/>
      <c r="EQA119" s="727"/>
      <c r="EQD119" s="403"/>
      <c r="EQE119" s="403"/>
      <c r="EQQ119" s="727"/>
      <c r="EQT119" s="403"/>
      <c r="EQU119" s="403"/>
      <c r="ERG119" s="727"/>
      <c r="ERJ119" s="403"/>
      <c r="ERK119" s="403"/>
      <c r="ERW119" s="727"/>
      <c r="ERZ119" s="403"/>
      <c r="ESA119" s="403"/>
      <c r="ESM119" s="727"/>
      <c r="ESP119" s="403"/>
      <c r="ESQ119" s="403"/>
      <c r="ETC119" s="727"/>
      <c r="ETF119" s="403"/>
      <c r="ETG119" s="403"/>
      <c r="ETS119" s="727"/>
      <c r="ETV119" s="403"/>
      <c r="ETW119" s="403"/>
      <c r="EUI119" s="727"/>
      <c r="EUL119" s="403"/>
      <c r="EUM119" s="403"/>
      <c r="EUY119" s="727"/>
      <c r="EVB119" s="403"/>
      <c r="EVC119" s="403"/>
      <c r="EVO119" s="727"/>
      <c r="EVR119" s="403"/>
      <c r="EVS119" s="403"/>
      <c r="EWE119" s="727"/>
      <c r="EWH119" s="403"/>
      <c r="EWI119" s="403"/>
      <c r="EWU119" s="727"/>
      <c r="EWX119" s="403"/>
      <c r="EWY119" s="403"/>
      <c r="EXK119" s="727"/>
      <c r="EXN119" s="403"/>
      <c r="EXO119" s="403"/>
      <c r="EYA119" s="727"/>
      <c r="EYD119" s="403"/>
      <c r="EYE119" s="403"/>
      <c r="EYQ119" s="727"/>
      <c r="EYT119" s="403"/>
      <c r="EYU119" s="403"/>
      <c r="EZG119" s="727"/>
      <c r="EZJ119" s="403"/>
      <c r="EZK119" s="403"/>
      <c r="EZW119" s="727"/>
      <c r="EZZ119" s="403"/>
      <c r="FAA119" s="403"/>
      <c r="FAM119" s="727"/>
      <c r="FAP119" s="403"/>
      <c r="FAQ119" s="403"/>
      <c r="FBC119" s="727"/>
      <c r="FBF119" s="403"/>
      <c r="FBG119" s="403"/>
      <c r="FBS119" s="727"/>
      <c r="FBV119" s="403"/>
      <c r="FBW119" s="403"/>
      <c r="FCI119" s="727"/>
      <c r="FCL119" s="403"/>
      <c r="FCM119" s="403"/>
      <c r="FCY119" s="727"/>
      <c r="FDB119" s="403"/>
      <c r="FDC119" s="403"/>
      <c r="FDO119" s="727"/>
      <c r="FDR119" s="403"/>
      <c r="FDS119" s="403"/>
      <c r="FEE119" s="727"/>
      <c r="FEH119" s="403"/>
      <c r="FEI119" s="403"/>
      <c r="FEU119" s="727"/>
      <c r="FEX119" s="403"/>
      <c r="FEY119" s="403"/>
      <c r="FFK119" s="727"/>
      <c r="FFN119" s="403"/>
      <c r="FFO119" s="403"/>
      <c r="FGA119" s="727"/>
      <c r="FGD119" s="403"/>
      <c r="FGE119" s="403"/>
      <c r="FGQ119" s="727"/>
      <c r="FGT119" s="403"/>
      <c r="FGU119" s="403"/>
      <c r="FHG119" s="727"/>
      <c r="FHJ119" s="403"/>
      <c r="FHK119" s="403"/>
      <c r="FHW119" s="727"/>
      <c r="FHZ119" s="403"/>
      <c r="FIA119" s="403"/>
      <c r="FIM119" s="727"/>
      <c r="FIP119" s="403"/>
      <c r="FIQ119" s="403"/>
      <c r="FJC119" s="727"/>
      <c r="FJF119" s="403"/>
      <c r="FJG119" s="403"/>
      <c r="FJS119" s="727"/>
      <c r="FJV119" s="403"/>
      <c r="FJW119" s="403"/>
      <c r="FKI119" s="727"/>
      <c r="FKL119" s="403"/>
      <c r="FKM119" s="403"/>
      <c r="FKY119" s="727"/>
      <c r="FLB119" s="403"/>
      <c r="FLC119" s="403"/>
      <c r="FLO119" s="727"/>
      <c r="FLR119" s="403"/>
      <c r="FLS119" s="403"/>
      <c r="FME119" s="727"/>
      <c r="FMH119" s="403"/>
      <c r="FMI119" s="403"/>
      <c r="FMU119" s="727"/>
      <c r="FMX119" s="403"/>
      <c r="FMY119" s="403"/>
      <c r="FNK119" s="727"/>
      <c r="FNN119" s="403"/>
      <c r="FNO119" s="403"/>
      <c r="FOA119" s="727"/>
      <c r="FOD119" s="403"/>
      <c r="FOE119" s="403"/>
      <c r="FOQ119" s="727"/>
      <c r="FOT119" s="403"/>
      <c r="FOU119" s="403"/>
      <c r="FPG119" s="727"/>
      <c r="FPJ119" s="403"/>
      <c r="FPK119" s="403"/>
      <c r="FPW119" s="727"/>
      <c r="FPZ119" s="403"/>
      <c r="FQA119" s="403"/>
      <c r="FQM119" s="727"/>
      <c r="FQP119" s="403"/>
      <c r="FQQ119" s="403"/>
      <c r="FRC119" s="727"/>
      <c r="FRF119" s="403"/>
      <c r="FRG119" s="403"/>
      <c r="FRS119" s="727"/>
      <c r="FRV119" s="403"/>
      <c r="FRW119" s="403"/>
      <c r="FSI119" s="727"/>
      <c r="FSL119" s="403"/>
      <c r="FSM119" s="403"/>
      <c r="FSY119" s="727"/>
      <c r="FTB119" s="403"/>
      <c r="FTC119" s="403"/>
      <c r="FTO119" s="727"/>
      <c r="FTR119" s="403"/>
      <c r="FTS119" s="403"/>
      <c r="FUE119" s="727"/>
      <c r="FUH119" s="403"/>
      <c r="FUI119" s="403"/>
      <c r="FUU119" s="727"/>
      <c r="FUX119" s="403"/>
      <c r="FUY119" s="403"/>
      <c r="FVK119" s="727"/>
      <c r="FVN119" s="403"/>
      <c r="FVO119" s="403"/>
      <c r="FWA119" s="727"/>
      <c r="FWD119" s="403"/>
      <c r="FWE119" s="403"/>
      <c r="FWQ119" s="727"/>
      <c r="FWT119" s="403"/>
      <c r="FWU119" s="403"/>
      <c r="FXG119" s="727"/>
      <c r="FXJ119" s="403"/>
      <c r="FXK119" s="403"/>
      <c r="FXW119" s="727"/>
      <c r="FXZ119" s="403"/>
      <c r="FYA119" s="403"/>
      <c r="FYM119" s="727"/>
      <c r="FYP119" s="403"/>
      <c r="FYQ119" s="403"/>
      <c r="FZC119" s="727"/>
      <c r="FZF119" s="403"/>
      <c r="FZG119" s="403"/>
      <c r="FZS119" s="727"/>
      <c r="FZV119" s="403"/>
      <c r="FZW119" s="403"/>
      <c r="GAI119" s="727"/>
      <c r="GAL119" s="403"/>
      <c r="GAM119" s="403"/>
      <c r="GAY119" s="727"/>
      <c r="GBB119" s="403"/>
      <c r="GBC119" s="403"/>
      <c r="GBO119" s="727"/>
      <c r="GBR119" s="403"/>
      <c r="GBS119" s="403"/>
      <c r="GCE119" s="727"/>
      <c r="GCH119" s="403"/>
      <c r="GCI119" s="403"/>
      <c r="GCU119" s="727"/>
      <c r="GCX119" s="403"/>
      <c r="GCY119" s="403"/>
      <c r="GDK119" s="727"/>
      <c r="GDN119" s="403"/>
      <c r="GDO119" s="403"/>
      <c r="GEA119" s="727"/>
      <c r="GED119" s="403"/>
      <c r="GEE119" s="403"/>
      <c r="GEQ119" s="727"/>
      <c r="GET119" s="403"/>
      <c r="GEU119" s="403"/>
      <c r="GFG119" s="727"/>
      <c r="GFJ119" s="403"/>
      <c r="GFK119" s="403"/>
      <c r="GFW119" s="727"/>
      <c r="GFZ119" s="403"/>
      <c r="GGA119" s="403"/>
      <c r="GGM119" s="727"/>
      <c r="GGP119" s="403"/>
      <c r="GGQ119" s="403"/>
      <c r="GHC119" s="727"/>
      <c r="GHF119" s="403"/>
      <c r="GHG119" s="403"/>
      <c r="GHS119" s="727"/>
      <c r="GHV119" s="403"/>
      <c r="GHW119" s="403"/>
      <c r="GII119" s="727"/>
      <c r="GIL119" s="403"/>
      <c r="GIM119" s="403"/>
      <c r="GIY119" s="727"/>
      <c r="GJB119" s="403"/>
      <c r="GJC119" s="403"/>
      <c r="GJO119" s="727"/>
      <c r="GJR119" s="403"/>
      <c r="GJS119" s="403"/>
      <c r="GKE119" s="727"/>
      <c r="GKH119" s="403"/>
      <c r="GKI119" s="403"/>
      <c r="GKU119" s="727"/>
      <c r="GKX119" s="403"/>
      <c r="GKY119" s="403"/>
      <c r="GLK119" s="727"/>
      <c r="GLN119" s="403"/>
      <c r="GLO119" s="403"/>
      <c r="GMA119" s="727"/>
      <c r="GMD119" s="403"/>
      <c r="GME119" s="403"/>
      <c r="GMQ119" s="727"/>
      <c r="GMT119" s="403"/>
      <c r="GMU119" s="403"/>
      <c r="GNG119" s="727"/>
      <c r="GNJ119" s="403"/>
      <c r="GNK119" s="403"/>
      <c r="GNW119" s="727"/>
      <c r="GNZ119" s="403"/>
      <c r="GOA119" s="403"/>
      <c r="GOM119" s="727"/>
      <c r="GOP119" s="403"/>
      <c r="GOQ119" s="403"/>
      <c r="GPC119" s="727"/>
      <c r="GPF119" s="403"/>
      <c r="GPG119" s="403"/>
      <c r="GPS119" s="727"/>
      <c r="GPV119" s="403"/>
      <c r="GPW119" s="403"/>
      <c r="GQI119" s="727"/>
      <c r="GQL119" s="403"/>
      <c r="GQM119" s="403"/>
      <c r="GQY119" s="727"/>
      <c r="GRB119" s="403"/>
      <c r="GRC119" s="403"/>
      <c r="GRO119" s="727"/>
      <c r="GRR119" s="403"/>
      <c r="GRS119" s="403"/>
      <c r="GSE119" s="727"/>
      <c r="GSH119" s="403"/>
      <c r="GSI119" s="403"/>
      <c r="GSU119" s="727"/>
      <c r="GSX119" s="403"/>
      <c r="GSY119" s="403"/>
      <c r="GTK119" s="727"/>
      <c r="GTN119" s="403"/>
      <c r="GTO119" s="403"/>
      <c r="GUA119" s="727"/>
      <c r="GUD119" s="403"/>
      <c r="GUE119" s="403"/>
      <c r="GUQ119" s="727"/>
      <c r="GUT119" s="403"/>
      <c r="GUU119" s="403"/>
      <c r="GVG119" s="727"/>
      <c r="GVJ119" s="403"/>
      <c r="GVK119" s="403"/>
      <c r="GVW119" s="727"/>
      <c r="GVZ119" s="403"/>
      <c r="GWA119" s="403"/>
      <c r="GWM119" s="727"/>
      <c r="GWP119" s="403"/>
      <c r="GWQ119" s="403"/>
      <c r="GXC119" s="727"/>
      <c r="GXF119" s="403"/>
      <c r="GXG119" s="403"/>
      <c r="GXS119" s="727"/>
      <c r="GXV119" s="403"/>
      <c r="GXW119" s="403"/>
      <c r="GYI119" s="727"/>
      <c r="GYL119" s="403"/>
      <c r="GYM119" s="403"/>
      <c r="GYY119" s="727"/>
      <c r="GZB119" s="403"/>
      <c r="GZC119" s="403"/>
      <c r="GZO119" s="727"/>
      <c r="GZR119" s="403"/>
      <c r="GZS119" s="403"/>
      <c r="HAE119" s="727"/>
      <c r="HAH119" s="403"/>
      <c r="HAI119" s="403"/>
      <c r="HAU119" s="727"/>
      <c r="HAX119" s="403"/>
      <c r="HAY119" s="403"/>
      <c r="HBK119" s="727"/>
      <c r="HBN119" s="403"/>
      <c r="HBO119" s="403"/>
      <c r="HCA119" s="727"/>
      <c r="HCD119" s="403"/>
      <c r="HCE119" s="403"/>
      <c r="HCQ119" s="727"/>
      <c r="HCT119" s="403"/>
      <c r="HCU119" s="403"/>
      <c r="HDG119" s="727"/>
      <c r="HDJ119" s="403"/>
      <c r="HDK119" s="403"/>
      <c r="HDW119" s="727"/>
      <c r="HDZ119" s="403"/>
      <c r="HEA119" s="403"/>
      <c r="HEM119" s="727"/>
      <c r="HEP119" s="403"/>
      <c r="HEQ119" s="403"/>
      <c r="HFC119" s="727"/>
      <c r="HFF119" s="403"/>
      <c r="HFG119" s="403"/>
      <c r="HFS119" s="727"/>
      <c r="HFV119" s="403"/>
      <c r="HFW119" s="403"/>
      <c r="HGI119" s="727"/>
      <c r="HGL119" s="403"/>
      <c r="HGM119" s="403"/>
      <c r="HGY119" s="727"/>
      <c r="HHB119" s="403"/>
      <c r="HHC119" s="403"/>
      <c r="HHO119" s="727"/>
      <c r="HHR119" s="403"/>
      <c r="HHS119" s="403"/>
      <c r="HIE119" s="727"/>
      <c r="HIH119" s="403"/>
      <c r="HII119" s="403"/>
      <c r="HIU119" s="727"/>
      <c r="HIX119" s="403"/>
      <c r="HIY119" s="403"/>
      <c r="HJK119" s="727"/>
      <c r="HJN119" s="403"/>
      <c r="HJO119" s="403"/>
      <c r="HKA119" s="727"/>
      <c r="HKD119" s="403"/>
      <c r="HKE119" s="403"/>
      <c r="HKQ119" s="727"/>
      <c r="HKT119" s="403"/>
      <c r="HKU119" s="403"/>
      <c r="HLG119" s="727"/>
      <c r="HLJ119" s="403"/>
      <c r="HLK119" s="403"/>
      <c r="HLW119" s="727"/>
      <c r="HLZ119" s="403"/>
      <c r="HMA119" s="403"/>
      <c r="HMM119" s="727"/>
      <c r="HMP119" s="403"/>
      <c r="HMQ119" s="403"/>
      <c r="HNC119" s="727"/>
      <c r="HNF119" s="403"/>
      <c r="HNG119" s="403"/>
      <c r="HNS119" s="727"/>
      <c r="HNV119" s="403"/>
      <c r="HNW119" s="403"/>
      <c r="HOI119" s="727"/>
      <c r="HOL119" s="403"/>
      <c r="HOM119" s="403"/>
      <c r="HOY119" s="727"/>
      <c r="HPB119" s="403"/>
      <c r="HPC119" s="403"/>
      <c r="HPO119" s="727"/>
      <c r="HPR119" s="403"/>
      <c r="HPS119" s="403"/>
      <c r="HQE119" s="727"/>
      <c r="HQH119" s="403"/>
      <c r="HQI119" s="403"/>
      <c r="HQU119" s="727"/>
      <c r="HQX119" s="403"/>
      <c r="HQY119" s="403"/>
      <c r="HRK119" s="727"/>
      <c r="HRN119" s="403"/>
      <c r="HRO119" s="403"/>
      <c r="HSA119" s="727"/>
      <c r="HSD119" s="403"/>
      <c r="HSE119" s="403"/>
      <c r="HSQ119" s="727"/>
      <c r="HST119" s="403"/>
      <c r="HSU119" s="403"/>
      <c r="HTG119" s="727"/>
      <c r="HTJ119" s="403"/>
      <c r="HTK119" s="403"/>
      <c r="HTW119" s="727"/>
      <c r="HTZ119" s="403"/>
      <c r="HUA119" s="403"/>
      <c r="HUM119" s="727"/>
      <c r="HUP119" s="403"/>
      <c r="HUQ119" s="403"/>
      <c r="HVC119" s="727"/>
      <c r="HVF119" s="403"/>
      <c r="HVG119" s="403"/>
      <c r="HVS119" s="727"/>
      <c r="HVV119" s="403"/>
      <c r="HVW119" s="403"/>
      <c r="HWI119" s="727"/>
      <c r="HWL119" s="403"/>
      <c r="HWM119" s="403"/>
      <c r="HWY119" s="727"/>
      <c r="HXB119" s="403"/>
      <c r="HXC119" s="403"/>
      <c r="HXO119" s="727"/>
      <c r="HXR119" s="403"/>
      <c r="HXS119" s="403"/>
      <c r="HYE119" s="727"/>
      <c r="HYH119" s="403"/>
      <c r="HYI119" s="403"/>
      <c r="HYU119" s="727"/>
      <c r="HYX119" s="403"/>
      <c r="HYY119" s="403"/>
      <c r="HZK119" s="727"/>
      <c r="HZN119" s="403"/>
      <c r="HZO119" s="403"/>
      <c r="IAA119" s="727"/>
      <c r="IAD119" s="403"/>
      <c r="IAE119" s="403"/>
      <c r="IAQ119" s="727"/>
      <c r="IAT119" s="403"/>
      <c r="IAU119" s="403"/>
      <c r="IBG119" s="727"/>
      <c r="IBJ119" s="403"/>
      <c r="IBK119" s="403"/>
      <c r="IBW119" s="727"/>
      <c r="IBZ119" s="403"/>
      <c r="ICA119" s="403"/>
      <c r="ICM119" s="727"/>
      <c r="ICP119" s="403"/>
      <c r="ICQ119" s="403"/>
      <c r="IDC119" s="727"/>
      <c r="IDF119" s="403"/>
      <c r="IDG119" s="403"/>
      <c r="IDS119" s="727"/>
      <c r="IDV119" s="403"/>
      <c r="IDW119" s="403"/>
      <c r="IEI119" s="727"/>
      <c r="IEL119" s="403"/>
      <c r="IEM119" s="403"/>
      <c r="IEY119" s="727"/>
      <c r="IFB119" s="403"/>
      <c r="IFC119" s="403"/>
      <c r="IFO119" s="727"/>
      <c r="IFR119" s="403"/>
      <c r="IFS119" s="403"/>
      <c r="IGE119" s="727"/>
      <c r="IGH119" s="403"/>
      <c r="IGI119" s="403"/>
      <c r="IGU119" s="727"/>
      <c r="IGX119" s="403"/>
      <c r="IGY119" s="403"/>
      <c r="IHK119" s="727"/>
      <c r="IHN119" s="403"/>
      <c r="IHO119" s="403"/>
      <c r="IIA119" s="727"/>
      <c r="IID119" s="403"/>
      <c r="IIE119" s="403"/>
      <c r="IIQ119" s="727"/>
      <c r="IIT119" s="403"/>
      <c r="IIU119" s="403"/>
      <c r="IJG119" s="727"/>
      <c r="IJJ119" s="403"/>
      <c r="IJK119" s="403"/>
      <c r="IJW119" s="727"/>
      <c r="IJZ119" s="403"/>
      <c r="IKA119" s="403"/>
      <c r="IKM119" s="727"/>
      <c r="IKP119" s="403"/>
      <c r="IKQ119" s="403"/>
      <c r="ILC119" s="727"/>
      <c r="ILF119" s="403"/>
      <c r="ILG119" s="403"/>
      <c r="ILS119" s="727"/>
      <c r="ILV119" s="403"/>
      <c r="ILW119" s="403"/>
      <c r="IMI119" s="727"/>
      <c r="IML119" s="403"/>
      <c r="IMM119" s="403"/>
      <c r="IMY119" s="727"/>
      <c r="INB119" s="403"/>
      <c r="INC119" s="403"/>
      <c r="INO119" s="727"/>
      <c r="INR119" s="403"/>
      <c r="INS119" s="403"/>
      <c r="IOE119" s="727"/>
      <c r="IOH119" s="403"/>
      <c r="IOI119" s="403"/>
      <c r="IOU119" s="727"/>
      <c r="IOX119" s="403"/>
      <c r="IOY119" s="403"/>
      <c r="IPK119" s="727"/>
      <c r="IPN119" s="403"/>
      <c r="IPO119" s="403"/>
      <c r="IQA119" s="727"/>
      <c r="IQD119" s="403"/>
      <c r="IQE119" s="403"/>
      <c r="IQQ119" s="727"/>
      <c r="IQT119" s="403"/>
      <c r="IQU119" s="403"/>
      <c r="IRG119" s="727"/>
      <c r="IRJ119" s="403"/>
      <c r="IRK119" s="403"/>
      <c r="IRW119" s="727"/>
      <c r="IRZ119" s="403"/>
      <c r="ISA119" s="403"/>
      <c r="ISM119" s="727"/>
      <c r="ISP119" s="403"/>
      <c r="ISQ119" s="403"/>
      <c r="ITC119" s="727"/>
      <c r="ITF119" s="403"/>
      <c r="ITG119" s="403"/>
      <c r="ITS119" s="727"/>
      <c r="ITV119" s="403"/>
      <c r="ITW119" s="403"/>
      <c r="IUI119" s="727"/>
      <c r="IUL119" s="403"/>
      <c r="IUM119" s="403"/>
      <c r="IUY119" s="727"/>
      <c r="IVB119" s="403"/>
      <c r="IVC119" s="403"/>
      <c r="IVO119" s="727"/>
      <c r="IVR119" s="403"/>
      <c r="IVS119" s="403"/>
      <c r="IWE119" s="727"/>
      <c r="IWH119" s="403"/>
      <c r="IWI119" s="403"/>
      <c r="IWU119" s="727"/>
      <c r="IWX119" s="403"/>
      <c r="IWY119" s="403"/>
      <c r="IXK119" s="727"/>
      <c r="IXN119" s="403"/>
      <c r="IXO119" s="403"/>
      <c r="IYA119" s="727"/>
      <c r="IYD119" s="403"/>
      <c r="IYE119" s="403"/>
      <c r="IYQ119" s="727"/>
      <c r="IYT119" s="403"/>
      <c r="IYU119" s="403"/>
      <c r="IZG119" s="727"/>
      <c r="IZJ119" s="403"/>
      <c r="IZK119" s="403"/>
      <c r="IZW119" s="727"/>
      <c r="IZZ119" s="403"/>
      <c r="JAA119" s="403"/>
      <c r="JAM119" s="727"/>
      <c r="JAP119" s="403"/>
      <c r="JAQ119" s="403"/>
      <c r="JBC119" s="727"/>
      <c r="JBF119" s="403"/>
      <c r="JBG119" s="403"/>
      <c r="JBS119" s="727"/>
      <c r="JBV119" s="403"/>
      <c r="JBW119" s="403"/>
      <c r="JCI119" s="727"/>
      <c r="JCL119" s="403"/>
      <c r="JCM119" s="403"/>
      <c r="JCY119" s="727"/>
      <c r="JDB119" s="403"/>
      <c r="JDC119" s="403"/>
      <c r="JDO119" s="727"/>
      <c r="JDR119" s="403"/>
      <c r="JDS119" s="403"/>
      <c r="JEE119" s="727"/>
      <c r="JEH119" s="403"/>
      <c r="JEI119" s="403"/>
      <c r="JEU119" s="727"/>
      <c r="JEX119" s="403"/>
      <c r="JEY119" s="403"/>
      <c r="JFK119" s="727"/>
      <c r="JFN119" s="403"/>
      <c r="JFO119" s="403"/>
      <c r="JGA119" s="727"/>
      <c r="JGD119" s="403"/>
      <c r="JGE119" s="403"/>
      <c r="JGQ119" s="727"/>
      <c r="JGT119" s="403"/>
      <c r="JGU119" s="403"/>
      <c r="JHG119" s="727"/>
      <c r="JHJ119" s="403"/>
      <c r="JHK119" s="403"/>
      <c r="JHW119" s="727"/>
      <c r="JHZ119" s="403"/>
      <c r="JIA119" s="403"/>
      <c r="JIM119" s="727"/>
      <c r="JIP119" s="403"/>
      <c r="JIQ119" s="403"/>
      <c r="JJC119" s="727"/>
      <c r="JJF119" s="403"/>
      <c r="JJG119" s="403"/>
      <c r="JJS119" s="727"/>
      <c r="JJV119" s="403"/>
      <c r="JJW119" s="403"/>
      <c r="JKI119" s="727"/>
      <c r="JKL119" s="403"/>
      <c r="JKM119" s="403"/>
      <c r="JKY119" s="727"/>
      <c r="JLB119" s="403"/>
      <c r="JLC119" s="403"/>
      <c r="JLO119" s="727"/>
      <c r="JLR119" s="403"/>
      <c r="JLS119" s="403"/>
      <c r="JME119" s="727"/>
      <c r="JMH119" s="403"/>
      <c r="JMI119" s="403"/>
      <c r="JMU119" s="727"/>
      <c r="JMX119" s="403"/>
      <c r="JMY119" s="403"/>
      <c r="JNK119" s="727"/>
      <c r="JNN119" s="403"/>
      <c r="JNO119" s="403"/>
      <c r="JOA119" s="727"/>
      <c r="JOD119" s="403"/>
      <c r="JOE119" s="403"/>
      <c r="JOQ119" s="727"/>
      <c r="JOT119" s="403"/>
      <c r="JOU119" s="403"/>
      <c r="JPG119" s="727"/>
      <c r="JPJ119" s="403"/>
      <c r="JPK119" s="403"/>
      <c r="JPW119" s="727"/>
      <c r="JPZ119" s="403"/>
      <c r="JQA119" s="403"/>
      <c r="JQM119" s="727"/>
      <c r="JQP119" s="403"/>
      <c r="JQQ119" s="403"/>
      <c r="JRC119" s="727"/>
      <c r="JRF119" s="403"/>
      <c r="JRG119" s="403"/>
      <c r="JRS119" s="727"/>
      <c r="JRV119" s="403"/>
      <c r="JRW119" s="403"/>
      <c r="JSI119" s="727"/>
      <c r="JSL119" s="403"/>
      <c r="JSM119" s="403"/>
      <c r="JSY119" s="727"/>
      <c r="JTB119" s="403"/>
      <c r="JTC119" s="403"/>
      <c r="JTO119" s="727"/>
      <c r="JTR119" s="403"/>
      <c r="JTS119" s="403"/>
      <c r="JUE119" s="727"/>
      <c r="JUH119" s="403"/>
      <c r="JUI119" s="403"/>
      <c r="JUU119" s="727"/>
      <c r="JUX119" s="403"/>
      <c r="JUY119" s="403"/>
      <c r="JVK119" s="727"/>
      <c r="JVN119" s="403"/>
      <c r="JVO119" s="403"/>
      <c r="JWA119" s="727"/>
      <c r="JWD119" s="403"/>
      <c r="JWE119" s="403"/>
      <c r="JWQ119" s="727"/>
      <c r="JWT119" s="403"/>
      <c r="JWU119" s="403"/>
      <c r="JXG119" s="727"/>
      <c r="JXJ119" s="403"/>
      <c r="JXK119" s="403"/>
      <c r="JXW119" s="727"/>
      <c r="JXZ119" s="403"/>
      <c r="JYA119" s="403"/>
      <c r="JYM119" s="727"/>
      <c r="JYP119" s="403"/>
      <c r="JYQ119" s="403"/>
      <c r="JZC119" s="727"/>
      <c r="JZF119" s="403"/>
      <c r="JZG119" s="403"/>
      <c r="JZS119" s="727"/>
      <c r="JZV119" s="403"/>
      <c r="JZW119" s="403"/>
      <c r="KAI119" s="727"/>
      <c r="KAL119" s="403"/>
      <c r="KAM119" s="403"/>
      <c r="KAY119" s="727"/>
      <c r="KBB119" s="403"/>
      <c r="KBC119" s="403"/>
      <c r="KBO119" s="727"/>
      <c r="KBR119" s="403"/>
      <c r="KBS119" s="403"/>
      <c r="KCE119" s="727"/>
      <c r="KCH119" s="403"/>
      <c r="KCI119" s="403"/>
      <c r="KCU119" s="727"/>
      <c r="KCX119" s="403"/>
      <c r="KCY119" s="403"/>
      <c r="KDK119" s="727"/>
      <c r="KDN119" s="403"/>
      <c r="KDO119" s="403"/>
      <c r="KEA119" s="727"/>
      <c r="KED119" s="403"/>
      <c r="KEE119" s="403"/>
      <c r="KEQ119" s="727"/>
      <c r="KET119" s="403"/>
      <c r="KEU119" s="403"/>
      <c r="KFG119" s="727"/>
      <c r="KFJ119" s="403"/>
      <c r="KFK119" s="403"/>
      <c r="KFW119" s="727"/>
      <c r="KFZ119" s="403"/>
      <c r="KGA119" s="403"/>
      <c r="KGM119" s="727"/>
      <c r="KGP119" s="403"/>
      <c r="KGQ119" s="403"/>
      <c r="KHC119" s="727"/>
      <c r="KHF119" s="403"/>
      <c r="KHG119" s="403"/>
      <c r="KHS119" s="727"/>
      <c r="KHV119" s="403"/>
      <c r="KHW119" s="403"/>
      <c r="KII119" s="727"/>
      <c r="KIL119" s="403"/>
      <c r="KIM119" s="403"/>
      <c r="KIY119" s="727"/>
      <c r="KJB119" s="403"/>
      <c r="KJC119" s="403"/>
      <c r="KJO119" s="727"/>
      <c r="KJR119" s="403"/>
      <c r="KJS119" s="403"/>
      <c r="KKE119" s="727"/>
      <c r="KKH119" s="403"/>
      <c r="KKI119" s="403"/>
      <c r="KKU119" s="727"/>
      <c r="KKX119" s="403"/>
      <c r="KKY119" s="403"/>
      <c r="KLK119" s="727"/>
      <c r="KLN119" s="403"/>
      <c r="KLO119" s="403"/>
      <c r="KMA119" s="727"/>
      <c r="KMD119" s="403"/>
      <c r="KME119" s="403"/>
      <c r="KMQ119" s="727"/>
      <c r="KMT119" s="403"/>
      <c r="KMU119" s="403"/>
      <c r="KNG119" s="727"/>
      <c r="KNJ119" s="403"/>
      <c r="KNK119" s="403"/>
      <c r="KNW119" s="727"/>
      <c r="KNZ119" s="403"/>
      <c r="KOA119" s="403"/>
      <c r="KOM119" s="727"/>
      <c r="KOP119" s="403"/>
      <c r="KOQ119" s="403"/>
      <c r="KPC119" s="727"/>
      <c r="KPF119" s="403"/>
      <c r="KPG119" s="403"/>
      <c r="KPS119" s="727"/>
      <c r="KPV119" s="403"/>
      <c r="KPW119" s="403"/>
      <c r="KQI119" s="727"/>
      <c r="KQL119" s="403"/>
      <c r="KQM119" s="403"/>
      <c r="KQY119" s="727"/>
      <c r="KRB119" s="403"/>
      <c r="KRC119" s="403"/>
      <c r="KRO119" s="727"/>
      <c r="KRR119" s="403"/>
      <c r="KRS119" s="403"/>
      <c r="KSE119" s="727"/>
      <c r="KSH119" s="403"/>
      <c r="KSI119" s="403"/>
      <c r="KSU119" s="727"/>
      <c r="KSX119" s="403"/>
      <c r="KSY119" s="403"/>
      <c r="KTK119" s="727"/>
      <c r="KTN119" s="403"/>
      <c r="KTO119" s="403"/>
      <c r="KUA119" s="727"/>
      <c r="KUD119" s="403"/>
      <c r="KUE119" s="403"/>
      <c r="KUQ119" s="727"/>
      <c r="KUT119" s="403"/>
      <c r="KUU119" s="403"/>
      <c r="KVG119" s="727"/>
      <c r="KVJ119" s="403"/>
      <c r="KVK119" s="403"/>
      <c r="KVW119" s="727"/>
      <c r="KVZ119" s="403"/>
      <c r="KWA119" s="403"/>
      <c r="KWM119" s="727"/>
      <c r="KWP119" s="403"/>
      <c r="KWQ119" s="403"/>
      <c r="KXC119" s="727"/>
      <c r="KXF119" s="403"/>
      <c r="KXG119" s="403"/>
      <c r="KXS119" s="727"/>
      <c r="KXV119" s="403"/>
      <c r="KXW119" s="403"/>
      <c r="KYI119" s="727"/>
      <c r="KYL119" s="403"/>
      <c r="KYM119" s="403"/>
      <c r="KYY119" s="727"/>
      <c r="KZB119" s="403"/>
      <c r="KZC119" s="403"/>
      <c r="KZO119" s="727"/>
      <c r="KZR119" s="403"/>
      <c r="KZS119" s="403"/>
      <c r="LAE119" s="727"/>
      <c r="LAH119" s="403"/>
      <c r="LAI119" s="403"/>
      <c r="LAU119" s="727"/>
      <c r="LAX119" s="403"/>
      <c r="LAY119" s="403"/>
      <c r="LBK119" s="727"/>
      <c r="LBN119" s="403"/>
      <c r="LBO119" s="403"/>
      <c r="LCA119" s="727"/>
      <c r="LCD119" s="403"/>
      <c r="LCE119" s="403"/>
      <c r="LCQ119" s="727"/>
      <c r="LCT119" s="403"/>
      <c r="LCU119" s="403"/>
      <c r="LDG119" s="727"/>
      <c r="LDJ119" s="403"/>
      <c r="LDK119" s="403"/>
      <c r="LDW119" s="727"/>
      <c r="LDZ119" s="403"/>
      <c r="LEA119" s="403"/>
      <c r="LEM119" s="727"/>
      <c r="LEP119" s="403"/>
      <c r="LEQ119" s="403"/>
      <c r="LFC119" s="727"/>
      <c r="LFF119" s="403"/>
      <c r="LFG119" s="403"/>
      <c r="LFS119" s="727"/>
      <c r="LFV119" s="403"/>
      <c r="LFW119" s="403"/>
      <c r="LGI119" s="727"/>
      <c r="LGL119" s="403"/>
      <c r="LGM119" s="403"/>
      <c r="LGY119" s="727"/>
      <c r="LHB119" s="403"/>
      <c r="LHC119" s="403"/>
      <c r="LHO119" s="727"/>
      <c r="LHR119" s="403"/>
      <c r="LHS119" s="403"/>
      <c r="LIE119" s="727"/>
      <c r="LIH119" s="403"/>
      <c r="LII119" s="403"/>
      <c r="LIU119" s="727"/>
      <c r="LIX119" s="403"/>
      <c r="LIY119" s="403"/>
      <c r="LJK119" s="727"/>
      <c r="LJN119" s="403"/>
      <c r="LJO119" s="403"/>
      <c r="LKA119" s="727"/>
      <c r="LKD119" s="403"/>
      <c r="LKE119" s="403"/>
      <c r="LKQ119" s="727"/>
      <c r="LKT119" s="403"/>
      <c r="LKU119" s="403"/>
      <c r="LLG119" s="727"/>
      <c r="LLJ119" s="403"/>
      <c r="LLK119" s="403"/>
      <c r="LLW119" s="727"/>
      <c r="LLZ119" s="403"/>
      <c r="LMA119" s="403"/>
      <c r="LMM119" s="727"/>
      <c r="LMP119" s="403"/>
      <c r="LMQ119" s="403"/>
      <c r="LNC119" s="727"/>
      <c r="LNF119" s="403"/>
      <c r="LNG119" s="403"/>
      <c r="LNS119" s="727"/>
      <c r="LNV119" s="403"/>
      <c r="LNW119" s="403"/>
      <c r="LOI119" s="727"/>
      <c r="LOL119" s="403"/>
      <c r="LOM119" s="403"/>
      <c r="LOY119" s="727"/>
      <c r="LPB119" s="403"/>
      <c r="LPC119" s="403"/>
      <c r="LPO119" s="727"/>
      <c r="LPR119" s="403"/>
      <c r="LPS119" s="403"/>
      <c r="LQE119" s="727"/>
      <c r="LQH119" s="403"/>
      <c r="LQI119" s="403"/>
      <c r="LQU119" s="727"/>
      <c r="LQX119" s="403"/>
      <c r="LQY119" s="403"/>
      <c r="LRK119" s="727"/>
      <c r="LRN119" s="403"/>
      <c r="LRO119" s="403"/>
      <c r="LSA119" s="727"/>
      <c r="LSD119" s="403"/>
      <c r="LSE119" s="403"/>
      <c r="LSQ119" s="727"/>
      <c r="LST119" s="403"/>
      <c r="LSU119" s="403"/>
      <c r="LTG119" s="727"/>
      <c r="LTJ119" s="403"/>
      <c r="LTK119" s="403"/>
      <c r="LTW119" s="727"/>
      <c r="LTZ119" s="403"/>
      <c r="LUA119" s="403"/>
      <c r="LUM119" s="727"/>
      <c r="LUP119" s="403"/>
      <c r="LUQ119" s="403"/>
      <c r="LVC119" s="727"/>
      <c r="LVF119" s="403"/>
      <c r="LVG119" s="403"/>
      <c r="LVS119" s="727"/>
      <c r="LVV119" s="403"/>
      <c r="LVW119" s="403"/>
      <c r="LWI119" s="727"/>
      <c r="LWL119" s="403"/>
      <c r="LWM119" s="403"/>
      <c r="LWY119" s="727"/>
      <c r="LXB119" s="403"/>
      <c r="LXC119" s="403"/>
      <c r="LXO119" s="727"/>
      <c r="LXR119" s="403"/>
      <c r="LXS119" s="403"/>
      <c r="LYE119" s="727"/>
      <c r="LYH119" s="403"/>
      <c r="LYI119" s="403"/>
      <c r="LYU119" s="727"/>
      <c r="LYX119" s="403"/>
      <c r="LYY119" s="403"/>
      <c r="LZK119" s="727"/>
      <c r="LZN119" s="403"/>
      <c r="LZO119" s="403"/>
      <c r="MAA119" s="727"/>
      <c r="MAD119" s="403"/>
      <c r="MAE119" s="403"/>
      <c r="MAQ119" s="727"/>
      <c r="MAT119" s="403"/>
      <c r="MAU119" s="403"/>
      <c r="MBG119" s="727"/>
      <c r="MBJ119" s="403"/>
      <c r="MBK119" s="403"/>
      <c r="MBW119" s="727"/>
      <c r="MBZ119" s="403"/>
      <c r="MCA119" s="403"/>
      <c r="MCM119" s="727"/>
      <c r="MCP119" s="403"/>
      <c r="MCQ119" s="403"/>
      <c r="MDC119" s="727"/>
      <c r="MDF119" s="403"/>
      <c r="MDG119" s="403"/>
      <c r="MDS119" s="727"/>
      <c r="MDV119" s="403"/>
      <c r="MDW119" s="403"/>
      <c r="MEI119" s="727"/>
      <c r="MEL119" s="403"/>
      <c r="MEM119" s="403"/>
      <c r="MEY119" s="727"/>
      <c r="MFB119" s="403"/>
      <c r="MFC119" s="403"/>
      <c r="MFO119" s="727"/>
      <c r="MFR119" s="403"/>
      <c r="MFS119" s="403"/>
      <c r="MGE119" s="727"/>
      <c r="MGH119" s="403"/>
      <c r="MGI119" s="403"/>
      <c r="MGU119" s="727"/>
      <c r="MGX119" s="403"/>
      <c r="MGY119" s="403"/>
      <c r="MHK119" s="727"/>
      <c r="MHN119" s="403"/>
      <c r="MHO119" s="403"/>
      <c r="MIA119" s="727"/>
      <c r="MID119" s="403"/>
      <c r="MIE119" s="403"/>
      <c r="MIQ119" s="727"/>
      <c r="MIT119" s="403"/>
      <c r="MIU119" s="403"/>
      <c r="MJG119" s="727"/>
      <c r="MJJ119" s="403"/>
      <c r="MJK119" s="403"/>
      <c r="MJW119" s="727"/>
      <c r="MJZ119" s="403"/>
      <c r="MKA119" s="403"/>
      <c r="MKM119" s="727"/>
      <c r="MKP119" s="403"/>
      <c r="MKQ119" s="403"/>
      <c r="MLC119" s="727"/>
      <c r="MLF119" s="403"/>
      <c r="MLG119" s="403"/>
      <c r="MLS119" s="727"/>
      <c r="MLV119" s="403"/>
      <c r="MLW119" s="403"/>
      <c r="MMI119" s="727"/>
      <c r="MML119" s="403"/>
      <c r="MMM119" s="403"/>
      <c r="MMY119" s="727"/>
      <c r="MNB119" s="403"/>
      <c r="MNC119" s="403"/>
      <c r="MNO119" s="727"/>
      <c r="MNR119" s="403"/>
      <c r="MNS119" s="403"/>
      <c r="MOE119" s="727"/>
      <c r="MOH119" s="403"/>
      <c r="MOI119" s="403"/>
      <c r="MOU119" s="727"/>
      <c r="MOX119" s="403"/>
      <c r="MOY119" s="403"/>
      <c r="MPK119" s="727"/>
      <c r="MPN119" s="403"/>
      <c r="MPO119" s="403"/>
      <c r="MQA119" s="727"/>
      <c r="MQD119" s="403"/>
      <c r="MQE119" s="403"/>
      <c r="MQQ119" s="727"/>
      <c r="MQT119" s="403"/>
      <c r="MQU119" s="403"/>
      <c r="MRG119" s="727"/>
      <c r="MRJ119" s="403"/>
      <c r="MRK119" s="403"/>
      <c r="MRW119" s="727"/>
      <c r="MRZ119" s="403"/>
      <c r="MSA119" s="403"/>
      <c r="MSM119" s="727"/>
      <c r="MSP119" s="403"/>
      <c r="MSQ119" s="403"/>
      <c r="MTC119" s="727"/>
      <c r="MTF119" s="403"/>
      <c r="MTG119" s="403"/>
      <c r="MTS119" s="727"/>
      <c r="MTV119" s="403"/>
      <c r="MTW119" s="403"/>
      <c r="MUI119" s="727"/>
      <c r="MUL119" s="403"/>
      <c r="MUM119" s="403"/>
      <c r="MUY119" s="727"/>
      <c r="MVB119" s="403"/>
      <c r="MVC119" s="403"/>
      <c r="MVO119" s="727"/>
      <c r="MVR119" s="403"/>
      <c r="MVS119" s="403"/>
      <c r="MWE119" s="727"/>
      <c r="MWH119" s="403"/>
      <c r="MWI119" s="403"/>
      <c r="MWU119" s="727"/>
      <c r="MWX119" s="403"/>
      <c r="MWY119" s="403"/>
      <c r="MXK119" s="727"/>
      <c r="MXN119" s="403"/>
      <c r="MXO119" s="403"/>
      <c r="MYA119" s="727"/>
      <c r="MYD119" s="403"/>
      <c r="MYE119" s="403"/>
      <c r="MYQ119" s="727"/>
      <c r="MYT119" s="403"/>
      <c r="MYU119" s="403"/>
      <c r="MZG119" s="727"/>
      <c r="MZJ119" s="403"/>
      <c r="MZK119" s="403"/>
      <c r="MZW119" s="727"/>
      <c r="MZZ119" s="403"/>
      <c r="NAA119" s="403"/>
      <c r="NAM119" s="727"/>
      <c r="NAP119" s="403"/>
      <c r="NAQ119" s="403"/>
      <c r="NBC119" s="727"/>
      <c r="NBF119" s="403"/>
      <c r="NBG119" s="403"/>
      <c r="NBS119" s="727"/>
      <c r="NBV119" s="403"/>
      <c r="NBW119" s="403"/>
      <c r="NCI119" s="727"/>
      <c r="NCL119" s="403"/>
      <c r="NCM119" s="403"/>
      <c r="NCY119" s="727"/>
      <c r="NDB119" s="403"/>
      <c r="NDC119" s="403"/>
      <c r="NDO119" s="727"/>
      <c r="NDR119" s="403"/>
      <c r="NDS119" s="403"/>
      <c r="NEE119" s="727"/>
      <c r="NEH119" s="403"/>
      <c r="NEI119" s="403"/>
      <c r="NEU119" s="727"/>
      <c r="NEX119" s="403"/>
      <c r="NEY119" s="403"/>
      <c r="NFK119" s="727"/>
      <c r="NFN119" s="403"/>
      <c r="NFO119" s="403"/>
      <c r="NGA119" s="727"/>
      <c r="NGD119" s="403"/>
      <c r="NGE119" s="403"/>
      <c r="NGQ119" s="727"/>
      <c r="NGT119" s="403"/>
      <c r="NGU119" s="403"/>
      <c r="NHG119" s="727"/>
      <c r="NHJ119" s="403"/>
      <c r="NHK119" s="403"/>
      <c r="NHW119" s="727"/>
      <c r="NHZ119" s="403"/>
      <c r="NIA119" s="403"/>
      <c r="NIM119" s="727"/>
      <c r="NIP119" s="403"/>
      <c r="NIQ119" s="403"/>
      <c r="NJC119" s="727"/>
      <c r="NJF119" s="403"/>
      <c r="NJG119" s="403"/>
      <c r="NJS119" s="727"/>
      <c r="NJV119" s="403"/>
      <c r="NJW119" s="403"/>
      <c r="NKI119" s="727"/>
      <c r="NKL119" s="403"/>
      <c r="NKM119" s="403"/>
      <c r="NKY119" s="727"/>
      <c r="NLB119" s="403"/>
      <c r="NLC119" s="403"/>
      <c r="NLO119" s="727"/>
      <c r="NLR119" s="403"/>
      <c r="NLS119" s="403"/>
      <c r="NME119" s="727"/>
      <c r="NMH119" s="403"/>
      <c r="NMI119" s="403"/>
      <c r="NMU119" s="727"/>
      <c r="NMX119" s="403"/>
      <c r="NMY119" s="403"/>
      <c r="NNK119" s="727"/>
      <c r="NNN119" s="403"/>
      <c r="NNO119" s="403"/>
      <c r="NOA119" s="727"/>
      <c r="NOD119" s="403"/>
      <c r="NOE119" s="403"/>
      <c r="NOQ119" s="727"/>
      <c r="NOT119" s="403"/>
      <c r="NOU119" s="403"/>
      <c r="NPG119" s="727"/>
      <c r="NPJ119" s="403"/>
      <c r="NPK119" s="403"/>
      <c r="NPW119" s="727"/>
      <c r="NPZ119" s="403"/>
      <c r="NQA119" s="403"/>
      <c r="NQM119" s="727"/>
      <c r="NQP119" s="403"/>
      <c r="NQQ119" s="403"/>
      <c r="NRC119" s="727"/>
      <c r="NRF119" s="403"/>
      <c r="NRG119" s="403"/>
      <c r="NRS119" s="727"/>
      <c r="NRV119" s="403"/>
      <c r="NRW119" s="403"/>
      <c r="NSI119" s="727"/>
      <c r="NSL119" s="403"/>
      <c r="NSM119" s="403"/>
      <c r="NSY119" s="727"/>
      <c r="NTB119" s="403"/>
      <c r="NTC119" s="403"/>
      <c r="NTO119" s="727"/>
      <c r="NTR119" s="403"/>
      <c r="NTS119" s="403"/>
      <c r="NUE119" s="727"/>
      <c r="NUH119" s="403"/>
      <c r="NUI119" s="403"/>
      <c r="NUU119" s="727"/>
      <c r="NUX119" s="403"/>
      <c r="NUY119" s="403"/>
      <c r="NVK119" s="727"/>
      <c r="NVN119" s="403"/>
      <c r="NVO119" s="403"/>
      <c r="NWA119" s="727"/>
      <c r="NWD119" s="403"/>
      <c r="NWE119" s="403"/>
      <c r="NWQ119" s="727"/>
      <c r="NWT119" s="403"/>
      <c r="NWU119" s="403"/>
      <c r="NXG119" s="727"/>
      <c r="NXJ119" s="403"/>
      <c r="NXK119" s="403"/>
      <c r="NXW119" s="727"/>
      <c r="NXZ119" s="403"/>
      <c r="NYA119" s="403"/>
      <c r="NYM119" s="727"/>
      <c r="NYP119" s="403"/>
      <c r="NYQ119" s="403"/>
      <c r="NZC119" s="727"/>
      <c r="NZF119" s="403"/>
      <c r="NZG119" s="403"/>
      <c r="NZS119" s="727"/>
      <c r="NZV119" s="403"/>
      <c r="NZW119" s="403"/>
      <c r="OAI119" s="727"/>
      <c r="OAL119" s="403"/>
      <c r="OAM119" s="403"/>
      <c r="OAY119" s="727"/>
      <c r="OBB119" s="403"/>
      <c r="OBC119" s="403"/>
      <c r="OBO119" s="727"/>
      <c r="OBR119" s="403"/>
      <c r="OBS119" s="403"/>
      <c r="OCE119" s="727"/>
      <c r="OCH119" s="403"/>
      <c r="OCI119" s="403"/>
      <c r="OCU119" s="727"/>
      <c r="OCX119" s="403"/>
      <c r="OCY119" s="403"/>
      <c r="ODK119" s="727"/>
      <c r="ODN119" s="403"/>
      <c r="ODO119" s="403"/>
      <c r="OEA119" s="727"/>
      <c r="OED119" s="403"/>
      <c r="OEE119" s="403"/>
      <c r="OEQ119" s="727"/>
      <c r="OET119" s="403"/>
      <c r="OEU119" s="403"/>
      <c r="OFG119" s="727"/>
      <c r="OFJ119" s="403"/>
      <c r="OFK119" s="403"/>
      <c r="OFW119" s="727"/>
      <c r="OFZ119" s="403"/>
      <c r="OGA119" s="403"/>
      <c r="OGM119" s="727"/>
      <c r="OGP119" s="403"/>
      <c r="OGQ119" s="403"/>
      <c r="OHC119" s="727"/>
      <c r="OHF119" s="403"/>
      <c r="OHG119" s="403"/>
      <c r="OHS119" s="727"/>
      <c r="OHV119" s="403"/>
      <c r="OHW119" s="403"/>
      <c r="OII119" s="727"/>
      <c r="OIL119" s="403"/>
      <c r="OIM119" s="403"/>
      <c r="OIY119" s="727"/>
      <c r="OJB119" s="403"/>
      <c r="OJC119" s="403"/>
      <c r="OJO119" s="727"/>
      <c r="OJR119" s="403"/>
      <c r="OJS119" s="403"/>
      <c r="OKE119" s="727"/>
      <c r="OKH119" s="403"/>
      <c r="OKI119" s="403"/>
      <c r="OKU119" s="727"/>
      <c r="OKX119" s="403"/>
      <c r="OKY119" s="403"/>
      <c r="OLK119" s="727"/>
      <c r="OLN119" s="403"/>
      <c r="OLO119" s="403"/>
      <c r="OMA119" s="727"/>
      <c r="OMD119" s="403"/>
      <c r="OME119" s="403"/>
      <c r="OMQ119" s="727"/>
      <c r="OMT119" s="403"/>
      <c r="OMU119" s="403"/>
      <c r="ONG119" s="727"/>
      <c r="ONJ119" s="403"/>
      <c r="ONK119" s="403"/>
      <c r="ONW119" s="727"/>
      <c r="ONZ119" s="403"/>
      <c r="OOA119" s="403"/>
      <c r="OOM119" s="727"/>
      <c r="OOP119" s="403"/>
      <c r="OOQ119" s="403"/>
      <c r="OPC119" s="727"/>
      <c r="OPF119" s="403"/>
      <c r="OPG119" s="403"/>
      <c r="OPS119" s="727"/>
      <c r="OPV119" s="403"/>
      <c r="OPW119" s="403"/>
      <c r="OQI119" s="727"/>
      <c r="OQL119" s="403"/>
      <c r="OQM119" s="403"/>
      <c r="OQY119" s="727"/>
      <c r="ORB119" s="403"/>
      <c r="ORC119" s="403"/>
      <c r="ORO119" s="727"/>
      <c r="ORR119" s="403"/>
      <c r="ORS119" s="403"/>
      <c r="OSE119" s="727"/>
      <c r="OSH119" s="403"/>
      <c r="OSI119" s="403"/>
      <c r="OSU119" s="727"/>
      <c r="OSX119" s="403"/>
      <c r="OSY119" s="403"/>
      <c r="OTK119" s="727"/>
      <c r="OTN119" s="403"/>
      <c r="OTO119" s="403"/>
      <c r="OUA119" s="727"/>
      <c r="OUD119" s="403"/>
      <c r="OUE119" s="403"/>
      <c r="OUQ119" s="727"/>
      <c r="OUT119" s="403"/>
      <c r="OUU119" s="403"/>
      <c r="OVG119" s="727"/>
      <c r="OVJ119" s="403"/>
      <c r="OVK119" s="403"/>
      <c r="OVW119" s="727"/>
      <c r="OVZ119" s="403"/>
      <c r="OWA119" s="403"/>
      <c r="OWM119" s="727"/>
      <c r="OWP119" s="403"/>
      <c r="OWQ119" s="403"/>
      <c r="OXC119" s="727"/>
      <c r="OXF119" s="403"/>
      <c r="OXG119" s="403"/>
      <c r="OXS119" s="727"/>
      <c r="OXV119" s="403"/>
      <c r="OXW119" s="403"/>
      <c r="OYI119" s="727"/>
      <c r="OYL119" s="403"/>
      <c r="OYM119" s="403"/>
      <c r="OYY119" s="727"/>
      <c r="OZB119" s="403"/>
      <c r="OZC119" s="403"/>
      <c r="OZO119" s="727"/>
      <c r="OZR119" s="403"/>
      <c r="OZS119" s="403"/>
      <c r="PAE119" s="727"/>
      <c r="PAH119" s="403"/>
      <c r="PAI119" s="403"/>
      <c r="PAU119" s="727"/>
      <c r="PAX119" s="403"/>
      <c r="PAY119" s="403"/>
      <c r="PBK119" s="727"/>
      <c r="PBN119" s="403"/>
      <c r="PBO119" s="403"/>
      <c r="PCA119" s="727"/>
      <c r="PCD119" s="403"/>
      <c r="PCE119" s="403"/>
      <c r="PCQ119" s="727"/>
      <c r="PCT119" s="403"/>
      <c r="PCU119" s="403"/>
      <c r="PDG119" s="727"/>
      <c r="PDJ119" s="403"/>
      <c r="PDK119" s="403"/>
      <c r="PDW119" s="727"/>
      <c r="PDZ119" s="403"/>
      <c r="PEA119" s="403"/>
      <c r="PEM119" s="727"/>
      <c r="PEP119" s="403"/>
      <c r="PEQ119" s="403"/>
      <c r="PFC119" s="727"/>
      <c r="PFF119" s="403"/>
      <c r="PFG119" s="403"/>
      <c r="PFS119" s="727"/>
      <c r="PFV119" s="403"/>
      <c r="PFW119" s="403"/>
      <c r="PGI119" s="727"/>
      <c r="PGL119" s="403"/>
      <c r="PGM119" s="403"/>
      <c r="PGY119" s="727"/>
      <c r="PHB119" s="403"/>
      <c r="PHC119" s="403"/>
      <c r="PHO119" s="727"/>
      <c r="PHR119" s="403"/>
      <c r="PHS119" s="403"/>
      <c r="PIE119" s="727"/>
      <c r="PIH119" s="403"/>
      <c r="PII119" s="403"/>
      <c r="PIU119" s="727"/>
      <c r="PIX119" s="403"/>
      <c r="PIY119" s="403"/>
      <c r="PJK119" s="727"/>
      <c r="PJN119" s="403"/>
      <c r="PJO119" s="403"/>
      <c r="PKA119" s="727"/>
      <c r="PKD119" s="403"/>
      <c r="PKE119" s="403"/>
      <c r="PKQ119" s="727"/>
      <c r="PKT119" s="403"/>
      <c r="PKU119" s="403"/>
      <c r="PLG119" s="727"/>
      <c r="PLJ119" s="403"/>
      <c r="PLK119" s="403"/>
      <c r="PLW119" s="727"/>
      <c r="PLZ119" s="403"/>
      <c r="PMA119" s="403"/>
      <c r="PMM119" s="727"/>
      <c r="PMP119" s="403"/>
      <c r="PMQ119" s="403"/>
      <c r="PNC119" s="727"/>
      <c r="PNF119" s="403"/>
      <c r="PNG119" s="403"/>
      <c r="PNS119" s="727"/>
      <c r="PNV119" s="403"/>
      <c r="PNW119" s="403"/>
      <c r="POI119" s="727"/>
      <c r="POL119" s="403"/>
      <c r="POM119" s="403"/>
      <c r="POY119" s="727"/>
      <c r="PPB119" s="403"/>
      <c r="PPC119" s="403"/>
      <c r="PPO119" s="727"/>
      <c r="PPR119" s="403"/>
      <c r="PPS119" s="403"/>
      <c r="PQE119" s="727"/>
      <c r="PQH119" s="403"/>
      <c r="PQI119" s="403"/>
      <c r="PQU119" s="727"/>
      <c r="PQX119" s="403"/>
      <c r="PQY119" s="403"/>
      <c r="PRK119" s="727"/>
      <c r="PRN119" s="403"/>
      <c r="PRO119" s="403"/>
      <c r="PSA119" s="727"/>
      <c r="PSD119" s="403"/>
      <c r="PSE119" s="403"/>
      <c r="PSQ119" s="727"/>
      <c r="PST119" s="403"/>
      <c r="PSU119" s="403"/>
      <c r="PTG119" s="727"/>
      <c r="PTJ119" s="403"/>
      <c r="PTK119" s="403"/>
      <c r="PTW119" s="727"/>
      <c r="PTZ119" s="403"/>
      <c r="PUA119" s="403"/>
      <c r="PUM119" s="727"/>
      <c r="PUP119" s="403"/>
      <c r="PUQ119" s="403"/>
      <c r="PVC119" s="727"/>
      <c r="PVF119" s="403"/>
      <c r="PVG119" s="403"/>
      <c r="PVS119" s="727"/>
      <c r="PVV119" s="403"/>
      <c r="PVW119" s="403"/>
      <c r="PWI119" s="727"/>
      <c r="PWL119" s="403"/>
      <c r="PWM119" s="403"/>
      <c r="PWY119" s="727"/>
      <c r="PXB119" s="403"/>
      <c r="PXC119" s="403"/>
      <c r="PXO119" s="727"/>
      <c r="PXR119" s="403"/>
      <c r="PXS119" s="403"/>
      <c r="PYE119" s="727"/>
      <c r="PYH119" s="403"/>
      <c r="PYI119" s="403"/>
      <c r="PYU119" s="727"/>
      <c r="PYX119" s="403"/>
      <c r="PYY119" s="403"/>
      <c r="PZK119" s="727"/>
      <c r="PZN119" s="403"/>
      <c r="PZO119" s="403"/>
      <c r="QAA119" s="727"/>
      <c r="QAD119" s="403"/>
      <c r="QAE119" s="403"/>
      <c r="QAQ119" s="727"/>
      <c r="QAT119" s="403"/>
      <c r="QAU119" s="403"/>
      <c r="QBG119" s="727"/>
      <c r="QBJ119" s="403"/>
      <c r="QBK119" s="403"/>
      <c r="QBW119" s="727"/>
      <c r="QBZ119" s="403"/>
      <c r="QCA119" s="403"/>
      <c r="QCM119" s="727"/>
      <c r="QCP119" s="403"/>
      <c r="QCQ119" s="403"/>
      <c r="QDC119" s="727"/>
      <c r="QDF119" s="403"/>
      <c r="QDG119" s="403"/>
      <c r="QDS119" s="727"/>
      <c r="QDV119" s="403"/>
      <c r="QDW119" s="403"/>
      <c r="QEI119" s="727"/>
      <c r="QEL119" s="403"/>
      <c r="QEM119" s="403"/>
      <c r="QEY119" s="727"/>
      <c r="QFB119" s="403"/>
      <c r="QFC119" s="403"/>
      <c r="QFO119" s="727"/>
      <c r="QFR119" s="403"/>
      <c r="QFS119" s="403"/>
      <c r="QGE119" s="727"/>
      <c r="QGH119" s="403"/>
      <c r="QGI119" s="403"/>
      <c r="QGU119" s="727"/>
      <c r="QGX119" s="403"/>
      <c r="QGY119" s="403"/>
      <c r="QHK119" s="727"/>
      <c r="QHN119" s="403"/>
      <c r="QHO119" s="403"/>
      <c r="QIA119" s="727"/>
      <c r="QID119" s="403"/>
      <c r="QIE119" s="403"/>
      <c r="QIQ119" s="727"/>
      <c r="QIT119" s="403"/>
      <c r="QIU119" s="403"/>
      <c r="QJG119" s="727"/>
      <c r="QJJ119" s="403"/>
      <c r="QJK119" s="403"/>
      <c r="QJW119" s="727"/>
      <c r="QJZ119" s="403"/>
      <c r="QKA119" s="403"/>
      <c r="QKM119" s="727"/>
      <c r="QKP119" s="403"/>
      <c r="QKQ119" s="403"/>
      <c r="QLC119" s="727"/>
      <c r="QLF119" s="403"/>
      <c r="QLG119" s="403"/>
      <c r="QLS119" s="727"/>
      <c r="QLV119" s="403"/>
      <c r="QLW119" s="403"/>
      <c r="QMI119" s="727"/>
      <c r="QML119" s="403"/>
      <c r="QMM119" s="403"/>
      <c r="QMY119" s="727"/>
      <c r="QNB119" s="403"/>
      <c r="QNC119" s="403"/>
      <c r="QNO119" s="727"/>
      <c r="QNR119" s="403"/>
      <c r="QNS119" s="403"/>
      <c r="QOE119" s="727"/>
      <c r="QOH119" s="403"/>
      <c r="QOI119" s="403"/>
      <c r="QOU119" s="727"/>
      <c r="QOX119" s="403"/>
      <c r="QOY119" s="403"/>
      <c r="QPK119" s="727"/>
      <c r="QPN119" s="403"/>
      <c r="QPO119" s="403"/>
      <c r="QQA119" s="727"/>
      <c r="QQD119" s="403"/>
      <c r="QQE119" s="403"/>
      <c r="QQQ119" s="727"/>
      <c r="QQT119" s="403"/>
      <c r="QQU119" s="403"/>
      <c r="QRG119" s="727"/>
      <c r="QRJ119" s="403"/>
      <c r="QRK119" s="403"/>
      <c r="QRW119" s="727"/>
      <c r="QRZ119" s="403"/>
      <c r="QSA119" s="403"/>
      <c r="QSM119" s="727"/>
      <c r="QSP119" s="403"/>
      <c r="QSQ119" s="403"/>
      <c r="QTC119" s="727"/>
      <c r="QTF119" s="403"/>
      <c r="QTG119" s="403"/>
      <c r="QTS119" s="727"/>
      <c r="QTV119" s="403"/>
      <c r="QTW119" s="403"/>
      <c r="QUI119" s="727"/>
      <c r="QUL119" s="403"/>
      <c r="QUM119" s="403"/>
      <c r="QUY119" s="727"/>
      <c r="QVB119" s="403"/>
      <c r="QVC119" s="403"/>
      <c r="QVO119" s="727"/>
      <c r="QVR119" s="403"/>
      <c r="QVS119" s="403"/>
      <c r="QWE119" s="727"/>
      <c r="QWH119" s="403"/>
      <c r="QWI119" s="403"/>
      <c r="QWU119" s="727"/>
      <c r="QWX119" s="403"/>
      <c r="QWY119" s="403"/>
      <c r="QXK119" s="727"/>
      <c r="QXN119" s="403"/>
      <c r="QXO119" s="403"/>
      <c r="QYA119" s="727"/>
      <c r="QYD119" s="403"/>
      <c r="QYE119" s="403"/>
      <c r="QYQ119" s="727"/>
      <c r="QYT119" s="403"/>
      <c r="QYU119" s="403"/>
      <c r="QZG119" s="727"/>
      <c r="QZJ119" s="403"/>
      <c r="QZK119" s="403"/>
      <c r="QZW119" s="727"/>
      <c r="QZZ119" s="403"/>
      <c r="RAA119" s="403"/>
      <c r="RAM119" s="727"/>
      <c r="RAP119" s="403"/>
      <c r="RAQ119" s="403"/>
      <c r="RBC119" s="727"/>
      <c r="RBF119" s="403"/>
      <c r="RBG119" s="403"/>
      <c r="RBS119" s="727"/>
      <c r="RBV119" s="403"/>
      <c r="RBW119" s="403"/>
      <c r="RCI119" s="727"/>
      <c r="RCL119" s="403"/>
      <c r="RCM119" s="403"/>
      <c r="RCY119" s="727"/>
      <c r="RDB119" s="403"/>
      <c r="RDC119" s="403"/>
      <c r="RDO119" s="727"/>
      <c r="RDR119" s="403"/>
      <c r="RDS119" s="403"/>
      <c r="REE119" s="727"/>
      <c r="REH119" s="403"/>
      <c r="REI119" s="403"/>
      <c r="REU119" s="727"/>
      <c r="REX119" s="403"/>
      <c r="REY119" s="403"/>
      <c r="RFK119" s="727"/>
      <c r="RFN119" s="403"/>
      <c r="RFO119" s="403"/>
      <c r="RGA119" s="727"/>
      <c r="RGD119" s="403"/>
      <c r="RGE119" s="403"/>
      <c r="RGQ119" s="727"/>
      <c r="RGT119" s="403"/>
      <c r="RGU119" s="403"/>
      <c r="RHG119" s="727"/>
      <c r="RHJ119" s="403"/>
      <c r="RHK119" s="403"/>
      <c r="RHW119" s="727"/>
      <c r="RHZ119" s="403"/>
      <c r="RIA119" s="403"/>
      <c r="RIM119" s="727"/>
      <c r="RIP119" s="403"/>
      <c r="RIQ119" s="403"/>
      <c r="RJC119" s="727"/>
      <c r="RJF119" s="403"/>
      <c r="RJG119" s="403"/>
      <c r="RJS119" s="727"/>
      <c r="RJV119" s="403"/>
      <c r="RJW119" s="403"/>
      <c r="RKI119" s="727"/>
      <c r="RKL119" s="403"/>
      <c r="RKM119" s="403"/>
      <c r="RKY119" s="727"/>
      <c r="RLB119" s="403"/>
      <c r="RLC119" s="403"/>
      <c r="RLO119" s="727"/>
      <c r="RLR119" s="403"/>
      <c r="RLS119" s="403"/>
      <c r="RME119" s="727"/>
      <c r="RMH119" s="403"/>
      <c r="RMI119" s="403"/>
      <c r="RMU119" s="727"/>
      <c r="RMX119" s="403"/>
      <c r="RMY119" s="403"/>
      <c r="RNK119" s="727"/>
      <c r="RNN119" s="403"/>
      <c r="RNO119" s="403"/>
      <c r="ROA119" s="727"/>
      <c r="ROD119" s="403"/>
      <c r="ROE119" s="403"/>
      <c r="ROQ119" s="727"/>
      <c r="ROT119" s="403"/>
      <c r="ROU119" s="403"/>
      <c r="RPG119" s="727"/>
      <c r="RPJ119" s="403"/>
      <c r="RPK119" s="403"/>
      <c r="RPW119" s="727"/>
      <c r="RPZ119" s="403"/>
      <c r="RQA119" s="403"/>
      <c r="RQM119" s="727"/>
      <c r="RQP119" s="403"/>
      <c r="RQQ119" s="403"/>
      <c r="RRC119" s="727"/>
      <c r="RRF119" s="403"/>
      <c r="RRG119" s="403"/>
      <c r="RRS119" s="727"/>
      <c r="RRV119" s="403"/>
      <c r="RRW119" s="403"/>
      <c r="RSI119" s="727"/>
      <c r="RSL119" s="403"/>
      <c r="RSM119" s="403"/>
      <c r="RSY119" s="727"/>
      <c r="RTB119" s="403"/>
      <c r="RTC119" s="403"/>
      <c r="RTO119" s="727"/>
      <c r="RTR119" s="403"/>
      <c r="RTS119" s="403"/>
      <c r="RUE119" s="727"/>
      <c r="RUH119" s="403"/>
      <c r="RUI119" s="403"/>
      <c r="RUU119" s="727"/>
      <c r="RUX119" s="403"/>
      <c r="RUY119" s="403"/>
      <c r="RVK119" s="727"/>
      <c r="RVN119" s="403"/>
      <c r="RVO119" s="403"/>
      <c r="RWA119" s="727"/>
      <c r="RWD119" s="403"/>
      <c r="RWE119" s="403"/>
      <c r="RWQ119" s="727"/>
      <c r="RWT119" s="403"/>
      <c r="RWU119" s="403"/>
      <c r="RXG119" s="727"/>
      <c r="RXJ119" s="403"/>
      <c r="RXK119" s="403"/>
      <c r="RXW119" s="727"/>
      <c r="RXZ119" s="403"/>
      <c r="RYA119" s="403"/>
      <c r="RYM119" s="727"/>
      <c r="RYP119" s="403"/>
      <c r="RYQ119" s="403"/>
      <c r="RZC119" s="727"/>
      <c r="RZF119" s="403"/>
      <c r="RZG119" s="403"/>
      <c r="RZS119" s="727"/>
      <c r="RZV119" s="403"/>
      <c r="RZW119" s="403"/>
      <c r="SAI119" s="727"/>
      <c r="SAL119" s="403"/>
      <c r="SAM119" s="403"/>
      <c r="SAY119" s="727"/>
      <c r="SBB119" s="403"/>
      <c r="SBC119" s="403"/>
      <c r="SBO119" s="727"/>
      <c r="SBR119" s="403"/>
      <c r="SBS119" s="403"/>
      <c r="SCE119" s="727"/>
      <c r="SCH119" s="403"/>
      <c r="SCI119" s="403"/>
      <c r="SCU119" s="727"/>
      <c r="SCX119" s="403"/>
      <c r="SCY119" s="403"/>
      <c r="SDK119" s="727"/>
      <c r="SDN119" s="403"/>
      <c r="SDO119" s="403"/>
      <c r="SEA119" s="727"/>
      <c r="SED119" s="403"/>
      <c r="SEE119" s="403"/>
      <c r="SEQ119" s="727"/>
      <c r="SET119" s="403"/>
      <c r="SEU119" s="403"/>
      <c r="SFG119" s="727"/>
      <c r="SFJ119" s="403"/>
      <c r="SFK119" s="403"/>
      <c r="SFW119" s="727"/>
      <c r="SFZ119" s="403"/>
      <c r="SGA119" s="403"/>
      <c r="SGM119" s="727"/>
      <c r="SGP119" s="403"/>
      <c r="SGQ119" s="403"/>
      <c r="SHC119" s="727"/>
      <c r="SHF119" s="403"/>
      <c r="SHG119" s="403"/>
      <c r="SHS119" s="727"/>
      <c r="SHV119" s="403"/>
      <c r="SHW119" s="403"/>
      <c r="SII119" s="727"/>
      <c r="SIL119" s="403"/>
      <c r="SIM119" s="403"/>
      <c r="SIY119" s="727"/>
      <c r="SJB119" s="403"/>
      <c r="SJC119" s="403"/>
      <c r="SJO119" s="727"/>
      <c r="SJR119" s="403"/>
      <c r="SJS119" s="403"/>
      <c r="SKE119" s="727"/>
      <c r="SKH119" s="403"/>
      <c r="SKI119" s="403"/>
      <c r="SKU119" s="727"/>
      <c r="SKX119" s="403"/>
      <c r="SKY119" s="403"/>
      <c r="SLK119" s="727"/>
      <c r="SLN119" s="403"/>
      <c r="SLO119" s="403"/>
      <c r="SMA119" s="727"/>
      <c r="SMD119" s="403"/>
      <c r="SME119" s="403"/>
      <c r="SMQ119" s="727"/>
      <c r="SMT119" s="403"/>
      <c r="SMU119" s="403"/>
      <c r="SNG119" s="727"/>
      <c r="SNJ119" s="403"/>
      <c r="SNK119" s="403"/>
      <c r="SNW119" s="727"/>
      <c r="SNZ119" s="403"/>
      <c r="SOA119" s="403"/>
      <c r="SOM119" s="727"/>
      <c r="SOP119" s="403"/>
      <c r="SOQ119" s="403"/>
      <c r="SPC119" s="727"/>
      <c r="SPF119" s="403"/>
      <c r="SPG119" s="403"/>
      <c r="SPS119" s="727"/>
      <c r="SPV119" s="403"/>
      <c r="SPW119" s="403"/>
      <c r="SQI119" s="727"/>
      <c r="SQL119" s="403"/>
      <c r="SQM119" s="403"/>
      <c r="SQY119" s="727"/>
      <c r="SRB119" s="403"/>
      <c r="SRC119" s="403"/>
      <c r="SRO119" s="727"/>
      <c r="SRR119" s="403"/>
      <c r="SRS119" s="403"/>
      <c r="SSE119" s="727"/>
      <c r="SSH119" s="403"/>
      <c r="SSI119" s="403"/>
      <c r="SSU119" s="727"/>
      <c r="SSX119" s="403"/>
      <c r="SSY119" s="403"/>
      <c r="STK119" s="727"/>
      <c r="STN119" s="403"/>
      <c r="STO119" s="403"/>
      <c r="SUA119" s="727"/>
      <c r="SUD119" s="403"/>
      <c r="SUE119" s="403"/>
      <c r="SUQ119" s="727"/>
      <c r="SUT119" s="403"/>
      <c r="SUU119" s="403"/>
      <c r="SVG119" s="727"/>
      <c r="SVJ119" s="403"/>
      <c r="SVK119" s="403"/>
      <c r="SVW119" s="727"/>
      <c r="SVZ119" s="403"/>
      <c r="SWA119" s="403"/>
      <c r="SWM119" s="727"/>
      <c r="SWP119" s="403"/>
      <c r="SWQ119" s="403"/>
      <c r="SXC119" s="727"/>
      <c r="SXF119" s="403"/>
      <c r="SXG119" s="403"/>
      <c r="SXS119" s="727"/>
      <c r="SXV119" s="403"/>
      <c r="SXW119" s="403"/>
      <c r="SYI119" s="727"/>
      <c r="SYL119" s="403"/>
      <c r="SYM119" s="403"/>
      <c r="SYY119" s="727"/>
      <c r="SZB119" s="403"/>
      <c r="SZC119" s="403"/>
      <c r="SZO119" s="727"/>
      <c r="SZR119" s="403"/>
      <c r="SZS119" s="403"/>
      <c r="TAE119" s="727"/>
      <c r="TAH119" s="403"/>
      <c r="TAI119" s="403"/>
      <c r="TAU119" s="727"/>
      <c r="TAX119" s="403"/>
      <c r="TAY119" s="403"/>
      <c r="TBK119" s="727"/>
      <c r="TBN119" s="403"/>
      <c r="TBO119" s="403"/>
      <c r="TCA119" s="727"/>
      <c r="TCD119" s="403"/>
      <c r="TCE119" s="403"/>
      <c r="TCQ119" s="727"/>
      <c r="TCT119" s="403"/>
      <c r="TCU119" s="403"/>
      <c r="TDG119" s="727"/>
      <c r="TDJ119" s="403"/>
      <c r="TDK119" s="403"/>
      <c r="TDW119" s="727"/>
      <c r="TDZ119" s="403"/>
      <c r="TEA119" s="403"/>
      <c r="TEM119" s="727"/>
      <c r="TEP119" s="403"/>
      <c r="TEQ119" s="403"/>
      <c r="TFC119" s="727"/>
      <c r="TFF119" s="403"/>
      <c r="TFG119" s="403"/>
      <c r="TFS119" s="727"/>
      <c r="TFV119" s="403"/>
      <c r="TFW119" s="403"/>
      <c r="TGI119" s="727"/>
      <c r="TGL119" s="403"/>
      <c r="TGM119" s="403"/>
      <c r="TGY119" s="727"/>
      <c r="THB119" s="403"/>
      <c r="THC119" s="403"/>
      <c r="THO119" s="727"/>
      <c r="THR119" s="403"/>
      <c r="THS119" s="403"/>
      <c r="TIE119" s="727"/>
      <c r="TIH119" s="403"/>
      <c r="TII119" s="403"/>
      <c r="TIU119" s="727"/>
      <c r="TIX119" s="403"/>
      <c r="TIY119" s="403"/>
      <c r="TJK119" s="727"/>
      <c r="TJN119" s="403"/>
      <c r="TJO119" s="403"/>
      <c r="TKA119" s="727"/>
      <c r="TKD119" s="403"/>
      <c r="TKE119" s="403"/>
      <c r="TKQ119" s="727"/>
      <c r="TKT119" s="403"/>
      <c r="TKU119" s="403"/>
      <c r="TLG119" s="727"/>
      <c r="TLJ119" s="403"/>
      <c r="TLK119" s="403"/>
      <c r="TLW119" s="727"/>
      <c r="TLZ119" s="403"/>
      <c r="TMA119" s="403"/>
      <c r="TMM119" s="727"/>
      <c r="TMP119" s="403"/>
      <c r="TMQ119" s="403"/>
      <c r="TNC119" s="727"/>
      <c r="TNF119" s="403"/>
      <c r="TNG119" s="403"/>
      <c r="TNS119" s="727"/>
      <c r="TNV119" s="403"/>
      <c r="TNW119" s="403"/>
      <c r="TOI119" s="727"/>
      <c r="TOL119" s="403"/>
      <c r="TOM119" s="403"/>
      <c r="TOY119" s="727"/>
      <c r="TPB119" s="403"/>
      <c r="TPC119" s="403"/>
      <c r="TPO119" s="727"/>
      <c r="TPR119" s="403"/>
      <c r="TPS119" s="403"/>
      <c r="TQE119" s="727"/>
      <c r="TQH119" s="403"/>
      <c r="TQI119" s="403"/>
      <c r="TQU119" s="727"/>
      <c r="TQX119" s="403"/>
      <c r="TQY119" s="403"/>
      <c r="TRK119" s="727"/>
      <c r="TRN119" s="403"/>
      <c r="TRO119" s="403"/>
      <c r="TSA119" s="727"/>
      <c r="TSD119" s="403"/>
      <c r="TSE119" s="403"/>
      <c r="TSQ119" s="727"/>
      <c r="TST119" s="403"/>
      <c r="TSU119" s="403"/>
      <c r="TTG119" s="727"/>
      <c r="TTJ119" s="403"/>
      <c r="TTK119" s="403"/>
      <c r="TTW119" s="727"/>
      <c r="TTZ119" s="403"/>
      <c r="TUA119" s="403"/>
      <c r="TUM119" s="727"/>
      <c r="TUP119" s="403"/>
      <c r="TUQ119" s="403"/>
      <c r="TVC119" s="727"/>
      <c r="TVF119" s="403"/>
      <c r="TVG119" s="403"/>
      <c r="TVS119" s="727"/>
      <c r="TVV119" s="403"/>
      <c r="TVW119" s="403"/>
      <c r="TWI119" s="727"/>
      <c r="TWL119" s="403"/>
      <c r="TWM119" s="403"/>
      <c r="TWY119" s="727"/>
      <c r="TXB119" s="403"/>
      <c r="TXC119" s="403"/>
      <c r="TXO119" s="727"/>
      <c r="TXR119" s="403"/>
      <c r="TXS119" s="403"/>
      <c r="TYE119" s="727"/>
      <c r="TYH119" s="403"/>
      <c r="TYI119" s="403"/>
      <c r="TYU119" s="727"/>
      <c r="TYX119" s="403"/>
      <c r="TYY119" s="403"/>
      <c r="TZK119" s="727"/>
      <c r="TZN119" s="403"/>
      <c r="TZO119" s="403"/>
      <c r="UAA119" s="727"/>
      <c r="UAD119" s="403"/>
      <c r="UAE119" s="403"/>
      <c r="UAQ119" s="727"/>
      <c r="UAT119" s="403"/>
      <c r="UAU119" s="403"/>
      <c r="UBG119" s="727"/>
      <c r="UBJ119" s="403"/>
      <c r="UBK119" s="403"/>
      <c r="UBW119" s="727"/>
      <c r="UBZ119" s="403"/>
      <c r="UCA119" s="403"/>
      <c r="UCM119" s="727"/>
      <c r="UCP119" s="403"/>
      <c r="UCQ119" s="403"/>
      <c r="UDC119" s="727"/>
      <c r="UDF119" s="403"/>
      <c r="UDG119" s="403"/>
      <c r="UDS119" s="727"/>
      <c r="UDV119" s="403"/>
      <c r="UDW119" s="403"/>
      <c r="UEI119" s="727"/>
      <c r="UEL119" s="403"/>
      <c r="UEM119" s="403"/>
      <c r="UEY119" s="727"/>
      <c r="UFB119" s="403"/>
      <c r="UFC119" s="403"/>
      <c r="UFO119" s="727"/>
      <c r="UFR119" s="403"/>
      <c r="UFS119" s="403"/>
      <c r="UGE119" s="727"/>
      <c r="UGH119" s="403"/>
      <c r="UGI119" s="403"/>
      <c r="UGU119" s="727"/>
      <c r="UGX119" s="403"/>
      <c r="UGY119" s="403"/>
      <c r="UHK119" s="727"/>
      <c r="UHN119" s="403"/>
      <c r="UHO119" s="403"/>
      <c r="UIA119" s="727"/>
      <c r="UID119" s="403"/>
      <c r="UIE119" s="403"/>
      <c r="UIQ119" s="727"/>
      <c r="UIT119" s="403"/>
      <c r="UIU119" s="403"/>
      <c r="UJG119" s="727"/>
      <c r="UJJ119" s="403"/>
      <c r="UJK119" s="403"/>
      <c r="UJW119" s="727"/>
      <c r="UJZ119" s="403"/>
      <c r="UKA119" s="403"/>
      <c r="UKM119" s="727"/>
      <c r="UKP119" s="403"/>
      <c r="UKQ119" s="403"/>
      <c r="ULC119" s="727"/>
      <c r="ULF119" s="403"/>
      <c r="ULG119" s="403"/>
      <c r="ULS119" s="727"/>
      <c r="ULV119" s="403"/>
      <c r="ULW119" s="403"/>
      <c r="UMI119" s="727"/>
      <c r="UML119" s="403"/>
      <c r="UMM119" s="403"/>
      <c r="UMY119" s="727"/>
      <c r="UNB119" s="403"/>
      <c r="UNC119" s="403"/>
      <c r="UNO119" s="727"/>
      <c r="UNR119" s="403"/>
      <c r="UNS119" s="403"/>
      <c r="UOE119" s="727"/>
      <c r="UOH119" s="403"/>
      <c r="UOI119" s="403"/>
      <c r="UOU119" s="727"/>
      <c r="UOX119" s="403"/>
      <c r="UOY119" s="403"/>
      <c r="UPK119" s="727"/>
      <c r="UPN119" s="403"/>
      <c r="UPO119" s="403"/>
      <c r="UQA119" s="727"/>
      <c r="UQD119" s="403"/>
      <c r="UQE119" s="403"/>
      <c r="UQQ119" s="727"/>
      <c r="UQT119" s="403"/>
      <c r="UQU119" s="403"/>
      <c r="URG119" s="727"/>
      <c r="URJ119" s="403"/>
      <c r="URK119" s="403"/>
      <c r="URW119" s="727"/>
      <c r="URZ119" s="403"/>
      <c r="USA119" s="403"/>
      <c r="USM119" s="727"/>
      <c r="USP119" s="403"/>
      <c r="USQ119" s="403"/>
      <c r="UTC119" s="727"/>
      <c r="UTF119" s="403"/>
      <c r="UTG119" s="403"/>
      <c r="UTS119" s="727"/>
      <c r="UTV119" s="403"/>
      <c r="UTW119" s="403"/>
      <c r="UUI119" s="727"/>
      <c r="UUL119" s="403"/>
      <c r="UUM119" s="403"/>
      <c r="UUY119" s="727"/>
      <c r="UVB119" s="403"/>
      <c r="UVC119" s="403"/>
      <c r="UVO119" s="727"/>
      <c r="UVR119" s="403"/>
      <c r="UVS119" s="403"/>
      <c r="UWE119" s="727"/>
      <c r="UWH119" s="403"/>
      <c r="UWI119" s="403"/>
      <c r="UWU119" s="727"/>
      <c r="UWX119" s="403"/>
      <c r="UWY119" s="403"/>
      <c r="UXK119" s="727"/>
      <c r="UXN119" s="403"/>
      <c r="UXO119" s="403"/>
      <c r="UYA119" s="727"/>
      <c r="UYD119" s="403"/>
      <c r="UYE119" s="403"/>
      <c r="UYQ119" s="727"/>
      <c r="UYT119" s="403"/>
      <c r="UYU119" s="403"/>
      <c r="UZG119" s="727"/>
      <c r="UZJ119" s="403"/>
      <c r="UZK119" s="403"/>
      <c r="UZW119" s="727"/>
      <c r="UZZ119" s="403"/>
      <c r="VAA119" s="403"/>
      <c r="VAM119" s="727"/>
      <c r="VAP119" s="403"/>
      <c r="VAQ119" s="403"/>
      <c r="VBC119" s="727"/>
      <c r="VBF119" s="403"/>
      <c r="VBG119" s="403"/>
      <c r="VBS119" s="727"/>
      <c r="VBV119" s="403"/>
      <c r="VBW119" s="403"/>
      <c r="VCI119" s="727"/>
      <c r="VCL119" s="403"/>
      <c r="VCM119" s="403"/>
      <c r="VCY119" s="727"/>
      <c r="VDB119" s="403"/>
      <c r="VDC119" s="403"/>
      <c r="VDO119" s="727"/>
      <c r="VDR119" s="403"/>
      <c r="VDS119" s="403"/>
      <c r="VEE119" s="727"/>
      <c r="VEH119" s="403"/>
      <c r="VEI119" s="403"/>
      <c r="VEU119" s="727"/>
      <c r="VEX119" s="403"/>
      <c r="VEY119" s="403"/>
      <c r="VFK119" s="727"/>
      <c r="VFN119" s="403"/>
      <c r="VFO119" s="403"/>
      <c r="VGA119" s="727"/>
      <c r="VGD119" s="403"/>
      <c r="VGE119" s="403"/>
      <c r="VGQ119" s="727"/>
      <c r="VGT119" s="403"/>
      <c r="VGU119" s="403"/>
      <c r="VHG119" s="727"/>
      <c r="VHJ119" s="403"/>
      <c r="VHK119" s="403"/>
      <c r="VHW119" s="727"/>
      <c r="VHZ119" s="403"/>
      <c r="VIA119" s="403"/>
      <c r="VIM119" s="727"/>
      <c r="VIP119" s="403"/>
      <c r="VIQ119" s="403"/>
      <c r="VJC119" s="727"/>
      <c r="VJF119" s="403"/>
      <c r="VJG119" s="403"/>
      <c r="VJS119" s="727"/>
      <c r="VJV119" s="403"/>
      <c r="VJW119" s="403"/>
      <c r="VKI119" s="727"/>
      <c r="VKL119" s="403"/>
      <c r="VKM119" s="403"/>
      <c r="VKY119" s="727"/>
      <c r="VLB119" s="403"/>
      <c r="VLC119" s="403"/>
      <c r="VLO119" s="727"/>
      <c r="VLR119" s="403"/>
      <c r="VLS119" s="403"/>
      <c r="VME119" s="727"/>
      <c r="VMH119" s="403"/>
      <c r="VMI119" s="403"/>
      <c r="VMU119" s="727"/>
      <c r="VMX119" s="403"/>
      <c r="VMY119" s="403"/>
      <c r="VNK119" s="727"/>
      <c r="VNN119" s="403"/>
      <c r="VNO119" s="403"/>
      <c r="VOA119" s="727"/>
      <c r="VOD119" s="403"/>
      <c r="VOE119" s="403"/>
      <c r="VOQ119" s="727"/>
      <c r="VOT119" s="403"/>
      <c r="VOU119" s="403"/>
      <c r="VPG119" s="727"/>
      <c r="VPJ119" s="403"/>
      <c r="VPK119" s="403"/>
      <c r="VPW119" s="727"/>
      <c r="VPZ119" s="403"/>
      <c r="VQA119" s="403"/>
      <c r="VQM119" s="727"/>
      <c r="VQP119" s="403"/>
      <c r="VQQ119" s="403"/>
      <c r="VRC119" s="727"/>
      <c r="VRF119" s="403"/>
      <c r="VRG119" s="403"/>
      <c r="VRS119" s="727"/>
      <c r="VRV119" s="403"/>
      <c r="VRW119" s="403"/>
      <c r="VSI119" s="727"/>
      <c r="VSL119" s="403"/>
      <c r="VSM119" s="403"/>
      <c r="VSY119" s="727"/>
      <c r="VTB119" s="403"/>
      <c r="VTC119" s="403"/>
      <c r="VTO119" s="727"/>
      <c r="VTR119" s="403"/>
      <c r="VTS119" s="403"/>
      <c r="VUE119" s="727"/>
      <c r="VUH119" s="403"/>
      <c r="VUI119" s="403"/>
      <c r="VUU119" s="727"/>
      <c r="VUX119" s="403"/>
      <c r="VUY119" s="403"/>
      <c r="VVK119" s="727"/>
      <c r="VVN119" s="403"/>
      <c r="VVO119" s="403"/>
      <c r="VWA119" s="727"/>
      <c r="VWD119" s="403"/>
      <c r="VWE119" s="403"/>
      <c r="VWQ119" s="727"/>
      <c r="VWT119" s="403"/>
      <c r="VWU119" s="403"/>
      <c r="VXG119" s="727"/>
      <c r="VXJ119" s="403"/>
      <c r="VXK119" s="403"/>
      <c r="VXW119" s="727"/>
      <c r="VXZ119" s="403"/>
      <c r="VYA119" s="403"/>
      <c r="VYM119" s="727"/>
      <c r="VYP119" s="403"/>
      <c r="VYQ119" s="403"/>
      <c r="VZC119" s="727"/>
      <c r="VZF119" s="403"/>
      <c r="VZG119" s="403"/>
      <c r="VZS119" s="727"/>
      <c r="VZV119" s="403"/>
      <c r="VZW119" s="403"/>
      <c r="WAI119" s="727"/>
      <c r="WAL119" s="403"/>
      <c r="WAM119" s="403"/>
      <c r="WAY119" s="727"/>
      <c r="WBB119" s="403"/>
      <c r="WBC119" s="403"/>
      <c r="WBO119" s="727"/>
      <c r="WBR119" s="403"/>
      <c r="WBS119" s="403"/>
      <c r="WCE119" s="727"/>
      <c r="WCH119" s="403"/>
      <c r="WCI119" s="403"/>
      <c r="WCU119" s="727"/>
      <c r="WCX119" s="403"/>
      <c r="WCY119" s="403"/>
      <c r="WDK119" s="727"/>
      <c r="WDN119" s="403"/>
      <c r="WDO119" s="403"/>
      <c r="WEA119" s="727"/>
      <c r="WED119" s="403"/>
      <c r="WEE119" s="403"/>
      <c r="WEQ119" s="727"/>
      <c r="WET119" s="403"/>
      <c r="WEU119" s="403"/>
      <c r="WFG119" s="727"/>
      <c r="WFJ119" s="403"/>
      <c r="WFK119" s="403"/>
      <c r="WFW119" s="727"/>
      <c r="WFZ119" s="403"/>
      <c r="WGA119" s="403"/>
      <c r="WGM119" s="727"/>
      <c r="WGP119" s="403"/>
      <c r="WGQ119" s="403"/>
      <c r="WHC119" s="727"/>
      <c r="WHF119" s="403"/>
      <c r="WHG119" s="403"/>
      <c r="WHS119" s="727"/>
      <c r="WHV119" s="403"/>
      <c r="WHW119" s="403"/>
      <c r="WII119" s="727"/>
      <c r="WIL119" s="403"/>
      <c r="WIM119" s="403"/>
      <c r="WIY119" s="727"/>
      <c r="WJB119" s="403"/>
      <c r="WJC119" s="403"/>
      <c r="WJO119" s="727"/>
      <c r="WJR119" s="403"/>
      <c r="WJS119" s="403"/>
      <c r="WKE119" s="727"/>
      <c r="WKH119" s="403"/>
      <c r="WKI119" s="403"/>
      <c r="WKU119" s="727"/>
      <c r="WKX119" s="403"/>
      <c r="WKY119" s="403"/>
      <c r="WLK119" s="727"/>
      <c r="WLN119" s="403"/>
      <c r="WLO119" s="403"/>
      <c r="WMA119" s="727"/>
      <c r="WMD119" s="403"/>
      <c r="WME119" s="403"/>
      <c r="WMQ119" s="727"/>
      <c r="WMT119" s="403"/>
      <c r="WMU119" s="403"/>
      <c r="WNG119" s="727"/>
      <c r="WNJ119" s="403"/>
      <c r="WNK119" s="403"/>
      <c r="WNW119" s="727"/>
      <c r="WNZ119" s="403"/>
      <c r="WOA119" s="403"/>
      <c r="WOM119" s="727"/>
      <c r="WOP119" s="403"/>
      <c r="WOQ119" s="403"/>
      <c r="WPC119" s="727"/>
      <c r="WPF119" s="403"/>
      <c r="WPG119" s="403"/>
      <c r="WPS119" s="727"/>
      <c r="WPV119" s="403"/>
      <c r="WPW119" s="403"/>
      <c r="WQI119" s="727"/>
      <c r="WQL119" s="403"/>
      <c r="WQM119" s="403"/>
      <c r="WQY119" s="727"/>
      <c r="WRB119" s="403"/>
      <c r="WRC119" s="403"/>
      <c r="WRO119" s="727"/>
      <c r="WRR119" s="403"/>
      <c r="WRS119" s="403"/>
      <c r="WSE119" s="727"/>
      <c r="WSH119" s="403"/>
      <c r="WSI119" s="403"/>
      <c r="WSU119" s="727"/>
      <c r="WSX119" s="403"/>
      <c r="WSY119" s="403"/>
      <c r="WTK119" s="727"/>
      <c r="WTN119" s="403"/>
      <c r="WTO119" s="403"/>
      <c r="WUA119" s="727"/>
      <c r="WUD119" s="403"/>
      <c r="WUE119" s="403"/>
      <c r="WUQ119" s="727"/>
      <c r="WUT119" s="403"/>
      <c r="WUU119" s="403"/>
      <c r="WVG119" s="727"/>
      <c r="WVJ119" s="403"/>
      <c r="WVK119" s="403"/>
      <c r="WVW119" s="727"/>
      <c r="WVZ119" s="403"/>
      <c r="WWA119" s="403"/>
      <c r="WWM119" s="727"/>
      <c r="WWP119" s="403"/>
      <c r="WWQ119" s="403"/>
      <c r="WXC119" s="727"/>
      <c r="WXF119" s="403"/>
      <c r="WXG119" s="403"/>
      <c r="WXS119" s="727"/>
      <c r="WXV119" s="403"/>
      <c r="WXW119" s="403"/>
      <c r="WYI119" s="727"/>
      <c r="WYL119" s="403"/>
      <c r="WYM119" s="403"/>
      <c r="WYY119" s="727"/>
      <c r="WZB119" s="403"/>
      <c r="WZC119" s="403"/>
      <c r="WZO119" s="727"/>
      <c r="WZR119" s="403"/>
      <c r="WZS119" s="403"/>
      <c r="XAE119" s="727"/>
      <c r="XAH119" s="403"/>
      <c r="XAI119" s="403"/>
      <c r="XAU119" s="727"/>
      <c r="XAX119" s="403"/>
      <c r="XAY119" s="403"/>
      <c r="XBK119" s="727"/>
      <c r="XBN119" s="403"/>
      <c r="XBO119" s="403"/>
      <c r="XCA119" s="727"/>
      <c r="XCD119" s="403"/>
      <c r="XCE119" s="403"/>
      <c r="XCQ119" s="727"/>
      <c r="XCT119" s="403"/>
      <c r="XCU119" s="403"/>
      <c r="XDG119" s="727"/>
      <c r="XDJ119" s="403"/>
      <c r="XDK119" s="403"/>
      <c r="XDW119" s="727"/>
      <c r="XDZ119" s="403"/>
      <c r="XEA119" s="403"/>
      <c r="XEM119" s="727"/>
      <c r="XEP119" s="403"/>
      <c r="XEQ119" s="403"/>
      <c r="XFC119" s="727"/>
    </row>
    <row r="120" spans="1:1023 1026:2047 2050:3071 3074:4095 4098:5119 5122:6143 6146:7167 7170:8191 8194:9215 9218:10239 10242:11263 11266:12287 12290:13311 13314:14335 14338:15359 15362:16383" s="94" customFormat="1">
      <c r="A120" s="566" t="s">
        <v>15</v>
      </c>
      <c r="B120" s="579">
        <v>45903</v>
      </c>
      <c r="C120" s="579">
        <v>45907</v>
      </c>
      <c r="D120" s="566" t="s">
        <v>485</v>
      </c>
      <c r="E120" s="566" t="s">
        <v>486</v>
      </c>
      <c r="F120" s="566">
        <v>53</v>
      </c>
      <c r="G120" s="566" t="s">
        <v>500</v>
      </c>
      <c r="H120" s="566">
        <v>2100</v>
      </c>
      <c r="I120" s="566">
        <v>15</v>
      </c>
      <c r="J120" s="566">
        <v>0</v>
      </c>
      <c r="K120" s="566">
        <v>0</v>
      </c>
      <c r="L120" s="566">
        <v>0</v>
      </c>
      <c r="M120" s="566">
        <v>0</v>
      </c>
      <c r="N120" s="566">
        <f t="shared" ref="N120" si="116">SUM(H120:M120)</f>
        <v>2115</v>
      </c>
      <c r="O120" s="561">
        <f t="shared" ref="O120" si="117">N120/F120</f>
        <v>39.905660377358494</v>
      </c>
      <c r="P120" s="566" t="s">
        <v>1283</v>
      </c>
      <c r="R120" s="403"/>
      <c r="S120" s="403"/>
      <c r="AE120" s="727"/>
      <c r="AH120" s="403"/>
      <c r="AI120" s="403"/>
      <c r="AU120" s="727"/>
      <c r="AX120" s="403"/>
      <c r="AY120" s="403"/>
      <c r="BK120" s="727"/>
      <c r="BN120" s="403"/>
      <c r="BO120" s="403"/>
      <c r="CA120" s="727"/>
      <c r="CD120" s="403"/>
      <c r="CE120" s="403"/>
      <c r="CQ120" s="727"/>
      <c r="CT120" s="403"/>
      <c r="CU120" s="403"/>
      <c r="DG120" s="727"/>
      <c r="DJ120" s="403"/>
      <c r="DK120" s="403"/>
      <c r="DW120" s="727"/>
      <c r="DZ120" s="403"/>
      <c r="EA120" s="403"/>
      <c r="EM120" s="727"/>
      <c r="EP120" s="403"/>
      <c r="EQ120" s="403"/>
      <c r="FC120" s="727"/>
      <c r="FF120" s="403"/>
      <c r="FG120" s="403"/>
      <c r="FS120" s="727"/>
      <c r="FV120" s="403"/>
      <c r="FW120" s="403"/>
      <c r="GI120" s="727"/>
      <c r="GL120" s="403"/>
      <c r="GM120" s="403"/>
      <c r="GY120" s="727"/>
      <c r="HB120" s="403"/>
      <c r="HC120" s="403"/>
      <c r="HO120" s="727"/>
      <c r="HR120" s="403"/>
      <c r="HS120" s="403"/>
      <c r="IE120" s="727"/>
      <c r="IH120" s="403"/>
      <c r="II120" s="403"/>
      <c r="IU120" s="727"/>
      <c r="IX120" s="403"/>
      <c r="IY120" s="403"/>
      <c r="JK120" s="727"/>
      <c r="JN120" s="403"/>
      <c r="JO120" s="403"/>
      <c r="KA120" s="727"/>
      <c r="KD120" s="403"/>
      <c r="KE120" s="403"/>
      <c r="KQ120" s="727"/>
      <c r="KT120" s="403"/>
      <c r="KU120" s="403"/>
      <c r="LG120" s="727"/>
      <c r="LJ120" s="403"/>
      <c r="LK120" s="403"/>
      <c r="LW120" s="727"/>
      <c r="LZ120" s="403"/>
      <c r="MA120" s="403"/>
      <c r="MM120" s="727"/>
      <c r="MP120" s="403"/>
      <c r="MQ120" s="403"/>
      <c r="NC120" s="727"/>
      <c r="NF120" s="403"/>
      <c r="NG120" s="403"/>
      <c r="NS120" s="727"/>
      <c r="NV120" s="403"/>
      <c r="NW120" s="403"/>
      <c r="OI120" s="727"/>
      <c r="OL120" s="403"/>
      <c r="OM120" s="403"/>
      <c r="OY120" s="727"/>
      <c r="PB120" s="403"/>
      <c r="PC120" s="403"/>
      <c r="PO120" s="727"/>
      <c r="PR120" s="403"/>
      <c r="PS120" s="403"/>
      <c r="QE120" s="727"/>
      <c r="QH120" s="403"/>
      <c r="QI120" s="403"/>
      <c r="QU120" s="727"/>
      <c r="QX120" s="403"/>
      <c r="QY120" s="403"/>
      <c r="RK120" s="727"/>
      <c r="RN120" s="403"/>
      <c r="RO120" s="403"/>
      <c r="SA120" s="727"/>
      <c r="SD120" s="403"/>
      <c r="SE120" s="403"/>
      <c r="SQ120" s="727"/>
      <c r="ST120" s="403"/>
      <c r="SU120" s="403"/>
      <c r="TG120" s="727"/>
      <c r="TJ120" s="403"/>
      <c r="TK120" s="403"/>
      <c r="TW120" s="727"/>
      <c r="TZ120" s="403"/>
      <c r="UA120" s="403"/>
      <c r="UM120" s="727"/>
      <c r="UP120" s="403"/>
      <c r="UQ120" s="403"/>
      <c r="VC120" s="727"/>
      <c r="VF120" s="403"/>
      <c r="VG120" s="403"/>
      <c r="VS120" s="727"/>
      <c r="VV120" s="403"/>
      <c r="VW120" s="403"/>
      <c r="WI120" s="727"/>
      <c r="WL120" s="403"/>
      <c r="WM120" s="403"/>
      <c r="WY120" s="727"/>
      <c r="XB120" s="403"/>
      <c r="XC120" s="403"/>
      <c r="XO120" s="727"/>
      <c r="XR120" s="403"/>
      <c r="XS120" s="403"/>
      <c r="YE120" s="727"/>
      <c r="YH120" s="403"/>
      <c r="YI120" s="403"/>
      <c r="YU120" s="727"/>
      <c r="YX120" s="403"/>
      <c r="YY120" s="403"/>
      <c r="ZK120" s="727"/>
      <c r="ZN120" s="403"/>
      <c r="ZO120" s="403"/>
      <c r="AAA120" s="727"/>
      <c r="AAD120" s="403"/>
      <c r="AAE120" s="403"/>
      <c r="AAQ120" s="727"/>
      <c r="AAT120" s="403"/>
      <c r="AAU120" s="403"/>
      <c r="ABG120" s="727"/>
      <c r="ABJ120" s="403"/>
      <c r="ABK120" s="403"/>
      <c r="ABW120" s="727"/>
      <c r="ABZ120" s="403"/>
      <c r="ACA120" s="403"/>
      <c r="ACM120" s="727"/>
      <c r="ACP120" s="403"/>
      <c r="ACQ120" s="403"/>
      <c r="ADC120" s="727"/>
      <c r="ADF120" s="403"/>
      <c r="ADG120" s="403"/>
      <c r="ADS120" s="727"/>
      <c r="ADV120" s="403"/>
      <c r="ADW120" s="403"/>
      <c r="AEI120" s="727"/>
      <c r="AEL120" s="403"/>
      <c r="AEM120" s="403"/>
      <c r="AEY120" s="727"/>
      <c r="AFB120" s="403"/>
      <c r="AFC120" s="403"/>
      <c r="AFO120" s="727"/>
      <c r="AFR120" s="403"/>
      <c r="AFS120" s="403"/>
      <c r="AGE120" s="727"/>
      <c r="AGH120" s="403"/>
      <c r="AGI120" s="403"/>
      <c r="AGU120" s="727"/>
      <c r="AGX120" s="403"/>
      <c r="AGY120" s="403"/>
      <c r="AHK120" s="727"/>
      <c r="AHN120" s="403"/>
      <c r="AHO120" s="403"/>
      <c r="AIA120" s="727"/>
      <c r="AID120" s="403"/>
      <c r="AIE120" s="403"/>
      <c r="AIQ120" s="727"/>
      <c r="AIT120" s="403"/>
      <c r="AIU120" s="403"/>
      <c r="AJG120" s="727"/>
      <c r="AJJ120" s="403"/>
      <c r="AJK120" s="403"/>
      <c r="AJW120" s="727"/>
      <c r="AJZ120" s="403"/>
      <c r="AKA120" s="403"/>
      <c r="AKM120" s="727"/>
      <c r="AKP120" s="403"/>
      <c r="AKQ120" s="403"/>
      <c r="ALC120" s="727"/>
      <c r="ALF120" s="403"/>
      <c r="ALG120" s="403"/>
      <c r="ALS120" s="727"/>
      <c r="ALV120" s="403"/>
      <c r="ALW120" s="403"/>
      <c r="AMI120" s="727"/>
      <c r="AML120" s="403"/>
      <c r="AMM120" s="403"/>
      <c r="AMY120" s="727"/>
      <c r="ANB120" s="403"/>
      <c r="ANC120" s="403"/>
      <c r="ANO120" s="727"/>
      <c r="ANR120" s="403"/>
      <c r="ANS120" s="403"/>
      <c r="AOE120" s="727"/>
      <c r="AOH120" s="403"/>
      <c r="AOI120" s="403"/>
      <c r="AOU120" s="727"/>
      <c r="AOX120" s="403"/>
      <c r="AOY120" s="403"/>
      <c r="APK120" s="727"/>
      <c r="APN120" s="403"/>
      <c r="APO120" s="403"/>
      <c r="AQA120" s="727"/>
      <c r="AQD120" s="403"/>
      <c r="AQE120" s="403"/>
      <c r="AQQ120" s="727"/>
      <c r="AQT120" s="403"/>
      <c r="AQU120" s="403"/>
      <c r="ARG120" s="727"/>
      <c r="ARJ120" s="403"/>
      <c r="ARK120" s="403"/>
      <c r="ARW120" s="727"/>
      <c r="ARZ120" s="403"/>
      <c r="ASA120" s="403"/>
      <c r="ASM120" s="727"/>
      <c r="ASP120" s="403"/>
      <c r="ASQ120" s="403"/>
      <c r="ATC120" s="727"/>
      <c r="ATF120" s="403"/>
      <c r="ATG120" s="403"/>
      <c r="ATS120" s="727"/>
      <c r="ATV120" s="403"/>
      <c r="ATW120" s="403"/>
      <c r="AUI120" s="727"/>
      <c r="AUL120" s="403"/>
      <c r="AUM120" s="403"/>
      <c r="AUY120" s="727"/>
      <c r="AVB120" s="403"/>
      <c r="AVC120" s="403"/>
      <c r="AVO120" s="727"/>
      <c r="AVR120" s="403"/>
      <c r="AVS120" s="403"/>
      <c r="AWE120" s="727"/>
      <c r="AWH120" s="403"/>
      <c r="AWI120" s="403"/>
      <c r="AWU120" s="727"/>
      <c r="AWX120" s="403"/>
      <c r="AWY120" s="403"/>
      <c r="AXK120" s="727"/>
      <c r="AXN120" s="403"/>
      <c r="AXO120" s="403"/>
      <c r="AYA120" s="727"/>
      <c r="AYD120" s="403"/>
      <c r="AYE120" s="403"/>
      <c r="AYQ120" s="727"/>
      <c r="AYT120" s="403"/>
      <c r="AYU120" s="403"/>
      <c r="AZG120" s="727"/>
      <c r="AZJ120" s="403"/>
      <c r="AZK120" s="403"/>
      <c r="AZW120" s="727"/>
      <c r="AZZ120" s="403"/>
      <c r="BAA120" s="403"/>
      <c r="BAM120" s="727"/>
      <c r="BAP120" s="403"/>
      <c r="BAQ120" s="403"/>
      <c r="BBC120" s="727"/>
      <c r="BBF120" s="403"/>
      <c r="BBG120" s="403"/>
      <c r="BBS120" s="727"/>
      <c r="BBV120" s="403"/>
      <c r="BBW120" s="403"/>
      <c r="BCI120" s="727"/>
      <c r="BCL120" s="403"/>
      <c r="BCM120" s="403"/>
      <c r="BCY120" s="727"/>
      <c r="BDB120" s="403"/>
      <c r="BDC120" s="403"/>
      <c r="BDO120" s="727"/>
      <c r="BDR120" s="403"/>
      <c r="BDS120" s="403"/>
      <c r="BEE120" s="727"/>
      <c r="BEH120" s="403"/>
      <c r="BEI120" s="403"/>
      <c r="BEU120" s="727"/>
      <c r="BEX120" s="403"/>
      <c r="BEY120" s="403"/>
      <c r="BFK120" s="727"/>
      <c r="BFN120" s="403"/>
      <c r="BFO120" s="403"/>
      <c r="BGA120" s="727"/>
      <c r="BGD120" s="403"/>
      <c r="BGE120" s="403"/>
      <c r="BGQ120" s="727"/>
      <c r="BGT120" s="403"/>
      <c r="BGU120" s="403"/>
      <c r="BHG120" s="727"/>
      <c r="BHJ120" s="403"/>
      <c r="BHK120" s="403"/>
      <c r="BHW120" s="727"/>
      <c r="BHZ120" s="403"/>
      <c r="BIA120" s="403"/>
      <c r="BIM120" s="727"/>
      <c r="BIP120" s="403"/>
      <c r="BIQ120" s="403"/>
      <c r="BJC120" s="727"/>
      <c r="BJF120" s="403"/>
      <c r="BJG120" s="403"/>
      <c r="BJS120" s="727"/>
      <c r="BJV120" s="403"/>
      <c r="BJW120" s="403"/>
      <c r="BKI120" s="727"/>
      <c r="BKL120" s="403"/>
      <c r="BKM120" s="403"/>
      <c r="BKY120" s="727"/>
      <c r="BLB120" s="403"/>
      <c r="BLC120" s="403"/>
      <c r="BLO120" s="727"/>
      <c r="BLR120" s="403"/>
      <c r="BLS120" s="403"/>
      <c r="BME120" s="727"/>
      <c r="BMH120" s="403"/>
      <c r="BMI120" s="403"/>
      <c r="BMU120" s="727"/>
      <c r="BMX120" s="403"/>
      <c r="BMY120" s="403"/>
      <c r="BNK120" s="727"/>
      <c r="BNN120" s="403"/>
      <c r="BNO120" s="403"/>
      <c r="BOA120" s="727"/>
      <c r="BOD120" s="403"/>
      <c r="BOE120" s="403"/>
      <c r="BOQ120" s="727"/>
      <c r="BOT120" s="403"/>
      <c r="BOU120" s="403"/>
      <c r="BPG120" s="727"/>
      <c r="BPJ120" s="403"/>
      <c r="BPK120" s="403"/>
      <c r="BPW120" s="727"/>
      <c r="BPZ120" s="403"/>
      <c r="BQA120" s="403"/>
      <c r="BQM120" s="727"/>
      <c r="BQP120" s="403"/>
      <c r="BQQ120" s="403"/>
      <c r="BRC120" s="727"/>
      <c r="BRF120" s="403"/>
      <c r="BRG120" s="403"/>
      <c r="BRS120" s="727"/>
      <c r="BRV120" s="403"/>
      <c r="BRW120" s="403"/>
      <c r="BSI120" s="727"/>
      <c r="BSL120" s="403"/>
      <c r="BSM120" s="403"/>
      <c r="BSY120" s="727"/>
      <c r="BTB120" s="403"/>
      <c r="BTC120" s="403"/>
      <c r="BTO120" s="727"/>
      <c r="BTR120" s="403"/>
      <c r="BTS120" s="403"/>
      <c r="BUE120" s="727"/>
      <c r="BUH120" s="403"/>
      <c r="BUI120" s="403"/>
      <c r="BUU120" s="727"/>
      <c r="BUX120" s="403"/>
      <c r="BUY120" s="403"/>
      <c r="BVK120" s="727"/>
      <c r="BVN120" s="403"/>
      <c r="BVO120" s="403"/>
      <c r="BWA120" s="727"/>
      <c r="BWD120" s="403"/>
      <c r="BWE120" s="403"/>
      <c r="BWQ120" s="727"/>
      <c r="BWT120" s="403"/>
      <c r="BWU120" s="403"/>
      <c r="BXG120" s="727"/>
      <c r="BXJ120" s="403"/>
      <c r="BXK120" s="403"/>
      <c r="BXW120" s="727"/>
      <c r="BXZ120" s="403"/>
      <c r="BYA120" s="403"/>
      <c r="BYM120" s="727"/>
      <c r="BYP120" s="403"/>
      <c r="BYQ120" s="403"/>
      <c r="BZC120" s="727"/>
      <c r="BZF120" s="403"/>
      <c r="BZG120" s="403"/>
      <c r="BZS120" s="727"/>
      <c r="BZV120" s="403"/>
      <c r="BZW120" s="403"/>
      <c r="CAI120" s="727"/>
      <c r="CAL120" s="403"/>
      <c r="CAM120" s="403"/>
      <c r="CAY120" s="727"/>
      <c r="CBB120" s="403"/>
      <c r="CBC120" s="403"/>
      <c r="CBO120" s="727"/>
      <c r="CBR120" s="403"/>
      <c r="CBS120" s="403"/>
      <c r="CCE120" s="727"/>
      <c r="CCH120" s="403"/>
      <c r="CCI120" s="403"/>
      <c r="CCU120" s="727"/>
      <c r="CCX120" s="403"/>
      <c r="CCY120" s="403"/>
      <c r="CDK120" s="727"/>
      <c r="CDN120" s="403"/>
      <c r="CDO120" s="403"/>
      <c r="CEA120" s="727"/>
      <c r="CED120" s="403"/>
      <c r="CEE120" s="403"/>
      <c r="CEQ120" s="727"/>
      <c r="CET120" s="403"/>
      <c r="CEU120" s="403"/>
      <c r="CFG120" s="727"/>
      <c r="CFJ120" s="403"/>
      <c r="CFK120" s="403"/>
      <c r="CFW120" s="727"/>
      <c r="CFZ120" s="403"/>
      <c r="CGA120" s="403"/>
      <c r="CGM120" s="727"/>
      <c r="CGP120" s="403"/>
      <c r="CGQ120" s="403"/>
      <c r="CHC120" s="727"/>
      <c r="CHF120" s="403"/>
      <c r="CHG120" s="403"/>
      <c r="CHS120" s="727"/>
      <c r="CHV120" s="403"/>
      <c r="CHW120" s="403"/>
      <c r="CII120" s="727"/>
      <c r="CIL120" s="403"/>
      <c r="CIM120" s="403"/>
      <c r="CIY120" s="727"/>
      <c r="CJB120" s="403"/>
      <c r="CJC120" s="403"/>
      <c r="CJO120" s="727"/>
      <c r="CJR120" s="403"/>
      <c r="CJS120" s="403"/>
      <c r="CKE120" s="727"/>
      <c r="CKH120" s="403"/>
      <c r="CKI120" s="403"/>
      <c r="CKU120" s="727"/>
      <c r="CKX120" s="403"/>
      <c r="CKY120" s="403"/>
      <c r="CLK120" s="727"/>
      <c r="CLN120" s="403"/>
      <c r="CLO120" s="403"/>
      <c r="CMA120" s="727"/>
      <c r="CMD120" s="403"/>
      <c r="CME120" s="403"/>
      <c r="CMQ120" s="727"/>
      <c r="CMT120" s="403"/>
      <c r="CMU120" s="403"/>
      <c r="CNG120" s="727"/>
      <c r="CNJ120" s="403"/>
      <c r="CNK120" s="403"/>
      <c r="CNW120" s="727"/>
      <c r="CNZ120" s="403"/>
      <c r="COA120" s="403"/>
      <c r="COM120" s="727"/>
      <c r="COP120" s="403"/>
      <c r="COQ120" s="403"/>
      <c r="CPC120" s="727"/>
      <c r="CPF120" s="403"/>
      <c r="CPG120" s="403"/>
      <c r="CPS120" s="727"/>
      <c r="CPV120" s="403"/>
      <c r="CPW120" s="403"/>
      <c r="CQI120" s="727"/>
      <c r="CQL120" s="403"/>
      <c r="CQM120" s="403"/>
      <c r="CQY120" s="727"/>
      <c r="CRB120" s="403"/>
      <c r="CRC120" s="403"/>
      <c r="CRO120" s="727"/>
      <c r="CRR120" s="403"/>
      <c r="CRS120" s="403"/>
      <c r="CSE120" s="727"/>
      <c r="CSH120" s="403"/>
      <c r="CSI120" s="403"/>
      <c r="CSU120" s="727"/>
      <c r="CSX120" s="403"/>
      <c r="CSY120" s="403"/>
      <c r="CTK120" s="727"/>
      <c r="CTN120" s="403"/>
      <c r="CTO120" s="403"/>
      <c r="CUA120" s="727"/>
      <c r="CUD120" s="403"/>
      <c r="CUE120" s="403"/>
      <c r="CUQ120" s="727"/>
      <c r="CUT120" s="403"/>
      <c r="CUU120" s="403"/>
      <c r="CVG120" s="727"/>
      <c r="CVJ120" s="403"/>
      <c r="CVK120" s="403"/>
      <c r="CVW120" s="727"/>
      <c r="CVZ120" s="403"/>
      <c r="CWA120" s="403"/>
      <c r="CWM120" s="727"/>
      <c r="CWP120" s="403"/>
      <c r="CWQ120" s="403"/>
      <c r="CXC120" s="727"/>
      <c r="CXF120" s="403"/>
      <c r="CXG120" s="403"/>
      <c r="CXS120" s="727"/>
      <c r="CXV120" s="403"/>
      <c r="CXW120" s="403"/>
      <c r="CYI120" s="727"/>
      <c r="CYL120" s="403"/>
      <c r="CYM120" s="403"/>
      <c r="CYY120" s="727"/>
      <c r="CZB120" s="403"/>
      <c r="CZC120" s="403"/>
      <c r="CZO120" s="727"/>
      <c r="CZR120" s="403"/>
      <c r="CZS120" s="403"/>
      <c r="DAE120" s="727"/>
      <c r="DAH120" s="403"/>
      <c r="DAI120" s="403"/>
      <c r="DAU120" s="727"/>
      <c r="DAX120" s="403"/>
      <c r="DAY120" s="403"/>
      <c r="DBK120" s="727"/>
      <c r="DBN120" s="403"/>
      <c r="DBO120" s="403"/>
      <c r="DCA120" s="727"/>
      <c r="DCD120" s="403"/>
      <c r="DCE120" s="403"/>
      <c r="DCQ120" s="727"/>
      <c r="DCT120" s="403"/>
      <c r="DCU120" s="403"/>
      <c r="DDG120" s="727"/>
      <c r="DDJ120" s="403"/>
      <c r="DDK120" s="403"/>
      <c r="DDW120" s="727"/>
      <c r="DDZ120" s="403"/>
      <c r="DEA120" s="403"/>
      <c r="DEM120" s="727"/>
      <c r="DEP120" s="403"/>
      <c r="DEQ120" s="403"/>
      <c r="DFC120" s="727"/>
      <c r="DFF120" s="403"/>
      <c r="DFG120" s="403"/>
      <c r="DFS120" s="727"/>
      <c r="DFV120" s="403"/>
      <c r="DFW120" s="403"/>
      <c r="DGI120" s="727"/>
      <c r="DGL120" s="403"/>
      <c r="DGM120" s="403"/>
      <c r="DGY120" s="727"/>
      <c r="DHB120" s="403"/>
      <c r="DHC120" s="403"/>
      <c r="DHO120" s="727"/>
      <c r="DHR120" s="403"/>
      <c r="DHS120" s="403"/>
      <c r="DIE120" s="727"/>
      <c r="DIH120" s="403"/>
      <c r="DII120" s="403"/>
      <c r="DIU120" s="727"/>
      <c r="DIX120" s="403"/>
      <c r="DIY120" s="403"/>
      <c r="DJK120" s="727"/>
      <c r="DJN120" s="403"/>
      <c r="DJO120" s="403"/>
      <c r="DKA120" s="727"/>
      <c r="DKD120" s="403"/>
      <c r="DKE120" s="403"/>
      <c r="DKQ120" s="727"/>
      <c r="DKT120" s="403"/>
      <c r="DKU120" s="403"/>
      <c r="DLG120" s="727"/>
      <c r="DLJ120" s="403"/>
      <c r="DLK120" s="403"/>
      <c r="DLW120" s="727"/>
      <c r="DLZ120" s="403"/>
      <c r="DMA120" s="403"/>
      <c r="DMM120" s="727"/>
      <c r="DMP120" s="403"/>
      <c r="DMQ120" s="403"/>
      <c r="DNC120" s="727"/>
      <c r="DNF120" s="403"/>
      <c r="DNG120" s="403"/>
      <c r="DNS120" s="727"/>
      <c r="DNV120" s="403"/>
      <c r="DNW120" s="403"/>
      <c r="DOI120" s="727"/>
      <c r="DOL120" s="403"/>
      <c r="DOM120" s="403"/>
      <c r="DOY120" s="727"/>
      <c r="DPB120" s="403"/>
      <c r="DPC120" s="403"/>
      <c r="DPO120" s="727"/>
      <c r="DPR120" s="403"/>
      <c r="DPS120" s="403"/>
      <c r="DQE120" s="727"/>
      <c r="DQH120" s="403"/>
      <c r="DQI120" s="403"/>
      <c r="DQU120" s="727"/>
      <c r="DQX120" s="403"/>
      <c r="DQY120" s="403"/>
      <c r="DRK120" s="727"/>
      <c r="DRN120" s="403"/>
      <c r="DRO120" s="403"/>
      <c r="DSA120" s="727"/>
      <c r="DSD120" s="403"/>
      <c r="DSE120" s="403"/>
      <c r="DSQ120" s="727"/>
      <c r="DST120" s="403"/>
      <c r="DSU120" s="403"/>
      <c r="DTG120" s="727"/>
      <c r="DTJ120" s="403"/>
      <c r="DTK120" s="403"/>
      <c r="DTW120" s="727"/>
      <c r="DTZ120" s="403"/>
      <c r="DUA120" s="403"/>
      <c r="DUM120" s="727"/>
      <c r="DUP120" s="403"/>
      <c r="DUQ120" s="403"/>
      <c r="DVC120" s="727"/>
      <c r="DVF120" s="403"/>
      <c r="DVG120" s="403"/>
      <c r="DVS120" s="727"/>
      <c r="DVV120" s="403"/>
      <c r="DVW120" s="403"/>
      <c r="DWI120" s="727"/>
      <c r="DWL120" s="403"/>
      <c r="DWM120" s="403"/>
      <c r="DWY120" s="727"/>
      <c r="DXB120" s="403"/>
      <c r="DXC120" s="403"/>
      <c r="DXO120" s="727"/>
      <c r="DXR120" s="403"/>
      <c r="DXS120" s="403"/>
      <c r="DYE120" s="727"/>
      <c r="DYH120" s="403"/>
      <c r="DYI120" s="403"/>
      <c r="DYU120" s="727"/>
      <c r="DYX120" s="403"/>
      <c r="DYY120" s="403"/>
      <c r="DZK120" s="727"/>
      <c r="DZN120" s="403"/>
      <c r="DZO120" s="403"/>
      <c r="EAA120" s="727"/>
      <c r="EAD120" s="403"/>
      <c r="EAE120" s="403"/>
      <c r="EAQ120" s="727"/>
      <c r="EAT120" s="403"/>
      <c r="EAU120" s="403"/>
      <c r="EBG120" s="727"/>
      <c r="EBJ120" s="403"/>
      <c r="EBK120" s="403"/>
      <c r="EBW120" s="727"/>
      <c r="EBZ120" s="403"/>
      <c r="ECA120" s="403"/>
      <c r="ECM120" s="727"/>
      <c r="ECP120" s="403"/>
      <c r="ECQ120" s="403"/>
      <c r="EDC120" s="727"/>
      <c r="EDF120" s="403"/>
      <c r="EDG120" s="403"/>
      <c r="EDS120" s="727"/>
      <c r="EDV120" s="403"/>
      <c r="EDW120" s="403"/>
      <c r="EEI120" s="727"/>
      <c r="EEL120" s="403"/>
      <c r="EEM120" s="403"/>
      <c r="EEY120" s="727"/>
      <c r="EFB120" s="403"/>
      <c r="EFC120" s="403"/>
      <c r="EFO120" s="727"/>
      <c r="EFR120" s="403"/>
      <c r="EFS120" s="403"/>
      <c r="EGE120" s="727"/>
      <c r="EGH120" s="403"/>
      <c r="EGI120" s="403"/>
      <c r="EGU120" s="727"/>
      <c r="EGX120" s="403"/>
      <c r="EGY120" s="403"/>
      <c r="EHK120" s="727"/>
      <c r="EHN120" s="403"/>
      <c r="EHO120" s="403"/>
      <c r="EIA120" s="727"/>
      <c r="EID120" s="403"/>
      <c r="EIE120" s="403"/>
      <c r="EIQ120" s="727"/>
      <c r="EIT120" s="403"/>
      <c r="EIU120" s="403"/>
      <c r="EJG120" s="727"/>
      <c r="EJJ120" s="403"/>
      <c r="EJK120" s="403"/>
      <c r="EJW120" s="727"/>
      <c r="EJZ120" s="403"/>
      <c r="EKA120" s="403"/>
      <c r="EKM120" s="727"/>
      <c r="EKP120" s="403"/>
      <c r="EKQ120" s="403"/>
      <c r="ELC120" s="727"/>
      <c r="ELF120" s="403"/>
      <c r="ELG120" s="403"/>
      <c r="ELS120" s="727"/>
      <c r="ELV120" s="403"/>
      <c r="ELW120" s="403"/>
      <c r="EMI120" s="727"/>
      <c r="EML120" s="403"/>
      <c r="EMM120" s="403"/>
      <c r="EMY120" s="727"/>
      <c r="ENB120" s="403"/>
      <c r="ENC120" s="403"/>
      <c r="ENO120" s="727"/>
      <c r="ENR120" s="403"/>
      <c r="ENS120" s="403"/>
      <c r="EOE120" s="727"/>
      <c r="EOH120" s="403"/>
      <c r="EOI120" s="403"/>
      <c r="EOU120" s="727"/>
      <c r="EOX120" s="403"/>
      <c r="EOY120" s="403"/>
      <c r="EPK120" s="727"/>
      <c r="EPN120" s="403"/>
      <c r="EPO120" s="403"/>
      <c r="EQA120" s="727"/>
      <c r="EQD120" s="403"/>
      <c r="EQE120" s="403"/>
      <c r="EQQ120" s="727"/>
      <c r="EQT120" s="403"/>
      <c r="EQU120" s="403"/>
      <c r="ERG120" s="727"/>
      <c r="ERJ120" s="403"/>
      <c r="ERK120" s="403"/>
      <c r="ERW120" s="727"/>
      <c r="ERZ120" s="403"/>
      <c r="ESA120" s="403"/>
      <c r="ESM120" s="727"/>
      <c r="ESP120" s="403"/>
      <c r="ESQ120" s="403"/>
      <c r="ETC120" s="727"/>
      <c r="ETF120" s="403"/>
      <c r="ETG120" s="403"/>
      <c r="ETS120" s="727"/>
      <c r="ETV120" s="403"/>
      <c r="ETW120" s="403"/>
      <c r="EUI120" s="727"/>
      <c r="EUL120" s="403"/>
      <c r="EUM120" s="403"/>
      <c r="EUY120" s="727"/>
      <c r="EVB120" s="403"/>
      <c r="EVC120" s="403"/>
      <c r="EVO120" s="727"/>
      <c r="EVR120" s="403"/>
      <c r="EVS120" s="403"/>
      <c r="EWE120" s="727"/>
      <c r="EWH120" s="403"/>
      <c r="EWI120" s="403"/>
      <c r="EWU120" s="727"/>
      <c r="EWX120" s="403"/>
      <c r="EWY120" s="403"/>
      <c r="EXK120" s="727"/>
      <c r="EXN120" s="403"/>
      <c r="EXO120" s="403"/>
      <c r="EYA120" s="727"/>
      <c r="EYD120" s="403"/>
      <c r="EYE120" s="403"/>
      <c r="EYQ120" s="727"/>
      <c r="EYT120" s="403"/>
      <c r="EYU120" s="403"/>
      <c r="EZG120" s="727"/>
      <c r="EZJ120" s="403"/>
      <c r="EZK120" s="403"/>
      <c r="EZW120" s="727"/>
      <c r="EZZ120" s="403"/>
      <c r="FAA120" s="403"/>
      <c r="FAM120" s="727"/>
      <c r="FAP120" s="403"/>
      <c r="FAQ120" s="403"/>
      <c r="FBC120" s="727"/>
      <c r="FBF120" s="403"/>
      <c r="FBG120" s="403"/>
      <c r="FBS120" s="727"/>
      <c r="FBV120" s="403"/>
      <c r="FBW120" s="403"/>
      <c r="FCI120" s="727"/>
      <c r="FCL120" s="403"/>
      <c r="FCM120" s="403"/>
      <c r="FCY120" s="727"/>
      <c r="FDB120" s="403"/>
      <c r="FDC120" s="403"/>
      <c r="FDO120" s="727"/>
      <c r="FDR120" s="403"/>
      <c r="FDS120" s="403"/>
      <c r="FEE120" s="727"/>
      <c r="FEH120" s="403"/>
      <c r="FEI120" s="403"/>
      <c r="FEU120" s="727"/>
      <c r="FEX120" s="403"/>
      <c r="FEY120" s="403"/>
      <c r="FFK120" s="727"/>
      <c r="FFN120" s="403"/>
      <c r="FFO120" s="403"/>
      <c r="FGA120" s="727"/>
      <c r="FGD120" s="403"/>
      <c r="FGE120" s="403"/>
      <c r="FGQ120" s="727"/>
      <c r="FGT120" s="403"/>
      <c r="FGU120" s="403"/>
      <c r="FHG120" s="727"/>
      <c r="FHJ120" s="403"/>
      <c r="FHK120" s="403"/>
      <c r="FHW120" s="727"/>
      <c r="FHZ120" s="403"/>
      <c r="FIA120" s="403"/>
      <c r="FIM120" s="727"/>
      <c r="FIP120" s="403"/>
      <c r="FIQ120" s="403"/>
      <c r="FJC120" s="727"/>
      <c r="FJF120" s="403"/>
      <c r="FJG120" s="403"/>
      <c r="FJS120" s="727"/>
      <c r="FJV120" s="403"/>
      <c r="FJW120" s="403"/>
      <c r="FKI120" s="727"/>
      <c r="FKL120" s="403"/>
      <c r="FKM120" s="403"/>
      <c r="FKY120" s="727"/>
      <c r="FLB120" s="403"/>
      <c r="FLC120" s="403"/>
      <c r="FLO120" s="727"/>
      <c r="FLR120" s="403"/>
      <c r="FLS120" s="403"/>
      <c r="FME120" s="727"/>
      <c r="FMH120" s="403"/>
      <c r="FMI120" s="403"/>
      <c r="FMU120" s="727"/>
      <c r="FMX120" s="403"/>
      <c r="FMY120" s="403"/>
      <c r="FNK120" s="727"/>
      <c r="FNN120" s="403"/>
      <c r="FNO120" s="403"/>
      <c r="FOA120" s="727"/>
      <c r="FOD120" s="403"/>
      <c r="FOE120" s="403"/>
      <c r="FOQ120" s="727"/>
      <c r="FOT120" s="403"/>
      <c r="FOU120" s="403"/>
      <c r="FPG120" s="727"/>
      <c r="FPJ120" s="403"/>
      <c r="FPK120" s="403"/>
      <c r="FPW120" s="727"/>
      <c r="FPZ120" s="403"/>
      <c r="FQA120" s="403"/>
      <c r="FQM120" s="727"/>
      <c r="FQP120" s="403"/>
      <c r="FQQ120" s="403"/>
      <c r="FRC120" s="727"/>
      <c r="FRF120" s="403"/>
      <c r="FRG120" s="403"/>
      <c r="FRS120" s="727"/>
      <c r="FRV120" s="403"/>
      <c r="FRW120" s="403"/>
      <c r="FSI120" s="727"/>
      <c r="FSL120" s="403"/>
      <c r="FSM120" s="403"/>
      <c r="FSY120" s="727"/>
      <c r="FTB120" s="403"/>
      <c r="FTC120" s="403"/>
      <c r="FTO120" s="727"/>
      <c r="FTR120" s="403"/>
      <c r="FTS120" s="403"/>
      <c r="FUE120" s="727"/>
      <c r="FUH120" s="403"/>
      <c r="FUI120" s="403"/>
      <c r="FUU120" s="727"/>
      <c r="FUX120" s="403"/>
      <c r="FUY120" s="403"/>
      <c r="FVK120" s="727"/>
      <c r="FVN120" s="403"/>
      <c r="FVO120" s="403"/>
      <c r="FWA120" s="727"/>
      <c r="FWD120" s="403"/>
      <c r="FWE120" s="403"/>
      <c r="FWQ120" s="727"/>
      <c r="FWT120" s="403"/>
      <c r="FWU120" s="403"/>
      <c r="FXG120" s="727"/>
      <c r="FXJ120" s="403"/>
      <c r="FXK120" s="403"/>
      <c r="FXW120" s="727"/>
      <c r="FXZ120" s="403"/>
      <c r="FYA120" s="403"/>
      <c r="FYM120" s="727"/>
      <c r="FYP120" s="403"/>
      <c r="FYQ120" s="403"/>
      <c r="FZC120" s="727"/>
      <c r="FZF120" s="403"/>
      <c r="FZG120" s="403"/>
      <c r="FZS120" s="727"/>
      <c r="FZV120" s="403"/>
      <c r="FZW120" s="403"/>
      <c r="GAI120" s="727"/>
      <c r="GAL120" s="403"/>
      <c r="GAM120" s="403"/>
      <c r="GAY120" s="727"/>
      <c r="GBB120" s="403"/>
      <c r="GBC120" s="403"/>
      <c r="GBO120" s="727"/>
      <c r="GBR120" s="403"/>
      <c r="GBS120" s="403"/>
      <c r="GCE120" s="727"/>
      <c r="GCH120" s="403"/>
      <c r="GCI120" s="403"/>
      <c r="GCU120" s="727"/>
      <c r="GCX120" s="403"/>
      <c r="GCY120" s="403"/>
      <c r="GDK120" s="727"/>
      <c r="GDN120" s="403"/>
      <c r="GDO120" s="403"/>
      <c r="GEA120" s="727"/>
      <c r="GED120" s="403"/>
      <c r="GEE120" s="403"/>
      <c r="GEQ120" s="727"/>
      <c r="GET120" s="403"/>
      <c r="GEU120" s="403"/>
      <c r="GFG120" s="727"/>
      <c r="GFJ120" s="403"/>
      <c r="GFK120" s="403"/>
      <c r="GFW120" s="727"/>
      <c r="GFZ120" s="403"/>
      <c r="GGA120" s="403"/>
      <c r="GGM120" s="727"/>
      <c r="GGP120" s="403"/>
      <c r="GGQ120" s="403"/>
      <c r="GHC120" s="727"/>
      <c r="GHF120" s="403"/>
      <c r="GHG120" s="403"/>
      <c r="GHS120" s="727"/>
      <c r="GHV120" s="403"/>
      <c r="GHW120" s="403"/>
      <c r="GII120" s="727"/>
      <c r="GIL120" s="403"/>
      <c r="GIM120" s="403"/>
      <c r="GIY120" s="727"/>
      <c r="GJB120" s="403"/>
      <c r="GJC120" s="403"/>
      <c r="GJO120" s="727"/>
      <c r="GJR120" s="403"/>
      <c r="GJS120" s="403"/>
      <c r="GKE120" s="727"/>
      <c r="GKH120" s="403"/>
      <c r="GKI120" s="403"/>
      <c r="GKU120" s="727"/>
      <c r="GKX120" s="403"/>
      <c r="GKY120" s="403"/>
      <c r="GLK120" s="727"/>
      <c r="GLN120" s="403"/>
      <c r="GLO120" s="403"/>
      <c r="GMA120" s="727"/>
      <c r="GMD120" s="403"/>
      <c r="GME120" s="403"/>
      <c r="GMQ120" s="727"/>
      <c r="GMT120" s="403"/>
      <c r="GMU120" s="403"/>
      <c r="GNG120" s="727"/>
      <c r="GNJ120" s="403"/>
      <c r="GNK120" s="403"/>
      <c r="GNW120" s="727"/>
      <c r="GNZ120" s="403"/>
      <c r="GOA120" s="403"/>
      <c r="GOM120" s="727"/>
      <c r="GOP120" s="403"/>
      <c r="GOQ120" s="403"/>
      <c r="GPC120" s="727"/>
      <c r="GPF120" s="403"/>
      <c r="GPG120" s="403"/>
      <c r="GPS120" s="727"/>
      <c r="GPV120" s="403"/>
      <c r="GPW120" s="403"/>
      <c r="GQI120" s="727"/>
      <c r="GQL120" s="403"/>
      <c r="GQM120" s="403"/>
      <c r="GQY120" s="727"/>
      <c r="GRB120" s="403"/>
      <c r="GRC120" s="403"/>
      <c r="GRO120" s="727"/>
      <c r="GRR120" s="403"/>
      <c r="GRS120" s="403"/>
      <c r="GSE120" s="727"/>
      <c r="GSH120" s="403"/>
      <c r="GSI120" s="403"/>
      <c r="GSU120" s="727"/>
      <c r="GSX120" s="403"/>
      <c r="GSY120" s="403"/>
      <c r="GTK120" s="727"/>
      <c r="GTN120" s="403"/>
      <c r="GTO120" s="403"/>
      <c r="GUA120" s="727"/>
      <c r="GUD120" s="403"/>
      <c r="GUE120" s="403"/>
      <c r="GUQ120" s="727"/>
      <c r="GUT120" s="403"/>
      <c r="GUU120" s="403"/>
      <c r="GVG120" s="727"/>
      <c r="GVJ120" s="403"/>
      <c r="GVK120" s="403"/>
      <c r="GVW120" s="727"/>
      <c r="GVZ120" s="403"/>
      <c r="GWA120" s="403"/>
      <c r="GWM120" s="727"/>
      <c r="GWP120" s="403"/>
      <c r="GWQ120" s="403"/>
      <c r="GXC120" s="727"/>
      <c r="GXF120" s="403"/>
      <c r="GXG120" s="403"/>
      <c r="GXS120" s="727"/>
      <c r="GXV120" s="403"/>
      <c r="GXW120" s="403"/>
      <c r="GYI120" s="727"/>
      <c r="GYL120" s="403"/>
      <c r="GYM120" s="403"/>
      <c r="GYY120" s="727"/>
      <c r="GZB120" s="403"/>
      <c r="GZC120" s="403"/>
      <c r="GZO120" s="727"/>
      <c r="GZR120" s="403"/>
      <c r="GZS120" s="403"/>
      <c r="HAE120" s="727"/>
      <c r="HAH120" s="403"/>
      <c r="HAI120" s="403"/>
      <c r="HAU120" s="727"/>
      <c r="HAX120" s="403"/>
      <c r="HAY120" s="403"/>
      <c r="HBK120" s="727"/>
      <c r="HBN120" s="403"/>
      <c r="HBO120" s="403"/>
      <c r="HCA120" s="727"/>
      <c r="HCD120" s="403"/>
      <c r="HCE120" s="403"/>
      <c r="HCQ120" s="727"/>
      <c r="HCT120" s="403"/>
      <c r="HCU120" s="403"/>
      <c r="HDG120" s="727"/>
      <c r="HDJ120" s="403"/>
      <c r="HDK120" s="403"/>
      <c r="HDW120" s="727"/>
      <c r="HDZ120" s="403"/>
      <c r="HEA120" s="403"/>
      <c r="HEM120" s="727"/>
      <c r="HEP120" s="403"/>
      <c r="HEQ120" s="403"/>
      <c r="HFC120" s="727"/>
      <c r="HFF120" s="403"/>
      <c r="HFG120" s="403"/>
      <c r="HFS120" s="727"/>
      <c r="HFV120" s="403"/>
      <c r="HFW120" s="403"/>
      <c r="HGI120" s="727"/>
      <c r="HGL120" s="403"/>
      <c r="HGM120" s="403"/>
      <c r="HGY120" s="727"/>
      <c r="HHB120" s="403"/>
      <c r="HHC120" s="403"/>
      <c r="HHO120" s="727"/>
      <c r="HHR120" s="403"/>
      <c r="HHS120" s="403"/>
      <c r="HIE120" s="727"/>
      <c r="HIH120" s="403"/>
      <c r="HII120" s="403"/>
      <c r="HIU120" s="727"/>
      <c r="HIX120" s="403"/>
      <c r="HIY120" s="403"/>
      <c r="HJK120" s="727"/>
      <c r="HJN120" s="403"/>
      <c r="HJO120" s="403"/>
      <c r="HKA120" s="727"/>
      <c r="HKD120" s="403"/>
      <c r="HKE120" s="403"/>
      <c r="HKQ120" s="727"/>
      <c r="HKT120" s="403"/>
      <c r="HKU120" s="403"/>
      <c r="HLG120" s="727"/>
      <c r="HLJ120" s="403"/>
      <c r="HLK120" s="403"/>
      <c r="HLW120" s="727"/>
      <c r="HLZ120" s="403"/>
      <c r="HMA120" s="403"/>
      <c r="HMM120" s="727"/>
      <c r="HMP120" s="403"/>
      <c r="HMQ120" s="403"/>
      <c r="HNC120" s="727"/>
      <c r="HNF120" s="403"/>
      <c r="HNG120" s="403"/>
      <c r="HNS120" s="727"/>
      <c r="HNV120" s="403"/>
      <c r="HNW120" s="403"/>
      <c r="HOI120" s="727"/>
      <c r="HOL120" s="403"/>
      <c r="HOM120" s="403"/>
      <c r="HOY120" s="727"/>
      <c r="HPB120" s="403"/>
      <c r="HPC120" s="403"/>
      <c r="HPO120" s="727"/>
      <c r="HPR120" s="403"/>
      <c r="HPS120" s="403"/>
      <c r="HQE120" s="727"/>
      <c r="HQH120" s="403"/>
      <c r="HQI120" s="403"/>
      <c r="HQU120" s="727"/>
      <c r="HQX120" s="403"/>
      <c r="HQY120" s="403"/>
      <c r="HRK120" s="727"/>
      <c r="HRN120" s="403"/>
      <c r="HRO120" s="403"/>
      <c r="HSA120" s="727"/>
      <c r="HSD120" s="403"/>
      <c r="HSE120" s="403"/>
      <c r="HSQ120" s="727"/>
      <c r="HST120" s="403"/>
      <c r="HSU120" s="403"/>
      <c r="HTG120" s="727"/>
      <c r="HTJ120" s="403"/>
      <c r="HTK120" s="403"/>
      <c r="HTW120" s="727"/>
      <c r="HTZ120" s="403"/>
      <c r="HUA120" s="403"/>
      <c r="HUM120" s="727"/>
      <c r="HUP120" s="403"/>
      <c r="HUQ120" s="403"/>
      <c r="HVC120" s="727"/>
      <c r="HVF120" s="403"/>
      <c r="HVG120" s="403"/>
      <c r="HVS120" s="727"/>
      <c r="HVV120" s="403"/>
      <c r="HVW120" s="403"/>
      <c r="HWI120" s="727"/>
      <c r="HWL120" s="403"/>
      <c r="HWM120" s="403"/>
      <c r="HWY120" s="727"/>
      <c r="HXB120" s="403"/>
      <c r="HXC120" s="403"/>
      <c r="HXO120" s="727"/>
      <c r="HXR120" s="403"/>
      <c r="HXS120" s="403"/>
      <c r="HYE120" s="727"/>
      <c r="HYH120" s="403"/>
      <c r="HYI120" s="403"/>
      <c r="HYU120" s="727"/>
      <c r="HYX120" s="403"/>
      <c r="HYY120" s="403"/>
      <c r="HZK120" s="727"/>
      <c r="HZN120" s="403"/>
      <c r="HZO120" s="403"/>
      <c r="IAA120" s="727"/>
      <c r="IAD120" s="403"/>
      <c r="IAE120" s="403"/>
      <c r="IAQ120" s="727"/>
      <c r="IAT120" s="403"/>
      <c r="IAU120" s="403"/>
      <c r="IBG120" s="727"/>
      <c r="IBJ120" s="403"/>
      <c r="IBK120" s="403"/>
      <c r="IBW120" s="727"/>
      <c r="IBZ120" s="403"/>
      <c r="ICA120" s="403"/>
      <c r="ICM120" s="727"/>
      <c r="ICP120" s="403"/>
      <c r="ICQ120" s="403"/>
      <c r="IDC120" s="727"/>
      <c r="IDF120" s="403"/>
      <c r="IDG120" s="403"/>
      <c r="IDS120" s="727"/>
      <c r="IDV120" s="403"/>
      <c r="IDW120" s="403"/>
      <c r="IEI120" s="727"/>
      <c r="IEL120" s="403"/>
      <c r="IEM120" s="403"/>
      <c r="IEY120" s="727"/>
      <c r="IFB120" s="403"/>
      <c r="IFC120" s="403"/>
      <c r="IFO120" s="727"/>
      <c r="IFR120" s="403"/>
      <c r="IFS120" s="403"/>
      <c r="IGE120" s="727"/>
      <c r="IGH120" s="403"/>
      <c r="IGI120" s="403"/>
      <c r="IGU120" s="727"/>
      <c r="IGX120" s="403"/>
      <c r="IGY120" s="403"/>
      <c r="IHK120" s="727"/>
      <c r="IHN120" s="403"/>
      <c r="IHO120" s="403"/>
      <c r="IIA120" s="727"/>
      <c r="IID120" s="403"/>
      <c r="IIE120" s="403"/>
      <c r="IIQ120" s="727"/>
      <c r="IIT120" s="403"/>
      <c r="IIU120" s="403"/>
      <c r="IJG120" s="727"/>
      <c r="IJJ120" s="403"/>
      <c r="IJK120" s="403"/>
      <c r="IJW120" s="727"/>
      <c r="IJZ120" s="403"/>
      <c r="IKA120" s="403"/>
      <c r="IKM120" s="727"/>
      <c r="IKP120" s="403"/>
      <c r="IKQ120" s="403"/>
      <c r="ILC120" s="727"/>
      <c r="ILF120" s="403"/>
      <c r="ILG120" s="403"/>
      <c r="ILS120" s="727"/>
      <c r="ILV120" s="403"/>
      <c r="ILW120" s="403"/>
      <c r="IMI120" s="727"/>
      <c r="IML120" s="403"/>
      <c r="IMM120" s="403"/>
      <c r="IMY120" s="727"/>
      <c r="INB120" s="403"/>
      <c r="INC120" s="403"/>
      <c r="INO120" s="727"/>
      <c r="INR120" s="403"/>
      <c r="INS120" s="403"/>
      <c r="IOE120" s="727"/>
      <c r="IOH120" s="403"/>
      <c r="IOI120" s="403"/>
      <c r="IOU120" s="727"/>
      <c r="IOX120" s="403"/>
      <c r="IOY120" s="403"/>
      <c r="IPK120" s="727"/>
      <c r="IPN120" s="403"/>
      <c r="IPO120" s="403"/>
      <c r="IQA120" s="727"/>
      <c r="IQD120" s="403"/>
      <c r="IQE120" s="403"/>
      <c r="IQQ120" s="727"/>
      <c r="IQT120" s="403"/>
      <c r="IQU120" s="403"/>
      <c r="IRG120" s="727"/>
      <c r="IRJ120" s="403"/>
      <c r="IRK120" s="403"/>
      <c r="IRW120" s="727"/>
      <c r="IRZ120" s="403"/>
      <c r="ISA120" s="403"/>
      <c r="ISM120" s="727"/>
      <c r="ISP120" s="403"/>
      <c r="ISQ120" s="403"/>
      <c r="ITC120" s="727"/>
      <c r="ITF120" s="403"/>
      <c r="ITG120" s="403"/>
      <c r="ITS120" s="727"/>
      <c r="ITV120" s="403"/>
      <c r="ITW120" s="403"/>
      <c r="IUI120" s="727"/>
      <c r="IUL120" s="403"/>
      <c r="IUM120" s="403"/>
      <c r="IUY120" s="727"/>
      <c r="IVB120" s="403"/>
      <c r="IVC120" s="403"/>
      <c r="IVO120" s="727"/>
      <c r="IVR120" s="403"/>
      <c r="IVS120" s="403"/>
      <c r="IWE120" s="727"/>
      <c r="IWH120" s="403"/>
      <c r="IWI120" s="403"/>
      <c r="IWU120" s="727"/>
      <c r="IWX120" s="403"/>
      <c r="IWY120" s="403"/>
      <c r="IXK120" s="727"/>
      <c r="IXN120" s="403"/>
      <c r="IXO120" s="403"/>
      <c r="IYA120" s="727"/>
      <c r="IYD120" s="403"/>
      <c r="IYE120" s="403"/>
      <c r="IYQ120" s="727"/>
      <c r="IYT120" s="403"/>
      <c r="IYU120" s="403"/>
      <c r="IZG120" s="727"/>
      <c r="IZJ120" s="403"/>
      <c r="IZK120" s="403"/>
      <c r="IZW120" s="727"/>
      <c r="IZZ120" s="403"/>
      <c r="JAA120" s="403"/>
      <c r="JAM120" s="727"/>
      <c r="JAP120" s="403"/>
      <c r="JAQ120" s="403"/>
      <c r="JBC120" s="727"/>
      <c r="JBF120" s="403"/>
      <c r="JBG120" s="403"/>
      <c r="JBS120" s="727"/>
      <c r="JBV120" s="403"/>
      <c r="JBW120" s="403"/>
      <c r="JCI120" s="727"/>
      <c r="JCL120" s="403"/>
      <c r="JCM120" s="403"/>
      <c r="JCY120" s="727"/>
      <c r="JDB120" s="403"/>
      <c r="JDC120" s="403"/>
      <c r="JDO120" s="727"/>
      <c r="JDR120" s="403"/>
      <c r="JDS120" s="403"/>
      <c r="JEE120" s="727"/>
      <c r="JEH120" s="403"/>
      <c r="JEI120" s="403"/>
      <c r="JEU120" s="727"/>
      <c r="JEX120" s="403"/>
      <c r="JEY120" s="403"/>
      <c r="JFK120" s="727"/>
      <c r="JFN120" s="403"/>
      <c r="JFO120" s="403"/>
      <c r="JGA120" s="727"/>
      <c r="JGD120" s="403"/>
      <c r="JGE120" s="403"/>
      <c r="JGQ120" s="727"/>
      <c r="JGT120" s="403"/>
      <c r="JGU120" s="403"/>
      <c r="JHG120" s="727"/>
      <c r="JHJ120" s="403"/>
      <c r="JHK120" s="403"/>
      <c r="JHW120" s="727"/>
      <c r="JHZ120" s="403"/>
      <c r="JIA120" s="403"/>
      <c r="JIM120" s="727"/>
      <c r="JIP120" s="403"/>
      <c r="JIQ120" s="403"/>
      <c r="JJC120" s="727"/>
      <c r="JJF120" s="403"/>
      <c r="JJG120" s="403"/>
      <c r="JJS120" s="727"/>
      <c r="JJV120" s="403"/>
      <c r="JJW120" s="403"/>
      <c r="JKI120" s="727"/>
      <c r="JKL120" s="403"/>
      <c r="JKM120" s="403"/>
      <c r="JKY120" s="727"/>
      <c r="JLB120" s="403"/>
      <c r="JLC120" s="403"/>
      <c r="JLO120" s="727"/>
      <c r="JLR120" s="403"/>
      <c r="JLS120" s="403"/>
      <c r="JME120" s="727"/>
      <c r="JMH120" s="403"/>
      <c r="JMI120" s="403"/>
      <c r="JMU120" s="727"/>
      <c r="JMX120" s="403"/>
      <c r="JMY120" s="403"/>
      <c r="JNK120" s="727"/>
      <c r="JNN120" s="403"/>
      <c r="JNO120" s="403"/>
      <c r="JOA120" s="727"/>
      <c r="JOD120" s="403"/>
      <c r="JOE120" s="403"/>
      <c r="JOQ120" s="727"/>
      <c r="JOT120" s="403"/>
      <c r="JOU120" s="403"/>
      <c r="JPG120" s="727"/>
      <c r="JPJ120" s="403"/>
      <c r="JPK120" s="403"/>
      <c r="JPW120" s="727"/>
      <c r="JPZ120" s="403"/>
      <c r="JQA120" s="403"/>
      <c r="JQM120" s="727"/>
      <c r="JQP120" s="403"/>
      <c r="JQQ120" s="403"/>
      <c r="JRC120" s="727"/>
      <c r="JRF120" s="403"/>
      <c r="JRG120" s="403"/>
      <c r="JRS120" s="727"/>
      <c r="JRV120" s="403"/>
      <c r="JRW120" s="403"/>
      <c r="JSI120" s="727"/>
      <c r="JSL120" s="403"/>
      <c r="JSM120" s="403"/>
      <c r="JSY120" s="727"/>
      <c r="JTB120" s="403"/>
      <c r="JTC120" s="403"/>
      <c r="JTO120" s="727"/>
      <c r="JTR120" s="403"/>
      <c r="JTS120" s="403"/>
      <c r="JUE120" s="727"/>
      <c r="JUH120" s="403"/>
      <c r="JUI120" s="403"/>
      <c r="JUU120" s="727"/>
      <c r="JUX120" s="403"/>
      <c r="JUY120" s="403"/>
      <c r="JVK120" s="727"/>
      <c r="JVN120" s="403"/>
      <c r="JVO120" s="403"/>
      <c r="JWA120" s="727"/>
      <c r="JWD120" s="403"/>
      <c r="JWE120" s="403"/>
      <c r="JWQ120" s="727"/>
      <c r="JWT120" s="403"/>
      <c r="JWU120" s="403"/>
      <c r="JXG120" s="727"/>
      <c r="JXJ120" s="403"/>
      <c r="JXK120" s="403"/>
      <c r="JXW120" s="727"/>
      <c r="JXZ120" s="403"/>
      <c r="JYA120" s="403"/>
      <c r="JYM120" s="727"/>
      <c r="JYP120" s="403"/>
      <c r="JYQ120" s="403"/>
      <c r="JZC120" s="727"/>
      <c r="JZF120" s="403"/>
      <c r="JZG120" s="403"/>
      <c r="JZS120" s="727"/>
      <c r="JZV120" s="403"/>
      <c r="JZW120" s="403"/>
      <c r="KAI120" s="727"/>
      <c r="KAL120" s="403"/>
      <c r="KAM120" s="403"/>
      <c r="KAY120" s="727"/>
      <c r="KBB120" s="403"/>
      <c r="KBC120" s="403"/>
      <c r="KBO120" s="727"/>
      <c r="KBR120" s="403"/>
      <c r="KBS120" s="403"/>
      <c r="KCE120" s="727"/>
      <c r="KCH120" s="403"/>
      <c r="KCI120" s="403"/>
      <c r="KCU120" s="727"/>
      <c r="KCX120" s="403"/>
      <c r="KCY120" s="403"/>
      <c r="KDK120" s="727"/>
      <c r="KDN120" s="403"/>
      <c r="KDO120" s="403"/>
      <c r="KEA120" s="727"/>
      <c r="KED120" s="403"/>
      <c r="KEE120" s="403"/>
      <c r="KEQ120" s="727"/>
      <c r="KET120" s="403"/>
      <c r="KEU120" s="403"/>
      <c r="KFG120" s="727"/>
      <c r="KFJ120" s="403"/>
      <c r="KFK120" s="403"/>
      <c r="KFW120" s="727"/>
      <c r="KFZ120" s="403"/>
      <c r="KGA120" s="403"/>
      <c r="KGM120" s="727"/>
      <c r="KGP120" s="403"/>
      <c r="KGQ120" s="403"/>
      <c r="KHC120" s="727"/>
      <c r="KHF120" s="403"/>
      <c r="KHG120" s="403"/>
      <c r="KHS120" s="727"/>
      <c r="KHV120" s="403"/>
      <c r="KHW120" s="403"/>
      <c r="KII120" s="727"/>
      <c r="KIL120" s="403"/>
      <c r="KIM120" s="403"/>
      <c r="KIY120" s="727"/>
      <c r="KJB120" s="403"/>
      <c r="KJC120" s="403"/>
      <c r="KJO120" s="727"/>
      <c r="KJR120" s="403"/>
      <c r="KJS120" s="403"/>
      <c r="KKE120" s="727"/>
      <c r="KKH120" s="403"/>
      <c r="KKI120" s="403"/>
      <c r="KKU120" s="727"/>
      <c r="KKX120" s="403"/>
      <c r="KKY120" s="403"/>
      <c r="KLK120" s="727"/>
      <c r="KLN120" s="403"/>
      <c r="KLO120" s="403"/>
      <c r="KMA120" s="727"/>
      <c r="KMD120" s="403"/>
      <c r="KME120" s="403"/>
      <c r="KMQ120" s="727"/>
      <c r="KMT120" s="403"/>
      <c r="KMU120" s="403"/>
      <c r="KNG120" s="727"/>
      <c r="KNJ120" s="403"/>
      <c r="KNK120" s="403"/>
      <c r="KNW120" s="727"/>
      <c r="KNZ120" s="403"/>
      <c r="KOA120" s="403"/>
      <c r="KOM120" s="727"/>
      <c r="KOP120" s="403"/>
      <c r="KOQ120" s="403"/>
      <c r="KPC120" s="727"/>
      <c r="KPF120" s="403"/>
      <c r="KPG120" s="403"/>
      <c r="KPS120" s="727"/>
      <c r="KPV120" s="403"/>
      <c r="KPW120" s="403"/>
      <c r="KQI120" s="727"/>
      <c r="KQL120" s="403"/>
      <c r="KQM120" s="403"/>
      <c r="KQY120" s="727"/>
      <c r="KRB120" s="403"/>
      <c r="KRC120" s="403"/>
      <c r="KRO120" s="727"/>
      <c r="KRR120" s="403"/>
      <c r="KRS120" s="403"/>
      <c r="KSE120" s="727"/>
      <c r="KSH120" s="403"/>
      <c r="KSI120" s="403"/>
      <c r="KSU120" s="727"/>
      <c r="KSX120" s="403"/>
      <c r="KSY120" s="403"/>
      <c r="KTK120" s="727"/>
      <c r="KTN120" s="403"/>
      <c r="KTO120" s="403"/>
      <c r="KUA120" s="727"/>
      <c r="KUD120" s="403"/>
      <c r="KUE120" s="403"/>
      <c r="KUQ120" s="727"/>
      <c r="KUT120" s="403"/>
      <c r="KUU120" s="403"/>
      <c r="KVG120" s="727"/>
      <c r="KVJ120" s="403"/>
      <c r="KVK120" s="403"/>
      <c r="KVW120" s="727"/>
      <c r="KVZ120" s="403"/>
      <c r="KWA120" s="403"/>
      <c r="KWM120" s="727"/>
      <c r="KWP120" s="403"/>
      <c r="KWQ120" s="403"/>
      <c r="KXC120" s="727"/>
      <c r="KXF120" s="403"/>
      <c r="KXG120" s="403"/>
      <c r="KXS120" s="727"/>
      <c r="KXV120" s="403"/>
      <c r="KXW120" s="403"/>
      <c r="KYI120" s="727"/>
      <c r="KYL120" s="403"/>
      <c r="KYM120" s="403"/>
      <c r="KYY120" s="727"/>
      <c r="KZB120" s="403"/>
      <c r="KZC120" s="403"/>
      <c r="KZO120" s="727"/>
      <c r="KZR120" s="403"/>
      <c r="KZS120" s="403"/>
      <c r="LAE120" s="727"/>
      <c r="LAH120" s="403"/>
      <c r="LAI120" s="403"/>
      <c r="LAU120" s="727"/>
      <c r="LAX120" s="403"/>
      <c r="LAY120" s="403"/>
      <c r="LBK120" s="727"/>
      <c r="LBN120" s="403"/>
      <c r="LBO120" s="403"/>
      <c r="LCA120" s="727"/>
      <c r="LCD120" s="403"/>
      <c r="LCE120" s="403"/>
      <c r="LCQ120" s="727"/>
      <c r="LCT120" s="403"/>
      <c r="LCU120" s="403"/>
      <c r="LDG120" s="727"/>
      <c r="LDJ120" s="403"/>
      <c r="LDK120" s="403"/>
      <c r="LDW120" s="727"/>
      <c r="LDZ120" s="403"/>
      <c r="LEA120" s="403"/>
      <c r="LEM120" s="727"/>
      <c r="LEP120" s="403"/>
      <c r="LEQ120" s="403"/>
      <c r="LFC120" s="727"/>
      <c r="LFF120" s="403"/>
      <c r="LFG120" s="403"/>
      <c r="LFS120" s="727"/>
      <c r="LFV120" s="403"/>
      <c r="LFW120" s="403"/>
      <c r="LGI120" s="727"/>
      <c r="LGL120" s="403"/>
      <c r="LGM120" s="403"/>
      <c r="LGY120" s="727"/>
      <c r="LHB120" s="403"/>
      <c r="LHC120" s="403"/>
      <c r="LHO120" s="727"/>
      <c r="LHR120" s="403"/>
      <c r="LHS120" s="403"/>
      <c r="LIE120" s="727"/>
      <c r="LIH120" s="403"/>
      <c r="LII120" s="403"/>
      <c r="LIU120" s="727"/>
      <c r="LIX120" s="403"/>
      <c r="LIY120" s="403"/>
      <c r="LJK120" s="727"/>
      <c r="LJN120" s="403"/>
      <c r="LJO120" s="403"/>
      <c r="LKA120" s="727"/>
      <c r="LKD120" s="403"/>
      <c r="LKE120" s="403"/>
      <c r="LKQ120" s="727"/>
      <c r="LKT120" s="403"/>
      <c r="LKU120" s="403"/>
      <c r="LLG120" s="727"/>
      <c r="LLJ120" s="403"/>
      <c r="LLK120" s="403"/>
      <c r="LLW120" s="727"/>
      <c r="LLZ120" s="403"/>
      <c r="LMA120" s="403"/>
      <c r="LMM120" s="727"/>
      <c r="LMP120" s="403"/>
      <c r="LMQ120" s="403"/>
      <c r="LNC120" s="727"/>
      <c r="LNF120" s="403"/>
      <c r="LNG120" s="403"/>
      <c r="LNS120" s="727"/>
      <c r="LNV120" s="403"/>
      <c r="LNW120" s="403"/>
      <c r="LOI120" s="727"/>
      <c r="LOL120" s="403"/>
      <c r="LOM120" s="403"/>
      <c r="LOY120" s="727"/>
      <c r="LPB120" s="403"/>
      <c r="LPC120" s="403"/>
      <c r="LPO120" s="727"/>
      <c r="LPR120" s="403"/>
      <c r="LPS120" s="403"/>
      <c r="LQE120" s="727"/>
      <c r="LQH120" s="403"/>
      <c r="LQI120" s="403"/>
      <c r="LQU120" s="727"/>
      <c r="LQX120" s="403"/>
      <c r="LQY120" s="403"/>
      <c r="LRK120" s="727"/>
      <c r="LRN120" s="403"/>
      <c r="LRO120" s="403"/>
      <c r="LSA120" s="727"/>
      <c r="LSD120" s="403"/>
      <c r="LSE120" s="403"/>
      <c r="LSQ120" s="727"/>
      <c r="LST120" s="403"/>
      <c r="LSU120" s="403"/>
      <c r="LTG120" s="727"/>
      <c r="LTJ120" s="403"/>
      <c r="LTK120" s="403"/>
      <c r="LTW120" s="727"/>
      <c r="LTZ120" s="403"/>
      <c r="LUA120" s="403"/>
      <c r="LUM120" s="727"/>
      <c r="LUP120" s="403"/>
      <c r="LUQ120" s="403"/>
      <c r="LVC120" s="727"/>
      <c r="LVF120" s="403"/>
      <c r="LVG120" s="403"/>
      <c r="LVS120" s="727"/>
      <c r="LVV120" s="403"/>
      <c r="LVW120" s="403"/>
      <c r="LWI120" s="727"/>
      <c r="LWL120" s="403"/>
      <c r="LWM120" s="403"/>
      <c r="LWY120" s="727"/>
      <c r="LXB120" s="403"/>
      <c r="LXC120" s="403"/>
      <c r="LXO120" s="727"/>
      <c r="LXR120" s="403"/>
      <c r="LXS120" s="403"/>
      <c r="LYE120" s="727"/>
      <c r="LYH120" s="403"/>
      <c r="LYI120" s="403"/>
      <c r="LYU120" s="727"/>
      <c r="LYX120" s="403"/>
      <c r="LYY120" s="403"/>
      <c r="LZK120" s="727"/>
      <c r="LZN120" s="403"/>
      <c r="LZO120" s="403"/>
      <c r="MAA120" s="727"/>
      <c r="MAD120" s="403"/>
      <c r="MAE120" s="403"/>
      <c r="MAQ120" s="727"/>
      <c r="MAT120" s="403"/>
      <c r="MAU120" s="403"/>
      <c r="MBG120" s="727"/>
      <c r="MBJ120" s="403"/>
      <c r="MBK120" s="403"/>
      <c r="MBW120" s="727"/>
      <c r="MBZ120" s="403"/>
      <c r="MCA120" s="403"/>
      <c r="MCM120" s="727"/>
      <c r="MCP120" s="403"/>
      <c r="MCQ120" s="403"/>
      <c r="MDC120" s="727"/>
      <c r="MDF120" s="403"/>
      <c r="MDG120" s="403"/>
      <c r="MDS120" s="727"/>
      <c r="MDV120" s="403"/>
      <c r="MDW120" s="403"/>
      <c r="MEI120" s="727"/>
      <c r="MEL120" s="403"/>
      <c r="MEM120" s="403"/>
      <c r="MEY120" s="727"/>
      <c r="MFB120" s="403"/>
      <c r="MFC120" s="403"/>
      <c r="MFO120" s="727"/>
      <c r="MFR120" s="403"/>
      <c r="MFS120" s="403"/>
      <c r="MGE120" s="727"/>
      <c r="MGH120" s="403"/>
      <c r="MGI120" s="403"/>
      <c r="MGU120" s="727"/>
      <c r="MGX120" s="403"/>
      <c r="MGY120" s="403"/>
      <c r="MHK120" s="727"/>
      <c r="MHN120" s="403"/>
      <c r="MHO120" s="403"/>
      <c r="MIA120" s="727"/>
      <c r="MID120" s="403"/>
      <c r="MIE120" s="403"/>
      <c r="MIQ120" s="727"/>
      <c r="MIT120" s="403"/>
      <c r="MIU120" s="403"/>
      <c r="MJG120" s="727"/>
      <c r="MJJ120" s="403"/>
      <c r="MJK120" s="403"/>
      <c r="MJW120" s="727"/>
      <c r="MJZ120" s="403"/>
      <c r="MKA120" s="403"/>
      <c r="MKM120" s="727"/>
      <c r="MKP120" s="403"/>
      <c r="MKQ120" s="403"/>
      <c r="MLC120" s="727"/>
      <c r="MLF120" s="403"/>
      <c r="MLG120" s="403"/>
      <c r="MLS120" s="727"/>
      <c r="MLV120" s="403"/>
      <c r="MLW120" s="403"/>
      <c r="MMI120" s="727"/>
      <c r="MML120" s="403"/>
      <c r="MMM120" s="403"/>
      <c r="MMY120" s="727"/>
      <c r="MNB120" s="403"/>
      <c r="MNC120" s="403"/>
      <c r="MNO120" s="727"/>
      <c r="MNR120" s="403"/>
      <c r="MNS120" s="403"/>
      <c r="MOE120" s="727"/>
      <c r="MOH120" s="403"/>
      <c r="MOI120" s="403"/>
      <c r="MOU120" s="727"/>
      <c r="MOX120" s="403"/>
      <c r="MOY120" s="403"/>
      <c r="MPK120" s="727"/>
      <c r="MPN120" s="403"/>
      <c r="MPO120" s="403"/>
      <c r="MQA120" s="727"/>
      <c r="MQD120" s="403"/>
      <c r="MQE120" s="403"/>
      <c r="MQQ120" s="727"/>
      <c r="MQT120" s="403"/>
      <c r="MQU120" s="403"/>
      <c r="MRG120" s="727"/>
      <c r="MRJ120" s="403"/>
      <c r="MRK120" s="403"/>
      <c r="MRW120" s="727"/>
      <c r="MRZ120" s="403"/>
      <c r="MSA120" s="403"/>
      <c r="MSM120" s="727"/>
      <c r="MSP120" s="403"/>
      <c r="MSQ120" s="403"/>
      <c r="MTC120" s="727"/>
      <c r="MTF120" s="403"/>
      <c r="MTG120" s="403"/>
      <c r="MTS120" s="727"/>
      <c r="MTV120" s="403"/>
      <c r="MTW120" s="403"/>
      <c r="MUI120" s="727"/>
      <c r="MUL120" s="403"/>
      <c r="MUM120" s="403"/>
      <c r="MUY120" s="727"/>
      <c r="MVB120" s="403"/>
      <c r="MVC120" s="403"/>
      <c r="MVO120" s="727"/>
      <c r="MVR120" s="403"/>
      <c r="MVS120" s="403"/>
      <c r="MWE120" s="727"/>
      <c r="MWH120" s="403"/>
      <c r="MWI120" s="403"/>
      <c r="MWU120" s="727"/>
      <c r="MWX120" s="403"/>
      <c r="MWY120" s="403"/>
      <c r="MXK120" s="727"/>
      <c r="MXN120" s="403"/>
      <c r="MXO120" s="403"/>
      <c r="MYA120" s="727"/>
      <c r="MYD120" s="403"/>
      <c r="MYE120" s="403"/>
      <c r="MYQ120" s="727"/>
      <c r="MYT120" s="403"/>
      <c r="MYU120" s="403"/>
      <c r="MZG120" s="727"/>
      <c r="MZJ120" s="403"/>
      <c r="MZK120" s="403"/>
      <c r="MZW120" s="727"/>
      <c r="MZZ120" s="403"/>
      <c r="NAA120" s="403"/>
      <c r="NAM120" s="727"/>
      <c r="NAP120" s="403"/>
      <c r="NAQ120" s="403"/>
      <c r="NBC120" s="727"/>
      <c r="NBF120" s="403"/>
      <c r="NBG120" s="403"/>
      <c r="NBS120" s="727"/>
      <c r="NBV120" s="403"/>
      <c r="NBW120" s="403"/>
      <c r="NCI120" s="727"/>
      <c r="NCL120" s="403"/>
      <c r="NCM120" s="403"/>
      <c r="NCY120" s="727"/>
      <c r="NDB120" s="403"/>
      <c r="NDC120" s="403"/>
      <c r="NDO120" s="727"/>
      <c r="NDR120" s="403"/>
      <c r="NDS120" s="403"/>
      <c r="NEE120" s="727"/>
      <c r="NEH120" s="403"/>
      <c r="NEI120" s="403"/>
      <c r="NEU120" s="727"/>
      <c r="NEX120" s="403"/>
      <c r="NEY120" s="403"/>
      <c r="NFK120" s="727"/>
      <c r="NFN120" s="403"/>
      <c r="NFO120" s="403"/>
      <c r="NGA120" s="727"/>
      <c r="NGD120" s="403"/>
      <c r="NGE120" s="403"/>
      <c r="NGQ120" s="727"/>
      <c r="NGT120" s="403"/>
      <c r="NGU120" s="403"/>
      <c r="NHG120" s="727"/>
      <c r="NHJ120" s="403"/>
      <c r="NHK120" s="403"/>
      <c r="NHW120" s="727"/>
      <c r="NHZ120" s="403"/>
      <c r="NIA120" s="403"/>
      <c r="NIM120" s="727"/>
      <c r="NIP120" s="403"/>
      <c r="NIQ120" s="403"/>
      <c r="NJC120" s="727"/>
      <c r="NJF120" s="403"/>
      <c r="NJG120" s="403"/>
      <c r="NJS120" s="727"/>
      <c r="NJV120" s="403"/>
      <c r="NJW120" s="403"/>
      <c r="NKI120" s="727"/>
      <c r="NKL120" s="403"/>
      <c r="NKM120" s="403"/>
      <c r="NKY120" s="727"/>
      <c r="NLB120" s="403"/>
      <c r="NLC120" s="403"/>
      <c r="NLO120" s="727"/>
      <c r="NLR120" s="403"/>
      <c r="NLS120" s="403"/>
      <c r="NME120" s="727"/>
      <c r="NMH120" s="403"/>
      <c r="NMI120" s="403"/>
      <c r="NMU120" s="727"/>
      <c r="NMX120" s="403"/>
      <c r="NMY120" s="403"/>
      <c r="NNK120" s="727"/>
      <c r="NNN120" s="403"/>
      <c r="NNO120" s="403"/>
      <c r="NOA120" s="727"/>
      <c r="NOD120" s="403"/>
      <c r="NOE120" s="403"/>
      <c r="NOQ120" s="727"/>
      <c r="NOT120" s="403"/>
      <c r="NOU120" s="403"/>
      <c r="NPG120" s="727"/>
      <c r="NPJ120" s="403"/>
      <c r="NPK120" s="403"/>
      <c r="NPW120" s="727"/>
      <c r="NPZ120" s="403"/>
      <c r="NQA120" s="403"/>
      <c r="NQM120" s="727"/>
      <c r="NQP120" s="403"/>
      <c r="NQQ120" s="403"/>
      <c r="NRC120" s="727"/>
      <c r="NRF120" s="403"/>
      <c r="NRG120" s="403"/>
      <c r="NRS120" s="727"/>
      <c r="NRV120" s="403"/>
      <c r="NRW120" s="403"/>
      <c r="NSI120" s="727"/>
      <c r="NSL120" s="403"/>
      <c r="NSM120" s="403"/>
      <c r="NSY120" s="727"/>
      <c r="NTB120" s="403"/>
      <c r="NTC120" s="403"/>
      <c r="NTO120" s="727"/>
      <c r="NTR120" s="403"/>
      <c r="NTS120" s="403"/>
      <c r="NUE120" s="727"/>
      <c r="NUH120" s="403"/>
      <c r="NUI120" s="403"/>
      <c r="NUU120" s="727"/>
      <c r="NUX120" s="403"/>
      <c r="NUY120" s="403"/>
      <c r="NVK120" s="727"/>
      <c r="NVN120" s="403"/>
      <c r="NVO120" s="403"/>
      <c r="NWA120" s="727"/>
      <c r="NWD120" s="403"/>
      <c r="NWE120" s="403"/>
      <c r="NWQ120" s="727"/>
      <c r="NWT120" s="403"/>
      <c r="NWU120" s="403"/>
      <c r="NXG120" s="727"/>
      <c r="NXJ120" s="403"/>
      <c r="NXK120" s="403"/>
      <c r="NXW120" s="727"/>
      <c r="NXZ120" s="403"/>
      <c r="NYA120" s="403"/>
      <c r="NYM120" s="727"/>
      <c r="NYP120" s="403"/>
      <c r="NYQ120" s="403"/>
      <c r="NZC120" s="727"/>
      <c r="NZF120" s="403"/>
      <c r="NZG120" s="403"/>
      <c r="NZS120" s="727"/>
      <c r="NZV120" s="403"/>
      <c r="NZW120" s="403"/>
      <c r="OAI120" s="727"/>
      <c r="OAL120" s="403"/>
      <c r="OAM120" s="403"/>
      <c r="OAY120" s="727"/>
      <c r="OBB120" s="403"/>
      <c r="OBC120" s="403"/>
      <c r="OBO120" s="727"/>
      <c r="OBR120" s="403"/>
      <c r="OBS120" s="403"/>
      <c r="OCE120" s="727"/>
      <c r="OCH120" s="403"/>
      <c r="OCI120" s="403"/>
      <c r="OCU120" s="727"/>
      <c r="OCX120" s="403"/>
      <c r="OCY120" s="403"/>
      <c r="ODK120" s="727"/>
      <c r="ODN120" s="403"/>
      <c r="ODO120" s="403"/>
      <c r="OEA120" s="727"/>
      <c r="OED120" s="403"/>
      <c r="OEE120" s="403"/>
      <c r="OEQ120" s="727"/>
      <c r="OET120" s="403"/>
      <c r="OEU120" s="403"/>
      <c r="OFG120" s="727"/>
      <c r="OFJ120" s="403"/>
      <c r="OFK120" s="403"/>
      <c r="OFW120" s="727"/>
      <c r="OFZ120" s="403"/>
      <c r="OGA120" s="403"/>
      <c r="OGM120" s="727"/>
      <c r="OGP120" s="403"/>
      <c r="OGQ120" s="403"/>
      <c r="OHC120" s="727"/>
      <c r="OHF120" s="403"/>
      <c r="OHG120" s="403"/>
      <c r="OHS120" s="727"/>
      <c r="OHV120" s="403"/>
      <c r="OHW120" s="403"/>
      <c r="OII120" s="727"/>
      <c r="OIL120" s="403"/>
      <c r="OIM120" s="403"/>
      <c r="OIY120" s="727"/>
      <c r="OJB120" s="403"/>
      <c r="OJC120" s="403"/>
      <c r="OJO120" s="727"/>
      <c r="OJR120" s="403"/>
      <c r="OJS120" s="403"/>
      <c r="OKE120" s="727"/>
      <c r="OKH120" s="403"/>
      <c r="OKI120" s="403"/>
      <c r="OKU120" s="727"/>
      <c r="OKX120" s="403"/>
      <c r="OKY120" s="403"/>
      <c r="OLK120" s="727"/>
      <c r="OLN120" s="403"/>
      <c r="OLO120" s="403"/>
      <c r="OMA120" s="727"/>
      <c r="OMD120" s="403"/>
      <c r="OME120" s="403"/>
      <c r="OMQ120" s="727"/>
      <c r="OMT120" s="403"/>
      <c r="OMU120" s="403"/>
      <c r="ONG120" s="727"/>
      <c r="ONJ120" s="403"/>
      <c r="ONK120" s="403"/>
      <c r="ONW120" s="727"/>
      <c r="ONZ120" s="403"/>
      <c r="OOA120" s="403"/>
      <c r="OOM120" s="727"/>
      <c r="OOP120" s="403"/>
      <c r="OOQ120" s="403"/>
      <c r="OPC120" s="727"/>
      <c r="OPF120" s="403"/>
      <c r="OPG120" s="403"/>
      <c r="OPS120" s="727"/>
      <c r="OPV120" s="403"/>
      <c r="OPW120" s="403"/>
      <c r="OQI120" s="727"/>
      <c r="OQL120" s="403"/>
      <c r="OQM120" s="403"/>
      <c r="OQY120" s="727"/>
      <c r="ORB120" s="403"/>
      <c r="ORC120" s="403"/>
      <c r="ORO120" s="727"/>
      <c r="ORR120" s="403"/>
      <c r="ORS120" s="403"/>
      <c r="OSE120" s="727"/>
      <c r="OSH120" s="403"/>
      <c r="OSI120" s="403"/>
      <c r="OSU120" s="727"/>
      <c r="OSX120" s="403"/>
      <c r="OSY120" s="403"/>
      <c r="OTK120" s="727"/>
      <c r="OTN120" s="403"/>
      <c r="OTO120" s="403"/>
      <c r="OUA120" s="727"/>
      <c r="OUD120" s="403"/>
      <c r="OUE120" s="403"/>
      <c r="OUQ120" s="727"/>
      <c r="OUT120" s="403"/>
      <c r="OUU120" s="403"/>
      <c r="OVG120" s="727"/>
      <c r="OVJ120" s="403"/>
      <c r="OVK120" s="403"/>
      <c r="OVW120" s="727"/>
      <c r="OVZ120" s="403"/>
      <c r="OWA120" s="403"/>
      <c r="OWM120" s="727"/>
      <c r="OWP120" s="403"/>
      <c r="OWQ120" s="403"/>
      <c r="OXC120" s="727"/>
      <c r="OXF120" s="403"/>
      <c r="OXG120" s="403"/>
      <c r="OXS120" s="727"/>
      <c r="OXV120" s="403"/>
      <c r="OXW120" s="403"/>
      <c r="OYI120" s="727"/>
      <c r="OYL120" s="403"/>
      <c r="OYM120" s="403"/>
      <c r="OYY120" s="727"/>
      <c r="OZB120" s="403"/>
      <c r="OZC120" s="403"/>
      <c r="OZO120" s="727"/>
      <c r="OZR120" s="403"/>
      <c r="OZS120" s="403"/>
      <c r="PAE120" s="727"/>
      <c r="PAH120" s="403"/>
      <c r="PAI120" s="403"/>
      <c r="PAU120" s="727"/>
      <c r="PAX120" s="403"/>
      <c r="PAY120" s="403"/>
      <c r="PBK120" s="727"/>
      <c r="PBN120" s="403"/>
      <c r="PBO120" s="403"/>
      <c r="PCA120" s="727"/>
      <c r="PCD120" s="403"/>
      <c r="PCE120" s="403"/>
      <c r="PCQ120" s="727"/>
      <c r="PCT120" s="403"/>
      <c r="PCU120" s="403"/>
      <c r="PDG120" s="727"/>
      <c r="PDJ120" s="403"/>
      <c r="PDK120" s="403"/>
      <c r="PDW120" s="727"/>
      <c r="PDZ120" s="403"/>
      <c r="PEA120" s="403"/>
      <c r="PEM120" s="727"/>
      <c r="PEP120" s="403"/>
      <c r="PEQ120" s="403"/>
      <c r="PFC120" s="727"/>
      <c r="PFF120" s="403"/>
      <c r="PFG120" s="403"/>
      <c r="PFS120" s="727"/>
      <c r="PFV120" s="403"/>
      <c r="PFW120" s="403"/>
      <c r="PGI120" s="727"/>
      <c r="PGL120" s="403"/>
      <c r="PGM120" s="403"/>
      <c r="PGY120" s="727"/>
      <c r="PHB120" s="403"/>
      <c r="PHC120" s="403"/>
      <c r="PHO120" s="727"/>
      <c r="PHR120" s="403"/>
      <c r="PHS120" s="403"/>
      <c r="PIE120" s="727"/>
      <c r="PIH120" s="403"/>
      <c r="PII120" s="403"/>
      <c r="PIU120" s="727"/>
      <c r="PIX120" s="403"/>
      <c r="PIY120" s="403"/>
      <c r="PJK120" s="727"/>
      <c r="PJN120" s="403"/>
      <c r="PJO120" s="403"/>
      <c r="PKA120" s="727"/>
      <c r="PKD120" s="403"/>
      <c r="PKE120" s="403"/>
      <c r="PKQ120" s="727"/>
      <c r="PKT120" s="403"/>
      <c r="PKU120" s="403"/>
      <c r="PLG120" s="727"/>
      <c r="PLJ120" s="403"/>
      <c r="PLK120" s="403"/>
      <c r="PLW120" s="727"/>
      <c r="PLZ120" s="403"/>
      <c r="PMA120" s="403"/>
      <c r="PMM120" s="727"/>
      <c r="PMP120" s="403"/>
      <c r="PMQ120" s="403"/>
      <c r="PNC120" s="727"/>
      <c r="PNF120" s="403"/>
      <c r="PNG120" s="403"/>
      <c r="PNS120" s="727"/>
      <c r="PNV120" s="403"/>
      <c r="PNW120" s="403"/>
      <c r="POI120" s="727"/>
      <c r="POL120" s="403"/>
      <c r="POM120" s="403"/>
      <c r="POY120" s="727"/>
      <c r="PPB120" s="403"/>
      <c r="PPC120" s="403"/>
      <c r="PPO120" s="727"/>
      <c r="PPR120" s="403"/>
      <c r="PPS120" s="403"/>
      <c r="PQE120" s="727"/>
      <c r="PQH120" s="403"/>
      <c r="PQI120" s="403"/>
      <c r="PQU120" s="727"/>
      <c r="PQX120" s="403"/>
      <c r="PQY120" s="403"/>
      <c r="PRK120" s="727"/>
      <c r="PRN120" s="403"/>
      <c r="PRO120" s="403"/>
      <c r="PSA120" s="727"/>
      <c r="PSD120" s="403"/>
      <c r="PSE120" s="403"/>
      <c r="PSQ120" s="727"/>
      <c r="PST120" s="403"/>
      <c r="PSU120" s="403"/>
      <c r="PTG120" s="727"/>
      <c r="PTJ120" s="403"/>
      <c r="PTK120" s="403"/>
      <c r="PTW120" s="727"/>
      <c r="PTZ120" s="403"/>
      <c r="PUA120" s="403"/>
      <c r="PUM120" s="727"/>
      <c r="PUP120" s="403"/>
      <c r="PUQ120" s="403"/>
      <c r="PVC120" s="727"/>
      <c r="PVF120" s="403"/>
      <c r="PVG120" s="403"/>
      <c r="PVS120" s="727"/>
      <c r="PVV120" s="403"/>
      <c r="PVW120" s="403"/>
      <c r="PWI120" s="727"/>
      <c r="PWL120" s="403"/>
      <c r="PWM120" s="403"/>
      <c r="PWY120" s="727"/>
      <c r="PXB120" s="403"/>
      <c r="PXC120" s="403"/>
      <c r="PXO120" s="727"/>
      <c r="PXR120" s="403"/>
      <c r="PXS120" s="403"/>
      <c r="PYE120" s="727"/>
      <c r="PYH120" s="403"/>
      <c r="PYI120" s="403"/>
      <c r="PYU120" s="727"/>
      <c r="PYX120" s="403"/>
      <c r="PYY120" s="403"/>
      <c r="PZK120" s="727"/>
      <c r="PZN120" s="403"/>
      <c r="PZO120" s="403"/>
      <c r="QAA120" s="727"/>
      <c r="QAD120" s="403"/>
      <c r="QAE120" s="403"/>
      <c r="QAQ120" s="727"/>
      <c r="QAT120" s="403"/>
      <c r="QAU120" s="403"/>
      <c r="QBG120" s="727"/>
      <c r="QBJ120" s="403"/>
      <c r="QBK120" s="403"/>
      <c r="QBW120" s="727"/>
      <c r="QBZ120" s="403"/>
      <c r="QCA120" s="403"/>
      <c r="QCM120" s="727"/>
      <c r="QCP120" s="403"/>
      <c r="QCQ120" s="403"/>
      <c r="QDC120" s="727"/>
      <c r="QDF120" s="403"/>
      <c r="QDG120" s="403"/>
      <c r="QDS120" s="727"/>
      <c r="QDV120" s="403"/>
      <c r="QDW120" s="403"/>
      <c r="QEI120" s="727"/>
      <c r="QEL120" s="403"/>
      <c r="QEM120" s="403"/>
      <c r="QEY120" s="727"/>
      <c r="QFB120" s="403"/>
      <c r="QFC120" s="403"/>
      <c r="QFO120" s="727"/>
      <c r="QFR120" s="403"/>
      <c r="QFS120" s="403"/>
      <c r="QGE120" s="727"/>
      <c r="QGH120" s="403"/>
      <c r="QGI120" s="403"/>
      <c r="QGU120" s="727"/>
      <c r="QGX120" s="403"/>
      <c r="QGY120" s="403"/>
      <c r="QHK120" s="727"/>
      <c r="QHN120" s="403"/>
      <c r="QHO120" s="403"/>
      <c r="QIA120" s="727"/>
      <c r="QID120" s="403"/>
      <c r="QIE120" s="403"/>
      <c r="QIQ120" s="727"/>
      <c r="QIT120" s="403"/>
      <c r="QIU120" s="403"/>
      <c r="QJG120" s="727"/>
      <c r="QJJ120" s="403"/>
      <c r="QJK120" s="403"/>
      <c r="QJW120" s="727"/>
      <c r="QJZ120" s="403"/>
      <c r="QKA120" s="403"/>
      <c r="QKM120" s="727"/>
      <c r="QKP120" s="403"/>
      <c r="QKQ120" s="403"/>
      <c r="QLC120" s="727"/>
      <c r="QLF120" s="403"/>
      <c r="QLG120" s="403"/>
      <c r="QLS120" s="727"/>
      <c r="QLV120" s="403"/>
      <c r="QLW120" s="403"/>
      <c r="QMI120" s="727"/>
      <c r="QML120" s="403"/>
      <c r="QMM120" s="403"/>
      <c r="QMY120" s="727"/>
      <c r="QNB120" s="403"/>
      <c r="QNC120" s="403"/>
      <c r="QNO120" s="727"/>
      <c r="QNR120" s="403"/>
      <c r="QNS120" s="403"/>
      <c r="QOE120" s="727"/>
      <c r="QOH120" s="403"/>
      <c r="QOI120" s="403"/>
      <c r="QOU120" s="727"/>
      <c r="QOX120" s="403"/>
      <c r="QOY120" s="403"/>
      <c r="QPK120" s="727"/>
      <c r="QPN120" s="403"/>
      <c r="QPO120" s="403"/>
      <c r="QQA120" s="727"/>
      <c r="QQD120" s="403"/>
      <c r="QQE120" s="403"/>
      <c r="QQQ120" s="727"/>
      <c r="QQT120" s="403"/>
      <c r="QQU120" s="403"/>
      <c r="QRG120" s="727"/>
      <c r="QRJ120" s="403"/>
      <c r="QRK120" s="403"/>
      <c r="QRW120" s="727"/>
      <c r="QRZ120" s="403"/>
      <c r="QSA120" s="403"/>
      <c r="QSM120" s="727"/>
      <c r="QSP120" s="403"/>
      <c r="QSQ120" s="403"/>
      <c r="QTC120" s="727"/>
      <c r="QTF120" s="403"/>
      <c r="QTG120" s="403"/>
      <c r="QTS120" s="727"/>
      <c r="QTV120" s="403"/>
      <c r="QTW120" s="403"/>
      <c r="QUI120" s="727"/>
      <c r="QUL120" s="403"/>
      <c r="QUM120" s="403"/>
      <c r="QUY120" s="727"/>
      <c r="QVB120" s="403"/>
      <c r="QVC120" s="403"/>
      <c r="QVO120" s="727"/>
      <c r="QVR120" s="403"/>
      <c r="QVS120" s="403"/>
      <c r="QWE120" s="727"/>
      <c r="QWH120" s="403"/>
      <c r="QWI120" s="403"/>
      <c r="QWU120" s="727"/>
      <c r="QWX120" s="403"/>
      <c r="QWY120" s="403"/>
      <c r="QXK120" s="727"/>
      <c r="QXN120" s="403"/>
      <c r="QXO120" s="403"/>
      <c r="QYA120" s="727"/>
      <c r="QYD120" s="403"/>
      <c r="QYE120" s="403"/>
      <c r="QYQ120" s="727"/>
      <c r="QYT120" s="403"/>
      <c r="QYU120" s="403"/>
      <c r="QZG120" s="727"/>
      <c r="QZJ120" s="403"/>
      <c r="QZK120" s="403"/>
      <c r="QZW120" s="727"/>
      <c r="QZZ120" s="403"/>
      <c r="RAA120" s="403"/>
      <c r="RAM120" s="727"/>
      <c r="RAP120" s="403"/>
      <c r="RAQ120" s="403"/>
      <c r="RBC120" s="727"/>
      <c r="RBF120" s="403"/>
      <c r="RBG120" s="403"/>
      <c r="RBS120" s="727"/>
      <c r="RBV120" s="403"/>
      <c r="RBW120" s="403"/>
      <c r="RCI120" s="727"/>
      <c r="RCL120" s="403"/>
      <c r="RCM120" s="403"/>
      <c r="RCY120" s="727"/>
      <c r="RDB120" s="403"/>
      <c r="RDC120" s="403"/>
      <c r="RDO120" s="727"/>
      <c r="RDR120" s="403"/>
      <c r="RDS120" s="403"/>
      <c r="REE120" s="727"/>
      <c r="REH120" s="403"/>
      <c r="REI120" s="403"/>
      <c r="REU120" s="727"/>
      <c r="REX120" s="403"/>
      <c r="REY120" s="403"/>
      <c r="RFK120" s="727"/>
      <c r="RFN120" s="403"/>
      <c r="RFO120" s="403"/>
      <c r="RGA120" s="727"/>
      <c r="RGD120" s="403"/>
      <c r="RGE120" s="403"/>
      <c r="RGQ120" s="727"/>
      <c r="RGT120" s="403"/>
      <c r="RGU120" s="403"/>
      <c r="RHG120" s="727"/>
      <c r="RHJ120" s="403"/>
      <c r="RHK120" s="403"/>
      <c r="RHW120" s="727"/>
      <c r="RHZ120" s="403"/>
      <c r="RIA120" s="403"/>
      <c r="RIM120" s="727"/>
      <c r="RIP120" s="403"/>
      <c r="RIQ120" s="403"/>
      <c r="RJC120" s="727"/>
      <c r="RJF120" s="403"/>
      <c r="RJG120" s="403"/>
      <c r="RJS120" s="727"/>
      <c r="RJV120" s="403"/>
      <c r="RJW120" s="403"/>
      <c r="RKI120" s="727"/>
      <c r="RKL120" s="403"/>
      <c r="RKM120" s="403"/>
      <c r="RKY120" s="727"/>
      <c r="RLB120" s="403"/>
      <c r="RLC120" s="403"/>
      <c r="RLO120" s="727"/>
      <c r="RLR120" s="403"/>
      <c r="RLS120" s="403"/>
      <c r="RME120" s="727"/>
      <c r="RMH120" s="403"/>
      <c r="RMI120" s="403"/>
      <c r="RMU120" s="727"/>
      <c r="RMX120" s="403"/>
      <c r="RMY120" s="403"/>
      <c r="RNK120" s="727"/>
      <c r="RNN120" s="403"/>
      <c r="RNO120" s="403"/>
      <c r="ROA120" s="727"/>
      <c r="ROD120" s="403"/>
      <c r="ROE120" s="403"/>
      <c r="ROQ120" s="727"/>
      <c r="ROT120" s="403"/>
      <c r="ROU120" s="403"/>
      <c r="RPG120" s="727"/>
      <c r="RPJ120" s="403"/>
      <c r="RPK120" s="403"/>
      <c r="RPW120" s="727"/>
      <c r="RPZ120" s="403"/>
      <c r="RQA120" s="403"/>
      <c r="RQM120" s="727"/>
      <c r="RQP120" s="403"/>
      <c r="RQQ120" s="403"/>
      <c r="RRC120" s="727"/>
      <c r="RRF120" s="403"/>
      <c r="RRG120" s="403"/>
      <c r="RRS120" s="727"/>
      <c r="RRV120" s="403"/>
      <c r="RRW120" s="403"/>
      <c r="RSI120" s="727"/>
      <c r="RSL120" s="403"/>
      <c r="RSM120" s="403"/>
      <c r="RSY120" s="727"/>
      <c r="RTB120" s="403"/>
      <c r="RTC120" s="403"/>
      <c r="RTO120" s="727"/>
      <c r="RTR120" s="403"/>
      <c r="RTS120" s="403"/>
      <c r="RUE120" s="727"/>
      <c r="RUH120" s="403"/>
      <c r="RUI120" s="403"/>
      <c r="RUU120" s="727"/>
      <c r="RUX120" s="403"/>
      <c r="RUY120" s="403"/>
      <c r="RVK120" s="727"/>
      <c r="RVN120" s="403"/>
      <c r="RVO120" s="403"/>
      <c r="RWA120" s="727"/>
      <c r="RWD120" s="403"/>
      <c r="RWE120" s="403"/>
      <c r="RWQ120" s="727"/>
      <c r="RWT120" s="403"/>
      <c r="RWU120" s="403"/>
      <c r="RXG120" s="727"/>
      <c r="RXJ120" s="403"/>
      <c r="RXK120" s="403"/>
      <c r="RXW120" s="727"/>
      <c r="RXZ120" s="403"/>
      <c r="RYA120" s="403"/>
      <c r="RYM120" s="727"/>
      <c r="RYP120" s="403"/>
      <c r="RYQ120" s="403"/>
      <c r="RZC120" s="727"/>
      <c r="RZF120" s="403"/>
      <c r="RZG120" s="403"/>
      <c r="RZS120" s="727"/>
      <c r="RZV120" s="403"/>
      <c r="RZW120" s="403"/>
      <c r="SAI120" s="727"/>
      <c r="SAL120" s="403"/>
      <c r="SAM120" s="403"/>
      <c r="SAY120" s="727"/>
      <c r="SBB120" s="403"/>
      <c r="SBC120" s="403"/>
      <c r="SBO120" s="727"/>
      <c r="SBR120" s="403"/>
      <c r="SBS120" s="403"/>
      <c r="SCE120" s="727"/>
      <c r="SCH120" s="403"/>
      <c r="SCI120" s="403"/>
      <c r="SCU120" s="727"/>
      <c r="SCX120" s="403"/>
      <c r="SCY120" s="403"/>
      <c r="SDK120" s="727"/>
      <c r="SDN120" s="403"/>
      <c r="SDO120" s="403"/>
      <c r="SEA120" s="727"/>
      <c r="SED120" s="403"/>
      <c r="SEE120" s="403"/>
      <c r="SEQ120" s="727"/>
      <c r="SET120" s="403"/>
      <c r="SEU120" s="403"/>
      <c r="SFG120" s="727"/>
      <c r="SFJ120" s="403"/>
      <c r="SFK120" s="403"/>
      <c r="SFW120" s="727"/>
      <c r="SFZ120" s="403"/>
      <c r="SGA120" s="403"/>
      <c r="SGM120" s="727"/>
      <c r="SGP120" s="403"/>
      <c r="SGQ120" s="403"/>
      <c r="SHC120" s="727"/>
      <c r="SHF120" s="403"/>
      <c r="SHG120" s="403"/>
      <c r="SHS120" s="727"/>
      <c r="SHV120" s="403"/>
      <c r="SHW120" s="403"/>
      <c r="SII120" s="727"/>
      <c r="SIL120" s="403"/>
      <c r="SIM120" s="403"/>
      <c r="SIY120" s="727"/>
      <c r="SJB120" s="403"/>
      <c r="SJC120" s="403"/>
      <c r="SJO120" s="727"/>
      <c r="SJR120" s="403"/>
      <c r="SJS120" s="403"/>
      <c r="SKE120" s="727"/>
      <c r="SKH120" s="403"/>
      <c r="SKI120" s="403"/>
      <c r="SKU120" s="727"/>
      <c r="SKX120" s="403"/>
      <c r="SKY120" s="403"/>
      <c r="SLK120" s="727"/>
      <c r="SLN120" s="403"/>
      <c r="SLO120" s="403"/>
      <c r="SMA120" s="727"/>
      <c r="SMD120" s="403"/>
      <c r="SME120" s="403"/>
      <c r="SMQ120" s="727"/>
      <c r="SMT120" s="403"/>
      <c r="SMU120" s="403"/>
      <c r="SNG120" s="727"/>
      <c r="SNJ120" s="403"/>
      <c r="SNK120" s="403"/>
      <c r="SNW120" s="727"/>
      <c r="SNZ120" s="403"/>
      <c r="SOA120" s="403"/>
      <c r="SOM120" s="727"/>
      <c r="SOP120" s="403"/>
      <c r="SOQ120" s="403"/>
      <c r="SPC120" s="727"/>
      <c r="SPF120" s="403"/>
      <c r="SPG120" s="403"/>
      <c r="SPS120" s="727"/>
      <c r="SPV120" s="403"/>
      <c r="SPW120" s="403"/>
      <c r="SQI120" s="727"/>
      <c r="SQL120" s="403"/>
      <c r="SQM120" s="403"/>
      <c r="SQY120" s="727"/>
      <c r="SRB120" s="403"/>
      <c r="SRC120" s="403"/>
      <c r="SRO120" s="727"/>
      <c r="SRR120" s="403"/>
      <c r="SRS120" s="403"/>
      <c r="SSE120" s="727"/>
      <c r="SSH120" s="403"/>
      <c r="SSI120" s="403"/>
      <c r="SSU120" s="727"/>
      <c r="SSX120" s="403"/>
      <c r="SSY120" s="403"/>
      <c r="STK120" s="727"/>
      <c r="STN120" s="403"/>
      <c r="STO120" s="403"/>
      <c r="SUA120" s="727"/>
      <c r="SUD120" s="403"/>
      <c r="SUE120" s="403"/>
      <c r="SUQ120" s="727"/>
      <c r="SUT120" s="403"/>
      <c r="SUU120" s="403"/>
      <c r="SVG120" s="727"/>
      <c r="SVJ120" s="403"/>
      <c r="SVK120" s="403"/>
      <c r="SVW120" s="727"/>
      <c r="SVZ120" s="403"/>
      <c r="SWA120" s="403"/>
      <c r="SWM120" s="727"/>
      <c r="SWP120" s="403"/>
      <c r="SWQ120" s="403"/>
      <c r="SXC120" s="727"/>
      <c r="SXF120" s="403"/>
      <c r="SXG120" s="403"/>
      <c r="SXS120" s="727"/>
      <c r="SXV120" s="403"/>
      <c r="SXW120" s="403"/>
      <c r="SYI120" s="727"/>
      <c r="SYL120" s="403"/>
      <c r="SYM120" s="403"/>
      <c r="SYY120" s="727"/>
      <c r="SZB120" s="403"/>
      <c r="SZC120" s="403"/>
      <c r="SZO120" s="727"/>
      <c r="SZR120" s="403"/>
      <c r="SZS120" s="403"/>
      <c r="TAE120" s="727"/>
      <c r="TAH120" s="403"/>
      <c r="TAI120" s="403"/>
      <c r="TAU120" s="727"/>
      <c r="TAX120" s="403"/>
      <c r="TAY120" s="403"/>
      <c r="TBK120" s="727"/>
      <c r="TBN120" s="403"/>
      <c r="TBO120" s="403"/>
      <c r="TCA120" s="727"/>
      <c r="TCD120" s="403"/>
      <c r="TCE120" s="403"/>
      <c r="TCQ120" s="727"/>
      <c r="TCT120" s="403"/>
      <c r="TCU120" s="403"/>
      <c r="TDG120" s="727"/>
      <c r="TDJ120" s="403"/>
      <c r="TDK120" s="403"/>
      <c r="TDW120" s="727"/>
      <c r="TDZ120" s="403"/>
      <c r="TEA120" s="403"/>
      <c r="TEM120" s="727"/>
      <c r="TEP120" s="403"/>
      <c r="TEQ120" s="403"/>
      <c r="TFC120" s="727"/>
      <c r="TFF120" s="403"/>
      <c r="TFG120" s="403"/>
      <c r="TFS120" s="727"/>
      <c r="TFV120" s="403"/>
      <c r="TFW120" s="403"/>
      <c r="TGI120" s="727"/>
      <c r="TGL120" s="403"/>
      <c r="TGM120" s="403"/>
      <c r="TGY120" s="727"/>
      <c r="THB120" s="403"/>
      <c r="THC120" s="403"/>
      <c r="THO120" s="727"/>
      <c r="THR120" s="403"/>
      <c r="THS120" s="403"/>
      <c r="TIE120" s="727"/>
      <c r="TIH120" s="403"/>
      <c r="TII120" s="403"/>
      <c r="TIU120" s="727"/>
      <c r="TIX120" s="403"/>
      <c r="TIY120" s="403"/>
      <c r="TJK120" s="727"/>
      <c r="TJN120" s="403"/>
      <c r="TJO120" s="403"/>
      <c r="TKA120" s="727"/>
      <c r="TKD120" s="403"/>
      <c r="TKE120" s="403"/>
      <c r="TKQ120" s="727"/>
      <c r="TKT120" s="403"/>
      <c r="TKU120" s="403"/>
      <c r="TLG120" s="727"/>
      <c r="TLJ120" s="403"/>
      <c r="TLK120" s="403"/>
      <c r="TLW120" s="727"/>
      <c r="TLZ120" s="403"/>
      <c r="TMA120" s="403"/>
      <c r="TMM120" s="727"/>
      <c r="TMP120" s="403"/>
      <c r="TMQ120" s="403"/>
      <c r="TNC120" s="727"/>
      <c r="TNF120" s="403"/>
      <c r="TNG120" s="403"/>
      <c r="TNS120" s="727"/>
      <c r="TNV120" s="403"/>
      <c r="TNW120" s="403"/>
      <c r="TOI120" s="727"/>
      <c r="TOL120" s="403"/>
      <c r="TOM120" s="403"/>
      <c r="TOY120" s="727"/>
      <c r="TPB120" s="403"/>
      <c r="TPC120" s="403"/>
      <c r="TPO120" s="727"/>
      <c r="TPR120" s="403"/>
      <c r="TPS120" s="403"/>
      <c r="TQE120" s="727"/>
      <c r="TQH120" s="403"/>
      <c r="TQI120" s="403"/>
      <c r="TQU120" s="727"/>
      <c r="TQX120" s="403"/>
      <c r="TQY120" s="403"/>
      <c r="TRK120" s="727"/>
      <c r="TRN120" s="403"/>
      <c r="TRO120" s="403"/>
      <c r="TSA120" s="727"/>
      <c r="TSD120" s="403"/>
      <c r="TSE120" s="403"/>
      <c r="TSQ120" s="727"/>
      <c r="TST120" s="403"/>
      <c r="TSU120" s="403"/>
      <c r="TTG120" s="727"/>
      <c r="TTJ120" s="403"/>
      <c r="TTK120" s="403"/>
      <c r="TTW120" s="727"/>
      <c r="TTZ120" s="403"/>
      <c r="TUA120" s="403"/>
      <c r="TUM120" s="727"/>
      <c r="TUP120" s="403"/>
      <c r="TUQ120" s="403"/>
      <c r="TVC120" s="727"/>
      <c r="TVF120" s="403"/>
      <c r="TVG120" s="403"/>
      <c r="TVS120" s="727"/>
      <c r="TVV120" s="403"/>
      <c r="TVW120" s="403"/>
      <c r="TWI120" s="727"/>
      <c r="TWL120" s="403"/>
      <c r="TWM120" s="403"/>
      <c r="TWY120" s="727"/>
      <c r="TXB120" s="403"/>
      <c r="TXC120" s="403"/>
      <c r="TXO120" s="727"/>
      <c r="TXR120" s="403"/>
      <c r="TXS120" s="403"/>
      <c r="TYE120" s="727"/>
      <c r="TYH120" s="403"/>
      <c r="TYI120" s="403"/>
      <c r="TYU120" s="727"/>
      <c r="TYX120" s="403"/>
      <c r="TYY120" s="403"/>
      <c r="TZK120" s="727"/>
      <c r="TZN120" s="403"/>
      <c r="TZO120" s="403"/>
      <c r="UAA120" s="727"/>
      <c r="UAD120" s="403"/>
      <c r="UAE120" s="403"/>
      <c r="UAQ120" s="727"/>
      <c r="UAT120" s="403"/>
      <c r="UAU120" s="403"/>
      <c r="UBG120" s="727"/>
      <c r="UBJ120" s="403"/>
      <c r="UBK120" s="403"/>
      <c r="UBW120" s="727"/>
      <c r="UBZ120" s="403"/>
      <c r="UCA120" s="403"/>
      <c r="UCM120" s="727"/>
      <c r="UCP120" s="403"/>
      <c r="UCQ120" s="403"/>
      <c r="UDC120" s="727"/>
      <c r="UDF120" s="403"/>
      <c r="UDG120" s="403"/>
      <c r="UDS120" s="727"/>
      <c r="UDV120" s="403"/>
      <c r="UDW120" s="403"/>
      <c r="UEI120" s="727"/>
      <c r="UEL120" s="403"/>
      <c r="UEM120" s="403"/>
      <c r="UEY120" s="727"/>
      <c r="UFB120" s="403"/>
      <c r="UFC120" s="403"/>
      <c r="UFO120" s="727"/>
      <c r="UFR120" s="403"/>
      <c r="UFS120" s="403"/>
      <c r="UGE120" s="727"/>
      <c r="UGH120" s="403"/>
      <c r="UGI120" s="403"/>
      <c r="UGU120" s="727"/>
      <c r="UGX120" s="403"/>
      <c r="UGY120" s="403"/>
      <c r="UHK120" s="727"/>
      <c r="UHN120" s="403"/>
      <c r="UHO120" s="403"/>
      <c r="UIA120" s="727"/>
      <c r="UID120" s="403"/>
      <c r="UIE120" s="403"/>
      <c r="UIQ120" s="727"/>
      <c r="UIT120" s="403"/>
      <c r="UIU120" s="403"/>
      <c r="UJG120" s="727"/>
      <c r="UJJ120" s="403"/>
      <c r="UJK120" s="403"/>
      <c r="UJW120" s="727"/>
      <c r="UJZ120" s="403"/>
      <c r="UKA120" s="403"/>
      <c r="UKM120" s="727"/>
      <c r="UKP120" s="403"/>
      <c r="UKQ120" s="403"/>
      <c r="ULC120" s="727"/>
      <c r="ULF120" s="403"/>
      <c r="ULG120" s="403"/>
      <c r="ULS120" s="727"/>
      <c r="ULV120" s="403"/>
      <c r="ULW120" s="403"/>
      <c r="UMI120" s="727"/>
      <c r="UML120" s="403"/>
      <c r="UMM120" s="403"/>
      <c r="UMY120" s="727"/>
      <c r="UNB120" s="403"/>
      <c r="UNC120" s="403"/>
      <c r="UNO120" s="727"/>
      <c r="UNR120" s="403"/>
      <c r="UNS120" s="403"/>
      <c r="UOE120" s="727"/>
      <c r="UOH120" s="403"/>
      <c r="UOI120" s="403"/>
      <c r="UOU120" s="727"/>
      <c r="UOX120" s="403"/>
      <c r="UOY120" s="403"/>
      <c r="UPK120" s="727"/>
      <c r="UPN120" s="403"/>
      <c r="UPO120" s="403"/>
      <c r="UQA120" s="727"/>
      <c r="UQD120" s="403"/>
      <c r="UQE120" s="403"/>
      <c r="UQQ120" s="727"/>
      <c r="UQT120" s="403"/>
      <c r="UQU120" s="403"/>
      <c r="URG120" s="727"/>
      <c r="URJ120" s="403"/>
      <c r="URK120" s="403"/>
      <c r="URW120" s="727"/>
      <c r="URZ120" s="403"/>
      <c r="USA120" s="403"/>
      <c r="USM120" s="727"/>
      <c r="USP120" s="403"/>
      <c r="USQ120" s="403"/>
      <c r="UTC120" s="727"/>
      <c r="UTF120" s="403"/>
      <c r="UTG120" s="403"/>
      <c r="UTS120" s="727"/>
      <c r="UTV120" s="403"/>
      <c r="UTW120" s="403"/>
      <c r="UUI120" s="727"/>
      <c r="UUL120" s="403"/>
      <c r="UUM120" s="403"/>
      <c r="UUY120" s="727"/>
      <c r="UVB120" s="403"/>
      <c r="UVC120" s="403"/>
      <c r="UVO120" s="727"/>
      <c r="UVR120" s="403"/>
      <c r="UVS120" s="403"/>
      <c r="UWE120" s="727"/>
      <c r="UWH120" s="403"/>
      <c r="UWI120" s="403"/>
      <c r="UWU120" s="727"/>
      <c r="UWX120" s="403"/>
      <c r="UWY120" s="403"/>
      <c r="UXK120" s="727"/>
      <c r="UXN120" s="403"/>
      <c r="UXO120" s="403"/>
      <c r="UYA120" s="727"/>
      <c r="UYD120" s="403"/>
      <c r="UYE120" s="403"/>
      <c r="UYQ120" s="727"/>
      <c r="UYT120" s="403"/>
      <c r="UYU120" s="403"/>
      <c r="UZG120" s="727"/>
      <c r="UZJ120" s="403"/>
      <c r="UZK120" s="403"/>
      <c r="UZW120" s="727"/>
      <c r="UZZ120" s="403"/>
      <c r="VAA120" s="403"/>
      <c r="VAM120" s="727"/>
      <c r="VAP120" s="403"/>
      <c r="VAQ120" s="403"/>
      <c r="VBC120" s="727"/>
      <c r="VBF120" s="403"/>
      <c r="VBG120" s="403"/>
      <c r="VBS120" s="727"/>
      <c r="VBV120" s="403"/>
      <c r="VBW120" s="403"/>
      <c r="VCI120" s="727"/>
      <c r="VCL120" s="403"/>
      <c r="VCM120" s="403"/>
      <c r="VCY120" s="727"/>
      <c r="VDB120" s="403"/>
      <c r="VDC120" s="403"/>
      <c r="VDO120" s="727"/>
      <c r="VDR120" s="403"/>
      <c r="VDS120" s="403"/>
      <c r="VEE120" s="727"/>
      <c r="VEH120" s="403"/>
      <c r="VEI120" s="403"/>
      <c r="VEU120" s="727"/>
      <c r="VEX120" s="403"/>
      <c r="VEY120" s="403"/>
      <c r="VFK120" s="727"/>
      <c r="VFN120" s="403"/>
      <c r="VFO120" s="403"/>
      <c r="VGA120" s="727"/>
      <c r="VGD120" s="403"/>
      <c r="VGE120" s="403"/>
      <c r="VGQ120" s="727"/>
      <c r="VGT120" s="403"/>
      <c r="VGU120" s="403"/>
      <c r="VHG120" s="727"/>
      <c r="VHJ120" s="403"/>
      <c r="VHK120" s="403"/>
      <c r="VHW120" s="727"/>
      <c r="VHZ120" s="403"/>
      <c r="VIA120" s="403"/>
      <c r="VIM120" s="727"/>
      <c r="VIP120" s="403"/>
      <c r="VIQ120" s="403"/>
      <c r="VJC120" s="727"/>
      <c r="VJF120" s="403"/>
      <c r="VJG120" s="403"/>
      <c r="VJS120" s="727"/>
      <c r="VJV120" s="403"/>
      <c r="VJW120" s="403"/>
      <c r="VKI120" s="727"/>
      <c r="VKL120" s="403"/>
      <c r="VKM120" s="403"/>
      <c r="VKY120" s="727"/>
      <c r="VLB120" s="403"/>
      <c r="VLC120" s="403"/>
      <c r="VLO120" s="727"/>
      <c r="VLR120" s="403"/>
      <c r="VLS120" s="403"/>
      <c r="VME120" s="727"/>
      <c r="VMH120" s="403"/>
      <c r="VMI120" s="403"/>
      <c r="VMU120" s="727"/>
      <c r="VMX120" s="403"/>
      <c r="VMY120" s="403"/>
      <c r="VNK120" s="727"/>
      <c r="VNN120" s="403"/>
      <c r="VNO120" s="403"/>
      <c r="VOA120" s="727"/>
      <c r="VOD120" s="403"/>
      <c r="VOE120" s="403"/>
      <c r="VOQ120" s="727"/>
      <c r="VOT120" s="403"/>
      <c r="VOU120" s="403"/>
      <c r="VPG120" s="727"/>
      <c r="VPJ120" s="403"/>
      <c r="VPK120" s="403"/>
      <c r="VPW120" s="727"/>
      <c r="VPZ120" s="403"/>
      <c r="VQA120" s="403"/>
      <c r="VQM120" s="727"/>
      <c r="VQP120" s="403"/>
      <c r="VQQ120" s="403"/>
      <c r="VRC120" s="727"/>
      <c r="VRF120" s="403"/>
      <c r="VRG120" s="403"/>
      <c r="VRS120" s="727"/>
      <c r="VRV120" s="403"/>
      <c r="VRW120" s="403"/>
      <c r="VSI120" s="727"/>
      <c r="VSL120" s="403"/>
      <c r="VSM120" s="403"/>
      <c r="VSY120" s="727"/>
      <c r="VTB120" s="403"/>
      <c r="VTC120" s="403"/>
      <c r="VTO120" s="727"/>
      <c r="VTR120" s="403"/>
      <c r="VTS120" s="403"/>
      <c r="VUE120" s="727"/>
      <c r="VUH120" s="403"/>
      <c r="VUI120" s="403"/>
      <c r="VUU120" s="727"/>
      <c r="VUX120" s="403"/>
      <c r="VUY120" s="403"/>
      <c r="VVK120" s="727"/>
      <c r="VVN120" s="403"/>
      <c r="VVO120" s="403"/>
      <c r="VWA120" s="727"/>
      <c r="VWD120" s="403"/>
      <c r="VWE120" s="403"/>
      <c r="VWQ120" s="727"/>
      <c r="VWT120" s="403"/>
      <c r="VWU120" s="403"/>
      <c r="VXG120" s="727"/>
      <c r="VXJ120" s="403"/>
      <c r="VXK120" s="403"/>
      <c r="VXW120" s="727"/>
      <c r="VXZ120" s="403"/>
      <c r="VYA120" s="403"/>
      <c r="VYM120" s="727"/>
      <c r="VYP120" s="403"/>
      <c r="VYQ120" s="403"/>
      <c r="VZC120" s="727"/>
      <c r="VZF120" s="403"/>
      <c r="VZG120" s="403"/>
      <c r="VZS120" s="727"/>
      <c r="VZV120" s="403"/>
      <c r="VZW120" s="403"/>
      <c r="WAI120" s="727"/>
      <c r="WAL120" s="403"/>
      <c r="WAM120" s="403"/>
      <c r="WAY120" s="727"/>
      <c r="WBB120" s="403"/>
      <c r="WBC120" s="403"/>
      <c r="WBO120" s="727"/>
      <c r="WBR120" s="403"/>
      <c r="WBS120" s="403"/>
      <c r="WCE120" s="727"/>
      <c r="WCH120" s="403"/>
      <c r="WCI120" s="403"/>
      <c r="WCU120" s="727"/>
      <c r="WCX120" s="403"/>
      <c r="WCY120" s="403"/>
      <c r="WDK120" s="727"/>
      <c r="WDN120" s="403"/>
      <c r="WDO120" s="403"/>
      <c r="WEA120" s="727"/>
      <c r="WED120" s="403"/>
      <c r="WEE120" s="403"/>
      <c r="WEQ120" s="727"/>
      <c r="WET120" s="403"/>
      <c r="WEU120" s="403"/>
      <c r="WFG120" s="727"/>
      <c r="WFJ120" s="403"/>
      <c r="WFK120" s="403"/>
      <c r="WFW120" s="727"/>
      <c r="WFZ120" s="403"/>
      <c r="WGA120" s="403"/>
      <c r="WGM120" s="727"/>
      <c r="WGP120" s="403"/>
      <c r="WGQ120" s="403"/>
      <c r="WHC120" s="727"/>
      <c r="WHF120" s="403"/>
      <c r="WHG120" s="403"/>
      <c r="WHS120" s="727"/>
      <c r="WHV120" s="403"/>
      <c r="WHW120" s="403"/>
      <c r="WII120" s="727"/>
      <c r="WIL120" s="403"/>
      <c r="WIM120" s="403"/>
      <c r="WIY120" s="727"/>
      <c r="WJB120" s="403"/>
      <c r="WJC120" s="403"/>
      <c r="WJO120" s="727"/>
      <c r="WJR120" s="403"/>
      <c r="WJS120" s="403"/>
      <c r="WKE120" s="727"/>
      <c r="WKH120" s="403"/>
      <c r="WKI120" s="403"/>
      <c r="WKU120" s="727"/>
      <c r="WKX120" s="403"/>
      <c r="WKY120" s="403"/>
      <c r="WLK120" s="727"/>
      <c r="WLN120" s="403"/>
      <c r="WLO120" s="403"/>
      <c r="WMA120" s="727"/>
      <c r="WMD120" s="403"/>
      <c r="WME120" s="403"/>
      <c r="WMQ120" s="727"/>
      <c r="WMT120" s="403"/>
      <c r="WMU120" s="403"/>
      <c r="WNG120" s="727"/>
      <c r="WNJ120" s="403"/>
      <c r="WNK120" s="403"/>
      <c r="WNW120" s="727"/>
      <c r="WNZ120" s="403"/>
      <c r="WOA120" s="403"/>
      <c r="WOM120" s="727"/>
      <c r="WOP120" s="403"/>
      <c r="WOQ120" s="403"/>
      <c r="WPC120" s="727"/>
      <c r="WPF120" s="403"/>
      <c r="WPG120" s="403"/>
      <c r="WPS120" s="727"/>
      <c r="WPV120" s="403"/>
      <c r="WPW120" s="403"/>
      <c r="WQI120" s="727"/>
      <c r="WQL120" s="403"/>
      <c r="WQM120" s="403"/>
      <c r="WQY120" s="727"/>
      <c r="WRB120" s="403"/>
      <c r="WRC120" s="403"/>
      <c r="WRO120" s="727"/>
      <c r="WRR120" s="403"/>
      <c r="WRS120" s="403"/>
      <c r="WSE120" s="727"/>
      <c r="WSH120" s="403"/>
      <c r="WSI120" s="403"/>
      <c r="WSU120" s="727"/>
      <c r="WSX120" s="403"/>
      <c r="WSY120" s="403"/>
      <c r="WTK120" s="727"/>
      <c r="WTN120" s="403"/>
      <c r="WTO120" s="403"/>
      <c r="WUA120" s="727"/>
      <c r="WUD120" s="403"/>
      <c r="WUE120" s="403"/>
      <c r="WUQ120" s="727"/>
      <c r="WUT120" s="403"/>
      <c r="WUU120" s="403"/>
      <c r="WVG120" s="727"/>
      <c r="WVJ120" s="403"/>
      <c r="WVK120" s="403"/>
      <c r="WVW120" s="727"/>
      <c r="WVZ120" s="403"/>
      <c r="WWA120" s="403"/>
      <c r="WWM120" s="727"/>
      <c r="WWP120" s="403"/>
      <c r="WWQ120" s="403"/>
      <c r="WXC120" s="727"/>
      <c r="WXF120" s="403"/>
      <c r="WXG120" s="403"/>
      <c r="WXS120" s="727"/>
      <c r="WXV120" s="403"/>
      <c r="WXW120" s="403"/>
      <c r="WYI120" s="727"/>
      <c r="WYL120" s="403"/>
      <c r="WYM120" s="403"/>
      <c r="WYY120" s="727"/>
      <c r="WZB120" s="403"/>
      <c r="WZC120" s="403"/>
      <c r="WZO120" s="727"/>
      <c r="WZR120" s="403"/>
      <c r="WZS120" s="403"/>
      <c r="XAE120" s="727"/>
      <c r="XAH120" s="403"/>
      <c r="XAI120" s="403"/>
      <c r="XAU120" s="727"/>
      <c r="XAX120" s="403"/>
      <c r="XAY120" s="403"/>
      <c r="XBK120" s="727"/>
      <c r="XBN120" s="403"/>
      <c r="XBO120" s="403"/>
      <c r="XCA120" s="727"/>
      <c r="XCD120" s="403"/>
      <c r="XCE120" s="403"/>
      <c r="XCQ120" s="727"/>
      <c r="XCT120" s="403"/>
      <c r="XCU120" s="403"/>
      <c r="XDG120" s="727"/>
      <c r="XDJ120" s="403"/>
      <c r="XDK120" s="403"/>
      <c r="XDW120" s="727"/>
      <c r="XDZ120" s="403"/>
      <c r="XEA120" s="403"/>
      <c r="XEM120" s="727"/>
      <c r="XEP120" s="403"/>
      <c r="XEQ120" s="403"/>
      <c r="XFC120" s="727"/>
    </row>
    <row r="121" spans="1:1023 1026:2047 2050:3071 3074:4095 4098:5119 5122:6143 6146:7167 7170:8191 8194:9215 9218:10239 10242:11263 11266:12287 12290:13311 13314:14335 14338:15359 15362:16383" s="94" customFormat="1">
      <c r="A121" s="566" t="s">
        <v>15</v>
      </c>
      <c r="B121" s="579">
        <v>45908</v>
      </c>
      <c r="C121" s="579">
        <v>45911</v>
      </c>
      <c r="D121" s="566" t="s">
        <v>485</v>
      </c>
      <c r="E121" s="566" t="s">
        <v>486</v>
      </c>
      <c r="F121" s="566">
        <v>53</v>
      </c>
      <c r="G121" s="566" t="s">
        <v>500</v>
      </c>
      <c r="H121" s="566">
        <v>2000</v>
      </c>
      <c r="I121" s="566">
        <v>15</v>
      </c>
      <c r="J121" s="566">
        <v>0</v>
      </c>
      <c r="K121" s="566">
        <v>0</v>
      </c>
      <c r="L121" s="566">
        <v>0</v>
      </c>
      <c r="M121" s="566">
        <v>0</v>
      </c>
      <c r="N121" s="566">
        <f t="shared" ref="N121" si="118">SUM(H121:M121)</f>
        <v>2015</v>
      </c>
      <c r="O121" s="561">
        <f t="shared" ref="O121" si="119">N121/F121</f>
        <v>38.018867924528301</v>
      </c>
      <c r="P121" s="566" t="s">
        <v>1283</v>
      </c>
      <c r="R121" s="403"/>
      <c r="S121" s="403"/>
      <c r="AE121" s="727"/>
      <c r="AH121" s="403"/>
      <c r="AI121" s="403"/>
      <c r="AU121" s="727"/>
      <c r="AX121" s="403"/>
      <c r="AY121" s="403"/>
      <c r="BK121" s="727"/>
      <c r="BN121" s="403"/>
      <c r="BO121" s="403"/>
      <c r="CA121" s="727"/>
      <c r="CD121" s="403"/>
      <c r="CE121" s="403"/>
      <c r="CQ121" s="727"/>
      <c r="CT121" s="403"/>
      <c r="CU121" s="403"/>
      <c r="DG121" s="727"/>
      <c r="DJ121" s="403"/>
      <c r="DK121" s="403"/>
      <c r="DW121" s="727"/>
      <c r="DZ121" s="403"/>
      <c r="EA121" s="403"/>
      <c r="EM121" s="727"/>
      <c r="EP121" s="403"/>
      <c r="EQ121" s="403"/>
      <c r="FC121" s="727"/>
      <c r="FF121" s="403"/>
      <c r="FG121" s="403"/>
      <c r="FS121" s="727"/>
      <c r="FV121" s="403"/>
      <c r="FW121" s="403"/>
      <c r="GI121" s="727"/>
      <c r="GL121" s="403"/>
      <c r="GM121" s="403"/>
      <c r="GY121" s="727"/>
      <c r="HB121" s="403"/>
      <c r="HC121" s="403"/>
      <c r="HO121" s="727"/>
      <c r="HR121" s="403"/>
      <c r="HS121" s="403"/>
      <c r="IE121" s="727"/>
      <c r="IH121" s="403"/>
      <c r="II121" s="403"/>
      <c r="IU121" s="727"/>
      <c r="IX121" s="403"/>
      <c r="IY121" s="403"/>
      <c r="JK121" s="727"/>
      <c r="JN121" s="403"/>
      <c r="JO121" s="403"/>
      <c r="KA121" s="727"/>
      <c r="KD121" s="403"/>
      <c r="KE121" s="403"/>
      <c r="KQ121" s="727"/>
      <c r="KT121" s="403"/>
      <c r="KU121" s="403"/>
      <c r="LG121" s="727"/>
      <c r="LJ121" s="403"/>
      <c r="LK121" s="403"/>
      <c r="LW121" s="727"/>
      <c r="LZ121" s="403"/>
      <c r="MA121" s="403"/>
      <c r="MM121" s="727"/>
      <c r="MP121" s="403"/>
      <c r="MQ121" s="403"/>
      <c r="NC121" s="727"/>
      <c r="NF121" s="403"/>
      <c r="NG121" s="403"/>
      <c r="NS121" s="727"/>
      <c r="NV121" s="403"/>
      <c r="NW121" s="403"/>
      <c r="OI121" s="727"/>
      <c r="OL121" s="403"/>
      <c r="OM121" s="403"/>
      <c r="OY121" s="727"/>
      <c r="PB121" s="403"/>
      <c r="PC121" s="403"/>
      <c r="PO121" s="727"/>
      <c r="PR121" s="403"/>
      <c r="PS121" s="403"/>
      <c r="QE121" s="727"/>
      <c r="QH121" s="403"/>
      <c r="QI121" s="403"/>
      <c r="QU121" s="727"/>
      <c r="QX121" s="403"/>
      <c r="QY121" s="403"/>
      <c r="RK121" s="727"/>
      <c r="RN121" s="403"/>
      <c r="RO121" s="403"/>
      <c r="SA121" s="727"/>
      <c r="SD121" s="403"/>
      <c r="SE121" s="403"/>
      <c r="SQ121" s="727"/>
      <c r="ST121" s="403"/>
      <c r="SU121" s="403"/>
      <c r="TG121" s="727"/>
      <c r="TJ121" s="403"/>
      <c r="TK121" s="403"/>
      <c r="TW121" s="727"/>
      <c r="TZ121" s="403"/>
      <c r="UA121" s="403"/>
      <c r="UM121" s="727"/>
      <c r="UP121" s="403"/>
      <c r="UQ121" s="403"/>
      <c r="VC121" s="727"/>
      <c r="VF121" s="403"/>
      <c r="VG121" s="403"/>
      <c r="VS121" s="727"/>
      <c r="VV121" s="403"/>
      <c r="VW121" s="403"/>
      <c r="WI121" s="727"/>
      <c r="WL121" s="403"/>
      <c r="WM121" s="403"/>
      <c r="WY121" s="727"/>
      <c r="XB121" s="403"/>
      <c r="XC121" s="403"/>
      <c r="XO121" s="727"/>
      <c r="XR121" s="403"/>
      <c r="XS121" s="403"/>
      <c r="YE121" s="727"/>
      <c r="YH121" s="403"/>
      <c r="YI121" s="403"/>
      <c r="YU121" s="727"/>
      <c r="YX121" s="403"/>
      <c r="YY121" s="403"/>
      <c r="ZK121" s="727"/>
      <c r="ZN121" s="403"/>
      <c r="ZO121" s="403"/>
      <c r="AAA121" s="727"/>
      <c r="AAD121" s="403"/>
      <c r="AAE121" s="403"/>
      <c r="AAQ121" s="727"/>
      <c r="AAT121" s="403"/>
      <c r="AAU121" s="403"/>
      <c r="ABG121" s="727"/>
      <c r="ABJ121" s="403"/>
      <c r="ABK121" s="403"/>
      <c r="ABW121" s="727"/>
      <c r="ABZ121" s="403"/>
      <c r="ACA121" s="403"/>
      <c r="ACM121" s="727"/>
      <c r="ACP121" s="403"/>
      <c r="ACQ121" s="403"/>
      <c r="ADC121" s="727"/>
      <c r="ADF121" s="403"/>
      <c r="ADG121" s="403"/>
      <c r="ADS121" s="727"/>
      <c r="ADV121" s="403"/>
      <c r="ADW121" s="403"/>
      <c r="AEI121" s="727"/>
      <c r="AEL121" s="403"/>
      <c r="AEM121" s="403"/>
      <c r="AEY121" s="727"/>
      <c r="AFB121" s="403"/>
      <c r="AFC121" s="403"/>
      <c r="AFO121" s="727"/>
      <c r="AFR121" s="403"/>
      <c r="AFS121" s="403"/>
      <c r="AGE121" s="727"/>
      <c r="AGH121" s="403"/>
      <c r="AGI121" s="403"/>
      <c r="AGU121" s="727"/>
      <c r="AGX121" s="403"/>
      <c r="AGY121" s="403"/>
      <c r="AHK121" s="727"/>
      <c r="AHN121" s="403"/>
      <c r="AHO121" s="403"/>
      <c r="AIA121" s="727"/>
      <c r="AID121" s="403"/>
      <c r="AIE121" s="403"/>
      <c r="AIQ121" s="727"/>
      <c r="AIT121" s="403"/>
      <c r="AIU121" s="403"/>
      <c r="AJG121" s="727"/>
      <c r="AJJ121" s="403"/>
      <c r="AJK121" s="403"/>
      <c r="AJW121" s="727"/>
      <c r="AJZ121" s="403"/>
      <c r="AKA121" s="403"/>
      <c r="AKM121" s="727"/>
      <c r="AKP121" s="403"/>
      <c r="AKQ121" s="403"/>
      <c r="ALC121" s="727"/>
      <c r="ALF121" s="403"/>
      <c r="ALG121" s="403"/>
      <c r="ALS121" s="727"/>
      <c r="ALV121" s="403"/>
      <c r="ALW121" s="403"/>
      <c r="AMI121" s="727"/>
      <c r="AML121" s="403"/>
      <c r="AMM121" s="403"/>
      <c r="AMY121" s="727"/>
      <c r="ANB121" s="403"/>
      <c r="ANC121" s="403"/>
      <c r="ANO121" s="727"/>
      <c r="ANR121" s="403"/>
      <c r="ANS121" s="403"/>
      <c r="AOE121" s="727"/>
      <c r="AOH121" s="403"/>
      <c r="AOI121" s="403"/>
      <c r="AOU121" s="727"/>
      <c r="AOX121" s="403"/>
      <c r="AOY121" s="403"/>
      <c r="APK121" s="727"/>
      <c r="APN121" s="403"/>
      <c r="APO121" s="403"/>
      <c r="AQA121" s="727"/>
      <c r="AQD121" s="403"/>
      <c r="AQE121" s="403"/>
      <c r="AQQ121" s="727"/>
      <c r="AQT121" s="403"/>
      <c r="AQU121" s="403"/>
      <c r="ARG121" s="727"/>
      <c r="ARJ121" s="403"/>
      <c r="ARK121" s="403"/>
      <c r="ARW121" s="727"/>
      <c r="ARZ121" s="403"/>
      <c r="ASA121" s="403"/>
      <c r="ASM121" s="727"/>
      <c r="ASP121" s="403"/>
      <c r="ASQ121" s="403"/>
      <c r="ATC121" s="727"/>
      <c r="ATF121" s="403"/>
      <c r="ATG121" s="403"/>
      <c r="ATS121" s="727"/>
      <c r="ATV121" s="403"/>
      <c r="ATW121" s="403"/>
      <c r="AUI121" s="727"/>
      <c r="AUL121" s="403"/>
      <c r="AUM121" s="403"/>
      <c r="AUY121" s="727"/>
      <c r="AVB121" s="403"/>
      <c r="AVC121" s="403"/>
      <c r="AVO121" s="727"/>
      <c r="AVR121" s="403"/>
      <c r="AVS121" s="403"/>
      <c r="AWE121" s="727"/>
      <c r="AWH121" s="403"/>
      <c r="AWI121" s="403"/>
      <c r="AWU121" s="727"/>
      <c r="AWX121" s="403"/>
      <c r="AWY121" s="403"/>
      <c r="AXK121" s="727"/>
      <c r="AXN121" s="403"/>
      <c r="AXO121" s="403"/>
      <c r="AYA121" s="727"/>
      <c r="AYD121" s="403"/>
      <c r="AYE121" s="403"/>
      <c r="AYQ121" s="727"/>
      <c r="AYT121" s="403"/>
      <c r="AYU121" s="403"/>
      <c r="AZG121" s="727"/>
      <c r="AZJ121" s="403"/>
      <c r="AZK121" s="403"/>
      <c r="AZW121" s="727"/>
      <c r="AZZ121" s="403"/>
      <c r="BAA121" s="403"/>
      <c r="BAM121" s="727"/>
      <c r="BAP121" s="403"/>
      <c r="BAQ121" s="403"/>
      <c r="BBC121" s="727"/>
      <c r="BBF121" s="403"/>
      <c r="BBG121" s="403"/>
      <c r="BBS121" s="727"/>
      <c r="BBV121" s="403"/>
      <c r="BBW121" s="403"/>
      <c r="BCI121" s="727"/>
      <c r="BCL121" s="403"/>
      <c r="BCM121" s="403"/>
      <c r="BCY121" s="727"/>
      <c r="BDB121" s="403"/>
      <c r="BDC121" s="403"/>
      <c r="BDO121" s="727"/>
      <c r="BDR121" s="403"/>
      <c r="BDS121" s="403"/>
      <c r="BEE121" s="727"/>
      <c r="BEH121" s="403"/>
      <c r="BEI121" s="403"/>
      <c r="BEU121" s="727"/>
      <c r="BEX121" s="403"/>
      <c r="BEY121" s="403"/>
      <c r="BFK121" s="727"/>
      <c r="BFN121" s="403"/>
      <c r="BFO121" s="403"/>
      <c r="BGA121" s="727"/>
      <c r="BGD121" s="403"/>
      <c r="BGE121" s="403"/>
      <c r="BGQ121" s="727"/>
      <c r="BGT121" s="403"/>
      <c r="BGU121" s="403"/>
      <c r="BHG121" s="727"/>
      <c r="BHJ121" s="403"/>
      <c r="BHK121" s="403"/>
      <c r="BHW121" s="727"/>
      <c r="BHZ121" s="403"/>
      <c r="BIA121" s="403"/>
      <c r="BIM121" s="727"/>
      <c r="BIP121" s="403"/>
      <c r="BIQ121" s="403"/>
      <c r="BJC121" s="727"/>
      <c r="BJF121" s="403"/>
      <c r="BJG121" s="403"/>
      <c r="BJS121" s="727"/>
      <c r="BJV121" s="403"/>
      <c r="BJW121" s="403"/>
      <c r="BKI121" s="727"/>
      <c r="BKL121" s="403"/>
      <c r="BKM121" s="403"/>
      <c r="BKY121" s="727"/>
      <c r="BLB121" s="403"/>
      <c r="BLC121" s="403"/>
      <c r="BLO121" s="727"/>
      <c r="BLR121" s="403"/>
      <c r="BLS121" s="403"/>
      <c r="BME121" s="727"/>
      <c r="BMH121" s="403"/>
      <c r="BMI121" s="403"/>
      <c r="BMU121" s="727"/>
      <c r="BMX121" s="403"/>
      <c r="BMY121" s="403"/>
      <c r="BNK121" s="727"/>
      <c r="BNN121" s="403"/>
      <c r="BNO121" s="403"/>
      <c r="BOA121" s="727"/>
      <c r="BOD121" s="403"/>
      <c r="BOE121" s="403"/>
      <c r="BOQ121" s="727"/>
      <c r="BOT121" s="403"/>
      <c r="BOU121" s="403"/>
      <c r="BPG121" s="727"/>
      <c r="BPJ121" s="403"/>
      <c r="BPK121" s="403"/>
      <c r="BPW121" s="727"/>
      <c r="BPZ121" s="403"/>
      <c r="BQA121" s="403"/>
      <c r="BQM121" s="727"/>
      <c r="BQP121" s="403"/>
      <c r="BQQ121" s="403"/>
      <c r="BRC121" s="727"/>
      <c r="BRF121" s="403"/>
      <c r="BRG121" s="403"/>
      <c r="BRS121" s="727"/>
      <c r="BRV121" s="403"/>
      <c r="BRW121" s="403"/>
      <c r="BSI121" s="727"/>
      <c r="BSL121" s="403"/>
      <c r="BSM121" s="403"/>
      <c r="BSY121" s="727"/>
      <c r="BTB121" s="403"/>
      <c r="BTC121" s="403"/>
      <c r="BTO121" s="727"/>
      <c r="BTR121" s="403"/>
      <c r="BTS121" s="403"/>
      <c r="BUE121" s="727"/>
      <c r="BUH121" s="403"/>
      <c r="BUI121" s="403"/>
      <c r="BUU121" s="727"/>
      <c r="BUX121" s="403"/>
      <c r="BUY121" s="403"/>
      <c r="BVK121" s="727"/>
      <c r="BVN121" s="403"/>
      <c r="BVO121" s="403"/>
      <c r="BWA121" s="727"/>
      <c r="BWD121" s="403"/>
      <c r="BWE121" s="403"/>
      <c r="BWQ121" s="727"/>
      <c r="BWT121" s="403"/>
      <c r="BWU121" s="403"/>
      <c r="BXG121" s="727"/>
      <c r="BXJ121" s="403"/>
      <c r="BXK121" s="403"/>
      <c r="BXW121" s="727"/>
      <c r="BXZ121" s="403"/>
      <c r="BYA121" s="403"/>
      <c r="BYM121" s="727"/>
      <c r="BYP121" s="403"/>
      <c r="BYQ121" s="403"/>
      <c r="BZC121" s="727"/>
      <c r="BZF121" s="403"/>
      <c r="BZG121" s="403"/>
      <c r="BZS121" s="727"/>
      <c r="BZV121" s="403"/>
      <c r="BZW121" s="403"/>
      <c r="CAI121" s="727"/>
      <c r="CAL121" s="403"/>
      <c r="CAM121" s="403"/>
      <c r="CAY121" s="727"/>
      <c r="CBB121" s="403"/>
      <c r="CBC121" s="403"/>
      <c r="CBO121" s="727"/>
      <c r="CBR121" s="403"/>
      <c r="CBS121" s="403"/>
      <c r="CCE121" s="727"/>
      <c r="CCH121" s="403"/>
      <c r="CCI121" s="403"/>
      <c r="CCU121" s="727"/>
      <c r="CCX121" s="403"/>
      <c r="CCY121" s="403"/>
      <c r="CDK121" s="727"/>
      <c r="CDN121" s="403"/>
      <c r="CDO121" s="403"/>
      <c r="CEA121" s="727"/>
      <c r="CED121" s="403"/>
      <c r="CEE121" s="403"/>
      <c r="CEQ121" s="727"/>
      <c r="CET121" s="403"/>
      <c r="CEU121" s="403"/>
      <c r="CFG121" s="727"/>
      <c r="CFJ121" s="403"/>
      <c r="CFK121" s="403"/>
      <c r="CFW121" s="727"/>
      <c r="CFZ121" s="403"/>
      <c r="CGA121" s="403"/>
      <c r="CGM121" s="727"/>
      <c r="CGP121" s="403"/>
      <c r="CGQ121" s="403"/>
      <c r="CHC121" s="727"/>
      <c r="CHF121" s="403"/>
      <c r="CHG121" s="403"/>
      <c r="CHS121" s="727"/>
      <c r="CHV121" s="403"/>
      <c r="CHW121" s="403"/>
      <c r="CII121" s="727"/>
      <c r="CIL121" s="403"/>
      <c r="CIM121" s="403"/>
      <c r="CIY121" s="727"/>
      <c r="CJB121" s="403"/>
      <c r="CJC121" s="403"/>
      <c r="CJO121" s="727"/>
      <c r="CJR121" s="403"/>
      <c r="CJS121" s="403"/>
      <c r="CKE121" s="727"/>
      <c r="CKH121" s="403"/>
      <c r="CKI121" s="403"/>
      <c r="CKU121" s="727"/>
      <c r="CKX121" s="403"/>
      <c r="CKY121" s="403"/>
      <c r="CLK121" s="727"/>
      <c r="CLN121" s="403"/>
      <c r="CLO121" s="403"/>
      <c r="CMA121" s="727"/>
      <c r="CMD121" s="403"/>
      <c r="CME121" s="403"/>
      <c r="CMQ121" s="727"/>
      <c r="CMT121" s="403"/>
      <c r="CMU121" s="403"/>
      <c r="CNG121" s="727"/>
      <c r="CNJ121" s="403"/>
      <c r="CNK121" s="403"/>
      <c r="CNW121" s="727"/>
      <c r="CNZ121" s="403"/>
      <c r="COA121" s="403"/>
      <c r="COM121" s="727"/>
      <c r="COP121" s="403"/>
      <c r="COQ121" s="403"/>
      <c r="CPC121" s="727"/>
      <c r="CPF121" s="403"/>
      <c r="CPG121" s="403"/>
      <c r="CPS121" s="727"/>
      <c r="CPV121" s="403"/>
      <c r="CPW121" s="403"/>
      <c r="CQI121" s="727"/>
      <c r="CQL121" s="403"/>
      <c r="CQM121" s="403"/>
      <c r="CQY121" s="727"/>
      <c r="CRB121" s="403"/>
      <c r="CRC121" s="403"/>
      <c r="CRO121" s="727"/>
      <c r="CRR121" s="403"/>
      <c r="CRS121" s="403"/>
      <c r="CSE121" s="727"/>
      <c r="CSH121" s="403"/>
      <c r="CSI121" s="403"/>
      <c r="CSU121" s="727"/>
      <c r="CSX121" s="403"/>
      <c r="CSY121" s="403"/>
      <c r="CTK121" s="727"/>
      <c r="CTN121" s="403"/>
      <c r="CTO121" s="403"/>
      <c r="CUA121" s="727"/>
      <c r="CUD121" s="403"/>
      <c r="CUE121" s="403"/>
      <c r="CUQ121" s="727"/>
      <c r="CUT121" s="403"/>
      <c r="CUU121" s="403"/>
      <c r="CVG121" s="727"/>
      <c r="CVJ121" s="403"/>
      <c r="CVK121" s="403"/>
      <c r="CVW121" s="727"/>
      <c r="CVZ121" s="403"/>
      <c r="CWA121" s="403"/>
      <c r="CWM121" s="727"/>
      <c r="CWP121" s="403"/>
      <c r="CWQ121" s="403"/>
      <c r="CXC121" s="727"/>
      <c r="CXF121" s="403"/>
      <c r="CXG121" s="403"/>
      <c r="CXS121" s="727"/>
      <c r="CXV121" s="403"/>
      <c r="CXW121" s="403"/>
      <c r="CYI121" s="727"/>
      <c r="CYL121" s="403"/>
      <c r="CYM121" s="403"/>
      <c r="CYY121" s="727"/>
      <c r="CZB121" s="403"/>
      <c r="CZC121" s="403"/>
      <c r="CZO121" s="727"/>
      <c r="CZR121" s="403"/>
      <c r="CZS121" s="403"/>
      <c r="DAE121" s="727"/>
      <c r="DAH121" s="403"/>
      <c r="DAI121" s="403"/>
      <c r="DAU121" s="727"/>
      <c r="DAX121" s="403"/>
      <c r="DAY121" s="403"/>
      <c r="DBK121" s="727"/>
      <c r="DBN121" s="403"/>
      <c r="DBO121" s="403"/>
      <c r="DCA121" s="727"/>
      <c r="DCD121" s="403"/>
      <c r="DCE121" s="403"/>
      <c r="DCQ121" s="727"/>
      <c r="DCT121" s="403"/>
      <c r="DCU121" s="403"/>
      <c r="DDG121" s="727"/>
      <c r="DDJ121" s="403"/>
      <c r="DDK121" s="403"/>
      <c r="DDW121" s="727"/>
      <c r="DDZ121" s="403"/>
      <c r="DEA121" s="403"/>
      <c r="DEM121" s="727"/>
      <c r="DEP121" s="403"/>
      <c r="DEQ121" s="403"/>
      <c r="DFC121" s="727"/>
      <c r="DFF121" s="403"/>
      <c r="DFG121" s="403"/>
      <c r="DFS121" s="727"/>
      <c r="DFV121" s="403"/>
      <c r="DFW121" s="403"/>
      <c r="DGI121" s="727"/>
      <c r="DGL121" s="403"/>
      <c r="DGM121" s="403"/>
      <c r="DGY121" s="727"/>
      <c r="DHB121" s="403"/>
      <c r="DHC121" s="403"/>
      <c r="DHO121" s="727"/>
      <c r="DHR121" s="403"/>
      <c r="DHS121" s="403"/>
      <c r="DIE121" s="727"/>
      <c r="DIH121" s="403"/>
      <c r="DII121" s="403"/>
      <c r="DIU121" s="727"/>
      <c r="DIX121" s="403"/>
      <c r="DIY121" s="403"/>
      <c r="DJK121" s="727"/>
      <c r="DJN121" s="403"/>
      <c r="DJO121" s="403"/>
      <c r="DKA121" s="727"/>
      <c r="DKD121" s="403"/>
      <c r="DKE121" s="403"/>
      <c r="DKQ121" s="727"/>
      <c r="DKT121" s="403"/>
      <c r="DKU121" s="403"/>
      <c r="DLG121" s="727"/>
      <c r="DLJ121" s="403"/>
      <c r="DLK121" s="403"/>
      <c r="DLW121" s="727"/>
      <c r="DLZ121" s="403"/>
      <c r="DMA121" s="403"/>
      <c r="DMM121" s="727"/>
      <c r="DMP121" s="403"/>
      <c r="DMQ121" s="403"/>
      <c r="DNC121" s="727"/>
      <c r="DNF121" s="403"/>
      <c r="DNG121" s="403"/>
      <c r="DNS121" s="727"/>
      <c r="DNV121" s="403"/>
      <c r="DNW121" s="403"/>
      <c r="DOI121" s="727"/>
      <c r="DOL121" s="403"/>
      <c r="DOM121" s="403"/>
      <c r="DOY121" s="727"/>
      <c r="DPB121" s="403"/>
      <c r="DPC121" s="403"/>
      <c r="DPO121" s="727"/>
      <c r="DPR121" s="403"/>
      <c r="DPS121" s="403"/>
      <c r="DQE121" s="727"/>
      <c r="DQH121" s="403"/>
      <c r="DQI121" s="403"/>
      <c r="DQU121" s="727"/>
      <c r="DQX121" s="403"/>
      <c r="DQY121" s="403"/>
      <c r="DRK121" s="727"/>
      <c r="DRN121" s="403"/>
      <c r="DRO121" s="403"/>
      <c r="DSA121" s="727"/>
      <c r="DSD121" s="403"/>
      <c r="DSE121" s="403"/>
      <c r="DSQ121" s="727"/>
      <c r="DST121" s="403"/>
      <c r="DSU121" s="403"/>
      <c r="DTG121" s="727"/>
      <c r="DTJ121" s="403"/>
      <c r="DTK121" s="403"/>
      <c r="DTW121" s="727"/>
      <c r="DTZ121" s="403"/>
      <c r="DUA121" s="403"/>
      <c r="DUM121" s="727"/>
      <c r="DUP121" s="403"/>
      <c r="DUQ121" s="403"/>
      <c r="DVC121" s="727"/>
      <c r="DVF121" s="403"/>
      <c r="DVG121" s="403"/>
      <c r="DVS121" s="727"/>
      <c r="DVV121" s="403"/>
      <c r="DVW121" s="403"/>
      <c r="DWI121" s="727"/>
      <c r="DWL121" s="403"/>
      <c r="DWM121" s="403"/>
      <c r="DWY121" s="727"/>
      <c r="DXB121" s="403"/>
      <c r="DXC121" s="403"/>
      <c r="DXO121" s="727"/>
      <c r="DXR121" s="403"/>
      <c r="DXS121" s="403"/>
      <c r="DYE121" s="727"/>
      <c r="DYH121" s="403"/>
      <c r="DYI121" s="403"/>
      <c r="DYU121" s="727"/>
      <c r="DYX121" s="403"/>
      <c r="DYY121" s="403"/>
      <c r="DZK121" s="727"/>
      <c r="DZN121" s="403"/>
      <c r="DZO121" s="403"/>
      <c r="EAA121" s="727"/>
      <c r="EAD121" s="403"/>
      <c r="EAE121" s="403"/>
      <c r="EAQ121" s="727"/>
      <c r="EAT121" s="403"/>
      <c r="EAU121" s="403"/>
      <c r="EBG121" s="727"/>
      <c r="EBJ121" s="403"/>
      <c r="EBK121" s="403"/>
      <c r="EBW121" s="727"/>
      <c r="EBZ121" s="403"/>
      <c r="ECA121" s="403"/>
      <c r="ECM121" s="727"/>
      <c r="ECP121" s="403"/>
      <c r="ECQ121" s="403"/>
      <c r="EDC121" s="727"/>
      <c r="EDF121" s="403"/>
      <c r="EDG121" s="403"/>
      <c r="EDS121" s="727"/>
      <c r="EDV121" s="403"/>
      <c r="EDW121" s="403"/>
      <c r="EEI121" s="727"/>
      <c r="EEL121" s="403"/>
      <c r="EEM121" s="403"/>
      <c r="EEY121" s="727"/>
      <c r="EFB121" s="403"/>
      <c r="EFC121" s="403"/>
      <c r="EFO121" s="727"/>
      <c r="EFR121" s="403"/>
      <c r="EFS121" s="403"/>
      <c r="EGE121" s="727"/>
      <c r="EGH121" s="403"/>
      <c r="EGI121" s="403"/>
      <c r="EGU121" s="727"/>
      <c r="EGX121" s="403"/>
      <c r="EGY121" s="403"/>
      <c r="EHK121" s="727"/>
      <c r="EHN121" s="403"/>
      <c r="EHO121" s="403"/>
      <c r="EIA121" s="727"/>
      <c r="EID121" s="403"/>
      <c r="EIE121" s="403"/>
      <c r="EIQ121" s="727"/>
      <c r="EIT121" s="403"/>
      <c r="EIU121" s="403"/>
      <c r="EJG121" s="727"/>
      <c r="EJJ121" s="403"/>
      <c r="EJK121" s="403"/>
      <c r="EJW121" s="727"/>
      <c r="EJZ121" s="403"/>
      <c r="EKA121" s="403"/>
      <c r="EKM121" s="727"/>
      <c r="EKP121" s="403"/>
      <c r="EKQ121" s="403"/>
      <c r="ELC121" s="727"/>
      <c r="ELF121" s="403"/>
      <c r="ELG121" s="403"/>
      <c r="ELS121" s="727"/>
      <c r="ELV121" s="403"/>
      <c r="ELW121" s="403"/>
      <c r="EMI121" s="727"/>
      <c r="EML121" s="403"/>
      <c r="EMM121" s="403"/>
      <c r="EMY121" s="727"/>
      <c r="ENB121" s="403"/>
      <c r="ENC121" s="403"/>
      <c r="ENO121" s="727"/>
      <c r="ENR121" s="403"/>
      <c r="ENS121" s="403"/>
      <c r="EOE121" s="727"/>
      <c r="EOH121" s="403"/>
      <c r="EOI121" s="403"/>
      <c r="EOU121" s="727"/>
      <c r="EOX121" s="403"/>
      <c r="EOY121" s="403"/>
      <c r="EPK121" s="727"/>
      <c r="EPN121" s="403"/>
      <c r="EPO121" s="403"/>
      <c r="EQA121" s="727"/>
      <c r="EQD121" s="403"/>
      <c r="EQE121" s="403"/>
      <c r="EQQ121" s="727"/>
      <c r="EQT121" s="403"/>
      <c r="EQU121" s="403"/>
      <c r="ERG121" s="727"/>
      <c r="ERJ121" s="403"/>
      <c r="ERK121" s="403"/>
      <c r="ERW121" s="727"/>
      <c r="ERZ121" s="403"/>
      <c r="ESA121" s="403"/>
      <c r="ESM121" s="727"/>
      <c r="ESP121" s="403"/>
      <c r="ESQ121" s="403"/>
      <c r="ETC121" s="727"/>
      <c r="ETF121" s="403"/>
      <c r="ETG121" s="403"/>
      <c r="ETS121" s="727"/>
      <c r="ETV121" s="403"/>
      <c r="ETW121" s="403"/>
      <c r="EUI121" s="727"/>
      <c r="EUL121" s="403"/>
      <c r="EUM121" s="403"/>
      <c r="EUY121" s="727"/>
      <c r="EVB121" s="403"/>
      <c r="EVC121" s="403"/>
      <c r="EVO121" s="727"/>
      <c r="EVR121" s="403"/>
      <c r="EVS121" s="403"/>
      <c r="EWE121" s="727"/>
      <c r="EWH121" s="403"/>
      <c r="EWI121" s="403"/>
      <c r="EWU121" s="727"/>
      <c r="EWX121" s="403"/>
      <c r="EWY121" s="403"/>
      <c r="EXK121" s="727"/>
      <c r="EXN121" s="403"/>
      <c r="EXO121" s="403"/>
      <c r="EYA121" s="727"/>
      <c r="EYD121" s="403"/>
      <c r="EYE121" s="403"/>
      <c r="EYQ121" s="727"/>
      <c r="EYT121" s="403"/>
      <c r="EYU121" s="403"/>
      <c r="EZG121" s="727"/>
      <c r="EZJ121" s="403"/>
      <c r="EZK121" s="403"/>
      <c r="EZW121" s="727"/>
      <c r="EZZ121" s="403"/>
      <c r="FAA121" s="403"/>
      <c r="FAM121" s="727"/>
      <c r="FAP121" s="403"/>
      <c r="FAQ121" s="403"/>
      <c r="FBC121" s="727"/>
      <c r="FBF121" s="403"/>
      <c r="FBG121" s="403"/>
      <c r="FBS121" s="727"/>
      <c r="FBV121" s="403"/>
      <c r="FBW121" s="403"/>
      <c r="FCI121" s="727"/>
      <c r="FCL121" s="403"/>
      <c r="FCM121" s="403"/>
      <c r="FCY121" s="727"/>
      <c r="FDB121" s="403"/>
      <c r="FDC121" s="403"/>
      <c r="FDO121" s="727"/>
      <c r="FDR121" s="403"/>
      <c r="FDS121" s="403"/>
      <c r="FEE121" s="727"/>
      <c r="FEH121" s="403"/>
      <c r="FEI121" s="403"/>
      <c r="FEU121" s="727"/>
      <c r="FEX121" s="403"/>
      <c r="FEY121" s="403"/>
      <c r="FFK121" s="727"/>
      <c r="FFN121" s="403"/>
      <c r="FFO121" s="403"/>
      <c r="FGA121" s="727"/>
      <c r="FGD121" s="403"/>
      <c r="FGE121" s="403"/>
      <c r="FGQ121" s="727"/>
      <c r="FGT121" s="403"/>
      <c r="FGU121" s="403"/>
      <c r="FHG121" s="727"/>
      <c r="FHJ121" s="403"/>
      <c r="FHK121" s="403"/>
      <c r="FHW121" s="727"/>
      <c r="FHZ121" s="403"/>
      <c r="FIA121" s="403"/>
      <c r="FIM121" s="727"/>
      <c r="FIP121" s="403"/>
      <c r="FIQ121" s="403"/>
      <c r="FJC121" s="727"/>
      <c r="FJF121" s="403"/>
      <c r="FJG121" s="403"/>
      <c r="FJS121" s="727"/>
      <c r="FJV121" s="403"/>
      <c r="FJW121" s="403"/>
      <c r="FKI121" s="727"/>
      <c r="FKL121" s="403"/>
      <c r="FKM121" s="403"/>
      <c r="FKY121" s="727"/>
      <c r="FLB121" s="403"/>
      <c r="FLC121" s="403"/>
      <c r="FLO121" s="727"/>
      <c r="FLR121" s="403"/>
      <c r="FLS121" s="403"/>
      <c r="FME121" s="727"/>
      <c r="FMH121" s="403"/>
      <c r="FMI121" s="403"/>
      <c r="FMU121" s="727"/>
      <c r="FMX121" s="403"/>
      <c r="FMY121" s="403"/>
      <c r="FNK121" s="727"/>
      <c r="FNN121" s="403"/>
      <c r="FNO121" s="403"/>
      <c r="FOA121" s="727"/>
      <c r="FOD121" s="403"/>
      <c r="FOE121" s="403"/>
      <c r="FOQ121" s="727"/>
      <c r="FOT121" s="403"/>
      <c r="FOU121" s="403"/>
      <c r="FPG121" s="727"/>
      <c r="FPJ121" s="403"/>
      <c r="FPK121" s="403"/>
      <c r="FPW121" s="727"/>
      <c r="FPZ121" s="403"/>
      <c r="FQA121" s="403"/>
      <c r="FQM121" s="727"/>
      <c r="FQP121" s="403"/>
      <c r="FQQ121" s="403"/>
      <c r="FRC121" s="727"/>
      <c r="FRF121" s="403"/>
      <c r="FRG121" s="403"/>
      <c r="FRS121" s="727"/>
      <c r="FRV121" s="403"/>
      <c r="FRW121" s="403"/>
      <c r="FSI121" s="727"/>
      <c r="FSL121" s="403"/>
      <c r="FSM121" s="403"/>
      <c r="FSY121" s="727"/>
      <c r="FTB121" s="403"/>
      <c r="FTC121" s="403"/>
      <c r="FTO121" s="727"/>
      <c r="FTR121" s="403"/>
      <c r="FTS121" s="403"/>
      <c r="FUE121" s="727"/>
      <c r="FUH121" s="403"/>
      <c r="FUI121" s="403"/>
      <c r="FUU121" s="727"/>
      <c r="FUX121" s="403"/>
      <c r="FUY121" s="403"/>
      <c r="FVK121" s="727"/>
      <c r="FVN121" s="403"/>
      <c r="FVO121" s="403"/>
      <c r="FWA121" s="727"/>
      <c r="FWD121" s="403"/>
      <c r="FWE121" s="403"/>
      <c r="FWQ121" s="727"/>
      <c r="FWT121" s="403"/>
      <c r="FWU121" s="403"/>
      <c r="FXG121" s="727"/>
      <c r="FXJ121" s="403"/>
      <c r="FXK121" s="403"/>
      <c r="FXW121" s="727"/>
      <c r="FXZ121" s="403"/>
      <c r="FYA121" s="403"/>
      <c r="FYM121" s="727"/>
      <c r="FYP121" s="403"/>
      <c r="FYQ121" s="403"/>
      <c r="FZC121" s="727"/>
      <c r="FZF121" s="403"/>
      <c r="FZG121" s="403"/>
      <c r="FZS121" s="727"/>
      <c r="FZV121" s="403"/>
      <c r="FZW121" s="403"/>
      <c r="GAI121" s="727"/>
      <c r="GAL121" s="403"/>
      <c r="GAM121" s="403"/>
      <c r="GAY121" s="727"/>
      <c r="GBB121" s="403"/>
      <c r="GBC121" s="403"/>
      <c r="GBO121" s="727"/>
      <c r="GBR121" s="403"/>
      <c r="GBS121" s="403"/>
      <c r="GCE121" s="727"/>
      <c r="GCH121" s="403"/>
      <c r="GCI121" s="403"/>
      <c r="GCU121" s="727"/>
      <c r="GCX121" s="403"/>
      <c r="GCY121" s="403"/>
      <c r="GDK121" s="727"/>
      <c r="GDN121" s="403"/>
      <c r="GDO121" s="403"/>
      <c r="GEA121" s="727"/>
      <c r="GED121" s="403"/>
      <c r="GEE121" s="403"/>
      <c r="GEQ121" s="727"/>
      <c r="GET121" s="403"/>
      <c r="GEU121" s="403"/>
      <c r="GFG121" s="727"/>
      <c r="GFJ121" s="403"/>
      <c r="GFK121" s="403"/>
      <c r="GFW121" s="727"/>
      <c r="GFZ121" s="403"/>
      <c r="GGA121" s="403"/>
      <c r="GGM121" s="727"/>
      <c r="GGP121" s="403"/>
      <c r="GGQ121" s="403"/>
      <c r="GHC121" s="727"/>
      <c r="GHF121" s="403"/>
      <c r="GHG121" s="403"/>
      <c r="GHS121" s="727"/>
      <c r="GHV121" s="403"/>
      <c r="GHW121" s="403"/>
      <c r="GII121" s="727"/>
      <c r="GIL121" s="403"/>
      <c r="GIM121" s="403"/>
      <c r="GIY121" s="727"/>
      <c r="GJB121" s="403"/>
      <c r="GJC121" s="403"/>
      <c r="GJO121" s="727"/>
      <c r="GJR121" s="403"/>
      <c r="GJS121" s="403"/>
      <c r="GKE121" s="727"/>
      <c r="GKH121" s="403"/>
      <c r="GKI121" s="403"/>
      <c r="GKU121" s="727"/>
      <c r="GKX121" s="403"/>
      <c r="GKY121" s="403"/>
      <c r="GLK121" s="727"/>
      <c r="GLN121" s="403"/>
      <c r="GLO121" s="403"/>
      <c r="GMA121" s="727"/>
      <c r="GMD121" s="403"/>
      <c r="GME121" s="403"/>
      <c r="GMQ121" s="727"/>
      <c r="GMT121" s="403"/>
      <c r="GMU121" s="403"/>
      <c r="GNG121" s="727"/>
      <c r="GNJ121" s="403"/>
      <c r="GNK121" s="403"/>
      <c r="GNW121" s="727"/>
      <c r="GNZ121" s="403"/>
      <c r="GOA121" s="403"/>
      <c r="GOM121" s="727"/>
      <c r="GOP121" s="403"/>
      <c r="GOQ121" s="403"/>
      <c r="GPC121" s="727"/>
      <c r="GPF121" s="403"/>
      <c r="GPG121" s="403"/>
      <c r="GPS121" s="727"/>
      <c r="GPV121" s="403"/>
      <c r="GPW121" s="403"/>
      <c r="GQI121" s="727"/>
      <c r="GQL121" s="403"/>
      <c r="GQM121" s="403"/>
      <c r="GQY121" s="727"/>
      <c r="GRB121" s="403"/>
      <c r="GRC121" s="403"/>
      <c r="GRO121" s="727"/>
      <c r="GRR121" s="403"/>
      <c r="GRS121" s="403"/>
      <c r="GSE121" s="727"/>
      <c r="GSH121" s="403"/>
      <c r="GSI121" s="403"/>
      <c r="GSU121" s="727"/>
      <c r="GSX121" s="403"/>
      <c r="GSY121" s="403"/>
      <c r="GTK121" s="727"/>
      <c r="GTN121" s="403"/>
      <c r="GTO121" s="403"/>
      <c r="GUA121" s="727"/>
      <c r="GUD121" s="403"/>
      <c r="GUE121" s="403"/>
      <c r="GUQ121" s="727"/>
      <c r="GUT121" s="403"/>
      <c r="GUU121" s="403"/>
      <c r="GVG121" s="727"/>
      <c r="GVJ121" s="403"/>
      <c r="GVK121" s="403"/>
      <c r="GVW121" s="727"/>
      <c r="GVZ121" s="403"/>
      <c r="GWA121" s="403"/>
      <c r="GWM121" s="727"/>
      <c r="GWP121" s="403"/>
      <c r="GWQ121" s="403"/>
      <c r="GXC121" s="727"/>
      <c r="GXF121" s="403"/>
      <c r="GXG121" s="403"/>
      <c r="GXS121" s="727"/>
      <c r="GXV121" s="403"/>
      <c r="GXW121" s="403"/>
      <c r="GYI121" s="727"/>
      <c r="GYL121" s="403"/>
      <c r="GYM121" s="403"/>
      <c r="GYY121" s="727"/>
      <c r="GZB121" s="403"/>
      <c r="GZC121" s="403"/>
      <c r="GZO121" s="727"/>
      <c r="GZR121" s="403"/>
      <c r="GZS121" s="403"/>
      <c r="HAE121" s="727"/>
      <c r="HAH121" s="403"/>
      <c r="HAI121" s="403"/>
      <c r="HAU121" s="727"/>
      <c r="HAX121" s="403"/>
      <c r="HAY121" s="403"/>
      <c r="HBK121" s="727"/>
      <c r="HBN121" s="403"/>
      <c r="HBO121" s="403"/>
      <c r="HCA121" s="727"/>
      <c r="HCD121" s="403"/>
      <c r="HCE121" s="403"/>
      <c r="HCQ121" s="727"/>
      <c r="HCT121" s="403"/>
      <c r="HCU121" s="403"/>
      <c r="HDG121" s="727"/>
      <c r="HDJ121" s="403"/>
      <c r="HDK121" s="403"/>
      <c r="HDW121" s="727"/>
      <c r="HDZ121" s="403"/>
      <c r="HEA121" s="403"/>
      <c r="HEM121" s="727"/>
      <c r="HEP121" s="403"/>
      <c r="HEQ121" s="403"/>
      <c r="HFC121" s="727"/>
      <c r="HFF121" s="403"/>
      <c r="HFG121" s="403"/>
      <c r="HFS121" s="727"/>
      <c r="HFV121" s="403"/>
      <c r="HFW121" s="403"/>
      <c r="HGI121" s="727"/>
      <c r="HGL121" s="403"/>
      <c r="HGM121" s="403"/>
      <c r="HGY121" s="727"/>
      <c r="HHB121" s="403"/>
      <c r="HHC121" s="403"/>
      <c r="HHO121" s="727"/>
      <c r="HHR121" s="403"/>
      <c r="HHS121" s="403"/>
      <c r="HIE121" s="727"/>
      <c r="HIH121" s="403"/>
      <c r="HII121" s="403"/>
      <c r="HIU121" s="727"/>
      <c r="HIX121" s="403"/>
      <c r="HIY121" s="403"/>
      <c r="HJK121" s="727"/>
      <c r="HJN121" s="403"/>
      <c r="HJO121" s="403"/>
      <c r="HKA121" s="727"/>
      <c r="HKD121" s="403"/>
      <c r="HKE121" s="403"/>
      <c r="HKQ121" s="727"/>
      <c r="HKT121" s="403"/>
      <c r="HKU121" s="403"/>
      <c r="HLG121" s="727"/>
      <c r="HLJ121" s="403"/>
      <c r="HLK121" s="403"/>
      <c r="HLW121" s="727"/>
      <c r="HLZ121" s="403"/>
      <c r="HMA121" s="403"/>
      <c r="HMM121" s="727"/>
      <c r="HMP121" s="403"/>
      <c r="HMQ121" s="403"/>
      <c r="HNC121" s="727"/>
      <c r="HNF121" s="403"/>
      <c r="HNG121" s="403"/>
      <c r="HNS121" s="727"/>
      <c r="HNV121" s="403"/>
      <c r="HNW121" s="403"/>
      <c r="HOI121" s="727"/>
      <c r="HOL121" s="403"/>
      <c r="HOM121" s="403"/>
      <c r="HOY121" s="727"/>
      <c r="HPB121" s="403"/>
      <c r="HPC121" s="403"/>
      <c r="HPO121" s="727"/>
      <c r="HPR121" s="403"/>
      <c r="HPS121" s="403"/>
      <c r="HQE121" s="727"/>
      <c r="HQH121" s="403"/>
      <c r="HQI121" s="403"/>
      <c r="HQU121" s="727"/>
      <c r="HQX121" s="403"/>
      <c r="HQY121" s="403"/>
      <c r="HRK121" s="727"/>
      <c r="HRN121" s="403"/>
      <c r="HRO121" s="403"/>
      <c r="HSA121" s="727"/>
      <c r="HSD121" s="403"/>
      <c r="HSE121" s="403"/>
      <c r="HSQ121" s="727"/>
      <c r="HST121" s="403"/>
      <c r="HSU121" s="403"/>
      <c r="HTG121" s="727"/>
      <c r="HTJ121" s="403"/>
      <c r="HTK121" s="403"/>
      <c r="HTW121" s="727"/>
      <c r="HTZ121" s="403"/>
      <c r="HUA121" s="403"/>
      <c r="HUM121" s="727"/>
      <c r="HUP121" s="403"/>
      <c r="HUQ121" s="403"/>
      <c r="HVC121" s="727"/>
      <c r="HVF121" s="403"/>
      <c r="HVG121" s="403"/>
      <c r="HVS121" s="727"/>
      <c r="HVV121" s="403"/>
      <c r="HVW121" s="403"/>
      <c r="HWI121" s="727"/>
      <c r="HWL121" s="403"/>
      <c r="HWM121" s="403"/>
      <c r="HWY121" s="727"/>
      <c r="HXB121" s="403"/>
      <c r="HXC121" s="403"/>
      <c r="HXO121" s="727"/>
      <c r="HXR121" s="403"/>
      <c r="HXS121" s="403"/>
      <c r="HYE121" s="727"/>
      <c r="HYH121" s="403"/>
      <c r="HYI121" s="403"/>
      <c r="HYU121" s="727"/>
      <c r="HYX121" s="403"/>
      <c r="HYY121" s="403"/>
      <c r="HZK121" s="727"/>
      <c r="HZN121" s="403"/>
      <c r="HZO121" s="403"/>
      <c r="IAA121" s="727"/>
      <c r="IAD121" s="403"/>
      <c r="IAE121" s="403"/>
      <c r="IAQ121" s="727"/>
      <c r="IAT121" s="403"/>
      <c r="IAU121" s="403"/>
      <c r="IBG121" s="727"/>
      <c r="IBJ121" s="403"/>
      <c r="IBK121" s="403"/>
      <c r="IBW121" s="727"/>
      <c r="IBZ121" s="403"/>
      <c r="ICA121" s="403"/>
      <c r="ICM121" s="727"/>
      <c r="ICP121" s="403"/>
      <c r="ICQ121" s="403"/>
      <c r="IDC121" s="727"/>
      <c r="IDF121" s="403"/>
      <c r="IDG121" s="403"/>
      <c r="IDS121" s="727"/>
      <c r="IDV121" s="403"/>
      <c r="IDW121" s="403"/>
      <c r="IEI121" s="727"/>
      <c r="IEL121" s="403"/>
      <c r="IEM121" s="403"/>
      <c r="IEY121" s="727"/>
      <c r="IFB121" s="403"/>
      <c r="IFC121" s="403"/>
      <c r="IFO121" s="727"/>
      <c r="IFR121" s="403"/>
      <c r="IFS121" s="403"/>
      <c r="IGE121" s="727"/>
      <c r="IGH121" s="403"/>
      <c r="IGI121" s="403"/>
      <c r="IGU121" s="727"/>
      <c r="IGX121" s="403"/>
      <c r="IGY121" s="403"/>
      <c r="IHK121" s="727"/>
      <c r="IHN121" s="403"/>
      <c r="IHO121" s="403"/>
      <c r="IIA121" s="727"/>
      <c r="IID121" s="403"/>
      <c r="IIE121" s="403"/>
      <c r="IIQ121" s="727"/>
      <c r="IIT121" s="403"/>
      <c r="IIU121" s="403"/>
      <c r="IJG121" s="727"/>
      <c r="IJJ121" s="403"/>
      <c r="IJK121" s="403"/>
      <c r="IJW121" s="727"/>
      <c r="IJZ121" s="403"/>
      <c r="IKA121" s="403"/>
      <c r="IKM121" s="727"/>
      <c r="IKP121" s="403"/>
      <c r="IKQ121" s="403"/>
      <c r="ILC121" s="727"/>
      <c r="ILF121" s="403"/>
      <c r="ILG121" s="403"/>
      <c r="ILS121" s="727"/>
      <c r="ILV121" s="403"/>
      <c r="ILW121" s="403"/>
      <c r="IMI121" s="727"/>
      <c r="IML121" s="403"/>
      <c r="IMM121" s="403"/>
      <c r="IMY121" s="727"/>
      <c r="INB121" s="403"/>
      <c r="INC121" s="403"/>
      <c r="INO121" s="727"/>
      <c r="INR121" s="403"/>
      <c r="INS121" s="403"/>
      <c r="IOE121" s="727"/>
      <c r="IOH121" s="403"/>
      <c r="IOI121" s="403"/>
      <c r="IOU121" s="727"/>
      <c r="IOX121" s="403"/>
      <c r="IOY121" s="403"/>
      <c r="IPK121" s="727"/>
      <c r="IPN121" s="403"/>
      <c r="IPO121" s="403"/>
      <c r="IQA121" s="727"/>
      <c r="IQD121" s="403"/>
      <c r="IQE121" s="403"/>
      <c r="IQQ121" s="727"/>
      <c r="IQT121" s="403"/>
      <c r="IQU121" s="403"/>
      <c r="IRG121" s="727"/>
      <c r="IRJ121" s="403"/>
      <c r="IRK121" s="403"/>
      <c r="IRW121" s="727"/>
      <c r="IRZ121" s="403"/>
      <c r="ISA121" s="403"/>
      <c r="ISM121" s="727"/>
      <c r="ISP121" s="403"/>
      <c r="ISQ121" s="403"/>
      <c r="ITC121" s="727"/>
      <c r="ITF121" s="403"/>
      <c r="ITG121" s="403"/>
      <c r="ITS121" s="727"/>
      <c r="ITV121" s="403"/>
      <c r="ITW121" s="403"/>
      <c r="IUI121" s="727"/>
      <c r="IUL121" s="403"/>
      <c r="IUM121" s="403"/>
      <c r="IUY121" s="727"/>
      <c r="IVB121" s="403"/>
      <c r="IVC121" s="403"/>
      <c r="IVO121" s="727"/>
      <c r="IVR121" s="403"/>
      <c r="IVS121" s="403"/>
      <c r="IWE121" s="727"/>
      <c r="IWH121" s="403"/>
      <c r="IWI121" s="403"/>
      <c r="IWU121" s="727"/>
      <c r="IWX121" s="403"/>
      <c r="IWY121" s="403"/>
      <c r="IXK121" s="727"/>
      <c r="IXN121" s="403"/>
      <c r="IXO121" s="403"/>
      <c r="IYA121" s="727"/>
      <c r="IYD121" s="403"/>
      <c r="IYE121" s="403"/>
      <c r="IYQ121" s="727"/>
      <c r="IYT121" s="403"/>
      <c r="IYU121" s="403"/>
      <c r="IZG121" s="727"/>
      <c r="IZJ121" s="403"/>
      <c r="IZK121" s="403"/>
      <c r="IZW121" s="727"/>
      <c r="IZZ121" s="403"/>
      <c r="JAA121" s="403"/>
      <c r="JAM121" s="727"/>
      <c r="JAP121" s="403"/>
      <c r="JAQ121" s="403"/>
      <c r="JBC121" s="727"/>
      <c r="JBF121" s="403"/>
      <c r="JBG121" s="403"/>
      <c r="JBS121" s="727"/>
      <c r="JBV121" s="403"/>
      <c r="JBW121" s="403"/>
      <c r="JCI121" s="727"/>
      <c r="JCL121" s="403"/>
      <c r="JCM121" s="403"/>
      <c r="JCY121" s="727"/>
      <c r="JDB121" s="403"/>
      <c r="JDC121" s="403"/>
      <c r="JDO121" s="727"/>
      <c r="JDR121" s="403"/>
      <c r="JDS121" s="403"/>
      <c r="JEE121" s="727"/>
      <c r="JEH121" s="403"/>
      <c r="JEI121" s="403"/>
      <c r="JEU121" s="727"/>
      <c r="JEX121" s="403"/>
      <c r="JEY121" s="403"/>
      <c r="JFK121" s="727"/>
      <c r="JFN121" s="403"/>
      <c r="JFO121" s="403"/>
      <c r="JGA121" s="727"/>
      <c r="JGD121" s="403"/>
      <c r="JGE121" s="403"/>
      <c r="JGQ121" s="727"/>
      <c r="JGT121" s="403"/>
      <c r="JGU121" s="403"/>
      <c r="JHG121" s="727"/>
      <c r="JHJ121" s="403"/>
      <c r="JHK121" s="403"/>
      <c r="JHW121" s="727"/>
      <c r="JHZ121" s="403"/>
      <c r="JIA121" s="403"/>
      <c r="JIM121" s="727"/>
      <c r="JIP121" s="403"/>
      <c r="JIQ121" s="403"/>
      <c r="JJC121" s="727"/>
      <c r="JJF121" s="403"/>
      <c r="JJG121" s="403"/>
      <c r="JJS121" s="727"/>
      <c r="JJV121" s="403"/>
      <c r="JJW121" s="403"/>
      <c r="JKI121" s="727"/>
      <c r="JKL121" s="403"/>
      <c r="JKM121" s="403"/>
      <c r="JKY121" s="727"/>
      <c r="JLB121" s="403"/>
      <c r="JLC121" s="403"/>
      <c r="JLO121" s="727"/>
      <c r="JLR121" s="403"/>
      <c r="JLS121" s="403"/>
      <c r="JME121" s="727"/>
      <c r="JMH121" s="403"/>
      <c r="JMI121" s="403"/>
      <c r="JMU121" s="727"/>
      <c r="JMX121" s="403"/>
      <c r="JMY121" s="403"/>
      <c r="JNK121" s="727"/>
      <c r="JNN121" s="403"/>
      <c r="JNO121" s="403"/>
      <c r="JOA121" s="727"/>
      <c r="JOD121" s="403"/>
      <c r="JOE121" s="403"/>
      <c r="JOQ121" s="727"/>
      <c r="JOT121" s="403"/>
      <c r="JOU121" s="403"/>
      <c r="JPG121" s="727"/>
      <c r="JPJ121" s="403"/>
      <c r="JPK121" s="403"/>
      <c r="JPW121" s="727"/>
      <c r="JPZ121" s="403"/>
      <c r="JQA121" s="403"/>
      <c r="JQM121" s="727"/>
      <c r="JQP121" s="403"/>
      <c r="JQQ121" s="403"/>
      <c r="JRC121" s="727"/>
      <c r="JRF121" s="403"/>
      <c r="JRG121" s="403"/>
      <c r="JRS121" s="727"/>
      <c r="JRV121" s="403"/>
      <c r="JRW121" s="403"/>
      <c r="JSI121" s="727"/>
      <c r="JSL121" s="403"/>
      <c r="JSM121" s="403"/>
      <c r="JSY121" s="727"/>
      <c r="JTB121" s="403"/>
      <c r="JTC121" s="403"/>
      <c r="JTO121" s="727"/>
      <c r="JTR121" s="403"/>
      <c r="JTS121" s="403"/>
      <c r="JUE121" s="727"/>
      <c r="JUH121" s="403"/>
      <c r="JUI121" s="403"/>
      <c r="JUU121" s="727"/>
      <c r="JUX121" s="403"/>
      <c r="JUY121" s="403"/>
      <c r="JVK121" s="727"/>
      <c r="JVN121" s="403"/>
      <c r="JVO121" s="403"/>
      <c r="JWA121" s="727"/>
      <c r="JWD121" s="403"/>
      <c r="JWE121" s="403"/>
      <c r="JWQ121" s="727"/>
      <c r="JWT121" s="403"/>
      <c r="JWU121" s="403"/>
      <c r="JXG121" s="727"/>
      <c r="JXJ121" s="403"/>
      <c r="JXK121" s="403"/>
      <c r="JXW121" s="727"/>
      <c r="JXZ121" s="403"/>
      <c r="JYA121" s="403"/>
      <c r="JYM121" s="727"/>
      <c r="JYP121" s="403"/>
      <c r="JYQ121" s="403"/>
      <c r="JZC121" s="727"/>
      <c r="JZF121" s="403"/>
      <c r="JZG121" s="403"/>
      <c r="JZS121" s="727"/>
      <c r="JZV121" s="403"/>
      <c r="JZW121" s="403"/>
      <c r="KAI121" s="727"/>
      <c r="KAL121" s="403"/>
      <c r="KAM121" s="403"/>
      <c r="KAY121" s="727"/>
      <c r="KBB121" s="403"/>
      <c r="KBC121" s="403"/>
      <c r="KBO121" s="727"/>
      <c r="KBR121" s="403"/>
      <c r="KBS121" s="403"/>
      <c r="KCE121" s="727"/>
      <c r="KCH121" s="403"/>
      <c r="KCI121" s="403"/>
      <c r="KCU121" s="727"/>
      <c r="KCX121" s="403"/>
      <c r="KCY121" s="403"/>
      <c r="KDK121" s="727"/>
      <c r="KDN121" s="403"/>
      <c r="KDO121" s="403"/>
      <c r="KEA121" s="727"/>
      <c r="KED121" s="403"/>
      <c r="KEE121" s="403"/>
      <c r="KEQ121" s="727"/>
      <c r="KET121" s="403"/>
      <c r="KEU121" s="403"/>
      <c r="KFG121" s="727"/>
      <c r="KFJ121" s="403"/>
      <c r="KFK121" s="403"/>
      <c r="KFW121" s="727"/>
      <c r="KFZ121" s="403"/>
      <c r="KGA121" s="403"/>
      <c r="KGM121" s="727"/>
      <c r="KGP121" s="403"/>
      <c r="KGQ121" s="403"/>
      <c r="KHC121" s="727"/>
      <c r="KHF121" s="403"/>
      <c r="KHG121" s="403"/>
      <c r="KHS121" s="727"/>
      <c r="KHV121" s="403"/>
      <c r="KHW121" s="403"/>
      <c r="KII121" s="727"/>
      <c r="KIL121" s="403"/>
      <c r="KIM121" s="403"/>
      <c r="KIY121" s="727"/>
      <c r="KJB121" s="403"/>
      <c r="KJC121" s="403"/>
      <c r="KJO121" s="727"/>
      <c r="KJR121" s="403"/>
      <c r="KJS121" s="403"/>
      <c r="KKE121" s="727"/>
      <c r="KKH121" s="403"/>
      <c r="KKI121" s="403"/>
      <c r="KKU121" s="727"/>
      <c r="KKX121" s="403"/>
      <c r="KKY121" s="403"/>
      <c r="KLK121" s="727"/>
      <c r="KLN121" s="403"/>
      <c r="KLO121" s="403"/>
      <c r="KMA121" s="727"/>
      <c r="KMD121" s="403"/>
      <c r="KME121" s="403"/>
      <c r="KMQ121" s="727"/>
      <c r="KMT121" s="403"/>
      <c r="KMU121" s="403"/>
      <c r="KNG121" s="727"/>
      <c r="KNJ121" s="403"/>
      <c r="KNK121" s="403"/>
      <c r="KNW121" s="727"/>
      <c r="KNZ121" s="403"/>
      <c r="KOA121" s="403"/>
      <c r="KOM121" s="727"/>
      <c r="KOP121" s="403"/>
      <c r="KOQ121" s="403"/>
      <c r="KPC121" s="727"/>
      <c r="KPF121" s="403"/>
      <c r="KPG121" s="403"/>
      <c r="KPS121" s="727"/>
      <c r="KPV121" s="403"/>
      <c r="KPW121" s="403"/>
      <c r="KQI121" s="727"/>
      <c r="KQL121" s="403"/>
      <c r="KQM121" s="403"/>
      <c r="KQY121" s="727"/>
      <c r="KRB121" s="403"/>
      <c r="KRC121" s="403"/>
      <c r="KRO121" s="727"/>
      <c r="KRR121" s="403"/>
      <c r="KRS121" s="403"/>
      <c r="KSE121" s="727"/>
      <c r="KSH121" s="403"/>
      <c r="KSI121" s="403"/>
      <c r="KSU121" s="727"/>
      <c r="KSX121" s="403"/>
      <c r="KSY121" s="403"/>
      <c r="KTK121" s="727"/>
      <c r="KTN121" s="403"/>
      <c r="KTO121" s="403"/>
      <c r="KUA121" s="727"/>
      <c r="KUD121" s="403"/>
      <c r="KUE121" s="403"/>
      <c r="KUQ121" s="727"/>
      <c r="KUT121" s="403"/>
      <c r="KUU121" s="403"/>
      <c r="KVG121" s="727"/>
      <c r="KVJ121" s="403"/>
      <c r="KVK121" s="403"/>
      <c r="KVW121" s="727"/>
      <c r="KVZ121" s="403"/>
      <c r="KWA121" s="403"/>
      <c r="KWM121" s="727"/>
      <c r="KWP121" s="403"/>
      <c r="KWQ121" s="403"/>
      <c r="KXC121" s="727"/>
      <c r="KXF121" s="403"/>
      <c r="KXG121" s="403"/>
      <c r="KXS121" s="727"/>
      <c r="KXV121" s="403"/>
      <c r="KXW121" s="403"/>
      <c r="KYI121" s="727"/>
      <c r="KYL121" s="403"/>
      <c r="KYM121" s="403"/>
      <c r="KYY121" s="727"/>
      <c r="KZB121" s="403"/>
      <c r="KZC121" s="403"/>
      <c r="KZO121" s="727"/>
      <c r="KZR121" s="403"/>
      <c r="KZS121" s="403"/>
      <c r="LAE121" s="727"/>
      <c r="LAH121" s="403"/>
      <c r="LAI121" s="403"/>
      <c r="LAU121" s="727"/>
      <c r="LAX121" s="403"/>
      <c r="LAY121" s="403"/>
      <c r="LBK121" s="727"/>
      <c r="LBN121" s="403"/>
      <c r="LBO121" s="403"/>
      <c r="LCA121" s="727"/>
      <c r="LCD121" s="403"/>
      <c r="LCE121" s="403"/>
      <c r="LCQ121" s="727"/>
      <c r="LCT121" s="403"/>
      <c r="LCU121" s="403"/>
      <c r="LDG121" s="727"/>
      <c r="LDJ121" s="403"/>
      <c r="LDK121" s="403"/>
      <c r="LDW121" s="727"/>
      <c r="LDZ121" s="403"/>
      <c r="LEA121" s="403"/>
      <c r="LEM121" s="727"/>
      <c r="LEP121" s="403"/>
      <c r="LEQ121" s="403"/>
      <c r="LFC121" s="727"/>
      <c r="LFF121" s="403"/>
      <c r="LFG121" s="403"/>
      <c r="LFS121" s="727"/>
      <c r="LFV121" s="403"/>
      <c r="LFW121" s="403"/>
      <c r="LGI121" s="727"/>
      <c r="LGL121" s="403"/>
      <c r="LGM121" s="403"/>
      <c r="LGY121" s="727"/>
      <c r="LHB121" s="403"/>
      <c r="LHC121" s="403"/>
      <c r="LHO121" s="727"/>
      <c r="LHR121" s="403"/>
      <c r="LHS121" s="403"/>
      <c r="LIE121" s="727"/>
      <c r="LIH121" s="403"/>
      <c r="LII121" s="403"/>
      <c r="LIU121" s="727"/>
      <c r="LIX121" s="403"/>
      <c r="LIY121" s="403"/>
      <c r="LJK121" s="727"/>
      <c r="LJN121" s="403"/>
      <c r="LJO121" s="403"/>
      <c r="LKA121" s="727"/>
      <c r="LKD121" s="403"/>
      <c r="LKE121" s="403"/>
      <c r="LKQ121" s="727"/>
      <c r="LKT121" s="403"/>
      <c r="LKU121" s="403"/>
      <c r="LLG121" s="727"/>
      <c r="LLJ121" s="403"/>
      <c r="LLK121" s="403"/>
      <c r="LLW121" s="727"/>
      <c r="LLZ121" s="403"/>
      <c r="LMA121" s="403"/>
      <c r="LMM121" s="727"/>
      <c r="LMP121" s="403"/>
      <c r="LMQ121" s="403"/>
      <c r="LNC121" s="727"/>
      <c r="LNF121" s="403"/>
      <c r="LNG121" s="403"/>
      <c r="LNS121" s="727"/>
      <c r="LNV121" s="403"/>
      <c r="LNW121" s="403"/>
      <c r="LOI121" s="727"/>
      <c r="LOL121" s="403"/>
      <c r="LOM121" s="403"/>
      <c r="LOY121" s="727"/>
      <c r="LPB121" s="403"/>
      <c r="LPC121" s="403"/>
      <c r="LPO121" s="727"/>
      <c r="LPR121" s="403"/>
      <c r="LPS121" s="403"/>
      <c r="LQE121" s="727"/>
      <c r="LQH121" s="403"/>
      <c r="LQI121" s="403"/>
      <c r="LQU121" s="727"/>
      <c r="LQX121" s="403"/>
      <c r="LQY121" s="403"/>
      <c r="LRK121" s="727"/>
      <c r="LRN121" s="403"/>
      <c r="LRO121" s="403"/>
      <c r="LSA121" s="727"/>
      <c r="LSD121" s="403"/>
      <c r="LSE121" s="403"/>
      <c r="LSQ121" s="727"/>
      <c r="LST121" s="403"/>
      <c r="LSU121" s="403"/>
      <c r="LTG121" s="727"/>
      <c r="LTJ121" s="403"/>
      <c r="LTK121" s="403"/>
      <c r="LTW121" s="727"/>
      <c r="LTZ121" s="403"/>
      <c r="LUA121" s="403"/>
      <c r="LUM121" s="727"/>
      <c r="LUP121" s="403"/>
      <c r="LUQ121" s="403"/>
      <c r="LVC121" s="727"/>
      <c r="LVF121" s="403"/>
      <c r="LVG121" s="403"/>
      <c r="LVS121" s="727"/>
      <c r="LVV121" s="403"/>
      <c r="LVW121" s="403"/>
      <c r="LWI121" s="727"/>
      <c r="LWL121" s="403"/>
      <c r="LWM121" s="403"/>
      <c r="LWY121" s="727"/>
      <c r="LXB121" s="403"/>
      <c r="LXC121" s="403"/>
      <c r="LXO121" s="727"/>
      <c r="LXR121" s="403"/>
      <c r="LXS121" s="403"/>
      <c r="LYE121" s="727"/>
      <c r="LYH121" s="403"/>
      <c r="LYI121" s="403"/>
      <c r="LYU121" s="727"/>
      <c r="LYX121" s="403"/>
      <c r="LYY121" s="403"/>
      <c r="LZK121" s="727"/>
      <c r="LZN121" s="403"/>
      <c r="LZO121" s="403"/>
      <c r="MAA121" s="727"/>
      <c r="MAD121" s="403"/>
      <c r="MAE121" s="403"/>
      <c r="MAQ121" s="727"/>
      <c r="MAT121" s="403"/>
      <c r="MAU121" s="403"/>
      <c r="MBG121" s="727"/>
      <c r="MBJ121" s="403"/>
      <c r="MBK121" s="403"/>
      <c r="MBW121" s="727"/>
      <c r="MBZ121" s="403"/>
      <c r="MCA121" s="403"/>
      <c r="MCM121" s="727"/>
      <c r="MCP121" s="403"/>
      <c r="MCQ121" s="403"/>
      <c r="MDC121" s="727"/>
      <c r="MDF121" s="403"/>
      <c r="MDG121" s="403"/>
      <c r="MDS121" s="727"/>
      <c r="MDV121" s="403"/>
      <c r="MDW121" s="403"/>
      <c r="MEI121" s="727"/>
      <c r="MEL121" s="403"/>
      <c r="MEM121" s="403"/>
      <c r="MEY121" s="727"/>
      <c r="MFB121" s="403"/>
      <c r="MFC121" s="403"/>
      <c r="MFO121" s="727"/>
      <c r="MFR121" s="403"/>
      <c r="MFS121" s="403"/>
      <c r="MGE121" s="727"/>
      <c r="MGH121" s="403"/>
      <c r="MGI121" s="403"/>
      <c r="MGU121" s="727"/>
      <c r="MGX121" s="403"/>
      <c r="MGY121" s="403"/>
      <c r="MHK121" s="727"/>
      <c r="MHN121" s="403"/>
      <c r="MHO121" s="403"/>
      <c r="MIA121" s="727"/>
      <c r="MID121" s="403"/>
      <c r="MIE121" s="403"/>
      <c r="MIQ121" s="727"/>
      <c r="MIT121" s="403"/>
      <c r="MIU121" s="403"/>
      <c r="MJG121" s="727"/>
      <c r="MJJ121" s="403"/>
      <c r="MJK121" s="403"/>
      <c r="MJW121" s="727"/>
      <c r="MJZ121" s="403"/>
      <c r="MKA121" s="403"/>
      <c r="MKM121" s="727"/>
      <c r="MKP121" s="403"/>
      <c r="MKQ121" s="403"/>
      <c r="MLC121" s="727"/>
      <c r="MLF121" s="403"/>
      <c r="MLG121" s="403"/>
      <c r="MLS121" s="727"/>
      <c r="MLV121" s="403"/>
      <c r="MLW121" s="403"/>
      <c r="MMI121" s="727"/>
      <c r="MML121" s="403"/>
      <c r="MMM121" s="403"/>
      <c r="MMY121" s="727"/>
      <c r="MNB121" s="403"/>
      <c r="MNC121" s="403"/>
      <c r="MNO121" s="727"/>
      <c r="MNR121" s="403"/>
      <c r="MNS121" s="403"/>
      <c r="MOE121" s="727"/>
      <c r="MOH121" s="403"/>
      <c r="MOI121" s="403"/>
      <c r="MOU121" s="727"/>
      <c r="MOX121" s="403"/>
      <c r="MOY121" s="403"/>
      <c r="MPK121" s="727"/>
      <c r="MPN121" s="403"/>
      <c r="MPO121" s="403"/>
      <c r="MQA121" s="727"/>
      <c r="MQD121" s="403"/>
      <c r="MQE121" s="403"/>
      <c r="MQQ121" s="727"/>
      <c r="MQT121" s="403"/>
      <c r="MQU121" s="403"/>
      <c r="MRG121" s="727"/>
      <c r="MRJ121" s="403"/>
      <c r="MRK121" s="403"/>
      <c r="MRW121" s="727"/>
      <c r="MRZ121" s="403"/>
      <c r="MSA121" s="403"/>
      <c r="MSM121" s="727"/>
      <c r="MSP121" s="403"/>
      <c r="MSQ121" s="403"/>
      <c r="MTC121" s="727"/>
      <c r="MTF121" s="403"/>
      <c r="MTG121" s="403"/>
      <c r="MTS121" s="727"/>
      <c r="MTV121" s="403"/>
      <c r="MTW121" s="403"/>
      <c r="MUI121" s="727"/>
      <c r="MUL121" s="403"/>
      <c r="MUM121" s="403"/>
      <c r="MUY121" s="727"/>
      <c r="MVB121" s="403"/>
      <c r="MVC121" s="403"/>
      <c r="MVO121" s="727"/>
      <c r="MVR121" s="403"/>
      <c r="MVS121" s="403"/>
      <c r="MWE121" s="727"/>
      <c r="MWH121" s="403"/>
      <c r="MWI121" s="403"/>
      <c r="MWU121" s="727"/>
      <c r="MWX121" s="403"/>
      <c r="MWY121" s="403"/>
      <c r="MXK121" s="727"/>
      <c r="MXN121" s="403"/>
      <c r="MXO121" s="403"/>
      <c r="MYA121" s="727"/>
      <c r="MYD121" s="403"/>
      <c r="MYE121" s="403"/>
      <c r="MYQ121" s="727"/>
      <c r="MYT121" s="403"/>
      <c r="MYU121" s="403"/>
      <c r="MZG121" s="727"/>
      <c r="MZJ121" s="403"/>
      <c r="MZK121" s="403"/>
      <c r="MZW121" s="727"/>
      <c r="MZZ121" s="403"/>
      <c r="NAA121" s="403"/>
      <c r="NAM121" s="727"/>
      <c r="NAP121" s="403"/>
      <c r="NAQ121" s="403"/>
      <c r="NBC121" s="727"/>
      <c r="NBF121" s="403"/>
      <c r="NBG121" s="403"/>
      <c r="NBS121" s="727"/>
      <c r="NBV121" s="403"/>
      <c r="NBW121" s="403"/>
      <c r="NCI121" s="727"/>
      <c r="NCL121" s="403"/>
      <c r="NCM121" s="403"/>
      <c r="NCY121" s="727"/>
      <c r="NDB121" s="403"/>
      <c r="NDC121" s="403"/>
      <c r="NDO121" s="727"/>
      <c r="NDR121" s="403"/>
      <c r="NDS121" s="403"/>
      <c r="NEE121" s="727"/>
      <c r="NEH121" s="403"/>
      <c r="NEI121" s="403"/>
      <c r="NEU121" s="727"/>
      <c r="NEX121" s="403"/>
      <c r="NEY121" s="403"/>
      <c r="NFK121" s="727"/>
      <c r="NFN121" s="403"/>
      <c r="NFO121" s="403"/>
      <c r="NGA121" s="727"/>
      <c r="NGD121" s="403"/>
      <c r="NGE121" s="403"/>
      <c r="NGQ121" s="727"/>
      <c r="NGT121" s="403"/>
      <c r="NGU121" s="403"/>
      <c r="NHG121" s="727"/>
      <c r="NHJ121" s="403"/>
      <c r="NHK121" s="403"/>
      <c r="NHW121" s="727"/>
      <c r="NHZ121" s="403"/>
      <c r="NIA121" s="403"/>
      <c r="NIM121" s="727"/>
      <c r="NIP121" s="403"/>
      <c r="NIQ121" s="403"/>
      <c r="NJC121" s="727"/>
      <c r="NJF121" s="403"/>
      <c r="NJG121" s="403"/>
      <c r="NJS121" s="727"/>
      <c r="NJV121" s="403"/>
      <c r="NJW121" s="403"/>
      <c r="NKI121" s="727"/>
      <c r="NKL121" s="403"/>
      <c r="NKM121" s="403"/>
      <c r="NKY121" s="727"/>
      <c r="NLB121" s="403"/>
      <c r="NLC121" s="403"/>
      <c r="NLO121" s="727"/>
      <c r="NLR121" s="403"/>
      <c r="NLS121" s="403"/>
      <c r="NME121" s="727"/>
      <c r="NMH121" s="403"/>
      <c r="NMI121" s="403"/>
      <c r="NMU121" s="727"/>
      <c r="NMX121" s="403"/>
      <c r="NMY121" s="403"/>
      <c r="NNK121" s="727"/>
      <c r="NNN121" s="403"/>
      <c r="NNO121" s="403"/>
      <c r="NOA121" s="727"/>
      <c r="NOD121" s="403"/>
      <c r="NOE121" s="403"/>
      <c r="NOQ121" s="727"/>
      <c r="NOT121" s="403"/>
      <c r="NOU121" s="403"/>
      <c r="NPG121" s="727"/>
      <c r="NPJ121" s="403"/>
      <c r="NPK121" s="403"/>
      <c r="NPW121" s="727"/>
      <c r="NPZ121" s="403"/>
      <c r="NQA121" s="403"/>
      <c r="NQM121" s="727"/>
      <c r="NQP121" s="403"/>
      <c r="NQQ121" s="403"/>
      <c r="NRC121" s="727"/>
      <c r="NRF121" s="403"/>
      <c r="NRG121" s="403"/>
      <c r="NRS121" s="727"/>
      <c r="NRV121" s="403"/>
      <c r="NRW121" s="403"/>
      <c r="NSI121" s="727"/>
      <c r="NSL121" s="403"/>
      <c r="NSM121" s="403"/>
      <c r="NSY121" s="727"/>
      <c r="NTB121" s="403"/>
      <c r="NTC121" s="403"/>
      <c r="NTO121" s="727"/>
      <c r="NTR121" s="403"/>
      <c r="NTS121" s="403"/>
      <c r="NUE121" s="727"/>
      <c r="NUH121" s="403"/>
      <c r="NUI121" s="403"/>
      <c r="NUU121" s="727"/>
      <c r="NUX121" s="403"/>
      <c r="NUY121" s="403"/>
      <c r="NVK121" s="727"/>
      <c r="NVN121" s="403"/>
      <c r="NVO121" s="403"/>
      <c r="NWA121" s="727"/>
      <c r="NWD121" s="403"/>
      <c r="NWE121" s="403"/>
      <c r="NWQ121" s="727"/>
      <c r="NWT121" s="403"/>
      <c r="NWU121" s="403"/>
      <c r="NXG121" s="727"/>
      <c r="NXJ121" s="403"/>
      <c r="NXK121" s="403"/>
      <c r="NXW121" s="727"/>
      <c r="NXZ121" s="403"/>
      <c r="NYA121" s="403"/>
      <c r="NYM121" s="727"/>
      <c r="NYP121" s="403"/>
      <c r="NYQ121" s="403"/>
      <c r="NZC121" s="727"/>
      <c r="NZF121" s="403"/>
      <c r="NZG121" s="403"/>
      <c r="NZS121" s="727"/>
      <c r="NZV121" s="403"/>
      <c r="NZW121" s="403"/>
      <c r="OAI121" s="727"/>
      <c r="OAL121" s="403"/>
      <c r="OAM121" s="403"/>
      <c r="OAY121" s="727"/>
      <c r="OBB121" s="403"/>
      <c r="OBC121" s="403"/>
      <c r="OBO121" s="727"/>
      <c r="OBR121" s="403"/>
      <c r="OBS121" s="403"/>
      <c r="OCE121" s="727"/>
      <c r="OCH121" s="403"/>
      <c r="OCI121" s="403"/>
      <c r="OCU121" s="727"/>
      <c r="OCX121" s="403"/>
      <c r="OCY121" s="403"/>
      <c r="ODK121" s="727"/>
      <c r="ODN121" s="403"/>
      <c r="ODO121" s="403"/>
      <c r="OEA121" s="727"/>
      <c r="OED121" s="403"/>
      <c r="OEE121" s="403"/>
      <c r="OEQ121" s="727"/>
      <c r="OET121" s="403"/>
      <c r="OEU121" s="403"/>
      <c r="OFG121" s="727"/>
      <c r="OFJ121" s="403"/>
      <c r="OFK121" s="403"/>
      <c r="OFW121" s="727"/>
      <c r="OFZ121" s="403"/>
      <c r="OGA121" s="403"/>
      <c r="OGM121" s="727"/>
      <c r="OGP121" s="403"/>
      <c r="OGQ121" s="403"/>
      <c r="OHC121" s="727"/>
      <c r="OHF121" s="403"/>
      <c r="OHG121" s="403"/>
      <c r="OHS121" s="727"/>
      <c r="OHV121" s="403"/>
      <c r="OHW121" s="403"/>
      <c r="OII121" s="727"/>
      <c r="OIL121" s="403"/>
      <c r="OIM121" s="403"/>
      <c r="OIY121" s="727"/>
      <c r="OJB121" s="403"/>
      <c r="OJC121" s="403"/>
      <c r="OJO121" s="727"/>
      <c r="OJR121" s="403"/>
      <c r="OJS121" s="403"/>
      <c r="OKE121" s="727"/>
      <c r="OKH121" s="403"/>
      <c r="OKI121" s="403"/>
      <c r="OKU121" s="727"/>
      <c r="OKX121" s="403"/>
      <c r="OKY121" s="403"/>
      <c r="OLK121" s="727"/>
      <c r="OLN121" s="403"/>
      <c r="OLO121" s="403"/>
      <c r="OMA121" s="727"/>
      <c r="OMD121" s="403"/>
      <c r="OME121" s="403"/>
      <c r="OMQ121" s="727"/>
      <c r="OMT121" s="403"/>
      <c r="OMU121" s="403"/>
      <c r="ONG121" s="727"/>
      <c r="ONJ121" s="403"/>
      <c r="ONK121" s="403"/>
      <c r="ONW121" s="727"/>
      <c r="ONZ121" s="403"/>
      <c r="OOA121" s="403"/>
      <c r="OOM121" s="727"/>
      <c r="OOP121" s="403"/>
      <c r="OOQ121" s="403"/>
      <c r="OPC121" s="727"/>
      <c r="OPF121" s="403"/>
      <c r="OPG121" s="403"/>
      <c r="OPS121" s="727"/>
      <c r="OPV121" s="403"/>
      <c r="OPW121" s="403"/>
      <c r="OQI121" s="727"/>
      <c r="OQL121" s="403"/>
      <c r="OQM121" s="403"/>
      <c r="OQY121" s="727"/>
      <c r="ORB121" s="403"/>
      <c r="ORC121" s="403"/>
      <c r="ORO121" s="727"/>
      <c r="ORR121" s="403"/>
      <c r="ORS121" s="403"/>
      <c r="OSE121" s="727"/>
      <c r="OSH121" s="403"/>
      <c r="OSI121" s="403"/>
      <c r="OSU121" s="727"/>
      <c r="OSX121" s="403"/>
      <c r="OSY121" s="403"/>
      <c r="OTK121" s="727"/>
      <c r="OTN121" s="403"/>
      <c r="OTO121" s="403"/>
      <c r="OUA121" s="727"/>
      <c r="OUD121" s="403"/>
      <c r="OUE121" s="403"/>
      <c r="OUQ121" s="727"/>
      <c r="OUT121" s="403"/>
      <c r="OUU121" s="403"/>
      <c r="OVG121" s="727"/>
      <c r="OVJ121" s="403"/>
      <c r="OVK121" s="403"/>
      <c r="OVW121" s="727"/>
      <c r="OVZ121" s="403"/>
      <c r="OWA121" s="403"/>
      <c r="OWM121" s="727"/>
      <c r="OWP121" s="403"/>
      <c r="OWQ121" s="403"/>
      <c r="OXC121" s="727"/>
      <c r="OXF121" s="403"/>
      <c r="OXG121" s="403"/>
      <c r="OXS121" s="727"/>
      <c r="OXV121" s="403"/>
      <c r="OXW121" s="403"/>
      <c r="OYI121" s="727"/>
      <c r="OYL121" s="403"/>
      <c r="OYM121" s="403"/>
      <c r="OYY121" s="727"/>
      <c r="OZB121" s="403"/>
      <c r="OZC121" s="403"/>
      <c r="OZO121" s="727"/>
      <c r="OZR121" s="403"/>
      <c r="OZS121" s="403"/>
      <c r="PAE121" s="727"/>
      <c r="PAH121" s="403"/>
      <c r="PAI121" s="403"/>
      <c r="PAU121" s="727"/>
      <c r="PAX121" s="403"/>
      <c r="PAY121" s="403"/>
      <c r="PBK121" s="727"/>
      <c r="PBN121" s="403"/>
      <c r="PBO121" s="403"/>
      <c r="PCA121" s="727"/>
      <c r="PCD121" s="403"/>
      <c r="PCE121" s="403"/>
      <c r="PCQ121" s="727"/>
      <c r="PCT121" s="403"/>
      <c r="PCU121" s="403"/>
      <c r="PDG121" s="727"/>
      <c r="PDJ121" s="403"/>
      <c r="PDK121" s="403"/>
      <c r="PDW121" s="727"/>
      <c r="PDZ121" s="403"/>
      <c r="PEA121" s="403"/>
      <c r="PEM121" s="727"/>
      <c r="PEP121" s="403"/>
      <c r="PEQ121" s="403"/>
      <c r="PFC121" s="727"/>
      <c r="PFF121" s="403"/>
      <c r="PFG121" s="403"/>
      <c r="PFS121" s="727"/>
      <c r="PFV121" s="403"/>
      <c r="PFW121" s="403"/>
      <c r="PGI121" s="727"/>
      <c r="PGL121" s="403"/>
      <c r="PGM121" s="403"/>
      <c r="PGY121" s="727"/>
      <c r="PHB121" s="403"/>
      <c r="PHC121" s="403"/>
      <c r="PHO121" s="727"/>
      <c r="PHR121" s="403"/>
      <c r="PHS121" s="403"/>
      <c r="PIE121" s="727"/>
      <c r="PIH121" s="403"/>
      <c r="PII121" s="403"/>
      <c r="PIU121" s="727"/>
      <c r="PIX121" s="403"/>
      <c r="PIY121" s="403"/>
      <c r="PJK121" s="727"/>
      <c r="PJN121" s="403"/>
      <c r="PJO121" s="403"/>
      <c r="PKA121" s="727"/>
      <c r="PKD121" s="403"/>
      <c r="PKE121" s="403"/>
      <c r="PKQ121" s="727"/>
      <c r="PKT121" s="403"/>
      <c r="PKU121" s="403"/>
      <c r="PLG121" s="727"/>
      <c r="PLJ121" s="403"/>
      <c r="PLK121" s="403"/>
      <c r="PLW121" s="727"/>
      <c r="PLZ121" s="403"/>
      <c r="PMA121" s="403"/>
      <c r="PMM121" s="727"/>
      <c r="PMP121" s="403"/>
      <c r="PMQ121" s="403"/>
      <c r="PNC121" s="727"/>
      <c r="PNF121" s="403"/>
      <c r="PNG121" s="403"/>
      <c r="PNS121" s="727"/>
      <c r="PNV121" s="403"/>
      <c r="PNW121" s="403"/>
      <c r="POI121" s="727"/>
      <c r="POL121" s="403"/>
      <c r="POM121" s="403"/>
      <c r="POY121" s="727"/>
      <c r="PPB121" s="403"/>
      <c r="PPC121" s="403"/>
      <c r="PPO121" s="727"/>
      <c r="PPR121" s="403"/>
      <c r="PPS121" s="403"/>
      <c r="PQE121" s="727"/>
      <c r="PQH121" s="403"/>
      <c r="PQI121" s="403"/>
      <c r="PQU121" s="727"/>
      <c r="PQX121" s="403"/>
      <c r="PQY121" s="403"/>
      <c r="PRK121" s="727"/>
      <c r="PRN121" s="403"/>
      <c r="PRO121" s="403"/>
      <c r="PSA121" s="727"/>
      <c r="PSD121" s="403"/>
      <c r="PSE121" s="403"/>
      <c r="PSQ121" s="727"/>
      <c r="PST121" s="403"/>
      <c r="PSU121" s="403"/>
      <c r="PTG121" s="727"/>
      <c r="PTJ121" s="403"/>
      <c r="PTK121" s="403"/>
      <c r="PTW121" s="727"/>
      <c r="PTZ121" s="403"/>
      <c r="PUA121" s="403"/>
      <c r="PUM121" s="727"/>
      <c r="PUP121" s="403"/>
      <c r="PUQ121" s="403"/>
      <c r="PVC121" s="727"/>
      <c r="PVF121" s="403"/>
      <c r="PVG121" s="403"/>
      <c r="PVS121" s="727"/>
      <c r="PVV121" s="403"/>
      <c r="PVW121" s="403"/>
      <c r="PWI121" s="727"/>
      <c r="PWL121" s="403"/>
      <c r="PWM121" s="403"/>
      <c r="PWY121" s="727"/>
      <c r="PXB121" s="403"/>
      <c r="PXC121" s="403"/>
      <c r="PXO121" s="727"/>
      <c r="PXR121" s="403"/>
      <c r="PXS121" s="403"/>
      <c r="PYE121" s="727"/>
      <c r="PYH121" s="403"/>
      <c r="PYI121" s="403"/>
      <c r="PYU121" s="727"/>
      <c r="PYX121" s="403"/>
      <c r="PYY121" s="403"/>
      <c r="PZK121" s="727"/>
      <c r="PZN121" s="403"/>
      <c r="PZO121" s="403"/>
      <c r="QAA121" s="727"/>
      <c r="QAD121" s="403"/>
      <c r="QAE121" s="403"/>
      <c r="QAQ121" s="727"/>
      <c r="QAT121" s="403"/>
      <c r="QAU121" s="403"/>
      <c r="QBG121" s="727"/>
      <c r="QBJ121" s="403"/>
      <c r="QBK121" s="403"/>
      <c r="QBW121" s="727"/>
      <c r="QBZ121" s="403"/>
      <c r="QCA121" s="403"/>
      <c r="QCM121" s="727"/>
      <c r="QCP121" s="403"/>
      <c r="QCQ121" s="403"/>
      <c r="QDC121" s="727"/>
      <c r="QDF121" s="403"/>
      <c r="QDG121" s="403"/>
      <c r="QDS121" s="727"/>
      <c r="QDV121" s="403"/>
      <c r="QDW121" s="403"/>
      <c r="QEI121" s="727"/>
      <c r="QEL121" s="403"/>
      <c r="QEM121" s="403"/>
      <c r="QEY121" s="727"/>
      <c r="QFB121" s="403"/>
      <c r="QFC121" s="403"/>
      <c r="QFO121" s="727"/>
      <c r="QFR121" s="403"/>
      <c r="QFS121" s="403"/>
      <c r="QGE121" s="727"/>
      <c r="QGH121" s="403"/>
      <c r="QGI121" s="403"/>
      <c r="QGU121" s="727"/>
      <c r="QGX121" s="403"/>
      <c r="QGY121" s="403"/>
      <c r="QHK121" s="727"/>
      <c r="QHN121" s="403"/>
      <c r="QHO121" s="403"/>
      <c r="QIA121" s="727"/>
      <c r="QID121" s="403"/>
      <c r="QIE121" s="403"/>
      <c r="QIQ121" s="727"/>
      <c r="QIT121" s="403"/>
      <c r="QIU121" s="403"/>
      <c r="QJG121" s="727"/>
      <c r="QJJ121" s="403"/>
      <c r="QJK121" s="403"/>
      <c r="QJW121" s="727"/>
      <c r="QJZ121" s="403"/>
      <c r="QKA121" s="403"/>
      <c r="QKM121" s="727"/>
      <c r="QKP121" s="403"/>
      <c r="QKQ121" s="403"/>
      <c r="QLC121" s="727"/>
      <c r="QLF121" s="403"/>
      <c r="QLG121" s="403"/>
      <c r="QLS121" s="727"/>
      <c r="QLV121" s="403"/>
      <c r="QLW121" s="403"/>
      <c r="QMI121" s="727"/>
      <c r="QML121" s="403"/>
      <c r="QMM121" s="403"/>
      <c r="QMY121" s="727"/>
      <c r="QNB121" s="403"/>
      <c r="QNC121" s="403"/>
      <c r="QNO121" s="727"/>
      <c r="QNR121" s="403"/>
      <c r="QNS121" s="403"/>
      <c r="QOE121" s="727"/>
      <c r="QOH121" s="403"/>
      <c r="QOI121" s="403"/>
      <c r="QOU121" s="727"/>
      <c r="QOX121" s="403"/>
      <c r="QOY121" s="403"/>
      <c r="QPK121" s="727"/>
      <c r="QPN121" s="403"/>
      <c r="QPO121" s="403"/>
      <c r="QQA121" s="727"/>
      <c r="QQD121" s="403"/>
      <c r="QQE121" s="403"/>
      <c r="QQQ121" s="727"/>
      <c r="QQT121" s="403"/>
      <c r="QQU121" s="403"/>
      <c r="QRG121" s="727"/>
      <c r="QRJ121" s="403"/>
      <c r="QRK121" s="403"/>
      <c r="QRW121" s="727"/>
      <c r="QRZ121" s="403"/>
      <c r="QSA121" s="403"/>
      <c r="QSM121" s="727"/>
      <c r="QSP121" s="403"/>
      <c r="QSQ121" s="403"/>
      <c r="QTC121" s="727"/>
      <c r="QTF121" s="403"/>
      <c r="QTG121" s="403"/>
      <c r="QTS121" s="727"/>
      <c r="QTV121" s="403"/>
      <c r="QTW121" s="403"/>
      <c r="QUI121" s="727"/>
      <c r="QUL121" s="403"/>
      <c r="QUM121" s="403"/>
      <c r="QUY121" s="727"/>
      <c r="QVB121" s="403"/>
      <c r="QVC121" s="403"/>
      <c r="QVO121" s="727"/>
      <c r="QVR121" s="403"/>
      <c r="QVS121" s="403"/>
      <c r="QWE121" s="727"/>
      <c r="QWH121" s="403"/>
      <c r="QWI121" s="403"/>
      <c r="QWU121" s="727"/>
      <c r="QWX121" s="403"/>
      <c r="QWY121" s="403"/>
      <c r="QXK121" s="727"/>
      <c r="QXN121" s="403"/>
      <c r="QXO121" s="403"/>
      <c r="QYA121" s="727"/>
      <c r="QYD121" s="403"/>
      <c r="QYE121" s="403"/>
      <c r="QYQ121" s="727"/>
      <c r="QYT121" s="403"/>
      <c r="QYU121" s="403"/>
      <c r="QZG121" s="727"/>
      <c r="QZJ121" s="403"/>
      <c r="QZK121" s="403"/>
      <c r="QZW121" s="727"/>
      <c r="QZZ121" s="403"/>
      <c r="RAA121" s="403"/>
      <c r="RAM121" s="727"/>
      <c r="RAP121" s="403"/>
      <c r="RAQ121" s="403"/>
      <c r="RBC121" s="727"/>
      <c r="RBF121" s="403"/>
      <c r="RBG121" s="403"/>
      <c r="RBS121" s="727"/>
      <c r="RBV121" s="403"/>
      <c r="RBW121" s="403"/>
      <c r="RCI121" s="727"/>
      <c r="RCL121" s="403"/>
      <c r="RCM121" s="403"/>
      <c r="RCY121" s="727"/>
      <c r="RDB121" s="403"/>
      <c r="RDC121" s="403"/>
      <c r="RDO121" s="727"/>
      <c r="RDR121" s="403"/>
      <c r="RDS121" s="403"/>
      <c r="REE121" s="727"/>
      <c r="REH121" s="403"/>
      <c r="REI121" s="403"/>
      <c r="REU121" s="727"/>
      <c r="REX121" s="403"/>
      <c r="REY121" s="403"/>
      <c r="RFK121" s="727"/>
      <c r="RFN121" s="403"/>
      <c r="RFO121" s="403"/>
      <c r="RGA121" s="727"/>
      <c r="RGD121" s="403"/>
      <c r="RGE121" s="403"/>
      <c r="RGQ121" s="727"/>
      <c r="RGT121" s="403"/>
      <c r="RGU121" s="403"/>
      <c r="RHG121" s="727"/>
      <c r="RHJ121" s="403"/>
      <c r="RHK121" s="403"/>
      <c r="RHW121" s="727"/>
      <c r="RHZ121" s="403"/>
      <c r="RIA121" s="403"/>
      <c r="RIM121" s="727"/>
      <c r="RIP121" s="403"/>
      <c r="RIQ121" s="403"/>
      <c r="RJC121" s="727"/>
      <c r="RJF121" s="403"/>
      <c r="RJG121" s="403"/>
      <c r="RJS121" s="727"/>
      <c r="RJV121" s="403"/>
      <c r="RJW121" s="403"/>
      <c r="RKI121" s="727"/>
      <c r="RKL121" s="403"/>
      <c r="RKM121" s="403"/>
      <c r="RKY121" s="727"/>
      <c r="RLB121" s="403"/>
      <c r="RLC121" s="403"/>
      <c r="RLO121" s="727"/>
      <c r="RLR121" s="403"/>
      <c r="RLS121" s="403"/>
      <c r="RME121" s="727"/>
      <c r="RMH121" s="403"/>
      <c r="RMI121" s="403"/>
      <c r="RMU121" s="727"/>
      <c r="RMX121" s="403"/>
      <c r="RMY121" s="403"/>
      <c r="RNK121" s="727"/>
      <c r="RNN121" s="403"/>
      <c r="RNO121" s="403"/>
      <c r="ROA121" s="727"/>
      <c r="ROD121" s="403"/>
      <c r="ROE121" s="403"/>
      <c r="ROQ121" s="727"/>
      <c r="ROT121" s="403"/>
      <c r="ROU121" s="403"/>
      <c r="RPG121" s="727"/>
      <c r="RPJ121" s="403"/>
      <c r="RPK121" s="403"/>
      <c r="RPW121" s="727"/>
      <c r="RPZ121" s="403"/>
      <c r="RQA121" s="403"/>
      <c r="RQM121" s="727"/>
      <c r="RQP121" s="403"/>
      <c r="RQQ121" s="403"/>
      <c r="RRC121" s="727"/>
      <c r="RRF121" s="403"/>
      <c r="RRG121" s="403"/>
      <c r="RRS121" s="727"/>
      <c r="RRV121" s="403"/>
      <c r="RRW121" s="403"/>
      <c r="RSI121" s="727"/>
      <c r="RSL121" s="403"/>
      <c r="RSM121" s="403"/>
      <c r="RSY121" s="727"/>
      <c r="RTB121" s="403"/>
      <c r="RTC121" s="403"/>
      <c r="RTO121" s="727"/>
      <c r="RTR121" s="403"/>
      <c r="RTS121" s="403"/>
      <c r="RUE121" s="727"/>
      <c r="RUH121" s="403"/>
      <c r="RUI121" s="403"/>
      <c r="RUU121" s="727"/>
      <c r="RUX121" s="403"/>
      <c r="RUY121" s="403"/>
      <c r="RVK121" s="727"/>
      <c r="RVN121" s="403"/>
      <c r="RVO121" s="403"/>
      <c r="RWA121" s="727"/>
      <c r="RWD121" s="403"/>
      <c r="RWE121" s="403"/>
      <c r="RWQ121" s="727"/>
      <c r="RWT121" s="403"/>
      <c r="RWU121" s="403"/>
      <c r="RXG121" s="727"/>
      <c r="RXJ121" s="403"/>
      <c r="RXK121" s="403"/>
      <c r="RXW121" s="727"/>
      <c r="RXZ121" s="403"/>
      <c r="RYA121" s="403"/>
      <c r="RYM121" s="727"/>
      <c r="RYP121" s="403"/>
      <c r="RYQ121" s="403"/>
      <c r="RZC121" s="727"/>
      <c r="RZF121" s="403"/>
      <c r="RZG121" s="403"/>
      <c r="RZS121" s="727"/>
      <c r="RZV121" s="403"/>
      <c r="RZW121" s="403"/>
      <c r="SAI121" s="727"/>
      <c r="SAL121" s="403"/>
      <c r="SAM121" s="403"/>
      <c r="SAY121" s="727"/>
      <c r="SBB121" s="403"/>
      <c r="SBC121" s="403"/>
      <c r="SBO121" s="727"/>
      <c r="SBR121" s="403"/>
      <c r="SBS121" s="403"/>
      <c r="SCE121" s="727"/>
      <c r="SCH121" s="403"/>
      <c r="SCI121" s="403"/>
      <c r="SCU121" s="727"/>
      <c r="SCX121" s="403"/>
      <c r="SCY121" s="403"/>
      <c r="SDK121" s="727"/>
      <c r="SDN121" s="403"/>
      <c r="SDO121" s="403"/>
      <c r="SEA121" s="727"/>
      <c r="SED121" s="403"/>
      <c r="SEE121" s="403"/>
      <c r="SEQ121" s="727"/>
      <c r="SET121" s="403"/>
      <c r="SEU121" s="403"/>
      <c r="SFG121" s="727"/>
      <c r="SFJ121" s="403"/>
      <c r="SFK121" s="403"/>
      <c r="SFW121" s="727"/>
      <c r="SFZ121" s="403"/>
      <c r="SGA121" s="403"/>
      <c r="SGM121" s="727"/>
      <c r="SGP121" s="403"/>
      <c r="SGQ121" s="403"/>
      <c r="SHC121" s="727"/>
      <c r="SHF121" s="403"/>
      <c r="SHG121" s="403"/>
      <c r="SHS121" s="727"/>
      <c r="SHV121" s="403"/>
      <c r="SHW121" s="403"/>
      <c r="SII121" s="727"/>
      <c r="SIL121" s="403"/>
      <c r="SIM121" s="403"/>
      <c r="SIY121" s="727"/>
      <c r="SJB121" s="403"/>
      <c r="SJC121" s="403"/>
      <c r="SJO121" s="727"/>
      <c r="SJR121" s="403"/>
      <c r="SJS121" s="403"/>
      <c r="SKE121" s="727"/>
      <c r="SKH121" s="403"/>
      <c r="SKI121" s="403"/>
      <c r="SKU121" s="727"/>
      <c r="SKX121" s="403"/>
      <c r="SKY121" s="403"/>
      <c r="SLK121" s="727"/>
      <c r="SLN121" s="403"/>
      <c r="SLO121" s="403"/>
      <c r="SMA121" s="727"/>
      <c r="SMD121" s="403"/>
      <c r="SME121" s="403"/>
      <c r="SMQ121" s="727"/>
      <c r="SMT121" s="403"/>
      <c r="SMU121" s="403"/>
      <c r="SNG121" s="727"/>
      <c r="SNJ121" s="403"/>
      <c r="SNK121" s="403"/>
      <c r="SNW121" s="727"/>
      <c r="SNZ121" s="403"/>
      <c r="SOA121" s="403"/>
      <c r="SOM121" s="727"/>
      <c r="SOP121" s="403"/>
      <c r="SOQ121" s="403"/>
      <c r="SPC121" s="727"/>
      <c r="SPF121" s="403"/>
      <c r="SPG121" s="403"/>
      <c r="SPS121" s="727"/>
      <c r="SPV121" s="403"/>
      <c r="SPW121" s="403"/>
      <c r="SQI121" s="727"/>
      <c r="SQL121" s="403"/>
      <c r="SQM121" s="403"/>
      <c r="SQY121" s="727"/>
      <c r="SRB121" s="403"/>
      <c r="SRC121" s="403"/>
      <c r="SRO121" s="727"/>
      <c r="SRR121" s="403"/>
      <c r="SRS121" s="403"/>
      <c r="SSE121" s="727"/>
      <c r="SSH121" s="403"/>
      <c r="SSI121" s="403"/>
      <c r="SSU121" s="727"/>
      <c r="SSX121" s="403"/>
      <c r="SSY121" s="403"/>
      <c r="STK121" s="727"/>
      <c r="STN121" s="403"/>
      <c r="STO121" s="403"/>
      <c r="SUA121" s="727"/>
      <c r="SUD121" s="403"/>
      <c r="SUE121" s="403"/>
      <c r="SUQ121" s="727"/>
      <c r="SUT121" s="403"/>
      <c r="SUU121" s="403"/>
      <c r="SVG121" s="727"/>
      <c r="SVJ121" s="403"/>
      <c r="SVK121" s="403"/>
      <c r="SVW121" s="727"/>
      <c r="SVZ121" s="403"/>
      <c r="SWA121" s="403"/>
      <c r="SWM121" s="727"/>
      <c r="SWP121" s="403"/>
      <c r="SWQ121" s="403"/>
      <c r="SXC121" s="727"/>
      <c r="SXF121" s="403"/>
      <c r="SXG121" s="403"/>
      <c r="SXS121" s="727"/>
      <c r="SXV121" s="403"/>
      <c r="SXW121" s="403"/>
      <c r="SYI121" s="727"/>
      <c r="SYL121" s="403"/>
      <c r="SYM121" s="403"/>
      <c r="SYY121" s="727"/>
      <c r="SZB121" s="403"/>
      <c r="SZC121" s="403"/>
      <c r="SZO121" s="727"/>
      <c r="SZR121" s="403"/>
      <c r="SZS121" s="403"/>
      <c r="TAE121" s="727"/>
      <c r="TAH121" s="403"/>
      <c r="TAI121" s="403"/>
      <c r="TAU121" s="727"/>
      <c r="TAX121" s="403"/>
      <c r="TAY121" s="403"/>
      <c r="TBK121" s="727"/>
      <c r="TBN121" s="403"/>
      <c r="TBO121" s="403"/>
      <c r="TCA121" s="727"/>
      <c r="TCD121" s="403"/>
      <c r="TCE121" s="403"/>
      <c r="TCQ121" s="727"/>
      <c r="TCT121" s="403"/>
      <c r="TCU121" s="403"/>
      <c r="TDG121" s="727"/>
      <c r="TDJ121" s="403"/>
      <c r="TDK121" s="403"/>
      <c r="TDW121" s="727"/>
      <c r="TDZ121" s="403"/>
      <c r="TEA121" s="403"/>
      <c r="TEM121" s="727"/>
      <c r="TEP121" s="403"/>
      <c r="TEQ121" s="403"/>
      <c r="TFC121" s="727"/>
      <c r="TFF121" s="403"/>
      <c r="TFG121" s="403"/>
      <c r="TFS121" s="727"/>
      <c r="TFV121" s="403"/>
      <c r="TFW121" s="403"/>
      <c r="TGI121" s="727"/>
      <c r="TGL121" s="403"/>
      <c r="TGM121" s="403"/>
      <c r="TGY121" s="727"/>
      <c r="THB121" s="403"/>
      <c r="THC121" s="403"/>
      <c r="THO121" s="727"/>
      <c r="THR121" s="403"/>
      <c r="THS121" s="403"/>
      <c r="TIE121" s="727"/>
      <c r="TIH121" s="403"/>
      <c r="TII121" s="403"/>
      <c r="TIU121" s="727"/>
      <c r="TIX121" s="403"/>
      <c r="TIY121" s="403"/>
      <c r="TJK121" s="727"/>
      <c r="TJN121" s="403"/>
      <c r="TJO121" s="403"/>
      <c r="TKA121" s="727"/>
      <c r="TKD121" s="403"/>
      <c r="TKE121" s="403"/>
      <c r="TKQ121" s="727"/>
      <c r="TKT121" s="403"/>
      <c r="TKU121" s="403"/>
      <c r="TLG121" s="727"/>
      <c r="TLJ121" s="403"/>
      <c r="TLK121" s="403"/>
      <c r="TLW121" s="727"/>
      <c r="TLZ121" s="403"/>
      <c r="TMA121" s="403"/>
      <c r="TMM121" s="727"/>
      <c r="TMP121" s="403"/>
      <c r="TMQ121" s="403"/>
      <c r="TNC121" s="727"/>
      <c r="TNF121" s="403"/>
      <c r="TNG121" s="403"/>
      <c r="TNS121" s="727"/>
      <c r="TNV121" s="403"/>
      <c r="TNW121" s="403"/>
      <c r="TOI121" s="727"/>
      <c r="TOL121" s="403"/>
      <c r="TOM121" s="403"/>
      <c r="TOY121" s="727"/>
      <c r="TPB121" s="403"/>
      <c r="TPC121" s="403"/>
      <c r="TPO121" s="727"/>
      <c r="TPR121" s="403"/>
      <c r="TPS121" s="403"/>
      <c r="TQE121" s="727"/>
      <c r="TQH121" s="403"/>
      <c r="TQI121" s="403"/>
      <c r="TQU121" s="727"/>
      <c r="TQX121" s="403"/>
      <c r="TQY121" s="403"/>
      <c r="TRK121" s="727"/>
      <c r="TRN121" s="403"/>
      <c r="TRO121" s="403"/>
      <c r="TSA121" s="727"/>
      <c r="TSD121" s="403"/>
      <c r="TSE121" s="403"/>
      <c r="TSQ121" s="727"/>
      <c r="TST121" s="403"/>
      <c r="TSU121" s="403"/>
      <c r="TTG121" s="727"/>
      <c r="TTJ121" s="403"/>
      <c r="TTK121" s="403"/>
      <c r="TTW121" s="727"/>
      <c r="TTZ121" s="403"/>
      <c r="TUA121" s="403"/>
      <c r="TUM121" s="727"/>
      <c r="TUP121" s="403"/>
      <c r="TUQ121" s="403"/>
      <c r="TVC121" s="727"/>
      <c r="TVF121" s="403"/>
      <c r="TVG121" s="403"/>
      <c r="TVS121" s="727"/>
      <c r="TVV121" s="403"/>
      <c r="TVW121" s="403"/>
      <c r="TWI121" s="727"/>
      <c r="TWL121" s="403"/>
      <c r="TWM121" s="403"/>
      <c r="TWY121" s="727"/>
      <c r="TXB121" s="403"/>
      <c r="TXC121" s="403"/>
      <c r="TXO121" s="727"/>
      <c r="TXR121" s="403"/>
      <c r="TXS121" s="403"/>
      <c r="TYE121" s="727"/>
      <c r="TYH121" s="403"/>
      <c r="TYI121" s="403"/>
      <c r="TYU121" s="727"/>
      <c r="TYX121" s="403"/>
      <c r="TYY121" s="403"/>
      <c r="TZK121" s="727"/>
      <c r="TZN121" s="403"/>
      <c r="TZO121" s="403"/>
      <c r="UAA121" s="727"/>
      <c r="UAD121" s="403"/>
      <c r="UAE121" s="403"/>
      <c r="UAQ121" s="727"/>
      <c r="UAT121" s="403"/>
      <c r="UAU121" s="403"/>
      <c r="UBG121" s="727"/>
      <c r="UBJ121" s="403"/>
      <c r="UBK121" s="403"/>
      <c r="UBW121" s="727"/>
      <c r="UBZ121" s="403"/>
      <c r="UCA121" s="403"/>
      <c r="UCM121" s="727"/>
      <c r="UCP121" s="403"/>
      <c r="UCQ121" s="403"/>
      <c r="UDC121" s="727"/>
      <c r="UDF121" s="403"/>
      <c r="UDG121" s="403"/>
      <c r="UDS121" s="727"/>
      <c r="UDV121" s="403"/>
      <c r="UDW121" s="403"/>
      <c r="UEI121" s="727"/>
      <c r="UEL121" s="403"/>
      <c r="UEM121" s="403"/>
      <c r="UEY121" s="727"/>
      <c r="UFB121" s="403"/>
      <c r="UFC121" s="403"/>
      <c r="UFO121" s="727"/>
      <c r="UFR121" s="403"/>
      <c r="UFS121" s="403"/>
      <c r="UGE121" s="727"/>
      <c r="UGH121" s="403"/>
      <c r="UGI121" s="403"/>
      <c r="UGU121" s="727"/>
      <c r="UGX121" s="403"/>
      <c r="UGY121" s="403"/>
      <c r="UHK121" s="727"/>
      <c r="UHN121" s="403"/>
      <c r="UHO121" s="403"/>
      <c r="UIA121" s="727"/>
      <c r="UID121" s="403"/>
      <c r="UIE121" s="403"/>
      <c r="UIQ121" s="727"/>
      <c r="UIT121" s="403"/>
      <c r="UIU121" s="403"/>
      <c r="UJG121" s="727"/>
      <c r="UJJ121" s="403"/>
      <c r="UJK121" s="403"/>
      <c r="UJW121" s="727"/>
      <c r="UJZ121" s="403"/>
      <c r="UKA121" s="403"/>
      <c r="UKM121" s="727"/>
      <c r="UKP121" s="403"/>
      <c r="UKQ121" s="403"/>
      <c r="ULC121" s="727"/>
      <c r="ULF121" s="403"/>
      <c r="ULG121" s="403"/>
      <c r="ULS121" s="727"/>
      <c r="ULV121" s="403"/>
      <c r="ULW121" s="403"/>
      <c r="UMI121" s="727"/>
      <c r="UML121" s="403"/>
      <c r="UMM121" s="403"/>
      <c r="UMY121" s="727"/>
      <c r="UNB121" s="403"/>
      <c r="UNC121" s="403"/>
      <c r="UNO121" s="727"/>
      <c r="UNR121" s="403"/>
      <c r="UNS121" s="403"/>
      <c r="UOE121" s="727"/>
      <c r="UOH121" s="403"/>
      <c r="UOI121" s="403"/>
      <c r="UOU121" s="727"/>
      <c r="UOX121" s="403"/>
      <c r="UOY121" s="403"/>
      <c r="UPK121" s="727"/>
      <c r="UPN121" s="403"/>
      <c r="UPO121" s="403"/>
      <c r="UQA121" s="727"/>
      <c r="UQD121" s="403"/>
      <c r="UQE121" s="403"/>
      <c r="UQQ121" s="727"/>
      <c r="UQT121" s="403"/>
      <c r="UQU121" s="403"/>
      <c r="URG121" s="727"/>
      <c r="URJ121" s="403"/>
      <c r="URK121" s="403"/>
      <c r="URW121" s="727"/>
      <c r="URZ121" s="403"/>
      <c r="USA121" s="403"/>
      <c r="USM121" s="727"/>
      <c r="USP121" s="403"/>
      <c r="USQ121" s="403"/>
      <c r="UTC121" s="727"/>
      <c r="UTF121" s="403"/>
      <c r="UTG121" s="403"/>
      <c r="UTS121" s="727"/>
      <c r="UTV121" s="403"/>
      <c r="UTW121" s="403"/>
      <c r="UUI121" s="727"/>
      <c r="UUL121" s="403"/>
      <c r="UUM121" s="403"/>
      <c r="UUY121" s="727"/>
      <c r="UVB121" s="403"/>
      <c r="UVC121" s="403"/>
      <c r="UVO121" s="727"/>
      <c r="UVR121" s="403"/>
      <c r="UVS121" s="403"/>
      <c r="UWE121" s="727"/>
      <c r="UWH121" s="403"/>
      <c r="UWI121" s="403"/>
      <c r="UWU121" s="727"/>
      <c r="UWX121" s="403"/>
      <c r="UWY121" s="403"/>
      <c r="UXK121" s="727"/>
      <c r="UXN121" s="403"/>
      <c r="UXO121" s="403"/>
      <c r="UYA121" s="727"/>
      <c r="UYD121" s="403"/>
      <c r="UYE121" s="403"/>
      <c r="UYQ121" s="727"/>
      <c r="UYT121" s="403"/>
      <c r="UYU121" s="403"/>
      <c r="UZG121" s="727"/>
      <c r="UZJ121" s="403"/>
      <c r="UZK121" s="403"/>
      <c r="UZW121" s="727"/>
      <c r="UZZ121" s="403"/>
      <c r="VAA121" s="403"/>
      <c r="VAM121" s="727"/>
      <c r="VAP121" s="403"/>
      <c r="VAQ121" s="403"/>
      <c r="VBC121" s="727"/>
      <c r="VBF121" s="403"/>
      <c r="VBG121" s="403"/>
      <c r="VBS121" s="727"/>
      <c r="VBV121" s="403"/>
      <c r="VBW121" s="403"/>
      <c r="VCI121" s="727"/>
      <c r="VCL121" s="403"/>
      <c r="VCM121" s="403"/>
      <c r="VCY121" s="727"/>
      <c r="VDB121" s="403"/>
      <c r="VDC121" s="403"/>
      <c r="VDO121" s="727"/>
      <c r="VDR121" s="403"/>
      <c r="VDS121" s="403"/>
      <c r="VEE121" s="727"/>
      <c r="VEH121" s="403"/>
      <c r="VEI121" s="403"/>
      <c r="VEU121" s="727"/>
      <c r="VEX121" s="403"/>
      <c r="VEY121" s="403"/>
      <c r="VFK121" s="727"/>
      <c r="VFN121" s="403"/>
      <c r="VFO121" s="403"/>
      <c r="VGA121" s="727"/>
      <c r="VGD121" s="403"/>
      <c r="VGE121" s="403"/>
      <c r="VGQ121" s="727"/>
      <c r="VGT121" s="403"/>
      <c r="VGU121" s="403"/>
      <c r="VHG121" s="727"/>
      <c r="VHJ121" s="403"/>
      <c r="VHK121" s="403"/>
      <c r="VHW121" s="727"/>
      <c r="VHZ121" s="403"/>
      <c r="VIA121" s="403"/>
      <c r="VIM121" s="727"/>
      <c r="VIP121" s="403"/>
      <c r="VIQ121" s="403"/>
      <c r="VJC121" s="727"/>
      <c r="VJF121" s="403"/>
      <c r="VJG121" s="403"/>
      <c r="VJS121" s="727"/>
      <c r="VJV121" s="403"/>
      <c r="VJW121" s="403"/>
      <c r="VKI121" s="727"/>
      <c r="VKL121" s="403"/>
      <c r="VKM121" s="403"/>
      <c r="VKY121" s="727"/>
      <c r="VLB121" s="403"/>
      <c r="VLC121" s="403"/>
      <c r="VLO121" s="727"/>
      <c r="VLR121" s="403"/>
      <c r="VLS121" s="403"/>
      <c r="VME121" s="727"/>
      <c r="VMH121" s="403"/>
      <c r="VMI121" s="403"/>
      <c r="VMU121" s="727"/>
      <c r="VMX121" s="403"/>
      <c r="VMY121" s="403"/>
      <c r="VNK121" s="727"/>
      <c r="VNN121" s="403"/>
      <c r="VNO121" s="403"/>
      <c r="VOA121" s="727"/>
      <c r="VOD121" s="403"/>
      <c r="VOE121" s="403"/>
      <c r="VOQ121" s="727"/>
      <c r="VOT121" s="403"/>
      <c r="VOU121" s="403"/>
      <c r="VPG121" s="727"/>
      <c r="VPJ121" s="403"/>
      <c r="VPK121" s="403"/>
      <c r="VPW121" s="727"/>
      <c r="VPZ121" s="403"/>
      <c r="VQA121" s="403"/>
      <c r="VQM121" s="727"/>
      <c r="VQP121" s="403"/>
      <c r="VQQ121" s="403"/>
      <c r="VRC121" s="727"/>
      <c r="VRF121" s="403"/>
      <c r="VRG121" s="403"/>
      <c r="VRS121" s="727"/>
      <c r="VRV121" s="403"/>
      <c r="VRW121" s="403"/>
      <c r="VSI121" s="727"/>
      <c r="VSL121" s="403"/>
      <c r="VSM121" s="403"/>
      <c r="VSY121" s="727"/>
      <c r="VTB121" s="403"/>
      <c r="VTC121" s="403"/>
      <c r="VTO121" s="727"/>
      <c r="VTR121" s="403"/>
      <c r="VTS121" s="403"/>
      <c r="VUE121" s="727"/>
      <c r="VUH121" s="403"/>
      <c r="VUI121" s="403"/>
      <c r="VUU121" s="727"/>
      <c r="VUX121" s="403"/>
      <c r="VUY121" s="403"/>
      <c r="VVK121" s="727"/>
      <c r="VVN121" s="403"/>
      <c r="VVO121" s="403"/>
      <c r="VWA121" s="727"/>
      <c r="VWD121" s="403"/>
      <c r="VWE121" s="403"/>
      <c r="VWQ121" s="727"/>
      <c r="VWT121" s="403"/>
      <c r="VWU121" s="403"/>
      <c r="VXG121" s="727"/>
      <c r="VXJ121" s="403"/>
      <c r="VXK121" s="403"/>
      <c r="VXW121" s="727"/>
      <c r="VXZ121" s="403"/>
      <c r="VYA121" s="403"/>
      <c r="VYM121" s="727"/>
      <c r="VYP121" s="403"/>
      <c r="VYQ121" s="403"/>
      <c r="VZC121" s="727"/>
      <c r="VZF121" s="403"/>
      <c r="VZG121" s="403"/>
      <c r="VZS121" s="727"/>
      <c r="VZV121" s="403"/>
      <c r="VZW121" s="403"/>
      <c r="WAI121" s="727"/>
      <c r="WAL121" s="403"/>
      <c r="WAM121" s="403"/>
      <c r="WAY121" s="727"/>
      <c r="WBB121" s="403"/>
      <c r="WBC121" s="403"/>
      <c r="WBO121" s="727"/>
      <c r="WBR121" s="403"/>
      <c r="WBS121" s="403"/>
      <c r="WCE121" s="727"/>
      <c r="WCH121" s="403"/>
      <c r="WCI121" s="403"/>
      <c r="WCU121" s="727"/>
      <c r="WCX121" s="403"/>
      <c r="WCY121" s="403"/>
      <c r="WDK121" s="727"/>
      <c r="WDN121" s="403"/>
      <c r="WDO121" s="403"/>
      <c r="WEA121" s="727"/>
      <c r="WED121" s="403"/>
      <c r="WEE121" s="403"/>
      <c r="WEQ121" s="727"/>
      <c r="WET121" s="403"/>
      <c r="WEU121" s="403"/>
      <c r="WFG121" s="727"/>
      <c r="WFJ121" s="403"/>
      <c r="WFK121" s="403"/>
      <c r="WFW121" s="727"/>
      <c r="WFZ121" s="403"/>
      <c r="WGA121" s="403"/>
      <c r="WGM121" s="727"/>
      <c r="WGP121" s="403"/>
      <c r="WGQ121" s="403"/>
      <c r="WHC121" s="727"/>
      <c r="WHF121" s="403"/>
      <c r="WHG121" s="403"/>
      <c r="WHS121" s="727"/>
      <c r="WHV121" s="403"/>
      <c r="WHW121" s="403"/>
      <c r="WII121" s="727"/>
      <c r="WIL121" s="403"/>
      <c r="WIM121" s="403"/>
      <c r="WIY121" s="727"/>
      <c r="WJB121" s="403"/>
      <c r="WJC121" s="403"/>
      <c r="WJO121" s="727"/>
      <c r="WJR121" s="403"/>
      <c r="WJS121" s="403"/>
      <c r="WKE121" s="727"/>
      <c r="WKH121" s="403"/>
      <c r="WKI121" s="403"/>
      <c r="WKU121" s="727"/>
      <c r="WKX121" s="403"/>
      <c r="WKY121" s="403"/>
      <c r="WLK121" s="727"/>
      <c r="WLN121" s="403"/>
      <c r="WLO121" s="403"/>
      <c r="WMA121" s="727"/>
      <c r="WMD121" s="403"/>
      <c r="WME121" s="403"/>
      <c r="WMQ121" s="727"/>
      <c r="WMT121" s="403"/>
      <c r="WMU121" s="403"/>
      <c r="WNG121" s="727"/>
      <c r="WNJ121" s="403"/>
      <c r="WNK121" s="403"/>
      <c r="WNW121" s="727"/>
      <c r="WNZ121" s="403"/>
      <c r="WOA121" s="403"/>
      <c r="WOM121" s="727"/>
      <c r="WOP121" s="403"/>
      <c r="WOQ121" s="403"/>
      <c r="WPC121" s="727"/>
      <c r="WPF121" s="403"/>
      <c r="WPG121" s="403"/>
      <c r="WPS121" s="727"/>
      <c r="WPV121" s="403"/>
      <c r="WPW121" s="403"/>
      <c r="WQI121" s="727"/>
      <c r="WQL121" s="403"/>
      <c r="WQM121" s="403"/>
      <c r="WQY121" s="727"/>
      <c r="WRB121" s="403"/>
      <c r="WRC121" s="403"/>
      <c r="WRO121" s="727"/>
      <c r="WRR121" s="403"/>
      <c r="WRS121" s="403"/>
      <c r="WSE121" s="727"/>
      <c r="WSH121" s="403"/>
      <c r="WSI121" s="403"/>
      <c r="WSU121" s="727"/>
      <c r="WSX121" s="403"/>
      <c r="WSY121" s="403"/>
      <c r="WTK121" s="727"/>
      <c r="WTN121" s="403"/>
      <c r="WTO121" s="403"/>
      <c r="WUA121" s="727"/>
      <c r="WUD121" s="403"/>
      <c r="WUE121" s="403"/>
      <c r="WUQ121" s="727"/>
      <c r="WUT121" s="403"/>
      <c r="WUU121" s="403"/>
      <c r="WVG121" s="727"/>
      <c r="WVJ121" s="403"/>
      <c r="WVK121" s="403"/>
      <c r="WVW121" s="727"/>
      <c r="WVZ121" s="403"/>
      <c r="WWA121" s="403"/>
      <c r="WWM121" s="727"/>
      <c r="WWP121" s="403"/>
      <c r="WWQ121" s="403"/>
      <c r="WXC121" s="727"/>
      <c r="WXF121" s="403"/>
      <c r="WXG121" s="403"/>
      <c r="WXS121" s="727"/>
      <c r="WXV121" s="403"/>
      <c r="WXW121" s="403"/>
      <c r="WYI121" s="727"/>
      <c r="WYL121" s="403"/>
      <c r="WYM121" s="403"/>
      <c r="WYY121" s="727"/>
      <c r="WZB121" s="403"/>
      <c r="WZC121" s="403"/>
      <c r="WZO121" s="727"/>
      <c r="WZR121" s="403"/>
      <c r="WZS121" s="403"/>
      <c r="XAE121" s="727"/>
      <c r="XAH121" s="403"/>
      <c r="XAI121" s="403"/>
      <c r="XAU121" s="727"/>
      <c r="XAX121" s="403"/>
      <c r="XAY121" s="403"/>
      <c r="XBK121" s="727"/>
      <c r="XBN121" s="403"/>
      <c r="XBO121" s="403"/>
      <c r="XCA121" s="727"/>
      <c r="XCD121" s="403"/>
      <c r="XCE121" s="403"/>
      <c r="XCQ121" s="727"/>
      <c r="XCT121" s="403"/>
      <c r="XCU121" s="403"/>
      <c r="XDG121" s="727"/>
      <c r="XDJ121" s="403"/>
      <c r="XDK121" s="403"/>
      <c r="XDW121" s="727"/>
      <c r="XDZ121" s="403"/>
      <c r="XEA121" s="403"/>
      <c r="XEM121" s="727"/>
      <c r="XEP121" s="403"/>
      <c r="XEQ121" s="403"/>
      <c r="XFC121" s="727"/>
    </row>
    <row r="122" spans="1:1023 1026:2047 2050:3071 3074:4095 4098:5119 5122:6143 6146:7167 7170:8191 8194:9215 9218:10239 10242:11263 11266:12287 12290:13311 13314:14335 14338:15359 15362:16383" s="94" customFormat="1">
      <c r="A122" s="668" t="s">
        <v>1658</v>
      </c>
      <c r="B122" s="571">
        <v>45909</v>
      </c>
      <c r="C122" s="571">
        <v>45916</v>
      </c>
      <c r="D122" s="570" t="s">
        <v>504</v>
      </c>
      <c r="E122" s="570" t="s">
        <v>486</v>
      </c>
      <c r="F122" s="570">
        <v>53</v>
      </c>
      <c r="G122" s="570" t="s">
        <v>500</v>
      </c>
      <c r="H122" s="570">
        <v>1715</v>
      </c>
      <c r="I122" s="570">
        <v>15</v>
      </c>
      <c r="J122" s="570">
        <v>0</v>
      </c>
      <c r="K122" s="570">
        <v>0</v>
      </c>
      <c r="L122" s="570">
        <v>0</v>
      </c>
      <c r="M122" s="570">
        <v>0</v>
      </c>
      <c r="N122" s="570">
        <f>SUM(H122:M122)</f>
        <v>1730</v>
      </c>
      <c r="O122" s="563">
        <f>N122/F122</f>
        <v>32.641509433962263</v>
      </c>
      <c r="P122" s="570" t="s">
        <v>1283</v>
      </c>
      <c r="R122" s="403"/>
      <c r="S122" s="403"/>
      <c r="AE122" s="727"/>
      <c r="AH122" s="403"/>
      <c r="AI122" s="403"/>
      <c r="AU122" s="727"/>
      <c r="AX122" s="403"/>
      <c r="AY122" s="403"/>
      <c r="BK122" s="727"/>
      <c r="BN122" s="403"/>
      <c r="BO122" s="403"/>
      <c r="CA122" s="727"/>
      <c r="CD122" s="403"/>
      <c r="CE122" s="403"/>
      <c r="CQ122" s="727"/>
      <c r="CT122" s="403"/>
      <c r="CU122" s="403"/>
      <c r="DG122" s="727"/>
      <c r="DJ122" s="403"/>
      <c r="DK122" s="403"/>
      <c r="DW122" s="727"/>
      <c r="DZ122" s="403"/>
      <c r="EA122" s="403"/>
      <c r="EM122" s="727"/>
      <c r="EP122" s="403"/>
      <c r="EQ122" s="403"/>
      <c r="FC122" s="727"/>
      <c r="FF122" s="403"/>
      <c r="FG122" s="403"/>
      <c r="FS122" s="727"/>
      <c r="FV122" s="403"/>
      <c r="FW122" s="403"/>
      <c r="GI122" s="727"/>
      <c r="GL122" s="403"/>
      <c r="GM122" s="403"/>
      <c r="GY122" s="727"/>
      <c r="HB122" s="403"/>
      <c r="HC122" s="403"/>
      <c r="HO122" s="727"/>
      <c r="HR122" s="403"/>
      <c r="HS122" s="403"/>
      <c r="IE122" s="727"/>
      <c r="IH122" s="403"/>
      <c r="II122" s="403"/>
      <c r="IU122" s="727"/>
      <c r="IX122" s="403"/>
      <c r="IY122" s="403"/>
      <c r="JK122" s="727"/>
      <c r="JN122" s="403"/>
      <c r="JO122" s="403"/>
      <c r="KA122" s="727"/>
      <c r="KD122" s="403"/>
      <c r="KE122" s="403"/>
      <c r="KQ122" s="727"/>
      <c r="KT122" s="403"/>
      <c r="KU122" s="403"/>
      <c r="LG122" s="727"/>
      <c r="LJ122" s="403"/>
      <c r="LK122" s="403"/>
      <c r="LW122" s="727"/>
      <c r="LZ122" s="403"/>
      <c r="MA122" s="403"/>
      <c r="MM122" s="727"/>
      <c r="MP122" s="403"/>
      <c r="MQ122" s="403"/>
      <c r="NC122" s="727"/>
      <c r="NF122" s="403"/>
      <c r="NG122" s="403"/>
      <c r="NS122" s="727"/>
      <c r="NV122" s="403"/>
      <c r="NW122" s="403"/>
      <c r="OI122" s="727"/>
      <c r="OL122" s="403"/>
      <c r="OM122" s="403"/>
      <c r="OY122" s="727"/>
      <c r="PB122" s="403"/>
      <c r="PC122" s="403"/>
      <c r="PO122" s="727"/>
      <c r="PR122" s="403"/>
      <c r="PS122" s="403"/>
      <c r="QE122" s="727"/>
      <c r="QH122" s="403"/>
      <c r="QI122" s="403"/>
      <c r="QU122" s="727"/>
      <c r="QX122" s="403"/>
      <c r="QY122" s="403"/>
      <c r="RK122" s="727"/>
      <c r="RN122" s="403"/>
      <c r="RO122" s="403"/>
      <c r="SA122" s="727"/>
      <c r="SD122" s="403"/>
      <c r="SE122" s="403"/>
      <c r="SQ122" s="727"/>
      <c r="ST122" s="403"/>
      <c r="SU122" s="403"/>
      <c r="TG122" s="727"/>
      <c r="TJ122" s="403"/>
      <c r="TK122" s="403"/>
      <c r="TW122" s="727"/>
      <c r="TZ122" s="403"/>
      <c r="UA122" s="403"/>
      <c r="UM122" s="727"/>
      <c r="UP122" s="403"/>
      <c r="UQ122" s="403"/>
      <c r="VC122" s="727"/>
      <c r="VF122" s="403"/>
      <c r="VG122" s="403"/>
      <c r="VS122" s="727"/>
      <c r="VV122" s="403"/>
      <c r="VW122" s="403"/>
      <c r="WI122" s="727"/>
      <c r="WL122" s="403"/>
      <c r="WM122" s="403"/>
      <c r="WY122" s="727"/>
      <c r="XB122" s="403"/>
      <c r="XC122" s="403"/>
      <c r="XO122" s="727"/>
      <c r="XR122" s="403"/>
      <c r="XS122" s="403"/>
      <c r="YE122" s="727"/>
      <c r="YH122" s="403"/>
      <c r="YI122" s="403"/>
      <c r="YU122" s="727"/>
      <c r="YX122" s="403"/>
      <c r="YY122" s="403"/>
      <c r="ZK122" s="727"/>
      <c r="ZN122" s="403"/>
      <c r="ZO122" s="403"/>
      <c r="AAA122" s="727"/>
      <c r="AAD122" s="403"/>
      <c r="AAE122" s="403"/>
      <c r="AAQ122" s="727"/>
      <c r="AAT122" s="403"/>
      <c r="AAU122" s="403"/>
      <c r="ABG122" s="727"/>
      <c r="ABJ122" s="403"/>
      <c r="ABK122" s="403"/>
      <c r="ABW122" s="727"/>
      <c r="ABZ122" s="403"/>
      <c r="ACA122" s="403"/>
      <c r="ACM122" s="727"/>
      <c r="ACP122" s="403"/>
      <c r="ACQ122" s="403"/>
      <c r="ADC122" s="727"/>
      <c r="ADF122" s="403"/>
      <c r="ADG122" s="403"/>
      <c r="ADS122" s="727"/>
      <c r="ADV122" s="403"/>
      <c r="ADW122" s="403"/>
      <c r="AEI122" s="727"/>
      <c r="AEL122" s="403"/>
      <c r="AEM122" s="403"/>
      <c r="AEY122" s="727"/>
      <c r="AFB122" s="403"/>
      <c r="AFC122" s="403"/>
      <c r="AFO122" s="727"/>
      <c r="AFR122" s="403"/>
      <c r="AFS122" s="403"/>
      <c r="AGE122" s="727"/>
      <c r="AGH122" s="403"/>
      <c r="AGI122" s="403"/>
      <c r="AGU122" s="727"/>
      <c r="AGX122" s="403"/>
      <c r="AGY122" s="403"/>
      <c r="AHK122" s="727"/>
      <c r="AHN122" s="403"/>
      <c r="AHO122" s="403"/>
      <c r="AIA122" s="727"/>
      <c r="AID122" s="403"/>
      <c r="AIE122" s="403"/>
      <c r="AIQ122" s="727"/>
      <c r="AIT122" s="403"/>
      <c r="AIU122" s="403"/>
      <c r="AJG122" s="727"/>
      <c r="AJJ122" s="403"/>
      <c r="AJK122" s="403"/>
      <c r="AJW122" s="727"/>
      <c r="AJZ122" s="403"/>
      <c r="AKA122" s="403"/>
      <c r="AKM122" s="727"/>
      <c r="AKP122" s="403"/>
      <c r="AKQ122" s="403"/>
      <c r="ALC122" s="727"/>
      <c r="ALF122" s="403"/>
      <c r="ALG122" s="403"/>
      <c r="ALS122" s="727"/>
      <c r="ALV122" s="403"/>
      <c r="ALW122" s="403"/>
      <c r="AMI122" s="727"/>
      <c r="AML122" s="403"/>
      <c r="AMM122" s="403"/>
      <c r="AMY122" s="727"/>
      <c r="ANB122" s="403"/>
      <c r="ANC122" s="403"/>
      <c r="ANO122" s="727"/>
      <c r="ANR122" s="403"/>
      <c r="ANS122" s="403"/>
      <c r="AOE122" s="727"/>
      <c r="AOH122" s="403"/>
      <c r="AOI122" s="403"/>
      <c r="AOU122" s="727"/>
      <c r="AOX122" s="403"/>
      <c r="AOY122" s="403"/>
      <c r="APK122" s="727"/>
      <c r="APN122" s="403"/>
      <c r="APO122" s="403"/>
      <c r="AQA122" s="727"/>
      <c r="AQD122" s="403"/>
      <c r="AQE122" s="403"/>
      <c r="AQQ122" s="727"/>
      <c r="AQT122" s="403"/>
      <c r="AQU122" s="403"/>
      <c r="ARG122" s="727"/>
      <c r="ARJ122" s="403"/>
      <c r="ARK122" s="403"/>
      <c r="ARW122" s="727"/>
      <c r="ARZ122" s="403"/>
      <c r="ASA122" s="403"/>
      <c r="ASM122" s="727"/>
      <c r="ASP122" s="403"/>
      <c r="ASQ122" s="403"/>
      <c r="ATC122" s="727"/>
      <c r="ATF122" s="403"/>
      <c r="ATG122" s="403"/>
      <c r="ATS122" s="727"/>
      <c r="ATV122" s="403"/>
      <c r="ATW122" s="403"/>
      <c r="AUI122" s="727"/>
      <c r="AUL122" s="403"/>
      <c r="AUM122" s="403"/>
      <c r="AUY122" s="727"/>
      <c r="AVB122" s="403"/>
      <c r="AVC122" s="403"/>
      <c r="AVO122" s="727"/>
      <c r="AVR122" s="403"/>
      <c r="AVS122" s="403"/>
      <c r="AWE122" s="727"/>
      <c r="AWH122" s="403"/>
      <c r="AWI122" s="403"/>
      <c r="AWU122" s="727"/>
      <c r="AWX122" s="403"/>
      <c r="AWY122" s="403"/>
      <c r="AXK122" s="727"/>
      <c r="AXN122" s="403"/>
      <c r="AXO122" s="403"/>
      <c r="AYA122" s="727"/>
      <c r="AYD122" s="403"/>
      <c r="AYE122" s="403"/>
      <c r="AYQ122" s="727"/>
      <c r="AYT122" s="403"/>
      <c r="AYU122" s="403"/>
      <c r="AZG122" s="727"/>
      <c r="AZJ122" s="403"/>
      <c r="AZK122" s="403"/>
      <c r="AZW122" s="727"/>
      <c r="AZZ122" s="403"/>
      <c r="BAA122" s="403"/>
      <c r="BAM122" s="727"/>
      <c r="BAP122" s="403"/>
      <c r="BAQ122" s="403"/>
      <c r="BBC122" s="727"/>
      <c r="BBF122" s="403"/>
      <c r="BBG122" s="403"/>
      <c r="BBS122" s="727"/>
      <c r="BBV122" s="403"/>
      <c r="BBW122" s="403"/>
      <c r="BCI122" s="727"/>
      <c r="BCL122" s="403"/>
      <c r="BCM122" s="403"/>
      <c r="BCY122" s="727"/>
      <c r="BDB122" s="403"/>
      <c r="BDC122" s="403"/>
      <c r="BDO122" s="727"/>
      <c r="BDR122" s="403"/>
      <c r="BDS122" s="403"/>
      <c r="BEE122" s="727"/>
      <c r="BEH122" s="403"/>
      <c r="BEI122" s="403"/>
      <c r="BEU122" s="727"/>
      <c r="BEX122" s="403"/>
      <c r="BEY122" s="403"/>
      <c r="BFK122" s="727"/>
      <c r="BFN122" s="403"/>
      <c r="BFO122" s="403"/>
      <c r="BGA122" s="727"/>
      <c r="BGD122" s="403"/>
      <c r="BGE122" s="403"/>
      <c r="BGQ122" s="727"/>
      <c r="BGT122" s="403"/>
      <c r="BGU122" s="403"/>
      <c r="BHG122" s="727"/>
      <c r="BHJ122" s="403"/>
      <c r="BHK122" s="403"/>
      <c r="BHW122" s="727"/>
      <c r="BHZ122" s="403"/>
      <c r="BIA122" s="403"/>
      <c r="BIM122" s="727"/>
      <c r="BIP122" s="403"/>
      <c r="BIQ122" s="403"/>
      <c r="BJC122" s="727"/>
      <c r="BJF122" s="403"/>
      <c r="BJG122" s="403"/>
      <c r="BJS122" s="727"/>
      <c r="BJV122" s="403"/>
      <c r="BJW122" s="403"/>
      <c r="BKI122" s="727"/>
      <c r="BKL122" s="403"/>
      <c r="BKM122" s="403"/>
      <c r="BKY122" s="727"/>
      <c r="BLB122" s="403"/>
      <c r="BLC122" s="403"/>
      <c r="BLO122" s="727"/>
      <c r="BLR122" s="403"/>
      <c r="BLS122" s="403"/>
      <c r="BME122" s="727"/>
      <c r="BMH122" s="403"/>
      <c r="BMI122" s="403"/>
      <c r="BMU122" s="727"/>
      <c r="BMX122" s="403"/>
      <c r="BMY122" s="403"/>
      <c r="BNK122" s="727"/>
      <c r="BNN122" s="403"/>
      <c r="BNO122" s="403"/>
      <c r="BOA122" s="727"/>
      <c r="BOD122" s="403"/>
      <c r="BOE122" s="403"/>
      <c r="BOQ122" s="727"/>
      <c r="BOT122" s="403"/>
      <c r="BOU122" s="403"/>
      <c r="BPG122" s="727"/>
      <c r="BPJ122" s="403"/>
      <c r="BPK122" s="403"/>
      <c r="BPW122" s="727"/>
      <c r="BPZ122" s="403"/>
      <c r="BQA122" s="403"/>
      <c r="BQM122" s="727"/>
      <c r="BQP122" s="403"/>
      <c r="BQQ122" s="403"/>
      <c r="BRC122" s="727"/>
      <c r="BRF122" s="403"/>
      <c r="BRG122" s="403"/>
      <c r="BRS122" s="727"/>
      <c r="BRV122" s="403"/>
      <c r="BRW122" s="403"/>
      <c r="BSI122" s="727"/>
      <c r="BSL122" s="403"/>
      <c r="BSM122" s="403"/>
      <c r="BSY122" s="727"/>
      <c r="BTB122" s="403"/>
      <c r="BTC122" s="403"/>
      <c r="BTO122" s="727"/>
      <c r="BTR122" s="403"/>
      <c r="BTS122" s="403"/>
      <c r="BUE122" s="727"/>
      <c r="BUH122" s="403"/>
      <c r="BUI122" s="403"/>
      <c r="BUU122" s="727"/>
      <c r="BUX122" s="403"/>
      <c r="BUY122" s="403"/>
      <c r="BVK122" s="727"/>
      <c r="BVN122" s="403"/>
      <c r="BVO122" s="403"/>
      <c r="BWA122" s="727"/>
      <c r="BWD122" s="403"/>
      <c r="BWE122" s="403"/>
      <c r="BWQ122" s="727"/>
      <c r="BWT122" s="403"/>
      <c r="BWU122" s="403"/>
      <c r="BXG122" s="727"/>
      <c r="BXJ122" s="403"/>
      <c r="BXK122" s="403"/>
      <c r="BXW122" s="727"/>
      <c r="BXZ122" s="403"/>
      <c r="BYA122" s="403"/>
      <c r="BYM122" s="727"/>
      <c r="BYP122" s="403"/>
      <c r="BYQ122" s="403"/>
      <c r="BZC122" s="727"/>
      <c r="BZF122" s="403"/>
      <c r="BZG122" s="403"/>
      <c r="BZS122" s="727"/>
      <c r="BZV122" s="403"/>
      <c r="BZW122" s="403"/>
      <c r="CAI122" s="727"/>
      <c r="CAL122" s="403"/>
      <c r="CAM122" s="403"/>
      <c r="CAY122" s="727"/>
      <c r="CBB122" s="403"/>
      <c r="CBC122" s="403"/>
      <c r="CBO122" s="727"/>
      <c r="CBR122" s="403"/>
      <c r="CBS122" s="403"/>
      <c r="CCE122" s="727"/>
      <c r="CCH122" s="403"/>
      <c r="CCI122" s="403"/>
      <c r="CCU122" s="727"/>
      <c r="CCX122" s="403"/>
      <c r="CCY122" s="403"/>
      <c r="CDK122" s="727"/>
      <c r="CDN122" s="403"/>
      <c r="CDO122" s="403"/>
      <c r="CEA122" s="727"/>
      <c r="CED122" s="403"/>
      <c r="CEE122" s="403"/>
      <c r="CEQ122" s="727"/>
      <c r="CET122" s="403"/>
      <c r="CEU122" s="403"/>
      <c r="CFG122" s="727"/>
      <c r="CFJ122" s="403"/>
      <c r="CFK122" s="403"/>
      <c r="CFW122" s="727"/>
      <c r="CFZ122" s="403"/>
      <c r="CGA122" s="403"/>
      <c r="CGM122" s="727"/>
      <c r="CGP122" s="403"/>
      <c r="CGQ122" s="403"/>
      <c r="CHC122" s="727"/>
      <c r="CHF122" s="403"/>
      <c r="CHG122" s="403"/>
      <c r="CHS122" s="727"/>
      <c r="CHV122" s="403"/>
      <c r="CHW122" s="403"/>
      <c r="CII122" s="727"/>
      <c r="CIL122" s="403"/>
      <c r="CIM122" s="403"/>
      <c r="CIY122" s="727"/>
      <c r="CJB122" s="403"/>
      <c r="CJC122" s="403"/>
      <c r="CJO122" s="727"/>
      <c r="CJR122" s="403"/>
      <c r="CJS122" s="403"/>
      <c r="CKE122" s="727"/>
      <c r="CKH122" s="403"/>
      <c r="CKI122" s="403"/>
      <c r="CKU122" s="727"/>
      <c r="CKX122" s="403"/>
      <c r="CKY122" s="403"/>
      <c r="CLK122" s="727"/>
      <c r="CLN122" s="403"/>
      <c r="CLO122" s="403"/>
      <c r="CMA122" s="727"/>
      <c r="CMD122" s="403"/>
      <c r="CME122" s="403"/>
      <c r="CMQ122" s="727"/>
      <c r="CMT122" s="403"/>
      <c r="CMU122" s="403"/>
      <c r="CNG122" s="727"/>
      <c r="CNJ122" s="403"/>
      <c r="CNK122" s="403"/>
      <c r="CNW122" s="727"/>
      <c r="CNZ122" s="403"/>
      <c r="COA122" s="403"/>
      <c r="COM122" s="727"/>
      <c r="COP122" s="403"/>
      <c r="COQ122" s="403"/>
      <c r="CPC122" s="727"/>
      <c r="CPF122" s="403"/>
      <c r="CPG122" s="403"/>
      <c r="CPS122" s="727"/>
      <c r="CPV122" s="403"/>
      <c r="CPW122" s="403"/>
      <c r="CQI122" s="727"/>
      <c r="CQL122" s="403"/>
      <c r="CQM122" s="403"/>
      <c r="CQY122" s="727"/>
      <c r="CRB122" s="403"/>
      <c r="CRC122" s="403"/>
      <c r="CRO122" s="727"/>
      <c r="CRR122" s="403"/>
      <c r="CRS122" s="403"/>
      <c r="CSE122" s="727"/>
      <c r="CSH122" s="403"/>
      <c r="CSI122" s="403"/>
      <c r="CSU122" s="727"/>
      <c r="CSX122" s="403"/>
      <c r="CSY122" s="403"/>
      <c r="CTK122" s="727"/>
      <c r="CTN122" s="403"/>
      <c r="CTO122" s="403"/>
      <c r="CUA122" s="727"/>
      <c r="CUD122" s="403"/>
      <c r="CUE122" s="403"/>
      <c r="CUQ122" s="727"/>
      <c r="CUT122" s="403"/>
      <c r="CUU122" s="403"/>
      <c r="CVG122" s="727"/>
      <c r="CVJ122" s="403"/>
      <c r="CVK122" s="403"/>
      <c r="CVW122" s="727"/>
      <c r="CVZ122" s="403"/>
      <c r="CWA122" s="403"/>
      <c r="CWM122" s="727"/>
      <c r="CWP122" s="403"/>
      <c r="CWQ122" s="403"/>
      <c r="CXC122" s="727"/>
      <c r="CXF122" s="403"/>
      <c r="CXG122" s="403"/>
      <c r="CXS122" s="727"/>
      <c r="CXV122" s="403"/>
      <c r="CXW122" s="403"/>
      <c r="CYI122" s="727"/>
      <c r="CYL122" s="403"/>
      <c r="CYM122" s="403"/>
      <c r="CYY122" s="727"/>
      <c r="CZB122" s="403"/>
      <c r="CZC122" s="403"/>
      <c r="CZO122" s="727"/>
      <c r="CZR122" s="403"/>
      <c r="CZS122" s="403"/>
      <c r="DAE122" s="727"/>
      <c r="DAH122" s="403"/>
      <c r="DAI122" s="403"/>
      <c r="DAU122" s="727"/>
      <c r="DAX122" s="403"/>
      <c r="DAY122" s="403"/>
      <c r="DBK122" s="727"/>
      <c r="DBN122" s="403"/>
      <c r="DBO122" s="403"/>
      <c r="DCA122" s="727"/>
      <c r="DCD122" s="403"/>
      <c r="DCE122" s="403"/>
      <c r="DCQ122" s="727"/>
      <c r="DCT122" s="403"/>
      <c r="DCU122" s="403"/>
      <c r="DDG122" s="727"/>
      <c r="DDJ122" s="403"/>
      <c r="DDK122" s="403"/>
      <c r="DDW122" s="727"/>
      <c r="DDZ122" s="403"/>
      <c r="DEA122" s="403"/>
      <c r="DEM122" s="727"/>
      <c r="DEP122" s="403"/>
      <c r="DEQ122" s="403"/>
      <c r="DFC122" s="727"/>
      <c r="DFF122" s="403"/>
      <c r="DFG122" s="403"/>
      <c r="DFS122" s="727"/>
      <c r="DFV122" s="403"/>
      <c r="DFW122" s="403"/>
      <c r="DGI122" s="727"/>
      <c r="DGL122" s="403"/>
      <c r="DGM122" s="403"/>
      <c r="DGY122" s="727"/>
      <c r="DHB122" s="403"/>
      <c r="DHC122" s="403"/>
      <c r="DHO122" s="727"/>
      <c r="DHR122" s="403"/>
      <c r="DHS122" s="403"/>
      <c r="DIE122" s="727"/>
      <c r="DIH122" s="403"/>
      <c r="DII122" s="403"/>
      <c r="DIU122" s="727"/>
      <c r="DIX122" s="403"/>
      <c r="DIY122" s="403"/>
      <c r="DJK122" s="727"/>
      <c r="DJN122" s="403"/>
      <c r="DJO122" s="403"/>
      <c r="DKA122" s="727"/>
      <c r="DKD122" s="403"/>
      <c r="DKE122" s="403"/>
      <c r="DKQ122" s="727"/>
      <c r="DKT122" s="403"/>
      <c r="DKU122" s="403"/>
      <c r="DLG122" s="727"/>
      <c r="DLJ122" s="403"/>
      <c r="DLK122" s="403"/>
      <c r="DLW122" s="727"/>
      <c r="DLZ122" s="403"/>
      <c r="DMA122" s="403"/>
      <c r="DMM122" s="727"/>
      <c r="DMP122" s="403"/>
      <c r="DMQ122" s="403"/>
      <c r="DNC122" s="727"/>
      <c r="DNF122" s="403"/>
      <c r="DNG122" s="403"/>
      <c r="DNS122" s="727"/>
      <c r="DNV122" s="403"/>
      <c r="DNW122" s="403"/>
      <c r="DOI122" s="727"/>
      <c r="DOL122" s="403"/>
      <c r="DOM122" s="403"/>
      <c r="DOY122" s="727"/>
      <c r="DPB122" s="403"/>
      <c r="DPC122" s="403"/>
      <c r="DPO122" s="727"/>
      <c r="DPR122" s="403"/>
      <c r="DPS122" s="403"/>
      <c r="DQE122" s="727"/>
      <c r="DQH122" s="403"/>
      <c r="DQI122" s="403"/>
      <c r="DQU122" s="727"/>
      <c r="DQX122" s="403"/>
      <c r="DQY122" s="403"/>
      <c r="DRK122" s="727"/>
      <c r="DRN122" s="403"/>
      <c r="DRO122" s="403"/>
      <c r="DSA122" s="727"/>
      <c r="DSD122" s="403"/>
      <c r="DSE122" s="403"/>
      <c r="DSQ122" s="727"/>
      <c r="DST122" s="403"/>
      <c r="DSU122" s="403"/>
      <c r="DTG122" s="727"/>
      <c r="DTJ122" s="403"/>
      <c r="DTK122" s="403"/>
      <c r="DTW122" s="727"/>
      <c r="DTZ122" s="403"/>
      <c r="DUA122" s="403"/>
      <c r="DUM122" s="727"/>
      <c r="DUP122" s="403"/>
      <c r="DUQ122" s="403"/>
      <c r="DVC122" s="727"/>
      <c r="DVF122" s="403"/>
      <c r="DVG122" s="403"/>
      <c r="DVS122" s="727"/>
      <c r="DVV122" s="403"/>
      <c r="DVW122" s="403"/>
      <c r="DWI122" s="727"/>
      <c r="DWL122" s="403"/>
      <c r="DWM122" s="403"/>
      <c r="DWY122" s="727"/>
      <c r="DXB122" s="403"/>
      <c r="DXC122" s="403"/>
      <c r="DXO122" s="727"/>
      <c r="DXR122" s="403"/>
      <c r="DXS122" s="403"/>
      <c r="DYE122" s="727"/>
      <c r="DYH122" s="403"/>
      <c r="DYI122" s="403"/>
      <c r="DYU122" s="727"/>
      <c r="DYX122" s="403"/>
      <c r="DYY122" s="403"/>
      <c r="DZK122" s="727"/>
      <c r="DZN122" s="403"/>
      <c r="DZO122" s="403"/>
      <c r="EAA122" s="727"/>
      <c r="EAD122" s="403"/>
      <c r="EAE122" s="403"/>
      <c r="EAQ122" s="727"/>
      <c r="EAT122" s="403"/>
      <c r="EAU122" s="403"/>
      <c r="EBG122" s="727"/>
      <c r="EBJ122" s="403"/>
      <c r="EBK122" s="403"/>
      <c r="EBW122" s="727"/>
      <c r="EBZ122" s="403"/>
      <c r="ECA122" s="403"/>
      <c r="ECM122" s="727"/>
      <c r="ECP122" s="403"/>
      <c r="ECQ122" s="403"/>
      <c r="EDC122" s="727"/>
      <c r="EDF122" s="403"/>
      <c r="EDG122" s="403"/>
      <c r="EDS122" s="727"/>
      <c r="EDV122" s="403"/>
      <c r="EDW122" s="403"/>
      <c r="EEI122" s="727"/>
      <c r="EEL122" s="403"/>
      <c r="EEM122" s="403"/>
      <c r="EEY122" s="727"/>
      <c r="EFB122" s="403"/>
      <c r="EFC122" s="403"/>
      <c r="EFO122" s="727"/>
      <c r="EFR122" s="403"/>
      <c r="EFS122" s="403"/>
      <c r="EGE122" s="727"/>
      <c r="EGH122" s="403"/>
      <c r="EGI122" s="403"/>
      <c r="EGU122" s="727"/>
      <c r="EGX122" s="403"/>
      <c r="EGY122" s="403"/>
      <c r="EHK122" s="727"/>
      <c r="EHN122" s="403"/>
      <c r="EHO122" s="403"/>
      <c r="EIA122" s="727"/>
      <c r="EID122" s="403"/>
      <c r="EIE122" s="403"/>
      <c r="EIQ122" s="727"/>
      <c r="EIT122" s="403"/>
      <c r="EIU122" s="403"/>
      <c r="EJG122" s="727"/>
      <c r="EJJ122" s="403"/>
      <c r="EJK122" s="403"/>
      <c r="EJW122" s="727"/>
      <c r="EJZ122" s="403"/>
      <c r="EKA122" s="403"/>
      <c r="EKM122" s="727"/>
      <c r="EKP122" s="403"/>
      <c r="EKQ122" s="403"/>
      <c r="ELC122" s="727"/>
      <c r="ELF122" s="403"/>
      <c r="ELG122" s="403"/>
      <c r="ELS122" s="727"/>
      <c r="ELV122" s="403"/>
      <c r="ELW122" s="403"/>
      <c r="EMI122" s="727"/>
      <c r="EML122" s="403"/>
      <c r="EMM122" s="403"/>
      <c r="EMY122" s="727"/>
      <c r="ENB122" s="403"/>
      <c r="ENC122" s="403"/>
      <c r="ENO122" s="727"/>
      <c r="ENR122" s="403"/>
      <c r="ENS122" s="403"/>
      <c r="EOE122" s="727"/>
      <c r="EOH122" s="403"/>
      <c r="EOI122" s="403"/>
      <c r="EOU122" s="727"/>
      <c r="EOX122" s="403"/>
      <c r="EOY122" s="403"/>
      <c r="EPK122" s="727"/>
      <c r="EPN122" s="403"/>
      <c r="EPO122" s="403"/>
      <c r="EQA122" s="727"/>
      <c r="EQD122" s="403"/>
      <c r="EQE122" s="403"/>
      <c r="EQQ122" s="727"/>
      <c r="EQT122" s="403"/>
      <c r="EQU122" s="403"/>
      <c r="ERG122" s="727"/>
      <c r="ERJ122" s="403"/>
      <c r="ERK122" s="403"/>
      <c r="ERW122" s="727"/>
      <c r="ERZ122" s="403"/>
      <c r="ESA122" s="403"/>
      <c r="ESM122" s="727"/>
      <c r="ESP122" s="403"/>
      <c r="ESQ122" s="403"/>
      <c r="ETC122" s="727"/>
      <c r="ETF122" s="403"/>
      <c r="ETG122" s="403"/>
      <c r="ETS122" s="727"/>
      <c r="ETV122" s="403"/>
      <c r="ETW122" s="403"/>
      <c r="EUI122" s="727"/>
      <c r="EUL122" s="403"/>
      <c r="EUM122" s="403"/>
      <c r="EUY122" s="727"/>
      <c r="EVB122" s="403"/>
      <c r="EVC122" s="403"/>
      <c r="EVO122" s="727"/>
      <c r="EVR122" s="403"/>
      <c r="EVS122" s="403"/>
      <c r="EWE122" s="727"/>
      <c r="EWH122" s="403"/>
      <c r="EWI122" s="403"/>
      <c r="EWU122" s="727"/>
      <c r="EWX122" s="403"/>
      <c r="EWY122" s="403"/>
      <c r="EXK122" s="727"/>
      <c r="EXN122" s="403"/>
      <c r="EXO122" s="403"/>
      <c r="EYA122" s="727"/>
      <c r="EYD122" s="403"/>
      <c r="EYE122" s="403"/>
      <c r="EYQ122" s="727"/>
      <c r="EYT122" s="403"/>
      <c r="EYU122" s="403"/>
      <c r="EZG122" s="727"/>
      <c r="EZJ122" s="403"/>
      <c r="EZK122" s="403"/>
      <c r="EZW122" s="727"/>
      <c r="EZZ122" s="403"/>
      <c r="FAA122" s="403"/>
      <c r="FAM122" s="727"/>
      <c r="FAP122" s="403"/>
      <c r="FAQ122" s="403"/>
      <c r="FBC122" s="727"/>
      <c r="FBF122" s="403"/>
      <c r="FBG122" s="403"/>
      <c r="FBS122" s="727"/>
      <c r="FBV122" s="403"/>
      <c r="FBW122" s="403"/>
      <c r="FCI122" s="727"/>
      <c r="FCL122" s="403"/>
      <c r="FCM122" s="403"/>
      <c r="FCY122" s="727"/>
      <c r="FDB122" s="403"/>
      <c r="FDC122" s="403"/>
      <c r="FDO122" s="727"/>
      <c r="FDR122" s="403"/>
      <c r="FDS122" s="403"/>
      <c r="FEE122" s="727"/>
      <c r="FEH122" s="403"/>
      <c r="FEI122" s="403"/>
      <c r="FEU122" s="727"/>
      <c r="FEX122" s="403"/>
      <c r="FEY122" s="403"/>
      <c r="FFK122" s="727"/>
      <c r="FFN122" s="403"/>
      <c r="FFO122" s="403"/>
      <c r="FGA122" s="727"/>
      <c r="FGD122" s="403"/>
      <c r="FGE122" s="403"/>
      <c r="FGQ122" s="727"/>
      <c r="FGT122" s="403"/>
      <c r="FGU122" s="403"/>
      <c r="FHG122" s="727"/>
      <c r="FHJ122" s="403"/>
      <c r="FHK122" s="403"/>
      <c r="FHW122" s="727"/>
      <c r="FHZ122" s="403"/>
      <c r="FIA122" s="403"/>
      <c r="FIM122" s="727"/>
      <c r="FIP122" s="403"/>
      <c r="FIQ122" s="403"/>
      <c r="FJC122" s="727"/>
      <c r="FJF122" s="403"/>
      <c r="FJG122" s="403"/>
      <c r="FJS122" s="727"/>
      <c r="FJV122" s="403"/>
      <c r="FJW122" s="403"/>
      <c r="FKI122" s="727"/>
      <c r="FKL122" s="403"/>
      <c r="FKM122" s="403"/>
      <c r="FKY122" s="727"/>
      <c r="FLB122" s="403"/>
      <c r="FLC122" s="403"/>
      <c r="FLO122" s="727"/>
      <c r="FLR122" s="403"/>
      <c r="FLS122" s="403"/>
      <c r="FME122" s="727"/>
      <c r="FMH122" s="403"/>
      <c r="FMI122" s="403"/>
      <c r="FMU122" s="727"/>
      <c r="FMX122" s="403"/>
      <c r="FMY122" s="403"/>
      <c r="FNK122" s="727"/>
      <c r="FNN122" s="403"/>
      <c r="FNO122" s="403"/>
      <c r="FOA122" s="727"/>
      <c r="FOD122" s="403"/>
      <c r="FOE122" s="403"/>
      <c r="FOQ122" s="727"/>
      <c r="FOT122" s="403"/>
      <c r="FOU122" s="403"/>
      <c r="FPG122" s="727"/>
      <c r="FPJ122" s="403"/>
      <c r="FPK122" s="403"/>
      <c r="FPW122" s="727"/>
      <c r="FPZ122" s="403"/>
      <c r="FQA122" s="403"/>
      <c r="FQM122" s="727"/>
      <c r="FQP122" s="403"/>
      <c r="FQQ122" s="403"/>
      <c r="FRC122" s="727"/>
      <c r="FRF122" s="403"/>
      <c r="FRG122" s="403"/>
      <c r="FRS122" s="727"/>
      <c r="FRV122" s="403"/>
      <c r="FRW122" s="403"/>
      <c r="FSI122" s="727"/>
      <c r="FSL122" s="403"/>
      <c r="FSM122" s="403"/>
      <c r="FSY122" s="727"/>
      <c r="FTB122" s="403"/>
      <c r="FTC122" s="403"/>
      <c r="FTO122" s="727"/>
      <c r="FTR122" s="403"/>
      <c r="FTS122" s="403"/>
      <c r="FUE122" s="727"/>
      <c r="FUH122" s="403"/>
      <c r="FUI122" s="403"/>
      <c r="FUU122" s="727"/>
      <c r="FUX122" s="403"/>
      <c r="FUY122" s="403"/>
      <c r="FVK122" s="727"/>
      <c r="FVN122" s="403"/>
      <c r="FVO122" s="403"/>
      <c r="FWA122" s="727"/>
      <c r="FWD122" s="403"/>
      <c r="FWE122" s="403"/>
      <c r="FWQ122" s="727"/>
      <c r="FWT122" s="403"/>
      <c r="FWU122" s="403"/>
      <c r="FXG122" s="727"/>
      <c r="FXJ122" s="403"/>
      <c r="FXK122" s="403"/>
      <c r="FXW122" s="727"/>
      <c r="FXZ122" s="403"/>
      <c r="FYA122" s="403"/>
      <c r="FYM122" s="727"/>
      <c r="FYP122" s="403"/>
      <c r="FYQ122" s="403"/>
      <c r="FZC122" s="727"/>
      <c r="FZF122" s="403"/>
      <c r="FZG122" s="403"/>
      <c r="FZS122" s="727"/>
      <c r="FZV122" s="403"/>
      <c r="FZW122" s="403"/>
      <c r="GAI122" s="727"/>
      <c r="GAL122" s="403"/>
      <c r="GAM122" s="403"/>
      <c r="GAY122" s="727"/>
      <c r="GBB122" s="403"/>
      <c r="GBC122" s="403"/>
      <c r="GBO122" s="727"/>
      <c r="GBR122" s="403"/>
      <c r="GBS122" s="403"/>
      <c r="GCE122" s="727"/>
      <c r="GCH122" s="403"/>
      <c r="GCI122" s="403"/>
      <c r="GCU122" s="727"/>
      <c r="GCX122" s="403"/>
      <c r="GCY122" s="403"/>
      <c r="GDK122" s="727"/>
      <c r="GDN122" s="403"/>
      <c r="GDO122" s="403"/>
      <c r="GEA122" s="727"/>
      <c r="GED122" s="403"/>
      <c r="GEE122" s="403"/>
      <c r="GEQ122" s="727"/>
      <c r="GET122" s="403"/>
      <c r="GEU122" s="403"/>
      <c r="GFG122" s="727"/>
      <c r="GFJ122" s="403"/>
      <c r="GFK122" s="403"/>
      <c r="GFW122" s="727"/>
      <c r="GFZ122" s="403"/>
      <c r="GGA122" s="403"/>
      <c r="GGM122" s="727"/>
      <c r="GGP122" s="403"/>
      <c r="GGQ122" s="403"/>
      <c r="GHC122" s="727"/>
      <c r="GHF122" s="403"/>
      <c r="GHG122" s="403"/>
      <c r="GHS122" s="727"/>
      <c r="GHV122" s="403"/>
      <c r="GHW122" s="403"/>
      <c r="GII122" s="727"/>
      <c r="GIL122" s="403"/>
      <c r="GIM122" s="403"/>
      <c r="GIY122" s="727"/>
      <c r="GJB122" s="403"/>
      <c r="GJC122" s="403"/>
      <c r="GJO122" s="727"/>
      <c r="GJR122" s="403"/>
      <c r="GJS122" s="403"/>
      <c r="GKE122" s="727"/>
      <c r="GKH122" s="403"/>
      <c r="GKI122" s="403"/>
      <c r="GKU122" s="727"/>
      <c r="GKX122" s="403"/>
      <c r="GKY122" s="403"/>
      <c r="GLK122" s="727"/>
      <c r="GLN122" s="403"/>
      <c r="GLO122" s="403"/>
      <c r="GMA122" s="727"/>
      <c r="GMD122" s="403"/>
      <c r="GME122" s="403"/>
      <c r="GMQ122" s="727"/>
      <c r="GMT122" s="403"/>
      <c r="GMU122" s="403"/>
      <c r="GNG122" s="727"/>
      <c r="GNJ122" s="403"/>
      <c r="GNK122" s="403"/>
      <c r="GNW122" s="727"/>
      <c r="GNZ122" s="403"/>
      <c r="GOA122" s="403"/>
      <c r="GOM122" s="727"/>
      <c r="GOP122" s="403"/>
      <c r="GOQ122" s="403"/>
      <c r="GPC122" s="727"/>
      <c r="GPF122" s="403"/>
      <c r="GPG122" s="403"/>
      <c r="GPS122" s="727"/>
      <c r="GPV122" s="403"/>
      <c r="GPW122" s="403"/>
      <c r="GQI122" s="727"/>
      <c r="GQL122" s="403"/>
      <c r="GQM122" s="403"/>
      <c r="GQY122" s="727"/>
      <c r="GRB122" s="403"/>
      <c r="GRC122" s="403"/>
      <c r="GRO122" s="727"/>
      <c r="GRR122" s="403"/>
      <c r="GRS122" s="403"/>
      <c r="GSE122" s="727"/>
      <c r="GSH122" s="403"/>
      <c r="GSI122" s="403"/>
      <c r="GSU122" s="727"/>
      <c r="GSX122" s="403"/>
      <c r="GSY122" s="403"/>
      <c r="GTK122" s="727"/>
      <c r="GTN122" s="403"/>
      <c r="GTO122" s="403"/>
      <c r="GUA122" s="727"/>
      <c r="GUD122" s="403"/>
      <c r="GUE122" s="403"/>
      <c r="GUQ122" s="727"/>
      <c r="GUT122" s="403"/>
      <c r="GUU122" s="403"/>
      <c r="GVG122" s="727"/>
      <c r="GVJ122" s="403"/>
      <c r="GVK122" s="403"/>
      <c r="GVW122" s="727"/>
      <c r="GVZ122" s="403"/>
      <c r="GWA122" s="403"/>
      <c r="GWM122" s="727"/>
      <c r="GWP122" s="403"/>
      <c r="GWQ122" s="403"/>
      <c r="GXC122" s="727"/>
      <c r="GXF122" s="403"/>
      <c r="GXG122" s="403"/>
      <c r="GXS122" s="727"/>
      <c r="GXV122" s="403"/>
      <c r="GXW122" s="403"/>
      <c r="GYI122" s="727"/>
      <c r="GYL122" s="403"/>
      <c r="GYM122" s="403"/>
      <c r="GYY122" s="727"/>
      <c r="GZB122" s="403"/>
      <c r="GZC122" s="403"/>
      <c r="GZO122" s="727"/>
      <c r="GZR122" s="403"/>
      <c r="GZS122" s="403"/>
      <c r="HAE122" s="727"/>
      <c r="HAH122" s="403"/>
      <c r="HAI122" s="403"/>
      <c r="HAU122" s="727"/>
      <c r="HAX122" s="403"/>
      <c r="HAY122" s="403"/>
      <c r="HBK122" s="727"/>
      <c r="HBN122" s="403"/>
      <c r="HBO122" s="403"/>
      <c r="HCA122" s="727"/>
      <c r="HCD122" s="403"/>
      <c r="HCE122" s="403"/>
      <c r="HCQ122" s="727"/>
      <c r="HCT122" s="403"/>
      <c r="HCU122" s="403"/>
      <c r="HDG122" s="727"/>
      <c r="HDJ122" s="403"/>
      <c r="HDK122" s="403"/>
      <c r="HDW122" s="727"/>
      <c r="HDZ122" s="403"/>
      <c r="HEA122" s="403"/>
      <c r="HEM122" s="727"/>
      <c r="HEP122" s="403"/>
      <c r="HEQ122" s="403"/>
      <c r="HFC122" s="727"/>
      <c r="HFF122" s="403"/>
      <c r="HFG122" s="403"/>
      <c r="HFS122" s="727"/>
      <c r="HFV122" s="403"/>
      <c r="HFW122" s="403"/>
      <c r="HGI122" s="727"/>
      <c r="HGL122" s="403"/>
      <c r="HGM122" s="403"/>
      <c r="HGY122" s="727"/>
      <c r="HHB122" s="403"/>
      <c r="HHC122" s="403"/>
      <c r="HHO122" s="727"/>
      <c r="HHR122" s="403"/>
      <c r="HHS122" s="403"/>
      <c r="HIE122" s="727"/>
      <c r="HIH122" s="403"/>
      <c r="HII122" s="403"/>
      <c r="HIU122" s="727"/>
      <c r="HIX122" s="403"/>
      <c r="HIY122" s="403"/>
      <c r="HJK122" s="727"/>
      <c r="HJN122" s="403"/>
      <c r="HJO122" s="403"/>
      <c r="HKA122" s="727"/>
      <c r="HKD122" s="403"/>
      <c r="HKE122" s="403"/>
      <c r="HKQ122" s="727"/>
      <c r="HKT122" s="403"/>
      <c r="HKU122" s="403"/>
      <c r="HLG122" s="727"/>
      <c r="HLJ122" s="403"/>
      <c r="HLK122" s="403"/>
      <c r="HLW122" s="727"/>
      <c r="HLZ122" s="403"/>
      <c r="HMA122" s="403"/>
      <c r="HMM122" s="727"/>
      <c r="HMP122" s="403"/>
      <c r="HMQ122" s="403"/>
      <c r="HNC122" s="727"/>
      <c r="HNF122" s="403"/>
      <c r="HNG122" s="403"/>
      <c r="HNS122" s="727"/>
      <c r="HNV122" s="403"/>
      <c r="HNW122" s="403"/>
      <c r="HOI122" s="727"/>
      <c r="HOL122" s="403"/>
      <c r="HOM122" s="403"/>
      <c r="HOY122" s="727"/>
      <c r="HPB122" s="403"/>
      <c r="HPC122" s="403"/>
      <c r="HPO122" s="727"/>
      <c r="HPR122" s="403"/>
      <c r="HPS122" s="403"/>
      <c r="HQE122" s="727"/>
      <c r="HQH122" s="403"/>
      <c r="HQI122" s="403"/>
      <c r="HQU122" s="727"/>
      <c r="HQX122" s="403"/>
      <c r="HQY122" s="403"/>
      <c r="HRK122" s="727"/>
      <c r="HRN122" s="403"/>
      <c r="HRO122" s="403"/>
      <c r="HSA122" s="727"/>
      <c r="HSD122" s="403"/>
      <c r="HSE122" s="403"/>
      <c r="HSQ122" s="727"/>
      <c r="HST122" s="403"/>
      <c r="HSU122" s="403"/>
      <c r="HTG122" s="727"/>
      <c r="HTJ122" s="403"/>
      <c r="HTK122" s="403"/>
      <c r="HTW122" s="727"/>
      <c r="HTZ122" s="403"/>
      <c r="HUA122" s="403"/>
      <c r="HUM122" s="727"/>
      <c r="HUP122" s="403"/>
      <c r="HUQ122" s="403"/>
      <c r="HVC122" s="727"/>
      <c r="HVF122" s="403"/>
      <c r="HVG122" s="403"/>
      <c r="HVS122" s="727"/>
      <c r="HVV122" s="403"/>
      <c r="HVW122" s="403"/>
      <c r="HWI122" s="727"/>
      <c r="HWL122" s="403"/>
      <c r="HWM122" s="403"/>
      <c r="HWY122" s="727"/>
      <c r="HXB122" s="403"/>
      <c r="HXC122" s="403"/>
      <c r="HXO122" s="727"/>
      <c r="HXR122" s="403"/>
      <c r="HXS122" s="403"/>
      <c r="HYE122" s="727"/>
      <c r="HYH122" s="403"/>
      <c r="HYI122" s="403"/>
      <c r="HYU122" s="727"/>
      <c r="HYX122" s="403"/>
      <c r="HYY122" s="403"/>
      <c r="HZK122" s="727"/>
      <c r="HZN122" s="403"/>
      <c r="HZO122" s="403"/>
      <c r="IAA122" s="727"/>
      <c r="IAD122" s="403"/>
      <c r="IAE122" s="403"/>
      <c r="IAQ122" s="727"/>
      <c r="IAT122" s="403"/>
      <c r="IAU122" s="403"/>
      <c r="IBG122" s="727"/>
      <c r="IBJ122" s="403"/>
      <c r="IBK122" s="403"/>
      <c r="IBW122" s="727"/>
      <c r="IBZ122" s="403"/>
      <c r="ICA122" s="403"/>
      <c r="ICM122" s="727"/>
      <c r="ICP122" s="403"/>
      <c r="ICQ122" s="403"/>
      <c r="IDC122" s="727"/>
      <c r="IDF122" s="403"/>
      <c r="IDG122" s="403"/>
      <c r="IDS122" s="727"/>
      <c r="IDV122" s="403"/>
      <c r="IDW122" s="403"/>
      <c r="IEI122" s="727"/>
      <c r="IEL122" s="403"/>
      <c r="IEM122" s="403"/>
      <c r="IEY122" s="727"/>
      <c r="IFB122" s="403"/>
      <c r="IFC122" s="403"/>
      <c r="IFO122" s="727"/>
      <c r="IFR122" s="403"/>
      <c r="IFS122" s="403"/>
      <c r="IGE122" s="727"/>
      <c r="IGH122" s="403"/>
      <c r="IGI122" s="403"/>
      <c r="IGU122" s="727"/>
      <c r="IGX122" s="403"/>
      <c r="IGY122" s="403"/>
      <c r="IHK122" s="727"/>
      <c r="IHN122" s="403"/>
      <c r="IHO122" s="403"/>
      <c r="IIA122" s="727"/>
      <c r="IID122" s="403"/>
      <c r="IIE122" s="403"/>
      <c r="IIQ122" s="727"/>
      <c r="IIT122" s="403"/>
      <c r="IIU122" s="403"/>
      <c r="IJG122" s="727"/>
      <c r="IJJ122" s="403"/>
      <c r="IJK122" s="403"/>
      <c r="IJW122" s="727"/>
      <c r="IJZ122" s="403"/>
      <c r="IKA122" s="403"/>
      <c r="IKM122" s="727"/>
      <c r="IKP122" s="403"/>
      <c r="IKQ122" s="403"/>
      <c r="ILC122" s="727"/>
      <c r="ILF122" s="403"/>
      <c r="ILG122" s="403"/>
      <c r="ILS122" s="727"/>
      <c r="ILV122" s="403"/>
      <c r="ILW122" s="403"/>
      <c r="IMI122" s="727"/>
      <c r="IML122" s="403"/>
      <c r="IMM122" s="403"/>
      <c r="IMY122" s="727"/>
      <c r="INB122" s="403"/>
      <c r="INC122" s="403"/>
      <c r="INO122" s="727"/>
      <c r="INR122" s="403"/>
      <c r="INS122" s="403"/>
      <c r="IOE122" s="727"/>
      <c r="IOH122" s="403"/>
      <c r="IOI122" s="403"/>
      <c r="IOU122" s="727"/>
      <c r="IOX122" s="403"/>
      <c r="IOY122" s="403"/>
      <c r="IPK122" s="727"/>
      <c r="IPN122" s="403"/>
      <c r="IPO122" s="403"/>
      <c r="IQA122" s="727"/>
      <c r="IQD122" s="403"/>
      <c r="IQE122" s="403"/>
      <c r="IQQ122" s="727"/>
      <c r="IQT122" s="403"/>
      <c r="IQU122" s="403"/>
      <c r="IRG122" s="727"/>
      <c r="IRJ122" s="403"/>
      <c r="IRK122" s="403"/>
      <c r="IRW122" s="727"/>
      <c r="IRZ122" s="403"/>
      <c r="ISA122" s="403"/>
      <c r="ISM122" s="727"/>
      <c r="ISP122" s="403"/>
      <c r="ISQ122" s="403"/>
      <c r="ITC122" s="727"/>
      <c r="ITF122" s="403"/>
      <c r="ITG122" s="403"/>
      <c r="ITS122" s="727"/>
      <c r="ITV122" s="403"/>
      <c r="ITW122" s="403"/>
      <c r="IUI122" s="727"/>
      <c r="IUL122" s="403"/>
      <c r="IUM122" s="403"/>
      <c r="IUY122" s="727"/>
      <c r="IVB122" s="403"/>
      <c r="IVC122" s="403"/>
      <c r="IVO122" s="727"/>
      <c r="IVR122" s="403"/>
      <c r="IVS122" s="403"/>
      <c r="IWE122" s="727"/>
      <c r="IWH122" s="403"/>
      <c r="IWI122" s="403"/>
      <c r="IWU122" s="727"/>
      <c r="IWX122" s="403"/>
      <c r="IWY122" s="403"/>
      <c r="IXK122" s="727"/>
      <c r="IXN122" s="403"/>
      <c r="IXO122" s="403"/>
      <c r="IYA122" s="727"/>
      <c r="IYD122" s="403"/>
      <c r="IYE122" s="403"/>
      <c r="IYQ122" s="727"/>
      <c r="IYT122" s="403"/>
      <c r="IYU122" s="403"/>
      <c r="IZG122" s="727"/>
      <c r="IZJ122" s="403"/>
      <c r="IZK122" s="403"/>
      <c r="IZW122" s="727"/>
      <c r="IZZ122" s="403"/>
      <c r="JAA122" s="403"/>
      <c r="JAM122" s="727"/>
      <c r="JAP122" s="403"/>
      <c r="JAQ122" s="403"/>
      <c r="JBC122" s="727"/>
      <c r="JBF122" s="403"/>
      <c r="JBG122" s="403"/>
      <c r="JBS122" s="727"/>
      <c r="JBV122" s="403"/>
      <c r="JBW122" s="403"/>
      <c r="JCI122" s="727"/>
      <c r="JCL122" s="403"/>
      <c r="JCM122" s="403"/>
      <c r="JCY122" s="727"/>
      <c r="JDB122" s="403"/>
      <c r="JDC122" s="403"/>
      <c r="JDO122" s="727"/>
      <c r="JDR122" s="403"/>
      <c r="JDS122" s="403"/>
      <c r="JEE122" s="727"/>
      <c r="JEH122" s="403"/>
      <c r="JEI122" s="403"/>
      <c r="JEU122" s="727"/>
      <c r="JEX122" s="403"/>
      <c r="JEY122" s="403"/>
      <c r="JFK122" s="727"/>
      <c r="JFN122" s="403"/>
      <c r="JFO122" s="403"/>
      <c r="JGA122" s="727"/>
      <c r="JGD122" s="403"/>
      <c r="JGE122" s="403"/>
      <c r="JGQ122" s="727"/>
      <c r="JGT122" s="403"/>
      <c r="JGU122" s="403"/>
      <c r="JHG122" s="727"/>
      <c r="JHJ122" s="403"/>
      <c r="JHK122" s="403"/>
      <c r="JHW122" s="727"/>
      <c r="JHZ122" s="403"/>
      <c r="JIA122" s="403"/>
      <c r="JIM122" s="727"/>
      <c r="JIP122" s="403"/>
      <c r="JIQ122" s="403"/>
      <c r="JJC122" s="727"/>
      <c r="JJF122" s="403"/>
      <c r="JJG122" s="403"/>
      <c r="JJS122" s="727"/>
      <c r="JJV122" s="403"/>
      <c r="JJW122" s="403"/>
      <c r="JKI122" s="727"/>
      <c r="JKL122" s="403"/>
      <c r="JKM122" s="403"/>
      <c r="JKY122" s="727"/>
      <c r="JLB122" s="403"/>
      <c r="JLC122" s="403"/>
      <c r="JLO122" s="727"/>
      <c r="JLR122" s="403"/>
      <c r="JLS122" s="403"/>
      <c r="JME122" s="727"/>
      <c r="JMH122" s="403"/>
      <c r="JMI122" s="403"/>
      <c r="JMU122" s="727"/>
      <c r="JMX122" s="403"/>
      <c r="JMY122" s="403"/>
      <c r="JNK122" s="727"/>
      <c r="JNN122" s="403"/>
      <c r="JNO122" s="403"/>
      <c r="JOA122" s="727"/>
      <c r="JOD122" s="403"/>
      <c r="JOE122" s="403"/>
      <c r="JOQ122" s="727"/>
      <c r="JOT122" s="403"/>
      <c r="JOU122" s="403"/>
      <c r="JPG122" s="727"/>
      <c r="JPJ122" s="403"/>
      <c r="JPK122" s="403"/>
      <c r="JPW122" s="727"/>
      <c r="JPZ122" s="403"/>
      <c r="JQA122" s="403"/>
      <c r="JQM122" s="727"/>
      <c r="JQP122" s="403"/>
      <c r="JQQ122" s="403"/>
      <c r="JRC122" s="727"/>
      <c r="JRF122" s="403"/>
      <c r="JRG122" s="403"/>
      <c r="JRS122" s="727"/>
      <c r="JRV122" s="403"/>
      <c r="JRW122" s="403"/>
      <c r="JSI122" s="727"/>
      <c r="JSL122" s="403"/>
      <c r="JSM122" s="403"/>
      <c r="JSY122" s="727"/>
      <c r="JTB122" s="403"/>
      <c r="JTC122" s="403"/>
      <c r="JTO122" s="727"/>
      <c r="JTR122" s="403"/>
      <c r="JTS122" s="403"/>
      <c r="JUE122" s="727"/>
      <c r="JUH122" s="403"/>
      <c r="JUI122" s="403"/>
      <c r="JUU122" s="727"/>
      <c r="JUX122" s="403"/>
      <c r="JUY122" s="403"/>
      <c r="JVK122" s="727"/>
      <c r="JVN122" s="403"/>
      <c r="JVO122" s="403"/>
      <c r="JWA122" s="727"/>
      <c r="JWD122" s="403"/>
      <c r="JWE122" s="403"/>
      <c r="JWQ122" s="727"/>
      <c r="JWT122" s="403"/>
      <c r="JWU122" s="403"/>
      <c r="JXG122" s="727"/>
      <c r="JXJ122" s="403"/>
      <c r="JXK122" s="403"/>
      <c r="JXW122" s="727"/>
      <c r="JXZ122" s="403"/>
      <c r="JYA122" s="403"/>
      <c r="JYM122" s="727"/>
      <c r="JYP122" s="403"/>
      <c r="JYQ122" s="403"/>
      <c r="JZC122" s="727"/>
      <c r="JZF122" s="403"/>
      <c r="JZG122" s="403"/>
      <c r="JZS122" s="727"/>
      <c r="JZV122" s="403"/>
      <c r="JZW122" s="403"/>
      <c r="KAI122" s="727"/>
      <c r="KAL122" s="403"/>
      <c r="KAM122" s="403"/>
      <c r="KAY122" s="727"/>
      <c r="KBB122" s="403"/>
      <c r="KBC122" s="403"/>
      <c r="KBO122" s="727"/>
      <c r="KBR122" s="403"/>
      <c r="KBS122" s="403"/>
      <c r="KCE122" s="727"/>
      <c r="KCH122" s="403"/>
      <c r="KCI122" s="403"/>
      <c r="KCU122" s="727"/>
      <c r="KCX122" s="403"/>
      <c r="KCY122" s="403"/>
      <c r="KDK122" s="727"/>
      <c r="KDN122" s="403"/>
      <c r="KDO122" s="403"/>
      <c r="KEA122" s="727"/>
      <c r="KED122" s="403"/>
      <c r="KEE122" s="403"/>
      <c r="KEQ122" s="727"/>
      <c r="KET122" s="403"/>
      <c r="KEU122" s="403"/>
      <c r="KFG122" s="727"/>
      <c r="KFJ122" s="403"/>
      <c r="KFK122" s="403"/>
      <c r="KFW122" s="727"/>
      <c r="KFZ122" s="403"/>
      <c r="KGA122" s="403"/>
      <c r="KGM122" s="727"/>
      <c r="KGP122" s="403"/>
      <c r="KGQ122" s="403"/>
      <c r="KHC122" s="727"/>
      <c r="KHF122" s="403"/>
      <c r="KHG122" s="403"/>
      <c r="KHS122" s="727"/>
      <c r="KHV122" s="403"/>
      <c r="KHW122" s="403"/>
      <c r="KII122" s="727"/>
      <c r="KIL122" s="403"/>
      <c r="KIM122" s="403"/>
      <c r="KIY122" s="727"/>
      <c r="KJB122" s="403"/>
      <c r="KJC122" s="403"/>
      <c r="KJO122" s="727"/>
      <c r="KJR122" s="403"/>
      <c r="KJS122" s="403"/>
      <c r="KKE122" s="727"/>
      <c r="KKH122" s="403"/>
      <c r="KKI122" s="403"/>
      <c r="KKU122" s="727"/>
      <c r="KKX122" s="403"/>
      <c r="KKY122" s="403"/>
      <c r="KLK122" s="727"/>
      <c r="KLN122" s="403"/>
      <c r="KLO122" s="403"/>
      <c r="KMA122" s="727"/>
      <c r="KMD122" s="403"/>
      <c r="KME122" s="403"/>
      <c r="KMQ122" s="727"/>
      <c r="KMT122" s="403"/>
      <c r="KMU122" s="403"/>
      <c r="KNG122" s="727"/>
      <c r="KNJ122" s="403"/>
      <c r="KNK122" s="403"/>
      <c r="KNW122" s="727"/>
      <c r="KNZ122" s="403"/>
      <c r="KOA122" s="403"/>
      <c r="KOM122" s="727"/>
      <c r="KOP122" s="403"/>
      <c r="KOQ122" s="403"/>
      <c r="KPC122" s="727"/>
      <c r="KPF122" s="403"/>
      <c r="KPG122" s="403"/>
      <c r="KPS122" s="727"/>
      <c r="KPV122" s="403"/>
      <c r="KPW122" s="403"/>
      <c r="KQI122" s="727"/>
      <c r="KQL122" s="403"/>
      <c r="KQM122" s="403"/>
      <c r="KQY122" s="727"/>
      <c r="KRB122" s="403"/>
      <c r="KRC122" s="403"/>
      <c r="KRO122" s="727"/>
      <c r="KRR122" s="403"/>
      <c r="KRS122" s="403"/>
      <c r="KSE122" s="727"/>
      <c r="KSH122" s="403"/>
      <c r="KSI122" s="403"/>
      <c r="KSU122" s="727"/>
      <c r="KSX122" s="403"/>
      <c r="KSY122" s="403"/>
      <c r="KTK122" s="727"/>
      <c r="KTN122" s="403"/>
      <c r="KTO122" s="403"/>
      <c r="KUA122" s="727"/>
      <c r="KUD122" s="403"/>
      <c r="KUE122" s="403"/>
      <c r="KUQ122" s="727"/>
      <c r="KUT122" s="403"/>
      <c r="KUU122" s="403"/>
      <c r="KVG122" s="727"/>
      <c r="KVJ122" s="403"/>
      <c r="KVK122" s="403"/>
      <c r="KVW122" s="727"/>
      <c r="KVZ122" s="403"/>
      <c r="KWA122" s="403"/>
      <c r="KWM122" s="727"/>
      <c r="KWP122" s="403"/>
      <c r="KWQ122" s="403"/>
      <c r="KXC122" s="727"/>
      <c r="KXF122" s="403"/>
      <c r="KXG122" s="403"/>
      <c r="KXS122" s="727"/>
      <c r="KXV122" s="403"/>
      <c r="KXW122" s="403"/>
      <c r="KYI122" s="727"/>
      <c r="KYL122" s="403"/>
      <c r="KYM122" s="403"/>
      <c r="KYY122" s="727"/>
      <c r="KZB122" s="403"/>
      <c r="KZC122" s="403"/>
      <c r="KZO122" s="727"/>
      <c r="KZR122" s="403"/>
      <c r="KZS122" s="403"/>
      <c r="LAE122" s="727"/>
      <c r="LAH122" s="403"/>
      <c r="LAI122" s="403"/>
      <c r="LAU122" s="727"/>
      <c r="LAX122" s="403"/>
      <c r="LAY122" s="403"/>
      <c r="LBK122" s="727"/>
      <c r="LBN122" s="403"/>
      <c r="LBO122" s="403"/>
      <c r="LCA122" s="727"/>
      <c r="LCD122" s="403"/>
      <c r="LCE122" s="403"/>
      <c r="LCQ122" s="727"/>
      <c r="LCT122" s="403"/>
      <c r="LCU122" s="403"/>
      <c r="LDG122" s="727"/>
      <c r="LDJ122" s="403"/>
      <c r="LDK122" s="403"/>
      <c r="LDW122" s="727"/>
      <c r="LDZ122" s="403"/>
      <c r="LEA122" s="403"/>
      <c r="LEM122" s="727"/>
      <c r="LEP122" s="403"/>
      <c r="LEQ122" s="403"/>
      <c r="LFC122" s="727"/>
      <c r="LFF122" s="403"/>
      <c r="LFG122" s="403"/>
      <c r="LFS122" s="727"/>
      <c r="LFV122" s="403"/>
      <c r="LFW122" s="403"/>
      <c r="LGI122" s="727"/>
      <c r="LGL122" s="403"/>
      <c r="LGM122" s="403"/>
      <c r="LGY122" s="727"/>
      <c r="LHB122" s="403"/>
      <c r="LHC122" s="403"/>
      <c r="LHO122" s="727"/>
      <c r="LHR122" s="403"/>
      <c r="LHS122" s="403"/>
      <c r="LIE122" s="727"/>
      <c r="LIH122" s="403"/>
      <c r="LII122" s="403"/>
      <c r="LIU122" s="727"/>
      <c r="LIX122" s="403"/>
      <c r="LIY122" s="403"/>
      <c r="LJK122" s="727"/>
      <c r="LJN122" s="403"/>
      <c r="LJO122" s="403"/>
      <c r="LKA122" s="727"/>
      <c r="LKD122" s="403"/>
      <c r="LKE122" s="403"/>
      <c r="LKQ122" s="727"/>
      <c r="LKT122" s="403"/>
      <c r="LKU122" s="403"/>
      <c r="LLG122" s="727"/>
      <c r="LLJ122" s="403"/>
      <c r="LLK122" s="403"/>
      <c r="LLW122" s="727"/>
      <c r="LLZ122" s="403"/>
      <c r="LMA122" s="403"/>
      <c r="LMM122" s="727"/>
      <c r="LMP122" s="403"/>
      <c r="LMQ122" s="403"/>
      <c r="LNC122" s="727"/>
      <c r="LNF122" s="403"/>
      <c r="LNG122" s="403"/>
      <c r="LNS122" s="727"/>
      <c r="LNV122" s="403"/>
      <c r="LNW122" s="403"/>
      <c r="LOI122" s="727"/>
      <c r="LOL122" s="403"/>
      <c r="LOM122" s="403"/>
      <c r="LOY122" s="727"/>
      <c r="LPB122" s="403"/>
      <c r="LPC122" s="403"/>
      <c r="LPO122" s="727"/>
      <c r="LPR122" s="403"/>
      <c r="LPS122" s="403"/>
      <c r="LQE122" s="727"/>
      <c r="LQH122" s="403"/>
      <c r="LQI122" s="403"/>
      <c r="LQU122" s="727"/>
      <c r="LQX122" s="403"/>
      <c r="LQY122" s="403"/>
      <c r="LRK122" s="727"/>
      <c r="LRN122" s="403"/>
      <c r="LRO122" s="403"/>
      <c r="LSA122" s="727"/>
      <c r="LSD122" s="403"/>
      <c r="LSE122" s="403"/>
      <c r="LSQ122" s="727"/>
      <c r="LST122" s="403"/>
      <c r="LSU122" s="403"/>
      <c r="LTG122" s="727"/>
      <c r="LTJ122" s="403"/>
      <c r="LTK122" s="403"/>
      <c r="LTW122" s="727"/>
      <c r="LTZ122" s="403"/>
      <c r="LUA122" s="403"/>
      <c r="LUM122" s="727"/>
      <c r="LUP122" s="403"/>
      <c r="LUQ122" s="403"/>
      <c r="LVC122" s="727"/>
      <c r="LVF122" s="403"/>
      <c r="LVG122" s="403"/>
      <c r="LVS122" s="727"/>
      <c r="LVV122" s="403"/>
      <c r="LVW122" s="403"/>
      <c r="LWI122" s="727"/>
      <c r="LWL122" s="403"/>
      <c r="LWM122" s="403"/>
      <c r="LWY122" s="727"/>
      <c r="LXB122" s="403"/>
      <c r="LXC122" s="403"/>
      <c r="LXO122" s="727"/>
      <c r="LXR122" s="403"/>
      <c r="LXS122" s="403"/>
      <c r="LYE122" s="727"/>
      <c r="LYH122" s="403"/>
      <c r="LYI122" s="403"/>
      <c r="LYU122" s="727"/>
      <c r="LYX122" s="403"/>
      <c r="LYY122" s="403"/>
      <c r="LZK122" s="727"/>
      <c r="LZN122" s="403"/>
      <c r="LZO122" s="403"/>
      <c r="MAA122" s="727"/>
      <c r="MAD122" s="403"/>
      <c r="MAE122" s="403"/>
      <c r="MAQ122" s="727"/>
      <c r="MAT122" s="403"/>
      <c r="MAU122" s="403"/>
      <c r="MBG122" s="727"/>
      <c r="MBJ122" s="403"/>
      <c r="MBK122" s="403"/>
      <c r="MBW122" s="727"/>
      <c r="MBZ122" s="403"/>
      <c r="MCA122" s="403"/>
      <c r="MCM122" s="727"/>
      <c r="MCP122" s="403"/>
      <c r="MCQ122" s="403"/>
      <c r="MDC122" s="727"/>
      <c r="MDF122" s="403"/>
      <c r="MDG122" s="403"/>
      <c r="MDS122" s="727"/>
      <c r="MDV122" s="403"/>
      <c r="MDW122" s="403"/>
      <c r="MEI122" s="727"/>
      <c r="MEL122" s="403"/>
      <c r="MEM122" s="403"/>
      <c r="MEY122" s="727"/>
      <c r="MFB122" s="403"/>
      <c r="MFC122" s="403"/>
      <c r="MFO122" s="727"/>
      <c r="MFR122" s="403"/>
      <c r="MFS122" s="403"/>
      <c r="MGE122" s="727"/>
      <c r="MGH122" s="403"/>
      <c r="MGI122" s="403"/>
      <c r="MGU122" s="727"/>
      <c r="MGX122" s="403"/>
      <c r="MGY122" s="403"/>
      <c r="MHK122" s="727"/>
      <c r="MHN122" s="403"/>
      <c r="MHO122" s="403"/>
      <c r="MIA122" s="727"/>
      <c r="MID122" s="403"/>
      <c r="MIE122" s="403"/>
      <c r="MIQ122" s="727"/>
      <c r="MIT122" s="403"/>
      <c r="MIU122" s="403"/>
      <c r="MJG122" s="727"/>
      <c r="MJJ122" s="403"/>
      <c r="MJK122" s="403"/>
      <c r="MJW122" s="727"/>
      <c r="MJZ122" s="403"/>
      <c r="MKA122" s="403"/>
      <c r="MKM122" s="727"/>
      <c r="MKP122" s="403"/>
      <c r="MKQ122" s="403"/>
      <c r="MLC122" s="727"/>
      <c r="MLF122" s="403"/>
      <c r="MLG122" s="403"/>
      <c r="MLS122" s="727"/>
      <c r="MLV122" s="403"/>
      <c r="MLW122" s="403"/>
      <c r="MMI122" s="727"/>
      <c r="MML122" s="403"/>
      <c r="MMM122" s="403"/>
      <c r="MMY122" s="727"/>
      <c r="MNB122" s="403"/>
      <c r="MNC122" s="403"/>
      <c r="MNO122" s="727"/>
      <c r="MNR122" s="403"/>
      <c r="MNS122" s="403"/>
      <c r="MOE122" s="727"/>
      <c r="MOH122" s="403"/>
      <c r="MOI122" s="403"/>
      <c r="MOU122" s="727"/>
      <c r="MOX122" s="403"/>
      <c r="MOY122" s="403"/>
      <c r="MPK122" s="727"/>
      <c r="MPN122" s="403"/>
      <c r="MPO122" s="403"/>
      <c r="MQA122" s="727"/>
      <c r="MQD122" s="403"/>
      <c r="MQE122" s="403"/>
      <c r="MQQ122" s="727"/>
      <c r="MQT122" s="403"/>
      <c r="MQU122" s="403"/>
      <c r="MRG122" s="727"/>
      <c r="MRJ122" s="403"/>
      <c r="MRK122" s="403"/>
      <c r="MRW122" s="727"/>
      <c r="MRZ122" s="403"/>
      <c r="MSA122" s="403"/>
      <c r="MSM122" s="727"/>
      <c r="MSP122" s="403"/>
      <c r="MSQ122" s="403"/>
      <c r="MTC122" s="727"/>
      <c r="MTF122" s="403"/>
      <c r="MTG122" s="403"/>
      <c r="MTS122" s="727"/>
      <c r="MTV122" s="403"/>
      <c r="MTW122" s="403"/>
      <c r="MUI122" s="727"/>
      <c r="MUL122" s="403"/>
      <c r="MUM122" s="403"/>
      <c r="MUY122" s="727"/>
      <c r="MVB122" s="403"/>
      <c r="MVC122" s="403"/>
      <c r="MVO122" s="727"/>
      <c r="MVR122" s="403"/>
      <c r="MVS122" s="403"/>
      <c r="MWE122" s="727"/>
      <c r="MWH122" s="403"/>
      <c r="MWI122" s="403"/>
      <c r="MWU122" s="727"/>
      <c r="MWX122" s="403"/>
      <c r="MWY122" s="403"/>
      <c r="MXK122" s="727"/>
      <c r="MXN122" s="403"/>
      <c r="MXO122" s="403"/>
      <c r="MYA122" s="727"/>
      <c r="MYD122" s="403"/>
      <c r="MYE122" s="403"/>
      <c r="MYQ122" s="727"/>
      <c r="MYT122" s="403"/>
      <c r="MYU122" s="403"/>
      <c r="MZG122" s="727"/>
      <c r="MZJ122" s="403"/>
      <c r="MZK122" s="403"/>
      <c r="MZW122" s="727"/>
      <c r="MZZ122" s="403"/>
      <c r="NAA122" s="403"/>
      <c r="NAM122" s="727"/>
      <c r="NAP122" s="403"/>
      <c r="NAQ122" s="403"/>
      <c r="NBC122" s="727"/>
      <c r="NBF122" s="403"/>
      <c r="NBG122" s="403"/>
      <c r="NBS122" s="727"/>
      <c r="NBV122" s="403"/>
      <c r="NBW122" s="403"/>
      <c r="NCI122" s="727"/>
      <c r="NCL122" s="403"/>
      <c r="NCM122" s="403"/>
      <c r="NCY122" s="727"/>
      <c r="NDB122" s="403"/>
      <c r="NDC122" s="403"/>
      <c r="NDO122" s="727"/>
      <c r="NDR122" s="403"/>
      <c r="NDS122" s="403"/>
      <c r="NEE122" s="727"/>
      <c r="NEH122" s="403"/>
      <c r="NEI122" s="403"/>
      <c r="NEU122" s="727"/>
      <c r="NEX122" s="403"/>
      <c r="NEY122" s="403"/>
      <c r="NFK122" s="727"/>
      <c r="NFN122" s="403"/>
      <c r="NFO122" s="403"/>
      <c r="NGA122" s="727"/>
      <c r="NGD122" s="403"/>
      <c r="NGE122" s="403"/>
      <c r="NGQ122" s="727"/>
      <c r="NGT122" s="403"/>
      <c r="NGU122" s="403"/>
      <c r="NHG122" s="727"/>
      <c r="NHJ122" s="403"/>
      <c r="NHK122" s="403"/>
      <c r="NHW122" s="727"/>
      <c r="NHZ122" s="403"/>
      <c r="NIA122" s="403"/>
      <c r="NIM122" s="727"/>
      <c r="NIP122" s="403"/>
      <c r="NIQ122" s="403"/>
      <c r="NJC122" s="727"/>
      <c r="NJF122" s="403"/>
      <c r="NJG122" s="403"/>
      <c r="NJS122" s="727"/>
      <c r="NJV122" s="403"/>
      <c r="NJW122" s="403"/>
      <c r="NKI122" s="727"/>
      <c r="NKL122" s="403"/>
      <c r="NKM122" s="403"/>
      <c r="NKY122" s="727"/>
      <c r="NLB122" s="403"/>
      <c r="NLC122" s="403"/>
      <c r="NLO122" s="727"/>
      <c r="NLR122" s="403"/>
      <c r="NLS122" s="403"/>
      <c r="NME122" s="727"/>
      <c r="NMH122" s="403"/>
      <c r="NMI122" s="403"/>
      <c r="NMU122" s="727"/>
      <c r="NMX122" s="403"/>
      <c r="NMY122" s="403"/>
      <c r="NNK122" s="727"/>
      <c r="NNN122" s="403"/>
      <c r="NNO122" s="403"/>
      <c r="NOA122" s="727"/>
      <c r="NOD122" s="403"/>
      <c r="NOE122" s="403"/>
      <c r="NOQ122" s="727"/>
      <c r="NOT122" s="403"/>
      <c r="NOU122" s="403"/>
      <c r="NPG122" s="727"/>
      <c r="NPJ122" s="403"/>
      <c r="NPK122" s="403"/>
      <c r="NPW122" s="727"/>
      <c r="NPZ122" s="403"/>
      <c r="NQA122" s="403"/>
      <c r="NQM122" s="727"/>
      <c r="NQP122" s="403"/>
      <c r="NQQ122" s="403"/>
      <c r="NRC122" s="727"/>
      <c r="NRF122" s="403"/>
      <c r="NRG122" s="403"/>
      <c r="NRS122" s="727"/>
      <c r="NRV122" s="403"/>
      <c r="NRW122" s="403"/>
      <c r="NSI122" s="727"/>
      <c r="NSL122" s="403"/>
      <c r="NSM122" s="403"/>
      <c r="NSY122" s="727"/>
      <c r="NTB122" s="403"/>
      <c r="NTC122" s="403"/>
      <c r="NTO122" s="727"/>
      <c r="NTR122" s="403"/>
      <c r="NTS122" s="403"/>
      <c r="NUE122" s="727"/>
      <c r="NUH122" s="403"/>
      <c r="NUI122" s="403"/>
      <c r="NUU122" s="727"/>
      <c r="NUX122" s="403"/>
      <c r="NUY122" s="403"/>
      <c r="NVK122" s="727"/>
      <c r="NVN122" s="403"/>
      <c r="NVO122" s="403"/>
      <c r="NWA122" s="727"/>
      <c r="NWD122" s="403"/>
      <c r="NWE122" s="403"/>
      <c r="NWQ122" s="727"/>
      <c r="NWT122" s="403"/>
      <c r="NWU122" s="403"/>
      <c r="NXG122" s="727"/>
      <c r="NXJ122" s="403"/>
      <c r="NXK122" s="403"/>
      <c r="NXW122" s="727"/>
      <c r="NXZ122" s="403"/>
      <c r="NYA122" s="403"/>
      <c r="NYM122" s="727"/>
      <c r="NYP122" s="403"/>
      <c r="NYQ122" s="403"/>
      <c r="NZC122" s="727"/>
      <c r="NZF122" s="403"/>
      <c r="NZG122" s="403"/>
      <c r="NZS122" s="727"/>
      <c r="NZV122" s="403"/>
      <c r="NZW122" s="403"/>
      <c r="OAI122" s="727"/>
      <c r="OAL122" s="403"/>
      <c r="OAM122" s="403"/>
      <c r="OAY122" s="727"/>
      <c r="OBB122" s="403"/>
      <c r="OBC122" s="403"/>
      <c r="OBO122" s="727"/>
      <c r="OBR122" s="403"/>
      <c r="OBS122" s="403"/>
      <c r="OCE122" s="727"/>
      <c r="OCH122" s="403"/>
      <c r="OCI122" s="403"/>
      <c r="OCU122" s="727"/>
      <c r="OCX122" s="403"/>
      <c r="OCY122" s="403"/>
      <c r="ODK122" s="727"/>
      <c r="ODN122" s="403"/>
      <c r="ODO122" s="403"/>
      <c r="OEA122" s="727"/>
      <c r="OED122" s="403"/>
      <c r="OEE122" s="403"/>
      <c r="OEQ122" s="727"/>
      <c r="OET122" s="403"/>
      <c r="OEU122" s="403"/>
      <c r="OFG122" s="727"/>
      <c r="OFJ122" s="403"/>
      <c r="OFK122" s="403"/>
      <c r="OFW122" s="727"/>
      <c r="OFZ122" s="403"/>
      <c r="OGA122" s="403"/>
      <c r="OGM122" s="727"/>
      <c r="OGP122" s="403"/>
      <c r="OGQ122" s="403"/>
      <c r="OHC122" s="727"/>
      <c r="OHF122" s="403"/>
      <c r="OHG122" s="403"/>
      <c r="OHS122" s="727"/>
      <c r="OHV122" s="403"/>
      <c r="OHW122" s="403"/>
      <c r="OII122" s="727"/>
      <c r="OIL122" s="403"/>
      <c r="OIM122" s="403"/>
      <c r="OIY122" s="727"/>
      <c r="OJB122" s="403"/>
      <c r="OJC122" s="403"/>
      <c r="OJO122" s="727"/>
      <c r="OJR122" s="403"/>
      <c r="OJS122" s="403"/>
      <c r="OKE122" s="727"/>
      <c r="OKH122" s="403"/>
      <c r="OKI122" s="403"/>
      <c r="OKU122" s="727"/>
      <c r="OKX122" s="403"/>
      <c r="OKY122" s="403"/>
      <c r="OLK122" s="727"/>
      <c r="OLN122" s="403"/>
      <c r="OLO122" s="403"/>
      <c r="OMA122" s="727"/>
      <c r="OMD122" s="403"/>
      <c r="OME122" s="403"/>
      <c r="OMQ122" s="727"/>
      <c r="OMT122" s="403"/>
      <c r="OMU122" s="403"/>
      <c r="ONG122" s="727"/>
      <c r="ONJ122" s="403"/>
      <c r="ONK122" s="403"/>
      <c r="ONW122" s="727"/>
      <c r="ONZ122" s="403"/>
      <c r="OOA122" s="403"/>
      <c r="OOM122" s="727"/>
      <c r="OOP122" s="403"/>
      <c r="OOQ122" s="403"/>
      <c r="OPC122" s="727"/>
      <c r="OPF122" s="403"/>
      <c r="OPG122" s="403"/>
      <c r="OPS122" s="727"/>
      <c r="OPV122" s="403"/>
      <c r="OPW122" s="403"/>
      <c r="OQI122" s="727"/>
      <c r="OQL122" s="403"/>
      <c r="OQM122" s="403"/>
      <c r="OQY122" s="727"/>
      <c r="ORB122" s="403"/>
      <c r="ORC122" s="403"/>
      <c r="ORO122" s="727"/>
      <c r="ORR122" s="403"/>
      <c r="ORS122" s="403"/>
      <c r="OSE122" s="727"/>
      <c r="OSH122" s="403"/>
      <c r="OSI122" s="403"/>
      <c r="OSU122" s="727"/>
      <c r="OSX122" s="403"/>
      <c r="OSY122" s="403"/>
      <c r="OTK122" s="727"/>
      <c r="OTN122" s="403"/>
      <c r="OTO122" s="403"/>
      <c r="OUA122" s="727"/>
      <c r="OUD122" s="403"/>
      <c r="OUE122" s="403"/>
      <c r="OUQ122" s="727"/>
      <c r="OUT122" s="403"/>
      <c r="OUU122" s="403"/>
      <c r="OVG122" s="727"/>
      <c r="OVJ122" s="403"/>
      <c r="OVK122" s="403"/>
      <c r="OVW122" s="727"/>
      <c r="OVZ122" s="403"/>
      <c r="OWA122" s="403"/>
      <c r="OWM122" s="727"/>
      <c r="OWP122" s="403"/>
      <c r="OWQ122" s="403"/>
      <c r="OXC122" s="727"/>
      <c r="OXF122" s="403"/>
      <c r="OXG122" s="403"/>
      <c r="OXS122" s="727"/>
      <c r="OXV122" s="403"/>
      <c r="OXW122" s="403"/>
      <c r="OYI122" s="727"/>
      <c r="OYL122" s="403"/>
      <c r="OYM122" s="403"/>
      <c r="OYY122" s="727"/>
      <c r="OZB122" s="403"/>
      <c r="OZC122" s="403"/>
      <c r="OZO122" s="727"/>
      <c r="OZR122" s="403"/>
      <c r="OZS122" s="403"/>
      <c r="PAE122" s="727"/>
      <c r="PAH122" s="403"/>
      <c r="PAI122" s="403"/>
      <c r="PAU122" s="727"/>
      <c r="PAX122" s="403"/>
      <c r="PAY122" s="403"/>
      <c r="PBK122" s="727"/>
      <c r="PBN122" s="403"/>
      <c r="PBO122" s="403"/>
      <c r="PCA122" s="727"/>
      <c r="PCD122" s="403"/>
      <c r="PCE122" s="403"/>
      <c r="PCQ122" s="727"/>
      <c r="PCT122" s="403"/>
      <c r="PCU122" s="403"/>
      <c r="PDG122" s="727"/>
      <c r="PDJ122" s="403"/>
      <c r="PDK122" s="403"/>
      <c r="PDW122" s="727"/>
      <c r="PDZ122" s="403"/>
      <c r="PEA122" s="403"/>
      <c r="PEM122" s="727"/>
      <c r="PEP122" s="403"/>
      <c r="PEQ122" s="403"/>
      <c r="PFC122" s="727"/>
      <c r="PFF122" s="403"/>
      <c r="PFG122" s="403"/>
      <c r="PFS122" s="727"/>
      <c r="PFV122" s="403"/>
      <c r="PFW122" s="403"/>
      <c r="PGI122" s="727"/>
      <c r="PGL122" s="403"/>
      <c r="PGM122" s="403"/>
      <c r="PGY122" s="727"/>
      <c r="PHB122" s="403"/>
      <c r="PHC122" s="403"/>
      <c r="PHO122" s="727"/>
      <c r="PHR122" s="403"/>
      <c r="PHS122" s="403"/>
      <c r="PIE122" s="727"/>
      <c r="PIH122" s="403"/>
      <c r="PII122" s="403"/>
      <c r="PIU122" s="727"/>
      <c r="PIX122" s="403"/>
      <c r="PIY122" s="403"/>
      <c r="PJK122" s="727"/>
      <c r="PJN122" s="403"/>
      <c r="PJO122" s="403"/>
      <c r="PKA122" s="727"/>
      <c r="PKD122" s="403"/>
      <c r="PKE122" s="403"/>
      <c r="PKQ122" s="727"/>
      <c r="PKT122" s="403"/>
      <c r="PKU122" s="403"/>
      <c r="PLG122" s="727"/>
      <c r="PLJ122" s="403"/>
      <c r="PLK122" s="403"/>
      <c r="PLW122" s="727"/>
      <c r="PLZ122" s="403"/>
      <c r="PMA122" s="403"/>
      <c r="PMM122" s="727"/>
      <c r="PMP122" s="403"/>
      <c r="PMQ122" s="403"/>
      <c r="PNC122" s="727"/>
      <c r="PNF122" s="403"/>
      <c r="PNG122" s="403"/>
      <c r="PNS122" s="727"/>
      <c r="PNV122" s="403"/>
      <c r="PNW122" s="403"/>
      <c r="POI122" s="727"/>
      <c r="POL122" s="403"/>
      <c r="POM122" s="403"/>
      <c r="POY122" s="727"/>
      <c r="PPB122" s="403"/>
      <c r="PPC122" s="403"/>
      <c r="PPO122" s="727"/>
      <c r="PPR122" s="403"/>
      <c r="PPS122" s="403"/>
      <c r="PQE122" s="727"/>
      <c r="PQH122" s="403"/>
      <c r="PQI122" s="403"/>
      <c r="PQU122" s="727"/>
      <c r="PQX122" s="403"/>
      <c r="PQY122" s="403"/>
      <c r="PRK122" s="727"/>
      <c r="PRN122" s="403"/>
      <c r="PRO122" s="403"/>
      <c r="PSA122" s="727"/>
      <c r="PSD122" s="403"/>
      <c r="PSE122" s="403"/>
      <c r="PSQ122" s="727"/>
      <c r="PST122" s="403"/>
      <c r="PSU122" s="403"/>
      <c r="PTG122" s="727"/>
      <c r="PTJ122" s="403"/>
      <c r="PTK122" s="403"/>
      <c r="PTW122" s="727"/>
      <c r="PTZ122" s="403"/>
      <c r="PUA122" s="403"/>
      <c r="PUM122" s="727"/>
      <c r="PUP122" s="403"/>
      <c r="PUQ122" s="403"/>
      <c r="PVC122" s="727"/>
      <c r="PVF122" s="403"/>
      <c r="PVG122" s="403"/>
      <c r="PVS122" s="727"/>
      <c r="PVV122" s="403"/>
      <c r="PVW122" s="403"/>
      <c r="PWI122" s="727"/>
      <c r="PWL122" s="403"/>
      <c r="PWM122" s="403"/>
      <c r="PWY122" s="727"/>
      <c r="PXB122" s="403"/>
      <c r="PXC122" s="403"/>
      <c r="PXO122" s="727"/>
      <c r="PXR122" s="403"/>
      <c r="PXS122" s="403"/>
      <c r="PYE122" s="727"/>
      <c r="PYH122" s="403"/>
      <c r="PYI122" s="403"/>
      <c r="PYU122" s="727"/>
      <c r="PYX122" s="403"/>
      <c r="PYY122" s="403"/>
      <c r="PZK122" s="727"/>
      <c r="PZN122" s="403"/>
      <c r="PZO122" s="403"/>
      <c r="QAA122" s="727"/>
      <c r="QAD122" s="403"/>
      <c r="QAE122" s="403"/>
      <c r="QAQ122" s="727"/>
      <c r="QAT122" s="403"/>
      <c r="QAU122" s="403"/>
      <c r="QBG122" s="727"/>
      <c r="QBJ122" s="403"/>
      <c r="QBK122" s="403"/>
      <c r="QBW122" s="727"/>
      <c r="QBZ122" s="403"/>
      <c r="QCA122" s="403"/>
      <c r="QCM122" s="727"/>
      <c r="QCP122" s="403"/>
      <c r="QCQ122" s="403"/>
      <c r="QDC122" s="727"/>
      <c r="QDF122" s="403"/>
      <c r="QDG122" s="403"/>
      <c r="QDS122" s="727"/>
      <c r="QDV122" s="403"/>
      <c r="QDW122" s="403"/>
      <c r="QEI122" s="727"/>
      <c r="QEL122" s="403"/>
      <c r="QEM122" s="403"/>
      <c r="QEY122" s="727"/>
      <c r="QFB122" s="403"/>
      <c r="QFC122" s="403"/>
      <c r="QFO122" s="727"/>
      <c r="QFR122" s="403"/>
      <c r="QFS122" s="403"/>
      <c r="QGE122" s="727"/>
      <c r="QGH122" s="403"/>
      <c r="QGI122" s="403"/>
      <c r="QGU122" s="727"/>
      <c r="QGX122" s="403"/>
      <c r="QGY122" s="403"/>
      <c r="QHK122" s="727"/>
      <c r="QHN122" s="403"/>
      <c r="QHO122" s="403"/>
      <c r="QIA122" s="727"/>
      <c r="QID122" s="403"/>
      <c r="QIE122" s="403"/>
      <c r="QIQ122" s="727"/>
      <c r="QIT122" s="403"/>
      <c r="QIU122" s="403"/>
      <c r="QJG122" s="727"/>
      <c r="QJJ122" s="403"/>
      <c r="QJK122" s="403"/>
      <c r="QJW122" s="727"/>
      <c r="QJZ122" s="403"/>
      <c r="QKA122" s="403"/>
      <c r="QKM122" s="727"/>
      <c r="QKP122" s="403"/>
      <c r="QKQ122" s="403"/>
      <c r="QLC122" s="727"/>
      <c r="QLF122" s="403"/>
      <c r="QLG122" s="403"/>
      <c r="QLS122" s="727"/>
      <c r="QLV122" s="403"/>
      <c r="QLW122" s="403"/>
      <c r="QMI122" s="727"/>
      <c r="QML122" s="403"/>
      <c r="QMM122" s="403"/>
      <c r="QMY122" s="727"/>
      <c r="QNB122" s="403"/>
      <c r="QNC122" s="403"/>
      <c r="QNO122" s="727"/>
      <c r="QNR122" s="403"/>
      <c r="QNS122" s="403"/>
      <c r="QOE122" s="727"/>
      <c r="QOH122" s="403"/>
      <c r="QOI122" s="403"/>
      <c r="QOU122" s="727"/>
      <c r="QOX122" s="403"/>
      <c r="QOY122" s="403"/>
      <c r="QPK122" s="727"/>
      <c r="QPN122" s="403"/>
      <c r="QPO122" s="403"/>
      <c r="QQA122" s="727"/>
      <c r="QQD122" s="403"/>
      <c r="QQE122" s="403"/>
      <c r="QQQ122" s="727"/>
      <c r="QQT122" s="403"/>
      <c r="QQU122" s="403"/>
      <c r="QRG122" s="727"/>
      <c r="QRJ122" s="403"/>
      <c r="QRK122" s="403"/>
      <c r="QRW122" s="727"/>
      <c r="QRZ122" s="403"/>
      <c r="QSA122" s="403"/>
      <c r="QSM122" s="727"/>
      <c r="QSP122" s="403"/>
      <c r="QSQ122" s="403"/>
      <c r="QTC122" s="727"/>
      <c r="QTF122" s="403"/>
      <c r="QTG122" s="403"/>
      <c r="QTS122" s="727"/>
      <c r="QTV122" s="403"/>
      <c r="QTW122" s="403"/>
      <c r="QUI122" s="727"/>
      <c r="QUL122" s="403"/>
      <c r="QUM122" s="403"/>
      <c r="QUY122" s="727"/>
      <c r="QVB122" s="403"/>
      <c r="QVC122" s="403"/>
      <c r="QVO122" s="727"/>
      <c r="QVR122" s="403"/>
      <c r="QVS122" s="403"/>
      <c r="QWE122" s="727"/>
      <c r="QWH122" s="403"/>
      <c r="QWI122" s="403"/>
      <c r="QWU122" s="727"/>
      <c r="QWX122" s="403"/>
      <c r="QWY122" s="403"/>
      <c r="QXK122" s="727"/>
      <c r="QXN122" s="403"/>
      <c r="QXO122" s="403"/>
      <c r="QYA122" s="727"/>
      <c r="QYD122" s="403"/>
      <c r="QYE122" s="403"/>
      <c r="QYQ122" s="727"/>
      <c r="QYT122" s="403"/>
      <c r="QYU122" s="403"/>
      <c r="QZG122" s="727"/>
      <c r="QZJ122" s="403"/>
      <c r="QZK122" s="403"/>
      <c r="QZW122" s="727"/>
      <c r="QZZ122" s="403"/>
      <c r="RAA122" s="403"/>
      <c r="RAM122" s="727"/>
      <c r="RAP122" s="403"/>
      <c r="RAQ122" s="403"/>
      <c r="RBC122" s="727"/>
      <c r="RBF122" s="403"/>
      <c r="RBG122" s="403"/>
      <c r="RBS122" s="727"/>
      <c r="RBV122" s="403"/>
      <c r="RBW122" s="403"/>
      <c r="RCI122" s="727"/>
      <c r="RCL122" s="403"/>
      <c r="RCM122" s="403"/>
      <c r="RCY122" s="727"/>
      <c r="RDB122" s="403"/>
      <c r="RDC122" s="403"/>
      <c r="RDO122" s="727"/>
      <c r="RDR122" s="403"/>
      <c r="RDS122" s="403"/>
      <c r="REE122" s="727"/>
      <c r="REH122" s="403"/>
      <c r="REI122" s="403"/>
      <c r="REU122" s="727"/>
      <c r="REX122" s="403"/>
      <c r="REY122" s="403"/>
      <c r="RFK122" s="727"/>
      <c r="RFN122" s="403"/>
      <c r="RFO122" s="403"/>
      <c r="RGA122" s="727"/>
      <c r="RGD122" s="403"/>
      <c r="RGE122" s="403"/>
      <c r="RGQ122" s="727"/>
      <c r="RGT122" s="403"/>
      <c r="RGU122" s="403"/>
      <c r="RHG122" s="727"/>
      <c r="RHJ122" s="403"/>
      <c r="RHK122" s="403"/>
      <c r="RHW122" s="727"/>
      <c r="RHZ122" s="403"/>
      <c r="RIA122" s="403"/>
      <c r="RIM122" s="727"/>
      <c r="RIP122" s="403"/>
      <c r="RIQ122" s="403"/>
      <c r="RJC122" s="727"/>
      <c r="RJF122" s="403"/>
      <c r="RJG122" s="403"/>
      <c r="RJS122" s="727"/>
      <c r="RJV122" s="403"/>
      <c r="RJW122" s="403"/>
      <c r="RKI122" s="727"/>
      <c r="RKL122" s="403"/>
      <c r="RKM122" s="403"/>
      <c r="RKY122" s="727"/>
      <c r="RLB122" s="403"/>
      <c r="RLC122" s="403"/>
      <c r="RLO122" s="727"/>
      <c r="RLR122" s="403"/>
      <c r="RLS122" s="403"/>
      <c r="RME122" s="727"/>
      <c r="RMH122" s="403"/>
      <c r="RMI122" s="403"/>
      <c r="RMU122" s="727"/>
      <c r="RMX122" s="403"/>
      <c r="RMY122" s="403"/>
      <c r="RNK122" s="727"/>
      <c r="RNN122" s="403"/>
      <c r="RNO122" s="403"/>
      <c r="ROA122" s="727"/>
      <c r="ROD122" s="403"/>
      <c r="ROE122" s="403"/>
      <c r="ROQ122" s="727"/>
      <c r="ROT122" s="403"/>
      <c r="ROU122" s="403"/>
      <c r="RPG122" s="727"/>
      <c r="RPJ122" s="403"/>
      <c r="RPK122" s="403"/>
      <c r="RPW122" s="727"/>
      <c r="RPZ122" s="403"/>
      <c r="RQA122" s="403"/>
      <c r="RQM122" s="727"/>
      <c r="RQP122" s="403"/>
      <c r="RQQ122" s="403"/>
      <c r="RRC122" s="727"/>
      <c r="RRF122" s="403"/>
      <c r="RRG122" s="403"/>
      <c r="RRS122" s="727"/>
      <c r="RRV122" s="403"/>
      <c r="RRW122" s="403"/>
      <c r="RSI122" s="727"/>
      <c r="RSL122" s="403"/>
      <c r="RSM122" s="403"/>
      <c r="RSY122" s="727"/>
      <c r="RTB122" s="403"/>
      <c r="RTC122" s="403"/>
      <c r="RTO122" s="727"/>
      <c r="RTR122" s="403"/>
      <c r="RTS122" s="403"/>
      <c r="RUE122" s="727"/>
      <c r="RUH122" s="403"/>
      <c r="RUI122" s="403"/>
      <c r="RUU122" s="727"/>
      <c r="RUX122" s="403"/>
      <c r="RUY122" s="403"/>
      <c r="RVK122" s="727"/>
      <c r="RVN122" s="403"/>
      <c r="RVO122" s="403"/>
      <c r="RWA122" s="727"/>
      <c r="RWD122" s="403"/>
      <c r="RWE122" s="403"/>
      <c r="RWQ122" s="727"/>
      <c r="RWT122" s="403"/>
      <c r="RWU122" s="403"/>
      <c r="RXG122" s="727"/>
      <c r="RXJ122" s="403"/>
      <c r="RXK122" s="403"/>
      <c r="RXW122" s="727"/>
      <c r="RXZ122" s="403"/>
      <c r="RYA122" s="403"/>
      <c r="RYM122" s="727"/>
      <c r="RYP122" s="403"/>
      <c r="RYQ122" s="403"/>
      <c r="RZC122" s="727"/>
      <c r="RZF122" s="403"/>
      <c r="RZG122" s="403"/>
      <c r="RZS122" s="727"/>
      <c r="RZV122" s="403"/>
      <c r="RZW122" s="403"/>
      <c r="SAI122" s="727"/>
      <c r="SAL122" s="403"/>
      <c r="SAM122" s="403"/>
      <c r="SAY122" s="727"/>
      <c r="SBB122" s="403"/>
      <c r="SBC122" s="403"/>
      <c r="SBO122" s="727"/>
      <c r="SBR122" s="403"/>
      <c r="SBS122" s="403"/>
      <c r="SCE122" s="727"/>
      <c r="SCH122" s="403"/>
      <c r="SCI122" s="403"/>
      <c r="SCU122" s="727"/>
      <c r="SCX122" s="403"/>
      <c r="SCY122" s="403"/>
      <c r="SDK122" s="727"/>
      <c r="SDN122" s="403"/>
      <c r="SDO122" s="403"/>
      <c r="SEA122" s="727"/>
      <c r="SED122" s="403"/>
      <c r="SEE122" s="403"/>
      <c r="SEQ122" s="727"/>
      <c r="SET122" s="403"/>
      <c r="SEU122" s="403"/>
      <c r="SFG122" s="727"/>
      <c r="SFJ122" s="403"/>
      <c r="SFK122" s="403"/>
      <c r="SFW122" s="727"/>
      <c r="SFZ122" s="403"/>
      <c r="SGA122" s="403"/>
      <c r="SGM122" s="727"/>
      <c r="SGP122" s="403"/>
      <c r="SGQ122" s="403"/>
      <c r="SHC122" s="727"/>
      <c r="SHF122" s="403"/>
      <c r="SHG122" s="403"/>
      <c r="SHS122" s="727"/>
      <c r="SHV122" s="403"/>
      <c r="SHW122" s="403"/>
      <c r="SII122" s="727"/>
      <c r="SIL122" s="403"/>
      <c r="SIM122" s="403"/>
      <c r="SIY122" s="727"/>
      <c r="SJB122" s="403"/>
      <c r="SJC122" s="403"/>
      <c r="SJO122" s="727"/>
      <c r="SJR122" s="403"/>
      <c r="SJS122" s="403"/>
      <c r="SKE122" s="727"/>
      <c r="SKH122" s="403"/>
      <c r="SKI122" s="403"/>
      <c r="SKU122" s="727"/>
      <c r="SKX122" s="403"/>
      <c r="SKY122" s="403"/>
      <c r="SLK122" s="727"/>
      <c r="SLN122" s="403"/>
      <c r="SLO122" s="403"/>
      <c r="SMA122" s="727"/>
      <c r="SMD122" s="403"/>
      <c r="SME122" s="403"/>
      <c r="SMQ122" s="727"/>
      <c r="SMT122" s="403"/>
      <c r="SMU122" s="403"/>
      <c r="SNG122" s="727"/>
      <c r="SNJ122" s="403"/>
      <c r="SNK122" s="403"/>
      <c r="SNW122" s="727"/>
      <c r="SNZ122" s="403"/>
      <c r="SOA122" s="403"/>
      <c r="SOM122" s="727"/>
      <c r="SOP122" s="403"/>
      <c r="SOQ122" s="403"/>
      <c r="SPC122" s="727"/>
      <c r="SPF122" s="403"/>
      <c r="SPG122" s="403"/>
      <c r="SPS122" s="727"/>
      <c r="SPV122" s="403"/>
      <c r="SPW122" s="403"/>
      <c r="SQI122" s="727"/>
      <c r="SQL122" s="403"/>
      <c r="SQM122" s="403"/>
      <c r="SQY122" s="727"/>
      <c r="SRB122" s="403"/>
      <c r="SRC122" s="403"/>
      <c r="SRO122" s="727"/>
      <c r="SRR122" s="403"/>
      <c r="SRS122" s="403"/>
      <c r="SSE122" s="727"/>
      <c r="SSH122" s="403"/>
      <c r="SSI122" s="403"/>
      <c r="SSU122" s="727"/>
      <c r="SSX122" s="403"/>
      <c r="SSY122" s="403"/>
      <c r="STK122" s="727"/>
      <c r="STN122" s="403"/>
      <c r="STO122" s="403"/>
      <c r="SUA122" s="727"/>
      <c r="SUD122" s="403"/>
      <c r="SUE122" s="403"/>
      <c r="SUQ122" s="727"/>
      <c r="SUT122" s="403"/>
      <c r="SUU122" s="403"/>
      <c r="SVG122" s="727"/>
      <c r="SVJ122" s="403"/>
      <c r="SVK122" s="403"/>
      <c r="SVW122" s="727"/>
      <c r="SVZ122" s="403"/>
      <c r="SWA122" s="403"/>
      <c r="SWM122" s="727"/>
      <c r="SWP122" s="403"/>
      <c r="SWQ122" s="403"/>
      <c r="SXC122" s="727"/>
      <c r="SXF122" s="403"/>
      <c r="SXG122" s="403"/>
      <c r="SXS122" s="727"/>
      <c r="SXV122" s="403"/>
      <c r="SXW122" s="403"/>
      <c r="SYI122" s="727"/>
      <c r="SYL122" s="403"/>
      <c r="SYM122" s="403"/>
      <c r="SYY122" s="727"/>
      <c r="SZB122" s="403"/>
      <c r="SZC122" s="403"/>
      <c r="SZO122" s="727"/>
      <c r="SZR122" s="403"/>
      <c r="SZS122" s="403"/>
      <c r="TAE122" s="727"/>
      <c r="TAH122" s="403"/>
      <c r="TAI122" s="403"/>
      <c r="TAU122" s="727"/>
      <c r="TAX122" s="403"/>
      <c r="TAY122" s="403"/>
      <c r="TBK122" s="727"/>
      <c r="TBN122" s="403"/>
      <c r="TBO122" s="403"/>
      <c r="TCA122" s="727"/>
      <c r="TCD122" s="403"/>
      <c r="TCE122" s="403"/>
      <c r="TCQ122" s="727"/>
      <c r="TCT122" s="403"/>
      <c r="TCU122" s="403"/>
      <c r="TDG122" s="727"/>
      <c r="TDJ122" s="403"/>
      <c r="TDK122" s="403"/>
      <c r="TDW122" s="727"/>
      <c r="TDZ122" s="403"/>
      <c r="TEA122" s="403"/>
      <c r="TEM122" s="727"/>
      <c r="TEP122" s="403"/>
      <c r="TEQ122" s="403"/>
      <c r="TFC122" s="727"/>
      <c r="TFF122" s="403"/>
      <c r="TFG122" s="403"/>
      <c r="TFS122" s="727"/>
      <c r="TFV122" s="403"/>
      <c r="TFW122" s="403"/>
      <c r="TGI122" s="727"/>
      <c r="TGL122" s="403"/>
      <c r="TGM122" s="403"/>
      <c r="TGY122" s="727"/>
      <c r="THB122" s="403"/>
      <c r="THC122" s="403"/>
      <c r="THO122" s="727"/>
      <c r="THR122" s="403"/>
      <c r="THS122" s="403"/>
      <c r="TIE122" s="727"/>
      <c r="TIH122" s="403"/>
      <c r="TII122" s="403"/>
      <c r="TIU122" s="727"/>
      <c r="TIX122" s="403"/>
      <c r="TIY122" s="403"/>
      <c r="TJK122" s="727"/>
      <c r="TJN122" s="403"/>
      <c r="TJO122" s="403"/>
      <c r="TKA122" s="727"/>
      <c r="TKD122" s="403"/>
      <c r="TKE122" s="403"/>
      <c r="TKQ122" s="727"/>
      <c r="TKT122" s="403"/>
      <c r="TKU122" s="403"/>
      <c r="TLG122" s="727"/>
      <c r="TLJ122" s="403"/>
      <c r="TLK122" s="403"/>
      <c r="TLW122" s="727"/>
      <c r="TLZ122" s="403"/>
      <c r="TMA122" s="403"/>
      <c r="TMM122" s="727"/>
      <c r="TMP122" s="403"/>
      <c r="TMQ122" s="403"/>
      <c r="TNC122" s="727"/>
      <c r="TNF122" s="403"/>
      <c r="TNG122" s="403"/>
      <c r="TNS122" s="727"/>
      <c r="TNV122" s="403"/>
      <c r="TNW122" s="403"/>
      <c r="TOI122" s="727"/>
      <c r="TOL122" s="403"/>
      <c r="TOM122" s="403"/>
      <c r="TOY122" s="727"/>
      <c r="TPB122" s="403"/>
      <c r="TPC122" s="403"/>
      <c r="TPO122" s="727"/>
      <c r="TPR122" s="403"/>
      <c r="TPS122" s="403"/>
      <c r="TQE122" s="727"/>
      <c r="TQH122" s="403"/>
      <c r="TQI122" s="403"/>
      <c r="TQU122" s="727"/>
      <c r="TQX122" s="403"/>
      <c r="TQY122" s="403"/>
      <c r="TRK122" s="727"/>
      <c r="TRN122" s="403"/>
      <c r="TRO122" s="403"/>
      <c r="TSA122" s="727"/>
      <c r="TSD122" s="403"/>
      <c r="TSE122" s="403"/>
      <c r="TSQ122" s="727"/>
      <c r="TST122" s="403"/>
      <c r="TSU122" s="403"/>
      <c r="TTG122" s="727"/>
      <c r="TTJ122" s="403"/>
      <c r="TTK122" s="403"/>
      <c r="TTW122" s="727"/>
      <c r="TTZ122" s="403"/>
      <c r="TUA122" s="403"/>
      <c r="TUM122" s="727"/>
      <c r="TUP122" s="403"/>
      <c r="TUQ122" s="403"/>
      <c r="TVC122" s="727"/>
      <c r="TVF122" s="403"/>
      <c r="TVG122" s="403"/>
      <c r="TVS122" s="727"/>
      <c r="TVV122" s="403"/>
      <c r="TVW122" s="403"/>
      <c r="TWI122" s="727"/>
      <c r="TWL122" s="403"/>
      <c r="TWM122" s="403"/>
      <c r="TWY122" s="727"/>
      <c r="TXB122" s="403"/>
      <c r="TXC122" s="403"/>
      <c r="TXO122" s="727"/>
      <c r="TXR122" s="403"/>
      <c r="TXS122" s="403"/>
      <c r="TYE122" s="727"/>
      <c r="TYH122" s="403"/>
      <c r="TYI122" s="403"/>
      <c r="TYU122" s="727"/>
      <c r="TYX122" s="403"/>
      <c r="TYY122" s="403"/>
      <c r="TZK122" s="727"/>
      <c r="TZN122" s="403"/>
      <c r="TZO122" s="403"/>
      <c r="UAA122" s="727"/>
      <c r="UAD122" s="403"/>
      <c r="UAE122" s="403"/>
      <c r="UAQ122" s="727"/>
      <c r="UAT122" s="403"/>
      <c r="UAU122" s="403"/>
      <c r="UBG122" s="727"/>
      <c r="UBJ122" s="403"/>
      <c r="UBK122" s="403"/>
      <c r="UBW122" s="727"/>
      <c r="UBZ122" s="403"/>
      <c r="UCA122" s="403"/>
      <c r="UCM122" s="727"/>
      <c r="UCP122" s="403"/>
      <c r="UCQ122" s="403"/>
      <c r="UDC122" s="727"/>
      <c r="UDF122" s="403"/>
      <c r="UDG122" s="403"/>
      <c r="UDS122" s="727"/>
      <c r="UDV122" s="403"/>
      <c r="UDW122" s="403"/>
      <c r="UEI122" s="727"/>
      <c r="UEL122" s="403"/>
      <c r="UEM122" s="403"/>
      <c r="UEY122" s="727"/>
      <c r="UFB122" s="403"/>
      <c r="UFC122" s="403"/>
      <c r="UFO122" s="727"/>
      <c r="UFR122" s="403"/>
      <c r="UFS122" s="403"/>
      <c r="UGE122" s="727"/>
      <c r="UGH122" s="403"/>
      <c r="UGI122" s="403"/>
      <c r="UGU122" s="727"/>
      <c r="UGX122" s="403"/>
      <c r="UGY122" s="403"/>
      <c r="UHK122" s="727"/>
      <c r="UHN122" s="403"/>
      <c r="UHO122" s="403"/>
      <c r="UIA122" s="727"/>
      <c r="UID122" s="403"/>
      <c r="UIE122" s="403"/>
      <c r="UIQ122" s="727"/>
      <c r="UIT122" s="403"/>
      <c r="UIU122" s="403"/>
      <c r="UJG122" s="727"/>
      <c r="UJJ122" s="403"/>
      <c r="UJK122" s="403"/>
      <c r="UJW122" s="727"/>
      <c r="UJZ122" s="403"/>
      <c r="UKA122" s="403"/>
      <c r="UKM122" s="727"/>
      <c r="UKP122" s="403"/>
      <c r="UKQ122" s="403"/>
      <c r="ULC122" s="727"/>
      <c r="ULF122" s="403"/>
      <c r="ULG122" s="403"/>
      <c r="ULS122" s="727"/>
      <c r="ULV122" s="403"/>
      <c r="ULW122" s="403"/>
      <c r="UMI122" s="727"/>
      <c r="UML122" s="403"/>
      <c r="UMM122" s="403"/>
      <c r="UMY122" s="727"/>
      <c r="UNB122" s="403"/>
      <c r="UNC122" s="403"/>
      <c r="UNO122" s="727"/>
      <c r="UNR122" s="403"/>
      <c r="UNS122" s="403"/>
      <c r="UOE122" s="727"/>
      <c r="UOH122" s="403"/>
      <c r="UOI122" s="403"/>
      <c r="UOU122" s="727"/>
      <c r="UOX122" s="403"/>
      <c r="UOY122" s="403"/>
      <c r="UPK122" s="727"/>
      <c r="UPN122" s="403"/>
      <c r="UPO122" s="403"/>
      <c r="UQA122" s="727"/>
      <c r="UQD122" s="403"/>
      <c r="UQE122" s="403"/>
      <c r="UQQ122" s="727"/>
      <c r="UQT122" s="403"/>
      <c r="UQU122" s="403"/>
      <c r="URG122" s="727"/>
      <c r="URJ122" s="403"/>
      <c r="URK122" s="403"/>
      <c r="URW122" s="727"/>
      <c r="URZ122" s="403"/>
      <c r="USA122" s="403"/>
      <c r="USM122" s="727"/>
      <c r="USP122" s="403"/>
      <c r="USQ122" s="403"/>
      <c r="UTC122" s="727"/>
      <c r="UTF122" s="403"/>
      <c r="UTG122" s="403"/>
      <c r="UTS122" s="727"/>
      <c r="UTV122" s="403"/>
      <c r="UTW122" s="403"/>
      <c r="UUI122" s="727"/>
      <c r="UUL122" s="403"/>
      <c r="UUM122" s="403"/>
      <c r="UUY122" s="727"/>
      <c r="UVB122" s="403"/>
      <c r="UVC122" s="403"/>
      <c r="UVO122" s="727"/>
      <c r="UVR122" s="403"/>
      <c r="UVS122" s="403"/>
      <c r="UWE122" s="727"/>
      <c r="UWH122" s="403"/>
      <c r="UWI122" s="403"/>
      <c r="UWU122" s="727"/>
      <c r="UWX122" s="403"/>
      <c r="UWY122" s="403"/>
      <c r="UXK122" s="727"/>
      <c r="UXN122" s="403"/>
      <c r="UXO122" s="403"/>
      <c r="UYA122" s="727"/>
      <c r="UYD122" s="403"/>
      <c r="UYE122" s="403"/>
      <c r="UYQ122" s="727"/>
      <c r="UYT122" s="403"/>
      <c r="UYU122" s="403"/>
      <c r="UZG122" s="727"/>
      <c r="UZJ122" s="403"/>
      <c r="UZK122" s="403"/>
      <c r="UZW122" s="727"/>
      <c r="UZZ122" s="403"/>
      <c r="VAA122" s="403"/>
      <c r="VAM122" s="727"/>
      <c r="VAP122" s="403"/>
      <c r="VAQ122" s="403"/>
      <c r="VBC122" s="727"/>
      <c r="VBF122" s="403"/>
      <c r="VBG122" s="403"/>
      <c r="VBS122" s="727"/>
      <c r="VBV122" s="403"/>
      <c r="VBW122" s="403"/>
      <c r="VCI122" s="727"/>
      <c r="VCL122" s="403"/>
      <c r="VCM122" s="403"/>
      <c r="VCY122" s="727"/>
      <c r="VDB122" s="403"/>
      <c r="VDC122" s="403"/>
      <c r="VDO122" s="727"/>
      <c r="VDR122" s="403"/>
      <c r="VDS122" s="403"/>
      <c r="VEE122" s="727"/>
      <c r="VEH122" s="403"/>
      <c r="VEI122" s="403"/>
      <c r="VEU122" s="727"/>
      <c r="VEX122" s="403"/>
      <c r="VEY122" s="403"/>
      <c r="VFK122" s="727"/>
      <c r="VFN122" s="403"/>
      <c r="VFO122" s="403"/>
      <c r="VGA122" s="727"/>
      <c r="VGD122" s="403"/>
      <c r="VGE122" s="403"/>
      <c r="VGQ122" s="727"/>
      <c r="VGT122" s="403"/>
      <c r="VGU122" s="403"/>
      <c r="VHG122" s="727"/>
      <c r="VHJ122" s="403"/>
      <c r="VHK122" s="403"/>
      <c r="VHW122" s="727"/>
      <c r="VHZ122" s="403"/>
      <c r="VIA122" s="403"/>
      <c r="VIM122" s="727"/>
      <c r="VIP122" s="403"/>
      <c r="VIQ122" s="403"/>
      <c r="VJC122" s="727"/>
      <c r="VJF122" s="403"/>
      <c r="VJG122" s="403"/>
      <c r="VJS122" s="727"/>
      <c r="VJV122" s="403"/>
      <c r="VJW122" s="403"/>
      <c r="VKI122" s="727"/>
      <c r="VKL122" s="403"/>
      <c r="VKM122" s="403"/>
      <c r="VKY122" s="727"/>
      <c r="VLB122" s="403"/>
      <c r="VLC122" s="403"/>
      <c r="VLO122" s="727"/>
      <c r="VLR122" s="403"/>
      <c r="VLS122" s="403"/>
      <c r="VME122" s="727"/>
      <c r="VMH122" s="403"/>
      <c r="VMI122" s="403"/>
      <c r="VMU122" s="727"/>
      <c r="VMX122" s="403"/>
      <c r="VMY122" s="403"/>
      <c r="VNK122" s="727"/>
      <c r="VNN122" s="403"/>
      <c r="VNO122" s="403"/>
      <c r="VOA122" s="727"/>
      <c r="VOD122" s="403"/>
      <c r="VOE122" s="403"/>
      <c r="VOQ122" s="727"/>
      <c r="VOT122" s="403"/>
      <c r="VOU122" s="403"/>
      <c r="VPG122" s="727"/>
      <c r="VPJ122" s="403"/>
      <c r="VPK122" s="403"/>
      <c r="VPW122" s="727"/>
      <c r="VPZ122" s="403"/>
      <c r="VQA122" s="403"/>
      <c r="VQM122" s="727"/>
      <c r="VQP122" s="403"/>
      <c r="VQQ122" s="403"/>
      <c r="VRC122" s="727"/>
      <c r="VRF122" s="403"/>
      <c r="VRG122" s="403"/>
      <c r="VRS122" s="727"/>
      <c r="VRV122" s="403"/>
      <c r="VRW122" s="403"/>
      <c r="VSI122" s="727"/>
      <c r="VSL122" s="403"/>
      <c r="VSM122" s="403"/>
      <c r="VSY122" s="727"/>
      <c r="VTB122" s="403"/>
      <c r="VTC122" s="403"/>
      <c r="VTO122" s="727"/>
      <c r="VTR122" s="403"/>
      <c r="VTS122" s="403"/>
      <c r="VUE122" s="727"/>
      <c r="VUH122" s="403"/>
      <c r="VUI122" s="403"/>
      <c r="VUU122" s="727"/>
      <c r="VUX122" s="403"/>
      <c r="VUY122" s="403"/>
      <c r="VVK122" s="727"/>
      <c r="VVN122" s="403"/>
      <c r="VVO122" s="403"/>
      <c r="VWA122" s="727"/>
      <c r="VWD122" s="403"/>
      <c r="VWE122" s="403"/>
      <c r="VWQ122" s="727"/>
      <c r="VWT122" s="403"/>
      <c r="VWU122" s="403"/>
      <c r="VXG122" s="727"/>
      <c r="VXJ122" s="403"/>
      <c r="VXK122" s="403"/>
      <c r="VXW122" s="727"/>
      <c r="VXZ122" s="403"/>
      <c r="VYA122" s="403"/>
      <c r="VYM122" s="727"/>
      <c r="VYP122" s="403"/>
      <c r="VYQ122" s="403"/>
      <c r="VZC122" s="727"/>
      <c r="VZF122" s="403"/>
      <c r="VZG122" s="403"/>
      <c r="VZS122" s="727"/>
      <c r="VZV122" s="403"/>
      <c r="VZW122" s="403"/>
      <c r="WAI122" s="727"/>
      <c r="WAL122" s="403"/>
      <c r="WAM122" s="403"/>
      <c r="WAY122" s="727"/>
      <c r="WBB122" s="403"/>
      <c r="WBC122" s="403"/>
      <c r="WBO122" s="727"/>
      <c r="WBR122" s="403"/>
      <c r="WBS122" s="403"/>
      <c r="WCE122" s="727"/>
      <c r="WCH122" s="403"/>
      <c r="WCI122" s="403"/>
      <c r="WCU122" s="727"/>
      <c r="WCX122" s="403"/>
      <c r="WCY122" s="403"/>
      <c r="WDK122" s="727"/>
      <c r="WDN122" s="403"/>
      <c r="WDO122" s="403"/>
      <c r="WEA122" s="727"/>
      <c r="WED122" s="403"/>
      <c r="WEE122" s="403"/>
      <c r="WEQ122" s="727"/>
      <c r="WET122" s="403"/>
      <c r="WEU122" s="403"/>
      <c r="WFG122" s="727"/>
      <c r="WFJ122" s="403"/>
      <c r="WFK122" s="403"/>
      <c r="WFW122" s="727"/>
      <c r="WFZ122" s="403"/>
      <c r="WGA122" s="403"/>
      <c r="WGM122" s="727"/>
      <c r="WGP122" s="403"/>
      <c r="WGQ122" s="403"/>
      <c r="WHC122" s="727"/>
      <c r="WHF122" s="403"/>
      <c r="WHG122" s="403"/>
      <c r="WHS122" s="727"/>
      <c r="WHV122" s="403"/>
      <c r="WHW122" s="403"/>
      <c r="WII122" s="727"/>
      <c r="WIL122" s="403"/>
      <c r="WIM122" s="403"/>
      <c r="WIY122" s="727"/>
      <c r="WJB122" s="403"/>
      <c r="WJC122" s="403"/>
      <c r="WJO122" s="727"/>
      <c r="WJR122" s="403"/>
      <c r="WJS122" s="403"/>
      <c r="WKE122" s="727"/>
      <c r="WKH122" s="403"/>
      <c r="WKI122" s="403"/>
      <c r="WKU122" s="727"/>
      <c r="WKX122" s="403"/>
      <c r="WKY122" s="403"/>
      <c r="WLK122" s="727"/>
      <c r="WLN122" s="403"/>
      <c r="WLO122" s="403"/>
      <c r="WMA122" s="727"/>
      <c r="WMD122" s="403"/>
      <c r="WME122" s="403"/>
      <c r="WMQ122" s="727"/>
      <c r="WMT122" s="403"/>
      <c r="WMU122" s="403"/>
      <c r="WNG122" s="727"/>
      <c r="WNJ122" s="403"/>
      <c r="WNK122" s="403"/>
      <c r="WNW122" s="727"/>
      <c r="WNZ122" s="403"/>
      <c r="WOA122" s="403"/>
      <c r="WOM122" s="727"/>
      <c r="WOP122" s="403"/>
      <c r="WOQ122" s="403"/>
      <c r="WPC122" s="727"/>
      <c r="WPF122" s="403"/>
      <c r="WPG122" s="403"/>
      <c r="WPS122" s="727"/>
      <c r="WPV122" s="403"/>
      <c r="WPW122" s="403"/>
      <c r="WQI122" s="727"/>
      <c r="WQL122" s="403"/>
      <c r="WQM122" s="403"/>
      <c r="WQY122" s="727"/>
      <c r="WRB122" s="403"/>
      <c r="WRC122" s="403"/>
      <c r="WRO122" s="727"/>
      <c r="WRR122" s="403"/>
      <c r="WRS122" s="403"/>
      <c r="WSE122" s="727"/>
      <c r="WSH122" s="403"/>
      <c r="WSI122" s="403"/>
      <c r="WSU122" s="727"/>
      <c r="WSX122" s="403"/>
      <c r="WSY122" s="403"/>
      <c r="WTK122" s="727"/>
      <c r="WTN122" s="403"/>
      <c r="WTO122" s="403"/>
      <c r="WUA122" s="727"/>
      <c r="WUD122" s="403"/>
      <c r="WUE122" s="403"/>
      <c r="WUQ122" s="727"/>
      <c r="WUT122" s="403"/>
      <c r="WUU122" s="403"/>
      <c r="WVG122" s="727"/>
      <c r="WVJ122" s="403"/>
      <c r="WVK122" s="403"/>
      <c r="WVW122" s="727"/>
      <c r="WVZ122" s="403"/>
      <c r="WWA122" s="403"/>
      <c r="WWM122" s="727"/>
      <c r="WWP122" s="403"/>
      <c r="WWQ122" s="403"/>
      <c r="WXC122" s="727"/>
      <c r="WXF122" s="403"/>
      <c r="WXG122" s="403"/>
      <c r="WXS122" s="727"/>
      <c r="WXV122" s="403"/>
      <c r="WXW122" s="403"/>
      <c r="WYI122" s="727"/>
      <c r="WYL122" s="403"/>
      <c r="WYM122" s="403"/>
      <c r="WYY122" s="727"/>
      <c r="WZB122" s="403"/>
      <c r="WZC122" s="403"/>
      <c r="WZO122" s="727"/>
      <c r="WZR122" s="403"/>
      <c r="WZS122" s="403"/>
      <c r="XAE122" s="727"/>
      <c r="XAH122" s="403"/>
      <c r="XAI122" s="403"/>
      <c r="XAU122" s="727"/>
      <c r="XAX122" s="403"/>
      <c r="XAY122" s="403"/>
      <c r="XBK122" s="727"/>
      <c r="XBN122" s="403"/>
      <c r="XBO122" s="403"/>
      <c r="XCA122" s="727"/>
      <c r="XCD122" s="403"/>
      <c r="XCE122" s="403"/>
      <c r="XCQ122" s="727"/>
      <c r="XCT122" s="403"/>
      <c r="XCU122" s="403"/>
      <c r="XDG122" s="727"/>
      <c r="XDJ122" s="403"/>
      <c r="XDK122" s="403"/>
      <c r="XDW122" s="727"/>
      <c r="XDZ122" s="403"/>
      <c r="XEA122" s="403"/>
      <c r="XEM122" s="727"/>
      <c r="XEP122" s="403"/>
      <c r="XEQ122" s="403"/>
      <c r="XFC122" s="727"/>
    </row>
    <row r="123" spans="1:1023 1026:2047 2050:3071 3074:4095 4098:5119 5122:6143 6146:7167 7170:8191 8194:9215 9218:10239 10242:11263 11266:12287 12290:13311 13314:14335 14338:15359 15362:16383" s="94" customFormat="1">
      <c r="A123" s="566" t="s">
        <v>15</v>
      </c>
      <c r="B123" s="579">
        <v>45912</v>
      </c>
      <c r="C123" s="579">
        <v>45912</v>
      </c>
      <c r="D123" s="566" t="s">
        <v>485</v>
      </c>
      <c r="E123" s="566" t="s">
        <v>486</v>
      </c>
      <c r="F123" s="566">
        <v>53</v>
      </c>
      <c r="G123" s="566" t="s">
        <v>500</v>
      </c>
      <c r="H123" s="566">
        <v>1700</v>
      </c>
      <c r="I123" s="566">
        <v>15</v>
      </c>
      <c r="J123" s="566">
        <v>0</v>
      </c>
      <c r="K123" s="566">
        <v>0</v>
      </c>
      <c r="L123" s="566">
        <v>0</v>
      </c>
      <c r="M123" s="566">
        <v>0</v>
      </c>
      <c r="N123" s="566">
        <f t="shared" ref="N123" si="120">SUM(H123:M123)</f>
        <v>1715</v>
      </c>
      <c r="O123" s="561">
        <f t="shared" ref="O123" si="121">N123/F123</f>
        <v>32.358490566037737</v>
      </c>
      <c r="P123" s="566" t="s">
        <v>1283</v>
      </c>
      <c r="R123" s="403"/>
      <c r="S123" s="403"/>
      <c r="AE123" s="727"/>
      <c r="AH123" s="403"/>
      <c r="AI123" s="403"/>
      <c r="AU123" s="727"/>
      <c r="AX123" s="403"/>
      <c r="AY123" s="403"/>
      <c r="BK123" s="727"/>
      <c r="BN123" s="403"/>
      <c r="BO123" s="403"/>
      <c r="CA123" s="727"/>
      <c r="CD123" s="403"/>
      <c r="CE123" s="403"/>
      <c r="CQ123" s="727"/>
      <c r="CT123" s="403"/>
      <c r="CU123" s="403"/>
      <c r="DG123" s="727"/>
      <c r="DJ123" s="403"/>
      <c r="DK123" s="403"/>
      <c r="DW123" s="727"/>
      <c r="DZ123" s="403"/>
      <c r="EA123" s="403"/>
      <c r="EM123" s="727"/>
      <c r="EP123" s="403"/>
      <c r="EQ123" s="403"/>
      <c r="FC123" s="727"/>
      <c r="FF123" s="403"/>
      <c r="FG123" s="403"/>
      <c r="FS123" s="727"/>
      <c r="FV123" s="403"/>
      <c r="FW123" s="403"/>
      <c r="GI123" s="727"/>
      <c r="GL123" s="403"/>
      <c r="GM123" s="403"/>
      <c r="GY123" s="727"/>
      <c r="HB123" s="403"/>
      <c r="HC123" s="403"/>
      <c r="HO123" s="727"/>
      <c r="HR123" s="403"/>
      <c r="HS123" s="403"/>
      <c r="IE123" s="727"/>
      <c r="IH123" s="403"/>
      <c r="II123" s="403"/>
      <c r="IU123" s="727"/>
      <c r="IX123" s="403"/>
      <c r="IY123" s="403"/>
      <c r="JK123" s="727"/>
      <c r="JN123" s="403"/>
      <c r="JO123" s="403"/>
      <c r="KA123" s="727"/>
      <c r="KD123" s="403"/>
      <c r="KE123" s="403"/>
      <c r="KQ123" s="727"/>
      <c r="KT123" s="403"/>
      <c r="KU123" s="403"/>
      <c r="LG123" s="727"/>
      <c r="LJ123" s="403"/>
      <c r="LK123" s="403"/>
      <c r="LW123" s="727"/>
      <c r="LZ123" s="403"/>
      <c r="MA123" s="403"/>
      <c r="MM123" s="727"/>
      <c r="MP123" s="403"/>
      <c r="MQ123" s="403"/>
      <c r="NC123" s="727"/>
      <c r="NF123" s="403"/>
      <c r="NG123" s="403"/>
      <c r="NS123" s="727"/>
      <c r="NV123" s="403"/>
      <c r="NW123" s="403"/>
      <c r="OI123" s="727"/>
      <c r="OL123" s="403"/>
      <c r="OM123" s="403"/>
      <c r="OY123" s="727"/>
      <c r="PB123" s="403"/>
      <c r="PC123" s="403"/>
      <c r="PO123" s="727"/>
      <c r="PR123" s="403"/>
      <c r="PS123" s="403"/>
      <c r="QE123" s="727"/>
      <c r="QH123" s="403"/>
      <c r="QI123" s="403"/>
      <c r="QU123" s="727"/>
      <c r="QX123" s="403"/>
      <c r="QY123" s="403"/>
      <c r="RK123" s="727"/>
      <c r="RN123" s="403"/>
      <c r="RO123" s="403"/>
      <c r="SA123" s="727"/>
      <c r="SD123" s="403"/>
      <c r="SE123" s="403"/>
      <c r="SQ123" s="727"/>
      <c r="ST123" s="403"/>
      <c r="SU123" s="403"/>
      <c r="TG123" s="727"/>
      <c r="TJ123" s="403"/>
      <c r="TK123" s="403"/>
      <c r="TW123" s="727"/>
      <c r="TZ123" s="403"/>
      <c r="UA123" s="403"/>
      <c r="UM123" s="727"/>
      <c r="UP123" s="403"/>
      <c r="UQ123" s="403"/>
      <c r="VC123" s="727"/>
      <c r="VF123" s="403"/>
      <c r="VG123" s="403"/>
      <c r="VS123" s="727"/>
      <c r="VV123" s="403"/>
      <c r="VW123" s="403"/>
      <c r="WI123" s="727"/>
      <c r="WL123" s="403"/>
      <c r="WM123" s="403"/>
      <c r="WY123" s="727"/>
      <c r="XB123" s="403"/>
      <c r="XC123" s="403"/>
      <c r="XO123" s="727"/>
      <c r="XR123" s="403"/>
      <c r="XS123" s="403"/>
      <c r="YE123" s="727"/>
      <c r="YH123" s="403"/>
      <c r="YI123" s="403"/>
      <c r="YU123" s="727"/>
      <c r="YX123" s="403"/>
      <c r="YY123" s="403"/>
      <c r="ZK123" s="727"/>
      <c r="ZN123" s="403"/>
      <c r="ZO123" s="403"/>
      <c r="AAA123" s="727"/>
      <c r="AAD123" s="403"/>
      <c r="AAE123" s="403"/>
      <c r="AAQ123" s="727"/>
      <c r="AAT123" s="403"/>
      <c r="AAU123" s="403"/>
      <c r="ABG123" s="727"/>
      <c r="ABJ123" s="403"/>
      <c r="ABK123" s="403"/>
      <c r="ABW123" s="727"/>
      <c r="ABZ123" s="403"/>
      <c r="ACA123" s="403"/>
      <c r="ACM123" s="727"/>
      <c r="ACP123" s="403"/>
      <c r="ACQ123" s="403"/>
      <c r="ADC123" s="727"/>
      <c r="ADF123" s="403"/>
      <c r="ADG123" s="403"/>
      <c r="ADS123" s="727"/>
      <c r="ADV123" s="403"/>
      <c r="ADW123" s="403"/>
      <c r="AEI123" s="727"/>
      <c r="AEL123" s="403"/>
      <c r="AEM123" s="403"/>
      <c r="AEY123" s="727"/>
      <c r="AFB123" s="403"/>
      <c r="AFC123" s="403"/>
      <c r="AFO123" s="727"/>
      <c r="AFR123" s="403"/>
      <c r="AFS123" s="403"/>
      <c r="AGE123" s="727"/>
      <c r="AGH123" s="403"/>
      <c r="AGI123" s="403"/>
      <c r="AGU123" s="727"/>
      <c r="AGX123" s="403"/>
      <c r="AGY123" s="403"/>
      <c r="AHK123" s="727"/>
      <c r="AHN123" s="403"/>
      <c r="AHO123" s="403"/>
      <c r="AIA123" s="727"/>
      <c r="AID123" s="403"/>
      <c r="AIE123" s="403"/>
      <c r="AIQ123" s="727"/>
      <c r="AIT123" s="403"/>
      <c r="AIU123" s="403"/>
      <c r="AJG123" s="727"/>
      <c r="AJJ123" s="403"/>
      <c r="AJK123" s="403"/>
      <c r="AJW123" s="727"/>
      <c r="AJZ123" s="403"/>
      <c r="AKA123" s="403"/>
      <c r="AKM123" s="727"/>
      <c r="AKP123" s="403"/>
      <c r="AKQ123" s="403"/>
      <c r="ALC123" s="727"/>
      <c r="ALF123" s="403"/>
      <c r="ALG123" s="403"/>
      <c r="ALS123" s="727"/>
      <c r="ALV123" s="403"/>
      <c r="ALW123" s="403"/>
      <c r="AMI123" s="727"/>
      <c r="AML123" s="403"/>
      <c r="AMM123" s="403"/>
      <c r="AMY123" s="727"/>
      <c r="ANB123" s="403"/>
      <c r="ANC123" s="403"/>
      <c r="ANO123" s="727"/>
      <c r="ANR123" s="403"/>
      <c r="ANS123" s="403"/>
      <c r="AOE123" s="727"/>
      <c r="AOH123" s="403"/>
      <c r="AOI123" s="403"/>
      <c r="AOU123" s="727"/>
      <c r="AOX123" s="403"/>
      <c r="AOY123" s="403"/>
      <c r="APK123" s="727"/>
      <c r="APN123" s="403"/>
      <c r="APO123" s="403"/>
      <c r="AQA123" s="727"/>
      <c r="AQD123" s="403"/>
      <c r="AQE123" s="403"/>
      <c r="AQQ123" s="727"/>
      <c r="AQT123" s="403"/>
      <c r="AQU123" s="403"/>
      <c r="ARG123" s="727"/>
      <c r="ARJ123" s="403"/>
      <c r="ARK123" s="403"/>
      <c r="ARW123" s="727"/>
      <c r="ARZ123" s="403"/>
      <c r="ASA123" s="403"/>
      <c r="ASM123" s="727"/>
      <c r="ASP123" s="403"/>
      <c r="ASQ123" s="403"/>
      <c r="ATC123" s="727"/>
      <c r="ATF123" s="403"/>
      <c r="ATG123" s="403"/>
      <c r="ATS123" s="727"/>
      <c r="ATV123" s="403"/>
      <c r="ATW123" s="403"/>
      <c r="AUI123" s="727"/>
      <c r="AUL123" s="403"/>
      <c r="AUM123" s="403"/>
      <c r="AUY123" s="727"/>
      <c r="AVB123" s="403"/>
      <c r="AVC123" s="403"/>
      <c r="AVO123" s="727"/>
      <c r="AVR123" s="403"/>
      <c r="AVS123" s="403"/>
      <c r="AWE123" s="727"/>
      <c r="AWH123" s="403"/>
      <c r="AWI123" s="403"/>
      <c r="AWU123" s="727"/>
      <c r="AWX123" s="403"/>
      <c r="AWY123" s="403"/>
      <c r="AXK123" s="727"/>
      <c r="AXN123" s="403"/>
      <c r="AXO123" s="403"/>
      <c r="AYA123" s="727"/>
      <c r="AYD123" s="403"/>
      <c r="AYE123" s="403"/>
      <c r="AYQ123" s="727"/>
      <c r="AYT123" s="403"/>
      <c r="AYU123" s="403"/>
      <c r="AZG123" s="727"/>
      <c r="AZJ123" s="403"/>
      <c r="AZK123" s="403"/>
      <c r="AZW123" s="727"/>
      <c r="AZZ123" s="403"/>
      <c r="BAA123" s="403"/>
      <c r="BAM123" s="727"/>
      <c r="BAP123" s="403"/>
      <c r="BAQ123" s="403"/>
      <c r="BBC123" s="727"/>
      <c r="BBF123" s="403"/>
      <c r="BBG123" s="403"/>
      <c r="BBS123" s="727"/>
      <c r="BBV123" s="403"/>
      <c r="BBW123" s="403"/>
      <c r="BCI123" s="727"/>
      <c r="BCL123" s="403"/>
      <c r="BCM123" s="403"/>
      <c r="BCY123" s="727"/>
      <c r="BDB123" s="403"/>
      <c r="BDC123" s="403"/>
      <c r="BDO123" s="727"/>
      <c r="BDR123" s="403"/>
      <c r="BDS123" s="403"/>
      <c r="BEE123" s="727"/>
      <c r="BEH123" s="403"/>
      <c r="BEI123" s="403"/>
      <c r="BEU123" s="727"/>
      <c r="BEX123" s="403"/>
      <c r="BEY123" s="403"/>
      <c r="BFK123" s="727"/>
      <c r="BFN123" s="403"/>
      <c r="BFO123" s="403"/>
      <c r="BGA123" s="727"/>
      <c r="BGD123" s="403"/>
      <c r="BGE123" s="403"/>
      <c r="BGQ123" s="727"/>
      <c r="BGT123" s="403"/>
      <c r="BGU123" s="403"/>
      <c r="BHG123" s="727"/>
      <c r="BHJ123" s="403"/>
      <c r="BHK123" s="403"/>
      <c r="BHW123" s="727"/>
      <c r="BHZ123" s="403"/>
      <c r="BIA123" s="403"/>
      <c r="BIM123" s="727"/>
      <c r="BIP123" s="403"/>
      <c r="BIQ123" s="403"/>
      <c r="BJC123" s="727"/>
      <c r="BJF123" s="403"/>
      <c r="BJG123" s="403"/>
      <c r="BJS123" s="727"/>
      <c r="BJV123" s="403"/>
      <c r="BJW123" s="403"/>
      <c r="BKI123" s="727"/>
      <c r="BKL123" s="403"/>
      <c r="BKM123" s="403"/>
      <c r="BKY123" s="727"/>
      <c r="BLB123" s="403"/>
      <c r="BLC123" s="403"/>
      <c r="BLO123" s="727"/>
      <c r="BLR123" s="403"/>
      <c r="BLS123" s="403"/>
      <c r="BME123" s="727"/>
      <c r="BMH123" s="403"/>
      <c r="BMI123" s="403"/>
      <c r="BMU123" s="727"/>
      <c r="BMX123" s="403"/>
      <c r="BMY123" s="403"/>
      <c r="BNK123" s="727"/>
      <c r="BNN123" s="403"/>
      <c r="BNO123" s="403"/>
      <c r="BOA123" s="727"/>
      <c r="BOD123" s="403"/>
      <c r="BOE123" s="403"/>
      <c r="BOQ123" s="727"/>
      <c r="BOT123" s="403"/>
      <c r="BOU123" s="403"/>
      <c r="BPG123" s="727"/>
      <c r="BPJ123" s="403"/>
      <c r="BPK123" s="403"/>
      <c r="BPW123" s="727"/>
      <c r="BPZ123" s="403"/>
      <c r="BQA123" s="403"/>
      <c r="BQM123" s="727"/>
      <c r="BQP123" s="403"/>
      <c r="BQQ123" s="403"/>
      <c r="BRC123" s="727"/>
      <c r="BRF123" s="403"/>
      <c r="BRG123" s="403"/>
      <c r="BRS123" s="727"/>
      <c r="BRV123" s="403"/>
      <c r="BRW123" s="403"/>
      <c r="BSI123" s="727"/>
      <c r="BSL123" s="403"/>
      <c r="BSM123" s="403"/>
      <c r="BSY123" s="727"/>
      <c r="BTB123" s="403"/>
      <c r="BTC123" s="403"/>
      <c r="BTO123" s="727"/>
      <c r="BTR123" s="403"/>
      <c r="BTS123" s="403"/>
      <c r="BUE123" s="727"/>
      <c r="BUH123" s="403"/>
      <c r="BUI123" s="403"/>
      <c r="BUU123" s="727"/>
      <c r="BUX123" s="403"/>
      <c r="BUY123" s="403"/>
      <c r="BVK123" s="727"/>
      <c r="BVN123" s="403"/>
      <c r="BVO123" s="403"/>
      <c r="BWA123" s="727"/>
      <c r="BWD123" s="403"/>
      <c r="BWE123" s="403"/>
      <c r="BWQ123" s="727"/>
      <c r="BWT123" s="403"/>
      <c r="BWU123" s="403"/>
      <c r="BXG123" s="727"/>
      <c r="BXJ123" s="403"/>
      <c r="BXK123" s="403"/>
      <c r="BXW123" s="727"/>
      <c r="BXZ123" s="403"/>
      <c r="BYA123" s="403"/>
      <c r="BYM123" s="727"/>
      <c r="BYP123" s="403"/>
      <c r="BYQ123" s="403"/>
      <c r="BZC123" s="727"/>
      <c r="BZF123" s="403"/>
      <c r="BZG123" s="403"/>
      <c r="BZS123" s="727"/>
      <c r="BZV123" s="403"/>
      <c r="BZW123" s="403"/>
      <c r="CAI123" s="727"/>
      <c r="CAL123" s="403"/>
      <c r="CAM123" s="403"/>
      <c r="CAY123" s="727"/>
      <c r="CBB123" s="403"/>
      <c r="CBC123" s="403"/>
      <c r="CBO123" s="727"/>
      <c r="CBR123" s="403"/>
      <c r="CBS123" s="403"/>
      <c r="CCE123" s="727"/>
      <c r="CCH123" s="403"/>
      <c r="CCI123" s="403"/>
      <c r="CCU123" s="727"/>
      <c r="CCX123" s="403"/>
      <c r="CCY123" s="403"/>
      <c r="CDK123" s="727"/>
      <c r="CDN123" s="403"/>
      <c r="CDO123" s="403"/>
      <c r="CEA123" s="727"/>
      <c r="CED123" s="403"/>
      <c r="CEE123" s="403"/>
      <c r="CEQ123" s="727"/>
      <c r="CET123" s="403"/>
      <c r="CEU123" s="403"/>
      <c r="CFG123" s="727"/>
      <c r="CFJ123" s="403"/>
      <c r="CFK123" s="403"/>
      <c r="CFW123" s="727"/>
      <c r="CFZ123" s="403"/>
      <c r="CGA123" s="403"/>
      <c r="CGM123" s="727"/>
      <c r="CGP123" s="403"/>
      <c r="CGQ123" s="403"/>
      <c r="CHC123" s="727"/>
      <c r="CHF123" s="403"/>
      <c r="CHG123" s="403"/>
      <c r="CHS123" s="727"/>
      <c r="CHV123" s="403"/>
      <c r="CHW123" s="403"/>
      <c r="CII123" s="727"/>
      <c r="CIL123" s="403"/>
      <c r="CIM123" s="403"/>
      <c r="CIY123" s="727"/>
      <c r="CJB123" s="403"/>
      <c r="CJC123" s="403"/>
      <c r="CJO123" s="727"/>
      <c r="CJR123" s="403"/>
      <c r="CJS123" s="403"/>
      <c r="CKE123" s="727"/>
      <c r="CKH123" s="403"/>
      <c r="CKI123" s="403"/>
      <c r="CKU123" s="727"/>
      <c r="CKX123" s="403"/>
      <c r="CKY123" s="403"/>
      <c r="CLK123" s="727"/>
      <c r="CLN123" s="403"/>
      <c r="CLO123" s="403"/>
      <c r="CMA123" s="727"/>
      <c r="CMD123" s="403"/>
      <c r="CME123" s="403"/>
      <c r="CMQ123" s="727"/>
      <c r="CMT123" s="403"/>
      <c r="CMU123" s="403"/>
      <c r="CNG123" s="727"/>
      <c r="CNJ123" s="403"/>
      <c r="CNK123" s="403"/>
      <c r="CNW123" s="727"/>
      <c r="CNZ123" s="403"/>
      <c r="COA123" s="403"/>
      <c r="COM123" s="727"/>
      <c r="COP123" s="403"/>
      <c r="COQ123" s="403"/>
      <c r="CPC123" s="727"/>
      <c r="CPF123" s="403"/>
      <c r="CPG123" s="403"/>
      <c r="CPS123" s="727"/>
      <c r="CPV123" s="403"/>
      <c r="CPW123" s="403"/>
      <c r="CQI123" s="727"/>
      <c r="CQL123" s="403"/>
      <c r="CQM123" s="403"/>
      <c r="CQY123" s="727"/>
      <c r="CRB123" s="403"/>
      <c r="CRC123" s="403"/>
      <c r="CRO123" s="727"/>
      <c r="CRR123" s="403"/>
      <c r="CRS123" s="403"/>
      <c r="CSE123" s="727"/>
      <c r="CSH123" s="403"/>
      <c r="CSI123" s="403"/>
      <c r="CSU123" s="727"/>
      <c r="CSX123" s="403"/>
      <c r="CSY123" s="403"/>
      <c r="CTK123" s="727"/>
      <c r="CTN123" s="403"/>
      <c r="CTO123" s="403"/>
      <c r="CUA123" s="727"/>
      <c r="CUD123" s="403"/>
      <c r="CUE123" s="403"/>
      <c r="CUQ123" s="727"/>
      <c r="CUT123" s="403"/>
      <c r="CUU123" s="403"/>
      <c r="CVG123" s="727"/>
      <c r="CVJ123" s="403"/>
      <c r="CVK123" s="403"/>
      <c r="CVW123" s="727"/>
      <c r="CVZ123" s="403"/>
      <c r="CWA123" s="403"/>
      <c r="CWM123" s="727"/>
      <c r="CWP123" s="403"/>
      <c r="CWQ123" s="403"/>
      <c r="CXC123" s="727"/>
      <c r="CXF123" s="403"/>
      <c r="CXG123" s="403"/>
      <c r="CXS123" s="727"/>
      <c r="CXV123" s="403"/>
      <c r="CXW123" s="403"/>
      <c r="CYI123" s="727"/>
      <c r="CYL123" s="403"/>
      <c r="CYM123" s="403"/>
      <c r="CYY123" s="727"/>
      <c r="CZB123" s="403"/>
      <c r="CZC123" s="403"/>
      <c r="CZO123" s="727"/>
      <c r="CZR123" s="403"/>
      <c r="CZS123" s="403"/>
      <c r="DAE123" s="727"/>
      <c r="DAH123" s="403"/>
      <c r="DAI123" s="403"/>
      <c r="DAU123" s="727"/>
      <c r="DAX123" s="403"/>
      <c r="DAY123" s="403"/>
      <c r="DBK123" s="727"/>
      <c r="DBN123" s="403"/>
      <c r="DBO123" s="403"/>
      <c r="DCA123" s="727"/>
      <c r="DCD123" s="403"/>
      <c r="DCE123" s="403"/>
      <c r="DCQ123" s="727"/>
      <c r="DCT123" s="403"/>
      <c r="DCU123" s="403"/>
      <c r="DDG123" s="727"/>
      <c r="DDJ123" s="403"/>
      <c r="DDK123" s="403"/>
      <c r="DDW123" s="727"/>
      <c r="DDZ123" s="403"/>
      <c r="DEA123" s="403"/>
      <c r="DEM123" s="727"/>
      <c r="DEP123" s="403"/>
      <c r="DEQ123" s="403"/>
      <c r="DFC123" s="727"/>
      <c r="DFF123" s="403"/>
      <c r="DFG123" s="403"/>
      <c r="DFS123" s="727"/>
      <c r="DFV123" s="403"/>
      <c r="DFW123" s="403"/>
      <c r="DGI123" s="727"/>
      <c r="DGL123" s="403"/>
      <c r="DGM123" s="403"/>
      <c r="DGY123" s="727"/>
      <c r="DHB123" s="403"/>
      <c r="DHC123" s="403"/>
      <c r="DHO123" s="727"/>
      <c r="DHR123" s="403"/>
      <c r="DHS123" s="403"/>
      <c r="DIE123" s="727"/>
      <c r="DIH123" s="403"/>
      <c r="DII123" s="403"/>
      <c r="DIU123" s="727"/>
      <c r="DIX123" s="403"/>
      <c r="DIY123" s="403"/>
      <c r="DJK123" s="727"/>
      <c r="DJN123" s="403"/>
      <c r="DJO123" s="403"/>
      <c r="DKA123" s="727"/>
      <c r="DKD123" s="403"/>
      <c r="DKE123" s="403"/>
      <c r="DKQ123" s="727"/>
      <c r="DKT123" s="403"/>
      <c r="DKU123" s="403"/>
      <c r="DLG123" s="727"/>
      <c r="DLJ123" s="403"/>
      <c r="DLK123" s="403"/>
      <c r="DLW123" s="727"/>
      <c r="DLZ123" s="403"/>
      <c r="DMA123" s="403"/>
      <c r="DMM123" s="727"/>
      <c r="DMP123" s="403"/>
      <c r="DMQ123" s="403"/>
      <c r="DNC123" s="727"/>
      <c r="DNF123" s="403"/>
      <c r="DNG123" s="403"/>
      <c r="DNS123" s="727"/>
      <c r="DNV123" s="403"/>
      <c r="DNW123" s="403"/>
      <c r="DOI123" s="727"/>
      <c r="DOL123" s="403"/>
      <c r="DOM123" s="403"/>
      <c r="DOY123" s="727"/>
      <c r="DPB123" s="403"/>
      <c r="DPC123" s="403"/>
      <c r="DPO123" s="727"/>
      <c r="DPR123" s="403"/>
      <c r="DPS123" s="403"/>
      <c r="DQE123" s="727"/>
      <c r="DQH123" s="403"/>
      <c r="DQI123" s="403"/>
      <c r="DQU123" s="727"/>
      <c r="DQX123" s="403"/>
      <c r="DQY123" s="403"/>
      <c r="DRK123" s="727"/>
      <c r="DRN123" s="403"/>
      <c r="DRO123" s="403"/>
      <c r="DSA123" s="727"/>
      <c r="DSD123" s="403"/>
      <c r="DSE123" s="403"/>
      <c r="DSQ123" s="727"/>
      <c r="DST123" s="403"/>
      <c r="DSU123" s="403"/>
      <c r="DTG123" s="727"/>
      <c r="DTJ123" s="403"/>
      <c r="DTK123" s="403"/>
      <c r="DTW123" s="727"/>
      <c r="DTZ123" s="403"/>
      <c r="DUA123" s="403"/>
      <c r="DUM123" s="727"/>
      <c r="DUP123" s="403"/>
      <c r="DUQ123" s="403"/>
      <c r="DVC123" s="727"/>
      <c r="DVF123" s="403"/>
      <c r="DVG123" s="403"/>
      <c r="DVS123" s="727"/>
      <c r="DVV123" s="403"/>
      <c r="DVW123" s="403"/>
      <c r="DWI123" s="727"/>
      <c r="DWL123" s="403"/>
      <c r="DWM123" s="403"/>
      <c r="DWY123" s="727"/>
      <c r="DXB123" s="403"/>
      <c r="DXC123" s="403"/>
      <c r="DXO123" s="727"/>
      <c r="DXR123" s="403"/>
      <c r="DXS123" s="403"/>
      <c r="DYE123" s="727"/>
      <c r="DYH123" s="403"/>
      <c r="DYI123" s="403"/>
      <c r="DYU123" s="727"/>
      <c r="DYX123" s="403"/>
      <c r="DYY123" s="403"/>
      <c r="DZK123" s="727"/>
      <c r="DZN123" s="403"/>
      <c r="DZO123" s="403"/>
      <c r="EAA123" s="727"/>
      <c r="EAD123" s="403"/>
      <c r="EAE123" s="403"/>
      <c r="EAQ123" s="727"/>
      <c r="EAT123" s="403"/>
      <c r="EAU123" s="403"/>
      <c r="EBG123" s="727"/>
      <c r="EBJ123" s="403"/>
      <c r="EBK123" s="403"/>
      <c r="EBW123" s="727"/>
      <c r="EBZ123" s="403"/>
      <c r="ECA123" s="403"/>
      <c r="ECM123" s="727"/>
      <c r="ECP123" s="403"/>
      <c r="ECQ123" s="403"/>
      <c r="EDC123" s="727"/>
      <c r="EDF123" s="403"/>
      <c r="EDG123" s="403"/>
      <c r="EDS123" s="727"/>
      <c r="EDV123" s="403"/>
      <c r="EDW123" s="403"/>
      <c r="EEI123" s="727"/>
      <c r="EEL123" s="403"/>
      <c r="EEM123" s="403"/>
      <c r="EEY123" s="727"/>
      <c r="EFB123" s="403"/>
      <c r="EFC123" s="403"/>
      <c r="EFO123" s="727"/>
      <c r="EFR123" s="403"/>
      <c r="EFS123" s="403"/>
      <c r="EGE123" s="727"/>
      <c r="EGH123" s="403"/>
      <c r="EGI123" s="403"/>
      <c r="EGU123" s="727"/>
      <c r="EGX123" s="403"/>
      <c r="EGY123" s="403"/>
      <c r="EHK123" s="727"/>
      <c r="EHN123" s="403"/>
      <c r="EHO123" s="403"/>
      <c r="EIA123" s="727"/>
      <c r="EID123" s="403"/>
      <c r="EIE123" s="403"/>
      <c r="EIQ123" s="727"/>
      <c r="EIT123" s="403"/>
      <c r="EIU123" s="403"/>
      <c r="EJG123" s="727"/>
      <c r="EJJ123" s="403"/>
      <c r="EJK123" s="403"/>
      <c r="EJW123" s="727"/>
      <c r="EJZ123" s="403"/>
      <c r="EKA123" s="403"/>
      <c r="EKM123" s="727"/>
      <c r="EKP123" s="403"/>
      <c r="EKQ123" s="403"/>
      <c r="ELC123" s="727"/>
      <c r="ELF123" s="403"/>
      <c r="ELG123" s="403"/>
      <c r="ELS123" s="727"/>
      <c r="ELV123" s="403"/>
      <c r="ELW123" s="403"/>
      <c r="EMI123" s="727"/>
      <c r="EML123" s="403"/>
      <c r="EMM123" s="403"/>
      <c r="EMY123" s="727"/>
      <c r="ENB123" s="403"/>
      <c r="ENC123" s="403"/>
      <c r="ENO123" s="727"/>
      <c r="ENR123" s="403"/>
      <c r="ENS123" s="403"/>
      <c r="EOE123" s="727"/>
      <c r="EOH123" s="403"/>
      <c r="EOI123" s="403"/>
      <c r="EOU123" s="727"/>
      <c r="EOX123" s="403"/>
      <c r="EOY123" s="403"/>
      <c r="EPK123" s="727"/>
      <c r="EPN123" s="403"/>
      <c r="EPO123" s="403"/>
      <c r="EQA123" s="727"/>
      <c r="EQD123" s="403"/>
      <c r="EQE123" s="403"/>
      <c r="EQQ123" s="727"/>
      <c r="EQT123" s="403"/>
      <c r="EQU123" s="403"/>
      <c r="ERG123" s="727"/>
      <c r="ERJ123" s="403"/>
      <c r="ERK123" s="403"/>
      <c r="ERW123" s="727"/>
      <c r="ERZ123" s="403"/>
      <c r="ESA123" s="403"/>
      <c r="ESM123" s="727"/>
      <c r="ESP123" s="403"/>
      <c r="ESQ123" s="403"/>
      <c r="ETC123" s="727"/>
      <c r="ETF123" s="403"/>
      <c r="ETG123" s="403"/>
      <c r="ETS123" s="727"/>
      <c r="ETV123" s="403"/>
      <c r="ETW123" s="403"/>
      <c r="EUI123" s="727"/>
      <c r="EUL123" s="403"/>
      <c r="EUM123" s="403"/>
      <c r="EUY123" s="727"/>
      <c r="EVB123" s="403"/>
      <c r="EVC123" s="403"/>
      <c r="EVO123" s="727"/>
      <c r="EVR123" s="403"/>
      <c r="EVS123" s="403"/>
      <c r="EWE123" s="727"/>
      <c r="EWH123" s="403"/>
      <c r="EWI123" s="403"/>
      <c r="EWU123" s="727"/>
      <c r="EWX123" s="403"/>
      <c r="EWY123" s="403"/>
      <c r="EXK123" s="727"/>
      <c r="EXN123" s="403"/>
      <c r="EXO123" s="403"/>
      <c r="EYA123" s="727"/>
      <c r="EYD123" s="403"/>
      <c r="EYE123" s="403"/>
      <c r="EYQ123" s="727"/>
      <c r="EYT123" s="403"/>
      <c r="EYU123" s="403"/>
      <c r="EZG123" s="727"/>
      <c r="EZJ123" s="403"/>
      <c r="EZK123" s="403"/>
      <c r="EZW123" s="727"/>
      <c r="EZZ123" s="403"/>
      <c r="FAA123" s="403"/>
      <c r="FAM123" s="727"/>
      <c r="FAP123" s="403"/>
      <c r="FAQ123" s="403"/>
      <c r="FBC123" s="727"/>
      <c r="FBF123" s="403"/>
      <c r="FBG123" s="403"/>
      <c r="FBS123" s="727"/>
      <c r="FBV123" s="403"/>
      <c r="FBW123" s="403"/>
      <c r="FCI123" s="727"/>
      <c r="FCL123" s="403"/>
      <c r="FCM123" s="403"/>
      <c r="FCY123" s="727"/>
      <c r="FDB123" s="403"/>
      <c r="FDC123" s="403"/>
      <c r="FDO123" s="727"/>
      <c r="FDR123" s="403"/>
      <c r="FDS123" s="403"/>
      <c r="FEE123" s="727"/>
      <c r="FEH123" s="403"/>
      <c r="FEI123" s="403"/>
      <c r="FEU123" s="727"/>
      <c r="FEX123" s="403"/>
      <c r="FEY123" s="403"/>
      <c r="FFK123" s="727"/>
      <c r="FFN123" s="403"/>
      <c r="FFO123" s="403"/>
      <c r="FGA123" s="727"/>
      <c r="FGD123" s="403"/>
      <c r="FGE123" s="403"/>
      <c r="FGQ123" s="727"/>
      <c r="FGT123" s="403"/>
      <c r="FGU123" s="403"/>
      <c r="FHG123" s="727"/>
      <c r="FHJ123" s="403"/>
      <c r="FHK123" s="403"/>
      <c r="FHW123" s="727"/>
      <c r="FHZ123" s="403"/>
      <c r="FIA123" s="403"/>
      <c r="FIM123" s="727"/>
      <c r="FIP123" s="403"/>
      <c r="FIQ123" s="403"/>
      <c r="FJC123" s="727"/>
      <c r="FJF123" s="403"/>
      <c r="FJG123" s="403"/>
      <c r="FJS123" s="727"/>
      <c r="FJV123" s="403"/>
      <c r="FJW123" s="403"/>
      <c r="FKI123" s="727"/>
      <c r="FKL123" s="403"/>
      <c r="FKM123" s="403"/>
      <c r="FKY123" s="727"/>
      <c r="FLB123" s="403"/>
      <c r="FLC123" s="403"/>
      <c r="FLO123" s="727"/>
      <c r="FLR123" s="403"/>
      <c r="FLS123" s="403"/>
      <c r="FME123" s="727"/>
      <c r="FMH123" s="403"/>
      <c r="FMI123" s="403"/>
      <c r="FMU123" s="727"/>
      <c r="FMX123" s="403"/>
      <c r="FMY123" s="403"/>
      <c r="FNK123" s="727"/>
      <c r="FNN123" s="403"/>
      <c r="FNO123" s="403"/>
      <c r="FOA123" s="727"/>
      <c r="FOD123" s="403"/>
      <c r="FOE123" s="403"/>
      <c r="FOQ123" s="727"/>
      <c r="FOT123" s="403"/>
      <c r="FOU123" s="403"/>
      <c r="FPG123" s="727"/>
      <c r="FPJ123" s="403"/>
      <c r="FPK123" s="403"/>
      <c r="FPW123" s="727"/>
      <c r="FPZ123" s="403"/>
      <c r="FQA123" s="403"/>
      <c r="FQM123" s="727"/>
      <c r="FQP123" s="403"/>
      <c r="FQQ123" s="403"/>
      <c r="FRC123" s="727"/>
      <c r="FRF123" s="403"/>
      <c r="FRG123" s="403"/>
      <c r="FRS123" s="727"/>
      <c r="FRV123" s="403"/>
      <c r="FRW123" s="403"/>
      <c r="FSI123" s="727"/>
      <c r="FSL123" s="403"/>
      <c r="FSM123" s="403"/>
      <c r="FSY123" s="727"/>
      <c r="FTB123" s="403"/>
      <c r="FTC123" s="403"/>
      <c r="FTO123" s="727"/>
      <c r="FTR123" s="403"/>
      <c r="FTS123" s="403"/>
      <c r="FUE123" s="727"/>
      <c r="FUH123" s="403"/>
      <c r="FUI123" s="403"/>
      <c r="FUU123" s="727"/>
      <c r="FUX123" s="403"/>
      <c r="FUY123" s="403"/>
      <c r="FVK123" s="727"/>
      <c r="FVN123" s="403"/>
      <c r="FVO123" s="403"/>
      <c r="FWA123" s="727"/>
      <c r="FWD123" s="403"/>
      <c r="FWE123" s="403"/>
      <c r="FWQ123" s="727"/>
      <c r="FWT123" s="403"/>
      <c r="FWU123" s="403"/>
      <c r="FXG123" s="727"/>
      <c r="FXJ123" s="403"/>
      <c r="FXK123" s="403"/>
      <c r="FXW123" s="727"/>
      <c r="FXZ123" s="403"/>
      <c r="FYA123" s="403"/>
      <c r="FYM123" s="727"/>
      <c r="FYP123" s="403"/>
      <c r="FYQ123" s="403"/>
      <c r="FZC123" s="727"/>
      <c r="FZF123" s="403"/>
      <c r="FZG123" s="403"/>
      <c r="FZS123" s="727"/>
      <c r="FZV123" s="403"/>
      <c r="FZW123" s="403"/>
      <c r="GAI123" s="727"/>
      <c r="GAL123" s="403"/>
      <c r="GAM123" s="403"/>
      <c r="GAY123" s="727"/>
      <c r="GBB123" s="403"/>
      <c r="GBC123" s="403"/>
      <c r="GBO123" s="727"/>
      <c r="GBR123" s="403"/>
      <c r="GBS123" s="403"/>
      <c r="GCE123" s="727"/>
      <c r="GCH123" s="403"/>
      <c r="GCI123" s="403"/>
      <c r="GCU123" s="727"/>
      <c r="GCX123" s="403"/>
      <c r="GCY123" s="403"/>
      <c r="GDK123" s="727"/>
      <c r="GDN123" s="403"/>
      <c r="GDO123" s="403"/>
      <c r="GEA123" s="727"/>
      <c r="GED123" s="403"/>
      <c r="GEE123" s="403"/>
      <c r="GEQ123" s="727"/>
      <c r="GET123" s="403"/>
      <c r="GEU123" s="403"/>
      <c r="GFG123" s="727"/>
      <c r="GFJ123" s="403"/>
      <c r="GFK123" s="403"/>
      <c r="GFW123" s="727"/>
      <c r="GFZ123" s="403"/>
      <c r="GGA123" s="403"/>
      <c r="GGM123" s="727"/>
      <c r="GGP123" s="403"/>
      <c r="GGQ123" s="403"/>
      <c r="GHC123" s="727"/>
      <c r="GHF123" s="403"/>
      <c r="GHG123" s="403"/>
      <c r="GHS123" s="727"/>
      <c r="GHV123" s="403"/>
      <c r="GHW123" s="403"/>
      <c r="GII123" s="727"/>
      <c r="GIL123" s="403"/>
      <c r="GIM123" s="403"/>
      <c r="GIY123" s="727"/>
      <c r="GJB123" s="403"/>
      <c r="GJC123" s="403"/>
      <c r="GJO123" s="727"/>
      <c r="GJR123" s="403"/>
      <c r="GJS123" s="403"/>
      <c r="GKE123" s="727"/>
      <c r="GKH123" s="403"/>
      <c r="GKI123" s="403"/>
      <c r="GKU123" s="727"/>
      <c r="GKX123" s="403"/>
      <c r="GKY123" s="403"/>
      <c r="GLK123" s="727"/>
      <c r="GLN123" s="403"/>
      <c r="GLO123" s="403"/>
      <c r="GMA123" s="727"/>
      <c r="GMD123" s="403"/>
      <c r="GME123" s="403"/>
      <c r="GMQ123" s="727"/>
      <c r="GMT123" s="403"/>
      <c r="GMU123" s="403"/>
      <c r="GNG123" s="727"/>
      <c r="GNJ123" s="403"/>
      <c r="GNK123" s="403"/>
      <c r="GNW123" s="727"/>
      <c r="GNZ123" s="403"/>
      <c r="GOA123" s="403"/>
      <c r="GOM123" s="727"/>
      <c r="GOP123" s="403"/>
      <c r="GOQ123" s="403"/>
      <c r="GPC123" s="727"/>
      <c r="GPF123" s="403"/>
      <c r="GPG123" s="403"/>
      <c r="GPS123" s="727"/>
      <c r="GPV123" s="403"/>
      <c r="GPW123" s="403"/>
      <c r="GQI123" s="727"/>
      <c r="GQL123" s="403"/>
      <c r="GQM123" s="403"/>
      <c r="GQY123" s="727"/>
      <c r="GRB123" s="403"/>
      <c r="GRC123" s="403"/>
      <c r="GRO123" s="727"/>
      <c r="GRR123" s="403"/>
      <c r="GRS123" s="403"/>
      <c r="GSE123" s="727"/>
      <c r="GSH123" s="403"/>
      <c r="GSI123" s="403"/>
      <c r="GSU123" s="727"/>
      <c r="GSX123" s="403"/>
      <c r="GSY123" s="403"/>
      <c r="GTK123" s="727"/>
      <c r="GTN123" s="403"/>
      <c r="GTO123" s="403"/>
      <c r="GUA123" s="727"/>
      <c r="GUD123" s="403"/>
      <c r="GUE123" s="403"/>
      <c r="GUQ123" s="727"/>
      <c r="GUT123" s="403"/>
      <c r="GUU123" s="403"/>
      <c r="GVG123" s="727"/>
      <c r="GVJ123" s="403"/>
      <c r="GVK123" s="403"/>
      <c r="GVW123" s="727"/>
      <c r="GVZ123" s="403"/>
      <c r="GWA123" s="403"/>
      <c r="GWM123" s="727"/>
      <c r="GWP123" s="403"/>
      <c r="GWQ123" s="403"/>
      <c r="GXC123" s="727"/>
      <c r="GXF123" s="403"/>
      <c r="GXG123" s="403"/>
      <c r="GXS123" s="727"/>
      <c r="GXV123" s="403"/>
      <c r="GXW123" s="403"/>
      <c r="GYI123" s="727"/>
      <c r="GYL123" s="403"/>
      <c r="GYM123" s="403"/>
      <c r="GYY123" s="727"/>
      <c r="GZB123" s="403"/>
      <c r="GZC123" s="403"/>
      <c r="GZO123" s="727"/>
      <c r="GZR123" s="403"/>
      <c r="GZS123" s="403"/>
      <c r="HAE123" s="727"/>
      <c r="HAH123" s="403"/>
      <c r="HAI123" s="403"/>
      <c r="HAU123" s="727"/>
      <c r="HAX123" s="403"/>
      <c r="HAY123" s="403"/>
      <c r="HBK123" s="727"/>
      <c r="HBN123" s="403"/>
      <c r="HBO123" s="403"/>
      <c r="HCA123" s="727"/>
      <c r="HCD123" s="403"/>
      <c r="HCE123" s="403"/>
      <c r="HCQ123" s="727"/>
      <c r="HCT123" s="403"/>
      <c r="HCU123" s="403"/>
      <c r="HDG123" s="727"/>
      <c r="HDJ123" s="403"/>
      <c r="HDK123" s="403"/>
      <c r="HDW123" s="727"/>
      <c r="HDZ123" s="403"/>
      <c r="HEA123" s="403"/>
      <c r="HEM123" s="727"/>
      <c r="HEP123" s="403"/>
      <c r="HEQ123" s="403"/>
      <c r="HFC123" s="727"/>
      <c r="HFF123" s="403"/>
      <c r="HFG123" s="403"/>
      <c r="HFS123" s="727"/>
      <c r="HFV123" s="403"/>
      <c r="HFW123" s="403"/>
      <c r="HGI123" s="727"/>
      <c r="HGL123" s="403"/>
      <c r="HGM123" s="403"/>
      <c r="HGY123" s="727"/>
      <c r="HHB123" s="403"/>
      <c r="HHC123" s="403"/>
      <c r="HHO123" s="727"/>
      <c r="HHR123" s="403"/>
      <c r="HHS123" s="403"/>
      <c r="HIE123" s="727"/>
      <c r="HIH123" s="403"/>
      <c r="HII123" s="403"/>
      <c r="HIU123" s="727"/>
      <c r="HIX123" s="403"/>
      <c r="HIY123" s="403"/>
      <c r="HJK123" s="727"/>
      <c r="HJN123" s="403"/>
      <c r="HJO123" s="403"/>
      <c r="HKA123" s="727"/>
      <c r="HKD123" s="403"/>
      <c r="HKE123" s="403"/>
      <c r="HKQ123" s="727"/>
      <c r="HKT123" s="403"/>
      <c r="HKU123" s="403"/>
      <c r="HLG123" s="727"/>
      <c r="HLJ123" s="403"/>
      <c r="HLK123" s="403"/>
      <c r="HLW123" s="727"/>
      <c r="HLZ123" s="403"/>
      <c r="HMA123" s="403"/>
      <c r="HMM123" s="727"/>
      <c r="HMP123" s="403"/>
      <c r="HMQ123" s="403"/>
      <c r="HNC123" s="727"/>
      <c r="HNF123" s="403"/>
      <c r="HNG123" s="403"/>
      <c r="HNS123" s="727"/>
      <c r="HNV123" s="403"/>
      <c r="HNW123" s="403"/>
      <c r="HOI123" s="727"/>
      <c r="HOL123" s="403"/>
      <c r="HOM123" s="403"/>
      <c r="HOY123" s="727"/>
      <c r="HPB123" s="403"/>
      <c r="HPC123" s="403"/>
      <c r="HPO123" s="727"/>
      <c r="HPR123" s="403"/>
      <c r="HPS123" s="403"/>
      <c r="HQE123" s="727"/>
      <c r="HQH123" s="403"/>
      <c r="HQI123" s="403"/>
      <c r="HQU123" s="727"/>
      <c r="HQX123" s="403"/>
      <c r="HQY123" s="403"/>
      <c r="HRK123" s="727"/>
      <c r="HRN123" s="403"/>
      <c r="HRO123" s="403"/>
      <c r="HSA123" s="727"/>
      <c r="HSD123" s="403"/>
      <c r="HSE123" s="403"/>
      <c r="HSQ123" s="727"/>
      <c r="HST123" s="403"/>
      <c r="HSU123" s="403"/>
      <c r="HTG123" s="727"/>
      <c r="HTJ123" s="403"/>
      <c r="HTK123" s="403"/>
      <c r="HTW123" s="727"/>
      <c r="HTZ123" s="403"/>
      <c r="HUA123" s="403"/>
      <c r="HUM123" s="727"/>
      <c r="HUP123" s="403"/>
      <c r="HUQ123" s="403"/>
      <c r="HVC123" s="727"/>
      <c r="HVF123" s="403"/>
      <c r="HVG123" s="403"/>
      <c r="HVS123" s="727"/>
      <c r="HVV123" s="403"/>
      <c r="HVW123" s="403"/>
      <c r="HWI123" s="727"/>
      <c r="HWL123" s="403"/>
      <c r="HWM123" s="403"/>
      <c r="HWY123" s="727"/>
      <c r="HXB123" s="403"/>
      <c r="HXC123" s="403"/>
      <c r="HXO123" s="727"/>
      <c r="HXR123" s="403"/>
      <c r="HXS123" s="403"/>
      <c r="HYE123" s="727"/>
      <c r="HYH123" s="403"/>
      <c r="HYI123" s="403"/>
      <c r="HYU123" s="727"/>
      <c r="HYX123" s="403"/>
      <c r="HYY123" s="403"/>
      <c r="HZK123" s="727"/>
      <c r="HZN123" s="403"/>
      <c r="HZO123" s="403"/>
      <c r="IAA123" s="727"/>
      <c r="IAD123" s="403"/>
      <c r="IAE123" s="403"/>
      <c r="IAQ123" s="727"/>
      <c r="IAT123" s="403"/>
      <c r="IAU123" s="403"/>
      <c r="IBG123" s="727"/>
      <c r="IBJ123" s="403"/>
      <c r="IBK123" s="403"/>
      <c r="IBW123" s="727"/>
      <c r="IBZ123" s="403"/>
      <c r="ICA123" s="403"/>
      <c r="ICM123" s="727"/>
      <c r="ICP123" s="403"/>
      <c r="ICQ123" s="403"/>
      <c r="IDC123" s="727"/>
      <c r="IDF123" s="403"/>
      <c r="IDG123" s="403"/>
      <c r="IDS123" s="727"/>
      <c r="IDV123" s="403"/>
      <c r="IDW123" s="403"/>
      <c r="IEI123" s="727"/>
      <c r="IEL123" s="403"/>
      <c r="IEM123" s="403"/>
      <c r="IEY123" s="727"/>
      <c r="IFB123" s="403"/>
      <c r="IFC123" s="403"/>
      <c r="IFO123" s="727"/>
      <c r="IFR123" s="403"/>
      <c r="IFS123" s="403"/>
      <c r="IGE123" s="727"/>
      <c r="IGH123" s="403"/>
      <c r="IGI123" s="403"/>
      <c r="IGU123" s="727"/>
      <c r="IGX123" s="403"/>
      <c r="IGY123" s="403"/>
      <c r="IHK123" s="727"/>
      <c r="IHN123" s="403"/>
      <c r="IHO123" s="403"/>
      <c r="IIA123" s="727"/>
      <c r="IID123" s="403"/>
      <c r="IIE123" s="403"/>
      <c r="IIQ123" s="727"/>
      <c r="IIT123" s="403"/>
      <c r="IIU123" s="403"/>
      <c r="IJG123" s="727"/>
      <c r="IJJ123" s="403"/>
      <c r="IJK123" s="403"/>
      <c r="IJW123" s="727"/>
      <c r="IJZ123" s="403"/>
      <c r="IKA123" s="403"/>
      <c r="IKM123" s="727"/>
      <c r="IKP123" s="403"/>
      <c r="IKQ123" s="403"/>
      <c r="ILC123" s="727"/>
      <c r="ILF123" s="403"/>
      <c r="ILG123" s="403"/>
      <c r="ILS123" s="727"/>
      <c r="ILV123" s="403"/>
      <c r="ILW123" s="403"/>
      <c r="IMI123" s="727"/>
      <c r="IML123" s="403"/>
      <c r="IMM123" s="403"/>
      <c r="IMY123" s="727"/>
      <c r="INB123" s="403"/>
      <c r="INC123" s="403"/>
      <c r="INO123" s="727"/>
      <c r="INR123" s="403"/>
      <c r="INS123" s="403"/>
      <c r="IOE123" s="727"/>
      <c r="IOH123" s="403"/>
      <c r="IOI123" s="403"/>
      <c r="IOU123" s="727"/>
      <c r="IOX123" s="403"/>
      <c r="IOY123" s="403"/>
      <c r="IPK123" s="727"/>
      <c r="IPN123" s="403"/>
      <c r="IPO123" s="403"/>
      <c r="IQA123" s="727"/>
      <c r="IQD123" s="403"/>
      <c r="IQE123" s="403"/>
      <c r="IQQ123" s="727"/>
      <c r="IQT123" s="403"/>
      <c r="IQU123" s="403"/>
      <c r="IRG123" s="727"/>
      <c r="IRJ123" s="403"/>
      <c r="IRK123" s="403"/>
      <c r="IRW123" s="727"/>
      <c r="IRZ123" s="403"/>
      <c r="ISA123" s="403"/>
      <c r="ISM123" s="727"/>
      <c r="ISP123" s="403"/>
      <c r="ISQ123" s="403"/>
      <c r="ITC123" s="727"/>
      <c r="ITF123" s="403"/>
      <c r="ITG123" s="403"/>
      <c r="ITS123" s="727"/>
      <c r="ITV123" s="403"/>
      <c r="ITW123" s="403"/>
      <c r="IUI123" s="727"/>
      <c r="IUL123" s="403"/>
      <c r="IUM123" s="403"/>
      <c r="IUY123" s="727"/>
      <c r="IVB123" s="403"/>
      <c r="IVC123" s="403"/>
      <c r="IVO123" s="727"/>
      <c r="IVR123" s="403"/>
      <c r="IVS123" s="403"/>
      <c r="IWE123" s="727"/>
      <c r="IWH123" s="403"/>
      <c r="IWI123" s="403"/>
      <c r="IWU123" s="727"/>
      <c r="IWX123" s="403"/>
      <c r="IWY123" s="403"/>
      <c r="IXK123" s="727"/>
      <c r="IXN123" s="403"/>
      <c r="IXO123" s="403"/>
      <c r="IYA123" s="727"/>
      <c r="IYD123" s="403"/>
      <c r="IYE123" s="403"/>
      <c r="IYQ123" s="727"/>
      <c r="IYT123" s="403"/>
      <c r="IYU123" s="403"/>
      <c r="IZG123" s="727"/>
      <c r="IZJ123" s="403"/>
      <c r="IZK123" s="403"/>
      <c r="IZW123" s="727"/>
      <c r="IZZ123" s="403"/>
      <c r="JAA123" s="403"/>
      <c r="JAM123" s="727"/>
      <c r="JAP123" s="403"/>
      <c r="JAQ123" s="403"/>
      <c r="JBC123" s="727"/>
      <c r="JBF123" s="403"/>
      <c r="JBG123" s="403"/>
      <c r="JBS123" s="727"/>
      <c r="JBV123" s="403"/>
      <c r="JBW123" s="403"/>
      <c r="JCI123" s="727"/>
      <c r="JCL123" s="403"/>
      <c r="JCM123" s="403"/>
      <c r="JCY123" s="727"/>
      <c r="JDB123" s="403"/>
      <c r="JDC123" s="403"/>
      <c r="JDO123" s="727"/>
      <c r="JDR123" s="403"/>
      <c r="JDS123" s="403"/>
      <c r="JEE123" s="727"/>
      <c r="JEH123" s="403"/>
      <c r="JEI123" s="403"/>
      <c r="JEU123" s="727"/>
      <c r="JEX123" s="403"/>
      <c r="JEY123" s="403"/>
      <c r="JFK123" s="727"/>
      <c r="JFN123" s="403"/>
      <c r="JFO123" s="403"/>
      <c r="JGA123" s="727"/>
      <c r="JGD123" s="403"/>
      <c r="JGE123" s="403"/>
      <c r="JGQ123" s="727"/>
      <c r="JGT123" s="403"/>
      <c r="JGU123" s="403"/>
      <c r="JHG123" s="727"/>
      <c r="JHJ123" s="403"/>
      <c r="JHK123" s="403"/>
      <c r="JHW123" s="727"/>
      <c r="JHZ123" s="403"/>
      <c r="JIA123" s="403"/>
      <c r="JIM123" s="727"/>
      <c r="JIP123" s="403"/>
      <c r="JIQ123" s="403"/>
      <c r="JJC123" s="727"/>
      <c r="JJF123" s="403"/>
      <c r="JJG123" s="403"/>
      <c r="JJS123" s="727"/>
      <c r="JJV123" s="403"/>
      <c r="JJW123" s="403"/>
      <c r="JKI123" s="727"/>
      <c r="JKL123" s="403"/>
      <c r="JKM123" s="403"/>
      <c r="JKY123" s="727"/>
      <c r="JLB123" s="403"/>
      <c r="JLC123" s="403"/>
      <c r="JLO123" s="727"/>
      <c r="JLR123" s="403"/>
      <c r="JLS123" s="403"/>
      <c r="JME123" s="727"/>
      <c r="JMH123" s="403"/>
      <c r="JMI123" s="403"/>
      <c r="JMU123" s="727"/>
      <c r="JMX123" s="403"/>
      <c r="JMY123" s="403"/>
      <c r="JNK123" s="727"/>
      <c r="JNN123" s="403"/>
      <c r="JNO123" s="403"/>
      <c r="JOA123" s="727"/>
      <c r="JOD123" s="403"/>
      <c r="JOE123" s="403"/>
      <c r="JOQ123" s="727"/>
      <c r="JOT123" s="403"/>
      <c r="JOU123" s="403"/>
      <c r="JPG123" s="727"/>
      <c r="JPJ123" s="403"/>
      <c r="JPK123" s="403"/>
      <c r="JPW123" s="727"/>
      <c r="JPZ123" s="403"/>
      <c r="JQA123" s="403"/>
      <c r="JQM123" s="727"/>
      <c r="JQP123" s="403"/>
      <c r="JQQ123" s="403"/>
      <c r="JRC123" s="727"/>
      <c r="JRF123" s="403"/>
      <c r="JRG123" s="403"/>
      <c r="JRS123" s="727"/>
      <c r="JRV123" s="403"/>
      <c r="JRW123" s="403"/>
      <c r="JSI123" s="727"/>
      <c r="JSL123" s="403"/>
      <c r="JSM123" s="403"/>
      <c r="JSY123" s="727"/>
      <c r="JTB123" s="403"/>
      <c r="JTC123" s="403"/>
      <c r="JTO123" s="727"/>
      <c r="JTR123" s="403"/>
      <c r="JTS123" s="403"/>
      <c r="JUE123" s="727"/>
      <c r="JUH123" s="403"/>
      <c r="JUI123" s="403"/>
      <c r="JUU123" s="727"/>
      <c r="JUX123" s="403"/>
      <c r="JUY123" s="403"/>
      <c r="JVK123" s="727"/>
      <c r="JVN123" s="403"/>
      <c r="JVO123" s="403"/>
      <c r="JWA123" s="727"/>
      <c r="JWD123" s="403"/>
      <c r="JWE123" s="403"/>
      <c r="JWQ123" s="727"/>
      <c r="JWT123" s="403"/>
      <c r="JWU123" s="403"/>
      <c r="JXG123" s="727"/>
      <c r="JXJ123" s="403"/>
      <c r="JXK123" s="403"/>
      <c r="JXW123" s="727"/>
      <c r="JXZ123" s="403"/>
      <c r="JYA123" s="403"/>
      <c r="JYM123" s="727"/>
      <c r="JYP123" s="403"/>
      <c r="JYQ123" s="403"/>
      <c r="JZC123" s="727"/>
      <c r="JZF123" s="403"/>
      <c r="JZG123" s="403"/>
      <c r="JZS123" s="727"/>
      <c r="JZV123" s="403"/>
      <c r="JZW123" s="403"/>
      <c r="KAI123" s="727"/>
      <c r="KAL123" s="403"/>
      <c r="KAM123" s="403"/>
      <c r="KAY123" s="727"/>
      <c r="KBB123" s="403"/>
      <c r="KBC123" s="403"/>
      <c r="KBO123" s="727"/>
      <c r="KBR123" s="403"/>
      <c r="KBS123" s="403"/>
      <c r="KCE123" s="727"/>
      <c r="KCH123" s="403"/>
      <c r="KCI123" s="403"/>
      <c r="KCU123" s="727"/>
      <c r="KCX123" s="403"/>
      <c r="KCY123" s="403"/>
      <c r="KDK123" s="727"/>
      <c r="KDN123" s="403"/>
      <c r="KDO123" s="403"/>
      <c r="KEA123" s="727"/>
      <c r="KED123" s="403"/>
      <c r="KEE123" s="403"/>
      <c r="KEQ123" s="727"/>
      <c r="KET123" s="403"/>
      <c r="KEU123" s="403"/>
      <c r="KFG123" s="727"/>
      <c r="KFJ123" s="403"/>
      <c r="KFK123" s="403"/>
      <c r="KFW123" s="727"/>
      <c r="KFZ123" s="403"/>
      <c r="KGA123" s="403"/>
      <c r="KGM123" s="727"/>
      <c r="KGP123" s="403"/>
      <c r="KGQ123" s="403"/>
      <c r="KHC123" s="727"/>
      <c r="KHF123" s="403"/>
      <c r="KHG123" s="403"/>
      <c r="KHS123" s="727"/>
      <c r="KHV123" s="403"/>
      <c r="KHW123" s="403"/>
      <c r="KII123" s="727"/>
      <c r="KIL123" s="403"/>
      <c r="KIM123" s="403"/>
      <c r="KIY123" s="727"/>
      <c r="KJB123" s="403"/>
      <c r="KJC123" s="403"/>
      <c r="KJO123" s="727"/>
      <c r="KJR123" s="403"/>
      <c r="KJS123" s="403"/>
      <c r="KKE123" s="727"/>
      <c r="KKH123" s="403"/>
      <c r="KKI123" s="403"/>
      <c r="KKU123" s="727"/>
      <c r="KKX123" s="403"/>
      <c r="KKY123" s="403"/>
      <c r="KLK123" s="727"/>
      <c r="KLN123" s="403"/>
      <c r="KLO123" s="403"/>
      <c r="KMA123" s="727"/>
      <c r="KMD123" s="403"/>
      <c r="KME123" s="403"/>
      <c r="KMQ123" s="727"/>
      <c r="KMT123" s="403"/>
      <c r="KMU123" s="403"/>
      <c r="KNG123" s="727"/>
      <c r="KNJ123" s="403"/>
      <c r="KNK123" s="403"/>
      <c r="KNW123" s="727"/>
      <c r="KNZ123" s="403"/>
      <c r="KOA123" s="403"/>
      <c r="KOM123" s="727"/>
      <c r="KOP123" s="403"/>
      <c r="KOQ123" s="403"/>
      <c r="KPC123" s="727"/>
      <c r="KPF123" s="403"/>
      <c r="KPG123" s="403"/>
      <c r="KPS123" s="727"/>
      <c r="KPV123" s="403"/>
      <c r="KPW123" s="403"/>
      <c r="KQI123" s="727"/>
      <c r="KQL123" s="403"/>
      <c r="KQM123" s="403"/>
      <c r="KQY123" s="727"/>
      <c r="KRB123" s="403"/>
      <c r="KRC123" s="403"/>
      <c r="KRO123" s="727"/>
      <c r="KRR123" s="403"/>
      <c r="KRS123" s="403"/>
      <c r="KSE123" s="727"/>
      <c r="KSH123" s="403"/>
      <c r="KSI123" s="403"/>
      <c r="KSU123" s="727"/>
      <c r="KSX123" s="403"/>
      <c r="KSY123" s="403"/>
      <c r="KTK123" s="727"/>
      <c r="KTN123" s="403"/>
      <c r="KTO123" s="403"/>
      <c r="KUA123" s="727"/>
      <c r="KUD123" s="403"/>
      <c r="KUE123" s="403"/>
      <c r="KUQ123" s="727"/>
      <c r="KUT123" s="403"/>
      <c r="KUU123" s="403"/>
      <c r="KVG123" s="727"/>
      <c r="KVJ123" s="403"/>
      <c r="KVK123" s="403"/>
      <c r="KVW123" s="727"/>
      <c r="KVZ123" s="403"/>
      <c r="KWA123" s="403"/>
      <c r="KWM123" s="727"/>
      <c r="KWP123" s="403"/>
      <c r="KWQ123" s="403"/>
      <c r="KXC123" s="727"/>
      <c r="KXF123" s="403"/>
      <c r="KXG123" s="403"/>
      <c r="KXS123" s="727"/>
      <c r="KXV123" s="403"/>
      <c r="KXW123" s="403"/>
      <c r="KYI123" s="727"/>
      <c r="KYL123" s="403"/>
      <c r="KYM123" s="403"/>
      <c r="KYY123" s="727"/>
      <c r="KZB123" s="403"/>
      <c r="KZC123" s="403"/>
      <c r="KZO123" s="727"/>
      <c r="KZR123" s="403"/>
      <c r="KZS123" s="403"/>
      <c r="LAE123" s="727"/>
      <c r="LAH123" s="403"/>
      <c r="LAI123" s="403"/>
      <c r="LAU123" s="727"/>
      <c r="LAX123" s="403"/>
      <c r="LAY123" s="403"/>
      <c r="LBK123" s="727"/>
      <c r="LBN123" s="403"/>
      <c r="LBO123" s="403"/>
      <c r="LCA123" s="727"/>
      <c r="LCD123" s="403"/>
      <c r="LCE123" s="403"/>
      <c r="LCQ123" s="727"/>
      <c r="LCT123" s="403"/>
      <c r="LCU123" s="403"/>
      <c r="LDG123" s="727"/>
      <c r="LDJ123" s="403"/>
      <c r="LDK123" s="403"/>
      <c r="LDW123" s="727"/>
      <c r="LDZ123" s="403"/>
      <c r="LEA123" s="403"/>
      <c r="LEM123" s="727"/>
      <c r="LEP123" s="403"/>
      <c r="LEQ123" s="403"/>
      <c r="LFC123" s="727"/>
      <c r="LFF123" s="403"/>
      <c r="LFG123" s="403"/>
      <c r="LFS123" s="727"/>
      <c r="LFV123" s="403"/>
      <c r="LFW123" s="403"/>
      <c r="LGI123" s="727"/>
      <c r="LGL123" s="403"/>
      <c r="LGM123" s="403"/>
      <c r="LGY123" s="727"/>
      <c r="LHB123" s="403"/>
      <c r="LHC123" s="403"/>
      <c r="LHO123" s="727"/>
      <c r="LHR123" s="403"/>
      <c r="LHS123" s="403"/>
      <c r="LIE123" s="727"/>
      <c r="LIH123" s="403"/>
      <c r="LII123" s="403"/>
      <c r="LIU123" s="727"/>
      <c r="LIX123" s="403"/>
      <c r="LIY123" s="403"/>
      <c r="LJK123" s="727"/>
      <c r="LJN123" s="403"/>
      <c r="LJO123" s="403"/>
      <c r="LKA123" s="727"/>
      <c r="LKD123" s="403"/>
      <c r="LKE123" s="403"/>
      <c r="LKQ123" s="727"/>
      <c r="LKT123" s="403"/>
      <c r="LKU123" s="403"/>
      <c r="LLG123" s="727"/>
      <c r="LLJ123" s="403"/>
      <c r="LLK123" s="403"/>
      <c r="LLW123" s="727"/>
      <c r="LLZ123" s="403"/>
      <c r="LMA123" s="403"/>
      <c r="LMM123" s="727"/>
      <c r="LMP123" s="403"/>
      <c r="LMQ123" s="403"/>
      <c r="LNC123" s="727"/>
      <c r="LNF123" s="403"/>
      <c r="LNG123" s="403"/>
      <c r="LNS123" s="727"/>
      <c r="LNV123" s="403"/>
      <c r="LNW123" s="403"/>
      <c r="LOI123" s="727"/>
      <c r="LOL123" s="403"/>
      <c r="LOM123" s="403"/>
      <c r="LOY123" s="727"/>
      <c r="LPB123" s="403"/>
      <c r="LPC123" s="403"/>
      <c r="LPO123" s="727"/>
      <c r="LPR123" s="403"/>
      <c r="LPS123" s="403"/>
      <c r="LQE123" s="727"/>
      <c r="LQH123" s="403"/>
      <c r="LQI123" s="403"/>
      <c r="LQU123" s="727"/>
      <c r="LQX123" s="403"/>
      <c r="LQY123" s="403"/>
      <c r="LRK123" s="727"/>
      <c r="LRN123" s="403"/>
      <c r="LRO123" s="403"/>
      <c r="LSA123" s="727"/>
      <c r="LSD123" s="403"/>
      <c r="LSE123" s="403"/>
      <c r="LSQ123" s="727"/>
      <c r="LST123" s="403"/>
      <c r="LSU123" s="403"/>
      <c r="LTG123" s="727"/>
      <c r="LTJ123" s="403"/>
      <c r="LTK123" s="403"/>
      <c r="LTW123" s="727"/>
      <c r="LTZ123" s="403"/>
      <c r="LUA123" s="403"/>
      <c r="LUM123" s="727"/>
      <c r="LUP123" s="403"/>
      <c r="LUQ123" s="403"/>
      <c r="LVC123" s="727"/>
      <c r="LVF123" s="403"/>
      <c r="LVG123" s="403"/>
      <c r="LVS123" s="727"/>
      <c r="LVV123" s="403"/>
      <c r="LVW123" s="403"/>
      <c r="LWI123" s="727"/>
      <c r="LWL123" s="403"/>
      <c r="LWM123" s="403"/>
      <c r="LWY123" s="727"/>
      <c r="LXB123" s="403"/>
      <c r="LXC123" s="403"/>
      <c r="LXO123" s="727"/>
      <c r="LXR123" s="403"/>
      <c r="LXS123" s="403"/>
      <c r="LYE123" s="727"/>
      <c r="LYH123" s="403"/>
      <c r="LYI123" s="403"/>
      <c r="LYU123" s="727"/>
      <c r="LYX123" s="403"/>
      <c r="LYY123" s="403"/>
      <c r="LZK123" s="727"/>
      <c r="LZN123" s="403"/>
      <c r="LZO123" s="403"/>
      <c r="MAA123" s="727"/>
      <c r="MAD123" s="403"/>
      <c r="MAE123" s="403"/>
      <c r="MAQ123" s="727"/>
      <c r="MAT123" s="403"/>
      <c r="MAU123" s="403"/>
      <c r="MBG123" s="727"/>
      <c r="MBJ123" s="403"/>
      <c r="MBK123" s="403"/>
      <c r="MBW123" s="727"/>
      <c r="MBZ123" s="403"/>
      <c r="MCA123" s="403"/>
      <c r="MCM123" s="727"/>
      <c r="MCP123" s="403"/>
      <c r="MCQ123" s="403"/>
      <c r="MDC123" s="727"/>
      <c r="MDF123" s="403"/>
      <c r="MDG123" s="403"/>
      <c r="MDS123" s="727"/>
      <c r="MDV123" s="403"/>
      <c r="MDW123" s="403"/>
      <c r="MEI123" s="727"/>
      <c r="MEL123" s="403"/>
      <c r="MEM123" s="403"/>
      <c r="MEY123" s="727"/>
      <c r="MFB123" s="403"/>
      <c r="MFC123" s="403"/>
      <c r="MFO123" s="727"/>
      <c r="MFR123" s="403"/>
      <c r="MFS123" s="403"/>
      <c r="MGE123" s="727"/>
      <c r="MGH123" s="403"/>
      <c r="MGI123" s="403"/>
      <c r="MGU123" s="727"/>
      <c r="MGX123" s="403"/>
      <c r="MGY123" s="403"/>
      <c r="MHK123" s="727"/>
      <c r="MHN123" s="403"/>
      <c r="MHO123" s="403"/>
      <c r="MIA123" s="727"/>
      <c r="MID123" s="403"/>
      <c r="MIE123" s="403"/>
      <c r="MIQ123" s="727"/>
      <c r="MIT123" s="403"/>
      <c r="MIU123" s="403"/>
      <c r="MJG123" s="727"/>
      <c r="MJJ123" s="403"/>
      <c r="MJK123" s="403"/>
      <c r="MJW123" s="727"/>
      <c r="MJZ123" s="403"/>
      <c r="MKA123" s="403"/>
      <c r="MKM123" s="727"/>
      <c r="MKP123" s="403"/>
      <c r="MKQ123" s="403"/>
      <c r="MLC123" s="727"/>
      <c r="MLF123" s="403"/>
      <c r="MLG123" s="403"/>
      <c r="MLS123" s="727"/>
      <c r="MLV123" s="403"/>
      <c r="MLW123" s="403"/>
      <c r="MMI123" s="727"/>
      <c r="MML123" s="403"/>
      <c r="MMM123" s="403"/>
      <c r="MMY123" s="727"/>
      <c r="MNB123" s="403"/>
      <c r="MNC123" s="403"/>
      <c r="MNO123" s="727"/>
      <c r="MNR123" s="403"/>
      <c r="MNS123" s="403"/>
      <c r="MOE123" s="727"/>
      <c r="MOH123" s="403"/>
      <c r="MOI123" s="403"/>
      <c r="MOU123" s="727"/>
      <c r="MOX123" s="403"/>
      <c r="MOY123" s="403"/>
      <c r="MPK123" s="727"/>
      <c r="MPN123" s="403"/>
      <c r="MPO123" s="403"/>
      <c r="MQA123" s="727"/>
      <c r="MQD123" s="403"/>
      <c r="MQE123" s="403"/>
      <c r="MQQ123" s="727"/>
      <c r="MQT123" s="403"/>
      <c r="MQU123" s="403"/>
      <c r="MRG123" s="727"/>
      <c r="MRJ123" s="403"/>
      <c r="MRK123" s="403"/>
      <c r="MRW123" s="727"/>
      <c r="MRZ123" s="403"/>
      <c r="MSA123" s="403"/>
      <c r="MSM123" s="727"/>
      <c r="MSP123" s="403"/>
      <c r="MSQ123" s="403"/>
      <c r="MTC123" s="727"/>
      <c r="MTF123" s="403"/>
      <c r="MTG123" s="403"/>
      <c r="MTS123" s="727"/>
      <c r="MTV123" s="403"/>
      <c r="MTW123" s="403"/>
      <c r="MUI123" s="727"/>
      <c r="MUL123" s="403"/>
      <c r="MUM123" s="403"/>
      <c r="MUY123" s="727"/>
      <c r="MVB123" s="403"/>
      <c r="MVC123" s="403"/>
      <c r="MVO123" s="727"/>
      <c r="MVR123" s="403"/>
      <c r="MVS123" s="403"/>
      <c r="MWE123" s="727"/>
      <c r="MWH123" s="403"/>
      <c r="MWI123" s="403"/>
      <c r="MWU123" s="727"/>
      <c r="MWX123" s="403"/>
      <c r="MWY123" s="403"/>
      <c r="MXK123" s="727"/>
      <c r="MXN123" s="403"/>
      <c r="MXO123" s="403"/>
      <c r="MYA123" s="727"/>
      <c r="MYD123" s="403"/>
      <c r="MYE123" s="403"/>
      <c r="MYQ123" s="727"/>
      <c r="MYT123" s="403"/>
      <c r="MYU123" s="403"/>
      <c r="MZG123" s="727"/>
      <c r="MZJ123" s="403"/>
      <c r="MZK123" s="403"/>
      <c r="MZW123" s="727"/>
      <c r="MZZ123" s="403"/>
      <c r="NAA123" s="403"/>
      <c r="NAM123" s="727"/>
      <c r="NAP123" s="403"/>
      <c r="NAQ123" s="403"/>
      <c r="NBC123" s="727"/>
      <c r="NBF123" s="403"/>
      <c r="NBG123" s="403"/>
      <c r="NBS123" s="727"/>
      <c r="NBV123" s="403"/>
      <c r="NBW123" s="403"/>
      <c r="NCI123" s="727"/>
      <c r="NCL123" s="403"/>
      <c r="NCM123" s="403"/>
      <c r="NCY123" s="727"/>
      <c r="NDB123" s="403"/>
      <c r="NDC123" s="403"/>
      <c r="NDO123" s="727"/>
      <c r="NDR123" s="403"/>
      <c r="NDS123" s="403"/>
      <c r="NEE123" s="727"/>
      <c r="NEH123" s="403"/>
      <c r="NEI123" s="403"/>
      <c r="NEU123" s="727"/>
      <c r="NEX123" s="403"/>
      <c r="NEY123" s="403"/>
      <c r="NFK123" s="727"/>
      <c r="NFN123" s="403"/>
      <c r="NFO123" s="403"/>
      <c r="NGA123" s="727"/>
      <c r="NGD123" s="403"/>
      <c r="NGE123" s="403"/>
      <c r="NGQ123" s="727"/>
      <c r="NGT123" s="403"/>
      <c r="NGU123" s="403"/>
      <c r="NHG123" s="727"/>
      <c r="NHJ123" s="403"/>
      <c r="NHK123" s="403"/>
      <c r="NHW123" s="727"/>
      <c r="NHZ123" s="403"/>
      <c r="NIA123" s="403"/>
      <c r="NIM123" s="727"/>
      <c r="NIP123" s="403"/>
      <c r="NIQ123" s="403"/>
      <c r="NJC123" s="727"/>
      <c r="NJF123" s="403"/>
      <c r="NJG123" s="403"/>
      <c r="NJS123" s="727"/>
      <c r="NJV123" s="403"/>
      <c r="NJW123" s="403"/>
      <c r="NKI123" s="727"/>
      <c r="NKL123" s="403"/>
      <c r="NKM123" s="403"/>
      <c r="NKY123" s="727"/>
      <c r="NLB123" s="403"/>
      <c r="NLC123" s="403"/>
      <c r="NLO123" s="727"/>
      <c r="NLR123" s="403"/>
      <c r="NLS123" s="403"/>
      <c r="NME123" s="727"/>
      <c r="NMH123" s="403"/>
      <c r="NMI123" s="403"/>
      <c r="NMU123" s="727"/>
      <c r="NMX123" s="403"/>
      <c r="NMY123" s="403"/>
      <c r="NNK123" s="727"/>
      <c r="NNN123" s="403"/>
      <c r="NNO123" s="403"/>
      <c r="NOA123" s="727"/>
      <c r="NOD123" s="403"/>
      <c r="NOE123" s="403"/>
      <c r="NOQ123" s="727"/>
      <c r="NOT123" s="403"/>
      <c r="NOU123" s="403"/>
      <c r="NPG123" s="727"/>
      <c r="NPJ123" s="403"/>
      <c r="NPK123" s="403"/>
      <c r="NPW123" s="727"/>
      <c r="NPZ123" s="403"/>
      <c r="NQA123" s="403"/>
      <c r="NQM123" s="727"/>
      <c r="NQP123" s="403"/>
      <c r="NQQ123" s="403"/>
      <c r="NRC123" s="727"/>
      <c r="NRF123" s="403"/>
      <c r="NRG123" s="403"/>
      <c r="NRS123" s="727"/>
      <c r="NRV123" s="403"/>
      <c r="NRW123" s="403"/>
      <c r="NSI123" s="727"/>
      <c r="NSL123" s="403"/>
      <c r="NSM123" s="403"/>
      <c r="NSY123" s="727"/>
      <c r="NTB123" s="403"/>
      <c r="NTC123" s="403"/>
      <c r="NTO123" s="727"/>
      <c r="NTR123" s="403"/>
      <c r="NTS123" s="403"/>
      <c r="NUE123" s="727"/>
      <c r="NUH123" s="403"/>
      <c r="NUI123" s="403"/>
      <c r="NUU123" s="727"/>
      <c r="NUX123" s="403"/>
      <c r="NUY123" s="403"/>
      <c r="NVK123" s="727"/>
      <c r="NVN123" s="403"/>
      <c r="NVO123" s="403"/>
      <c r="NWA123" s="727"/>
      <c r="NWD123" s="403"/>
      <c r="NWE123" s="403"/>
      <c r="NWQ123" s="727"/>
      <c r="NWT123" s="403"/>
      <c r="NWU123" s="403"/>
      <c r="NXG123" s="727"/>
      <c r="NXJ123" s="403"/>
      <c r="NXK123" s="403"/>
      <c r="NXW123" s="727"/>
      <c r="NXZ123" s="403"/>
      <c r="NYA123" s="403"/>
      <c r="NYM123" s="727"/>
      <c r="NYP123" s="403"/>
      <c r="NYQ123" s="403"/>
      <c r="NZC123" s="727"/>
      <c r="NZF123" s="403"/>
      <c r="NZG123" s="403"/>
      <c r="NZS123" s="727"/>
      <c r="NZV123" s="403"/>
      <c r="NZW123" s="403"/>
      <c r="OAI123" s="727"/>
      <c r="OAL123" s="403"/>
      <c r="OAM123" s="403"/>
      <c r="OAY123" s="727"/>
      <c r="OBB123" s="403"/>
      <c r="OBC123" s="403"/>
      <c r="OBO123" s="727"/>
      <c r="OBR123" s="403"/>
      <c r="OBS123" s="403"/>
      <c r="OCE123" s="727"/>
      <c r="OCH123" s="403"/>
      <c r="OCI123" s="403"/>
      <c r="OCU123" s="727"/>
      <c r="OCX123" s="403"/>
      <c r="OCY123" s="403"/>
      <c r="ODK123" s="727"/>
      <c r="ODN123" s="403"/>
      <c r="ODO123" s="403"/>
      <c r="OEA123" s="727"/>
      <c r="OED123" s="403"/>
      <c r="OEE123" s="403"/>
      <c r="OEQ123" s="727"/>
      <c r="OET123" s="403"/>
      <c r="OEU123" s="403"/>
      <c r="OFG123" s="727"/>
      <c r="OFJ123" s="403"/>
      <c r="OFK123" s="403"/>
      <c r="OFW123" s="727"/>
      <c r="OFZ123" s="403"/>
      <c r="OGA123" s="403"/>
      <c r="OGM123" s="727"/>
      <c r="OGP123" s="403"/>
      <c r="OGQ123" s="403"/>
      <c r="OHC123" s="727"/>
      <c r="OHF123" s="403"/>
      <c r="OHG123" s="403"/>
      <c r="OHS123" s="727"/>
      <c r="OHV123" s="403"/>
      <c r="OHW123" s="403"/>
      <c r="OII123" s="727"/>
      <c r="OIL123" s="403"/>
      <c r="OIM123" s="403"/>
      <c r="OIY123" s="727"/>
      <c r="OJB123" s="403"/>
      <c r="OJC123" s="403"/>
      <c r="OJO123" s="727"/>
      <c r="OJR123" s="403"/>
      <c r="OJS123" s="403"/>
      <c r="OKE123" s="727"/>
      <c r="OKH123" s="403"/>
      <c r="OKI123" s="403"/>
      <c r="OKU123" s="727"/>
      <c r="OKX123" s="403"/>
      <c r="OKY123" s="403"/>
      <c r="OLK123" s="727"/>
      <c r="OLN123" s="403"/>
      <c r="OLO123" s="403"/>
      <c r="OMA123" s="727"/>
      <c r="OMD123" s="403"/>
      <c r="OME123" s="403"/>
      <c r="OMQ123" s="727"/>
      <c r="OMT123" s="403"/>
      <c r="OMU123" s="403"/>
      <c r="ONG123" s="727"/>
      <c r="ONJ123" s="403"/>
      <c r="ONK123" s="403"/>
      <c r="ONW123" s="727"/>
      <c r="ONZ123" s="403"/>
      <c r="OOA123" s="403"/>
      <c r="OOM123" s="727"/>
      <c r="OOP123" s="403"/>
      <c r="OOQ123" s="403"/>
      <c r="OPC123" s="727"/>
      <c r="OPF123" s="403"/>
      <c r="OPG123" s="403"/>
      <c r="OPS123" s="727"/>
      <c r="OPV123" s="403"/>
      <c r="OPW123" s="403"/>
      <c r="OQI123" s="727"/>
      <c r="OQL123" s="403"/>
      <c r="OQM123" s="403"/>
      <c r="OQY123" s="727"/>
      <c r="ORB123" s="403"/>
      <c r="ORC123" s="403"/>
      <c r="ORO123" s="727"/>
      <c r="ORR123" s="403"/>
      <c r="ORS123" s="403"/>
      <c r="OSE123" s="727"/>
      <c r="OSH123" s="403"/>
      <c r="OSI123" s="403"/>
      <c r="OSU123" s="727"/>
      <c r="OSX123" s="403"/>
      <c r="OSY123" s="403"/>
      <c r="OTK123" s="727"/>
      <c r="OTN123" s="403"/>
      <c r="OTO123" s="403"/>
      <c r="OUA123" s="727"/>
      <c r="OUD123" s="403"/>
      <c r="OUE123" s="403"/>
      <c r="OUQ123" s="727"/>
      <c r="OUT123" s="403"/>
      <c r="OUU123" s="403"/>
      <c r="OVG123" s="727"/>
      <c r="OVJ123" s="403"/>
      <c r="OVK123" s="403"/>
      <c r="OVW123" s="727"/>
      <c r="OVZ123" s="403"/>
      <c r="OWA123" s="403"/>
      <c r="OWM123" s="727"/>
      <c r="OWP123" s="403"/>
      <c r="OWQ123" s="403"/>
      <c r="OXC123" s="727"/>
      <c r="OXF123" s="403"/>
      <c r="OXG123" s="403"/>
      <c r="OXS123" s="727"/>
      <c r="OXV123" s="403"/>
      <c r="OXW123" s="403"/>
      <c r="OYI123" s="727"/>
      <c r="OYL123" s="403"/>
      <c r="OYM123" s="403"/>
      <c r="OYY123" s="727"/>
      <c r="OZB123" s="403"/>
      <c r="OZC123" s="403"/>
      <c r="OZO123" s="727"/>
      <c r="OZR123" s="403"/>
      <c r="OZS123" s="403"/>
      <c r="PAE123" s="727"/>
      <c r="PAH123" s="403"/>
      <c r="PAI123" s="403"/>
      <c r="PAU123" s="727"/>
      <c r="PAX123" s="403"/>
      <c r="PAY123" s="403"/>
      <c r="PBK123" s="727"/>
      <c r="PBN123" s="403"/>
      <c r="PBO123" s="403"/>
      <c r="PCA123" s="727"/>
      <c r="PCD123" s="403"/>
      <c r="PCE123" s="403"/>
      <c r="PCQ123" s="727"/>
      <c r="PCT123" s="403"/>
      <c r="PCU123" s="403"/>
      <c r="PDG123" s="727"/>
      <c r="PDJ123" s="403"/>
      <c r="PDK123" s="403"/>
      <c r="PDW123" s="727"/>
      <c r="PDZ123" s="403"/>
      <c r="PEA123" s="403"/>
      <c r="PEM123" s="727"/>
      <c r="PEP123" s="403"/>
      <c r="PEQ123" s="403"/>
      <c r="PFC123" s="727"/>
      <c r="PFF123" s="403"/>
      <c r="PFG123" s="403"/>
      <c r="PFS123" s="727"/>
      <c r="PFV123" s="403"/>
      <c r="PFW123" s="403"/>
      <c r="PGI123" s="727"/>
      <c r="PGL123" s="403"/>
      <c r="PGM123" s="403"/>
      <c r="PGY123" s="727"/>
      <c r="PHB123" s="403"/>
      <c r="PHC123" s="403"/>
      <c r="PHO123" s="727"/>
      <c r="PHR123" s="403"/>
      <c r="PHS123" s="403"/>
      <c r="PIE123" s="727"/>
      <c r="PIH123" s="403"/>
      <c r="PII123" s="403"/>
      <c r="PIU123" s="727"/>
      <c r="PIX123" s="403"/>
      <c r="PIY123" s="403"/>
      <c r="PJK123" s="727"/>
      <c r="PJN123" s="403"/>
      <c r="PJO123" s="403"/>
      <c r="PKA123" s="727"/>
      <c r="PKD123" s="403"/>
      <c r="PKE123" s="403"/>
      <c r="PKQ123" s="727"/>
      <c r="PKT123" s="403"/>
      <c r="PKU123" s="403"/>
      <c r="PLG123" s="727"/>
      <c r="PLJ123" s="403"/>
      <c r="PLK123" s="403"/>
      <c r="PLW123" s="727"/>
      <c r="PLZ123" s="403"/>
      <c r="PMA123" s="403"/>
      <c r="PMM123" s="727"/>
      <c r="PMP123" s="403"/>
      <c r="PMQ123" s="403"/>
      <c r="PNC123" s="727"/>
      <c r="PNF123" s="403"/>
      <c r="PNG123" s="403"/>
      <c r="PNS123" s="727"/>
      <c r="PNV123" s="403"/>
      <c r="PNW123" s="403"/>
      <c r="POI123" s="727"/>
      <c r="POL123" s="403"/>
      <c r="POM123" s="403"/>
      <c r="POY123" s="727"/>
      <c r="PPB123" s="403"/>
      <c r="PPC123" s="403"/>
      <c r="PPO123" s="727"/>
      <c r="PPR123" s="403"/>
      <c r="PPS123" s="403"/>
      <c r="PQE123" s="727"/>
      <c r="PQH123" s="403"/>
      <c r="PQI123" s="403"/>
      <c r="PQU123" s="727"/>
      <c r="PQX123" s="403"/>
      <c r="PQY123" s="403"/>
      <c r="PRK123" s="727"/>
      <c r="PRN123" s="403"/>
      <c r="PRO123" s="403"/>
      <c r="PSA123" s="727"/>
      <c r="PSD123" s="403"/>
      <c r="PSE123" s="403"/>
      <c r="PSQ123" s="727"/>
      <c r="PST123" s="403"/>
      <c r="PSU123" s="403"/>
      <c r="PTG123" s="727"/>
      <c r="PTJ123" s="403"/>
      <c r="PTK123" s="403"/>
      <c r="PTW123" s="727"/>
      <c r="PTZ123" s="403"/>
      <c r="PUA123" s="403"/>
      <c r="PUM123" s="727"/>
      <c r="PUP123" s="403"/>
      <c r="PUQ123" s="403"/>
      <c r="PVC123" s="727"/>
      <c r="PVF123" s="403"/>
      <c r="PVG123" s="403"/>
      <c r="PVS123" s="727"/>
      <c r="PVV123" s="403"/>
      <c r="PVW123" s="403"/>
      <c r="PWI123" s="727"/>
      <c r="PWL123" s="403"/>
      <c r="PWM123" s="403"/>
      <c r="PWY123" s="727"/>
      <c r="PXB123" s="403"/>
      <c r="PXC123" s="403"/>
      <c r="PXO123" s="727"/>
      <c r="PXR123" s="403"/>
      <c r="PXS123" s="403"/>
      <c r="PYE123" s="727"/>
      <c r="PYH123" s="403"/>
      <c r="PYI123" s="403"/>
      <c r="PYU123" s="727"/>
      <c r="PYX123" s="403"/>
      <c r="PYY123" s="403"/>
      <c r="PZK123" s="727"/>
      <c r="PZN123" s="403"/>
      <c r="PZO123" s="403"/>
      <c r="QAA123" s="727"/>
      <c r="QAD123" s="403"/>
      <c r="QAE123" s="403"/>
      <c r="QAQ123" s="727"/>
      <c r="QAT123" s="403"/>
      <c r="QAU123" s="403"/>
      <c r="QBG123" s="727"/>
      <c r="QBJ123" s="403"/>
      <c r="QBK123" s="403"/>
      <c r="QBW123" s="727"/>
      <c r="QBZ123" s="403"/>
      <c r="QCA123" s="403"/>
      <c r="QCM123" s="727"/>
      <c r="QCP123" s="403"/>
      <c r="QCQ123" s="403"/>
      <c r="QDC123" s="727"/>
      <c r="QDF123" s="403"/>
      <c r="QDG123" s="403"/>
      <c r="QDS123" s="727"/>
      <c r="QDV123" s="403"/>
      <c r="QDW123" s="403"/>
      <c r="QEI123" s="727"/>
      <c r="QEL123" s="403"/>
      <c r="QEM123" s="403"/>
      <c r="QEY123" s="727"/>
      <c r="QFB123" s="403"/>
      <c r="QFC123" s="403"/>
      <c r="QFO123" s="727"/>
      <c r="QFR123" s="403"/>
      <c r="QFS123" s="403"/>
      <c r="QGE123" s="727"/>
      <c r="QGH123" s="403"/>
      <c r="QGI123" s="403"/>
      <c r="QGU123" s="727"/>
      <c r="QGX123" s="403"/>
      <c r="QGY123" s="403"/>
      <c r="QHK123" s="727"/>
      <c r="QHN123" s="403"/>
      <c r="QHO123" s="403"/>
      <c r="QIA123" s="727"/>
      <c r="QID123" s="403"/>
      <c r="QIE123" s="403"/>
      <c r="QIQ123" s="727"/>
      <c r="QIT123" s="403"/>
      <c r="QIU123" s="403"/>
      <c r="QJG123" s="727"/>
      <c r="QJJ123" s="403"/>
      <c r="QJK123" s="403"/>
      <c r="QJW123" s="727"/>
      <c r="QJZ123" s="403"/>
      <c r="QKA123" s="403"/>
      <c r="QKM123" s="727"/>
      <c r="QKP123" s="403"/>
      <c r="QKQ123" s="403"/>
      <c r="QLC123" s="727"/>
      <c r="QLF123" s="403"/>
      <c r="QLG123" s="403"/>
      <c r="QLS123" s="727"/>
      <c r="QLV123" s="403"/>
      <c r="QLW123" s="403"/>
      <c r="QMI123" s="727"/>
      <c r="QML123" s="403"/>
      <c r="QMM123" s="403"/>
      <c r="QMY123" s="727"/>
      <c r="QNB123" s="403"/>
      <c r="QNC123" s="403"/>
      <c r="QNO123" s="727"/>
      <c r="QNR123" s="403"/>
      <c r="QNS123" s="403"/>
      <c r="QOE123" s="727"/>
      <c r="QOH123" s="403"/>
      <c r="QOI123" s="403"/>
      <c r="QOU123" s="727"/>
      <c r="QOX123" s="403"/>
      <c r="QOY123" s="403"/>
      <c r="QPK123" s="727"/>
      <c r="QPN123" s="403"/>
      <c r="QPO123" s="403"/>
      <c r="QQA123" s="727"/>
      <c r="QQD123" s="403"/>
      <c r="QQE123" s="403"/>
      <c r="QQQ123" s="727"/>
      <c r="QQT123" s="403"/>
      <c r="QQU123" s="403"/>
      <c r="QRG123" s="727"/>
      <c r="QRJ123" s="403"/>
      <c r="QRK123" s="403"/>
      <c r="QRW123" s="727"/>
      <c r="QRZ123" s="403"/>
      <c r="QSA123" s="403"/>
      <c r="QSM123" s="727"/>
      <c r="QSP123" s="403"/>
      <c r="QSQ123" s="403"/>
      <c r="QTC123" s="727"/>
      <c r="QTF123" s="403"/>
      <c r="QTG123" s="403"/>
      <c r="QTS123" s="727"/>
      <c r="QTV123" s="403"/>
      <c r="QTW123" s="403"/>
      <c r="QUI123" s="727"/>
      <c r="QUL123" s="403"/>
      <c r="QUM123" s="403"/>
      <c r="QUY123" s="727"/>
      <c r="QVB123" s="403"/>
      <c r="QVC123" s="403"/>
      <c r="QVO123" s="727"/>
      <c r="QVR123" s="403"/>
      <c r="QVS123" s="403"/>
      <c r="QWE123" s="727"/>
      <c r="QWH123" s="403"/>
      <c r="QWI123" s="403"/>
      <c r="QWU123" s="727"/>
      <c r="QWX123" s="403"/>
      <c r="QWY123" s="403"/>
      <c r="QXK123" s="727"/>
      <c r="QXN123" s="403"/>
      <c r="QXO123" s="403"/>
      <c r="QYA123" s="727"/>
      <c r="QYD123" s="403"/>
      <c r="QYE123" s="403"/>
      <c r="QYQ123" s="727"/>
      <c r="QYT123" s="403"/>
      <c r="QYU123" s="403"/>
      <c r="QZG123" s="727"/>
      <c r="QZJ123" s="403"/>
      <c r="QZK123" s="403"/>
      <c r="QZW123" s="727"/>
      <c r="QZZ123" s="403"/>
      <c r="RAA123" s="403"/>
      <c r="RAM123" s="727"/>
      <c r="RAP123" s="403"/>
      <c r="RAQ123" s="403"/>
      <c r="RBC123" s="727"/>
      <c r="RBF123" s="403"/>
      <c r="RBG123" s="403"/>
      <c r="RBS123" s="727"/>
      <c r="RBV123" s="403"/>
      <c r="RBW123" s="403"/>
      <c r="RCI123" s="727"/>
      <c r="RCL123" s="403"/>
      <c r="RCM123" s="403"/>
      <c r="RCY123" s="727"/>
      <c r="RDB123" s="403"/>
      <c r="RDC123" s="403"/>
      <c r="RDO123" s="727"/>
      <c r="RDR123" s="403"/>
      <c r="RDS123" s="403"/>
      <c r="REE123" s="727"/>
      <c r="REH123" s="403"/>
      <c r="REI123" s="403"/>
      <c r="REU123" s="727"/>
      <c r="REX123" s="403"/>
      <c r="REY123" s="403"/>
      <c r="RFK123" s="727"/>
      <c r="RFN123" s="403"/>
      <c r="RFO123" s="403"/>
      <c r="RGA123" s="727"/>
      <c r="RGD123" s="403"/>
      <c r="RGE123" s="403"/>
      <c r="RGQ123" s="727"/>
      <c r="RGT123" s="403"/>
      <c r="RGU123" s="403"/>
      <c r="RHG123" s="727"/>
      <c r="RHJ123" s="403"/>
      <c r="RHK123" s="403"/>
      <c r="RHW123" s="727"/>
      <c r="RHZ123" s="403"/>
      <c r="RIA123" s="403"/>
      <c r="RIM123" s="727"/>
      <c r="RIP123" s="403"/>
      <c r="RIQ123" s="403"/>
      <c r="RJC123" s="727"/>
      <c r="RJF123" s="403"/>
      <c r="RJG123" s="403"/>
      <c r="RJS123" s="727"/>
      <c r="RJV123" s="403"/>
      <c r="RJW123" s="403"/>
      <c r="RKI123" s="727"/>
      <c r="RKL123" s="403"/>
      <c r="RKM123" s="403"/>
      <c r="RKY123" s="727"/>
      <c r="RLB123" s="403"/>
      <c r="RLC123" s="403"/>
      <c r="RLO123" s="727"/>
      <c r="RLR123" s="403"/>
      <c r="RLS123" s="403"/>
      <c r="RME123" s="727"/>
      <c r="RMH123" s="403"/>
      <c r="RMI123" s="403"/>
      <c r="RMU123" s="727"/>
      <c r="RMX123" s="403"/>
      <c r="RMY123" s="403"/>
      <c r="RNK123" s="727"/>
      <c r="RNN123" s="403"/>
      <c r="RNO123" s="403"/>
      <c r="ROA123" s="727"/>
      <c r="ROD123" s="403"/>
      <c r="ROE123" s="403"/>
      <c r="ROQ123" s="727"/>
      <c r="ROT123" s="403"/>
      <c r="ROU123" s="403"/>
      <c r="RPG123" s="727"/>
      <c r="RPJ123" s="403"/>
      <c r="RPK123" s="403"/>
      <c r="RPW123" s="727"/>
      <c r="RPZ123" s="403"/>
      <c r="RQA123" s="403"/>
      <c r="RQM123" s="727"/>
      <c r="RQP123" s="403"/>
      <c r="RQQ123" s="403"/>
      <c r="RRC123" s="727"/>
      <c r="RRF123" s="403"/>
      <c r="RRG123" s="403"/>
      <c r="RRS123" s="727"/>
      <c r="RRV123" s="403"/>
      <c r="RRW123" s="403"/>
      <c r="RSI123" s="727"/>
      <c r="RSL123" s="403"/>
      <c r="RSM123" s="403"/>
      <c r="RSY123" s="727"/>
      <c r="RTB123" s="403"/>
      <c r="RTC123" s="403"/>
      <c r="RTO123" s="727"/>
      <c r="RTR123" s="403"/>
      <c r="RTS123" s="403"/>
      <c r="RUE123" s="727"/>
      <c r="RUH123" s="403"/>
      <c r="RUI123" s="403"/>
      <c r="RUU123" s="727"/>
      <c r="RUX123" s="403"/>
      <c r="RUY123" s="403"/>
      <c r="RVK123" s="727"/>
      <c r="RVN123" s="403"/>
      <c r="RVO123" s="403"/>
      <c r="RWA123" s="727"/>
      <c r="RWD123" s="403"/>
      <c r="RWE123" s="403"/>
      <c r="RWQ123" s="727"/>
      <c r="RWT123" s="403"/>
      <c r="RWU123" s="403"/>
      <c r="RXG123" s="727"/>
      <c r="RXJ123" s="403"/>
      <c r="RXK123" s="403"/>
      <c r="RXW123" s="727"/>
      <c r="RXZ123" s="403"/>
      <c r="RYA123" s="403"/>
      <c r="RYM123" s="727"/>
      <c r="RYP123" s="403"/>
      <c r="RYQ123" s="403"/>
      <c r="RZC123" s="727"/>
      <c r="RZF123" s="403"/>
      <c r="RZG123" s="403"/>
      <c r="RZS123" s="727"/>
      <c r="RZV123" s="403"/>
      <c r="RZW123" s="403"/>
      <c r="SAI123" s="727"/>
      <c r="SAL123" s="403"/>
      <c r="SAM123" s="403"/>
      <c r="SAY123" s="727"/>
      <c r="SBB123" s="403"/>
      <c r="SBC123" s="403"/>
      <c r="SBO123" s="727"/>
      <c r="SBR123" s="403"/>
      <c r="SBS123" s="403"/>
      <c r="SCE123" s="727"/>
      <c r="SCH123" s="403"/>
      <c r="SCI123" s="403"/>
      <c r="SCU123" s="727"/>
      <c r="SCX123" s="403"/>
      <c r="SCY123" s="403"/>
      <c r="SDK123" s="727"/>
      <c r="SDN123" s="403"/>
      <c r="SDO123" s="403"/>
      <c r="SEA123" s="727"/>
      <c r="SED123" s="403"/>
      <c r="SEE123" s="403"/>
      <c r="SEQ123" s="727"/>
      <c r="SET123" s="403"/>
      <c r="SEU123" s="403"/>
      <c r="SFG123" s="727"/>
      <c r="SFJ123" s="403"/>
      <c r="SFK123" s="403"/>
      <c r="SFW123" s="727"/>
      <c r="SFZ123" s="403"/>
      <c r="SGA123" s="403"/>
      <c r="SGM123" s="727"/>
      <c r="SGP123" s="403"/>
      <c r="SGQ123" s="403"/>
      <c r="SHC123" s="727"/>
      <c r="SHF123" s="403"/>
      <c r="SHG123" s="403"/>
      <c r="SHS123" s="727"/>
      <c r="SHV123" s="403"/>
      <c r="SHW123" s="403"/>
      <c r="SII123" s="727"/>
      <c r="SIL123" s="403"/>
      <c r="SIM123" s="403"/>
      <c r="SIY123" s="727"/>
      <c r="SJB123" s="403"/>
      <c r="SJC123" s="403"/>
      <c r="SJO123" s="727"/>
      <c r="SJR123" s="403"/>
      <c r="SJS123" s="403"/>
      <c r="SKE123" s="727"/>
      <c r="SKH123" s="403"/>
      <c r="SKI123" s="403"/>
      <c r="SKU123" s="727"/>
      <c r="SKX123" s="403"/>
      <c r="SKY123" s="403"/>
      <c r="SLK123" s="727"/>
      <c r="SLN123" s="403"/>
      <c r="SLO123" s="403"/>
      <c r="SMA123" s="727"/>
      <c r="SMD123" s="403"/>
      <c r="SME123" s="403"/>
      <c r="SMQ123" s="727"/>
      <c r="SMT123" s="403"/>
      <c r="SMU123" s="403"/>
      <c r="SNG123" s="727"/>
      <c r="SNJ123" s="403"/>
      <c r="SNK123" s="403"/>
      <c r="SNW123" s="727"/>
      <c r="SNZ123" s="403"/>
      <c r="SOA123" s="403"/>
      <c r="SOM123" s="727"/>
      <c r="SOP123" s="403"/>
      <c r="SOQ123" s="403"/>
      <c r="SPC123" s="727"/>
      <c r="SPF123" s="403"/>
      <c r="SPG123" s="403"/>
      <c r="SPS123" s="727"/>
      <c r="SPV123" s="403"/>
      <c r="SPW123" s="403"/>
      <c r="SQI123" s="727"/>
      <c r="SQL123" s="403"/>
      <c r="SQM123" s="403"/>
      <c r="SQY123" s="727"/>
      <c r="SRB123" s="403"/>
      <c r="SRC123" s="403"/>
      <c r="SRO123" s="727"/>
      <c r="SRR123" s="403"/>
      <c r="SRS123" s="403"/>
      <c r="SSE123" s="727"/>
      <c r="SSH123" s="403"/>
      <c r="SSI123" s="403"/>
      <c r="SSU123" s="727"/>
      <c r="SSX123" s="403"/>
      <c r="SSY123" s="403"/>
      <c r="STK123" s="727"/>
      <c r="STN123" s="403"/>
      <c r="STO123" s="403"/>
      <c r="SUA123" s="727"/>
      <c r="SUD123" s="403"/>
      <c r="SUE123" s="403"/>
      <c r="SUQ123" s="727"/>
      <c r="SUT123" s="403"/>
      <c r="SUU123" s="403"/>
      <c r="SVG123" s="727"/>
      <c r="SVJ123" s="403"/>
      <c r="SVK123" s="403"/>
      <c r="SVW123" s="727"/>
      <c r="SVZ123" s="403"/>
      <c r="SWA123" s="403"/>
      <c r="SWM123" s="727"/>
      <c r="SWP123" s="403"/>
      <c r="SWQ123" s="403"/>
      <c r="SXC123" s="727"/>
      <c r="SXF123" s="403"/>
      <c r="SXG123" s="403"/>
      <c r="SXS123" s="727"/>
      <c r="SXV123" s="403"/>
      <c r="SXW123" s="403"/>
      <c r="SYI123" s="727"/>
      <c r="SYL123" s="403"/>
      <c r="SYM123" s="403"/>
      <c r="SYY123" s="727"/>
      <c r="SZB123" s="403"/>
      <c r="SZC123" s="403"/>
      <c r="SZO123" s="727"/>
      <c r="SZR123" s="403"/>
      <c r="SZS123" s="403"/>
      <c r="TAE123" s="727"/>
      <c r="TAH123" s="403"/>
      <c r="TAI123" s="403"/>
      <c r="TAU123" s="727"/>
      <c r="TAX123" s="403"/>
      <c r="TAY123" s="403"/>
      <c r="TBK123" s="727"/>
      <c r="TBN123" s="403"/>
      <c r="TBO123" s="403"/>
      <c r="TCA123" s="727"/>
      <c r="TCD123" s="403"/>
      <c r="TCE123" s="403"/>
      <c r="TCQ123" s="727"/>
      <c r="TCT123" s="403"/>
      <c r="TCU123" s="403"/>
      <c r="TDG123" s="727"/>
      <c r="TDJ123" s="403"/>
      <c r="TDK123" s="403"/>
      <c r="TDW123" s="727"/>
      <c r="TDZ123" s="403"/>
      <c r="TEA123" s="403"/>
      <c r="TEM123" s="727"/>
      <c r="TEP123" s="403"/>
      <c r="TEQ123" s="403"/>
      <c r="TFC123" s="727"/>
      <c r="TFF123" s="403"/>
      <c r="TFG123" s="403"/>
      <c r="TFS123" s="727"/>
      <c r="TFV123" s="403"/>
      <c r="TFW123" s="403"/>
      <c r="TGI123" s="727"/>
      <c r="TGL123" s="403"/>
      <c r="TGM123" s="403"/>
      <c r="TGY123" s="727"/>
      <c r="THB123" s="403"/>
      <c r="THC123" s="403"/>
      <c r="THO123" s="727"/>
      <c r="THR123" s="403"/>
      <c r="THS123" s="403"/>
      <c r="TIE123" s="727"/>
      <c r="TIH123" s="403"/>
      <c r="TII123" s="403"/>
      <c r="TIU123" s="727"/>
      <c r="TIX123" s="403"/>
      <c r="TIY123" s="403"/>
      <c r="TJK123" s="727"/>
      <c r="TJN123" s="403"/>
      <c r="TJO123" s="403"/>
      <c r="TKA123" s="727"/>
      <c r="TKD123" s="403"/>
      <c r="TKE123" s="403"/>
      <c r="TKQ123" s="727"/>
      <c r="TKT123" s="403"/>
      <c r="TKU123" s="403"/>
      <c r="TLG123" s="727"/>
      <c r="TLJ123" s="403"/>
      <c r="TLK123" s="403"/>
      <c r="TLW123" s="727"/>
      <c r="TLZ123" s="403"/>
      <c r="TMA123" s="403"/>
      <c r="TMM123" s="727"/>
      <c r="TMP123" s="403"/>
      <c r="TMQ123" s="403"/>
      <c r="TNC123" s="727"/>
      <c r="TNF123" s="403"/>
      <c r="TNG123" s="403"/>
      <c r="TNS123" s="727"/>
      <c r="TNV123" s="403"/>
      <c r="TNW123" s="403"/>
      <c r="TOI123" s="727"/>
      <c r="TOL123" s="403"/>
      <c r="TOM123" s="403"/>
      <c r="TOY123" s="727"/>
      <c r="TPB123" s="403"/>
      <c r="TPC123" s="403"/>
      <c r="TPO123" s="727"/>
      <c r="TPR123" s="403"/>
      <c r="TPS123" s="403"/>
      <c r="TQE123" s="727"/>
      <c r="TQH123" s="403"/>
      <c r="TQI123" s="403"/>
      <c r="TQU123" s="727"/>
      <c r="TQX123" s="403"/>
      <c r="TQY123" s="403"/>
      <c r="TRK123" s="727"/>
      <c r="TRN123" s="403"/>
      <c r="TRO123" s="403"/>
      <c r="TSA123" s="727"/>
      <c r="TSD123" s="403"/>
      <c r="TSE123" s="403"/>
      <c r="TSQ123" s="727"/>
      <c r="TST123" s="403"/>
      <c r="TSU123" s="403"/>
      <c r="TTG123" s="727"/>
      <c r="TTJ123" s="403"/>
      <c r="TTK123" s="403"/>
      <c r="TTW123" s="727"/>
      <c r="TTZ123" s="403"/>
      <c r="TUA123" s="403"/>
      <c r="TUM123" s="727"/>
      <c r="TUP123" s="403"/>
      <c r="TUQ123" s="403"/>
      <c r="TVC123" s="727"/>
      <c r="TVF123" s="403"/>
      <c r="TVG123" s="403"/>
      <c r="TVS123" s="727"/>
      <c r="TVV123" s="403"/>
      <c r="TVW123" s="403"/>
      <c r="TWI123" s="727"/>
      <c r="TWL123" s="403"/>
      <c r="TWM123" s="403"/>
      <c r="TWY123" s="727"/>
      <c r="TXB123" s="403"/>
      <c r="TXC123" s="403"/>
      <c r="TXO123" s="727"/>
      <c r="TXR123" s="403"/>
      <c r="TXS123" s="403"/>
      <c r="TYE123" s="727"/>
      <c r="TYH123" s="403"/>
      <c r="TYI123" s="403"/>
      <c r="TYU123" s="727"/>
      <c r="TYX123" s="403"/>
      <c r="TYY123" s="403"/>
      <c r="TZK123" s="727"/>
      <c r="TZN123" s="403"/>
      <c r="TZO123" s="403"/>
      <c r="UAA123" s="727"/>
      <c r="UAD123" s="403"/>
      <c r="UAE123" s="403"/>
      <c r="UAQ123" s="727"/>
      <c r="UAT123" s="403"/>
      <c r="UAU123" s="403"/>
      <c r="UBG123" s="727"/>
      <c r="UBJ123" s="403"/>
      <c r="UBK123" s="403"/>
      <c r="UBW123" s="727"/>
      <c r="UBZ123" s="403"/>
      <c r="UCA123" s="403"/>
      <c r="UCM123" s="727"/>
      <c r="UCP123" s="403"/>
      <c r="UCQ123" s="403"/>
      <c r="UDC123" s="727"/>
      <c r="UDF123" s="403"/>
      <c r="UDG123" s="403"/>
      <c r="UDS123" s="727"/>
      <c r="UDV123" s="403"/>
      <c r="UDW123" s="403"/>
      <c r="UEI123" s="727"/>
      <c r="UEL123" s="403"/>
      <c r="UEM123" s="403"/>
      <c r="UEY123" s="727"/>
      <c r="UFB123" s="403"/>
      <c r="UFC123" s="403"/>
      <c r="UFO123" s="727"/>
      <c r="UFR123" s="403"/>
      <c r="UFS123" s="403"/>
      <c r="UGE123" s="727"/>
      <c r="UGH123" s="403"/>
      <c r="UGI123" s="403"/>
      <c r="UGU123" s="727"/>
      <c r="UGX123" s="403"/>
      <c r="UGY123" s="403"/>
      <c r="UHK123" s="727"/>
      <c r="UHN123" s="403"/>
      <c r="UHO123" s="403"/>
      <c r="UIA123" s="727"/>
      <c r="UID123" s="403"/>
      <c r="UIE123" s="403"/>
      <c r="UIQ123" s="727"/>
      <c r="UIT123" s="403"/>
      <c r="UIU123" s="403"/>
      <c r="UJG123" s="727"/>
      <c r="UJJ123" s="403"/>
      <c r="UJK123" s="403"/>
      <c r="UJW123" s="727"/>
      <c r="UJZ123" s="403"/>
      <c r="UKA123" s="403"/>
      <c r="UKM123" s="727"/>
      <c r="UKP123" s="403"/>
      <c r="UKQ123" s="403"/>
      <c r="ULC123" s="727"/>
      <c r="ULF123" s="403"/>
      <c r="ULG123" s="403"/>
      <c r="ULS123" s="727"/>
      <c r="ULV123" s="403"/>
      <c r="ULW123" s="403"/>
      <c r="UMI123" s="727"/>
      <c r="UML123" s="403"/>
      <c r="UMM123" s="403"/>
      <c r="UMY123" s="727"/>
      <c r="UNB123" s="403"/>
      <c r="UNC123" s="403"/>
      <c r="UNO123" s="727"/>
      <c r="UNR123" s="403"/>
      <c r="UNS123" s="403"/>
      <c r="UOE123" s="727"/>
      <c r="UOH123" s="403"/>
      <c r="UOI123" s="403"/>
      <c r="UOU123" s="727"/>
      <c r="UOX123" s="403"/>
      <c r="UOY123" s="403"/>
      <c r="UPK123" s="727"/>
      <c r="UPN123" s="403"/>
      <c r="UPO123" s="403"/>
      <c r="UQA123" s="727"/>
      <c r="UQD123" s="403"/>
      <c r="UQE123" s="403"/>
      <c r="UQQ123" s="727"/>
      <c r="UQT123" s="403"/>
      <c r="UQU123" s="403"/>
      <c r="URG123" s="727"/>
      <c r="URJ123" s="403"/>
      <c r="URK123" s="403"/>
      <c r="URW123" s="727"/>
      <c r="URZ123" s="403"/>
      <c r="USA123" s="403"/>
      <c r="USM123" s="727"/>
      <c r="USP123" s="403"/>
      <c r="USQ123" s="403"/>
      <c r="UTC123" s="727"/>
      <c r="UTF123" s="403"/>
      <c r="UTG123" s="403"/>
      <c r="UTS123" s="727"/>
      <c r="UTV123" s="403"/>
      <c r="UTW123" s="403"/>
      <c r="UUI123" s="727"/>
      <c r="UUL123" s="403"/>
      <c r="UUM123" s="403"/>
      <c r="UUY123" s="727"/>
      <c r="UVB123" s="403"/>
      <c r="UVC123" s="403"/>
      <c r="UVO123" s="727"/>
      <c r="UVR123" s="403"/>
      <c r="UVS123" s="403"/>
      <c r="UWE123" s="727"/>
      <c r="UWH123" s="403"/>
      <c r="UWI123" s="403"/>
      <c r="UWU123" s="727"/>
      <c r="UWX123" s="403"/>
      <c r="UWY123" s="403"/>
      <c r="UXK123" s="727"/>
      <c r="UXN123" s="403"/>
      <c r="UXO123" s="403"/>
      <c r="UYA123" s="727"/>
      <c r="UYD123" s="403"/>
      <c r="UYE123" s="403"/>
      <c r="UYQ123" s="727"/>
      <c r="UYT123" s="403"/>
      <c r="UYU123" s="403"/>
      <c r="UZG123" s="727"/>
      <c r="UZJ123" s="403"/>
      <c r="UZK123" s="403"/>
      <c r="UZW123" s="727"/>
      <c r="UZZ123" s="403"/>
      <c r="VAA123" s="403"/>
      <c r="VAM123" s="727"/>
      <c r="VAP123" s="403"/>
      <c r="VAQ123" s="403"/>
      <c r="VBC123" s="727"/>
      <c r="VBF123" s="403"/>
      <c r="VBG123" s="403"/>
      <c r="VBS123" s="727"/>
      <c r="VBV123" s="403"/>
      <c r="VBW123" s="403"/>
      <c r="VCI123" s="727"/>
      <c r="VCL123" s="403"/>
      <c r="VCM123" s="403"/>
      <c r="VCY123" s="727"/>
      <c r="VDB123" s="403"/>
      <c r="VDC123" s="403"/>
      <c r="VDO123" s="727"/>
      <c r="VDR123" s="403"/>
      <c r="VDS123" s="403"/>
      <c r="VEE123" s="727"/>
      <c r="VEH123" s="403"/>
      <c r="VEI123" s="403"/>
      <c r="VEU123" s="727"/>
      <c r="VEX123" s="403"/>
      <c r="VEY123" s="403"/>
      <c r="VFK123" s="727"/>
      <c r="VFN123" s="403"/>
      <c r="VFO123" s="403"/>
      <c r="VGA123" s="727"/>
      <c r="VGD123" s="403"/>
      <c r="VGE123" s="403"/>
      <c r="VGQ123" s="727"/>
      <c r="VGT123" s="403"/>
      <c r="VGU123" s="403"/>
      <c r="VHG123" s="727"/>
      <c r="VHJ123" s="403"/>
      <c r="VHK123" s="403"/>
      <c r="VHW123" s="727"/>
      <c r="VHZ123" s="403"/>
      <c r="VIA123" s="403"/>
      <c r="VIM123" s="727"/>
      <c r="VIP123" s="403"/>
      <c r="VIQ123" s="403"/>
      <c r="VJC123" s="727"/>
      <c r="VJF123" s="403"/>
      <c r="VJG123" s="403"/>
      <c r="VJS123" s="727"/>
      <c r="VJV123" s="403"/>
      <c r="VJW123" s="403"/>
      <c r="VKI123" s="727"/>
      <c r="VKL123" s="403"/>
      <c r="VKM123" s="403"/>
      <c r="VKY123" s="727"/>
      <c r="VLB123" s="403"/>
      <c r="VLC123" s="403"/>
      <c r="VLO123" s="727"/>
      <c r="VLR123" s="403"/>
      <c r="VLS123" s="403"/>
      <c r="VME123" s="727"/>
      <c r="VMH123" s="403"/>
      <c r="VMI123" s="403"/>
      <c r="VMU123" s="727"/>
      <c r="VMX123" s="403"/>
      <c r="VMY123" s="403"/>
      <c r="VNK123" s="727"/>
      <c r="VNN123" s="403"/>
      <c r="VNO123" s="403"/>
      <c r="VOA123" s="727"/>
      <c r="VOD123" s="403"/>
      <c r="VOE123" s="403"/>
      <c r="VOQ123" s="727"/>
      <c r="VOT123" s="403"/>
      <c r="VOU123" s="403"/>
      <c r="VPG123" s="727"/>
      <c r="VPJ123" s="403"/>
      <c r="VPK123" s="403"/>
      <c r="VPW123" s="727"/>
      <c r="VPZ123" s="403"/>
      <c r="VQA123" s="403"/>
      <c r="VQM123" s="727"/>
      <c r="VQP123" s="403"/>
      <c r="VQQ123" s="403"/>
      <c r="VRC123" s="727"/>
      <c r="VRF123" s="403"/>
      <c r="VRG123" s="403"/>
      <c r="VRS123" s="727"/>
      <c r="VRV123" s="403"/>
      <c r="VRW123" s="403"/>
      <c r="VSI123" s="727"/>
      <c r="VSL123" s="403"/>
      <c r="VSM123" s="403"/>
      <c r="VSY123" s="727"/>
      <c r="VTB123" s="403"/>
      <c r="VTC123" s="403"/>
      <c r="VTO123" s="727"/>
      <c r="VTR123" s="403"/>
      <c r="VTS123" s="403"/>
      <c r="VUE123" s="727"/>
      <c r="VUH123" s="403"/>
      <c r="VUI123" s="403"/>
      <c r="VUU123" s="727"/>
      <c r="VUX123" s="403"/>
      <c r="VUY123" s="403"/>
      <c r="VVK123" s="727"/>
      <c r="VVN123" s="403"/>
      <c r="VVO123" s="403"/>
      <c r="VWA123" s="727"/>
      <c r="VWD123" s="403"/>
      <c r="VWE123" s="403"/>
      <c r="VWQ123" s="727"/>
      <c r="VWT123" s="403"/>
      <c r="VWU123" s="403"/>
      <c r="VXG123" s="727"/>
      <c r="VXJ123" s="403"/>
      <c r="VXK123" s="403"/>
      <c r="VXW123" s="727"/>
      <c r="VXZ123" s="403"/>
      <c r="VYA123" s="403"/>
      <c r="VYM123" s="727"/>
      <c r="VYP123" s="403"/>
      <c r="VYQ123" s="403"/>
      <c r="VZC123" s="727"/>
      <c r="VZF123" s="403"/>
      <c r="VZG123" s="403"/>
      <c r="VZS123" s="727"/>
      <c r="VZV123" s="403"/>
      <c r="VZW123" s="403"/>
      <c r="WAI123" s="727"/>
      <c r="WAL123" s="403"/>
      <c r="WAM123" s="403"/>
      <c r="WAY123" s="727"/>
      <c r="WBB123" s="403"/>
      <c r="WBC123" s="403"/>
      <c r="WBO123" s="727"/>
      <c r="WBR123" s="403"/>
      <c r="WBS123" s="403"/>
      <c r="WCE123" s="727"/>
      <c r="WCH123" s="403"/>
      <c r="WCI123" s="403"/>
      <c r="WCU123" s="727"/>
      <c r="WCX123" s="403"/>
      <c r="WCY123" s="403"/>
      <c r="WDK123" s="727"/>
      <c r="WDN123" s="403"/>
      <c r="WDO123" s="403"/>
      <c r="WEA123" s="727"/>
      <c r="WED123" s="403"/>
      <c r="WEE123" s="403"/>
      <c r="WEQ123" s="727"/>
      <c r="WET123" s="403"/>
      <c r="WEU123" s="403"/>
      <c r="WFG123" s="727"/>
      <c r="WFJ123" s="403"/>
      <c r="WFK123" s="403"/>
      <c r="WFW123" s="727"/>
      <c r="WFZ123" s="403"/>
      <c r="WGA123" s="403"/>
      <c r="WGM123" s="727"/>
      <c r="WGP123" s="403"/>
      <c r="WGQ123" s="403"/>
      <c r="WHC123" s="727"/>
      <c r="WHF123" s="403"/>
      <c r="WHG123" s="403"/>
      <c r="WHS123" s="727"/>
      <c r="WHV123" s="403"/>
      <c r="WHW123" s="403"/>
      <c r="WII123" s="727"/>
      <c r="WIL123" s="403"/>
      <c r="WIM123" s="403"/>
      <c r="WIY123" s="727"/>
      <c r="WJB123" s="403"/>
      <c r="WJC123" s="403"/>
      <c r="WJO123" s="727"/>
      <c r="WJR123" s="403"/>
      <c r="WJS123" s="403"/>
      <c r="WKE123" s="727"/>
      <c r="WKH123" s="403"/>
      <c r="WKI123" s="403"/>
      <c r="WKU123" s="727"/>
      <c r="WKX123" s="403"/>
      <c r="WKY123" s="403"/>
      <c r="WLK123" s="727"/>
      <c r="WLN123" s="403"/>
      <c r="WLO123" s="403"/>
      <c r="WMA123" s="727"/>
      <c r="WMD123" s="403"/>
      <c r="WME123" s="403"/>
      <c r="WMQ123" s="727"/>
      <c r="WMT123" s="403"/>
      <c r="WMU123" s="403"/>
      <c r="WNG123" s="727"/>
      <c r="WNJ123" s="403"/>
      <c r="WNK123" s="403"/>
      <c r="WNW123" s="727"/>
      <c r="WNZ123" s="403"/>
      <c r="WOA123" s="403"/>
      <c r="WOM123" s="727"/>
      <c r="WOP123" s="403"/>
      <c r="WOQ123" s="403"/>
      <c r="WPC123" s="727"/>
      <c r="WPF123" s="403"/>
      <c r="WPG123" s="403"/>
      <c r="WPS123" s="727"/>
      <c r="WPV123" s="403"/>
      <c r="WPW123" s="403"/>
      <c r="WQI123" s="727"/>
      <c r="WQL123" s="403"/>
      <c r="WQM123" s="403"/>
      <c r="WQY123" s="727"/>
      <c r="WRB123" s="403"/>
      <c r="WRC123" s="403"/>
      <c r="WRO123" s="727"/>
      <c r="WRR123" s="403"/>
      <c r="WRS123" s="403"/>
      <c r="WSE123" s="727"/>
      <c r="WSH123" s="403"/>
      <c r="WSI123" s="403"/>
      <c r="WSU123" s="727"/>
      <c r="WSX123" s="403"/>
      <c r="WSY123" s="403"/>
      <c r="WTK123" s="727"/>
      <c r="WTN123" s="403"/>
      <c r="WTO123" s="403"/>
      <c r="WUA123" s="727"/>
      <c r="WUD123" s="403"/>
      <c r="WUE123" s="403"/>
      <c r="WUQ123" s="727"/>
      <c r="WUT123" s="403"/>
      <c r="WUU123" s="403"/>
      <c r="WVG123" s="727"/>
      <c r="WVJ123" s="403"/>
      <c r="WVK123" s="403"/>
      <c r="WVW123" s="727"/>
      <c r="WVZ123" s="403"/>
      <c r="WWA123" s="403"/>
      <c r="WWM123" s="727"/>
      <c r="WWP123" s="403"/>
      <c r="WWQ123" s="403"/>
      <c r="WXC123" s="727"/>
      <c r="WXF123" s="403"/>
      <c r="WXG123" s="403"/>
      <c r="WXS123" s="727"/>
      <c r="WXV123" s="403"/>
      <c r="WXW123" s="403"/>
      <c r="WYI123" s="727"/>
      <c r="WYL123" s="403"/>
      <c r="WYM123" s="403"/>
      <c r="WYY123" s="727"/>
      <c r="WZB123" s="403"/>
      <c r="WZC123" s="403"/>
      <c r="WZO123" s="727"/>
      <c r="WZR123" s="403"/>
      <c r="WZS123" s="403"/>
      <c r="XAE123" s="727"/>
      <c r="XAH123" s="403"/>
      <c r="XAI123" s="403"/>
      <c r="XAU123" s="727"/>
      <c r="XAX123" s="403"/>
      <c r="XAY123" s="403"/>
      <c r="XBK123" s="727"/>
      <c r="XBN123" s="403"/>
      <c r="XBO123" s="403"/>
      <c r="XCA123" s="727"/>
      <c r="XCD123" s="403"/>
      <c r="XCE123" s="403"/>
      <c r="XCQ123" s="727"/>
      <c r="XCT123" s="403"/>
      <c r="XCU123" s="403"/>
      <c r="XDG123" s="727"/>
      <c r="XDJ123" s="403"/>
      <c r="XDK123" s="403"/>
      <c r="XDW123" s="727"/>
      <c r="XDZ123" s="403"/>
      <c r="XEA123" s="403"/>
      <c r="XEM123" s="727"/>
      <c r="XEP123" s="403"/>
      <c r="XEQ123" s="403"/>
      <c r="XFC123" s="727"/>
    </row>
    <row r="124" spans="1:1023 1026:2047 2050:3071 3074:4095 4098:5119 5122:6143 6146:7167 7170:8191 8194:9215 9218:10239 10242:11263 11266:12287 12290:13311 13314:14335 14338:15359 15362:16383" s="94" customFormat="1">
      <c r="A124" s="570" t="s">
        <v>15</v>
      </c>
      <c r="B124" s="571">
        <v>45913</v>
      </c>
      <c r="C124" s="571">
        <v>45930</v>
      </c>
      <c r="D124" s="570" t="s">
        <v>485</v>
      </c>
      <c r="E124" s="570" t="s">
        <v>486</v>
      </c>
      <c r="F124" s="570">
        <v>53</v>
      </c>
      <c r="G124" s="570" t="s">
        <v>500</v>
      </c>
      <c r="H124" s="570">
        <v>1400</v>
      </c>
      <c r="I124" s="570">
        <v>15</v>
      </c>
      <c r="J124" s="570">
        <v>0</v>
      </c>
      <c r="K124" s="570">
        <v>0</v>
      </c>
      <c r="L124" s="570">
        <v>0</v>
      </c>
      <c r="M124" s="570">
        <v>0</v>
      </c>
      <c r="N124" s="570">
        <f t="shared" ref="N124:N125" si="122">SUM(H124:M124)</f>
        <v>1415</v>
      </c>
      <c r="O124" s="563">
        <f t="shared" ref="O124:O125" si="123">N124/F124</f>
        <v>26.69811320754717</v>
      </c>
      <c r="P124" s="570" t="s">
        <v>1283</v>
      </c>
      <c r="R124" s="403"/>
      <c r="S124" s="403"/>
      <c r="AE124" s="727"/>
      <c r="AH124" s="403"/>
      <c r="AI124" s="403"/>
      <c r="AU124" s="727"/>
      <c r="AX124" s="403"/>
      <c r="AY124" s="403"/>
      <c r="BK124" s="727"/>
      <c r="BN124" s="403"/>
      <c r="BO124" s="403"/>
      <c r="CA124" s="727"/>
      <c r="CD124" s="403"/>
      <c r="CE124" s="403"/>
      <c r="CQ124" s="727"/>
      <c r="CT124" s="403"/>
      <c r="CU124" s="403"/>
      <c r="DG124" s="727"/>
      <c r="DJ124" s="403"/>
      <c r="DK124" s="403"/>
      <c r="DW124" s="727"/>
      <c r="DZ124" s="403"/>
      <c r="EA124" s="403"/>
      <c r="EM124" s="727"/>
      <c r="EP124" s="403"/>
      <c r="EQ124" s="403"/>
      <c r="FC124" s="727"/>
      <c r="FF124" s="403"/>
      <c r="FG124" s="403"/>
      <c r="FS124" s="727"/>
      <c r="FV124" s="403"/>
      <c r="FW124" s="403"/>
      <c r="GI124" s="727"/>
      <c r="GL124" s="403"/>
      <c r="GM124" s="403"/>
      <c r="GY124" s="727"/>
      <c r="HB124" s="403"/>
      <c r="HC124" s="403"/>
      <c r="HO124" s="727"/>
      <c r="HR124" s="403"/>
      <c r="HS124" s="403"/>
      <c r="IE124" s="727"/>
      <c r="IH124" s="403"/>
      <c r="II124" s="403"/>
      <c r="IU124" s="727"/>
      <c r="IX124" s="403"/>
      <c r="IY124" s="403"/>
      <c r="JK124" s="727"/>
      <c r="JN124" s="403"/>
      <c r="JO124" s="403"/>
      <c r="KA124" s="727"/>
      <c r="KD124" s="403"/>
      <c r="KE124" s="403"/>
      <c r="KQ124" s="727"/>
      <c r="KT124" s="403"/>
      <c r="KU124" s="403"/>
      <c r="LG124" s="727"/>
      <c r="LJ124" s="403"/>
      <c r="LK124" s="403"/>
      <c r="LW124" s="727"/>
      <c r="LZ124" s="403"/>
      <c r="MA124" s="403"/>
      <c r="MM124" s="727"/>
      <c r="MP124" s="403"/>
      <c r="MQ124" s="403"/>
      <c r="NC124" s="727"/>
      <c r="NF124" s="403"/>
      <c r="NG124" s="403"/>
      <c r="NS124" s="727"/>
      <c r="NV124" s="403"/>
      <c r="NW124" s="403"/>
      <c r="OI124" s="727"/>
      <c r="OL124" s="403"/>
      <c r="OM124" s="403"/>
      <c r="OY124" s="727"/>
      <c r="PB124" s="403"/>
      <c r="PC124" s="403"/>
      <c r="PO124" s="727"/>
      <c r="PR124" s="403"/>
      <c r="PS124" s="403"/>
      <c r="QE124" s="727"/>
      <c r="QH124" s="403"/>
      <c r="QI124" s="403"/>
      <c r="QU124" s="727"/>
      <c r="QX124" s="403"/>
      <c r="QY124" s="403"/>
      <c r="RK124" s="727"/>
      <c r="RN124" s="403"/>
      <c r="RO124" s="403"/>
      <c r="SA124" s="727"/>
      <c r="SD124" s="403"/>
      <c r="SE124" s="403"/>
      <c r="SQ124" s="727"/>
      <c r="ST124" s="403"/>
      <c r="SU124" s="403"/>
      <c r="TG124" s="727"/>
      <c r="TJ124" s="403"/>
      <c r="TK124" s="403"/>
      <c r="TW124" s="727"/>
      <c r="TZ124" s="403"/>
      <c r="UA124" s="403"/>
      <c r="UM124" s="727"/>
      <c r="UP124" s="403"/>
      <c r="UQ124" s="403"/>
      <c r="VC124" s="727"/>
      <c r="VF124" s="403"/>
      <c r="VG124" s="403"/>
      <c r="VS124" s="727"/>
      <c r="VV124" s="403"/>
      <c r="VW124" s="403"/>
      <c r="WI124" s="727"/>
      <c r="WL124" s="403"/>
      <c r="WM124" s="403"/>
      <c r="WY124" s="727"/>
      <c r="XB124" s="403"/>
      <c r="XC124" s="403"/>
      <c r="XO124" s="727"/>
      <c r="XR124" s="403"/>
      <c r="XS124" s="403"/>
      <c r="YE124" s="727"/>
      <c r="YH124" s="403"/>
      <c r="YI124" s="403"/>
      <c r="YU124" s="727"/>
      <c r="YX124" s="403"/>
      <c r="YY124" s="403"/>
      <c r="ZK124" s="727"/>
      <c r="ZN124" s="403"/>
      <c r="ZO124" s="403"/>
      <c r="AAA124" s="727"/>
      <c r="AAD124" s="403"/>
      <c r="AAE124" s="403"/>
      <c r="AAQ124" s="727"/>
      <c r="AAT124" s="403"/>
      <c r="AAU124" s="403"/>
      <c r="ABG124" s="727"/>
      <c r="ABJ124" s="403"/>
      <c r="ABK124" s="403"/>
      <c r="ABW124" s="727"/>
      <c r="ABZ124" s="403"/>
      <c r="ACA124" s="403"/>
      <c r="ACM124" s="727"/>
      <c r="ACP124" s="403"/>
      <c r="ACQ124" s="403"/>
      <c r="ADC124" s="727"/>
      <c r="ADF124" s="403"/>
      <c r="ADG124" s="403"/>
      <c r="ADS124" s="727"/>
      <c r="ADV124" s="403"/>
      <c r="ADW124" s="403"/>
      <c r="AEI124" s="727"/>
      <c r="AEL124" s="403"/>
      <c r="AEM124" s="403"/>
      <c r="AEY124" s="727"/>
      <c r="AFB124" s="403"/>
      <c r="AFC124" s="403"/>
      <c r="AFO124" s="727"/>
      <c r="AFR124" s="403"/>
      <c r="AFS124" s="403"/>
      <c r="AGE124" s="727"/>
      <c r="AGH124" s="403"/>
      <c r="AGI124" s="403"/>
      <c r="AGU124" s="727"/>
      <c r="AGX124" s="403"/>
      <c r="AGY124" s="403"/>
      <c r="AHK124" s="727"/>
      <c r="AHN124" s="403"/>
      <c r="AHO124" s="403"/>
      <c r="AIA124" s="727"/>
      <c r="AID124" s="403"/>
      <c r="AIE124" s="403"/>
      <c r="AIQ124" s="727"/>
      <c r="AIT124" s="403"/>
      <c r="AIU124" s="403"/>
      <c r="AJG124" s="727"/>
      <c r="AJJ124" s="403"/>
      <c r="AJK124" s="403"/>
      <c r="AJW124" s="727"/>
      <c r="AJZ124" s="403"/>
      <c r="AKA124" s="403"/>
      <c r="AKM124" s="727"/>
      <c r="AKP124" s="403"/>
      <c r="AKQ124" s="403"/>
      <c r="ALC124" s="727"/>
      <c r="ALF124" s="403"/>
      <c r="ALG124" s="403"/>
      <c r="ALS124" s="727"/>
      <c r="ALV124" s="403"/>
      <c r="ALW124" s="403"/>
      <c r="AMI124" s="727"/>
      <c r="AML124" s="403"/>
      <c r="AMM124" s="403"/>
      <c r="AMY124" s="727"/>
      <c r="ANB124" s="403"/>
      <c r="ANC124" s="403"/>
      <c r="ANO124" s="727"/>
      <c r="ANR124" s="403"/>
      <c r="ANS124" s="403"/>
      <c r="AOE124" s="727"/>
      <c r="AOH124" s="403"/>
      <c r="AOI124" s="403"/>
      <c r="AOU124" s="727"/>
      <c r="AOX124" s="403"/>
      <c r="AOY124" s="403"/>
      <c r="APK124" s="727"/>
      <c r="APN124" s="403"/>
      <c r="APO124" s="403"/>
      <c r="AQA124" s="727"/>
      <c r="AQD124" s="403"/>
      <c r="AQE124" s="403"/>
      <c r="AQQ124" s="727"/>
      <c r="AQT124" s="403"/>
      <c r="AQU124" s="403"/>
      <c r="ARG124" s="727"/>
      <c r="ARJ124" s="403"/>
      <c r="ARK124" s="403"/>
      <c r="ARW124" s="727"/>
      <c r="ARZ124" s="403"/>
      <c r="ASA124" s="403"/>
      <c r="ASM124" s="727"/>
      <c r="ASP124" s="403"/>
      <c r="ASQ124" s="403"/>
      <c r="ATC124" s="727"/>
      <c r="ATF124" s="403"/>
      <c r="ATG124" s="403"/>
      <c r="ATS124" s="727"/>
      <c r="ATV124" s="403"/>
      <c r="ATW124" s="403"/>
      <c r="AUI124" s="727"/>
      <c r="AUL124" s="403"/>
      <c r="AUM124" s="403"/>
      <c r="AUY124" s="727"/>
      <c r="AVB124" s="403"/>
      <c r="AVC124" s="403"/>
      <c r="AVO124" s="727"/>
      <c r="AVR124" s="403"/>
      <c r="AVS124" s="403"/>
      <c r="AWE124" s="727"/>
      <c r="AWH124" s="403"/>
      <c r="AWI124" s="403"/>
      <c r="AWU124" s="727"/>
      <c r="AWX124" s="403"/>
      <c r="AWY124" s="403"/>
      <c r="AXK124" s="727"/>
      <c r="AXN124" s="403"/>
      <c r="AXO124" s="403"/>
      <c r="AYA124" s="727"/>
      <c r="AYD124" s="403"/>
      <c r="AYE124" s="403"/>
      <c r="AYQ124" s="727"/>
      <c r="AYT124" s="403"/>
      <c r="AYU124" s="403"/>
      <c r="AZG124" s="727"/>
      <c r="AZJ124" s="403"/>
      <c r="AZK124" s="403"/>
      <c r="AZW124" s="727"/>
      <c r="AZZ124" s="403"/>
      <c r="BAA124" s="403"/>
      <c r="BAM124" s="727"/>
      <c r="BAP124" s="403"/>
      <c r="BAQ124" s="403"/>
      <c r="BBC124" s="727"/>
      <c r="BBF124" s="403"/>
      <c r="BBG124" s="403"/>
      <c r="BBS124" s="727"/>
      <c r="BBV124" s="403"/>
      <c r="BBW124" s="403"/>
      <c r="BCI124" s="727"/>
      <c r="BCL124" s="403"/>
      <c r="BCM124" s="403"/>
      <c r="BCY124" s="727"/>
      <c r="BDB124" s="403"/>
      <c r="BDC124" s="403"/>
      <c r="BDO124" s="727"/>
      <c r="BDR124" s="403"/>
      <c r="BDS124" s="403"/>
      <c r="BEE124" s="727"/>
      <c r="BEH124" s="403"/>
      <c r="BEI124" s="403"/>
      <c r="BEU124" s="727"/>
      <c r="BEX124" s="403"/>
      <c r="BEY124" s="403"/>
      <c r="BFK124" s="727"/>
      <c r="BFN124" s="403"/>
      <c r="BFO124" s="403"/>
      <c r="BGA124" s="727"/>
      <c r="BGD124" s="403"/>
      <c r="BGE124" s="403"/>
      <c r="BGQ124" s="727"/>
      <c r="BGT124" s="403"/>
      <c r="BGU124" s="403"/>
      <c r="BHG124" s="727"/>
      <c r="BHJ124" s="403"/>
      <c r="BHK124" s="403"/>
      <c r="BHW124" s="727"/>
      <c r="BHZ124" s="403"/>
      <c r="BIA124" s="403"/>
      <c r="BIM124" s="727"/>
      <c r="BIP124" s="403"/>
      <c r="BIQ124" s="403"/>
      <c r="BJC124" s="727"/>
      <c r="BJF124" s="403"/>
      <c r="BJG124" s="403"/>
      <c r="BJS124" s="727"/>
      <c r="BJV124" s="403"/>
      <c r="BJW124" s="403"/>
      <c r="BKI124" s="727"/>
      <c r="BKL124" s="403"/>
      <c r="BKM124" s="403"/>
      <c r="BKY124" s="727"/>
      <c r="BLB124" s="403"/>
      <c r="BLC124" s="403"/>
      <c r="BLO124" s="727"/>
      <c r="BLR124" s="403"/>
      <c r="BLS124" s="403"/>
      <c r="BME124" s="727"/>
      <c r="BMH124" s="403"/>
      <c r="BMI124" s="403"/>
      <c r="BMU124" s="727"/>
      <c r="BMX124" s="403"/>
      <c r="BMY124" s="403"/>
      <c r="BNK124" s="727"/>
      <c r="BNN124" s="403"/>
      <c r="BNO124" s="403"/>
      <c r="BOA124" s="727"/>
      <c r="BOD124" s="403"/>
      <c r="BOE124" s="403"/>
      <c r="BOQ124" s="727"/>
      <c r="BOT124" s="403"/>
      <c r="BOU124" s="403"/>
      <c r="BPG124" s="727"/>
      <c r="BPJ124" s="403"/>
      <c r="BPK124" s="403"/>
      <c r="BPW124" s="727"/>
      <c r="BPZ124" s="403"/>
      <c r="BQA124" s="403"/>
      <c r="BQM124" s="727"/>
      <c r="BQP124" s="403"/>
      <c r="BQQ124" s="403"/>
      <c r="BRC124" s="727"/>
      <c r="BRF124" s="403"/>
      <c r="BRG124" s="403"/>
      <c r="BRS124" s="727"/>
      <c r="BRV124" s="403"/>
      <c r="BRW124" s="403"/>
      <c r="BSI124" s="727"/>
      <c r="BSL124" s="403"/>
      <c r="BSM124" s="403"/>
      <c r="BSY124" s="727"/>
      <c r="BTB124" s="403"/>
      <c r="BTC124" s="403"/>
      <c r="BTO124" s="727"/>
      <c r="BTR124" s="403"/>
      <c r="BTS124" s="403"/>
      <c r="BUE124" s="727"/>
      <c r="BUH124" s="403"/>
      <c r="BUI124" s="403"/>
      <c r="BUU124" s="727"/>
      <c r="BUX124" s="403"/>
      <c r="BUY124" s="403"/>
      <c r="BVK124" s="727"/>
      <c r="BVN124" s="403"/>
      <c r="BVO124" s="403"/>
      <c r="BWA124" s="727"/>
      <c r="BWD124" s="403"/>
      <c r="BWE124" s="403"/>
      <c r="BWQ124" s="727"/>
      <c r="BWT124" s="403"/>
      <c r="BWU124" s="403"/>
      <c r="BXG124" s="727"/>
      <c r="BXJ124" s="403"/>
      <c r="BXK124" s="403"/>
      <c r="BXW124" s="727"/>
      <c r="BXZ124" s="403"/>
      <c r="BYA124" s="403"/>
      <c r="BYM124" s="727"/>
      <c r="BYP124" s="403"/>
      <c r="BYQ124" s="403"/>
      <c r="BZC124" s="727"/>
      <c r="BZF124" s="403"/>
      <c r="BZG124" s="403"/>
      <c r="BZS124" s="727"/>
      <c r="BZV124" s="403"/>
      <c r="BZW124" s="403"/>
      <c r="CAI124" s="727"/>
      <c r="CAL124" s="403"/>
      <c r="CAM124" s="403"/>
      <c r="CAY124" s="727"/>
      <c r="CBB124" s="403"/>
      <c r="CBC124" s="403"/>
      <c r="CBO124" s="727"/>
      <c r="CBR124" s="403"/>
      <c r="CBS124" s="403"/>
      <c r="CCE124" s="727"/>
      <c r="CCH124" s="403"/>
      <c r="CCI124" s="403"/>
      <c r="CCU124" s="727"/>
      <c r="CCX124" s="403"/>
      <c r="CCY124" s="403"/>
      <c r="CDK124" s="727"/>
      <c r="CDN124" s="403"/>
      <c r="CDO124" s="403"/>
      <c r="CEA124" s="727"/>
      <c r="CED124" s="403"/>
      <c r="CEE124" s="403"/>
      <c r="CEQ124" s="727"/>
      <c r="CET124" s="403"/>
      <c r="CEU124" s="403"/>
      <c r="CFG124" s="727"/>
      <c r="CFJ124" s="403"/>
      <c r="CFK124" s="403"/>
      <c r="CFW124" s="727"/>
      <c r="CFZ124" s="403"/>
      <c r="CGA124" s="403"/>
      <c r="CGM124" s="727"/>
      <c r="CGP124" s="403"/>
      <c r="CGQ124" s="403"/>
      <c r="CHC124" s="727"/>
      <c r="CHF124" s="403"/>
      <c r="CHG124" s="403"/>
      <c r="CHS124" s="727"/>
      <c r="CHV124" s="403"/>
      <c r="CHW124" s="403"/>
      <c r="CII124" s="727"/>
      <c r="CIL124" s="403"/>
      <c r="CIM124" s="403"/>
      <c r="CIY124" s="727"/>
      <c r="CJB124" s="403"/>
      <c r="CJC124" s="403"/>
      <c r="CJO124" s="727"/>
      <c r="CJR124" s="403"/>
      <c r="CJS124" s="403"/>
      <c r="CKE124" s="727"/>
      <c r="CKH124" s="403"/>
      <c r="CKI124" s="403"/>
      <c r="CKU124" s="727"/>
      <c r="CKX124" s="403"/>
      <c r="CKY124" s="403"/>
      <c r="CLK124" s="727"/>
      <c r="CLN124" s="403"/>
      <c r="CLO124" s="403"/>
      <c r="CMA124" s="727"/>
      <c r="CMD124" s="403"/>
      <c r="CME124" s="403"/>
      <c r="CMQ124" s="727"/>
      <c r="CMT124" s="403"/>
      <c r="CMU124" s="403"/>
      <c r="CNG124" s="727"/>
      <c r="CNJ124" s="403"/>
      <c r="CNK124" s="403"/>
      <c r="CNW124" s="727"/>
      <c r="CNZ124" s="403"/>
      <c r="COA124" s="403"/>
      <c r="COM124" s="727"/>
      <c r="COP124" s="403"/>
      <c r="COQ124" s="403"/>
      <c r="CPC124" s="727"/>
      <c r="CPF124" s="403"/>
      <c r="CPG124" s="403"/>
      <c r="CPS124" s="727"/>
      <c r="CPV124" s="403"/>
      <c r="CPW124" s="403"/>
      <c r="CQI124" s="727"/>
      <c r="CQL124" s="403"/>
      <c r="CQM124" s="403"/>
      <c r="CQY124" s="727"/>
      <c r="CRB124" s="403"/>
      <c r="CRC124" s="403"/>
      <c r="CRO124" s="727"/>
      <c r="CRR124" s="403"/>
      <c r="CRS124" s="403"/>
      <c r="CSE124" s="727"/>
      <c r="CSH124" s="403"/>
      <c r="CSI124" s="403"/>
      <c r="CSU124" s="727"/>
      <c r="CSX124" s="403"/>
      <c r="CSY124" s="403"/>
      <c r="CTK124" s="727"/>
      <c r="CTN124" s="403"/>
      <c r="CTO124" s="403"/>
      <c r="CUA124" s="727"/>
      <c r="CUD124" s="403"/>
      <c r="CUE124" s="403"/>
      <c r="CUQ124" s="727"/>
      <c r="CUT124" s="403"/>
      <c r="CUU124" s="403"/>
      <c r="CVG124" s="727"/>
      <c r="CVJ124" s="403"/>
      <c r="CVK124" s="403"/>
      <c r="CVW124" s="727"/>
      <c r="CVZ124" s="403"/>
      <c r="CWA124" s="403"/>
      <c r="CWM124" s="727"/>
      <c r="CWP124" s="403"/>
      <c r="CWQ124" s="403"/>
      <c r="CXC124" s="727"/>
      <c r="CXF124" s="403"/>
      <c r="CXG124" s="403"/>
      <c r="CXS124" s="727"/>
      <c r="CXV124" s="403"/>
      <c r="CXW124" s="403"/>
      <c r="CYI124" s="727"/>
      <c r="CYL124" s="403"/>
      <c r="CYM124" s="403"/>
      <c r="CYY124" s="727"/>
      <c r="CZB124" s="403"/>
      <c r="CZC124" s="403"/>
      <c r="CZO124" s="727"/>
      <c r="CZR124" s="403"/>
      <c r="CZS124" s="403"/>
      <c r="DAE124" s="727"/>
      <c r="DAH124" s="403"/>
      <c r="DAI124" s="403"/>
      <c r="DAU124" s="727"/>
      <c r="DAX124" s="403"/>
      <c r="DAY124" s="403"/>
      <c r="DBK124" s="727"/>
      <c r="DBN124" s="403"/>
      <c r="DBO124" s="403"/>
      <c r="DCA124" s="727"/>
      <c r="DCD124" s="403"/>
      <c r="DCE124" s="403"/>
      <c r="DCQ124" s="727"/>
      <c r="DCT124" s="403"/>
      <c r="DCU124" s="403"/>
      <c r="DDG124" s="727"/>
      <c r="DDJ124" s="403"/>
      <c r="DDK124" s="403"/>
      <c r="DDW124" s="727"/>
      <c r="DDZ124" s="403"/>
      <c r="DEA124" s="403"/>
      <c r="DEM124" s="727"/>
      <c r="DEP124" s="403"/>
      <c r="DEQ124" s="403"/>
      <c r="DFC124" s="727"/>
      <c r="DFF124" s="403"/>
      <c r="DFG124" s="403"/>
      <c r="DFS124" s="727"/>
      <c r="DFV124" s="403"/>
      <c r="DFW124" s="403"/>
      <c r="DGI124" s="727"/>
      <c r="DGL124" s="403"/>
      <c r="DGM124" s="403"/>
      <c r="DGY124" s="727"/>
      <c r="DHB124" s="403"/>
      <c r="DHC124" s="403"/>
      <c r="DHO124" s="727"/>
      <c r="DHR124" s="403"/>
      <c r="DHS124" s="403"/>
      <c r="DIE124" s="727"/>
      <c r="DIH124" s="403"/>
      <c r="DII124" s="403"/>
      <c r="DIU124" s="727"/>
      <c r="DIX124" s="403"/>
      <c r="DIY124" s="403"/>
      <c r="DJK124" s="727"/>
      <c r="DJN124" s="403"/>
      <c r="DJO124" s="403"/>
      <c r="DKA124" s="727"/>
      <c r="DKD124" s="403"/>
      <c r="DKE124" s="403"/>
      <c r="DKQ124" s="727"/>
      <c r="DKT124" s="403"/>
      <c r="DKU124" s="403"/>
      <c r="DLG124" s="727"/>
      <c r="DLJ124" s="403"/>
      <c r="DLK124" s="403"/>
      <c r="DLW124" s="727"/>
      <c r="DLZ124" s="403"/>
      <c r="DMA124" s="403"/>
      <c r="DMM124" s="727"/>
      <c r="DMP124" s="403"/>
      <c r="DMQ124" s="403"/>
      <c r="DNC124" s="727"/>
      <c r="DNF124" s="403"/>
      <c r="DNG124" s="403"/>
      <c r="DNS124" s="727"/>
      <c r="DNV124" s="403"/>
      <c r="DNW124" s="403"/>
      <c r="DOI124" s="727"/>
      <c r="DOL124" s="403"/>
      <c r="DOM124" s="403"/>
      <c r="DOY124" s="727"/>
      <c r="DPB124" s="403"/>
      <c r="DPC124" s="403"/>
      <c r="DPO124" s="727"/>
      <c r="DPR124" s="403"/>
      <c r="DPS124" s="403"/>
      <c r="DQE124" s="727"/>
      <c r="DQH124" s="403"/>
      <c r="DQI124" s="403"/>
      <c r="DQU124" s="727"/>
      <c r="DQX124" s="403"/>
      <c r="DQY124" s="403"/>
      <c r="DRK124" s="727"/>
      <c r="DRN124" s="403"/>
      <c r="DRO124" s="403"/>
      <c r="DSA124" s="727"/>
      <c r="DSD124" s="403"/>
      <c r="DSE124" s="403"/>
      <c r="DSQ124" s="727"/>
      <c r="DST124" s="403"/>
      <c r="DSU124" s="403"/>
      <c r="DTG124" s="727"/>
      <c r="DTJ124" s="403"/>
      <c r="DTK124" s="403"/>
      <c r="DTW124" s="727"/>
      <c r="DTZ124" s="403"/>
      <c r="DUA124" s="403"/>
      <c r="DUM124" s="727"/>
      <c r="DUP124" s="403"/>
      <c r="DUQ124" s="403"/>
      <c r="DVC124" s="727"/>
      <c r="DVF124" s="403"/>
      <c r="DVG124" s="403"/>
      <c r="DVS124" s="727"/>
      <c r="DVV124" s="403"/>
      <c r="DVW124" s="403"/>
      <c r="DWI124" s="727"/>
      <c r="DWL124" s="403"/>
      <c r="DWM124" s="403"/>
      <c r="DWY124" s="727"/>
      <c r="DXB124" s="403"/>
      <c r="DXC124" s="403"/>
      <c r="DXO124" s="727"/>
      <c r="DXR124" s="403"/>
      <c r="DXS124" s="403"/>
      <c r="DYE124" s="727"/>
      <c r="DYH124" s="403"/>
      <c r="DYI124" s="403"/>
      <c r="DYU124" s="727"/>
      <c r="DYX124" s="403"/>
      <c r="DYY124" s="403"/>
      <c r="DZK124" s="727"/>
      <c r="DZN124" s="403"/>
      <c r="DZO124" s="403"/>
      <c r="EAA124" s="727"/>
      <c r="EAD124" s="403"/>
      <c r="EAE124" s="403"/>
      <c r="EAQ124" s="727"/>
      <c r="EAT124" s="403"/>
      <c r="EAU124" s="403"/>
      <c r="EBG124" s="727"/>
      <c r="EBJ124" s="403"/>
      <c r="EBK124" s="403"/>
      <c r="EBW124" s="727"/>
      <c r="EBZ124" s="403"/>
      <c r="ECA124" s="403"/>
      <c r="ECM124" s="727"/>
      <c r="ECP124" s="403"/>
      <c r="ECQ124" s="403"/>
      <c r="EDC124" s="727"/>
      <c r="EDF124" s="403"/>
      <c r="EDG124" s="403"/>
      <c r="EDS124" s="727"/>
      <c r="EDV124" s="403"/>
      <c r="EDW124" s="403"/>
      <c r="EEI124" s="727"/>
      <c r="EEL124" s="403"/>
      <c r="EEM124" s="403"/>
      <c r="EEY124" s="727"/>
      <c r="EFB124" s="403"/>
      <c r="EFC124" s="403"/>
      <c r="EFO124" s="727"/>
      <c r="EFR124" s="403"/>
      <c r="EFS124" s="403"/>
      <c r="EGE124" s="727"/>
      <c r="EGH124" s="403"/>
      <c r="EGI124" s="403"/>
      <c r="EGU124" s="727"/>
      <c r="EGX124" s="403"/>
      <c r="EGY124" s="403"/>
      <c r="EHK124" s="727"/>
      <c r="EHN124" s="403"/>
      <c r="EHO124" s="403"/>
      <c r="EIA124" s="727"/>
      <c r="EID124" s="403"/>
      <c r="EIE124" s="403"/>
      <c r="EIQ124" s="727"/>
      <c r="EIT124" s="403"/>
      <c r="EIU124" s="403"/>
      <c r="EJG124" s="727"/>
      <c r="EJJ124" s="403"/>
      <c r="EJK124" s="403"/>
      <c r="EJW124" s="727"/>
      <c r="EJZ124" s="403"/>
      <c r="EKA124" s="403"/>
      <c r="EKM124" s="727"/>
      <c r="EKP124" s="403"/>
      <c r="EKQ124" s="403"/>
      <c r="ELC124" s="727"/>
      <c r="ELF124" s="403"/>
      <c r="ELG124" s="403"/>
      <c r="ELS124" s="727"/>
      <c r="ELV124" s="403"/>
      <c r="ELW124" s="403"/>
      <c r="EMI124" s="727"/>
      <c r="EML124" s="403"/>
      <c r="EMM124" s="403"/>
      <c r="EMY124" s="727"/>
      <c r="ENB124" s="403"/>
      <c r="ENC124" s="403"/>
      <c r="ENO124" s="727"/>
      <c r="ENR124" s="403"/>
      <c r="ENS124" s="403"/>
      <c r="EOE124" s="727"/>
      <c r="EOH124" s="403"/>
      <c r="EOI124" s="403"/>
      <c r="EOU124" s="727"/>
      <c r="EOX124" s="403"/>
      <c r="EOY124" s="403"/>
      <c r="EPK124" s="727"/>
      <c r="EPN124" s="403"/>
      <c r="EPO124" s="403"/>
      <c r="EQA124" s="727"/>
      <c r="EQD124" s="403"/>
      <c r="EQE124" s="403"/>
      <c r="EQQ124" s="727"/>
      <c r="EQT124" s="403"/>
      <c r="EQU124" s="403"/>
      <c r="ERG124" s="727"/>
      <c r="ERJ124" s="403"/>
      <c r="ERK124" s="403"/>
      <c r="ERW124" s="727"/>
      <c r="ERZ124" s="403"/>
      <c r="ESA124" s="403"/>
      <c r="ESM124" s="727"/>
      <c r="ESP124" s="403"/>
      <c r="ESQ124" s="403"/>
      <c r="ETC124" s="727"/>
      <c r="ETF124" s="403"/>
      <c r="ETG124" s="403"/>
      <c r="ETS124" s="727"/>
      <c r="ETV124" s="403"/>
      <c r="ETW124" s="403"/>
      <c r="EUI124" s="727"/>
      <c r="EUL124" s="403"/>
      <c r="EUM124" s="403"/>
      <c r="EUY124" s="727"/>
      <c r="EVB124" s="403"/>
      <c r="EVC124" s="403"/>
      <c r="EVO124" s="727"/>
      <c r="EVR124" s="403"/>
      <c r="EVS124" s="403"/>
      <c r="EWE124" s="727"/>
      <c r="EWH124" s="403"/>
      <c r="EWI124" s="403"/>
      <c r="EWU124" s="727"/>
      <c r="EWX124" s="403"/>
      <c r="EWY124" s="403"/>
      <c r="EXK124" s="727"/>
      <c r="EXN124" s="403"/>
      <c r="EXO124" s="403"/>
      <c r="EYA124" s="727"/>
      <c r="EYD124" s="403"/>
      <c r="EYE124" s="403"/>
      <c r="EYQ124" s="727"/>
      <c r="EYT124" s="403"/>
      <c r="EYU124" s="403"/>
      <c r="EZG124" s="727"/>
      <c r="EZJ124" s="403"/>
      <c r="EZK124" s="403"/>
      <c r="EZW124" s="727"/>
      <c r="EZZ124" s="403"/>
      <c r="FAA124" s="403"/>
      <c r="FAM124" s="727"/>
      <c r="FAP124" s="403"/>
      <c r="FAQ124" s="403"/>
      <c r="FBC124" s="727"/>
      <c r="FBF124" s="403"/>
      <c r="FBG124" s="403"/>
      <c r="FBS124" s="727"/>
      <c r="FBV124" s="403"/>
      <c r="FBW124" s="403"/>
      <c r="FCI124" s="727"/>
      <c r="FCL124" s="403"/>
      <c r="FCM124" s="403"/>
      <c r="FCY124" s="727"/>
      <c r="FDB124" s="403"/>
      <c r="FDC124" s="403"/>
      <c r="FDO124" s="727"/>
      <c r="FDR124" s="403"/>
      <c r="FDS124" s="403"/>
      <c r="FEE124" s="727"/>
      <c r="FEH124" s="403"/>
      <c r="FEI124" s="403"/>
      <c r="FEU124" s="727"/>
      <c r="FEX124" s="403"/>
      <c r="FEY124" s="403"/>
      <c r="FFK124" s="727"/>
      <c r="FFN124" s="403"/>
      <c r="FFO124" s="403"/>
      <c r="FGA124" s="727"/>
      <c r="FGD124" s="403"/>
      <c r="FGE124" s="403"/>
      <c r="FGQ124" s="727"/>
      <c r="FGT124" s="403"/>
      <c r="FGU124" s="403"/>
      <c r="FHG124" s="727"/>
      <c r="FHJ124" s="403"/>
      <c r="FHK124" s="403"/>
      <c r="FHW124" s="727"/>
      <c r="FHZ124" s="403"/>
      <c r="FIA124" s="403"/>
      <c r="FIM124" s="727"/>
      <c r="FIP124" s="403"/>
      <c r="FIQ124" s="403"/>
      <c r="FJC124" s="727"/>
      <c r="FJF124" s="403"/>
      <c r="FJG124" s="403"/>
      <c r="FJS124" s="727"/>
      <c r="FJV124" s="403"/>
      <c r="FJW124" s="403"/>
      <c r="FKI124" s="727"/>
      <c r="FKL124" s="403"/>
      <c r="FKM124" s="403"/>
      <c r="FKY124" s="727"/>
      <c r="FLB124" s="403"/>
      <c r="FLC124" s="403"/>
      <c r="FLO124" s="727"/>
      <c r="FLR124" s="403"/>
      <c r="FLS124" s="403"/>
      <c r="FME124" s="727"/>
      <c r="FMH124" s="403"/>
      <c r="FMI124" s="403"/>
      <c r="FMU124" s="727"/>
      <c r="FMX124" s="403"/>
      <c r="FMY124" s="403"/>
      <c r="FNK124" s="727"/>
      <c r="FNN124" s="403"/>
      <c r="FNO124" s="403"/>
      <c r="FOA124" s="727"/>
      <c r="FOD124" s="403"/>
      <c r="FOE124" s="403"/>
      <c r="FOQ124" s="727"/>
      <c r="FOT124" s="403"/>
      <c r="FOU124" s="403"/>
      <c r="FPG124" s="727"/>
      <c r="FPJ124" s="403"/>
      <c r="FPK124" s="403"/>
      <c r="FPW124" s="727"/>
      <c r="FPZ124" s="403"/>
      <c r="FQA124" s="403"/>
      <c r="FQM124" s="727"/>
      <c r="FQP124" s="403"/>
      <c r="FQQ124" s="403"/>
      <c r="FRC124" s="727"/>
      <c r="FRF124" s="403"/>
      <c r="FRG124" s="403"/>
      <c r="FRS124" s="727"/>
      <c r="FRV124" s="403"/>
      <c r="FRW124" s="403"/>
      <c r="FSI124" s="727"/>
      <c r="FSL124" s="403"/>
      <c r="FSM124" s="403"/>
      <c r="FSY124" s="727"/>
      <c r="FTB124" s="403"/>
      <c r="FTC124" s="403"/>
      <c r="FTO124" s="727"/>
      <c r="FTR124" s="403"/>
      <c r="FTS124" s="403"/>
      <c r="FUE124" s="727"/>
      <c r="FUH124" s="403"/>
      <c r="FUI124" s="403"/>
      <c r="FUU124" s="727"/>
      <c r="FUX124" s="403"/>
      <c r="FUY124" s="403"/>
      <c r="FVK124" s="727"/>
      <c r="FVN124" s="403"/>
      <c r="FVO124" s="403"/>
      <c r="FWA124" s="727"/>
      <c r="FWD124" s="403"/>
      <c r="FWE124" s="403"/>
      <c r="FWQ124" s="727"/>
      <c r="FWT124" s="403"/>
      <c r="FWU124" s="403"/>
      <c r="FXG124" s="727"/>
      <c r="FXJ124" s="403"/>
      <c r="FXK124" s="403"/>
      <c r="FXW124" s="727"/>
      <c r="FXZ124" s="403"/>
      <c r="FYA124" s="403"/>
      <c r="FYM124" s="727"/>
      <c r="FYP124" s="403"/>
      <c r="FYQ124" s="403"/>
      <c r="FZC124" s="727"/>
      <c r="FZF124" s="403"/>
      <c r="FZG124" s="403"/>
      <c r="FZS124" s="727"/>
      <c r="FZV124" s="403"/>
      <c r="FZW124" s="403"/>
      <c r="GAI124" s="727"/>
      <c r="GAL124" s="403"/>
      <c r="GAM124" s="403"/>
      <c r="GAY124" s="727"/>
      <c r="GBB124" s="403"/>
      <c r="GBC124" s="403"/>
      <c r="GBO124" s="727"/>
      <c r="GBR124" s="403"/>
      <c r="GBS124" s="403"/>
      <c r="GCE124" s="727"/>
      <c r="GCH124" s="403"/>
      <c r="GCI124" s="403"/>
      <c r="GCU124" s="727"/>
      <c r="GCX124" s="403"/>
      <c r="GCY124" s="403"/>
      <c r="GDK124" s="727"/>
      <c r="GDN124" s="403"/>
      <c r="GDO124" s="403"/>
      <c r="GEA124" s="727"/>
      <c r="GED124" s="403"/>
      <c r="GEE124" s="403"/>
      <c r="GEQ124" s="727"/>
      <c r="GET124" s="403"/>
      <c r="GEU124" s="403"/>
      <c r="GFG124" s="727"/>
      <c r="GFJ124" s="403"/>
      <c r="GFK124" s="403"/>
      <c r="GFW124" s="727"/>
      <c r="GFZ124" s="403"/>
      <c r="GGA124" s="403"/>
      <c r="GGM124" s="727"/>
      <c r="GGP124" s="403"/>
      <c r="GGQ124" s="403"/>
      <c r="GHC124" s="727"/>
      <c r="GHF124" s="403"/>
      <c r="GHG124" s="403"/>
      <c r="GHS124" s="727"/>
      <c r="GHV124" s="403"/>
      <c r="GHW124" s="403"/>
      <c r="GII124" s="727"/>
      <c r="GIL124" s="403"/>
      <c r="GIM124" s="403"/>
      <c r="GIY124" s="727"/>
      <c r="GJB124" s="403"/>
      <c r="GJC124" s="403"/>
      <c r="GJO124" s="727"/>
      <c r="GJR124" s="403"/>
      <c r="GJS124" s="403"/>
      <c r="GKE124" s="727"/>
      <c r="GKH124" s="403"/>
      <c r="GKI124" s="403"/>
      <c r="GKU124" s="727"/>
      <c r="GKX124" s="403"/>
      <c r="GKY124" s="403"/>
      <c r="GLK124" s="727"/>
      <c r="GLN124" s="403"/>
      <c r="GLO124" s="403"/>
      <c r="GMA124" s="727"/>
      <c r="GMD124" s="403"/>
      <c r="GME124" s="403"/>
      <c r="GMQ124" s="727"/>
      <c r="GMT124" s="403"/>
      <c r="GMU124" s="403"/>
      <c r="GNG124" s="727"/>
      <c r="GNJ124" s="403"/>
      <c r="GNK124" s="403"/>
      <c r="GNW124" s="727"/>
      <c r="GNZ124" s="403"/>
      <c r="GOA124" s="403"/>
      <c r="GOM124" s="727"/>
      <c r="GOP124" s="403"/>
      <c r="GOQ124" s="403"/>
      <c r="GPC124" s="727"/>
      <c r="GPF124" s="403"/>
      <c r="GPG124" s="403"/>
      <c r="GPS124" s="727"/>
      <c r="GPV124" s="403"/>
      <c r="GPW124" s="403"/>
      <c r="GQI124" s="727"/>
      <c r="GQL124" s="403"/>
      <c r="GQM124" s="403"/>
      <c r="GQY124" s="727"/>
      <c r="GRB124" s="403"/>
      <c r="GRC124" s="403"/>
      <c r="GRO124" s="727"/>
      <c r="GRR124" s="403"/>
      <c r="GRS124" s="403"/>
      <c r="GSE124" s="727"/>
      <c r="GSH124" s="403"/>
      <c r="GSI124" s="403"/>
      <c r="GSU124" s="727"/>
      <c r="GSX124" s="403"/>
      <c r="GSY124" s="403"/>
      <c r="GTK124" s="727"/>
      <c r="GTN124" s="403"/>
      <c r="GTO124" s="403"/>
      <c r="GUA124" s="727"/>
      <c r="GUD124" s="403"/>
      <c r="GUE124" s="403"/>
      <c r="GUQ124" s="727"/>
      <c r="GUT124" s="403"/>
      <c r="GUU124" s="403"/>
      <c r="GVG124" s="727"/>
      <c r="GVJ124" s="403"/>
      <c r="GVK124" s="403"/>
      <c r="GVW124" s="727"/>
      <c r="GVZ124" s="403"/>
      <c r="GWA124" s="403"/>
      <c r="GWM124" s="727"/>
      <c r="GWP124" s="403"/>
      <c r="GWQ124" s="403"/>
      <c r="GXC124" s="727"/>
      <c r="GXF124" s="403"/>
      <c r="GXG124" s="403"/>
      <c r="GXS124" s="727"/>
      <c r="GXV124" s="403"/>
      <c r="GXW124" s="403"/>
      <c r="GYI124" s="727"/>
      <c r="GYL124" s="403"/>
      <c r="GYM124" s="403"/>
      <c r="GYY124" s="727"/>
      <c r="GZB124" s="403"/>
      <c r="GZC124" s="403"/>
      <c r="GZO124" s="727"/>
      <c r="GZR124" s="403"/>
      <c r="GZS124" s="403"/>
      <c r="HAE124" s="727"/>
      <c r="HAH124" s="403"/>
      <c r="HAI124" s="403"/>
      <c r="HAU124" s="727"/>
      <c r="HAX124" s="403"/>
      <c r="HAY124" s="403"/>
      <c r="HBK124" s="727"/>
      <c r="HBN124" s="403"/>
      <c r="HBO124" s="403"/>
      <c r="HCA124" s="727"/>
      <c r="HCD124" s="403"/>
      <c r="HCE124" s="403"/>
      <c r="HCQ124" s="727"/>
      <c r="HCT124" s="403"/>
      <c r="HCU124" s="403"/>
      <c r="HDG124" s="727"/>
      <c r="HDJ124" s="403"/>
      <c r="HDK124" s="403"/>
      <c r="HDW124" s="727"/>
      <c r="HDZ124" s="403"/>
      <c r="HEA124" s="403"/>
      <c r="HEM124" s="727"/>
      <c r="HEP124" s="403"/>
      <c r="HEQ124" s="403"/>
      <c r="HFC124" s="727"/>
      <c r="HFF124" s="403"/>
      <c r="HFG124" s="403"/>
      <c r="HFS124" s="727"/>
      <c r="HFV124" s="403"/>
      <c r="HFW124" s="403"/>
      <c r="HGI124" s="727"/>
      <c r="HGL124" s="403"/>
      <c r="HGM124" s="403"/>
      <c r="HGY124" s="727"/>
      <c r="HHB124" s="403"/>
      <c r="HHC124" s="403"/>
      <c r="HHO124" s="727"/>
      <c r="HHR124" s="403"/>
      <c r="HHS124" s="403"/>
      <c r="HIE124" s="727"/>
      <c r="HIH124" s="403"/>
      <c r="HII124" s="403"/>
      <c r="HIU124" s="727"/>
      <c r="HIX124" s="403"/>
      <c r="HIY124" s="403"/>
      <c r="HJK124" s="727"/>
      <c r="HJN124" s="403"/>
      <c r="HJO124" s="403"/>
      <c r="HKA124" s="727"/>
      <c r="HKD124" s="403"/>
      <c r="HKE124" s="403"/>
      <c r="HKQ124" s="727"/>
      <c r="HKT124" s="403"/>
      <c r="HKU124" s="403"/>
      <c r="HLG124" s="727"/>
      <c r="HLJ124" s="403"/>
      <c r="HLK124" s="403"/>
      <c r="HLW124" s="727"/>
      <c r="HLZ124" s="403"/>
      <c r="HMA124" s="403"/>
      <c r="HMM124" s="727"/>
      <c r="HMP124" s="403"/>
      <c r="HMQ124" s="403"/>
      <c r="HNC124" s="727"/>
      <c r="HNF124" s="403"/>
      <c r="HNG124" s="403"/>
      <c r="HNS124" s="727"/>
      <c r="HNV124" s="403"/>
      <c r="HNW124" s="403"/>
      <c r="HOI124" s="727"/>
      <c r="HOL124" s="403"/>
      <c r="HOM124" s="403"/>
      <c r="HOY124" s="727"/>
      <c r="HPB124" s="403"/>
      <c r="HPC124" s="403"/>
      <c r="HPO124" s="727"/>
      <c r="HPR124" s="403"/>
      <c r="HPS124" s="403"/>
      <c r="HQE124" s="727"/>
      <c r="HQH124" s="403"/>
      <c r="HQI124" s="403"/>
      <c r="HQU124" s="727"/>
      <c r="HQX124" s="403"/>
      <c r="HQY124" s="403"/>
      <c r="HRK124" s="727"/>
      <c r="HRN124" s="403"/>
      <c r="HRO124" s="403"/>
      <c r="HSA124" s="727"/>
      <c r="HSD124" s="403"/>
      <c r="HSE124" s="403"/>
      <c r="HSQ124" s="727"/>
      <c r="HST124" s="403"/>
      <c r="HSU124" s="403"/>
      <c r="HTG124" s="727"/>
      <c r="HTJ124" s="403"/>
      <c r="HTK124" s="403"/>
      <c r="HTW124" s="727"/>
      <c r="HTZ124" s="403"/>
      <c r="HUA124" s="403"/>
      <c r="HUM124" s="727"/>
      <c r="HUP124" s="403"/>
      <c r="HUQ124" s="403"/>
      <c r="HVC124" s="727"/>
      <c r="HVF124" s="403"/>
      <c r="HVG124" s="403"/>
      <c r="HVS124" s="727"/>
      <c r="HVV124" s="403"/>
      <c r="HVW124" s="403"/>
      <c r="HWI124" s="727"/>
      <c r="HWL124" s="403"/>
      <c r="HWM124" s="403"/>
      <c r="HWY124" s="727"/>
      <c r="HXB124" s="403"/>
      <c r="HXC124" s="403"/>
      <c r="HXO124" s="727"/>
      <c r="HXR124" s="403"/>
      <c r="HXS124" s="403"/>
      <c r="HYE124" s="727"/>
      <c r="HYH124" s="403"/>
      <c r="HYI124" s="403"/>
      <c r="HYU124" s="727"/>
      <c r="HYX124" s="403"/>
      <c r="HYY124" s="403"/>
      <c r="HZK124" s="727"/>
      <c r="HZN124" s="403"/>
      <c r="HZO124" s="403"/>
      <c r="IAA124" s="727"/>
      <c r="IAD124" s="403"/>
      <c r="IAE124" s="403"/>
      <c r="IAQ124" s="727"/>
      <c r="IAT124" s="403"/>
      <c r="IAU124" s="403"/>
      <c r="IBG124" s="727"/>
      <c r="IBJ124" s="403"/>
      <c r="IBK124" s="403"/>
      <c r="IBW124" s="727"/>
      <c r="IBZ124" s="403"/>
      <c r="ICA124" s="403"/>
      <c r="ICM124" s="727"/>
      <c r="ICP124" s="403"/>
      <c r="ICQ124" s="403"/>
      <c r="IDC124" s="727"/>
      <c r="IDF124" s="403"/>
      <c r="IDG124" s="403"/>
      <c r="IDS124" s="727"/>
      <c r="IDV124" s="403"/>
      <c r="IDW124" s="403"/>
      <c r="IEI124" s="727"/>
      <c r="IEL124" s="403"/>
      <c r="IEM124" s="403"/>
      <c r="IEY124" s="727"/>
      <c r="IFB124" s="403"/>
      <c r="IFC124" s="403"/>
      <c r="IFO124" s="727"/>
      <c r="IFR124" s="403"/>
      <c r="IFS124" s="403"/>
      <c r="IGE124" s="727"/>
      <c r="IGH124" s="403"/>
      <c r="IGI124" s="403"/>
      <c r="IGU124" s="727"/>
      <c r="IGX124" s="403"/>
      <c r="IGY124" s="403"/>
      <c r="IHK124" s="727"/>
      <c r="IHN124" s="403"/>
      <c r="IHO124" s="403"/>
      <c r="IIA124" s="727"/>
      <c r="IID124" s="403"/>
      <c r="IIE124" s="403"/>
      <c r="IIQ124" s="727"/>
      <c r="IIT124" s="403"/>
      <c r="IIU124" s="403"/>
      <c r="IJG124" s="727"/>
      <c r="IJJ124" s="403"/>
      <c r="IJK124" s="403"/>
      <c r="IJW124" s="727"/>
      <c r="IJZ124" s="403"/>
      <c r="IKA124" s="403"/>
      <c r="IKM124" s="727"/>
      <c r="IKP124" s="403"/>
      <c r="IKQ124" s="403"/>
      <c r="ILC124" s="727"/>
      <c r="ILF124" s="403"/>
      <c r="ILG124" s="403"/>
      <c r="ILS124" s="727"/>
      <c r="ILV124" s="403"/>
      <c r="ILW124" s="403"/>
      <c r="IMI124" s="727"/>
      <c r="IML124" s="403"/>
      <c r="IMM124" s="403"/>
      <c r="IMY124" s="727"/>
      <c r="INB124" s="403"/>
      <c r="INC124" s="403"/>
      <c r="INO124" s="727"/>
      <c r="INR124" s="403"/>
      <c r="INS124" s="403"/>
      <c r="IOE124" s="727"/>
      <c r="IOH124" s="403"/>
      <c r="IOI124" s="403"/>
      <c r="IOU124" s="727"/>
      <c r="IOX124" s="403"/>
      <c r="IOY124" s="403"/>
      <c r="IPK124" s="727"/>
      <c r="IPN124" s="403"/>
      <c r="IPO124" s="403"/>
      <c r="IQA124" s="727"/>
      <c r="IQD124" s="403"/>
      <c r="IQE124" s="403"/>
      <c r="IQQ124" s="727"/>
      <c r="IQT124" s="403"/>
      <c r="IQU124" s="403"/>
      <c r="IRG124" s="727"/>
      <c r="IRJ124" s="403"/>
      <c r="IRK124" s="403"/>
      <c r="IRW124" s="727"/>
      <c r="IRZ124" s="403"/>
      <c r="ISA124" s="403"/>
      <c r="ISM124" s="727"/>
      <c r="ISP124" s="403"/>
      <c r="ISQ124" s="403"/>
      <c r="ITC124" s="727"/>
      <c r="ITF124" s="403"/>
      <c r="ITG124" s="403"/>
      <c r="ITS124" s="727"/>
      <c r="ITV124" s="403"/>
      <c r="ITW124" s="403"/>
      <c r="IUI124" s="727"/>
      <c r="IUL124" s="403"/>
      <c r="IUM124" s="403"/>
      <c r="IUY124" s="727"/>
      <c r="IVB124" s="403"/>
      <c r="IVC124" s="403"/>
      <c r="IVO124" s="727"/>
      <c r="IVR124" s="403"/>
      <c r="IVS124" s="403"/>
      <c r="IWE124" s="727"/>
      <c r="IWH124" s="403"/>
      <c r="IWI124" s="403"/>
      <c r="IWU124" s="727"/>
      <c r="IWX124" s="403"/>
      <c r="IWY124" s="403"/>
      <c r="IXK124" s="727"/>
      <c r="IXN124" s="403"/>
      <c r="IXO124" s="403"/>
      <c r="IYA124" s="727"/>
      <c r="IYD124" s="403"/>
      <c r="IYE124" s="403"/>
      <c r="IYQ124" s="727"/>
      <c r="IYT124" s="403"/>
      <c r="IYU124" s="403"/>
      <c r="IZG124" s="727"/>
      <c r="IZJ124" s="403"/>
      <c r="IZK124" s="403"/>
      <c r="IZW124" s="727"/>
      <c r="IZZ124" s="403"/>
      <c r="JAA124" s="403"/>
      <c r="JAM124" s="727"/>
      <c r="JAP124" s="403"/>
      <c r="JAQ124" s="403"/>
      <c r="JBC124" s="727"/>
      <c r="JBF124" s="403"/>
      <c r="JBG124" s="403"/>
      <c r="JBS124" s="727"/>
      <c r="JBV124" s="403"/>
      <c r="JBW124" s="403"/>
      <c r="JCI124" s="727"/>
      <c r="JCL124" s="403"/>
      <c r="JCM124" s="403"/>
      <c r="JCY124" s="727"/>
      <c r="JDB124" s="403"/>
      <c r="JDC124" s="403"/>
      <c r="JDO124" s="727"/>
      <c r="JDR124" s="403"/>
      <c r="JDS124" s="403"/>
      <c r="JEE124" s="727"/>
      <c r="JEH124" s="403"/>
      <c r="JEI124" s="403"/>
      <c r="JEU124" s="727"/>
      <c r="JEX124" s="403"/>
      <c r="JEY124" s="403"/>
      <c r="JFK124" s="727"/>
      <c r="JFN124" s="403"/>
      <c r="JFO124" s="403"/>
      <c r="JGA124" s="727"/>
      <c r="JGD124" s="403"/>
      <c r="JGE124" s="403"/>
      <c r="JGQ124" s="727"/>
      <c r="JGT124" s="403"/>
      <c r="JGU124" s="403"/>
      <c r="JHG124" s="727"/>
      <c r="JHJ124" s="403"/>
      <c r="JHK124" s="403"/>
      <c r="JHW124" s="727"/>
      <c r="JHZ124" s="403"/>
      <c r="JIA124" s="403"/>
      <c r="JIM124" s="727"/>
      <c r="JIP124" s="403"/>
      <c r="JIQ124" s="403"/>
      <c r="JJC124" s="727"/>
      <c r="JJF124" s="403"/>
      <c r="JJG124" s="403"/>
      <c r="JJS124" s="727"/>
      <c r="JJV124" s="403"/>
      <c r="JJW124" s="403"/>
      <c r="JKI124" s="727"/>
      <c r="JKL124" s="403"/>
      <c r="JKM124" s="403"/>
      <c r="JKY124" s="727"/>
      <c r="JLB124" s="403"/>
      <c r="JLC124" s="403"/>
      <c r="JLO124" s="727"/>
      <c r="JLR124" s="403"/>
      <c r="JLS124" s="403"/>
      <c r="JME124" s="727"/>
      <c r="JMH124" s="403"/>
      <c r="JMI124" s="403"/>
      <c r="JMU124" s="727"/>
      <c r="JMX124" s="403"/>
      <c r="JMY124" s="403"/>
      <c r="JNK124" s="727"/>
      <c r="JNN124" s="403"/>
      <c r="JNO124" s="403"/>
      <c r="JOA124" s="727"/>
      <c r="JOD124" s="403"/>
      <c r="JOE124" s="403"/>
      <c r="JOQ124" s="727"/>
      <c r="JOT124" s="403"/>
      <c r="JOU124" s="403"/>
      <c r="JPG124" s="727"/>
      <c r="JPJ124" s="403"/>
      <c r="JPK124" s="403"/>
      <c r="JPW124" s="727"/>
      <c r="JPZ124" s="403"/>
      <c r="JQA124" s="403"/>
      <c r="JQM124" s="727"/>
      <c r="JQP124" s="403"/>
      <c r="JQQ124" s="403"/>
      <c r="JRC124" s="727"/>
      <c r="JRF124" s="403"/>
      <c r="JRG124" s="403"/>
      <c r="JRS124" s="727"/>
      <c r="JRV124" s="403"/>
      <c r="JRW124" s="403"/>
      <c r="JSI124" s="727"/>
      <c r="JSL124" s="403"/>
      <c r="JSM124" s="403"/>
      <c r="JSY124" s="727"/>
      <c r="JTB124" s="403"/>
      <c r="JTC124" s="403"/>
      <c r="JTO124" s="727"/>
      <c r="JTR124" s="403"/>
      <c r="JTS124" s="403"/>
      <c r="JUE124" s="727"/>
      <c r="JUH124" s="403"/>
      <c r="JUI124" s="403"/>
      <c r="JUU124" s="727"/>
      <c r="JUX124" s="403"/>
      <c r="JUY124" s="403"/>
      <c r="JVK124" s="727"/>
      <c r="JVN124" s="403"/>
      <c r="JVO124" s="403"/>
      <c r="JWA124" s="727"/>
      <c r="JWD124" s="403"/>
      <c r="JWE124" s="403"/>
      <c r="JWQ124" s="727"/>
      <c r="JWT124" s="403"/>
      <c r="JWU124" s="403"/>
      <c r="JXG124" s="727"/>
      <c r="JXJ124" s="403"/>
      <c r="JXK124" s="403"/>
      <c r="JXW124" s="727"/>
      <c r="JXZ124" s="403"/>
      <c r="JYA124" s="403"/>
      <c r="JYM124" s="727"/>
      <c r="JYP124" s="403"/>
      <c r="JYQ124" s="403"/>
      <c r="JZC124" s="727"/>
      <c r="JZF124" s="403"/>
      <c r="JZG124" s="403"/>
      <c r="JZS124" s="727"/>
      <c r="JZV124" s="403"/>
      <c r="JZW124" s="403"/>
      <c r="KAI124" s="727"/>
      <c r="KAL124" s="403"/>
      <c r="KAM124" s="403"/>
      <c r="KAY124" s="727"/>
      <c r="KBB124" s="403"/>
      <c r="KBC124" s="403"/>
      <c r="KBO124" s="727"/>
      <c r="KBR124" s="403"/>
      <c r="KBS124" s="403"/>
      <c r="KCE124" s="727"/>
      <c r="KCH124" s="403"/>
      <c r="KCI124" s="403"/>
      <c r="KCU124" s="727"/>
      <c r="KCX124" s="403"/>
      <c r="KCY124" s="403"/>
      <c r="KDK124" s="727"/>
      <c r="KDN124" s="403"/>
      <c r="KDO124" s="403"/>
      <c r="KEA124" s="727"/>
      <c r="KED124" s="403"/>
      <c r="KEE124" s="403"/>
      <c r="KEQ124" s="727"/>
      <c r="KET124" s="403"/>
      <c r="KEU124" s="403"/>
      <c r="KFG124" s="727"/>
      <c r="KFJ124" s="403"/>
      <c r="KFK124" s="403"/>
      <c r="KFW124" s="727"/>
      <c r="KFZ124" s="403"/>
      <c r="KGA124" s="403"/>
      <c r="KGM124" s="727"/>
      <c r="KGP124" s="403"/>
      <c r="KGQ124" s="403"/>
      <c r="KHC124" s="727"/>
      <c r="KHF124" s="403"/>
      <c r="KHG124" s="403"/>
      <c r="KHS124" s="727"/>
      <c r="KHV124" s="403"/>
      <c r="KHW124" s="403"/>
      <c r="KII124" s="727"/>
      <c r="KIL124" s="403"/>
      <c r="KIM124" s="403"/>
      <c r="KIY124" s="727"/>
      <c r="KJB124" s="403"/>
      <c r="KJC124" s="403"/>
      <c r="KJO124" s="727"/>
      <c r="KJR124" s="403"/>
      <c r="KJS124" s="403"/>
      <c r="KKE124" s="727"/>
      <c r="KKH124" s="403"/>
      <c r="KKI124" s="403"/>
      <c r="KKU124" s="727"/>
      <c r="KKX124" s="403"/>
      <c r="KKY124" s="403"/>
      <c r="KLK124" s="727"/>
      <c r="KLN124" s="403"/>
      <c r="KLO124" s="403"/>
      <c r="KMA124" s="727"/>
      <c r="KMD124" s="403"/>
      <c r="KME124" s="403"/>
      <c r="KMQ124" s="727"/>
      <c r="KMT124" s="403"/>
      <c r="KMU124" s="403"/>
      <c r="KNG124" s="727"/>
      <c r="KNJ124" s="403"/>
      <c r="KNK124" s="403"/>
      <c r="KNW124" s="727"/>
      <c r="KNZ124" s="403"/>
      <c r="KOA124" s="403"/>
      <c r="KOM124" s="727"/>
      <c r="KOP124" s="403"/>
      <c r="KOQ124" s="403"/>
      <c r="KPC124" s="727"/>
      <c r="KPF124" s="403"/>
      <c r="KPG124" s="403"/>
      <c r="KPS124" s="727"/>
      <c r="KPV124" s="403"/>
      <c r="KPW124" s="403"/>
      <c r="KQI124" s="727"/>
      <c r="KQL124" s="403"/>
      <c r="KQM124" s="403"/>
      <c r="KQY124" s="727"/>
      <c r="KRB124" s="403"/>
      <c r="KRC124" s="403"/>
      <c r="KRO124" s="727"/>
      <c r="KRR124" s="403"/>
      <c r="KRS124" s="403"/>
      <c r="KSE124" s="727"/>
      <c r="KSH124" s="403"/>
      <c r="KSI124" s="403"/>
      <c r="KSU124" s="727"/>
      <c r="KSX124" s="403"/>
      <c r="KSY124" s="403"/>
      <c r="KTK124" s="727"/>
      <c r="KTN124" s="403"/>
      <c r="KTO124" s="403"/>
      <c r="KUA124" s="727"/>
      <c r="KUD124" s="403"/>
      <c r="KUE124" s="403"/>
      <c r="KUQ124" s="727"/>
      <c r="KUT124" s="403"/>
      <c r="KUU124" s="403"/>
      <c r="KVG124" s="727"/>
      <c r="KVJ124" s="403"/>
      <c r="KVK124" s="403"/>
      <c r="KVW124" s="727"/>
      <c r="KVZ124" s="403"/>
      <c r="KWA124" s="403"/>
      <c r="KWM124" s="727"/>
      <c r="KWP124" s="403"/>
      <c r="KWQ124" s="403"/>
      <c r="KXC124" s="727"/>
      <c r="KXF124" s="403"/>
      <c r="KXG124" s="403"/>
      <c r="KXS124" s="727"/>
      <c r="KXV124" s="403"/>
      <c r="KXW124" s="403"/>
      <c r="KYI124" s="727"/>
      <c r="KYL124" s="403"/>
      <c r="KYM124" s="403"/>
      <c r="KYY124" s="727"/>
      <c r="KZB124" s="403"/>
      <c r="KZC124" s="403"/>
      <c r="KZO124" s="727"/>
      <c r="KZR124" s="403"/>
      <c r="KZS124" s="403"/>
      <c r="LAE124" s="727"/>
      <c r="LAH124" s="403"/>
      <c r="LAI124" s="403"/>
      <c r="LAU124" s="727"/>
      <c r="LAX124" s="403"/>
      <c r="LAY124" s="403"/>
      <c r="LBK124" s="727"/>
      <c r="LBN124" s="403"/>
      <c r="LBO124" s="403"/>
      <c r="LCA124" s="727"/>
      <c r="LCD124" s="403"/>
      <c r="LCE124" s="403"/>
      <c r="LCQ124" s="727"/>
      <c r="LCT124" s="403"/>
      <c r="LCU124" s="403"/>
      <c r="LDG124" s="727"/>
      <c r="LDJ124" s="403"/>
      <c r="LDK124" s="403"/>
      <c r="LDW124" s="727"/>
      <c r="LDZ124" s="403"/>
      <c r="LEA124" s="403"/>
      <c r="LEM124" s="727"/>
      <c r="LEP124" s="403"/>
      <c r="LEQ124" s="403"/>
      <c r="LFC124" s="727"/>
      <c r="LFF124" s="403"/>
      <c r="LFG124" s="403"/>
      <c r="LFS124" s="727"/>
      <c r="LFV124" s="403"/>
      <c r="LFW124" s="403"/>
      <c r="LGI124" s="727"/>
      <c r="LGL124" s="403"/>
      <c r="LGM124" s="403"/>
      <c r="LGY124" s="727"/>
      <c r="LHB124" s="403"/>
      <c r="LHC124" s="403"/>
      <c r="LHO124" s="727"/>
      <c r="LHR124" s="403"/>
      <c r="LHS124" s="403"/>
      <c r="LIE124" s="727"/>
      <c r="LIH124" s="403"/>
      <c r="LII124" s="403"/>
      <c r="LIU124" s="727"/>
      <c r="LIX124" s="403"/>
      <c r="LIY124" s="403"/>
      <c r="LJK124" s="727"/>
      <c r="LJN124" s="403"/>
      <c r="LJO124" s="403"/>
      <c r="LKA124" s="727"/>
      <c r="LKD124" s="403"/>
      <c r="LKE124" s="403"/>
      <c r="LKQ124" s="727"/>
      <c r="LKT124" s="403"/>
      <c r="LKU124" s="403"/>
      <c r="LLG124" s="727"/>
      <c r="LLJ124" s="403"/>
      <c r="LLK124" s="403"/>
      <c r="LLW124" s="727"/>
      <c r="LLZ124" s="403"/>
      <c r="LMA124" s="403"/>
      <c r="LMM124" s="727"/>
      <c r="LMP124" s="403"/>
      <c r="LMQ124" s="403"/>
      <c r="LNC124" s="727"/>
      <c r="LNF124" s="403"/>
      <c r="LNG124" s="403"/>
      <c r="LNS124" s="727"/>
      <c r="LNV124" s="403"/>
      <c r="LNW124" s="403"/>
      <c r="LOI124" s="727"/>
      <c r="LOL124" s="403"/>
      <c r="LOM124" s="403"/>
      <c r="LOY124" s="727"/>
      <c r="LPB124" s="403"/>
      <c r="LPC124" s="403"/>
      <c r="LPO124" s="727"/>
      <c r="LPR124" s="403"/>
      <c r="LPS124" s="403"/>
      <c r="LQE124" s="727"/>
      <c r="LQH124" s="403"/>
      <c r="LQI124" s="403"/>
      <c r="LQU124" s="727"/>
      <c r="LQX124" s="403"/>
      <c r="LQY124" s="403"/>
      <c r="LRK124" s="727"/>
      <c r="LRN124" s="403"/>
      <c r="LRO124" s="403"/>
      <c r="LSA124" s="727"/>
      <c r="LSD124" s="403"/>
      <c r="LSE124" s="403"/>
      <c r="LSQ124" s="727"/>
      <c r="LST124" s="403"/>
      <c r="LSU124" s="403"/>
      <c r="LTG124" s="727"/>
      <c r="LTJ124" s="403"/>
      <c r="LTK124" s="403"/>
      <c r="LTW124" s="727"/>
      <c r="LTZ124" s="403"/>
      <c r="LUA124" s="403"/>
      <c r="LUM124" s="727"/>
      <c r="LUP124" s="403"/>
      <c r="LUQ124" s="403"/>
      <c r="LVC124" s="727"/>
      <c r="LVF124" s="403"/>
      <c r="LVG124" s="403"/>
      <c r="LVS124" s="727"/>
      <c r="LVV124" s="403"/>
      <c r="LVW124" s="403"/>
      <c r="LWI124" s="727"/>
      <c r="LWL124" s="403"/>
      <c r="LWM124" s="403"/>
      <c r="LWY124" s="727"/>
      <c r="LXB124" s="403"/>
      <c r="LXC124" s="403"/>
      <c r="LXO124" s="727"/>
      <c r="LXR124" s="403"/>
      <c r="LXS124" s="403"/>
      <c r="LYE124" s="727"/>
      <c r="LYH124" s="403"/>
      <c r="LYI124" s="403"/>
      <c r="LYU124" s="727"/>
      <c r="LYX124" s="403"/>
      <c r="LYY124" s="403"/>
      <c r="LZK124" s="727"/>
      <c r="LZN124" s="403"/>
      <c r="LZO124" s="403"/>
      <c r="MAA124" s="727"/>
      <c r="MAD124" s="403"/>
      <c r="MAE124" s="403"/>
      <c r="MAQ124" s="727"/>
      <c r="MAT124" s="403"/>
      <c r="MAU124" s="403"/>
      <c r="MBG124" s="727"/>
      <c r="MBJ124" s="403"/>
      <c r="MBK124" s="403"/>
      <c r="MBW124" s="727"/>
      <c r="MBZ124" s="403"/>
      <c r="MCA124" s="403"/>
      <c r="MCM124" s="727"/>
      <c r="MCP124" s="403"/>
      <c r="MCQ124" s="403"/>
      <c r="MDC124" s="727"/>
      <c r="MDF124" s="403"/>
      <c r="MDG124" s="403"/>
      <c r="MDS124" s="727"/>
      <c r="MDV124" s="403"/>
      <c r="MDW124" s="403"/>
      <c r="MEI124" s="727"/>
      <c r="MEL124" s="403"/>
      <c r="MEM124" s="403"/>
      <c r="MEY124" s="727"/>
      <c r="MFB124" s="403"/>
      <c r="MFC124" s="403"/>
      <c r="MFO124" s="727"/>
      <c r="MFR124" s="403"/>
      <c r="MFS124" s="403"/>
      <c r="MGE124" s="727"/>
      <c r="MGH124" s="403"/>
      <c r="MGI124" s="403"/>
      <c r="MGU124" s="727"/>
      <c r="MGX124" s="403"/>
      <c r="MGY124" s="403"/>
      <c r="MHK124" s="727"/>
      <c r="MHN124" s="403"/>
      <c r="MHO124" s="403"/>
      <c r="MIA124" s="727"/>
      <c r="MID124" s="403"/>
      <c r="MIE124" s="403"/>
      <c r="MIQ124" s="727"/>
      <c r="MIT124" s="403"/>
      <c r="MIU124" s="403"/>
      <c r="MJG124" s="727"/>
      <c r="MJJ124" s="403"/>
      <c r="MJK124" s="403"/>
      <c r="MJW124" s="727"/>
      <c r="MJZ124" s="403"/>
      <c r="MKA124" s="403"/>
      <c r="MKM124" s="727"/>
      <c r="MKP124" s="403"/>
      <c r="MKQ124" s="403"/>
      <c r="MLC124" s="727"/>
      <c r="MLF124" s="403"/>
      <c r="MLG124" s="403"/>
      <c r="MLS124" s="727"/>
      <c r="MLV124" s="403"/>
      <c r="MLW124" s="403"/>
      <c r="MMI124" s="727"/>
      <c r="MML124" s="403"/>
      <c r="MMM124" s="403"/>
      <c r="MMY124" s="727"/>
      <c r="MNB124" s="403"/>
      <c r="MNC124" s="403"/>
      <c r="MNO124" s="727"/>
      <c r="MNR124" s="403"/>
      <c r="MNS124" s="403"/>
      <c r="MOE124" s="727"/>
      <c r="MOH124" s="403"/>
      <c r="MOI124" s="403"/>
      <c r="MOU124" s="727"/>
      <c r="MOX124" s="403"/>
      <c r="MOY124" s="403"/>
      <c r="MPK124" s="727"/>
      <c r="MPN124" s="403"/>
      <c r="MPO124" s="403"/>
      <c r="MQA124" s="727"/>
      <c r="MQD124" s="403"/>
      <c r="MQE124" s="403"/>
      <c r="MQQ124" s="727"/>
      <c r="MQT124" s="403"/>
      <c r="MQU124" s="403"/>
      <c r="MRG124" s="727"/>
      <c r="MRJ124" s="403"/>
      <c r="MRK124" s="403"/>
      <c r="MRW124" s="727"/>
      <c r="MRZ124" s="403"/>
      <c r="MSA124" s="403"/>
      <c r="MSM124" s="727"/>
      <c r="MSP124" s="403"/>
      <c r="MSQ124" s="403"/>
      <c r="MTC124" s="727"/>
      <c r="MTF124" s="403"/>
      <c r="MTG124" s="403"/>
      <c r="MTS124" s="727"/>
      <c r="MTV124" s="403"/>
      <c r="MTW124" s="403"/>
      <c r="MUI124" s="727"/>
      <c r="MUL124" s="403"/>
      <c r="MUM124" s="403"/>
      <c r="MUY124" s="727"/>
      <c r="MVB124" s="403"/>
      <c r="MVC124" s="403"/>
      <c r="MVO124" s="727"/>
      <c r="MVR124" s="403"/>
      <c r="MVS124" s="403"/>
      <c r="MWE124" s="727"/>
      <c r="MWH124" s="403"/>
      <c r="MWI124" s="403"/>
      <c r="MWU124" s="727"/>
      <c r="MWX124" s="403"/>
      <c r="MWY124" s="403"/>
      <c r="MXK124" s="727"/>
      <c r="MXN124" s="403"/>
      <c r="MXO124" s="403"/>
      <c r="MYA124" s="727"/>
      <c r="MYD124" s="403"/>
      <c r="MYE124" s="403"/>
      <c r="MYQ124" s="727"/>
      <c r="MYT124" s="403"/>
      <c r="MYU124" s="403"/>
      <c r="MZG124" s="727"/>
      <c r="MZJ124" s="403"/>
      <c r="MZK124" s="403"/>
      <c r="MZW124" s="727"/>
      <c r="MZZ124" s="403"/>
      <c r="NAA124" s="403"/>
      <c r="NAM124" s="727"/>
      <c r="NAP124" s="403"/>
      <c r="NAQ124" s="403"/>
      <c r="NBC124" s="727"/>
      <c r="NBF124" s="403"/>
      <c r="NBG124" s="403"/>
      <c r="NBS124" s="727"/>
      <c r="NBV124" s="403"/>
      <c r="NBW124" s="403"/>
      <c r="NCI124" s="727"/>
      <c r="NCL124" s="403"/>
      <c r="NCM124" s="403"/>
      <c r="NCY124" s="727"/>
      <c r="NDB124" s="403"/>
      <c r="NDC124" s="403"/>
      <c r="NDO124" s="727"/>
      <c r="NDR124" s="403"/>
      <c r="NDS124" s="403"/>
      <c r="NEE124" s="727"/>
      <c r="NEH124" s="403"/>
      <c r="NEI124" s="403"/>
      <c r="NEU124" s="727"/>
      <c r="NEX124" s="403"/>
      <c r="NEY124" s="403"/>
      <c r="NFK124" s="727"/>
      <c r="NFN124" s="403"/>
      <c r="NFO124" s="403"/>
      <c r="NGA124" s="727"/>
      <c r="NGD124" s="403"/>
      <c r="NGE124" s="403"/>
      <c r="NGQ124" s="727"/>
      <c r="NGT124" s="403"/>
      <c r="NGU124" s="403"/>
      <c r="NHG124" s="727"/>
      <c r="NHJ124" s="403"/>
      <c r="NHK124" s="403"/>
      <c r="NHW124" s="727"/>
      <c r="NHZ124" s="403"/>
      <c r="NIA124" s="403"/>
      <c r="NIM124" s="727"/>
      <c r="NIP124" s="403"/>
      <c r="NIQ124" s="403"/>
      <c r="NJC124" s="727"/>
      <c r="NJF124" s="403"/>
      <c r="NJG124" s="403"/>
      <c r="NJS124" s="727"/>
      <c r="NJV124" s="403"/>
      <c r="NJW124" s="403"/>
      <c r="NKI124" s="727"/>
      <c r="NKL124" s="403"/>
      <c r="NKM124" s="403"/>
      <c r="NKY124" s="727"/>
      <c r="NLB124" s="403"/>
      <c r="NLC124" s="403"/>
      <c r="NLO124" s="727"/>
      <c r="NLR124" s="403"/>
      <c r="NLS124" s="403"/>
      <c r="NME124" s="727"/>
      <c r="NMH124" s="403"/>
      <c r="NMI124" s="403"/>
      <c r="NMU124" s="727"/>
      <c r="NMX124" s="403"/>
      <c r="NMY124" s="403"/>
      <c r="NNK124" s="727"/>
      <c r="NNN124" s="403"/>
      <c r="NNO124" s="403"/>
      <c r="NOA124" s="727"/>
      <c r="NOD124" s="403"/>
      <c r="NOE124" s="403"/>
      <c r="NOQ124" s="727"/>
      <c r="NOT124" s="403"/>
      <c r="NOU124" s="403"/>
      <c r="NPG124" s="727"/>
      <c r="NPJ124" s="403"/>
      <c r="NPK124" s="403"/>
      <c r="NPW124" s="727"/>
      <c r="NPZ124" s="403"/>
      <c r="NQA124" s="403"/>
      <c r="NQM124" s="727"/>
      <c r="NQP124" s="403"/>
      <c r="NQQ124" s="403"/>
      <c r="NRC124" s="727"/>
      <c r="NRF124" s="403"/>
      <c r="NRG124" s="403"/>
      <c r="NRS124" s="727"/>
      <c r="NRV124" s="403"/>
      <c r="NRW124" s="403"/>
      <c r="NSI124" s="727"/>
      <c r="NSL124" s="403"/>
      <c r="NSM124" s="403"/>
      <c r="NSY124" s="727"/>
      <c r="NTB124" s="403"/>
      <c r="NTC124" s="403"/>
      <c r="NTO124" s="727"/>
      <c r="NTR124" s="403"/>
      <c r="NTS124" s="403"/>
      <c r="NUE124" s="727"/>
      <c r="NUH124" s="403"/>
      <c r="NUI124" s="403"/>
      <c r="NUU124" s="727"/>
      <c r="NUX124" s="403"/>
      <c r="NUY124" s="403"/>
      <c r="NVK124" s="727"/>
      <c r="NVN124" s="403"/>
      <c r="NVO124" s="403"/>
      <c r="NWA124" s="727"/>
      <c r="NWD124" s="403"/>
      <c r="NWE124" s="403"/>
      <c r="NWQ124" s="727"/>
      <c r="NWT124" s="403"/>
      <c r="NWU124" s="403"/>
      <c r="NXG124" s="727"/>
      <c r="NXJ124" s="403"/>
      <c r="NXK124" s="403"/>
      <c r="NXW124" s="727"/>
      <c r="NXZ124" s="403"/>
      <c r="NYA124" s="403"/>
      <c r="NYM124" s="727"/>
      <c r="NYP124" s="403"/>
      <c r="NYQ124" s="403"/>
      <c r="NZC124" s="727"/>
      <c r="NZF124" s="403"/>
      <c r="NZG124" s="403"/>
      <c r="NZS124" s="727"/>
      <c r="NZV124" s="403"/>
      <c r="NZW124" s="403"/>
      <c r="OAI124" s="727"/>
      <c r="OAL124" s="403"/>
      <c r="OAM124" s="403"/>
      <c r="OAY124" s="727"/>
      <c r="OBB124" s="403"/>
      <c r="OBC124" s="403"/>
      <c r="OBO124" s="727"/>
      <c r="OBR124" s="403"/>
      <c r="OBS124" s="403"/>
      <c r="OCE124" s="727"/>
      <c r="OCH124" s="403"/>
      <c r="OCI124" s="403"/>
      <c r="OCU124" s="727"/>
      <c r="OCX124" s="403"/>
      <c r="OCY124" s="403"/>
      <c r="ODK124" s="727"/>
      <c r="ODN124" s="403"/>
      <c r="ODO124" s="403"/>
      <c r="OEA124" s="727"/>
      <c r="OED124" s="403"/>
      <c r="OEE124" s="403"/>
      <c r="OEQ124" s="727"/>
      <c r="OET124" s="403"/>
      <c r="OEU124" s="403"/>
      <c r="OFG124" s="727"/>
      <c r="OFJ124" s="403"/>
      <c r="OFK124" s="403"/>
      <c r="OFW124" s="727"/>
      <c r="OFZ124" s="403"/>
      <c r="OGA124" s="403"/>
      <c r="OGM124" s="727"/>
      <c r="OGP124" s="403"/>
      <c r="OGQ124" s="403"/>
      <c r="OHC124" s="727"/>
      <c r="OHF124" s="403"/>
      <c r="OHG124" s="403"/>
      <c r="OHS124" s="727"/>
      <c r="OHV124" s="403"/>
      <c r="OHW124" s="403"/>
      <c r="OII124" s="727"/>
      <c r="OIL124" s="403"/>
      <c r="OIM124" s="403"/>
      <c r="OIY124" s="727"/>
      <c r="OJB124" s="403"/>
      <c r="OJC124" s="403"/>
      <c r="OJO124" s="727"/>
      <c r="OJR124" s="403"/>
      <c r="OJS124" s="403"/>
      <c r="OKE124" s="727"/>
      <c r="OKH124" s="403"/>
      <c r="OKI124" s="403"/>
      <c r="OKU124" s="727"/>
      <c r="OKX124" s="403"/>
      <c r="OKY124" s="403"/>
      <c r="OLK124" s="727"/>
      <c r="OLN124" s="403"/>
      <c r="OLO124" s="403"/>
      <c r="OMA124" s="727"/>
      <c r="OMD124" s="403"/>
      <c r="OME124" s="403"/>
      <c r="OMQ124" s="727"/>
      <c r="OMT124" s="403"/>
      <c r="OMU124" s="403"/>
      <c r="ONG124" s="727"/>
      <c r="ONJ124" s="403"/>
      <c r="ONK124" s="403"/>
      <c r="ONW124" s="727"/>
      <c r="ONZ124" s="403"/>
      <c r="OOA124" s="403"/>
      <c r="OOM124" s="727"/>
      <c r="OOP124" s="403"/>
      <c r="OOQ124" s="403"/>
      <c r="OPC124" s="727"/>
      <c r="OPF124" s="403"/>
      <c r="OPG124" s="403"/>
      <c r="OPS124" s="727"/>
      <c r="OPV124" s="403"/>
      <c r="OPW124" s="403"/>
      <c r="OQI124" s="727"/>
      <c r="OQL124" s="403"/>
      <c r="OQM124" s="403"/>
      <c r="OQY124" s="727"/>
      <c r="ORB124" s="403"/>
      <c r="ORC124" s="403"/>
      <c r="ORO124" s="727"/>
      <c r="ORR124" s="403"/>
      <c r="ORS124" s="403"/>
      <c r="OSE124" s="727"/>
      <c r="OSH124" s="403"/>
      <c r="OSI124" s="403"/>
      <c r="OSU124" s="727"/>
      <c r="OSX124" s="403"/>
      <c r="OSY124" s="403"/>
      <c r="OTK124" s="727"/>
      <c r="OTN124" s="403"/>
      <c r="OTO124" s="403"/>
      <c r="OUA124" s="727"/>
      <c r="OUD124" s="403"/>
      <c r="OUE124" s="403"/>
      <c r="OUQ124" s="727"/>
      <c r="OUT124" s="403"/>
      <c r="OUU124" s="403"/>
      <c r="OVG124" s="727"/>
      <c r="OVJ124" s="403"/>
      <c r="OVK124" s="403"/>
      <c r="OVW124" s="727"/>
      <c r="OVZ124" s="403"/>
      <c r="OWA124" s="403"/>
      <c r="OWM124" s="727"/>
      <c r="OWP124" s="403"/>
      <c r="OWQ124" s="403"/>
      <c r="OXC124" s="727"/>
      <c r="OXF124" s="403"/>
      <c r="OXG124" s="403"/>
      <c r="OXS124" s="727"/>
      <c r="OXV124" s="403"/>
      <c r="OXW124" s="403"/>
      <c r="OYI124" s="727"/>
      <c r="OYL124" s="403"/>
      <c r="OYM124" s="403"/>
      <c r="OYY124" s="727"/>
      <c r="OZB124" s="403"/>
      <c r="OZC124" s="403"/>
      <c r="OZO124" s="727"/>
      <c r="OZR124" s="403"/>
      <c r="OZS124" s="403"/>
      <c r="PAE124" s="727"/>
      <c r="PAH124" s="403"/>
      <c r="PAI124" s="403"/>
      <c r="PAU124" s="727"/>
      <c r="PAX124" s="403"/>
      <c r="PAY124" s="403"/>
      <c r="PBK124" s="727"/>
      <c r="PBN124" s="403"/>
      <c r="PBO124" s="403"/>
      <c r="PCA124" s="727"/>
      <c r="PCD124" s="403"/>
      <c r="PCE124" s="403"/>
      <c r="PCQ124" s="727"/>
      <c r="PCT124" s="403"/>
      <c r="PCU124" s="403"/>
      <c r="PDG124" s="727"/>
      <c r="PDJ124" s="403"/>
      <c r="PDK124" s="403"/>
      <c r="PDW124" s="727"/>
      <c r="PDZ124" s="403"/>
      <c r="PEA124" s="403"/>
      <c r="PEM124" s="727"/>
      <c r="PEP124" s="403"/>
      <c r="PEQ124" s="403"/>
      <c r="PFC124" s="727"/>
      <c r="PFF124" s="403"/>
      <c r="PFG124" s="403"/>
      <c r="PFS124" s="727"/>
      <c r="PFV124" s="403"/>
      <c r="PFW124" s="403"/>
      <c r="PGI124" s="727"/>
      <c r="PGL124" s="403"/>
      <c r="PGM124" s="403"/>
      <c r="PGY124" s="727"/>
      <c r="PHB124" s="403"/>
      <c r="PHC124" s="403"/>
      <c r="PHO124" s="727"/>
      <c r="PHR124" s="403"/>
      <c r="PHS124" s="403"/>
      <c r="PIE124" s="727"/>
      <c r="PIH124" s="403"/>
      <c r="PII124" s="403"/>
      <c r="PIU124" s="727"/>
      <c r="PIX124" s="403"/>
      <c r="PIY124" s="403"/>
      <c r="PJK124" s="727"/>
      <c r="PJN124" s="403"/>
      <c r="PJO124" s="403"/>
      <c r="PKA124" s="727"/>
      <c r="PKD124" s="403"/>
      <c r="PKE124" s="403"/>
      <c r="PKQ124" s="727"/>
      <c r="PKT124" s="403"/>
      <c r="PKU124" s="403"/>
      <c r="PLG124" s="727"/>
      <c r="PLJ124" s="403"/>
      <c r="PLK124" s="403"/>
      <c r="PLW124" s="727"/>
      <c r="PLZ124" s="403"/>
      <c r="PMA124" s="403"/>
      <c r="PMM124" s="727"/>
      <c r="PMP124" s="403"/>
      <c r="PMQ124" s="403"/>
      <c r="PNC124" s="727"/>
      <c r="PNF124" s="403"/>
      <c r="PNG124" s="403"/>
      <c r="PNS124" s="727"/>
      <c r="PNV124" s="403"/>
      <c r="PNW124" s="403"/>
      <c r="POI124" s="727"/>
      <c r="POL124" s="403"/>
      <c r="POM124" s="403"/>
      <c r="POY124" s="727"/>
      <c r="PPB124" s="403"/>
      <c r="PPC124" s="403"/>
      <c r="PPO124" s="727"/>
      <c r="PPR124" s="403"/>
      <c r="PPS124" s="403"/>
      <c r="PQE124" s="727"/>
      <c r="PQH124" s="403"/>
      <c r="PQI124" s="403"/>
      <c r="PQU124" s="727"/>
      <c r="PQX124" s="403"/>
      <c r="PQY124" s="403"/>
      <c r="PRK124" s="727"/>
      <c r="PRN124" s="403"/>
      <c r="PRO124" s="403"/>
      <c r="PSA124" s="727"/>
      <c r="PSD124" s="403"/>
      <c r="PSE124" s="403"/>
      <c r="PSQ124" s="727"/>
      <c r="PST124" s="403"/>
      <c r="PSU124" s="403"/>
      <c r="PTG124" s="727"/>
      <c r="PTJ124" s="403"/>
      <c r="PTK124" s="403"/>
      <c r="PTW124" s="727"/>
      <c r="PTZ124" s="403"/>
      <c r="PUA124" s="403"/>
      <c r="PUM124" s="727"/>
      <c r="PUP124" s="403"/>
      <c r="PUQ124" s="403"/>
      <c r="PVC124" s="727"/>
      <c r="PVF124" s="403"/>
      <c r="PVG124" s="403"/>
      <c r="PVS124" s="727"/>
      <c r="PVV124" s="403"/>
      <c r="PVW124" s="403"/>
      <c r="PWI124" s="727"/>
      <c r="PWL124" s="403"/>
      <c r="PWM124" s="403"/>
      <c r="PWY124" s="727"/>
      <c r="PXB124" s="403"/>
      <c r="PXC124" s="403"/>
      <c r="PXO124" s="727"/>
      <c r="PXR124" s="403"/>
      <c r="PXS124" s="403"/>
      <c r="PYE124" s="727"/>
      <c r="PYH124" s="403"/>
      <c r="PYI124" s="403"/>
      <c r="PYU124" s="727"/>
      <c r="PYX124" s="403"/>
      <c r="PYY124" s="403"/>
      <c r="PZK124" s="727"/>
      <c r="PZN124" s="403"/>
      <c r="PZO124" s="403"/>
      <c r="QAA124" s="727"/>
      <c r="QAD124" s="403"/>
      <c r="QAE124" s="403"/>
      <c r="QAQ124" s="727"/>
      <c r="QAT124" s="403"/>
      <c r="QAU124" s="403"/>
      <c r="QBG124" s="727"/>
      <c r="QBJ124" s="403"/>
      <c r="QBK124" s="403"/>
      <c r="QBW124" s="727"/>
      <c r="QBZ124" s="403"/>
      <c r="QCA124" s="403"/>
      <c r="QCM124" s="727"/>
      <c r="QCP124" s="403"/>
      <c r="QCQ124" s="403"/>
      <c r="QDC124" s="727"/>
      <c r="QDF124" s="403"/>
      <c r="QDG124" s="403"/>
      <c r="QDS124" s="727"/>
      <c r="QDV124" s="403"/>
      <c r="QDW124" s="403"/>
      <c r="QEI124" s="727"/>
      <c r="QEL124" s="403"/>
      <c r="QEM124" s="403"/>
      <c r="QEY124" s="727"/>
      <c r="QFB124" s="403"/>
      <c r="QFC124" s="403"/>
      <c r="QFO124" s="727"/>
      <c r="QFR124" s="403"/>
      <c r="QFS124" s="403"/>
      <c r="QGE124" s="727"/>
      <c r="QGH124" s="403"/>
      <c r="QGI124" s="403"/>
      <c r="QGU124" s="727"/>
      <c r="QGX124" s="403"/>
      <c r="QGY124" s="403"/>
      <c r="QHK124" s="727"/>
      <c r="QHN124" s="403"/>
      <c r="QHO124" s="403"/>
      <c r="QIA124" s="727"/>
      <c r="QID124" s="403"/>
      <c r="QIE124" s="403"/>
      <c r="QIQ124" s="727"/>
      <c r="QIT124" s="403"/>
      <c r="QIU124" s="403"/>
      <c r="QJG124" s="727"/>
      <c r="QJJ124" s="403"/>
      <c r="QJK124" s="403"/>
      <c r="QJW124" s="727"/>
      <c r="QJZ124" s="403"/>
      <c r="QKA124" s="403"/>
      <c r="QKM124" s="727"/>
      <c r="QKP124" s="403"/>
      <c r="QKQ124" s="403"/>
      <c r="QLC124" s="727"/>
      <c r="QLF124" s="403"/>
      <c r="QLG124" s="403"/>
      <c r="QLS124" s="727"/>
      <c r="QLV124" s="403"/>
      <c r="QLW124" s="403"/>
      <c r="QMI124" s="727"/>
      <c r="QML124" s="403"/>
      <c r="QMM124" s="403"/>
      <c r="QMY124" s="727"/>
      <c r="QNB124" s="403"/>
      <c r="QNC124" s="403"/>
      <c r="QNO124" s="727"/>
      <c r="QNR124" s="403"/>
      <c r="QNS124" s="403"/>
      <c r="QOE124" s="727"/>
      <c r="QOH124" s="403"/>
      <c r="QOI124" s="403"/>
      <c r="QOU124" s="727"/>
      <c r="QOX124" s="403"/>
      <c r="QOY124" s="403"/>
      <c r="QPK124" s="727"/>
      <c r="QPN124" s="403"/>
      <c r="QPO124" s="403"/>
      <c r="QQA124" s="727"/>
      <c r="QQD124" s="403"/>
      <c r="QQE124" s="403"/>
      <c r="QQQ124" s="727"/>
      <c r="QQT124" s="403"/>
      <c r="QQU124" s="403"/>
      <c r="QRG124" s="727"/>
      <c r="QRJ124" s="403"/>
      <c r="QRK124" s="403"/>
      <c r="QRW124" s="727"/>
      <c r="QRZ124" s="403"/>
      <c r="QSA124" s="403"/>
      <c r="QSM124" s="727"/>
      <c r="QSP124" s="403"/>
      <c r="QSQ124" s="403"/>
      <c r="QTC124" s="727"/>
      <c r="QTF124" s="403"/>
      <c r="QTG124" s="403"/>
      <c r="QTS124" s="727"/>
      <c r="QTV124" s="403"/>
      <c r="QTW124" s="403"/>
      <c r="QUI124" s="727"/>
      <c r="QUL124" s="403"/>
      <c r="QUM124" s="403"/>
      <c r="QUY124" s="727"/>
      <c r="QVB124" s="403"/>
      <c r="QVC124" s="403"/>
      <c r="QVO124" s="727"/>
      <c r="QVR124" s="403"/>
      <c r="QVS124" s="403"/>
      <c r="QWE124" s="727"/>
      <c r="QWH124" s="403"/>
      <c r="QWI124" s="403"/>
      <c r="QWU124" s="727"/>
      <c r="QWX124" s="403"/>
      <c r="QWY124" s="403"/>
      <c r="QXK124" s="727"/>
      <c r="QXN124" s="403"/>
      <c r="QXO124" s="403"/>
      <c r="QYA124" s="727"/>
      <c r="QYD124" s="403"/>
      <c r="QYE124" s="403"/>
      <c r="QYQ124" s="727"/>
      <c r="QYT124" s="403"/>
      <c r="QYU124" s="403"/>
      <c r="QZG124" s="727"/>
      <c r="QZJ124" s="403"/>
      <c r="QZK124" s="403"/>
      <c r="QZW124" s="727"/>
      <c r="QZZ124" s="403"/>
      <c r="RAA124" s="403"/>
      <c r="RAM124" s="727"/>
      <c r="RAP124" s="403"/>
      <c r="RAQ124" s="403"/>
      <c r="RBC124" s="727"/>
      <c r="RBF124" s="403"/>
      <c r="RBG124" s="403"/>
      <c r="RBS124" s="727"/>
      <c r="RBV124" s="403"/>
      <c r="RBW124" s="403"/>
      <c r="RCI124" s="727"/>
      <c r="RCL124" s="403"/>
      <c r="RCM124" s="403"/>
      <c r="RCY124" s="727"/>
      <c r="RDB124" s="403"/>
      <c r="RDC124" s="403"/>
      <c r="RDO124" s="727"/>
      <c r="RDR124" s="403"/>
      <c r="RDS124" s="403"/>
      <c r="REE124" s="727"/>
      <c r="REH124" s="403"/>
      <c r="REI124" s="403"/>
      <c r="REU124" s="727"/>
      <c r="REX124" s="403"/>
      <c r="REY124" s="403"/>
      <c r="RFK124" s="727"/>
      <c r="RFN124" s="403"/>
      <c r="RFO124" s="403"/>
      <c r="RGA124" s="727"/>
      <c r="RGD124" s="403"/>
      <c r="RGE124" s="403"/>
      <c r="RGQ124" s="727"/>
      <c r="RGT124" s="403"/>
      <c r="RGU124" s="403"/>
      <c r="RHG124" s="727"/>
      <c r="RHJ124" s="403"/>
      <c r="RHK124" s="403"/>
      <c r="RHW124" s="727"/>
      <c r="RHZ124" s="403"/>
      <c r="RIA124" s="403"/>
      <c r="RIM124" s="727"/>
      <c r="RIP124" s="403"/>
      <c r="RIQ124" s="403"/>
      <c r="RJC124" s="727"/>
      <c r="RJF124" s="403"/>
      <c r="RJG124" s="403"/>
      <c r="RJS124" s="727"/>
      <c r="RJV124" s="403"/>
      <c r="RJW124" s="403"/>
      <c r="RKI124" s="727"/>
      <c r="RKL124" s="403"/>
      <c r="RKM124" s="403"/>
      <c r="RKY124" s="727"/>
      <c r="RLB124" s="403"/>
      <c r="RLC124" s="403"/>
      <c r="RLO124" s="727"/>
      <c r="RLR124" s="403"/>
      <c r="RLS124" s="403"/>
      <c r="RME124" s="727"/>
      <c r="RMH124" s="403"/>
      <c r="RMI124" s="403"/>
      <c r="RMU124" s="727"/>
      <c r="RMX124" s="403"/>
      <c r="RMY124" s="403"/>
      <c r="RNK124" s="727"/>
      <c r="RNN124" s="403"/>
      <c r="RNO124" s="403"/>
      <c r="ROA124" s="727"/>
      <c r="ROD124" s="403"/>
      <c r="ROE124" s="403"/>
      <c r="ROQ124" s="727"/>
      <c r="ROT124" s="403"/>
      <c r="ROU124" s="403"/>
      <c r="RPG124" s="727"/>
      <c r="RPJ124" s="403"/>
      <c r="RPK124" s="403"/>
      <c r="RPW124" s="727"/>
      <c r="RPZ124" s="403"/>
      <c r="RQA124" s="403"/>
      <c r="RQM124" s="727"/>
      <c r="RQP124" s="403"/>
      <c r="RQQ124" s="403"/>
      <c r="RRC124" s="727"/>
      <c r="RRF124" s="403"/>
      <c r="RRG124" s="403"/>
      <c r="RRS124" s="727"/>
      <c r="RRV124" s="403"/>
      <c r="RRW124" s="403"/>
      <c r="RSI124" s="727"/>
      <c r="RSL124" s="403"/>
      <c r="RSM124" s="403"/>
      <c r="RSY124" s="727"/>
      <c r="RTB124" s="403"/>
      <c r="RTC124" s="403"/>
      <c r="RTO124" s="727"/>
      <c r="RTR124" s="403"/>
      <c r="RTS124" s="403"/>
      <c r="RUE124" s="727"/>
      <c r="RUH124" s="403"/>
      <c r="RUI124" s="403"/>
      <c r="RUU124" s="727"/>
      <c r="RUX124" s="403"/>
      <c r="RUY124" s="403"/>
      <c r="RVK124" s="727"/>
      <c r="RVN124" s="403"/>
      <c r="RVO124" s="403"/>
      <c r="RWA124" s="727"/>
      <c r="RWD124" s="403"/>
      <c r="RWE124" s="403"/>
      <c r="RWQ124" s="727"/>
      <c r="RWT124" s="403"/>
      <c r="RWU124" s="403"/>
      <c r="RXG124" s="727"/>
      <c r="RXJ124" s="403"/>
      <c r="RXK124" s="403"/>
      <c r="RXW124" s="727"/>
      <c r="RXZ124" s="403"/>
      <c r="RYA124" s="403"/>
      <c r="RYM124" s="727"/>
      <c r="RYP124" s="403"/>
      <c r="RYQ124" s="403"/>
      <c r="RZC124" s="727"/>
      <c r="RZF124" s="403"/>
      <c r="RZG124" s="403"/>
      <c r="RZS124" s="727"/>
      <c r="RZV124" s="403"/>
      <c r="RZW124" s="403"/>
      <c r="SAI124" s="727"/>
      <c r="SAL124" s="403"/>
      <c r="SAM124" s="403"/>
      <c r="SAY124" s="727"/>
      <c r="SBB124" s="403"/>
      <c r="SBC124" s="403"/>
      <c r="SBO124" s="727"/>
      <c r="SBR124" s="403"/>
      <c r="SBS124" s="403"/>
      <c r="SCE124" s="727"/>
      <c r="SCH124" s="403"/>
      <c r="SCI124" s="403"/>
      <c r="SCU124" s="727"/>
      <c r="SCX124" s="403"/>
      <c r="SCY124" s="403"/>
      <c r="SDK124" s="727"/>
      <c r="SDN124" s="403"/>
      <c r="SDO124" s="403"/>
      <c r="SEA124" s="727"/>
      <c r="SED124" s="403"/>
      <c r="SEE124" s="403"/>
      <c r="SEQ124" s="727"/>
      <c r="SET124" s="403"/>
      <c r="SEU124" s="403"/>
      <c r="SFG124" s="727"/>
      <c r="SFJ124" s="403"/>
      <c r="SFK124" s="403"/>
      <c r="SFW124" s="727"/>
      <c r="SFZ124" s="403"/>
      <c r="SGA124" s="403"/>
      <c r="SGM124" s="727"/>
      <c r="SGP124" s="403"/>
      <c r="SGQ124" s="403"/>
      <c r="SHC124" s="727"/>
      <c r="SHF124" s="403"/>
      <c r="SHG124" s="403"/>
      <c r="SHS124" s="727"/>
      <c r="SHV124" s="403"/>
      <c r="SHW124" s="403"/>
      <c r="SII124" s="727"/>
      <c r="SIL124" s="403"/>
      <c r="SIM124" s="403"/>
      <c r="SIY124" s="727"/>
      <c r="SJB124" s="403"/>
      <c r="SJC124" s="403"/>
      <c r="SJO124" s="727"/>
      <c r="SJR124" s="403"/>
      <c r="SJS124" s="403"/>
      <c r="SKE124" s="727"/>
      <c r="SKH124" s="403"/>
      <c r="SKI124" s="403"/>
      <c r="SKU124" s="727"/>
      <c r="SKX124" s="403"/>
      <c r="SKY124" s="403"/>
      <c r="SLK124" s="727"/>
      <c r="SLN124" s="403"/>
      <c r="SLO124" s="403"/>
      <c r="SMA124" s="727"/>
      <c r="SMD124" s="403"/>
      <c r="SME124" s="403"/>
      <c r="SMQ124" s="727"/>
      <c r="SMT124" s="403"/>
      <c r="SMU124" s="403"/>
      <c r="SNG124" s="727"/>
      <c r="SNJ124" s="403"/>
      <c r="SNK124" s="403"/>
      <c r="SNW124" s="727"/>
      <c r="SNZ124" s="403"/>
      <c r="SOA124" s="403"/>
      <c r="SOM124" s="727"/>
      <c r="SOP124" s="403"/>
      <c r="SOQ124" s="403"/>
      <c r="SPC124" s="727"/>
      <c r="SPF124" s="403"/>
      <c r="SPG124" s="403"/>
      <c r="SPS124" s="727"/>
      <c r="SPV124" s="403"/>
      <c r="SPW124" s="403"/>
      <c r="SQI124" s="727"/>
      <c r="SQL124" s="403"/>
      <c r="SQM124" s="403"/>
      <c r="SQY124" s="727"/>
      <c r="SRB124" s="403"/>
      <c r="SRC124" s="403"/>
      <c r="SRO124" s="727"/>
      <c r="SRR124" s="403"/>
      <c r="SRS124" s="403"/>
      <c r="SSE124" s="727"/>
      <c r="SSH124" s="403"/>
      <c r="SSI124" s="403"/>
      <c r="SSU124" s="727"/>
      <c r="SSX124" s="403"/>
      <c r="SSY124" s="403"/>
      <c r="STK124" s="727"/>
      <c r="STN124" s="403"/>
      <c r="STO124" s="403"/>
      <c r="SUA124" s="727"/>
      <c r="SUD124" s="403"/>
      <c r="SUE124" s="403"/>
      <c r="SUQ124" s="727"/>
      <c r="SUT124" s="403"/>
      <c r="SUU124" s="403"/>
      <c r="SVG124" s="727"/>
      <c r="SVJ124" s="403"/>
      <c r="SVK124" s="403"/>
      <c r="SVW124" s="727"/>
      <c r="SVZ124" s="403"/>
      <c r="SWA124" s="403"/>
      <c r="SWM124" s="727"/>
      <c r="SWP124" s="403"/>
      <c r="SWQ124" s="403"/>
      <c r="SXC124" s="727"/>
      <c r="SXF124" s="403"/>
      <c r="SXG124" s="403"/>
      <c r="SXS124" s="727"/>
      <c r="SXV124" s="403"/>
      <c r="SXW124" s="403"/>
      <c r="SYI124" s="727"/>
      <c r="SYL124" s="403"/>
      <c r="SYM124" s="403"/>
      <c r="SYY124" s="727"/>
      <c r="SZB124" s="403"/>
      <c r="SZC124" s="403"/>
      <c r="SZO124" s="727"/>
      <c r="SZR124" s="403"/>
      <c r="SZS124" s="403"/>
      <c r="TAE124" s="727"/>
      <c r="TAH124" s="403"/>
      <c r="TAI124" s="403"/>
      <c r="TAU124" s="727"/>
      <c r="TAX124" s="403"/>
      <c r="TAY124" s="403"/>
      <c r="TBK124" s="727"/>
      <c r="TBN124" s="403"/>
      <c r="TBO124" s="403"/>
      <c r="TCA124" s="727"/>
      <c r="TCD124" s="403"/>
      <c r="TCE124" s="403"/>
      <c r="TCQ124" s="727"/>
      <c r="TCT124" s="403"/>
      <c r="TCU124" s="403"/>
      <c r="TDG124" s="727"/>
      <c r="TDJ124" s="403"/>
      <c r="TDK124" s="403"/>
      <c r="TDW124" s="727"/>
      <c r="TDZ124" s="403"/>
      <c r="TEA124" s="403"/>
      <c r="TEM124" s="727"/>
      <c r="TEP124" s="403"/>
      <c r="TEQ124" s="403"/>
      <c r="TFC124" s="727"/>
      <c r="TFF124" s="403"/>
      <c r="TFG124" s="403"/>
      <c r="TFS124" s="727"/>
      <c r="TFV124" s="403"/>
      <c r="TFW124" s="403"/>
      <c r="TGI124" s="727"/>
      <c r="TGL124" s="403"/>
      <c r="TGM124" s="403"/>
      <c r="TGY124" s="727"/>
      <c r="THB124" s="403"/>
      <c r="THC124" s="403"/>
      <c r="THO124" s="727"/>
      <c r="THR124" s="403"/>
      <c r="THS124" s="403"/>
      <c r="TIE124" s="727"/>
      <c r="TIH124" s="403"/>
      <c r="TII124" s="403"/>
      <c r="TIU124" s="727"/>
      <c r="TIX124" s="403"/>
      <c r="TIY124" s="403"/>
      <c r="TJK124" s="727"/>
      <c r="TJN124" s="403"/>
      <c r="TJO124" s="403"/>
      <c r="TKA124" s="727"/>
      <c r="TKD124" s="403"/>
      <c r="TKE124" s="403"/>
      <c r="TKQ124" s="727"/>
      <c r="TKT124" s="403"/>
      <c r="TKU124" s="403"/>
      <c r="TLG124" s="727"/>
      <c r="TLJ124" s="403"/>
      <c r="TLK124" s="403"/>
      <c r="TLW124" s="727"/>
      <c r="TLZ124" s="403"/>
      <c r="TMA124" s="403"/>
      <c r="TMM124" s="727"/>
      <c r="TMP124" s="403"/>
      <c r="TMQ124" s="403"/>
      <c r="TNC124" s="727"/>
      <c r="TNF124" s="403"/>
      <c r="TNG124" s="403"/>
      <c r="TNS124" s="727"/>
      <c r="TNV124" s="403"/>
      <c r="TNW124" s="403"/>
      <c r="TOI124" s="727"/>
      <c r="TOL124" s="403"/>
      <c r="TOM124" s="403"/>
      <c r="TOY124" s="727"/>
      <c r="TPB124" s="403"/>
      <c r="TPC124" s="403"/>
      <c r="TPO124" s="727"/>
      <c r="TPR124" s="403"/>
      <c r="TPS124" s="403"/>
      <c r="TQE124" s="727"/>
      <c r="TQH124" s="403"/>
      <c r="TQI124" s="403"/>
      <c r="TQU124" s="727"/>
      <c r="TQX124" s="403"/>
      <c r="TQY124" s="403"/>
      <c r="TRK124" s="727"/>
      <c r="TRN124" s="403"/>
      <c r="TRO124" s="403"/>
      <c r="TSA124" s="727"/>
      <c r="TSD124" s="403"/>
      <c r="TSE124" s="403"/>
      <c r="TSQ124" s="727"/>
      <c r="TST124" s="403"/>
      <c r="TSU124" s="403"/>
      <c r="TTG124" s="727"/>
      <c r="TTJ124" s="403"/>
      <c r="TTK124" s="403"/>
      <c r="TTW124" s="727"/>
      <c r="TTZ124" s="403"/>
      <c r="TUA124" s="403"/>
      <c r="TUM124" s="727"/>
      <c r="TUP124" s="403"/>
      <c r="TUQ124" s="403"/>
      <c r="TVC124" s="727"/>
      <c r="TVF124" s="403"/>
      <c r="TVG124" s="403"/>
      <c r="TVS124" s="727"/>
      <c r="TVV124" s="403"/>
      <c r="TVW124" s="403"/>
      <c r="TWI124" s="727"/>
      <c r="TWL124" s="403"/>
      <c r="TWM124" s="403"/>
      <c r="TWY124" s="727"/>
      <c r="TXB124" s="403"/>
      <c r="TXC124" s="403"/>
      <c r="TXO124" s="727"/>
      <c r="TXR124" s="403"/>
      <c r="TXS124" s="403"/>
      <c r="TYE124" s="727"/>
      <c r="TYH124" s="403"/>
      <c r="TYI124" s="403"/>
      <c r="TYU124" s="727"/>
      <c r="TYX124" s="403"/>
      <c r="TYY124" s="403"/>
      <c r="TZK124" s="727"/>
      <c r="TZN124" s="403"/>
      <c r="TZO124" s="403"/>
      <c r="UAA124" s="727"/>
      <c r="UAD124" s="403"/>
      <c r="UAE124" s="403"/>
      <c r="UAQ124" s="727"/>
      <c r="UAT124" s="403"/>
      <c r="UAU124" s="403"/>
      <c r="UBG124" s="727"/>
      <c r="UBJ124" s="403"/>
      <c r="UBK124" s="403"/>
      <c r="UBW124" s="727"/>
      <c r="UBZ124" s="403"/>
      <c r="UCA124" s="403"/>
      <c r="UCM124" s="727"/>
      <c r="UCP124" s="403"/>
      <c r="UCQ124" s="403"/>
      <c r="UDC124" s="727"/>
      <c r="UDF124" s="403"/>
      <c r="UDG124" s="403"/>
      <c r="UDS124" s="727"/>
      <c r="UDV124" s="403"/>
      <c r="UDW124" s="403"/>
      <c r="UEI124" s="727"/>
      <c r="UEL124" s="403"/>
      <c r="UEM124" s="403"/>
      <c r="UEY124" s="727"/>
      <c r="UFB124" s="403"/>
      <c r="UFC124" s="403"/>
      <c r="UFO124" s="727"/>
      <c r="UFR124" s="403"/>
      <c r="UFS124" s="403"/>
      <c r="UGE124" s="727"/>
      <c r="UGH124" s="403"/>
      <c r="UGI124" s="403"/>
      <c r="UGU124" s="727"/>
      <c r="UGX124" s="403"/>
      <c r="UGY124" s="403"/>
      <c r="UHK124" s="727"/>
      <c r="UHN124" s="403"/>
      <c r="UHO124" s="403"/>
      <c r="UIA124" s="727"/>
      <c r="UID124" s="403"/>
      <c r="UIE124" s="403"/>
      <c r="UIQ124" s="727"/>
      <c r="UIT124" s="403"/>
      <c r="UIU124" s="403"/>
      <c r="UJG124" s="727"/>
      <c r="UJJ124" s="403"/>
      <c r="UJK124" s="403"/>
      <c r="UJW124" s="727"/>
      <c r="UJZ124" s="403"/>
      <c r="UKA124" s="403"/>
      <c r="UKM124" s="727"/>
      <c r="UKP124" s="403"/>
      <c r="UKQ124" s="403"/>
      <c r="ULC124" s="727"/>
      <c r="ULF124" s="403"/>
      <c r="ULG124" s="403"/>
      <c r="ULS124" s="727"/>
      <c r="ULV124" s="403"/>
      <c r="ULW124" s="403"/>
      <c r="UMI124" s="727"/>
      <c r="UML124" s="403"/>
      <c r="UMM124" s="403"/>
      <c r="UMY124" s="727"/>
      <c r="UNB124" s="403"/>
      <c r="UNC124" s="403"/>
      <c r="UNO124" s="727"/>
      <c r="UNR124" s="403"/>
      <c r="UNS124" s="403"/>
      <c r="UOE124" s="727"/>
      <c r="UOH124" s="403"/>
      <c r="UOI124" s="403"/>
      <c r="UOU124" s="727"/>
      <c r="UOX124" s="403"/>
      <c r="UOY124" s="403"/>
      <c r="UPK124" s="727"/>
      <c r="UPN124" s="403"/>
      <c r="UPO124" s="403"/>
      <c r="UQA124" s="727"/>
      <c r="UQD124" s="403"/>
      <c r="UQE124" s="403"/>
      <c r="UQQ124" s="727"/>
      <c r="UQT124" s="403"/>
      <c r="UQU124" s="403"/>
      <c r="URG124" s="727"/>
      <c r="URJ124" s="403"/>
      <c r="URK124" s="403"/>
      <c r="URW124" s="727"/>
      <c r="URZ124" s="403"/>
      <c r="USA124" s="403"/>
      <c r="USM124" s="727"/>
      <c r="USP124" s="403"/>
      <c r="USQ124" s="403"/>
      <c r="UTC124" s="727"/>
      <c r="UTF124" s="403"/>
      <c r="UTG124" s="403"/>
      <c r="UTS124" s="727"/>
      <c r="UTV124" s="403"/>
      <c r="UTW124" s="403"/>
      <c r="UUI124" s="727"/>
      <c r="UUL124" s="403"/>
      <c r="UUM124" s="403"/>
      <c r="UUY124" s="727"/>
      <c r="UVB124" s="403"/>
      <c r="UVC124" s="403"/>
      <c r="UVO124" s="727"/>
      <c r="UVR124" s="403"/>
      <c r="UVS124" s="403"/>
      <c r="UWE124" s="727"/>
      <c r="UWH124" s="403"/>
      <c r="UWI124" s="403"/>
      <c r="UWU124" s="727"/>
      <c r="UWX124" s="403"/>
      <c r="UWY124" s="403"/>
      <c r="UXK124" s="727"/>
      <c r="UXN124" s="403"/>
      <c r="UXO124" s="403"/>
      <c r="UYA124" s="727"/>
      <c r="UYD124" s="403"/>
      <c r="UYE124" s="403"/>
      <c r="UYQ124" s="727"/>
      <c r="UYT124" s="403"/>
      <c r="UYU124" s="403"/>
      <c r="UZG124" s="727"/>
      <c r="UZJ124" s="403"/>
      <c r="UZK124" s="403"/>
      <c r="UZW124" s="727"/>
      <c r="UZZ124" s="403"/>
      <c r="VAA124" s="403"/>
      <c r="VAM124" s="727"/>
      <c r="VAP124" s="403"/>
      <c r="VAQ124" s="403"/>
      <c r="VBC124" s="727"/>
      <c r="VBF124" s="403"/>
      <c r="VBG124" s="403"/>
      <c r="VBS124" s="727"/>
      <c r="VBV124" s="403"/>
      <c r="VBW124" s="403"/>
      <c r="VCI124" s="727"/>
      <c r="VCL124" s="403"/>
      <c r="VCM124" s="403"/>
      <c r="VCY124" s="727"/>
      <c r="VDB124" s="403"/>
      <c r="VDC124" s="403"/>
      <c r="VDO124" s="727"/>
      <c r="VDR124" s="403"/>
      <c r="VDS124" s="403"/>
      <c r="VEE124" s="727"/>
      <c r="VEH124" s="403"/>
      <c r="VEI124" s="403"/>
      <c r="VEU124" s="727"/>
      <c r="VEX124" s="403"/>
      <c r="VEY124" s="403"/>
      <c r="VFK124" s="727"/>
      <c r="VFN124" s="403"/>
      <c r="VFO124" s="403"/>
      <c r="VGA124" s="727"/>
      <c r="VGD124" s="403"/>
      <c r="VGE124" s="403"/>
      <c r="VGQ124" s="727"/>
      <c r="VGT124" s="403"/>
      <c r="VGU124" s="403"/>
      <c r="VHG124" s="727"/>
      <c r="VHJ124" s="403"/>
      <c r="VHK124" s="403"/>
      <c r="VHW124" s="727"/>
      <c r="VHZ124" s="403"/>
      <c r="VIA124" s="403"/>
      <c r="VIM124" s="727"/>
      <c r="VIP124" s="403"/>
      <c r="VIQ124" s="403"/>
      <c r="VJC124" s="727"/>
      <c r="VJF124" s="403"/>
      <c r="VJG124" s="403"/>
      <c r="VJS124" s="727"/>
      <c r="VJV124" s="403"/>
      <c r="VJW124" s="403"/>
      <c r="VKI124" s="727"/>
      <c r="VKL124" s="403"/>
      <c r="VKM124" s="403"/>
      <c r="VKY124" s="727"/>
      <c r="VLB124" s="403"/>
      <c r="VLC124" s="403"/>
      <c r="VLO124" s="727"/>
      <c r="VLR124" s="403"/>
      <c r="VLS124" s="403"/>
      <c r="VME124" s="727"/>
      <c r="VMH124" s="403"/>
      <c r="VMI124" s="403"/>
      <c r="VMU124" s="727"/>
      <c r="VMX124" s="403"/>
      <c r="VMY124" s="403"/>
      <c r="VNK124" s="727"/>
      <c r="VNN124" s="403"/>
      <c r="VNO124" s="403"/>
      <c r="VOA124" s="727"/>
      <c r="VOD124" s="403"/>
      <c r="VOE124" s="403"/>
      <c r="VOQ124" s="727"/>
      <c r="VOT124" s="403"/>
      <c r="VOU124" s="403"/>
      <c r="VPG124" s="727"/>
      <c r="VPJ124" s="403"/>
      <c r="VPK124" s="403"/>
      <c r="VPW124" s="727"/>
      <c r="VPZ124" s="403"/>
      <c r="VQA124" s="403"/>
      <c r="VQM124" s="727"/>
      <c r="VQP124" s="403"/>
      <c r="VQQ124" s="403"/>
      <c r="VRC124" s="727"/>
      <c r="VRF124" s="403"/>
      <c r="VRG124" s="403"/>
      <c r="VRS124" s="727"/>
      <c r="VRV124" s="403"/>
      <c r="VRW124" s="403"/>
      <c r="VSI124" s="727"/>
      <c r="VSL124" s="403"/>
      <c r="VSM124" s="403"/>
      <c r="VSY124" s="727"/>
      <c r="VTB124" s="403"/>
      <c r="VTC124" s="403"/>
      <c r="VTO124" s="727"/>
      <c r="VTR124" s="403"/>
      <c r="VTS124" s="403"/>
      <c r="VUE124" s="727"/>
      <c r="VUH124" s="403"/>
      <c r="VUI124" s="403"/>
      <c r="VUU124" s="727"/>
      <c r="VUX124" s="403"/>
      <c r="VUY124" s="403"/>
      <c r="VVK124" s="727"/>
      <c r="VVN124" s="403"/>
      <c r="VVO124" s="403"/>
      <c r="VWA124" s="727"/>
      <c r="VWD124" s="403"/>
      <c r="VWE124" s="403"/>
      <c r="VWQ124" s="727"/>
      <c r="VWT124" s="403"/>
      <c r="VWU124" s="403"/>
      <c r="VXG124" s="727"/>
      <c r="VXJ124" s="403"/>
      <c r="VXK124" s="403"/>
      <c r="VXW124" s="727"/>
      <c r="VXZ124" s="403"/>
      <c r="VYA124" s="403"/>
      <c r="VYM124" s="727"/>
      <c r="VYP124" s="403"/>
      <c r="VYQ124" s="403"/>
      <c r="VZC124" s="727"/>
      <c r="VZF124" s="403"/>
      <c r="VZG124" s="403"/>
      <c r="VZS124" s="727"/>
      <c r="VZV124" s="403"/>
      <c r="VZW124" s="403"/>
      <c r="WAI124" s="727"/>
      <c r="WAL124" s="403"/>
      <c r="WAM124" s="403"/>
      <c r="WAY124" s="727"/>
      <c r="WBB124" s="403"/>
      <c r="WBC124" s="403"/>
      <c r="WBO124" s="727"/>
      <c r="WBR124" s="403"/>
      <c r="WBS124" s="403"/>
      <c r="WCE124" s="727"/>
      <c r="WCH124" s="403"/>
      <c r="WCI124" s="403"/>
      <c r="WCU124" s="727"/>
      <c r="WCX124" s="403"/>
      <c r="WCY124" s="403"/>
      <c r="WDK124" s="727"/>
      <c r="WDN124" s="403"/>
      <c r="WDO124" s="403"/>
      <c r="WEA124" s="727"/>
      <c r="WED124" s="403"/>
      <c r="WEE124" s="403"/>
      <c r="WEQ124" s="727"/>
      <c r="WET124" s="403"/>
      <c r="WEU124" s="403"/>
      <c r="WFG124" s="727"/>
      <c r="WFJ124" s="403"/>
      <c r="WFK124" s="403"/>
      <c r="WFW124" s="727"/>
      <c r="WFZ124" s="403"/>
      <c r="WGA124" s="403"/>
      <c r="WGM124" s="727"/>
      <c r="WGP124" s="403"/>
      <c r="WGQ124" s="403"/>
      <c r="WHC124" s="727"/>
      <c r="WHF124" s="403"/>
      <c r="WHG124" s="403"/>
      <c r="WHS124" s="727"/>
      <c r="WHV124" s="403"/>
      <c r="WHW124" s="403"/>
      <c r="WII124" s="727"/>
      <c r="WIL124" s="403"/>
      <c r="WIM124" s="403"/>
      <c r="WIY124" s="727"/>
      <c r="WJB124" s="403"/>
      <c r="WJC124" s="403"/>
      <c r="WJO124" s="727"/>
      <c r="WJR124" s="403"/>
      <c r="WJS124" s="403"/>
      <c r="WKE124" s="727"/>
      <c r="WKH124" s="403"/>
      <c r="WKI124" s="403"/>
      <c r="WKU124" s="727"/>
      <c r="WKX124" s="403"/>
      <c r="WKY124" s="403"/>
      <c r="WLK124" s="727"/>
      <c r="WLN124" s="403"/>
      <c r="WLO124" s="403"/>
      <c r="WMA124" s="727"/>
      <c r="WMD124" s="403"/>
      <c r="WME124" s="403"/>
      <c r="WMQ124" s="727"/>
      <c r="WMT124" s="403"/>
      <c r="WMU124" s="403"/>
      <c r="WNG124" s="727"/>
      <c r="WNJ124" s="403"/>
      <c r="WNK124" s="403"/>
      <c r="WNW124" s="727"/>
      <c r="WNZ124" s="403"/>
      <c r="WOA124" s="403"/>
      <c r="WOM124" s="727"/>
      <c r="WOP124" s="403"/>
      <c r="WOQ124" s="403"/>
      <c r="WPC124" s="727"/>
      <c r="WPF124" s="403"/>
      <c r="WPG124" s="403"/>
      <c r="WPS124" s="727"/>
      <c r="WPV124" s="403"/>
      <c r="WPW124" s="403"/>
      <c r="WQI124" s="727"/>
      <c r="WQL124" s="403"/>
      <c r="WQM124" s="403"/>
      <c r="WQY124" s="727"/>
      <c r="WRB124" s="403"/>
      <c r="WRC124" s="403"/>
      <c r="WRO124" s="727"/>
      <c r="WRR124" s="403"/>
      <c r="WRS124" s="403"/>
      <c r="WSE124" s="727"/>
      <c r="WSH124" s="403"/>
      <c r="WSI124" s="403"/>
      <c r="WSU124" s="727"/>
      <c r="WSX124" s="403"/>
      <c r="WSY124" s="403"/>
      <c r="WTK124" s="727"/>
      <c r="WTN124" s="403"/>
      <c r="WTO124" s="403"/>
      <c r="WUA124" s="727"/>
      <c r="WUD124" s="403"/>
      <c r="WUE124" s="403"/>
      <c r="WUQ124" s="727"/>
      <c r="WUT124" s="403"/>
      <c r="WUU124" s="403"/>
      <c r="WVG124" s="727"/>
      <c r="WVJ124" s="403"/>
      <c r="WVK124" s="403"/>
      <c r="WVW124" s="727"/>
      <c r="WVZ124" s="403"/>
      <c r="WWA124" s="403"/>
      <c r="WWM124" s="727"/>
      <c r="WWP124" s="403"/>
      <c r="WWQ124" s="403"/>
      <c r="WXC124" s="727"/>
      <c r="WXF124" s="403"/>
      <c r="WXG124" s="403"/>
      <c r="WXS124" s="727"/>
      <c r="WXV124" s="403"/>
      <c r="WXW124" s="403"/>
      <c r="WYI124" s="727"/>
      <c r="WYL124" s="403"/>
      <c r="WYM124" s="403"/>
      <c r="WYY124" s="727"/>
      <c r="WZB124" s="403"/>
      <c r="WZC124" s="403"/>
      <c r="WZO124" s="727"/>
      <c r="WZR124" s="403"/>
      <c r="WZS124" s="403"/>
      <c r="XAE124" s="727"/>
      <c r="XAH124" s="403"/>
      <c r="XAI124" s="403"/>
      <c r="XAU124" s="727"/>
      <c r="XAX124" s="403"/>
      <c r="XAY124" s="403"/>
      <c r="XBK124" s="727"/>
      <c r="XBN124" s="403"/>
      <c r="XBO124" s="403"/>
      <c r="XCA124" s="727"/>
      <c r="XCD124" s="403"/>
      <c r="XCE124" s="403"/>
      <c r="XCQ124" s="727"/>
      <c r="XCT124" s="403"/>
      <c r="XCU124" s="403"/>
      <c r="XDG124" s="727"/>
      <c r="XDJ124" s="403"/>
      <c r="XDK124" s="403"/>
      <c r="XDW124" s="727"/>
      <c r="XDZ124" s="403"/>
      <c r="XEA124" s="403"/>
      <c r="XEM124" s="727"/>
      <c r="XEP124" s="403"/>
      <c r="XEQ124" s="403"/>
      <c r="XFC124" s="727"/>
    </row>
    <row r="125" spans="1:1023 1026:2047 2050:3071 3074:4095 4098:5119 5122:6143 6146:7167 7170:8191 8194:9215 9218:10239 10242:11263 11266:12287 12290:13311 13314:14335 14338:15359 15362:16383" s="94" customFormat="1">
      <c r="A125" s="566" t="s">
        <v>15</v>
      </c>
      <c r="B125" s="579">
        <v>45913</v>
      </c>
      <c r="C125" s="579">
        <v>45916</v>
      </c>
      <c r="D125" s="566" t="s">
        <v>485</v>
      </c>
      <c r="E125" s="566" t="s">
        <v>486</v>
      </c>
      <c r="F125" s="566">
        <v>53</v>
      </c>
      <c r="G125" s="566" t="s">
        <v>500</v>
      </c>
      <c r="H125" s="566">
        <v>1400</v>
      </c>
      <c r="I125" s="566">
        <v>15</v>
      </c>
      <c r="J125" s="566">
        <v>0</v>
      </c>
      <c r="K125" s="566">
        <v>0</v>
      </c>
      <c r="L125" s="566">
        <v>0</v>
      </c>
      <c r="M125" s="566">
        <v>0</v>
      </c>
      <c r="N125" s="566">
        <f t="shared" si="122"/>
        <v>1415</v>
      </c>
      <c r="O125" s="561">
        <f t="shared" si="123"/>
        <v>26.69811320754717</v>
      </c>
      <c r="P125" s="566" t="s">
        <v>1283</v>
      </c>
      <c r="R125" s="403"/>
      <c r="S125" s="403"/>
      <c r="AE125" s="727"/>
      <c r="AH125" s="403"/>
      <c r="AI125" s="403"/>
      <c r="AU125" s="727"/>
      <c r="AX125" s="403"/>
      <c r="AY125" s="403"/>
      <c r="BK125" s="727"/>
      <c r="BN125" s="403"/>
      <c r="BO125" s="403"/>
      <c r="CA125" s="727"/>
      <c r="CD125" s="403"/>
      <c r="CE125" s="403"/>
      <c r="CQ125" s="727"/>
      <c r="CT125" s="403"/>
      <c r="CU125" s="403"/>
      <c r="DG125" s="727"/>
      <c r="DJ125" s="403"/>
      <c r="DK125" s="403"/>
      <c r="DW125" s="727"/>
      <c r="DZ125" s="403"/>
      <c r="EA125" s="403"/>
      <c r="EM125" s="727"/>
      <c r="EP125" s="403"/>
      <c r="EQ125" s="403"/>
      <c r="FC125" s="727"/>
      <c r="FF125" s="403"/>
      <c r="FG125" s="403"/>
      <c r="FS125" s="727"/>
      <c r="FV125" s="403"/>
      <c r="FW125" s="403"/>
      <c r="GI125" s="727"/>
      <c r="GL125" s="403"/>
      <c r="GM125" s="403"/>
      <c r="GY125" s="727"/>
      <c r="HB125" s="403"/>
      <c r="HC125" s="403"/>
      <c r="HO125" s="727"/>
      <c r="HR125" s="403"/>
      <c r="HS125" s="403"/>
      <c r="IE125" s="727"/>
      <c r="IH125" s="403"/>
      <c r="II125" s="403"/>
      <c r="IU125" s="727"/>
      <c r="IX125" s="403"/>
      <c r="IY125" s="403"/>
      <c r="JK125" s="727"/>
      <c r="JN125" s="403"/>
      <c r="JO125" s="403"/>
      <c r="KA125" s="727"/>
      <c r="KD125" s="403"/>
      <c r="KE125" s="403"/>
      <c r="KQ125" s="727"/>
      <c r="KT125" s="403"/>
      <c r="KU125" s="403"/>
      <c r="LG125" s="727"/>
      <c r="LJ125" s="403"/>
      <c r="LK125" s="403"/>
      <c r="LW125" s="727"/>
      <c r="LZ125" s="403"/>
      <c r="MA125" s="403"/>
      <c r="MM125" s="727"/>
      <c r="MP125" s="403"/>
      <c r="MQ125" s="403"/>
      <c r="NC125" s="727"/>
      <c r="NF125" s="403"/>
      <c r="NG125" s="403"/>
      <c r="NS125" s="727"/>
      <c r="NV125" s="403"/>
      <c r="NW125" s="403"/>
      <c r="OI125" s="727"/>
      <c r="OL125" s="403"/>
      <c r="OM125" s="403"/>
      <c r="OY125" s="727"/>
      <c r="PB125" s="403"/>
      <c r="PC125" s="403"/>
      <c r="PO125" s="727"/>
      <c r="PR125" s="403"/>
      <c r="PS125" s="403"/>
      <c r="QE125" s="727"/>
      <c r="QH125" s="403"/>
      <c r="QI125" s="403"/>
      <c r="QU125" s="727"/>
      <c r="QX125" s="403"/>
      <c r="QY125" s="403"/>
      <c r="RK125" s="727"/>
      <c r="RN125" s="403"/>
      <c r="RO125" s="403"/>
      <c r="SA125" s="727"/>
      <c r="SD125" s="403"/>
      <c r="SE125" s="403"/>
      <c r="SQ125" s="727"/>
      <c r="ST125" s="403"/>
      <c r="SU125" s="403"/>
      <c r="TG125" s="727"/>
      <c r="TJ125" s="403"/>
      <c r="TK125" s="403"/>
      <c r="TW125" s="727"/>
      <c r="TZ125" s="403"/>
      <c r="UA125" s="403"/>
      <c r="UM125" s="727"/>
      <c r="UP125" s="403"/>
      <c r="UQ125" s="403"/>
      <c r="VC125" s="727"/>
      <c r="VF125" s="403"/>
      <c r="VG125" s="403"/>
      <c r="VS125" s="727"/>
      <c r="VV125" s="403"/>
      <c r="VW125" s="403"/>
      <c r="WI125" s="727"/>
      <c r="WL125" s="403"/>
      <c r="WM125" s="403"/>
      <c r="WY125" s="727"/>
      <c r="XB125" s="403"/>
      <c r="XC125" s="403"/>
      <c r="XO125" s="727"/>
      <c r="XR125" s="403"/>
      <c r="XS125" s="403"/>
      <c r="YE125" s="727"/>
      <c r="YH125" s="403"/>
      <c r="YI125" s="403"/>
      <c r="YU125" s="727"/>
      <c r="YX125" s="403"/>
      <c r="YY125" s="403"/>
      <c r="ZK125" s="727"/>
      <c r="ZN125" s="403"/>
      <c r="ZO125" s="403"/>
      <c r="AAA125" s="727"/>
      <c r="AAD125" s="403"/>
      <c r="AAE125" s="403"/>
      <c r="AAQ125" s="727"/>
      <c r="AAT125" s="403"/>
      <c r="AAU125" s="403"/>
      <c r="ABG125" s="727"/>
      <c r="ABJ125" s="403"/>
      <c r="ABK125" s="403"/>
      <c r="ABW125" s="727"/>
      <c r="ABZ125" s="403"/>
      <c r="ACA125" s="403"/>
      <c r="ACM125" s="727"/>
      <c r="ACP125" s="403"/>
      <c r="ACQ125" s="403"/>
      <c r="ADC125" s="727"/>
      <c r="ADF125" s="403"/>
      <c r="ADG125" s="403"/>
      <c r="ADS125" s="727"/>
      <c r="ADV125" s="403"/>
      <c r="ADW125" s="403"/>
      <c r="AEI125" s="727"/>
      <c r="AEL125" s="403"/>
      <c r="AEM125" s="403"/>
      <c r="AEY125" s="727"/>
      <c r="AFB125" s="403"/>
      <c r="AFC125" s="403"/>
      <c r="AFO125" s="727"/>
      <c r="AFR125" s="403"/>
      <c r="AFS125" s="403"/>
      <c r="AGE125" s="727"/>
      <c r="AGH125" s="403"/>
      <c r="AGI125" s="403"/>
      <c r="AGU125" s="727"/>
      <c r="AGX125" s="403"/>
      <c r="AGY125" s="403"/>
      <c r="AHK125" s="727"/>
      <c r="AHN125" s="403"/>
      <c r="AHO125" s="403"/>
      <c r="AIA125" s="727"/>
      <c r="AID125" s="403"/>
      <c r="AIE125" s="403"/>
      <c r="AIQ125" s="727"/>
      <c r="AIT125" s="403"/>
      <c r="AIU125" s="403"/>
      <c r="AJG125" s="727"/>
      <c r="AJJ125" s="403"/>
      <c r="AJK125" s="403"/>
      <c r="AJW125" s="727"/>
      <c r="AJZ125" s="403"/>
      <c r="AKA125" s="403"/>
      <c r="AKM125" s="727"/>
      <c r="AKP125" s="403"/>
      <c r="AKQ125" s="403"/>
      <c r="ALC125" s="727"/>
      <c r="ALF125" s="403"/>
      <c r="ALG125" s="403"/>
      <c r="ALS125" s="727"/>
      <c r="ALV125" s="403"/>
      <c r="ALW125" s="403"/>
      <c r="AMI125" s="727"/>
      <c r="AML125" s="403"/>
      <c r="AMM125" s="403"/>
      <c r="AMY125" s="727"/>
      <c r="ANB125" s="403"/>
      <c r="ANC125" s="403"/>
      <c r="ANO125" s="727"/>
      <c r="ANR125" s="403"/>
      <c r="ANS125" s="403"/>
      <c r="AOE125" s="727"/>
      <c r="AOH125" s="403"/>
      <c r="AOI125" s="403"/>
      <c r="AOU125" s="727"/>
      <c r="AOX125" s="403"/>
      <c r="AOY125" s="403"/>
      <c r="APK125" s="727"/>
      <c r="APN125" s="403"/>
      <c r="APO125" s="403"/>
      <c r="AQA125" s="727"/>
      <c r="AQD125" s="403"/>
      <c r="AQE125" s="403"/>
      <c r="AQQ125" s="727"/>
      <c r="AQT125" s="403"/>
      <c r="AQU125" s="403"/>
      <c r="ARG125" s="727"/>
      <c r="ARJ125" s="403"/>
      <c r="ARK125" s="403"/>
      <c r="ARW125" s="727"/>
      <c r="ARZ125" s="403"/>
      <c r="ASA125" s="403"/>
      <c r="ASM125" s="727"/>
      <c r="ASP125" s="403"/>
      <c r="ASQ125" s="403"/>
      <c r="ATC125" s="727"/>
      <c r="ATF125" s="403"/>
      <c r="ATG125" s="403"/>
      <c r="ATS125" s="727"/>
      <c r="ATV125" s="403"/>
      <c r="ATW125" s="403"/>
      <c r="AUI125" s="727"/>
      <c r="AUL125" s="403"/>
      <c r="AUM125" s="403"/>
      <c r="AUY125" s="727"/>
      <c r="AVB125" s="403"/>
      <c r="AVC125" s="403"/>
      <c r="AVO125" s="727"/>
      <c r="AVR125" s="403"/>
      <c r="AVS125" s="403"/>
      <c r="AWE125" s="727"/>
      <c r="AWH125" s="403"/>
      <c r="AWI125" s="403"/>
      <c r="AWU125" s="727"/>
      <c r="AWX125" s="403"/>
      <c r="AWY125" s="403"/>
      <c r="AXK125" s="727"/>
      <c r="AXN125" s="403"/>
      <c r="AXO125" s="403"/>
      <c r="AYA125" s="727"/>
      <c r="AYD125" s="403"/>
      <c r="AYE125" s="403"/>
      <c r="AYQ125" s="727"/>
      <c r="AYT125" s="403"/>
      <c r="AYU125" s="403"/>
      <c r="AZG125" s="727"/>
      <c r="AZJ125" s="403"/>
      <c r="AZK125" s="403"/>
      <c r="AZW125" s="727"/>
      <c r="AZZ125" s="403"/>
      <c r="BAA125" s="403"/>
      <c r="BAM125" s="727"/>
      <c r="BAP125" s="403"/>
      <c r="BAQ125" s="403"/>
      <c r="BBC125" s="727"/>
      <c r="BBF125" s="403"/>
      <c r="BBG125" s="403"/>
      <c r="BBS125" s="727"/>
      <c r="BBV125" s="403"/>
      <c r="BBW125" s="403"/>
      <c r="BCI125" s="727"/>
      <c r="BCL125" s="403"/>
      <c r="BCM125" s="403"/>
      <c r="BCY125" s="727"/>
      <c r="BDB125" s="403"/>
      <c r="BDC125" s="403"/>
      <c r="BDO125" s="727"/>
      <c r="BDR125" s="403"/>
      <c r="BDS125" s="403"/>
      <c r="BEE125" s="727"/>
      <c r="BEH125" s="403"/>
      <c r="BEI125" s="403"/>
      <c r="BEU125" s="727"/>
      <c r="BEX125" s="403"/>
      <c r="BEY125" s="403"/>
      <c r="BFK125" s="727"/>
      <c r="BFN125" s="403"/>
      <c r="BFO125" s="403"/>
      <c r="BGA125" s="727"/>
      <c r="BGD125" s="403"/>
      <c r="BGE125" s="403"/>
      <c r="BGQ125" s="727"/>
      <c r="BGT125" s="403"/>
      <c r="BGU125" s="403"/>
      <c r="BHG125" s="727"/>
      <c r="BHJ125" s="403"/>
      <c r="BHK125" s="403"/>
      <c r="BHW125" s="727"/>
      <c r="BHZ125" s="403"/>
      <c r="BIA125" s="403"/>
      <c r="BIM125" s="727"/>
      <c r="BIP125" s="403"/>
      <c r="BIQ125" s="403"/>
      <c r="BJC125" s="727"/>
      <c r="BJF125" s="403"/>
      <c r="BJG125" s="403"/>
      <c r="BJS125" s="727"/>
      <c r="BJV125" s="403"/>
      <c r="BJW125" s="403"/>
      <c r="BKI125" s="727"/>
      <c r="BKL125" s="403"/>
      <c r="BKM125" s="403"/>
      <c r="BKY125" s="727"/>
      <c r="BLB125" s="403"/>
      <c r="BLC125" s="403"/>
      <c r="BLO125" s="727"/>
      <c r="BLR125" s="403"/>
      <c r="BLS125" s="403"/>
      <c r="BME125" s="727"/>
      <c r="BMH125" s="403"/>
      <c r="BMI125" s="403"/>
      <c r="BMU125" s="727"/>
      <c r="BMX125" s="403"/>
      <c r="BMY125" s="403"/>
      <c r="BNK125" s="727"/>
      <c r="BNN125" s="403"/>
      <c r="BNO125" s="403"/>
      <c r="BOA125" s="727"/>
      <c r="BOD125" s="403"/>
      <c r="BOE125" s="403"/>
      <c r="BOQ125" s="727"/>
      <c r="BOT125" s="403"/>
      <c r="BOU125" s="403"/>
      <c r="BPG125" s="727"/>
      <c r="BPJ125" s="403"/>
      <c r="BPK125" s="403"/>
      <c r="BPW125" s="727"/>
      <c r="BPZ125" s="403"/>
      <c r="BQA125" s="403"/>
      <c r="BQM125" s="727"/>
      <c r="BQP125" s="403"/>
      <c r="BQQ125" s="403"/>
      <c r="BRC125" s="727"/>
      <c r="BRF125" s="403"/>
      <c r="BRG125" s="403"/>
      <c r="BRS125" s="727"/>
      <c r="BRV125" s="403"/>
      <c r="BRW125" s="403"/>
      <c r="BSI125" s="727"/>
      <c r="BSL125" s="403"/>
      <c r="BSM125" s="403"/>
      <c r="BSY125" s="727"/>
      <c r="BTB125" s="403"/>
      <c r="BTC125" s="403"/>
      <c r="BTO125" s="727"/>
      <c r="BTR125" s="403"/>
      <c r="BTS125" s="403"/>
      <c r="BUE125" s="727"/>
      <c r="BUH125" s="403"/>
      <c r="BUI125" s="403"/>
      <c r="BUU125" s="727"/>
      <c r="BUX125" s="403"/>
      <c r="BUY125" s="403"/>
      <c r="BVK125" s="727"/>
      <c r="BVN125" s="403"/>
      <c r="BVO125" s="403"/>
      <c r="BWA125" s="727"/>
      <c r="BWD125" s="403"/>
      <c r="BWE125" s="403"/>
      <c r="BWQ125" s="727"/>
      <c r="BWT125" s="403"/>
      <c r="BWU125" s="403"/>
      <c r="BXG125" s="727"/>
      <c r="BXJ125" s="403"/>
      <c r="BXK125" s="403"/>
      <c r="BXW125" s="727"/>
      <c r="BXZ125" s="403"/>
      <c r="BYA125" s="403"/>
      <c r="BYM125" s="727"/>
      <c r="BYP125" s="403"/>
      <c r="BYQ125" s="403"/>
      <c r="BZC125" s="727"/>
      <c r="BZF125" s="403"/>
      <c r="BZG125" s="403"/>
      <c r="BZS125" s="727"/>
      <c r="BZV125" s="403"/>
      <c r="BZW125" s="403"/>
      <c r="CAI125" s="727"/>
      <c r="CAL125" s="403"/>
      <c r="CAM125" s="403"/>
      <c r="CAY125" s="727"/>
      <c r="CBB125" s="403"/>
      <c r="CBC125" s="403"/>
      <c r="CBO125" s="727"/>
      <c r="CBR125" s="403"/>
      <c r="CBS125" s="403"/>
      <c r="CCE125" s="727"/>
      <c r="CCH125" s="403"/>
      <c r="CCI125" s="403"/>
      <c r="CCU125" s="727"/>
      <c r="CCX125" s="403"/>
      <c r="CCY125" s="403"/>
      <c r="CDK125" s="727"/>
      <c r="CDN125" s="403"/>
      <c r="CDO125" s="403"/>
      <c r="CEA125" s="727"/>
      <c r="CED125" s="403"/>
      <c r="CEE125" s="403"/>
      <c r="CEQ125" s="727"/>
      <c r="CET125" s="403"/>
      <c r="CEU125" s="403"/>
      <c r="CFG125" s="727"/>
      <c r="CFJ125" s="403"/>
      <c r="CFK125" s="403"/>
      <c r="CFW125" s="727"/>
      <c r="CFZ125" s="403"/>
      <c r="CGA125" s="403"/>
      <c r="CGM125" s="727"/>
      <c r="CGP125" s="403"/>
      <c r="CGQ125" s="403"/>
      <c r="CHC125" s="727"/>
      <c r="CHF125" s="403"/>
      <c r="CHG125" s="403"/>
      <c r="CHS125" s="727"/>
      <c r="CHV125" s="403"/>
      <c r="CHW125" s="403"/>
      <c r="CII125" s="727"/>
      <c r="CIL125" s="403"/>
      <c r="CIM125" s="403"/>
      <c r="CIY125" s="727"/>
      <c r="CJB125" s="403"/>
      <c r="CJC125" s="403"/>
      <c r="CJO125" s="727"/>
      <c r="CJR125" s="403"/>
      <c r="CJS125" s="403"/>
      <c r="CKE125" s="727"/>
      <c r="CKH125" s="403"/>
      <c r="CKI125" s="403"/>
      <c r="CKU125" s="727"/>
      <c r="CKX125" s="403"/>
      <c r="CKY125" s="403"/>
      <c r="CLK125" s="727"/>
      <c r="CLN125" s="403"/>
      <c r="CLO125" s="403"/>
      <c r="CMA125" s="727"/>
      <c r="CMD125" s="403"/>
      <c r="CME125" s="403"/>
      <c r="CMQ125" s="727"/>
      <c r="CMT125" s="403"/>
      <c r="CMU125" s="403"/>
      <c r="CNG125" s="727"/>
      <c r="CNJ125" s="403"/>
      <c r="CNK125" s="403"/>
      <c r="CNW125" s="727"/>
      <c r="CNZ125" s="403"/>
      <c r="COA125" s="403"/>
      <c r="COM125" s="727"/>
      <c r="COP125" s="403"/>
      <c r="COQ125" s="403"/>
      <c r="CPC125" s="727"/>
      <c r="CPF125" s="403"/>
      <c r="CPG125" s="403"/>
      <c r="CPS125" s="727"/>
      <c r="CPV125" s="403"/>
      <c r="CPW125" s="403"/>
      <c r="CQI125" s="727"/>
      <c r="CQL125" s="403"/>
      <c r="CQM125" s="403"/>
      <c r="CQY125" s="727"/>
      <c r="CRB125" s="403"/>
      <c r="CRC125" s="403"/>
      <c r="CRO125" s="727"/>
      <c r="CRR125" s="403"/>
      <c r="CRS125" s="403"/>
      <c r="CSE125" s="727"/>
      <c r="CSH125" s="403"/>
      <c r="CSI125" s="403"/>
      <c r="CSU125" s="727"/>
      <c r="CSX125" s="403"/>
      <c r="CSY125" s="403"/>
      <c r="CTK125" s="727"/>
      <c r="CTN125" s="403"/>
      <c r="CTO125" s="403"/>
      <c r="CUA125" s="727"/>
      <c r="CUD125" s="403"/>
      <c r="CUE125" s="403"/>
      <c r="CUQ125" s="727"/>
      <c r="CUT125" s="403"/>
      <c r="CUU125" s="403"/>
      <c r="CVG125" s="727"/>
      <c r="CVJ125" s="403"/>
      <c r="CVK125" s="403"/>
      <c r="CVW125" s="727"/>
      <c r="CVZ125" s="403"/>
      <c r="CWA125" s="403"/>
      <c r="CWM125" s="727"/>
      <c r="CWP125" s="403"/>
      <c r="CWQ125" s="403"/>
      <c r="CXC125" s="727"/>
      <c r="CXF125" s="403"/>
      <c r="CXG125" s="403"/>
      <c r="CXS125" s="727"/>
      <c r="CXV125" s="403"/>
      <c r="CXW125" s="403"/>
      <c r="CYI125" s="727"/>
      <c r="CYL125" s="403"/>
      <c r="CYM125" s="403"/>
      <c r="CYY125" s="727"/>
      <c r="CZB125" s="403"/>
      <c r="CZC125" s="403"/>
      <c r="CZO125" s="727"/>
      <c r="CZR125" s="403"/>
      <c r="CZS125" s="403"/>
      <c r="DAE125" s="727"/>
      <c r="DAH125" s="403"/>
      <c r="DAI125" s="403"/>
      <c r="DAU125" s="727"/>
      <c r="DAX125" s="403"/>
      <c r="DAY125" s="403"/>
      <c r="DBK125" s="727"/>
      <c r="DBN125" s="403"/>
      <c r="DBO125" s="403"/>
      <c r="DCA125" s="727"/>
      <c r="DCD125" s="403"/>
      <c r="DCE125" s="403"/>
      <c r="DCQ125" s="727"/>
      <c r="DCT125" s="403"/>
      <c r="DCU125" s="403"/>
      <c r="DDG125" s="727"/>
      <c r="DDJ125" s="403"/>
      <c r="DDK125" s="403"/>
      <c r="DDW125" s="727"/>
      <c r="DDZ125" s="403"/>
      <c r="DEA125" s="403"/>
      <c r="DEM125" s="727"/>
      <c r="DEP125" s="403"/>
      <c r="DEQ125" s="403"/>
      <c r="DFC125" s="727"/>
      <c r="DFF125" s="403"/>
      <c r="DFG125" s="403"/>
      <c r="DFS125" s="727"/>
      <c r="DFV125" s="403"/>
      <c r="DFW125" s="403"/>
      <c r="DGI125" s="727"/>
      <c r="DGL125" s="403"/>
      <c r="DGM125" s="403"/>
      <c r="DGY125" s="727"/>
      <c r="DHB125" s="403"/>
      <c r="DHC125" s="403"/>
      <c r="DHO125" s="727"/>
      <c r="DHR125" s="403"/>
      <c r="DHS125" s="403"/>
      <c r="DIE125" s="727"/>
      <c r="DIH125" s="403"/>
      <c r="DII125" s="403"/>
      <c r="DIU125" s="727"/>
      <c r="DIX125" s="403"/>
      <c r="DIY125" s="403"/>
      <c r="DJK125" s="727"/>
      <c r="DJN125" s="403"/>
      <c r="DJO125" s="403"/>
      <c r="DKA125" s="727"/>
      <c r="DKD125" s="403"/>
      <c r="DKE125" s="403"/>
      <c r="DKQ125" s="727"/>
      <c r="DKT125" s="403"/>
      <c r="DKU125" s="403"/>
      <c r="DLG125" s="727"/>
      <c r="DLJ125" s="403"/>
      <c r="DLK125" s="403"/>
      <c r="DLW125" s="727"/>
      <c r="DLZ125" s="403"/>
      <c r="DMA125" s="403"/>
      <c r="DMM125" s="727"/>
      <c r="DMP125" s="403"/>
      <c r="DMQ125" s="403"/>
      <c r="DNC125" s="727"/>
      <c r="DNF125" s="403"/>
      <c r="DNG125" s="403"/>
      <c r="DNS125" s="727"/>
      <c r="DNV125" s="403"/>
      <c r="DNW125" s="403"/>
      <c r="DOI125" s="727"/>
      <c r="DOL125" s="403"/>
      <c r="DOM125" s="403"/>
      <c r="DOY125" s="727"/>
      <c r="DPB125" s="403"/>
      <c r="DPC125" s="403"/>
      <c r="DPO125" s="727"/>
      <c r="DPR125" s="403"/>
      <c r="DPS125" s="403"/>
      <c r="DQE125" s="727"/>
      <c r="DQH125" s="403"/>
      <c r="DQI125" s="403"/>
      <c r="DQU125" s="727"/>
      <c r="DQX125" s="403"/>
      <c r="DQY125" s="403"/>
      <c r="DRK125" s="727"/>
      <c r="DRN125" s="403"/>
      <c r="DRO125" s="403"/>
      <c r="DSA125" s="727"/>
      <c r="DSD125" s="403"/>
      <c r="DSE125" s="403"/>
      <c r="DSQ125" s="727"/>
      <c r="DST125" s="403"/>
      <c r="DSU125" s="403"/>
      <c r="DTG125" s="727"/>
      <c r="DTJ125" s="403"/>
      <c r="DTK125" s="403"/>
      <c r="DTW125" s="727"/>
      <c r="DTZ125" s="403"/>
      <c r="DUA125" s="403"/>
      <c r="DUM125" s="727"/>
      <c r="DUP125" s="403"/>
      <c r="DUQ125" s="403"/>
      <c r="DVC125" s="727"/>
      <c r="DVF125" s="403"/>
      <c r="DVG125" s="403"/>
      <c r="DVS125" s="727"/>
      <c r="DVV125" s="403"/>
      <c r="DVW125" s="403"/>
      <c r="DWI125" s="727"/>
      <c r="DWL125" s="403"/>
      <c r="DWM125" s="403"/>
      <c r="DWY125" s="727"/>
      <c r="DXB125" s="403"/>
      <c r="DXC125" s="403"/>
      <c r="DXO125" s="727"/>
      <c r="DXR125" s="403"/>
      <c r="DXS125" s="403"/>
      <c r="DYE125" s="727"/>
      <c r="DYH125" s="403"/>
      <c r="DYI125" s="403"/>
      <c r="DYU125" s="727"/>
      <c r="DYX125" s="403"/>
      <c r="DYY125" s="403"/>
      <c r="DZK125" s="727"/>
      <c r="DZN125" s="403"/>
      <c r="DZO125" s="403"/>
      <c r="EAA125" s="727"/>
      <c r="EAD125" s="403"/>
      <c r="EAE125" s="403"/>
      <c r="EAQ125" s="727"/>
      <c r="EAT125" s="403"/>
      <c r="EAU125" s="403"/>
      <c r="EBG125" s="727"/>
      <c r="EBJ125" s="403"/>
      <c r="EBK125" s="403"/>
      <c r="EBW125" s="727"/>
      <c r="EBZ125" s="403"/>
      <c r="ECA125" s="403"/>
      <c r="ECM125" s="727"/>
      <c r="ECP125" s="403"/>
      <c r="ECQ125" s="403"/>
      <c r="EDC125" s="727"/>
      <c r="EDF125" s="403"/>
      <c r="EDG125" s="403"/>
      <c r="EDS125" s="727"/>
      <c r="EDV125" s="403"/>
      <c r="EDW125" s="403"/>
      <c r="EEI125" s="727"/>
      <c r="EEL125" s="403"/>
      <c r="EEM125" s="403"/>
      <c r="EEY125" s="727"/>
      <c r="EFB125" s="403"/>
      <c r="EFC125" s="403"/>
      <c r="EFO125" s="727"/>
      <c r="EFR125" s="403"/>
      <c r="EFS125" s="403"/>
      <c r="EGE125" s="727"/>
      <c r="EGH125" s="403"/>
      <c r="EGI125" s="403"/>
      <c r="EGU125" s="727"/>
      <c r="EGX125" s="403"/>
      <c r="EGY125" s="403"/>
      <c r="EHK125" s="727"/>
      <c r="EHN125" s="403"/>
      <c r="EHO125" s="403"/>
      <c r="EIA125" s="727"/>
      <c r="EID125" s="403"/>
      <c r="EIE125" s="403"/>
      <c r="EIQ125" s="727"/>
      <c r="EIT125" s="403"/>
      <c r="EIU125" s="403"/>
      <c r="EJG125" s="727"/>
      <c r="EJJ125" s="403"/>
      <c r="EJK125" s="403"/>
      <c r="EJW125" s="727"/>
      <c r="EJZ125" s="403"/>
      <c r="EKA125" s="403"/>
      <c r="EKM125" s="727"/>
      <c r="EKP125" s="403"/>
      <c r="EKQ125" s="403"/>
      <c r="ELC125" s="727"/>
      <c r="ELF125" s="403"/>
      <c r="ELG125" s="403"/>
      <c r="ELS125" s="727"/>
      <c r="ELV125" s="403"/>
      <c r="ELW125" s="403"/>
      <c r="EMI125" s="727"/>
      <c r="EML125" s="403"/>
      <c r="EMM125" s="403"/>
      <c r="EMY125" s="727"/>
      <c r="ENB125" s="403"/>
      <c r="ENC125" s="403"/>
      <c r="ENO125" s="727"/>
      <c r="ENR125" s="403"/>
      <c r="ENS125" s="403"/>
      <c r="EOE125" s="727"/>
      <c r="EOH125" s="403"/>
      <c r="EOI125" s="403"/>
      <c r="EOU125" s="727"/>
      <c r="EOX125" s="403"/>
      <c r="EOY125" s="403"/>
      <c r="EPK125" s="727"/>
      <c r="EPN125" s="403"/>
      <c r="EPO125" s="403"/>
      <c r="EQA125" s="727"/>
      <c r="EQD125" s="403"/>
      <c r="EQE125" s="403"/>
      <c r="EQQ125" s="727"/>
      <c r="EQT125" s="403"/>
      <c r="EQU125" s="403"/>
      <c r="ERG125" s="727"/>
      <c r="ERJ125" s="403"/>
      <c r="ERK125" s="403"/>
      <c r="ERW125" s="727"/>
      <c r="ERZ125" s="403"/>
      <c r="ESA125" s="403"/>
      <c r="ESM125" s="727"/>
      <c r="ESP125" s="403"/>
      <c r="ESQ125" s="403"/>
      <c r="ETC125" s="727"/>
      <c r="ETF125" s="403"/>
      <c r="ETG125" s="403"/>
      <c r="ETS125" s="727"/>
      <c r="ETV125" s="403"/>
      <c r="ETW125" s="403"/>
      <c r="EUI125" s="727"/>
      <c r="EUL125" s="403"/>
      <c r="EUM125" s="403"/>
      <c r="EUY125" s="727"/>
      <c r="EVB125" s="403"/>
      <c r="EVC125" s="403"/>
      <c r="EVO125" s="727"/>
      <c r="EVR125" s="403"/>
      <c r="EVS125" s="403"/>
      <c r="EWE125" s="727"/>
      <c r="EWH125" s="403"/>
      <c r="EWI125" s="403"/>
      <c r="EWU125" s="727"/>
      <c r="EWX125" s="403"/>
      <c r="EWY125" s="403"/>
      <c r="EXK125" s="727"/>
      <c r="EXN125" s="403"/>
      <c r="EXO125" s="403"/>
      <c r="EYA125" s="727"/>
      <c r="EYD125" s="403"/>
      <c r="EYE125" s="403"/>
      <c r="EYQ125" s="727"/>
      <c r="EYT125" s="403"/>
      <c r="EYU125" s="403"/>
      <c r="EZG125" s="727"/>
      <c r="EZJ125" s="403"/>
      <c r="EZK125" s="403"/>
      <c r="EZW125" s="727"/>
      <c r="EZZ125" s="403"/>
      <c r="FAA125" s="403"/>
      <c r="FAM125" s="727"/>
      <c r="FAP125" s="403"/>
      <c r="FAQ125" s="403"/>
      <c r="FBC125" s="727"/>
      <c r="FBF125" s="403"/>
      <c r="FBG125" s="403"/>
      <c r="FBS125" s="727"/>
      <c r="FBV125" s="403"/>
      <c r="FBW125" s="403"/>
      <c r="FCI125" s="727"/>
      <c r="FCL125" s="403"/>
      <c r="FCM125" s="403"/>
      <c r="FCY125" s="727"/>
      <c r="FDB125" s="403"/>
      <c r="FDC125" s="403"/>
      <c r="FDO125" s="727"/>
      <c r="FDR125" s="403"/>
      <c r="FDS125" s="403"/>
      <c r="FEE125" s="727"/>
      <c r="FEH125" s="403"/>
      <c r="FEI125" s="403"/>
      <c r="FEU125" s="727"/>
      <c r="FEX125" s="403"/>
      <c r="FEY125" s="403"/>
      <c r="FFK125" s="727"/>
      <c r="FFN125" s="403"/>
      <c r="FFO125" s="403"/>
      <c r="FGA125" s="727"/>
      <c r="FGD125" s="403"/>
      <c r="FGE125" s="403"/>
      <c r="FGQ125" s="727"/>
      <c r="FGT125" s="403"/>
      <c r="FGU125" s="403"/>
      <c r="FHG125" s="727"/>
      <c r="FHJ125" s="403"/>
      <c r="FHK125" s="403"/>
      <c r="FHW125" s="727"/>
      <c r="FHZ125" s="403"/>
      <c r="FIA125" s="403"/>
      <c r="FIM125" s="727"/>
      <c r="FIP125" s="403"/>
      <c r="FIQ125" s="403"/>
      <c r="FJC125" s="727"/>
      <c r="FJF125" s="403"/>
      <c r="FJG125" s="403"/>
      <c r="FJS125" s="727"/>
      <c r="FJV125" s="403"/>
      <c r="FJW125" s="403"/>
      <c r="FKI125" s="727"/>
      <c r="FKL125" s="403"/>
      <c r="FKM125" s="403"/>
      <c r="FKY125" s="727"/>
      <c r="FLB125" s="403"/>
      <c r="FLC125" s="403"/>
      <c r="FLO125" s="727"/>
      <c r="FLR125" s="403"/>
      <c r="FLS125" s="403"/>
      <c r="FME125" s="727"/>
      <c r="FMH125" s="403"/>
      <c r="FMI125" s="403"/>
      <c r="FMU125" s="727"/>
      <c r="FMX125" s="403"/>
      <c r="FMY125" s="403"/>
      <c r="FNK125" s="727"/>
      <c r="FNN125" s="403"/>
      <c r="FNO125" s="403"/>
      <c r="FOA125" s="727"/>
      <c r="FOD125" s="403"/>
      <c r="FOE125" s="403"/>
      <c r="FOQ125" s="727"/>
      <c r="FOT125" s="403"/>
      <c r="FOU125" s="403"/>
      <c r="FPG125" s="727"/>
      <c r="FPJ125" s="403"/>
      <c r="FPK125" s="403"/>
      <c r="FPW125" s="727"/>
      <c r="FPZ125" s="403"/>
      <c r="FQA125" s="403"/>
      <c r="FQM125" s="727"/>
      <c r="FQP125" s="403"/>
      <c r="FQQ125" s="403"/>
      <c r="FRC125" s="727"/>
      <c r="FRF125" s="403"/>
      <c r="FRG125" s="403"/>
      <c r="FRS125" s="727"/>
      <c r="FRV125" s="403"/>
      <c r="FRW125" s="403"/>
      <c r="FSI125" s="727"/>
      <c r="FSL125" s="403"/>
      <c r="FSM125" s="403"/>
      <c r="FSY125" s="727"/>
      <c r="FTB125" s="403"/>
      <c r="FTC125" s="403"/>
      <c r="FTO125" s="727"/>
      <c r="FTR125" s="403"/>
      <c r="FTS125" s="403"/>
      <c r="FUE125" s="727"/>
      <c r="FUH125" s="403"/>
      <c r="FUI125" s="403"/>
      <c r="FUU125" s="727"/>
      <c r="FUX125" s="403"/>
      <c r="FUY125" s="403"/>
      <c r="FVK125" s="727"/>
      <c r="FVN125" s="403"/>
      <c r="FVO125" s="403"/>
      <c r="FWA125" s="727"/>
      <c r="FWD125" s="403"/>
      <c r="FWE125" s="403"/>
      <c r="FWQ125" s="727"/>
      <c r="FWT125" s="403"/>
      <c r="FWU125" s="403"/>
      <c r="FXG125" s="727"/>
      <c r="FXJ125" s="403"/>
      <c r="FXK125" s="403"/>
      <c r="FXW125" s="727"/>
      <c r="FXZ125" s="403"/>
      <c r="FYA125" s="403"/>
      <c r="FYM125" s="727"/>
      <c r="FYP125" s="403"/>
      <c r="FYQ125" s="403"/>
      <c r="FZC125" s="727"/>
      <c r="FZF125" s="403"/>
      <c r="FZG125" s="403"/>
      <c r="FZS125" s="727"/>
      <c r="FZV125" s="403"/>
      <c r="FZW125" s="403"/>
      <c r="GAI125" s="727"/>
      <c r="GAL125" s="403"/>
      <c r="GAM125" s="403"/>
      <c r="GAY125" s="727"/>
      <c r="GBB125" s="403"/>
      <c r="GBC125" s="403"/>
      <c r="GBO125" s="727"/>
      <c r="GBR125" s="403"/>
      <c r="GBS125" s="403"/>
      <c r="GCE125" s="727"/>
      <c r="GCH125" s="403"/>
      <c r="GCI125" s="403"/>
      <c r="GCU125" s="727"/>
      <c r="GCX125" s="403"/>
      <c r="GCY125" s="403"/>
      <c r="GDK125" s="727"/>
      <c r="GDN125" s="403"/>
      <c r="GDO125" s="403"/>
      <c r="GEA125" s="727"/>
      <c r="GED125" s="403"/>
      <c r="GEE125" s="403"/>
      <c r="GEQ125" s="727"/>
      <c r="GET125" s="403"/>
      <c r="GEU125" s="403"/>
      <c r="GFG125" s="727"/>
      <c r="GFJ125" s="403"/>
      <c r="GFK125" s="403"/>
      <c r="GFW125" s="727"/>
      <c r="GFZ125" s="403"/>
      <c r="GGA125" s="403"/>
      <c r="GGM125" s="727"/>
      <c r="GGP125" s="403"/>
      <c r="GGQ125" s="403"/>
      <c r="GHC125" s="727"/>
      <c r="GHF125" s="403"/>
      <c r="GHG125" s="403"/>
      <c r="GHS125" s="727"/>
      <c r="GHV125" s="403"/>
      <c r="GHW125" s="403"/>
      <c r="GII125" s="727"/>
      <c r="GIL125" s="403"/>
      <c r="GIM125" s="403"/>
      <c r="GIY125" s="727"/>
      <c r="GJB125" s="403"/>
      <c r="GJC125" s="403"/>
      <c r="GJO125" s="727"/>
      <c r="GJR125" s="403"/>
      <c r="GJS125" s="403"/>
      <c r="GKE125" s="727"/>
      <c r="GKH125" s="403"/>
      <c r="GKI125" s="403"/>
      <c r="GKU125" s="727"/>
      <c r="GKX125" s="403"/>
      <c r="GKY125" s="403"/>
      <c r="GLK125" s="727"/>
      <c r="GLN125" s="403"/>
      <c r="GLO125" s="403"/>
      <c r="GMA125" s="727"/>
      <c r="GMD125" s="403"/>
      <c r="GME125" s="403"/>
      <c r="GMQ125" s="727"/>
      <c r="GMT125" s="403"/>
      <c r="GMU125" s="403"/>
      <c r="GNG125" s="727"/>
      <c r="GNJ125" s="403"/>
      <c r="GNK125" s="403"/>
      <c r="GNW125" s="727"/>
      <c r="GNZ125" s="403"/>
      <c r="GOA125" s="403"/>
      <c r="GOM125" s="727"/>
      <c r="GOP125" s="403"/>
      <c r="GOQ125" s="403"/>
      <c r="GPC125" s="727"/>
      <c r="GPF125" s="403"/>
      <c r="GPG125" s="403"/>
      <c r="GPS125" s="727"/>
      <c r="GPV125" s="403"/>
      <c r="GPW125" s="403"/>
      <c r="GQI125" s="727"/>
      <c r="GQL125" s="403"/>
      <c r="GQM125" s="403"/>
      <c r="GQY125" s="727"/>
      <c r="GRB125" s="403"/>
      <c r="GRC125" s="403"/>
      <c r="GRO125" s="727"/>
      <c r="GRR125" s="403"/>
      <c r="GRS125" s="403"/>
      <c r="GSE125" s="727"/>
      <c r="GSH125" s="403"/>
      <c r="GSI125" s="403"/>
      <c r="GSU125" s="727"/>
      <c r="GSX125" s="403"/>
      <c r="GSY125" s="403"/>
      <c r="GTK125" s="727"/>
      <c r="GTN125" s="403"/>
      <c r="GTO125" s="403"/>
      <c r="GUA125" s="727"/>
      <c r="GUD125" s="403"/>
      <c r="GUE125" s="403"/>
      <c r="GUQ125" s="727"/>
      <c r="GUT125" s="403"/>
      <c r="GUU125" s="403"/>
      <c r="GVG125" s="727"/>
      <c r="GVJ125" s="403"/>
      <c r="GVK125" s="403"/>
      <c r="GVW125" s="727"/>
      <c r="GVZ125" s="403"/>
      <c r="GWA125" s="403"/>
      <c r="GWM125" s="727"/>
      <c r="GWP125" s="403"/>
      <c r="GWQ125" s="403"/>
      <c r="GXC125" s="727"/>
      <c r="GXF125" s="403"/>
      <c r="GXG125" s="403"/>
      <c r="GXS125" s="727"/>
      <c r="GXV125" s="403"/>
      <c r="GXW125" s="403"/>
      <c r="GYI125" s="727"/>
      <c r="GYL125" s="403"/>
      <c r="GYM125" s="403"/>
      <c r="GYY125" s="727"/>
      <c r="GZB125" s="403"/>
      <c r="GZC125" s="403"/>
      <c r="GZO125" s="727"/>
      <c r="GZR125" s="403"/>
      <c r="GZS125" s="403"/>
      <c r="HAE125" s="727"/>
      <c r="HAH125" s="403"/>
      <c r="HAI125" s="403"/>
      <c r="HAU125" s="727"/>
      <c r="HAX125" s="403"/>
      <c r="HAY125" s="403"/>
      <c r="HBK125" s="727"/>
      <c r="HBN125" s="403"/>
      <c r="HBO125" s="403"/>
      <c r="HCA125" s="727"/>
      <c r="HCD125" s="403"/>
      <c r="HCE125" s="403"/>
      <c r="HCQ125" s="727"/>
      <c r="HCT125" s="403"/>
      <c r="HCU125" s="403"/>
      <c r="HDG125" s="727"/>
      <c r="HDJ125" s="403"/>
      <c r="HDK125" s="403"/>
      <c r="HDW125" s="727"/>
      <c r="HDZ125" s="403"/>
      <c r="HEA125" s="403"/>
      <c r="HEM125" s="727"/>
      <c r="HEP125" s="403"/>
      <c r="HEQ125" s="403"/>
      <c r="HFC125" s="727"/>
      <c r="HFF125" s="403"/>
      <c r="HFG125" s="403"/>
      <c r="HFS125" s="727"/>
      <c r="HFV125" s="403"/>
      <c r="HFW125" s="403"/>
      <c r="HGI125" s="727"/>
      <c r="HGL125" s="403"/>
      <c r="HGM125" s="403"/>
      <c r="HGY125" s="727"/>
      <c r="HHB125" s="403"/>
      <c r="HHC125" s="403"/>
      <c r="HHO125" s="727"/>
      <c r="HHR125" s="403"/>
      <c r="HHS125" s="403"/>
      <c r="HIE125" s="727"/>
      <c r="HIH125" s="403"/>
      <c r="HII125" s="403"/>
      <c r="HIU125" s="727"/>
      <c r="HIX125" s="403"/>
      <c r="HIY125" s="403"/>
      <c r="HJK125" s="727"/>
      <c r="HJN125" s="403"/>
      <c r="HJO125" s="403"/>
      <c r="HKA125" s="727"/>
      <c r="HKD125" s="403"/>
      <c r="HKE125" s="403"/>
      <c r="HKQ125" s="727"/>
      <c r="HKT125" s="403"/>
      <c r="HKU125" s="403"/>
      <c r="HLG125" s="727"/>
      <c r="HLJ125" s="403"/>
      <c r="HLK125" s="403"/>
      <c r="HLW125" s="727"/>
      <c r="HLZ125" s="403"/>
      <c r="HMA125" s="403"/>
      <c r="HMM125" s="727"/>
      <c r="HMP125" s="403"/>
      <c r="HMQ125" s="403"/>
      <c r="HNC125" s="727"/>
      <c r="HNF125" s="403"/>
      <c r="HNG125" s="403"/>
      <c r="HNS125" s="727"/>
      <c r="HNV125" s="403"/>
      <c r="HNW125" s="403"/>
      <c r="HOI125" s="727"/>
      <c r="HOL125" s="403"/>
      <c r="HOM125" s="403"/>
      <c r="HOY125" s="727"/>
      <c r="HPB125" s="403"/>
      <c r="HPC125" s="403"/>
      <c r="HPO125" s="727"/>
      <c r="HPR125" s="403"/>
      <c r="HPS125" s="403"/>
      <c r="HQE125" s="727"/>
      <c r="HQH125" s="403"/>
      <c r="HQI125" s="403"/>
      <c r="HQU125" s="727"/>
      <c r="HQX125" s="403"/>
      <c r="HQY125" s="403"/>
      <c r="HRK125" s="727"/>
      <c r="HRN125" s="403"/>
      <c r="HRO125" s="403"/>
      <c r="HSA125" s="727"/>
      <c r="HSD125" s="403"/>
      <c r="HSE125" s="403"/>
      <c r="HSQ125" s="727"/>
      <c r="HST125" s="403"/>
      <c r="HSU125" s="403"/>
      <c r="HTG125" s="727"/>
      <c r="HTJ125" s="403"/>
      <c r="HTK125" s="403"/>
      <c r="HTW125" s="727"/>
      <c r="HTZ125" s="403"/>
      <c r="HUA125" s="403"/>
      <c r="HUM125" s="727"/>
      <c r="HUP125" s="403"/>
      <c r="HUQ125" s="403"/>
      <c r="HVC125" s="727"/>
      <c r="HVF125" s="403"/>
      <c r="HVG125" s="403"/>
      <c r="HVS125" s="727"/>
      <c r="HVV125" s="403"/>
      <c r="HVW125" s="403"/>
      <c r="HWI125" s="727"/>
      <c r="HWL125" s="403"/>
      <c r="HWM125" s="403"/>
      <c r="HWY125" s="727"/>
      <c r="HXB125" s="403"/>
      <c r="HXC125" s="403"/>
      <c r="HXO125" s="727"/>
      <c r="HXR125" s="403"/>
      <c r="HXS125" s="403"/>
      <c r="HYE125" s="727"/>
      <c r="HYH125" s="403"/>
      <c r="HYI125" s="403"/>
      <c r="HYU125" s="727"/>
      <c r="HYX125" s="403"/>
      <c r="HYY125" s="403"/>
      <c r="HZK125" s="727"/>
      <c r="HZN125" s="403"/>
      <c r="HZO125" s="403"/>
      <c r="IAA125" s="727"/>
      <c r="IAD125" s="403"/>
      <c r="IAE125" s="403"/>
      <c r="IAQ125" s="727"/>
      <c r="IAT125" s="403"/>
      <c r="IAU125" s="403"/>
      <c r="IBG125" s="727"/>
      <c r="IBJ125" s="403"/>
      <c r="IBK125" s="403"/>
      <c r="IBW125" s="727"/>
      <c r="IBZ125" s="403"/>
      <c r="ICA125" s="403"/>
      <c r="ICM125" s="727"/>
      <c r="ICP125" s="403"/>
      <c r="ICQ125" s="403"/>
      <c r="IDC125" s="727"/>
      <c r="IDF125" s="403"/>
      <c r="IDG125" s="403"/>
      <c r="IDS125" s="727"/>
      <c r="IDV125" s="403"/>
      <c r="IDW125" s="403"/>
      <c r="IEI125" s="727"/>
      <c r="IEL125" s="403"/>
      <c r="IEM125" s="403"/>
      <c r="IEY125" s="727"/>
      <c r="IFB125" s="403"/>
      <c r="IFC125" s="403"/>
      <c r="IFO125" s="727"/>
      <c r="IFR125" s="403"/>
      <c r="IFS125" s="403"/>
      <c r="IGE125" s="727"/>
      <c r="IGH125" s="403"/>
      <c r="IGI125" s="403"/>
      <c r="IGU125" s="727"/>
      <c r="IGX125" s="403"/>
      <c r="IGY125" s="403"/>
      <c r="IHK125" s="727"/>
      <c r="IHN125" s="403"/>
      <c r="IHO125" s="403"/>
      <c r="IIA125" s="727"/>
      <c r="IID125" s="403"/>
      <c r="IIE125" s="403"/>
      <c r="IIQ125" s="727"/>
      <c r="IIT125" s="403"/>
      <c r="IIU125" s="403"/>
      <c r="IJG125" s="727"/>
      <c r="IJJ125" s="403"/>
      <c r="IJK125" s="403"/>
      <c r="IJW125" s="727"/>
      <c r="IJZ125" s="403"/>
      <c r="IKA125" s="403"/>
      <c r="IKM125" s="727"/>
      <c r="IKP125" s="403"/>
      <c r="IKQ125" s="403"/>
      <c r="ILC125" s="727"/>
      <c r="ILF125" s="403"/>
      <c r="ILG125" s="403"/>
      <c r="ILS125" s="727"/>
      <c r="ILV125" s="403"/>
      <c r="ILW125" s="403"/>
      <c r="IMI125" s="727"/>
      <c r="IML125" s="403"/>
      <c r="IMM125" s="403"/>
      <c r="IMY125" s="727"/>
      <c r="INB125" s="403"/>
      <c r="INC125" s="403"/>
      <c r="INO125" s="727"/>
      <c r="INR125" s="403"/>
      <c r="INS125" s="403"/>
      <c r="IOE125" s="727"/>
      <c r="IOH125" s="403"/>
      <c r="IOI125" s="403"/>
      <c r="IOU125" s="727"/>
      <c r="IOX125" s="403"/>
      <c r="IOY125" s="403"/>
      <c r="IPK125" s="727"/>
      <c r="IPN125" s="403"/>
      <c r="IPO125" s="403"/>
      <c r="IQA125" s="727"/>
      <c r="IQD125" s="403"/>
      <c r="IQE125" s="403"/>
      <c r="IQQ125" s="727"/>
      <c r="IQT125" s="403"/>
      <c r="IQU125" s="403"/>
      <c r="IRG125" s="727"/>
      <c r="IRJ125" s="403"/>
      <c r="IRK125" s="403"/>
      <c r="IRW125" s="727"/>
      <c r="IRZ125" s="403"/>
      <c r="ISA125" s="403"/>
      <c r="ISM125" s="727"/>
      <c r="ISP125" s="403"/>
      <c r="ISQ125" s="403"/>
      <c r="ITC125" s="727"/>
      <c r="ITF125" s="403"/>
      <c r="ITG125" s="403"/>
      <c r="ITS125" s="727"/>
      <c r="ITV125" s="403"/>
      <c r="ITW125" s="403"/>
      <c r="IUI125" s="727"/>
      <c r="IUL125" s="403"/>
      <c r="IUM125" s="403"/>
      <c r="IUY125" s="727"/>
      <c r="IVB125" s="403"/>
      <c r="IVC125" s="403"/>
      <c r="IVO125" s="727"/>
      <c r="IVR125" s="403"/>
      <c r="IVS125" s="403"/>
      <c r="IWE125" s="727"/>
      <c r="IWH125" s="403"/>
      <c r="IWI125" s="403"/>
      <c r="IWU125" s="727"/>
      <c r="IWX125" s="403"/>
      <c r="IWY125" s="403"/>
      <c r="IXK125" s="727"/>
      <c r="IXN125" s="403"/>
      <c r="IXO125" s="403"/>
      <c r="IYA125" s="727"/>
      <c r="IYD125" s="403"/>
      <c r="IYE125" s="403"/>
      <c r="IYQ125" s="727"/>
      <c r="IYT125" s="403"/>
      <c r="IYU125" s="403"/>
      <c r="IZG125" s="727"/>
      <c r="IZJ125" s="403"/>
      <c r="IZK125" s="403"/>
      <c r="IZW125" s="727"/>
      <c r="IZZ125" s="403"/>
      <c r="JAA125" s="403"/>
      <c r="JAM125" s="727"/>
      <c r="JAP125" s="403"/>
      <c r="JAQ125" s="403"/>
      <c r="JBC125" s="727"/>
      <c r="JBF125" s="403"/>
      <c r="JBG125" s="403"/>
      <c r="JBS125" s="727"/>
      <c r="JBV125" s="403"/>
      <c r="JBW125" s="403"/>
      <c r="JCI125" s="727"/>
      <c r="JCL125" s="403"/>
      <c r="JCM125" s="403"/>
      <c r="JCY125" s="727"/>
      <c r="JDB125" s="403"/>
      <c r="JDC125" s="403"/>
      <c r="JDO125" s="727"/>
      <c r="JDR125" s="403"/>
      <c r="JDS125" s="403"/>
      <c r="JEE125" s="727"/>
      <c r="JEH125" s="403"/>
      <c r="JEI125" s="403"/>
      <c r="JEU125" s="727"/>
      <c r="JEX125" s="403"/>
      <c r="JEY125" s="403"/>
      <c r="JFK125" s="727"/>
      <c r="JFN125" s="403"/>
      <c r="JFO125" s="403"/>
      <c r="JGA125" s="727"/>
      <c r="JGD125" s="403"/>
      <c r="JGE125" s="403"/>
      <c r="JGQ125" s="727"/>
      <c r="JGT125" s="403"/>
      <c r="JGU125" s="403"/>
      <c r="JHG125" s="727"/>
      <c r="JHJ125" s="403"/>
      <c r="JHK125" s="403"/>
      <c r="JHW125" s="727"/>
      <c r="JHZ125" s="403"/>
      <c r="JIA125" s="403"/>
      <c r="JIM125" s="727"/>
      <c r="JIP125" s="403"/>
      <c r="JIQ125" s="403"/>
      <c r="JJC125" s="727"/>
      <c r="JJF125" s="403"/>
      <c r="JJG125" s="403"/>
      <c r="JJS125" s="727"/>
      <c r="JJV125" s="403"/>
      <c r="JJW125" s="403"/>
      <c r="JKI125" s="727"/>
      <c r="JKL125" s="403"/>
      <c r="JKM125" s="403"/>
      <c r="JKY125" s="727"/>
      <c r="JLB125" s="403"/>
      <c r="JLC125" s="403"/>
      <c r="JLO125" s="727"/>
      <c r="JLR125" s="403"/>
      <c r="JLS125" s="403"/>
      <c r="JME125" s="727"/>
      <c r="JMH125" s="403"/>
      <c r="JMI125" s="403"/>
      <c r="JMU125" s="727"/>
      <c r="JMX125" s="403"/>
      <c r="JMY125" s="403"/>
      <c r="JNK125" s="727"/>
      <c r="JNN125" s="403"/>
      <c r="JNO125" s="403"/>
      <c r="JOA125" s="727"/>
      <c r="JOD125" s="403"/>
      <c r="JOE125" s="403"/>
      <c r="JOQ125" s="727"/>
      <c r="JOT125" s="403"/>
      <c r="JOU125" s="403"/>
      <c r="JPG125" s="727"/>
      <c r="JPJ125" s="403"/>
      <c r="JPK125" s="403"/>
      <c r="JPW125" s="727"/>
      <c r="JPZ125" s="403"/>
      <c r="JQA125" s="403"/>
      <c r="JQM125" s="727"/>
      <c r="JQP125" s="403"/>
      <c r="JQQ125" s="403"/>
      <c r="JRC125" s="727"/>
      <c r="JRF125" s="403"/>
      <c r="JRG125" s="403"/>
      <c r="JRS125" s="727"/>
      <c r="JRV125" s="403"/>
      <c r="JRW125" s="403"/>
      <c r="JSI125" s="727"/>
      <c r="JSL125" s="403"/>
      <c r="JSM125" s="403"/>
      <c r="JSY125" s="727"/>
      <c r="JTB125" s="403"/>
      <c r="JTC125" s="403"/>
      <c r="JTO125" s="727"/>
      <c r="JTR125" s="403"/>
      <c r="JTS125" s="403"/>
      <c r="JUE125" s="727"/>
      <c r="JUH125" s="403"/>
      <c r="JUI125" s="403"/>
      <c r="JUU125" s="727"/>
      <c r="JUX125" s="403"/>
      <c r="JUY125" s="403"/>
      <c r="JVK125" s="727"/>
      <c r="JVN125" s="403"/>
      <c r="JVO125" s="403"/>
      <c r="JWA125" s="727"/>
      <c r="JWD125" s="403"/>
      <c r="JWE125" s="403"/>
      <c r="JWQ125" s="727"/>
      <c r="JWT125" s="403"/>
      <c r="JWU125" s="403"/>
      <c r="JXG125" s="727"/>
      <c r="JXJ125" s="403"/>
      <c r="JXK125" s="403"/>
      <c r="JXW125" s="727"/>
      <c r="JXZ125" s="403"/>
      <c r="JYA125" s="403"/>
      <c r="JYM125" s="727"/>
      <c r="JYP125" s="403"/>
      <c r="JYQ125" s="403"/>
      <c r="JZC125" s="727"/>
      <c r="JZF125" s="403"/>
      <c r="JZG125" s="403"/>
      <c r="JZS125" s="727"/>
      <c r="JZV125" s="403"/>
      <c r="JZW125" s="403"/>
      <c r="KAI125" s="727"/>
      <c r="KAL125" s="403"/>
      <c r="KAM125" s="403"/>
      <c r="KAY125" s="727"/>
      <c r="KBB125" s="403"/>
      <c r="KBC125" s="403"/>
      <c r="KBO125" s="727"/>
      <c r="KBR125" s="403"/>
      <c r="KBS125" s="403"/>
      <c r="KCE125" s="727"/>
      <c r="KCH125" s="403"/>
      <c r="KCI125" s="403"/>
      <c r="KCU125" s="727"/>
      <c r="KCX125" s="403"/>
      <c r="KCY125" s="403"/>
      <c r="KDK125" s="727"/>
      <c r="KDN125" s="403"/>
      <c r="KDO125" s="403"/>
      <c r="KEA125" s="727"/>
      <c r="KED125" s="403"/>
      <c r="KEE125" s="403"/>
      <c r="KEQ125" s="727"/>
      <c r="KET125" s="403"/>
      <c r="KEU125" s="403"/>
      <c r="KFG125" s="727"/>
      <c r="KFJ125" s="403"/>
      <c r="KFK125" s="403"/>
      <c r="KFW125" s="727"/>
      <c r="KFZ125" s="403"/>
      <c r="KGA125" s="403"/>
      <c r="KGM125" s="727"/>
      <c r="KGP125" s="403"/>
      <c r="KGQ125" s="403"/>
      <c r="KHC125" s="727"/>
      <c r="KHF125" s="403"/>
      <c r="KHG125" s="403"/>
      <c r="KHS125" s="727"/>
      <c r="KHV125" s="403"/>
      <c r="KHW125" s="403"/>
      <c r="KII125" s="727"/>
      <c r="KIL125" s="403"/>
      <c r="KIM125" s="403"/>
      <c r="KIY125" s="727"/>
      <c r="KJB125" s="403"/>
      <c r="KJC125" s="403"/>
      <c r="KJO125" s="727"/>
      <c r="KJR125" s="403"/>
      <c r="KJS125" s="403"/>
      <c r="KKE125" s="727"/>
      <c r="KKH125" s="403"/>
      <c r="KKI125" s="403"/>
      <c r="KKU125" s="727"/>
      <c r="KKX125" s="403"/>
      <c r="KKY125" s="403"/>
      <c r="KLK125" s="727"/>
      <c r="KLN125" s="403"/>
      <c r="KLO125" s="403"/>
      <c r="KMA125" s="727"/>
      <c r="KMD125" s="403"/>
      <c r="KME125" s="403"/>
      <c r="KMQ125" s="727"/>
      <c r="KMT125" s="403"/>
      <c r="KMU125" s="403"/>
      <c r="KNG125" s="727"/>
      <c r="KNJ125" s="403"/>
      <c r="KNK125" s="403"/>
      <c r="KNW125" s="727"/>
      <c r="KNZ125" s="403"/>
      <c r="KOA125" s="403"/>
      <c r="KOM125" s="727"/>
      <c r="KOP125" s="403"/>
      <c r="KOQ125" s="403"/>
      <c r="KPC125" s="727"/>
      <c r="KPF125" s="403"/>
      <c r="KPG125" s="403"/>
      <c r="KPS125" s="727"/>
      <c r="KPV125" s="403"/>
      <c r="KPW125" s="403"/>
      <c r="KQI125" s="727"/>
      <c r="KQL125" s="403"/>
      <c r="KQM125" s="403"/>
      <c r="KQY125" s="727"/>
      <c r="KRB125" s="403"/>
      <c r="KRC125" s="403"/>
      <c r="KRO125" s="727"/>
      <c r="KRR125" s="403"/>
      <c r="KRS125" s="403"/>
      <c r="KSE125" s="727"/>
      <c r="KSH125" s="403"/>
      <c r="KSI125" s="403"/>
      <c r="KSU125" s="727"/>
      <c r="KSX125" s="403"/>
      <c r="KSY125" s="403"/>
      <c r="KTK125" s="727"/>
      <c r="KTN125" s="403"/>
      <c r="KTO125" s="403"/>
      <c r="KUA125" s="727"/>
      <c r="KUD125" s="403"/>
      <c r="KUE125" s="403"/>
      <c r="KUQ125" s="727"/>
      <c r="KUT125" s="403"/>
      <c r="KUU125" s="403"/>
      <c r="KVG125" s="727"/>
      <c r="KVJ125" s="403"/>
      <c r="KVK125" s="403"/>
      <c r="KVW125" s="727"/>
      <c r="KVZ125" s="403"/>
      <c r="KWA125" s="403"/>
      <c r="KWM125" s="727"/>
      <c r="KWP125" s="403"/>
      <c r="KWQ125" s="403"/>
      <c r="KXC125" s="727"/>
      <c r="KXF125" s="403"/>
      <c r="KXG125" s="403"/>
      <c r="KXS125" s="727"/>
      <c r="KXV125" s="403"/>
      <c r="KXW125" s="403"/>
      <c r="KYI125" s="727"/>
      <c r="KYL125" s="403"/>
      <c r="KYM125" s="403"/>
      <c r="KYY125" s="727"/>
      <c r="KZB125" s="403"/>
      <c r="KZC125" s="403"/>
      <c r="KZO125" s="727"/>
      <c r="KZR125" s="403"/>
      <c r="KZS125" s="403"/>
      <c r="LAE125" s="727"/>
      <c r="LAH125" s="403"/>
      <c r="LAI125" s="403"/>
      <c r="LAU125" s="727"/>
      <c r="LAX125" s="403"/>
      <c r="LAY125" s="403"/>
      <c r="LBK125" s="727"/>
      <c r="LBN125" s="403"/>
      <c r="LBO125" s="403"/>
      <c r="LCA125" s="727"/>
      <c r="LCD125" s="403"/>
      <c r="LCE125" s="403"/>
      <c r="LCQ125" s="727"/>
      <c r="LCT125" s="403"/>
      <c r="LCU125" s="403"/>
      <c r="LDG125" s="727"/>
      <c r="LDJ125" s="403"/>
      <c r="LDK125" s="403"/>
      <c r="LDW125" s="727"/>
      <c r="LDZ125" s="403"/>
      <c r="LEA125" s="403"/>
      <c r="LEM125" s="727"/>
      <c r="LEP125" s="403"/>
      <c r="LEQ125" s="403"/>
      <c r="LFC125" s="727"/>
      <c r="LFF125" s="403"/>
      <c r="LFG125" s="403"/>
      <c r="LFS125" s="727"/>
      <c r="LFV125" s="403"/>
      <c r="LFW125" s="403"/>
      <c r="LGI125" s="727"/>
      <c r="LGL125" s="403"/>
      <c r="LGM125" s="403"/>
      <c r="LGY125" s="727"/>
      <c r="LHB125" s="403"/>
      <c r="LHC125" s="403"/>
      <c r="LHO125" s="727"/>
      <c r="LHR125" s="403"/>
      <c r="LHS125" s="403"/>
      <c r="LIE125" s="727"/>
      <c r="LIH125" s="403"/>
      <c r="LII125" s="403"/>
      <c r="LIU125" s="727"/>
      <c r="LIX125" s="403"/>
      <c r="LIY125" s="403"/>
      <c r="LJK125" s="727"/>
      <c r="LJN125" s="403"/>
      <c r="LJO125" s="403"/>
      <c r="LKA125" s="727"/>
      <c r="LKD125" s="403"/>
      <c r="LKE125" s="403"/>
      <c r="LKQ125" s="727"/>
      <c r="LKT125" s="403"/>
      <c r="LKU125" s="403"/>
      <c r="LLG125" s="727"/>
      <c r="LLJ125" s="403"/>
      <c r="LLK125" s="403"/>
      <c r="LLW125" s="727"/>
      <c r="LLZ125" s="403"/>
      <c r="LMA125" s="403"/>
      <c r="LMM125" s="727"/>
      <c r="LMP125" s="403"/>
      <c r="LMQ125" s="403"/>
      <c r="LNC125" s="727"/>
      <c r="LNF125" s="403"/>
      <c r="LNG125" s="403"/>
      <c r="LNS125" s="727"/>
      <c r="LNV125" s="403"/>
      <c r="LNW125" s="403"/>
      <c r="LOI125" s="727"/>
      <c r="LOL125" s="403"/>
      <c r="LOM125" s="403"/>
      <c r="LOY125" s="727"/>
      <c r="LPB125" s="403"/>
      <c r="LPC125" s="403"/>
      <c r="LPO125" s="727"/>
      <c r="LPR125" s="403"/>
      <c r="LPS125" s="403"/>
      <c r="LQE125" s="727"/>
      <c r="LQH125" s="403"/>
      <c r="LQI125" s="403"/>
      <c r="LQU125" s="727"/>
      <c r="LQX125" s="403"/>
      <c r="LQY125" s="403"/>
      <c r="LRK125" s="727"/>
      <c r="LRN125" s="403"/>
      <c r="LRO125" s="403"/>
      <c r="LSA125" s="727"/>
      <c r="LSD125" s="403"/>
      <c r="LSE125" s="403"/>
      <c r="LSQ125" s="727"/>
      <c r="LST125" s="403"/>
      <c r="LSU125" s="403"/>
      <c r="LTG125" s="727"/>
      <c r="LTJ125" s="403"/>
      <c r="LTK125" s="403"/>
      <c r="LTW125" s="727"/>
      <c r="LTZ125" s="403"/>
      <c r="LUA125" s="403"/>
      <c r="LUM125" s="727"/>
      <c r="LUP125" s="403"/>
      <c r="LUQ125" s="403"/>
      <c r="LVC125" s="727"/>
      <c r="LVF125" s="403"/>
      <c r="LVG125" s="403"/>
      <c r="LVS125" s="727"/>
      <c r="LVV125" s="403"/>
      <c r="LVW125" s="403"/>
      <c r="LWI125" s="727"/>
      <c r="LWL125" s="403"/>
      <c r="LWM125" s="403"/>
      <c r="LWY125" s="727"/>
      <c r="LXB125" s="403"/>
      <c r="LXC125" s="403"/>
      <c r="LXO125" s="727"/>
      <c r="LXR125" s="403"/>
      <c r="LXS125" s="403"/>
      <c r="LYE125" s="727"/>
      <c r="LYH125" s="403"/>
      <c r="LYI125" s="403"/>
      <c r="LYU125" s="727"/>
      <c r="LYX125" s="403"/>
      <c r="LYY125" s="403"/>
      <c r="LZK125" s="727"/>
      <c r="LZN125" s="403"/>
      <c r="LZO125" s="403"/>
      <c r="MAA125" s="727"/>
      <c r="MAD125" s="403"/>
      <c r="MAE125" s="403"/>
      <c r="MAQ125" s="727"/>
      <c r="MAT125" s="403"/>
      <c r="MAU125" s="403"/>
      <c r="MBG125" s="727"/>
      <c r="MBJ125" s="403"/>
      <c r="MBK125" s="403"/>
      <c r="MBW125" s="727"/>
      <c r="MBZ125" s="403"/>
      <c r="MCA125" s="403"/>
      <c r="MCM125" s="727"/>
      <c r="MCP125" s="403"/>
      <c r="MCQ125" s="403"/>
      <c r="MDC125" s="727"/>
      <c r="MDF125" s="403"/>
      <c r="MDG125" s="403"/>
      <c r="MDS125" s="727"/>
      <c r="MDV125" s="403"/>
      <c r="MDW125" s="403"/>
      <c r="MEI125" s="727"/>
      <c r="MEL125" s="403"/>
      <c r="MEM125" s="403"/>
      <c r="MEY125" s="727"/>
      <c r="MFB125" s="403"/>
      <c r="MFC125" s="403"/>
      <c r="MFO125" s="727"/>
      <c r="MFR125" s="403"/>
      <c r="MFS125" s="403"/>
      <c r="MGE125" s="727"/>
      <c r="MGH125" s="403"/>
      <c r="MGI125" s="403"/>
      <c r="MGU125" s="727"/>
      <c r="MGX125" s="403"/>
      <c r="MGY125" s="403"/>
      <c r="MHK125" s="727"/>
      <c r="MHN125" s="403"/>
      <c r="MHO125" s="403"/>
      <c r="MIA125" s="727"/>
      <c r="MID125" s="403"/>
      <c r="MIE125" s="403"/>
      <c r="MIQ125" s="727"/>
      <c r="MIT125" s="403"/>
      <c r="MIU125" s="403"/>
      <c r="MJG125" s="727"/>
      <c r="MJJ125" s="403"/>
      <c r="MJK125" s="403"/>
      <c r="MJW125" s="727"/>
      <c r="MJZ125" s="403"/>
      <c r="MKA125" s="403"/>
      <c r="MKM125" s="727"/>
      <c r="MKP125" s="403"/>
      <c r="MKQ125" s="403"/>
      <c r="MLC125" s="727"/>
      <c r="MLF125" s="403"/>
      <c r="MLG125" s="403"/>
      <c r="MLS125" s="727"/>
      <c r="MLV125" s="403"/>
      <c r="MLW125" s="403"/>
      <c r="MMI125" s="727"/>
      <c r="MML125" s="403"/>
      <c r="MMM125" s="403"/>
      <c r="MMY125" s="727"/>
      <c r="MNB125" s="403"/>
      <c r="MNC125" s="403"/>
      <c r="MNO125" s="727"/>
      <c r="MNR125" s="403"/>
      <c r="MNS125" s="403"/>
      <c r="MOE125" s="727"/>
      <c r="MOH125" s="403"/>
      <c r="MOI125" s="403"/>
      <c r="MOU125" s="727"/>
      <c r="MOX125" s="403"/>
      <c r="MOY125" s="403"/>
      <c r="MPK125" s="727"/>
      <c r="MPN125" s="403"/>
      <c r="MPO125" s="403"/>
      <c r="MQA125" s="727"/>
      <c r="MQD125" s="403"/>
      <c r="MQE125" s="403"/>
      <c r="MQQ125" s="727"/>
      <c r="MQT125" s="403"/>
      <c r="MQU125" s="403"/>
      <c r="MRG125" s="727"/>
      <c r="MRJ125" s="403"/>
      <c r="MRK125" s="403"/>
      <c r="MRW125" s="727"/>
      <c r="MRZ125" s="403"/>
      <c r="MSA125" s="403"/>
      <c r="MSM125" s="727"/>
      <c r="MSP125" s="403"/>
      <c r="MSQ125" s="403"/>
      <c r="MTC125" s="727"/>
      <c r="MTF125" s="403"/>
      <c r="MTG125" s="403"/>
      <c r="MTS125" s="727"/>
      <c r="MTV125" s="403"/>
      <c r="MTW125" s="403"/>
      <c r="MUI125" s="727"/>
      <c r="MUL125" s="403"/>
      <c r="MUM125" s="403"/>
      <c r="MUY125" s="727"/>
      <c r="MVB125" s="403"/>
      <c r="MVC125" s="403"/>
      <c r="MVO125" s="727"/>
      <c r="MVR125" s="403"/>
      <c r="MVS125" s="403"/>
      <c r="MWE125" s="727"/>
      <c r="MWH125" s="403"/>
      <c r="MWI125" s="403"/>
      <c r="MWU125" s="727"/>
      <c r="MWX125" s="403"/>
      <c r="MWY125" s="403"/>
      <c r="MXK125" s="727"/>
      <c r="MXN125" s="403"/>
      <c r="MXO125" s="403"/>
      <c r="MYA125" s="727"/>
      <c r="MYD125" s="403"/>
      <c r="MYE125" s="403"/>
      <c r="MYQ125" s="727"/>
      <c r="MYT125" s="403"/>
      <c r="MYU125" s="403"/>
      <c r="MZG125" s="727"/>
      <c r="MZJ125" s="403"/>
      <c r="MZK125" s="403"/>
      <c r="MZW125" s="727"/>
      <c r="MZZ125" s="403"/>
      <c r="NAA125" s="403"/>
      <c r="NAM125" s="727"/>
      <c r="NAP125" s="403"/>
      <c r="NAQ125" s="403"/>
      <c r="NBC125" s="727"/>
      <c r="NBF125" s="403"/>
      <c r="NBG125" s="403"/>
      <c r="NBS125" s="727"/>
      <c r="NBV125" s="403"/>
      <c r="NBW125" s="403"/>
      <c r="NCI125" s="727"/>
      <c r="NCL125" s="403"/>
      <c r="NCM125" s="403"/>
      <c r="NCY125" s="727"/>
      <c r="NDB125" s="403"/>
      <c r="NDC125" s="403"/>
      <c r="NDO125" s="727"/>
      <c r="NDR125" s="403"/>
      <c r="NDS125" s="403"/>
      <c r="NEE125" s="727"/>
      <c r="NEH125" s="403"/>
      <c r="NEI125" s="403"/>
      <c r="NEU125" s="727"/>
      <c r="NEX125" s="403"/>
      <c r="NEY125" s="403"/>
      <c r="NFK125" s="727"/>
      <c r="NFN125" s="403"/>
      <c r="NFO125" s="403"/>
      <c r="NGA125" s="727"/>
      <c r="NGD125" s="403"/>
      <c r="NGE125" s="403"/>
      <c r="NGQ125" s="727"/>
      <c r="NGT125" s="403"/>
      <c r="NGU125" s="403"/>
      <c r="NHG125" s="727"/>
      <c r="NHJ125" s="403"/>
      <c r="NHK125" s="403"/>
      <c r="NHW125" s="727"/>
      <c r="NHZ125" s="403"/>
      <c r="NIA125" s="403"/>
      <c r="NIM125" s="727"/>
      <c r="NIP125" s="403"/>
      <c r="NIQ125" s="403"/>
      <c r="NJC125" s="727"/>
      <c r="NJF125" s="403"/>
      <c r="NJG125" s="403"/>
      <c r="NJS125" s="727"/>
      <c r="NJV125" s="403"/>
      <c r="NJW125" s="403"/>
      <c r="NKI125" s="727"/>
      <c r="NKL125" s="403"/>
      <c r="NKM125" s="403"/>
      <c r="NKY125" s="727"/>
      <c r="NLB125" s="403"/>
      <c r="NLC125" s="403"/>
      <c r="NLO125" s="727"/>
      <c r="NLR125" s="403"/>
      <c r="NLS125" s="403"/>
      <c r="NME125" s="727"/>
      <c r="NMH125" s="403"/>
      <c r="NMI125" s="403"/>
      <c r="NMU125" s="727"/>
      <c r="NMX125" s="403"/>
      <c r="NMY125" s="403"/>
      <c r="NNK125" s="727"/>
      <c r="NNN125" s="403"/>
      <c r="NNO125" s="403"/>
      <c r="NOA125" s="727"/>
      <c r="NOD125" s="403"/>
      <c r="NOE125" s="403"/>
      <c r="NOQ125" s="727"/>
      <c r="NOT125" s="403"/>
      <c r="NOU125" s="403"/>
      <c r="NPG125" s="727"/>
      <c r="NPJ125" s="403"/>
      <c r="NPK125" s="403"/>
      <c r="NPW125" s="727"/>
      <c r="NPZ125" s="403"/>
      <c r="NQA125" s="403"/>
      <c r="NQM125" s="727"/>
      <c r="NQP125" s="403"/>
      <c r="NQQ125" s="403"/>
      <c r="NRC125" s="727"/>
      <c r="NRF125" s="403"/>
      <c r="NRG125" s="403"/>
      <c r="NRS125" s="727"/>
      <c r="NRV125" s="403"/>
      <c r="NRW125" s="403"/>
      <c r="NSI125" s="727"/>
      <c r="NSL125" s="403"/>
      <c r="NSM125" s="403"/>
      <c r="NSY125" s="727"/>
      <c r="NTB125" s="403"/>
      <c r="NTC125" s="403"/>
      <c r="NTO125" s="727"/>
      <c r="NTR125" s="403"/>
      <c r="NTS125" s="403"/>
      <c r="NUE125" s="727"/>
      <c r="NUH125" s="403"/>
      <c r="NUI125" s="403"/>
      <c r="NUU125" s="727"/>
      <c r="NUX125" s="403"/>
      <c r="NUY125" s="403"/>
      <c r="NVK125" s="727"/>
      <c r="NVN125" s="403"/>
      <c r="NVO125" s="403"/>
      <c r="NWA125" s="727"/>
      <c r="NWD125" s="403"/>
      <c r="NWE125" s="403"/>
      <c r="NWQ125" s="727"/>
      <c r="NWT125" s="403"/>
      <c r="NWU125" s="403"/>
      <c r="NXG125" s="727"/>
      <c r="NXJ125" s="403"/>
      <c r="NXK125" s="403"/>
      <c r="NXW125" s="727"/>
      <c r="NXZ125" s="403"/>
      <c r="NYA125" s="403"/>
      <c r="NYM125" s="727"/>
      <c r="NYP125" s="403"/>
      <c r="NYQ125" s="403"/>
      <c r="NZC125" s="727"/>
      <c r="NZF125" s="403"/>
      <c r="NZG125" s="403"/>
      <c r="NZS125" s="727"/>
      <c r="NZV125" s="403"/>
      <c r="NZW125" s="403"/>
      <c r="OAI125" s="727"/>
      <c r="OAL125" s="403"/>
      <c r="OAM125" s="403"/>
      <c r="OAY125" s="727"/>
      <c r="OBB125" s="403"/>
      <c r="OBC125" s="403"/>
      <c r="OBO125" s="727"/>
      <c r="OBR125" s="403"/>
      <c r="OBS125" s="403"/>
      <c r="OCE125" s="727"/>
      <c r="OCH125" s="403"/>
      <c r="OCI125" s="403"/>
      <c r="OCU125" s="727"/>
      <c r="OCX125" s="403"/>
      <c r="OCY125" s="403"/>
      <c r="ODK125" s="727"/>
      <c r="ODN125" s="403"/>
      <c r="ODO125" s="403"/>
      <c r="OEA125" s="727"/>
      <c r="OED125" s="403"/>
      <c r="OEE125" s="403"/>
      <c r="OEQ125" s="727"/>
      <c r="OET125" s="403"/>
      <c r="OEU125" s="403"/>
      <c r="OFG125" s="727"/>
      <c r="OFJ125" s="403"/>
      <c r="OFK125" s="403"/>
      <c r="OFW125" s="727"/>
      <c r="OFZ125" s="403"/>
      <c r="OGA125" s="403"/>
      <c r="OGM125" s="727"/>
      <c r="OGP125" s="403"/>
      <c r="OGQ125" s="403"/>
      <c r="OHC125" s="727"/>
      <c r="OHF125" s="403"/>
      <c r="OHG125" s="403"/>
      <c r="OHS125" s="727"/>
      <c r="OHV125" s="403"/>
      <c r="OHW125" s="403"/>
      <c r="OII125" s="727"/>
      <c r="OIL125" s="403"/>
      <c r="OIM125" s="403"/>
      <c r="OIY125" s="727"/>
      <c r="OJB125" s="403"/>
      <c r="OJC125" s="403"/>
      <c r="OJO125" s="727"/>
      <c r="OJR125" s="403"/>
      <c r="OJS125" s="403"/>
      <c r="OKE125" s="727"/>
      <c r="OKH125" s="403"/>
      <c r="OKI125" s="403"/>
      <c r="OKU125" s="727"/>
      <c r="OKX125" s="403"/>
      <c r="OKY125" s="403"/>
      <c r="OLK125" s="727"/>
      <c r="OLN125" s="403"/>
      <c r="OLO125" s="403"/>
      <c r="OMA125" s="727"/>
      <c r="OMD125" s="403"/>
      <c r="OME125" s="403"/>
      <c r="OMQ125" s="727"/>
      <c r="OMT125" s="403"/>
      <c r="OMU125" s="403"/>
      <c r="ONG125" s="727"/>
      <c r="ONJ125" s="403"/>
      <c r="ONK125" s="403"/>
      <c r="ONW125" s="727"/>
      <c r="ONZ125" s="403"/>
      <c r="OOA125" s="403"/>
      <c r="OOM125" s="727"/>
      <c r="OOP125" s="403"/>
      <c r="OOQ125" s="403"/>
      <c r="OPC125" s="727"/>
      <c r="OPF125" s="403"/>
      <c r="OPG125" s="403"/>
      <c r="OPS125" s="727"/>
      <c r="OPV125" s="403"/>
      <c r="OPW125" s="403"/>
      <c r="OQI125" s="727"/>
      <c r="OQL125" s="403"/>
      <c r="OQM125" s="403"/>
      <c r="OQY125" s="727"/>
      <c r="ORB125" s="403"/>
      <c r="ORC125" s="403"/>
      <c r="ORO125" s="727"/>
      <c r="ORR125" s="403"/>
      <c r="ORS125" s="403"/>
      <c r="OSE125" s="727"/>
      <c r="OSH125" s="403"/>
      <c r="OSI125" s="403"/>
      <c r="OSU125" s="727"/>
      <c r="OSX125" s="403"/>
      <c r="OSY125" s="403"/>
      <c r="OTK125" s="727"/>
      <c r="OTN125" s="403"/>
      <c r="OTO125" s="403"/>
      <c r="OUA125" s="727"/>
      <c r="OUD125" s="403"/>
      <c r="OUE125" s="403"/>
      <c r="OUQ125" s="727"/>
      <c r="OUT125" s="403"/>
      <c r="OUU125" s="403"/>
      <c r="OVG125" s="727"/>
      <c r="OVJ125" s="403"/>
      <c r="OVK125" s="403"/>
      <c r="OVW125" s="727"/>
      <c r="OVZ125" s="403"/>
      <c r="OWA125" s="403"/>
      <c r="OWM125" s="727"/>
      <c r="OWP125" s="403"/>
      <c r="OWQ125" s="403"/>
      <c r="OXC125" s="727"/>
      <c r="OXF125" s="403"/>
      <c r="OXG125" s="403"/>
      <c r="OXS125" s="727"/>
      <c r="OXV125" s="403"/>
      <c r="OXW125" s="403"/>
      <c r="OYI125" s="727"/>
      <c r="OYL125" s="403"/>
      <c r="OYM125" s="403"/>
      <c r="OYY125" s="727"/>
      <c r="OZB125" s="403"/>
      <c r="OZC125" s="403"/>
      <c r="OZO125" s="727"/>
      <c r="OZR125" s="403"/>
      <c r="OZS125" s="403"/>
      <c r="PAE125" s="727"/>
      <c r="PAH125" s="403"/>
      <c r="PAI125" s="403"/>
      <c r="PAU125" s="727"/>
      <c r="PAX125" s="403"/>
      <c r="PAY125" s="403"/>
      <c r="PBK125" s="727"/>
      <c r="PBN125" s="403"/>
      <c r="PBO125" s="403"/>
      <c r="PCA125" s="727"/>
      <c r="PCD125" s="403"/>
      <c r="PCE125" s="403"/>
      <c r="PCQ125" s="727"/>
      <c r="PCT125" s="403"/>
      <c r="PCU125" s="403"/>
      <c r="PDG125" s="727"/>
      <c r="PDJ125" s="403"/>
      <c r="PDK125" s="403"/>
      <c r="PDW125" s="727"/>
      <c r="PDZ125" s="403"/>
      <c r="PEA125" s="403"/>
      <c r="PEM125" s="727"/>
      <c r="PEP125" s="403"/>
      <c r="PEQ125" s="403"/>
      <c r="PFC125" s="727"/>
      <c r="PFF125" s="403"/>
      <c r="PFG125" s="403"/>
      <c r="PFS125" s="727"/>
      <c r="PFV125" s="403"/>
      <c r="PFW125" s="403"/>
      <c r="PGI125" s="727"/>
      <c r="PGL125" s="403"/>
      <c r="PGM125" s="403"/>
      <c r="PGY125" s="727"/>
      <c r="PHB125" s="403"/>
      <c r="PHC125" s="403"/>
      <c r="PHO125" s="727"/>
      <c r="PHR125" s="403"/>
      <c r="PHS125" s="403"/>
      <c r="PIE125" s="727"/>
      <c r="PIH125" s="403"/>
      <c r="PII125" s="403"/>
      <c r="PIU125" s="727"/>
      <c r="PIX125" s="403"/>
      <c r="PIY125" s="403"/>
      <c r="PJK125" s="727"/>
      <c r="PJN125" s="403"/>
      <c r="PJO125" s="403"/>
      <c r="PKA125" s="727"/>
      <c r="PKD125" s="403"/>
      <c r="PKE125" s="403"/>
      <c r="PKQ125" s="727"/>
      <c r="PKT125" s="403"/>
      <c r="PKU125" s="403"/>
      <c r="PLG125" s="727"/>
      <c r="PLJ125" s="403"/>
      <c r="PLK125" s="403"/>
      <c r="PLW125" s="727"/>
      <c r="PLZ125" s="403"/>
      <c r="PMA125" s="403"/>
      <c r="PMM125" s="727"/>
      <c r="PMP125" s="403"/>
      <c r="PMQ125" s="403"/>
      <c r="PNC125" s="727"/>
      <c r="PNF125" s="403"/>
      <c r="PNG125" s="403"/>
      <c r="PNS125" s="727"/>
      <c r="PNV125" s="403"/>
      <c r="PNW125" s="403"/>
      <c r="POI125" s="727"/>
      <c r="POL125" s="403"/>
      <c r="POM125" s="403"/>
      <c r="POY125" s="727"/>
      <c r="PPB125" s="403"/>
      <c r="PPC125" s="403"/>
      <c r="PPO125" s="727"/>
      <c r="PPR125" s="403"/>
      <c r="PPS125" s="403"/>
      <c r="PQE125" s="727"/>
      <c r="PQH125" s="403"/>
      <c r="PQI125" s="403"/>
      <c r="PQU125" s="727"/>
      <c r="PQX125" s="403"/>
      <c r="PQY125" s="403"/>
      <c r="PRK125" s="727"/>
      <c r="PRN125" s="403"/>
      <c r="PRO125" s="403"/>
      <c r="PSA125" s="727"/>
      <c r="PSD125" s="403"/>
      <c r="PSE125" s="403"/>
      <c r="PSQ125" s="727"/>
      <c r="PST125" s="403"/>
      <c r="PSU125" s="403"/>
      <c r="PTG125" s="727"/>
      <c r="PTJ125" s="403"/>
      <c r="PTK125" s="403"/>
      <c r="PTW125" s="727"/>
      <c r="PTZ125" s="403"/>
      <c r="PUA125" s="403"/>
      <c r="PUM125" s="727"/>
      <c r="PUP125" s="403"/>
      <c r="PUQ125" s="403"/>
      <c r="PVC125" s="727"/>
      <c r="PVF125" s="403"/>
      <c r="PVG125" s="403"/>
      <c r="PVS125" s="727"/>
      <c r="PVV125" s="403"/>
      <c r="PVW125" s="403"/>
      <c r="PWI125" s="727"/>
      <c r="PWL125" s="403"/>
      <c r="PWM125" s="403"/>
      <c r="PWY125" s="727"/>
      <c r="PXB125" s="403"/>
      <c r="PXC125" s="403"/>
      <c r="PXO125" s="727"/>
      <c r="PXR125" s="403"/>
      <c r="PXS125" s="403"/>
      <c r="PYE125" s="727"/>
      <c r="PYH125" s="403"/>
      <c r="PYI125" s="403"/>
      <c r="PYU125" s="727"/>
      <c r="PYX125" s="403"/>
      <c r="PYY125" s="403"/>
      <c r="PZK125" s="727"/>
      <c r="PZN125" s="403"/>
      <c r="PZO125" s="403"/>
      <c r="QAA125" s="727"/>
      <c r="QAD125" s="403"/>
      <c r="QAE125" s="403"/>
      <c r="QAQ125" s="727"/>
      <c r="QAT125" s="403"/>
      <c r="QAU125" s="403"/>
      <c r="QBG125" s="727"/>
      <c r="QBJ125" s="403"/>
      <c r="QBK125" s="403"/>
      <c r="QBW125" s="727"/>
      <c r="QBZ125" s="403"/>
      <c r="QCA125" s="403"/>
      <c r="QCM125" s="727"/>
      <c r="QCP125" s="403"/>
      <c r="QCQ125" s="403"/>
      <c r="QDC125" s="727"/>
      <c r="QDF125" s="403"/>
      <c r="QDG125" s="403"/>
      <c r="QDS125" s="727"/>
      <c r="QDV125" s="403"/>
      <c r="QDW125" s="403"/>
      <c r="QEI125" s="727"/>
      <c r="QEL125" s="403"/>
      <c r="QEM125" s="403"/>
      <c r="QEY125" s="727"/>
      <c r="QFB125" s="403"/>
      <c r="QFC125" s="403"/>
      <c r="QFO125" s="727"/>
      <c r="QFR125" s="403"/>
      <c r="QFS125" s="403"/>
      <c r="QGE125" s="727"/>
      <c r="QGH125" s="403"/>
      <c r="QGI125" s="403"/>
      <c r="QGU125" s="727"/>
      <c r="QGX125" s="403"/>
      <c r="QGY125" s="403"/>
      <c r="QHK125" s="727"/>
      <c r="QHN125" s="403"/>
      <c r="QHO125" s="403"/>
      <c r="QIA125" s="727"/>
      <c r="QID125" s="403"/>
      <c r="QIE125" s="403"/>
      <c r="QIQ125" s="727"/>
      <c r="QIT125" s="403"/>
      <c r="QIU125" s="403"/>
      <c r="QJG125" s="727"/>
      <c r="QJJ125" s="403"/>
      <c r="QJK125" s="403"/>
      <c r="QJW125" s="727"/>
      <c r="QJZ125" s="403"/>
      <c r="QKA125" s="403"/>
      <c r="QKM125" s="727"/>
      <c r="QKP125" s="403"/>
      <c r="QKQ125" s="403"/>
      <c r="QLC125" s="727"/>
      <c r="QLF125" s="403"/>
      <c r="QLG125" s="403"/>
      <c r="QLS125" s="727"/>
      <c r="QLV125" s="403"/>
      <c r="QLW125" s="403"/>
      <c r="QMI125" s="727"/>
      <c r="QML125" s="403"/>
      <c r="QMM125" s="403"/>
      <c r="QMY125" s="727"/>
      <c r="QNB125" s="403"/>
      <c r="QNC125" s="403"/>
      <c r="QNO125" s="727"/>
      <c r="QNR125" s="403"/>
      <c r="QNS125" s="403"/>
      <c r="QOE125" s="727"/>
      <c r="QOH125" s="403"/>
      <c r="QOI125" s="403"/>
      <c r="QOU125" s="727"/>
      <c r="QOX125" s="403"/>
      <c r="QOY125" s="403"/>
      <c r="QPK125" s="727"/>
      <c r="QPN125" s="403"/>
      <c r="QPO125" s="403"/>
      <c r="QQA125" s="727"/>
      <c r="QQD125" s="403"/>
      <c r="QQE125" s="403"/>
      <c r="QQQ125" s="727"/>
      <c r="QQT125" s="403"/>
      <c r="QQU125" s="403"/>
      <c r="QRG125" s="727"/>
      <c r="QRJ125" s="403"/>
      <c r="QRK125" s="403"/>
      <c r="QRW125" s="727"/>
      <c r="QRZ125" s="403"/>
      <c r="QSA125" s="403"/>
      <c r="QSM125" s="727"/>
      <c r="QSP125" s="403"/>
      <c r="QSQ125" s="403"/>
      <c r="QTC125" s="727"/>
      <c r="QTF125" s="403"/>
      <c r="QTG125" s="403"/>
      <c r="QTS125" s="727"/>
      <c r="QTV125" s="403"/>
      <c r="QTW125" s="403"/>
      <c r="QUI125" s="727"/>
      <c r="QUL125" s="403"/>
      <c r="QUM125" s="403"/>
      <c r="QUY125" s="727"/>
      <c r="QVB125" s="403"/>
      <c r="QVC125" s="403"/>
      <c r="QVO125" s="727"/>
      <c r="QVR125" s="403"/>
      <c r="QVS125" s="403"/>
      <c r="QWE125" s="727"/>
      <c r="QWH125" s="403"/>
      <c r="QWI125" s="403"/>
      <c r="QWU125" s="727"/>
      <c r="QWX125" s="403"/>
      <c r="QWY125" s="403"/>
      <c r="QXK125" s="727"/>
      <c r="QXN125" s="403"/>
      <c r="QXO125" s="403"/>
      <c r="QYA125" s="727"/>
      <c r="QYD125" s="403"/>
      <c r="QYE125" s="403"/>
      <c r="QYQ125" s="727"/>
      <c r="QYT125" s="403"/>
      <c r="QYU125" s="403"/>
      <c r="QZG125" s="727"/>
      <c r="QZJ125" s="403"/>
      <c r="QZK125" s="403"/>
      <c r="QZW125" s="727"/>
      <c r="QZZ125" s="403"/>
      <c r="RAA125" s="403"/>
      <c r="RAM125" s="727"/>
      <c r="RAP125" s="403"/>
      <c r="RAQ125" s="403"/>
      <c r="RBC125" s="727"/>
      <c r="RBF125" s="403"/>
      <c r="RBG125" s="403"/>
      <c r="RBS125" s="727"/>
      <c r="RBV125" s="403"/>
      <c r="RBW125" s="403"/>
      <c r="RCI125" s="727"/>
      <c r="RCL125" s="403"/>
      <c r="RCM125" s="403"/>
      <c r="RCY125" s="727"/>
      <c r="RDB125" s="403"/>
      <c r="RDC125" s="403"/>
      <c r="RDO125" s="727"/>
      <c r="RDR125" s="403"/>
      <c r="RDS125" s="403"/>
      <c r="REE125" s="727"/>
      <c r="REH125" s="403"/>
      <c r="REI125" s="403"/>
      <c r="REU125" s="727"/>
      <c r="REX125" s="403"/>
      <c r="REY125" s="403"/>
      <c r="RFK125" s="727"/>
      <c r="RFN125" s="403"/>
      <c r="RFO125" s="403"/>
      <c r="RGA125" s="727"/>
      <c r="RGD125" s="403"/>
      <c r="RGE125" s="403"/>
      <c r="RGQ125" s="727"/>
      <c r="RGT125" s="403"/>
      <c r="RGU125" s="403"/>
      <c r="RHG125" s="727"/>
      <c r="RHJ125" s="403"/>
      <c r="RHK125" s="403"/>
      <c r="RHW125" s="727"/>
      <c r="RHZ125" s="403"/>
      <c r="RIA125" s="403"/>
      <c r="RIM125" s="727"/>
      <c r="RIP125" s="403"/>
      <c r="RIQ125" s="403"/>
      <c r="RJC125" s="727"/>
      <c r="RJF125" s="403"/>
      <c r="RJG125" s="403"/>
      <c r="RJS125" s="727"/>
      <c r="RJV125" s="403"/>
      <c r="RJW125" s="403"/>
      <c r="RKI125" s="727"/>
      <c r="RKL125" s="403"/>
      <c r="RKM125" s="403"/>
      <c r="RKY125" s="727"/>
      <c r="RLB125" s="403"/>
      <c r="RLC125" s="403"/>
      <c r="RLO125" s="727"/>
      <c r="RLR125" s="403"/>
      <c r="RLS125" s="403"/>
      <c r="RME125" s="727"/>
      <c r="RMH125" s="403"/>
      <c r="RMI125" s="403"/>
      <c r="RMU125" s="727"/>
      <c r="RMX125" s="403"/>
      <c r="RMY125" s="403"/>
      <c r="RNK125" s="727"/>
      <c r="RNN125" s="403"/>
      <c r="RNO125" s="403"/>
      <c r="ROA125" s="727"/>
      <c r="ROD125" s="403"/>
      <c r="ROE125" s="403"/>
      <c r="ROQ125" s="727"/>
      <c r="ROT125" s="403"/>
      <c r="ROU125" s="403"/>
      <c r="RPG125" s="727"/>
      <c r="RPJ125" s="403"/>
      <c r="RPK125" s="403"/>
      <c r="RPW125" s="727"/>
      <c r="RPZ125" s="403"/>
      <c r="RQA125" s="403"/>
      <c r="RQM125" s="727"/>
      <c r="RQP125" s="403"/>
      <c r="RQQ125" s="403"/>
      <c r="RRC125" s="727"/>
      <c r="RRF125" s="403"/>
      <c r="RRG125" s="403"/>
      <c r="RRS125" s="727"/>
      <c r="RRV125" s="403"/>
      <c r="RRW125" s="403"/>
      <c r="RSI125" s="727"/>
      <c r="RSL125" s="403"/>
      <c r="RSM125" s="403"/>
      <c r="RSY125" s="727"/>
      <c r="RTB125" s="403"/>
      <c r="RTC125" s="403"/>
      <c r="RTO125" s="727"/>
      <c r="RTR125" s="403"/>
      <c r="RTS125" s="403"/>
      <c r="RUE125" s="727"/>
      <c r="RUH125" s="403"/>
      <c r="RUI125" s="403"/>
      <c r="RUU125" s="727"/>
      <c r="RUX125" s="403"/>
      <c r="RUY125" s="403"/>
      <c r="RVK125" s="727"/>
      <c r="RVN125" s="403"/>
      <c r="RVO125" s="403"/>
      <c r="RWA125" s="727"/>
      <c r="RWD125" s="403"/>
      <c r="RWE125" s="403"/>
      <c r="RWQ125" s="727"/>
      <c r="RWT125" s="403"/>
      <c r="RWU125" s="403"/>
      <c r="RXG125" s="727"/>
      <c r="RXJ125" s="403"/>
      <c r="RXK125" s="403"/>
      <c r="RXW125" s="727"/>
      <c r="RXZ125" s="403"/>
      <c r="RYA125" s="403"/>
      <c r="RYM125" s="727"/>
      <c r="RYP125" s="403"/>
      <c r="RYQ125" s="403"/>
      <c r="RZC125" s="727"/>
      <c r="RZF125" s="403"/>
      <c r="RZG125" s="403"/>
      <c r="RZS125" s="727"/>
      <c r="RZV125" s="403"/>
      <c r="RZW125" s="403"/>
      <c r="SAI125" s="727"/>
      <c r="SAL125" s="403"/>
      <c r="SAM125" s="403"/>
      <c r="SAY125" s="727"/>
      <c r="SBB125" s="403"/>
      <c r="SBC125" s="403"/>
      <c r="SBO125" s="727"/>
      <c r="SBR125" s="403"/>
      <c r="SBS125" s="403"/>
      <c r="SCE125" s="727"/>
      <c r="SCH125" s="403"/>
      <c r="SCI125" s="403"/>
      <c r="SCU125" s="727"/>
      <c r="SCX125" s="403"/>
      <c r="SCY125" s="403"/>
      <c r="SDK125" s="727"/>
      <c r="SDN125" s="403"/>
      <c r="SDO125" s="403"/>
      <c r="SEA125" s="727"/>
      <c r="SED125" s="403"/>
      <c r="SEE125" s="403"/>
      <c r="SEQ125" s="727"/>
      <c r="SET125" s="403"/>
      <c r="SEU125" s="403"/>
      <c r="SFG125" s="727"/>
      <c r="SFJ125" s="403"/>
      <c r="SFK125" s="403"/>
      <c r="SFW125" s="727"/>
      <c r="SFZ125" s="403"/>
      <c r="SGA125" s="403"/>
      <c r="SGM125" s="727"/>
      <c r="SGP125" s="403"/>
      <c r="SGQ125" s="403"/>
      <c r="SHC125" s="727"/>
      <c r="SHF125" s="403"/>
      <c r="SHG125" s="403"/>
      <c r="SHS125" s="727"/>
      <c r="SHV125" s="403"/>
      <c r="SHW125" s="403"/>
      <c r="SII125" s="727"/>
      <c r="SIL125" s="403"/>
      <c r="SIM125" s="403"/>
      <c r="SIY125" s="727"/>
      <c r="SJB125" s="403"/>
      <c r="SJC125" s="403"/>
      <c r="SJO125" s="727"/>
      <c r="SJR125" s="403"/>
      <c r="SJS125" s="403"/>
      <c r="SKE125" s="727"/>
      <c r="SKH125" s="403"/>
      <c r="SKI125" s="403"/>
      <c r="SKU125" s="727"/>
      <c r="SKX125" s="403"/>
      <c r="SKY125" s="403"/>
      <c r="SLK125" s="727"/>
      <c r="SLN125" s="403"/>
      <c r="SLO125" s="403"/>
      <c r="SMA125" s="727"/>
      <c r="SMD125" s="403"/>
      <c r="SME125" s="403"/>
      <c r="SMQ125" s="727"/>
      <c r="SMT125" s="403"/>
      <c r="SMU125" s="403"/>
      <c r="SNG125" s="727"/>
      <c r="SNJ125" s="403"/>
      <c r="SNK125" s="403"/>
      <c r="SNW125" s="727"/>
      <c r="SNZ125" s="403"/>
      <c r="SOA125" s="403"/>
      <c r="SOM125" s="727"/>
      <c r="SOP125" s="403"/>
      <c r="SOQ125" s="403"/>
      <c r="SPC125" s="727"/>
      <c r="SPF125" s="403"/>
      <c r="SPG125" s="403"/>
      <c r="SPS125" s="727"/>
      <c r="SPV125" s="403"/>
      <c r="SPW125" s="403"/>
      <c r="SQI125" s="727"/>
      <c r="SQL125" s="403"/>
      <c r="SQM125" s="403"/>
      <c r="SQY125" s="727"/>
      <c r="SRB125" s="403"/>
      <c r="SRC125" s="403"/>
      <c r="SRO125" s="727"/>
      <c r="SRR125" s="403"/>
      <c r="SRS125" s="403"/>
      <c r="SSE125" s="727"/>
      <c r="SSH125" s="403"/>
      <c r="SSI125" s="403"/>
      <c r="SSU125" s="727"/>
      <c r="SSX125" s="403"/>
      <c r="SSY125" s="403"/>
      <c r="STK125" s="727"/>
      <c r="STN125" s="403"/>
      <c r="STO125" s="403"/>
      <c r="SUA125" s="727"/>
      <c r="SUD125" s="403"/>
      <c r="SUE125" s="403"/>
      <c r="SUQ125" s="727"/>
      <c r="SUT125" s="403"/>
      <c r="SUU125" s="403"/>
      <c r="SVG125" s="727"/>
      <c r="SVJ125" s="403"/>
      <c r="SVK125" s="403"/>
      <c r="SVW125" s="727"/>
      <c r="SVZ125" s="403"/>
      <c r="SWA125" s="403"/>
      <c r="SWM125" s="727"/>
      <c r="SWP125" s="403"/>
      <c r="SWQ125" s="403"/>
      <c r="SXC125" s="727"/>
      <c r="SXF125" s="403"/>
      <c r="SXG125" s="403"/>
      <c r="SXS125" s="727"/>
      <c r="SXV125" s="403"/>
      <c r="SXW125" s="403"/>
      <c r="SYI125" s="727"/>
      <c r="SYL125" s="403"/>
      <c r="SYM125" s="403"/>
      <c r="SYY125" s="727"/>
      <c r="SZB125" s="403"/>
      <c r="SZC125" s="403"/>
      <c r="SZO125" s="727"/>
      <c r="SZR125" s="403"/>
      <c r="SZS125" s="403"/>
      <c r="TAE125" s="727"/>
      <c r="TAH125" s="403"/>
      <c r="TAI125" s="403"/>
      <c r="TAU125" s="727"/>
      <c r="TAX125" s="403"/>
      <c r="TAY125" s="403"/>
      <c r="TBK125" s="727"/>
      <c r="TBN125" s="403"/>
      <c r="TBO125" s="403"/>
      <c r="TCA125" s="727"/>
      <c r="TCD125" s="403"/>
      <c r="TCE125" s="403"/>
      <c r="TCQ125" s="727"/>
      <c r="TCT125" s="403"/>
      <c r="TCU125" s="403"/>
      <c r="TDG125" s="727"/>
      <c r="TDJ125" s="403"/>
      <c r="TDK125" s="403"/>
      <c r="TDW125" s="727"/>
      <c r="TDZ125" s="403"/>
      <c r="TEA125" s="403"/>
      <c r="TEM125" s="727"/>
      <c r="TEP125" s="403"/>
      <c r="TEQ125" s="403"/>
      <c r="TFC125" s="727"/>
      <c r="TFF125" s="403"/>
      <c r="TFG125" s="403"/>
      <c r="TFS125" s="727"/>
      <c r="TFV125" s="403"/>
      <c r="TFW125" s="403"/>
      <c r="TGI125" s="727"/>
      <c r="TGL125" s="403"/>
      <c r="TGM125" s="403"/>
      <c r="TGY125" s="727"/>
      <c r="THB125" s="403"/>
      <c r="THC125" s="403"/>
      <c r="THO125" s="727"/>
      <c r="THR125" s="403"/>
      <c r="THS125" s="403"/>
      <c r="TIE125" s="727"/>
      <c r="TIH125" s="403"/>
      <c r="TII125" s="403"/>
      <c r="TIU125" s="727"/>
      <c r="TIX125" s="403"/>
      <c r="TIY125" s="403"/>
      <c r="TJK125" s="727"/>
      <c r="TJN125" s="403"/>
      <c r="TJO125" s="403"/>
      <c r="TKA125" s="727"/>
      <c r="TKD125" s="403"/>
      <c r="TKE125" s="403"/>
      <c r="TKQ125" s="727"/>
      <c r="TKT125" s="403"/>
      <c r="TKU125" s="403"/>
      <c r="TLG125" s="727"/>
      <c r="TLJ125" s="403"/>
      <c r="TLK125" s="403"/>
      <c r="TLW125" s="727"/>
      <c r="TLZ125" s="403"/>
      <c r="TMA125" s="403"/>
      <c r="TMM125" s="727"/>
      <c r="TMP125" s="403"/>
      <c r="TMQ125" s="403"/>
      <c r="TNC125" s="727"/>
      <c r="TNF125" s="403"/>
      <c r="TNG125" s="403"/>
      <c r="TNS125" s="727"/>
      <c r="TNV125" s="403"/>
      <c r="TNW125" s="403"/>
      <c r="TOI125" s="727"/>
      <c r="TOL125" s="403"/>
      <c r="TOM125" s="403"/>
      <c r="TOY125" s="727"/>
      <c r="TPB125" s="403"/>
      <c r="TPC125" s="403"/>
      <c r="TPO125" s="727"/>
      <c r="TPR125" s="403"/>
      <c r="TPS125" s="403"/>
      <c r="TQE125" s="727"/>
      <c r="TQH125" s="403"/>
      <c r="TQI125" s="403"/>
      <c r="TQU125" s="727"/>
      <c r="TQX125" s="403"/>
      <c r="TQY125" s="403"/>
      <c r="TRK125" s="727"/>
      <c r="TRN125" s="403"/>
      <c r="TRO125" s="403"/>
      <c r="TSA125" s="727"/>
      <c r="TSD125" s="403"/>
      <c r="TSE125" s="403"/>
      <c r="TSQ125" s="727"/>
      <c r="TST125" s="403"/>
      <c r="TSU125" s="403"/>
      <c r="TTG125" s="727"/>
      <c r="TTJ125" s="403"/>
      <c r="TTK125" s="403"/>
      <c r="TTW125" s="727"/>
      <c r="TTZ125" s="403"/>
      <c r="TUA125" s="403"/>
      <c r="TUM125" s="727"/>
      <c r="TUP125" s="403"/>
      <c r="TUQ125" s="403"/>
      <c r="TVC125" s="727"/>
      <c r="TVF125" s="403"/>
      <c r="TVG125" s="403"/>
      <c r="TVS125" s="727"/>
      <c r="TVV125" s="403"/>
      <c r="TVW125" s="403"/>
      <c r="TWI125" s="727"/>
      <c r="TWL125" s="403"/>
      <c r="TWM125" s="403"/>
      <c r="TWY125" s="727"/>
      <c r="TXB125" s="403"/>
      <c r="TXC125" s="403"/>
      <c r="TXO125" s="727"/>
      <c r="TXR125" s="403"/>
      <c r="TXS125" s="403"/>
      <c r="TYE125" s="727"/>
      <c r="TYH125" s="403"/>
      <c r="TYI125" s="403"/>
      <c r="TYU125" s="727"/>
      <c r="TYX125" s="403"/>
      <c r="TYY125" s="403"/>
      <c r="TZK125" s="727"/>
      <c r="TZN125" s="403"/>
      <c r="TZO125" s="403"/>
      <c r="UAA125" s="727"/>
      <c r="UAD125" s="403"/>
      <c r="UAE125" s="403"/>
      <c r="UAQ125" s="727"/>
      <c r="UAT125" s="403"/>
      <c r="UAU125" s="403"/>
      <c r="UBG125" s="727"/>
      <c r="UBJ125" s="403"/>
      <c r="UBK125" s="403"/>
      <c r="UBW125" s="727"/>
      <c r="UBZ125" s="403"/>
      <c r="UCA125" s="403"/>
      <c r="UCM125" s="727"/>
      <c r="UCP125" s="403"/>
      <c r="UCQ125" s="403"/>
      <c r="UDC125" s="727"/>
      <c r="UDF125" s="403"/>
      <c r="UDG125" s="403"/>
      <c r="UDS125" s="727"/>
      <c r="UDV125" s="403"/>
      <c r="UDW125" s="403"/>
      <c r="UEI125" s="727"/>
      <c r="UEL125" s="403"/>
      <c r="UEM125" s="403"/>
      <c r="UEY125" s="727"/>
      <c r="UFB125" s="403"/>
      <c r="UFC125" s="403"/>
      <c r="UFO125" s="727"/>
      <c r="UFR125" s="403"/>
      <c r="UFS125" s="403"/>
      <c r="UGE125" s="727"/>
      <c r="UGH125" s="403"/>
      <c r="UGI125" s="403"/>
      <c r="UGU125" s="727"/>
      <c r="UGX125" s="403"/>
      <c r="UGY125" s="403"/>
      <c r="UHK125" s="727"/>
      <c r="UHN125" s="403"/>
      <c r="UHO125" s="403"/>
      <c r="UIA125" s="727"/>
      <c r="UID125" s="403"/>
      <c r="UIE125" s="403"/>
      <c r="UIQ125" s="727"/>
      <c r="UIT125" s="403"/>
      <c r="UIU125" s="403"/>
      <c r="UJG125" s="727"/>
      <c r="UJJ125" s="403"/>
      <c r="UJK125" s="403"/>
      <c r="UJW125" s="727"/>
      <c r="UJZ125" s="403"/>
      <c r="UKA125" s="403"/>
      <c r="UKM125" s="727"/>
      <c r="UKP125" s="403"/>
      <c r="UKQ125" s="403"/>
      <c r="ULC125" s="727"/>
      <c r="ULF125" s="403"/>
      <c r="ULG125" s="403"/>
      <c r="ULS125" s="727"/>
      <c r="ULV125" s="403"/>
      <c r="ULW125" s="403"/>
      <c r="UMI125" s="727"/>
      <c r="UML125" s="403"/>
      <c r="UMM125" s="403"/>
      <c r="UMY125" s="727"/>
      <c r="UNB125" s="403"/>
      <c r="UNC125" s="403"/>
      <c r="UNO125" s="727"/>
      <c r="UNR125" s="403"/>
      <c r="UNS125" s="403"/>
      <c r="UOE125" s="727"/>
      <c r="UOH125" s="403"/>
      <c r="UOI125" s="403"/>
      <c r="UOU125" s="727"/>
      <c r="UOX125" s="403"/>
      <c r="UOY125" s="403"/>
      <c r="UPK125" s="727"/>
      <c r="UPN125" s="403"/>
      <c r="UPO125" s="403"/>
      <c r="UQA125" s="727"/>
      <c r="UQD125" s="403"/>
      <c r="UQE125" s="403"/>
      <c r="UQQ125" s="727"/>
      <c r="UQT125" s="403"/>
      <c r="UQU125" s="403"/>
      <c r="URG125" s="727"/>
      <c r="URJ125" s="403"/>
      <c r="URK125" s="403"/>
      <c r="URW125" s="727"/>
      <c r="URZ125" s="403"/>
      <c r="USA125" s="403"/>
      <c r="USM125" s="727"/>
      <c r="USP125" s="403"/>
      <c r="USQ125" s="403"/>
      <c r="UTC125" s="727"/>
      <c r="UTF125" s="403"/>
      <c r="UTG125" s="403"/>
      <c r="UTS125" s="727"/>
      <c r="UTV125" s="403"/>
      <c r="UTW125" s="403"/>
      <c r="UUI125" s="727"/>
      <c r="UUL125" s="403"/>
      <c r="UUM125" s="403"/>
      <c r="UUY125" s="727"/>
      <c r="UVB125" s="403"/>
      <c r="UVC125" s="403"/>
      <c r="UVO125" s="727"/>
      <c r="UVR125" s="403"/>
      <c r="UVS125" s="403"/>
      <c r="UWE125" s="727"/>
      <c r="UWH125" s="403"/>
      <c r="UWI125" s="403"/>
      <c r="UWU125" s="727"/>
      <c r="UWX125" s="403"/>
      <c r="UWY125" s="403"/>
      <c r="UXK125" s="727"/>
      <c r="UXN125" s="403"/>
      <c r="UXO125" s="403"/>
      <c r="UYA125" s="727"/>
      <c r="UYD125" s="403"/>
      <c r="UYE125" s="403"/>
      <c r="UYQ125" s="727"/>
      <c r="UYT125" s="403"/>
      <c r="UYU125" s="403"/>
      <c r="UZG125" s="727"/>
      <c r="UZJ125" s="403"/>
      <c r="UZK125" s="403"/>
      <c r="UZW125" s="727"/>
      <c r="UZZ125" s="403"/>
      <c r="VAA125" s="403"/>
      <c r="VAM125" s="727"/>
      <c r="VAP125" s="403"/>
      <c r="VAQ125" s="403"/>
      <c r="VBC125" s="727"/>
      <c r="VBF125" s="403"/>
      <c r="VBG125" s="403"/>
      <c r="VBS125" s="727"/>
      <c r="VBV125" s="403"/>
      <c r="VBW125" s="403"/>
      <c r="VCI125" s="727"/>
      <c r="VCL125" s="403"/>
      <c r="VCM125" s="403"/>
      <c r="VCY125" s="727"/>
      <c r="VDB125" s="403"/>
      <c r="VDC125" s="403"/>
      <c r="VDO125" s="727"/>
      <c r="VDR125" s="403"/>
      <c r="VDS125" s="403"/>
      <c r="VEE125" s="727"/>
      <c r="VEH125" s="403"/>
      <c r="VEI125" s="403"/>
      <c r="VEU125" s="727"/>
      <c r="VEX125" s="403"/>
      <c r="VEY125" s="403"/>
      <c r="VFK125" s="727"/>
      <c r="VFN125" s="403"/>
      <c r="VFO125" s="403"/>
      <c r="VGA125" s="727"/>
      <c r="VGD125" s="403"/>
      <c r="VGE125" s="403"/>
      <c r="VGQ125" s="727"/>
      <c r="VGT125" s="403"/>
      <c r="VGU125" s="403"/>
      <c r="VHG125" s="727"/>
      <c r="VHJ125" s="403"/>
      <c r="VHK125" s="403"/>
      <c r="VHW125" s="727"/>
      <c r="VHZ125" s="403"/>
      <c r="VIA125" s="403"/>
      <c r="VIM125" s="727"/>
      <c r="VIP125" s="403"/>
      <c r="VIQ125" s="403"/>
      <c r="VJC125" s="727"/>
      <c r="VJF125" s="403"/>
      <c r="VJG125" s="403"/>
      <c r="VJS125" s="727"/>
      <c r="VJV125" s="403"/>
      <c r="VJW125" s="403"/>
      <c r="VKI125" s="727"/>
      <c r="VKL125" s="403"/>
      <c r="VKM125" s="403"/>
      <c r="VKY125" s="727"/>
      <c r="VLB125" s="403"/>
      <c r="VLC125" s="403"/>
      <c r="VLO125" s="727"/>
      <c r="VLR125" s="403"/>
      <c r="VLS125" s="403"/>
      <c r="VME125" s="727"/>
      <c r="VMH125" s="403"/>
      <c r="VMI125" s="403"/>
      <c r="VMU125" s="727"/>
      <c r="VMX125" s="403"/>
      <c r="VMY125" s="403"/>
      <c r="VNK125" s="727"/>
      <c r="VNN125" s="403"/>
      <c r="VNO125" s="403"/>
      <c r="VOA125" s="727"/>
      <c r="VOD125" s="403"/>
      <c r="VOE125" s="403"/>
      <c r="VOQ125" s="727"/>
      <c r="VOT125" s="403"/>
      <c r="VOU125" s="403"/>
      <c r="VPG125" s="727"/>
      <c r="VPJ125" s="403"/>
      <c r="VPK125" s="403"/>
      <c r="VPW125" s="727"/>
      <c r="VPZ125" s="403"/>
      <c r="VQA125" s="403"/>
      <c r="VQM125" s="727"/>
      <c r="VQP125" s="403"/>
      <c r="VQQ125" s="403"/>
      <c r="VRC125" s="727"/>
      <c r="VRF125" s="403"/>
      <c r="VRG125" s="403"/>
      <c r="VRS125" s="727"/>
      <c r="VRV125" s="403"/>
      <c r="VRW125" s="403"/>
      <c r="VSI125" s="727"/>
      <c r="VSL125" s="403"/>
      <c r="VSM125" s="403"/>
      <c r="VSY125" s="727"/>
      <c r="VTB125" s="403"/>
      <c r="VTC125" s="403"/>
      <c r="VTO125" s="727"/>
      <c r="VTR125" s="403"/>
      <c r="VTS125" s="403"/>
      <c r="VUE125" s="727"/>
      <c r="VUH125" s="403"/>
      <c r="VUI125" s="403"/>
      <c r="VUU125" s="727"/>
      <c r="VUX125" s="403"/>
      <c r="VUY125" s="403"/>
      <c r="VVK125" s="727"/>
      <c r="VVN125" s="403"/>
      <c r="VVO125" s="403"/>
      <c r="VWA125" s="727"/>
      <c r="VWD125" s="403"/>
      <c r="VWE125" s="403"/>
      <c r="VWQ125" s="727"/>
      <c r="VWT125" s="403"/>
      <c r="VWU125" s="403"/>
      <c r="VXG125" s="727"/>
      <c r="VXJ125" s="403"/>
      <c r="VXK125" s="403"/>
      <c r="VXW125" s="727"/>
      <c r="VXZ125" s="403"/>
      <c r="VYA125" s="403"/>
      <c r="VYM125" s="727"/>
      <c r="VYP125" s="403"/>
      <c r="VYQ125" s="403"/>
      <c r="VZC125" s="727"/>
      <c r="VZF125" s="403"/>
      <c r="VZG125" s="403"/>
      <c r="VZS125" s="727"/>
      <c r="VZV125" s="403"/>
      <c r="VZW125" s="403"/>
      <c r="WAI125" s="727"/>
      <c r="WAL125" s="403"/>
      <c r="WAM125" s="403"/>
      <c r="WAY125" s="727"/>
      <c r="WBB125" s="403"/>
      <c r="WBC125" s="403"/>
      <c r="WBO125" s="727"/>
      <c r="WBR125" s="403"/>
      <c r="WBS125" s="403"/>
      <c r="WCE125" s="727"/>
      <c r="WCH125" s="403"/>
      <c r="WCI125" s="403"/>
      <c r="WCU125" s="727"/>
      <c r="WCX125" s="403"/>
      <c r="WCY125" s="403"/>
      <c r="WDK125" s="727"/>
      <c r="WDN125" s="403"/>
      <c r="WDO125" s="403"/>
      <c r="WEA125" s="727"/>
      <c r="WED125" s="403"/>
      <c r="WEE125" s="403"/>
      <c r="WEQ125" s="727"/>
      <c r="WET125" s="403"/>
      <c r="WEU125" s="403"/>
      <c r="WFG125" s="727"/>
      <c r="WFJ125" s="403"/>
      <c r="WFK125" s="403"/>
      <c r="WFW125" s="727"/>
      <c r="WFZ125" s="403"/>
      <c r="WGA125" s="403"/>
      <c r="WGM125" s="727"/>
      <c r="WGP125" s="403"/>
      <c r="WGQ125" s="403"/>
      <c r="WHC125" s="727"/>
      <c r="WHF125" s="403"/>
      <c r="WHG125" s="403"/>
      <c r="WHS125" s="727"/>
      <c r="WHV125" s="403"/>
      <c r="WHW125" s="403"/>
      <c r="WII125" s="727"/>
      <c r="WIL125" s="403"/>
      <c r="WIM125" s="403"/>
      <c r="WIY125" s="727"/>
      <c r="WJB125" s="403"/>
      <c r="WJC125" s="403"/>
      <c r="WJO125" s="727"/>
      <c r="WJR125" s="403"/>
      <c r="WJS125" s="403"/>
      <c r="WKE125" s="727"/>
      <c r="WKH125" s="403"/>
      <c r="WKI125" s="403"/>
      <c r="WKU125" s="727"/>
      <c r="WKX125" s="403"/>
      <c r="WKY125" s="403"/>
      <c r="WLK125" s="727"/>
      <c r="WLN125" s="403"/>
      <c r="WLO125" s="403"/>
      <c r="WMA125" s="727"/>
      <c r="WMD125" s="403"/>
      <c r="WME125" s="403"/>
      <c r="WMQ125" s="727"/>
      <c r="WMT125" s="403"/>
      <c r="WMU125" s="403"/>
      <c r="WNG125" s="727"/>
      <c r="WNJ125" s="403"/>
      <c r="WNK125" s="403"/>
      <c r="WNW125" s="727"/>
      <c r="WNZ125" s="403"/>
      <c r="WOA125" s="403"/>
      <c r="WOM125" s="727"/>
      <c r="WOP125" s="403"/>
      <c r="WOQ125" s="403"/>
      <c r="WPC125" s="727"/>
      <c r="WPF125" s="403"/>
      <c r="WPG125" s="403"/>
      <c r="WPS125" s="727"/>
      <c r="WPV125" s="403"/>
      <c r="WPW125" s="403"/>
      <c r="WQI125" s="727"/>
      <c r="WQL125" s="403"/>
      <c r="WQM125" s="403"/>
      <c r="WQY125" s="727"/>
      <c r="WRB125" s="403"/>
      <c r="WRC125" s="403"/>
      <c r="WRO125" s="727"/>
      <c r="WRR125" s="403"/>
      <c r="WRS125" s="403"/>
      <c r="WSE125" s="727"/>
      <c r="WSH125" s="403"/>
      <c r="WSI125" s="403"/>
      <c r="WSU125" s="727"/>
      <c r="WSX125" s="403"/>
      <c r="WSY125" s="403"/>
      <c r="WTK125" s="727"/>
      <c r="WTN125" s="403"/>
      <c r="WTO125" s="403"/>
      <c r="WUA125" s="727"/>
      <c r="WUD125" s="403"/>
      <c r="WUE125" s="403"/>
      <c r="WUQ125" s="727"/>
      <c r="WUT125" s="403"/>
      <c r="WUU125" s="403"/>
      <c r="WVG125" s="727"/>
      <c r="WVJ125" s="403"/>
      <c r="WVK125" s="403"/>
      <c r="WVW125" s="727"/>
      <c r="WVZ125" s="403"/>
      <c r="WWA125" s="403"/>
      <c r="WWM125" s="727"/>
      <c r="WWP125" s="403"/>
      <c r="WWQ125" s="403"/>
      <c r="WXC125" s="727"/>
      <c r="WXF125" s="403"/>
      <c r="WXG125" s="403"/>
      <c r="WXS125" s="727"/>
      <c r="WXV125" s="403"/>
      <c r="WXW125" s="403"/>
      <c r="WYI125" s="727"/>
      <c r="WYL125" s="403"/>
      <c r="WYM125" s="403"/>
      <c r="WYY125" s="727"/>
      <c r="WZB125" s="403"/>
      <c r="WZC125" s="403"/>
      <c r="WZO125" s="727"/>
      <c r="WZR125" s="403"/>
      <c r="WZS125" s="403"/>
      <c r="XAE125" s="727"/>
      <c r="XAH125" s="403"/>
      <c r="XAI125" s="403"/>
      <c r="XAU125" s="727"/>
      <c r="XAX125" s="403"/>
      <c r="XAY125" s="403"/>
      <c r="XBK125" s="727"/>
      <c r="XBN125" s="403"/>
      <c r="XBO125" s="403"/>
      <c r="XCA125" s="727"/>
      <c r="XCD125" s="403"/>
      <c r="XCE125" s="403"/>
      <c r="XCQ125" s="727"/>
      <c r="XCT125" s="403"/>
      <c r="XCU125" s="403"/>
      <c r="XDG125" s="727"/>
      <c r="XDJ125" s="403"/>
      <c r="XDK125" s="403"/>
      <c r="XDW125" s="727"/>
      <c r="XDZ125" s="403"/>
      <c r="XEA125" s="403"/>
      <c r="XEM125" s="727"/>
      <c r="XEP125" s="403"/>
      <c r="XEQ125" s="403"/>
      <c r="XFC125" s="727"/>
    </row>
    <row r="126" spans="1:1023 1026:2047 2050:3071 3074:4095 4098:5119 5122:6143 6146:7167 7170:8191 8194:9215 9218:10239 10242:11263 11266:12287 12290:13311 13314:14335 14338:15359 15362:16383" s="94" customFormat="1">
      <c r="A126" s="566" t="s">
        <v>15</v>
      </c>
      <c r="B126" s="579">
        <v>45917</v>
      </c>
      <c r="C126" s="579">
        <v>45919</v>
      </c>
      <c r="D126" s="566" t="s">
        <v>485</v>
      </c>
      <c r="E126" s="566" t="s">
        <v>486</v>
      </c>
      <c r="F126" s="566">
        <v>53</v>
      </c>
      <c r="G126" s="566" t="s">
        <v>500</v>
      </c>
      <c r="H126" s="566">
        <v>1300</v>
      </c>
      <c r="I126" s="566">
        <v>15</v>
      </c>
      <c r="J126" s="566">
        <v>0</v>
      </c>
      <c r="K126" s="566">
        <v>0</v>
      </c>
      <c r="L126" s="566">
        <v>0</v>
      </c>
      <c r="M126" s="566">
        <v>0</v>
      </c>
      <c r="N126" s="566">
        <f t="shared" ref="N126" si="124">SUM(H126:M126)</f>
        <v>1315</v>
      </c>
      <c r="O126" s="561">
        <f t="shared" ref="O126" si="125">N126/F126</f>
        <v>24.811320754716981</v>
      </c>
      <c r="P126" s="566" t="s">
        <v>1283</v>
      </c>
      <c r="R126" s="403"/>
      <c r="S126" s="403"/>
      <c r="AE126" s="727"/>
      <c r="AH126" s="403"/>
      <c r="AI126" s="403"/>
      <c r="AU126" s="727"/>
      <c r="AX126" s="403"/>
      <c r="AY126" s="403"/>
      <c r="BK126" s="727"/>
      <c r="BN126" s="403"/>
      <c r="BO126" s="403"/>
      <c r="CA126" s="727"/>
      <c r="CD126" s="403"/>
      <c r="CE126" s="403"/>
      <c r="CQ126" s="727"/>
      <c r="CT126" s="403"/>
      <c r="CU126" s="403"/>
      <c r="DG126" s="727"/>
      <c r="DJ126" s="403"/>
      <c r="DK126" s="403"/>
      <c r="DW126" s="727"/>
      <c r="DZ126" s="403"/>
      <c r="EA126" s="403"/>
      <c r="EM126" s="727"/>
      <c r="EP126" s="403"/>
      <c r="EQ126" s="403"/>
      <c r="FC126" s="727"/>
      <c r="FF126" s="403"/>
      <c r="FG126" s="403"/>
      <c r="FS126" s="727"/>
      <c r="FV126" s="403"/>
      <c r="FW126" s="403"/>
      <c r="GI126" s="727"/>
      <c r="GL126" s="403"/>
      <c r="GM126" s="403"/>
      <c r="GY126" s="727"/>
      <c r="HB126" s="403"/>
      <c r="HC126" s="403"/>
      <c r="HO126" s="727"/>
      <c r="HR126" s="403"/>
      <c r="HS126" s="403"/>
      <c r="IE126" s="727"/>
      <c r="IH126" s="403"/>
      <c r="II126" s="403"/>
      <c r="IU126" s="727"/>
      <c r="IX126" s="403"/>
      <c r="IY126" s="403"/>
      <c r="JK126" s="727"/>
      <c r="JN126" s="403"/>
      <c r="JO126" s="403"/>
      <c r="KA126" s="727"/>
      <c r="KD126" s="403"/>
      <c r="KE126" s="403"/>
      <c r="KQ126" s="727"/>
      <c r="KT126" s="403"/>
      <c r="KU126" s="403"/>
      <c r="LG126" s="727"/>
      <c r="LJ126" s="403"/>
      <c r="LK126" s="403"/>
      <c r="LW126" s="727"/>
      <c r="LZ126" s="403"/>
      <c r="MA126" s="403"/>
      <c r="MM126" s="727"/>
      <c r="MP126" s="403"/>
      <c r="MQ126" s="403"/>
      <c r="NC126" s="727"/>
      <c r="NF126" s="403"/>
      <c r="NG126" s="403"/>
      <c r="NS126" s="727"/>
      <c r="NV126" s="403"/>
      <c r="NW126" s="403"/>
      <c r="OI126" s="727"/>
      <c r="OL126" s="403"/>
      <c r="OM126" s="403"/>
      <c r="OY126" s="727"/>
      <c r="PB126" s="403"/>
      <c r="PC126" s="403"/>
      <c r="PO126" s="727"/>
      <c r="PR126" s="403"/>
      <c r="PS126" s="403"/>
      <c r="QE126" s="727"/>
      <c r="QH126" s="403"/>
      <c r="QI126" s="403"/>
      <c r="QU126" s="727"/>
      <c r="QX126" s="403"/>
      <c r="QY126" s="403"/>
      <c r="RK126" s="727"/>
      <c r="RN126" s="403"/>
      <c r="RO126" s="403"/>
      <c r="SA126" s="727"/>
      <c r="SD126" s="403"/>
      <c r="SE126" s="403"/>
      <c r="SQ126" s="727"/>
      <c r="ST126" s="403"/>
      <c r="SU126" s="403"/>
      <c r="TG126" s="727"/>
      <c r="TJ126" s="403"/>
      <c r="TK126" s="403"/>
      <c r="TW126" s="727"/>
      <c r="TZ126" s="403"/>
      <c r="UA126" s="403"/>
      <c r="UM126" s="727"/>
      <c r="UP126" s="403"/>
      <c r="UQ126" s="403"/>
      <c r="VC126" s="727"/>
      <c r="VF126" s="403"/>
      <c r="VG126" s="403"/>
      <c r="VS126" s="727"/>
      <c r="VV126" s="403"/>
      <c r="VW126" s="403"/>
      <c r="WI126" s="727"/>
      <c r="WL126" s="403"/>
      <c r="WM126" s="403"/>
      <c r="WY126" s="727"/>
      <c r="XB126" s="403"/>
      <c r="XC126" s="403"/>
      <c r="XO126" s="727"/>
      <c r="XR126" s="403"/>
      <c r="XS126" s="403"/>
      <c r="YE126" s="727"/>
      <c r="YH126" s="403"/>
      <c r="YI126" s="403"/>
      <c r="YU126" s="727"/>
      <c r="YX126" s="403"/>
      <c r="YY126" s="403"/>
      <c r="ZK126" s="727"/>
      <c r="ZN126" s="403"/>
      <c r="ZO126" s="403"/>
      <c r="AAA126" s="727"/>
      <c r="AAD126" s="403"/>
      <c r="AAE126" s="403"/>
      <c r="AAQ126" s="727"/>
      <c r="AAT126" s="403"/>
      <c r="AAU126" s="403"/>
      <c r="ABG126" s="727"/>
      <c r="ABJ126" s="403"/>
      <c r="ABK126" s="403"/>
      <c r="ABW126" s="727"/>
      <c r="ABZ126" s="403"/>
      <c r="ACA126" s="403"/>
      <c r="ACM126" s="727"/>
      <c r="ACP126" s="403"/>
      <c r="ACQ126" s="403"/>
      <c r="ADC126" s="727"/>
      <c r="ADF126" s="403"/>
      <c r="ADG126" s="403"/>
      <c r="ADS126" s="727"/>
      <c r="ADV126" s="403"/>
      <c r="ADW126" s="403"/>
      <c r="AEI126" s="727"/>
      <c r="AEL126" s="403"/>
      <c r="AEM126" s="403"/>
      <c r="AEY126" s="727"/>
      <c r="AFB126" s="403"/>
      <c r="AFC126" s="403"/>
      <c r="AFO126" s="727"/>
      <c r="AFR126" s="403"/>
      <c r="AFS126" s="403"/>
      <c r="AGE126" s="727"/>
      <c r="AGH126" s="403"/>
      <c r="AGI126" s="403"/>
      <c r="AGU126" s="727"/>
      <c r="AGX126" s="403"/>
      <c r="AGY126" s="403"/>
      <c r="AHK126" s="727"/>
      <c r="AHN126" s="403"/>
      <c r="AHO126" s="403"/>
      <c r="AIA126" s="727"/>
      <c r="AID126" s="403"/>
      <c r="AIE126" s="403"/>
      <c r="AIQ126" s="727"/>
      <c r="AIT126" s="403"/>
      <c r="AIU126" s="403"/>
      <c r="AJG126" s="727"/>
      <c r="AJJ126" s="403"/>
      <c r="AJK126" s="403"/>
      <c r="AJW126" s="727"/>
      <c r="AJZ126" s="403"/>
      <c r="AKA126" s="403"/>
      <c r="AKM126" s="727"/>
      <c r="AKP126" s="403"/>
      <c r="AKQ126" s="403"/>
      <c r="ALC126" s="727"/>
      <c r="ALF126" s="403"/>
      <c r="ALG126" s="403"/>
      <c r="ALS126" s="727"/>
      <c r="ALV126" s="403"/>
      <c r="ALW126" s="403"/>
      <c r="AMI126" s="727"/>
      <c r="AML126" s="403"/>
      <c r="AMM126" s="403"/>
      <c r="AMY126" s="727"/>
      <c r="ANB126" s="403"/>
      <c r="ANC126" s="403"/>
      <c r="ANO126" s="727"/>
      <c r="ANR126" s="403"/>
      <c r="ANS126" s="403"/>
      <c r="AOE126" s="727"/>
      <c r="AOH126" s="403"/>
      <c r="AOI126" s="403"/>
      <c r="AOU126" s="727"/>
      <c r="AOX126" s="403"/>
      <c r="AOY126" s="403"/>
      <c r="APK126" s="727"/>
      <c r="APN126" s="403"/>
      <c r="APO126" s="403"/>
      <c r="AQA126" s="727"/>
      <c r="AQD126" s="403"/>
      <c r="AQE126" s="403"/>
      <c r="AQQ126" s="727"/>
      <c r="AQT126" s="403"/>
      <c r="AQU126" s="403"/>
      <c r="ARG126" s="727"/>
      <c r="ARJ126" s="403"/>
      <c r="ARK126" s="403"/>
      <c r="ARW126" s="727"/>
      <c r="ARZ126" s="403"/>
      <c r="ASA126" s="403"/>
      <c r="ASM126" s="727"/>
      <c r="ASP126" s="403"/>
      <c r="ASQ126" s="403"/>
      <c r="ATC126" s="727"/>
      <c r="ATF126" s="403"/>
      <c r="ATG126" s="403"/>
      <c r="ATS126" s="727"/>
      <c r="ATV126" s="403"/>
      <c r="ATW126" s="403"/>
      <c r="AUI126" s="727"/>
      <c r="AUL126" s="403"/>
      <c r="AUM126" s="403"/>
      <c r="AUY126" s="727"/>
      <c r="AVB126" s="403"/>
      <c r="AVC126" s="403"/>
      <c r="AVO126" s="727"/>
      <c r="AVR126" s="403"/>
      <c r="AVS126" s="403"/>
      <c r="AWE126" s="727"/>
      <c r="AWH126" s="403"/>
      <c r="AWI126" s="403"/>
      <c r="AWU126" s="727"/>
      <c r="AWX126" s="403"/>
      <c r="AWY126" s="403"/>
      <c r="AXK126" s="727"/>
      <c r="AXN126" s="403"/>
      <c r="AXO126" s="403"/>
      <c r="AYA126" s="727"/>
      <c r="AYD126" s="403"/>
      <c r="AYE126" s="403"/>
      <c r="AYQ126" s="727"/>
      <c r="AYT126" s="403"/>
      <c r="AYU126" s="403"/>
      <c r="AZG126" s="727"/>
      <c r="AZJ126" s="403"/>
      <c r="AZK126" s="403"/>
      <c r="AZW126" s="727"/>
      <c r="AZZ126" s="403"/>
      <c r="BAA126" s="403"/>
      <c r="BAM126" s="727"/>
      <c r="BAP126" s="403"/>
      <c r="BAQ126" s="403"/>
      <c r="BBC126" s="727"/>
      <c r="BBF126" s="403"/>
      <c r="BBG126" s="403"/>
      <c r="BBS126" s="727"/>
      <c r="BBV126" s="403"/>
      <c r="BBW126" s="403"/>
      <c r="BCI126" s="727"/>
      <c r="BCL126" s="403"/>
      <c r="BCM126" s="403"/>
      <c r="BCY126" s="727"/>
      <c r="BDB126" s="403"/>
      <c r="BDC126" s="403"/>
      <c r="BDO126" s="727"/>
      <c r="BDR126" s="403"/>
      <c r="BDS126" s="403"/>
      <c r="BEE126" s="727"/>
      <c r="BEH126" s="403"/>
      <c r="BEI126" s="403"/>
      <c r="BEU126" s="727"/>
      <c r="BEX126" s="403"/>
      <c r="BEY126" s="403"/>
      <c r="BFK126" s="727"/>
      <c r="BFN126" s="403"/>
      <c r="BFO126" s="403"/>
      <c r="BGA126" s="727"/>
      <c r="BGD126" s="403"/>
      <c r="BGE126" s="403"/>
      <c r="BGQ126" s="727"/>
      <c r="BGT126" s="403"/>
      <c r="BGU126" s="403"/>
      <c r="BHG126" s="727"/>
      <c r="BHJ126" s="403"/>
      <c r="BHK126" s="403"/>
      <c r="BHW126" s="727"/>
      <c r="BHZ126" s="403"/>
      <c r="BIA126" s="403"/>
      <c r="BIM126" s="727"/>
      <c r="BIP126" s="403"/>
      <c r="BIQ126" s="403"/>
      <c r="BJC126" s="727"/>
      <c r="BJF126" s="403"/>
      <c r="BJG126" s="403"/>
      <c r="BJS126" s="727"/>
      <c r="BJV126" s="403"/>
      <c r="BJW126" s="403"/>
      <c r="BKI126" s="727"/>
      <c r="BKL126" s="403"/>
      <c r="BKM126" s="403"/>
      <c r="BKY126" s="727"/>
      <c r="BLB126" s="403"/>
      <c r="BLC126" s="403"/>
      <c r="BLO126" s="727"/>
      <c r="BLR126" s="403"/>
      <c r="BLS126" s="403"/>
      <c r="BME126" s="727"/>
      <c r="BMH126" s="403"/>
      <c r="BMI126" s="403"/>
      <c r="BMU126" s="727"/>
      <c r="BMX126" s="403"/>
      <c r="BMY126" s="403"/>
      <c r="BNK126" s="727"/>
      <c r="BNN126" s="403"/>
      <c r="BNO126" s="403"/>
      <c r="BOA126" s="727"/>
      <c r="BOD126" s="403"/>
      <c r="BOE126" s="403"/>
      <c r="BOQ126" s="727"/>
      <c r="BOT126" s="403"/>
      <c r="BOU126" s="403"/>
      <c r="BPG126" s="727"/>
      <c r="BPJ126" s="403"/>
      <c r="BPK126" s="403"/>
      <c r="BPW126" s="727"/>
      <c r="BPZ126" s="403"/>
      <c r="BQA126" s="403"/>
      <c r="BQM126" s="727"/>
      <c r="BQP126" s="403"/>
      <c r="BQQ126" s="403"/>
      <c r="BRC126" s="727"/>
      <c r="BRF126" s="403"/>
      <c r="BRG126" s="403"/>
      <c r="BRS126" s="727"/>
      <c r="BRV126" s="403"/>
      <c r="BRW126" s="403"/>
      <c r="BSI126" s="727"/>
      <c r="BSL126" s="403"/>
      <c r="BSM126" s="403"/>
      <c r="BSY126" s="727"/>
      <c r="BTB126" s="403"/>
      <c r="BTC126" s="403"/>
      <c r="BTO126" s="727"/>
      <c r="BTR126" s="403"/>
      <c r="BTS126" s="403"/>
      <c r="BUE126" s="727"/>
      <c r="BUH126" s="403"/>
      <c r="BUI126" s="403"/>
      <c r="BUU126" s="727"/>
      <c r="BUX126" s="403"/>
      <c r="BUY126" s="403"/>
      <c r="BVK126" s="727"/>
      <c r="BVN126" s="403"/>
      <c r="BVO126" s="403"/>
      <c r="BWA126" s="727"/>
      <c r="BWD126" s="403"/>
      <c r="BWE126" s="403"/>
      <c r="BWQ126" s="727"/>
      <c r="BWT126" s="403"/>
      <c r="BWU126" s="403"/>
      <c r="BXG126" s="727"/>
      <c r="BXJ126" s="403"/>
      <c r="BXK126" s="403"/>
      <c r="BXW126" s="727"/>
      <c r="BXZ126" s="403"/>
      <c r="BYA126" s="403"/>
      <c r="BYM126" s="727"/>
      <c r="BYP126" s="403"/>
      <c r="BYQ126" s="403"/>
      <c r="BZC126" s="727"/>
      <c r="BZF126" s="403"/>
      <c r="BZG126" s="403"/>
      <c r="BZS126" s="727"/>
      <c r="BZV126" s="403"/>
      <c r="BZW126" s="403"/>
      <c r="CAI126" s="727"/>
      <c r="CAL126" s="403"/>
      <c r="CAM126" s="403"/>
      <c r="CAY126" s="727"/>
      <c r="CBB126" s="403"/>
      <c r="CBC126" s="403"/>
      <c r="CBO126" s="727"/>
      <c r="CBR126" s="403"/>
      <c r="CBS126" s="403"/>
      <c r="CCE126" s="727"/>
      <c r="CCH126" s="403"/>
      <c r="CCI126" s="403"/>
      <c r="CCU126" s="727"/>
      <c r="CCX126" s="403"/>
      <c r="CCY126" s="403"/>
      <c r="CDK126" s="727"/>
      <c r="CDN126" s="403"/>
      <c r="CDO126" s="403"/>
      <c r="CEA126" s="727"/>
      <c r="CED126" s="403"/>
      <c r="CEE126" s="403"/>
      <c r="CEQ126" s="727"/>
      <c r="CET126" s="403"/>
      <c r="CEU126" s="403"/>
      <c r="CFG126" s="727"/>
      <c r="CFJ126" s="403"/>
      <c r="CFK126" s="403"/>
      <c r="CFW126" s="727"/>
      <c r="CFZ126" s="403"/>
      <c r="CGA126" s="403"/>
      <c r="CGM126" s="727"/>
      <c r="CGP126" s="403"/>
      <c r="CGQ126" s="403"/>
      <c r="CHC126" s="727"/>
      <c r="CHF126" s="403"/>
      <c r="CHG126" s="403"/>
      <c r="CHS126" s="727"/>
      <c r="CHV126" s="403"/>
      <c r="CHW126" s="403"/>
      <c r="CII126" s="727"/>
      <c r="CIL126" s="403"/>
      <c r="CIM126" s="403"/>
      <c r="CIY126" s="727"/>
      <c r="CJB126" s="403"/>
      <c r="CJC126" s="403"/>
      <c r="CJO126" s="727"/>
      <c r="CJR126" s="403"/>
      <c r="CJS126" s="403"/>
      <c r="CKE126" s="727"/>
      <c r="CKH126" s="403"/>
      <c r="CKI126" s="403"/>
      <c r="CKU126" s="727"/>
      <c r="CKX126" s="403"/>
      <c r="CKY126" s="403"/>
      <c r="CLK126" s="727"/>
      <c r="CLN126" s="403"/>
      <c r="CLO126" s="403"/>
      <c r="CMA126" s="727"/>
      <c r="CMD126" s="403"/>
      <c r="CME126" s="403"/>
      <c r="CMQ126" s="727"/>
      <c r="CMT126" s="403"/>
      <c r="CMU126" s="403"/>
      <c r="CNG126" s="727"/>
      <c r="CNJ126" s="403"/>
      <c r="CNK126" s="403"/>
      <c r="CNW126" s="727"/>
      <c r="CNZ126" s="403"/>
      <c r="COA126" s="403"/>
      <c r="COM126" s="727"/>
      <c r="COP126" s="403"/>
      <c r="COQ126" s="403"/>
      <c r="CPC126" s="727"/>
      <c r="CPF126" s="403"/>
      <c r="CPG126" s="403"/>
      <c r="CPS126" s="727"/>
      <c r="CPV126" s="403"/>
      <c r="CPW126" s="403"/>
      <c r="CQI126" s="727"/>
      <c r="CQL126" s="403"/>
      <c r="CQM126" s="403"/>
      <c r="CQY126" s="727"/>
      <c r="CRB126" s="403"/>
      <c r="CRC126" s="403"/>
      <c r="CRO126" s="727"/>
      <c r="CRR126" s="403"/>
      <c r="CRS126" s="403"/>
      <c r="CSE126" s="727"/>
      <c r="CSH126" s="403"/>
      <c r="CSI126" s="403"/>
      <c r="CSU126" s="727"/>
      <c r="CSX126" s="403"/>
      <c r="CSY126" s="403"/>
      <c r="CTK126" s="727"/>
      <c r="CTN126" s="403"/>
      <c r="CTO126" s="403"/>
      <c r="CUA126" s="727"/>
      <c r="CUD126" s="403"/>
      <c r="CUE126" s="403"/>
      <c r="CUQ126" s="727"/>
      <c r="CUT126" s="403"/>
      <c r="CUU126" s="403"/>
      <c r="CVG126" s="727"/>
      <c r="CVJ126" s="403"/>
      <c r="CVK126" s="403"/>
      <c r="CVW126" s="727"/>
      <c r="CVZ126" s="403"/>
      <c r="CWA126" s="403"/>
      <c r="CWM126" s="727"/>
      <c r="CWP126" s="403"/>
      <c r="CWQ126" s="403"/>
      <c r="CXC126" s="727"/>
      <c r="CXF126" s="403"/>
      <c r="CXG126" s="403"/>
      <c r="CXS126" s="727"/>
      <c r="CXV126" s="403"/>
      <c r="CXW126" s="403"/>
      <c r="CYI126" s="727"/>
      <c r="CYL126" s="403"/>
      <c r="CYM126" s="403"/>
      <c r="CYY126" s="727"/>
      <c r="CZB126" s="403"/>
      <c r="CZC126" s="403"/>
      <c r="CZO126" s="727"/>
      <c r="CZR126" s="403"/>
      <c r="CZS126" s="403"/>
      <c r="DAE126" s="727"/>
      <c r="DAH126" s="403"/>
      <c r="DAI126" s="403"/>
      <c r="DAU126" s="727"/>
      <c r="DAX126" s="403"/>
      <c r="DAY126" s="403"/>
      <c r="DBK126" s="727"/>
      <c r="DBN126" s="403"/>
      <c r="DBO126" s="403"/>
      <c r="DCA126" s="727"/>
      <c r="DCD126" s="403"/>
      <c r="DCE126" s="403"/>
      <c r="DCQ126" s="727"/>
      <c r="DCT126" s="403"/>
      <c r="DCU126" s="403"/>
      <c r="DDG126" s="727"/>
      <c r="DDJ126" s="403"/>
      <c r="DDK126" s="403"/>
      <c r="DDW126" s="727"/>
      <c r="DDZ126" s="403"/>
      <c r="DEA126" s="403"/>
      <c r="DEM126" s="727"/>
      <c r="DEP126" s="403"/>
      <c r="DEQ126" s="403"/>
      <c r="DFC126" s="727"/>
      <c r="DFF126" s="403"/>
      <c r="DFG126" s="403"/>
      <c r="DFS126" s="727"/>
      <c r="DFV126" s="403"/>
      <c r="DFW126" s="403"/>
      <c r="DGI126" s="727"/>
      <c r="DGL126" s="403"/>
      <c r="DGM126" s="403"/>
      <c r="DGY126" s="727"/>
      <c r="DHB126" s="403"/>
      <c r="DHC126" s="403"/>
      <c r="DHO126" s="727"/>
      <c r="DHR126" s="403"/>
      <c r="DHS126" s="403"/>
      <c r="DIE126" s="727"/>
      <c r="DIH126" s="403"/>
      <c r="DII126" s="403"/>
      <c r="DIU126" s="727"/>
      <c r="DIX126" s="403"/>
      <c r="DIY126" s="403"/>
      <c r="DJK126" s="727"/>
      <c r="DJN126" s="403"/>
      <c r="DJO126" s="403"/>
      <c r="DKA126" s="727"/>
      <c r="DKD126" s="403"/>
      <c r="DKE126" s="403"/>
      <c r="DKQ126" s="727"/>
      <c r="DKT126" s="403"/>
      <c r="DKU126" s="403"/>
      <c r="DLG126" s="727"/>
      <c r="DLJ126" s="403"/>
      <c r="DLK126" s="403"/>
      <c r="DLW126" s="727"/>
      <c r="DLZ126" s="403"/>
      <c r="DMA126" s="403"/>
      <c r="DMM126" s="727"/>
      <c r="DMP126" s="403"/>
      <c r="DMQ126" s="403"/>
      <c r="DNC126" s="727"/>
      <c r="DNF126" s="403"/>
      <c r="DNG126" s="403"/>
      <c r="DNS126" s="727"/>
      <c r="DNV126" s="403"/>
      <c r="DNW126" s="403"/>
      <c r="DOI126" s="727"/>
      <c r="DOL126" s="403"/>
      <c r="DOM126" s="403"/>
      <c r="DOY126" s="727"/>
      <c r="DPB126" s="403"/>
      <c r="DPC126" s="403"/>
      <c r="DPO126" s="727"/>
      <c r="DPR126" s="403"/>
      <c r="DPS126" s="403"/>
      <c r="DQE126" s="727"/>
      <c r="DQH126" s="403"/>
      <c r="DQI126" s="403"/>
      <c r="DQU126" s="727"/>
      <c r="DQX126" s="403"/>
      <c r="DQY126" s="403"/>
      <c r="DRK126" s="727"/>
      <c r="DRN126" s="403"/>
      <c r="DRO126" s="403"/>
      <c r="DSA126" s="727"/>
      <c r="DSD126" s="403"/>
      <c r="DSE126" s="403"/>
      <c r="DSQ126" s="727"/>
      <c r="DST126" s="403"/>
      <c r="DSU126" s="403"/>
      <c r="DTG126" s="727"/>
      <c r="DTJ126" s="403"/>
      <c r="DTK126" s="403"/>
      <c r="DTW126" s="727"/>
      <c r="DTZ126" s="403"/>
      <c r="DUA126" s="403"/>
      <c r="DUM126" s="727"/>
      <c r="DUP126" s="403"/>
      <c r="DUQ126" s="403"/>
      <c r="DVC126" s="727"/>
      <c r="DVF126" s="403"/>
      <c r="DVG126" s="403"/>
      <c r="DVS126" s="727"/>
      <c r="DVV126" s="403"/>
      <c r="DVW126" s="403"/>
      <c r="DWI126" s="727"/>
      <c r="DWL126" s="403"/>
      <c r="DWM126" s="403"/>
      <c r="DWY126" s="727"/>
      <c r="DXB126" s="403"/>
      <c r="DXC126" s="403"/>
      <c r="DXO126" s="727"/>
      <c r="DXR126" s="403"/>
      <c r="DXS126" s="403"/>
      <c r="DYE126" s="727"/>
      <c r="DYH126" s="403"/>
      <c r="DYI126" s="403"/>
      <c r="DYU126" s="727"/>
      <c r="DYX126" s="403"/>
      <c r="DYY126" s="403"/>
      <c r="DZK126" s="727"/>
      <c r="DZN126" s="403"/>
      <c r="DZO126" s="403"/>
      <c r="EAA126" s="727"/>
      <c r="EAD126" s="403"/>
      <c r="EAE126" s="403"/>
      <c r="EAQ126" s="727"/>
      <c r="EAT126" s="403"/>
      <c r="EAU126" s="403"/>
      <c r="EBG126" s="727"/>
      <c r="EBJ126" s="403"/>
      <c r="EBK126" s="403"/>
      <c r="EBW126" s="727"/>
      <c r="EBZ126" s="403"/>
      <c r="ECA126" s="403"/>
      <c r="ECM126" s="727"/>
      <c r="ECP126" s="403"/>
      <c r="ECQ126" s="403"/>
      <c r="EDC126" s="727"/>
      <c r="EDF126" s="403"/>
      <c r="EDG126" s="403"/>
      <c r="EDS126" s="727"/>
      <c r="EDV126" s="403"/>
      <c r="EDW126" s="403"/>
      <c r="EEI126" s="727"/>
      <c r="EEL126" s="403"/>
      <c r="EEM126" s="403"/>
      <c r="EEY126" s="727"/>
      <c r="EFB126" s="403"/>
      <c r="EFC126" s="403"/>
      <c r="EFO126" s="727"/>
      <c r="EFR126" s="403"/>
      <c r="EFS126" s="403"/>
      <c r="EGE126" s="727"/>
      <c r="EGH126" s="403"/>
      <c r="EGI126" s="403"/>
      <c r="EGU126" s="727"/>
      <c r="EGX126" s="403"/>
      <c r="EGY126" s="403"/>
      <c r="EHK126" s="727"/>
      <c r="EHN126" s="403"/>
      <c r="EHO126" s="403"/>
      <c r="EIA126" s="727"/>
      <c r="EID126" s="403"/>
      <c r="EIE126" s="403"/>
      <c r="EIQ126" s="727"/>
      <c r="EIT126" s="403"/>
      <c r="EIU126" s="403"/>
      <c r="EJG126" s="727"/>
      <c r="EJJ126" s="403"/>
      <c r="EJK126" s="403"/>
      <c r="EJW126" s="727"/>
      <c r="EJZ126" s="403"/>
      <c r="EKA126" s="403"/>
      <c r="EKM126" s="727"/>
      <c r="EKP126" s="403"/>
      <c r="EKQ126" s="403"/>
      <c r="ELC126" s="727"/>
      <c r="ELF126" s="403"/>
      <c r="ELG126" s="403"/>
      <c r="ELS126" s="727"/>
      <c r="ELV126" s="403"/>
      <c r="ELW126" s="403"/>
      <c r="EMI126" s="727"/>
      <c r="EML126" s="403"/>
      <c r="EMM126" s="403"/>
      <c r="EMY126" s="727"/>
      <c r="ENB126" s="403"/>
      <c r="ENC126" s="403"/>
      <c r="ENO126" s="727"/>
      <c r="ENR126" s="403"/>
      <c r="ENS126" s="403"/>
      <c r="EOE126" s="727"/>
      <c r="EOH126" s="403"/>
      <c r="EOI126" s="403"/>
      <c r="EOU126" s="727"/>
      <c r="EOX126" s="403"/>
      <c r="EOY126" s="403"/>
      <c r="EPK126" s="727"/>
      <c r="EPN126" s="403"/>
      <c r="EPO126" s="403"/>
      <c r="EQA126" s="727"/>
      <c r="EQD126" s="403"/>
      <c r="EQE126" s="403"/>
      <c r="EQQ126" s="727"/>
      <c r="EQT126" s="403"/>
      <c r="EQU126" s="403"/>
      <c r="ERG126" s="727"/>
      <c r="ERJ126" s="403"/>
      <c r="ERK126" s="403"/>
      <c r="ERW126" s="727"/>
      <c r="ERZ126" s="403"/>
      <c r="ESA126" s="403"/>
      <c r="ESM126" s="727"/>
      <c r="ESP126" s="403"/>
      <c r="ESQ126" s="403"/>
      <c r="ETC126" s="727"/>
      <c r="ETF126" s="403"/>
      <c r="ETG126" s="403"/>
      <c r="ETS126" s="727"/>
      <c r="ETV126" s="403"/>
      <c r="ETW126" s="403"/>
      <c r="EUI126" s="727"/>
      <c r="EUL126" s="403"/>
      <c r="EUM126" s="403"/>
      <c r="EUY126" s="727"/>
      <c r="EVB126" s="403"/>
      <c r="EVC126" s="403"/>
      <c r="EVO126" s="727"/>
      <c r="EVR126" s="403"/>
      <c r="EVS126" s="403"/>
      <c r="EWE126" s="727"/>
      <c r="EWH126" s="403"/>
      <c r="EWI126" s="403"/>
      <c r="EWU126" s="727"/>
      <c r="EWX126" s="403"/>
      <c r="EWY126" s="403"/>
      <c r="EXK126" s="727"/>
      <c r="EXN126" s="403"/>
      <c r="EXO126" s="403"/>
      <c r="EYA126" s="727"/>
      <c r="EYD126" s="403"/>
      <c r="EYE126" s="403"/>
      <c r="EYQ126" s="727"/>
      <c r="EYT126" s="403"/>
      <c r="EYU126" s="403"/>
      <c r="EZG126" s="727"/>
      <c r="EZJ126" s="403"/>
      <c r="EZK126" s="403"/>
      <c r="EZW126" s="727"/>
      <c r="EZZ126" s="403"/>
      <c r="FAA126" s="403"/>
      <c r="FAM126" s="727"/>
      <c r="FAP126" s="403"/>
      <c r="FAQ126" s="403"/>
      <c r="FBC126" s="727"/>
      <c r="FBF126" s="403"/>
      <c r="FBG126" s="403"/>
      <c r="FBS126" s="727"/>
      <c r="FBV126" s="403"/>
      <c r="FBW126" s="403"/>
      <c r="FCI126" s="727"/>
      <c r="FCL126" s="403"/>
      <c r="FCM126" s="403"/>
      <c r="FCY126" s="727"/>
      <c r="FDB126" s="403"/>
      <c r="FDC126" s="403"/>
      <c r="FDO126" s="727"/>
      <c r="FDR126" s="403"/>
      <c r="FDS126" s="403"/>
      <c r="FEE126" s="727"/>
      <c r="FEH126" s="403"/>
      <c r="FEI126" s="403"/>
      <c r="FEU126" s="727"/>
      <c r="FEX126" s="403"/>
      <c r="FEY126" s="403"/>
      <c r="FFK126" s="727"/>
      <c r="FFN126" s="403"/>
      <c r="FFO126" s="403"/>
      <c r="FGA126" s="727"/>
      <c r="FGD126" s="403"/>
      <c r="FGE126" s="403"/>
      <c r="FGQ126" s="727"/>
      <c r="FGT126" s="403"/>
      <c r="FGU126" s="403"/>
      <c r="FHG126" s="727"/>
      <c r="FHJ126" s="403"/>
      <c r="FHK126" s="403"/>
      <c r="FHW126" s="727"/>
      <c r="FHZ126" s="403"/>
      <c r="FIA126" s="403"/>
      <c r="FIM126" s="727"/>
      <c r="FIP126" s="403"/>
      <c r="FIQ126" s="403"/>
      <c r="FJC126" s="727"/>
      <c r="FJF126" s="403"/>
      <c r="FJG126" s="403"/>
      <c r="FJS126" s="727"/>
      <c r="FJV126" s="403"/>
      <c r="FJW126" s="403"/>
      <c r="FKI126" s="727"/>
      <c r="FKL126" s="403"/>
      <c r="FKM126" s="403"/>
      <c r="FKY126" s="727"/>
      <c r="FLB126" s="403"/>
      <c r="FLC126" s="403"/>
      <c r="FLO126" s="727"/>
      <c r="FLR126" s="403"/>
      <c r="FLS126" s="403"/>
      <c r="FME126" s="727"/>
      <c r="FMH126" s="403"/>
      <c r="FMI126" s="403"/>
      <c r="FMU126" s="727"/>
      <c r="FMX126" s="403"/>
      <c r="FMY126" s="403"/>
      <c r="FNK126" s="727"/>
      <c r="FNN126" s="403"/>
      <c r="FNO126" s="403"/>
      <c r="FOA126" s="727"/>
      <c r="FOD126" s="403"/>
      <c r="FOE126" s="403"/>
      <c r="FOQ126" s="727"/>
      <c r="FOT126" s="403"/>
      <c r="FOU126" s="403"/>
      <c r="FPG126" s="727"/>
      <c r="FPJ126" s="403"/>
      <c r="FPK126" s="403"/>
      <c r="FPW126" s="727"/>
      <c r="FPZ126" s="403"/>
      <c r="FQA126" s="403"/>
      <c r="FQM126" s="727"/>
      <c r="FQP126" s="403"/>
      <c r="FQQ126" s="403"/>
      <c r="FRC126" s="727"/>
      <c r="FRF126" s="403"/>
      <c r="FRG126" s="403"/>
      <c r="FRS126" s="727"/>
      <c r="FRV126" s="403"/>
      <c r="FRW126" s="403"/>
      <c r="FSI126" s="727"/>
      <c r="FSL126" s="403"/>
      <c r="FSM126" s="403"/>
      <c r="FSY126" s="727"/>
      <c r="FTB126" s="403"/>
      <c r="FTC126" s="403"/>
      <c r="FTO126" s="727"/>
      <c r="FTR126" s="403"/>
      <c r="FTS126" s="403"/>
      <c r="FUE126" s="727"/>
      <c r="FUH126" s="403"/>
      <c r="FUI126" s="403"/>
      <c r="FUU126" s="727"/>
      <c r="FUX126" s="403"/>
      <c r="FUY126" s="403"/>
      <c r="FVK126" s="727"/>
      <c r="FVN126" s="403"/>
      <c r="FVO126" s="403"/>
      <c r="FWA126" s="727"/>
      <c r="FWD126" s="403"/>
      <c r="FWE126" s="403"/>
      <c r="FWQ126" s="727"/>
      <c r="FWT126" s="403"/>
      <c r="FWU126" s="403"/>
      <c r="FXG126" s="727"/>
      <c r="FXJ126" s="403"/>
      <c r="FXK126" s="403"/>
      <c r="FXW126" s="727"/>
      <c r="FXZ126" s="403"/>
      <c r="FYA126" s="403"/>
      <c r="FYM126" s="727"/>
      <c r="FYP126" s="403"/>
      <c r="FYQ126" s="403"/>
      <c r="FZC126" s="727"/>
      <c r="FZF126" s="403"/>
      <c r="FZG126" s="403"/>
      <c r="FZS126" s="727"/>
      <c r="FZV126" s="403"/>
      <c r="FZW126" s="403"/>
      <c r="GAI126" s="727"/>
      <c r="GAL126" s="403"/>
      <c r="GAM126" s="403"/>
      <c r="GAY126" s="727"/>
      <c r="GBB126" s="403"/>
      <c r="GBC126" s="403"/>
      <c r="GBO126" s="727"/>
      <c r="GBR126" s="403"/>
      <c r="GBS126" s="403"/>
      <c r="GCE126" s="727"/>
      <c r="GCH126" s="403"/>
      <c r="GCI126" s="403"/>
      <c r="GCU126" s="727"/>
      <c r="GCX126" s="403"/>
      <c r="GCY126" s="403"/>
      <c r="GDK126" s="727"/>
      <c r="GDN126" s="403"/>
      <c r="GDO126" s="403"/>
      <c r="GEA126" s="727"/>
      <c r="GED126" s="403"/>
      <c r="GEE126" s="403"/>
      <c r="GEQ126" s="727"/>
      <c r="GET126" s="403"/>
      <c r="GEU126" s="403"/>
      <c r="GFG126" s="727"/>
      <c r="GFJ126" s="403"/>
      <c r="GFK126" s="403"/>
      <c r="GFW126" s="727"/>
      <c r="GFZ126" s="403"/>
      <c r="GGA126" s="403"/>
      <c r="GGM126" s="727"/>
      <c r="GGP126" s="403"/>
      <c r="GGQ126" s="403"/>
      <c r="GHC126" s="727"/>
      <c r="GHF126" s="403"/>
      <c r="GHG126" s="403"/>
      <c r="GHS126" s="727"/>
      <c r="GHV126" s="403"/>
      <c r="GHW126" s="403"/>
      <c r="GII126" s="727"/>
      <c r="GIL126" s="403"/>
      <c r="GIM126" s="403"/>
      <c r="GIY126" s="727"/>
      <c r="GJB126" s="403"/>
      <c r="GJC126" s="403"/>
      <c r="GJO126" s="727"/>
      <c r="GJR126" s="403"/>
      <c r="GJS126" s="403"/>
      <c r="GKE126" s="727"/>
      <c r="GKH126" s="403"/>
      <c r="GKI126" s="403"/>
      <c r="GKU126" s="727"/>
      <c r="GKX126" s="403"/>
      <c r="GKY126" s="403"/>
      <c r="GLK126" s="727"/>
      <c r="GLN126" s="403"/>
      <c r="GLO126" s="403"/>
      <c r="GMA126" s="727"/>
      <c r="GMD126" s="403"/>
      <c r="GME126" s="403"/>
      <c r="GMQ126" s="727"/>
      <c r="GMT126" s="403"/>
      <c r="GMU126" s="403"/>
      <c r="GNG126" s="727"/>
      <c r="GNJ126" s="403"/>
      <c r="GNK126" s="403"/>
      <c r="GNW126" s="727"/>
      <c r="GNZ126" s="403"/>
      <c r="GOA126" s="403"/>
      <c r="GOM126" s="727"/>
      <c r="GOP126" s="403"/>
      <c r="GOQ126" s="403"/>
      <c r="GPC126" s="727"/>
      <c r="GPF126" s="403"/>
      <c r="GPG126" s="403"/>
      <c r="GPS126" s="727"/>
      <c r="GPV126" s="403"/>
      <c r="GPW126" s="403"/>
      <c r="GQI126" s="727"/>
      <c r="GQL126" s="403"/>
      <c r="GQM126" s="403"/>
      <c r="GQY126" s="727"/>
      <c r="GRB126" s="403"/>
      <c r="GRC126" s="403"/>
      <c r="GRO126" s="727"/>
      <c r="GRR126" s="403"/>
      <c r="GRS126" s="403"/>
      <c r="GSE126" s="727"/>
      <c r="GSH126" s="403"/>
      <c r="GSI126" s="403"/>
      <c r="GSU126" s="727"/>
      <c r="GSX126" s="403"/>
      <c r="GSY126" s="403"/>
      <c r="GTK126" s="727"/>
      <c r="GTN126" s="403"/>
      <c r="GTO126" s="403"/>
      <c r="GUA126" s="727"/>
      <c r="GUD126" s="403"/>
      <c r="GUE126" s="403"/>
      <c r="GUQ126" s="727"/>
      <c r="GUT126" s="403"/>
      <c r="GUU126" s="403"/>
      <c r="GVG126" s="727"/>
      <c r="GVJ126" s="403"/>
      <c r="GVK126" s="403"/>
      <c r="GVW126" s="727"/>
      <c r="GVZ126" s="403"/>
      <c r="GWA126" s="403"/>
      <c r="GWM126" s="727"/>
      <c r="GWP126" s="403"/>
      <c r="GWQ126" s="403"/>
      <c r="GXC126" s="727"/>
      <c r="GXF126" s="403"/>
      <c r="GXG126" s="403"/>
      <c r="GXS126" s="727"/>
      <c r="GXV126" s="403"/>
      <c r="GXW126" s="403"/>
      <c r="GYI126" s="727"/>
      <c r="GYL126" s="403"/>
      <c r="GYM126" s="403"/>
      <c r="GYY126" s="727"/>
      <c r="GZB126" s="403"/>
      <c r="GZC126" s="403"/>
      <c r="GZO126" s="727"/>
      <c r="GZR126" s="403"/>
      <c r="GZS126" s="403"/>
      <c r="HAE126" s="727"/>
      <c r="HAH126" s="403"/>
      <c r="HAI126" s="403"/>
      <c r="HAU126" s="727"/>
      <c r="HAX126" s="403"/>
      <c r="HAY126" s="403"/>
      <c r="HBK126" s="727"/>
      <c r="HBN126" s="403"/>
      <c r="HBO126" s="403"/>
      <c r="HCA126" s="727"/>
      <c r="HCD126" s="403"/>
      <c r="HCE126" s="403"/>
      <c r="HCQ126" s="727"/>
      <c r="HCT126" s="403"/>
      <c r="HCU126" s="403"/>
      <c r="HDG126" s="727"/>
      <c r="HDJ126" s="403"/>
      <c r="HDK126" s="403"/>
      <c r="HDW126" s="727"/>
      <c r="HDZ126" s="403"/>
      <c r="HEA126" s="403"/>
      <c r="HEM126" s="727"/>
      <c r="HEP126" s="403"/>
      <c r="HEQ126" s="403"/>
      <c r="HFC126" s="727"/>
      <c r="HFF126" s="403"/>
      <c r="HFG126" s="403"/>
      <c r="HFS126" s="727"/>
      <c r="HFV126" s="403"/>
      <c r="HFW126" s="403"/>
      <c r="HGI126" s="727"/>
      <c r="HGL126" s="403"/>
      <c r="HGM126" s="403"/>
      <c r="HGY126" s="727"/>
      <c r="HHB126" s="403"/>
      <c r="HHC126" s="403"/>
      <c r="HHO126" s="727"/>
      <c r="HHR126" s="403"/>
      <c r="HHS126" s="403"/>
      <c r="HIE126" s="727"/>
      <c r="HIH126" s="403"/>
      <c r="HII126" s="403"/>
      <c r="HIU126" s="727"/>
      <c r="HIX126" s="403"/>
      <c r="HIY126" s="403"/>
      <c r="HJK126" s="727"/>
      <c r="HJN126" s="403"/>
      <c r="HJO126" s="403"/>
      <c r="HKA126" s="727"/>
      <c r="HKD126" s="403"/>
      <c r="HKE126" s="403"/>
      <c r="HKQ126" s="727"/>
      <c r="HKT126" s="403"/>
      <c r="HKU126" s="403"/>
      <c r="HLG126" s="727"/>
      <c r="HLJ126" s="403"/>
      <c r="HLK126" s="403"/>
      <c r="HLW126" s="727"/>
      <c r="HLZ126" s="403"/>
      <c r="HMA126" s="403"/>
      <c r="HMM126" s="727"/>
      <c r="HMP126" s="403"/>
      <c r="HMQ126" s="403"/>
      <c r="HNC126" s="727"/>
      <c r="HNF126" s="403"/>
      <c r="HNG126" s="403"/>
      <c r="HNS126" s="727"/>
      <c r="HNV126" s="403"/>
      <c r="HNW126" s="403"/>
      <c r="HOI126" s="727"/>
      <c r="HOL126" s="403"/>
      <c r="HOM126" s="403"/>
      <c r="HOY126" s="727"/>
      <c r="HPB126" s="403"/>
      <c r="HPC126" s="403"/>
      <c r="HPO126" s="727"/>
      <c r="HPR126" s="403"/>
      <c r="HPS126" s="403"/>
      <c r="HQE126" s="727"/>
      <c r="HQH126" s="403"/>
      <c r="HQI126" s="403"/>
      <c r="HQU126" s="727"/>
      <c r="HQX126" s="403"/>
      <c r="HQY126" s="403"/>
      <c r="HRK126" s="727"/>
      <c r="HRN126" s="403"/>
      <c r="HRO126" s="403"/>
      <c r="HSA126" s="727"/>
      <c r="HSD126" s="403"/>
      <c r="HSE126" s="403"/>
      <c r="HSQ126" s="727"/>
      <c r="HST126" s="403"/>
      <c r="HSU126" s="403"/>
      <c r="HTG126" s="727"/>
      <c r="HTJ126" s="403"/>
      <c r="HTK126" s="403"/>
      <c r="HTW126" s="727"/>
      <c r="HTZ126" s="403"/>
      <c r="HUA126" s="403"/>
      <c r="HUM126" s="727"/>
      <c r="HUP126" s="403"/>
      <c r="HUQ126" s="403"/>
      <c r="HVC126" s="727"/>
      <c r="HVF126" s="403"/>
      <c r="HVG126" s="403"/>
      <c r="HVS126" s="727"/>
      <c r="HVV126" s="403"/>
      <c r="HVW126" s="403"/>
      <c r="HWI126" s="727"/>
      <c r="HWL126" s="403"/>
      <c r="HWM126" s="403"/>
      <c r="HWY126" s="727"/>
      <c r="HXB126" s="403"/>
      <c r="HXC126" s="403"/>
      <c r="HXO126" s="727"/>
      <c r="HXR126" s="403"/>
      <c r="HXS126" s="403"/>
      <c r="HYE126" s="727"/>
      <c r="HYH126" s="403"/>
      <c r="HYI126" s="403"/>
      <c r="HYU126" s="727"/>
      <c r="HYX126" s="403"/>
      <c r="HYY126" s="403"/>
      <c r="HZK126" s="727"/>
      <c r="HZN126" s="403"/>
      <c r="HZO126" s="403"/>
      <c r="IAA126" s="727"/>
      <c r="IAD126" s="403"/>
      <c r="IAE126" s="403"/>
      <c r="IAQ126" s="727"/>
      <c r="IAT126" s="403"/>
      <c r="IAU126" s="403"/>
      <c r="IBG126" s="727"/>
      <c r="IBJ126" s="403"/>
      <c r="IBK126" s="403"/>
      <c r="IBW126" s="727"/>
      <c r="IBZ126" s="403"/>
      <c r="ICA126" s="403"/>
      <c r="ICM126" s="727"/>
      <c r="ICP126" s="403"/>
      <c r="ICQ126" s="403"/>
      <c r="IDC126" s="727"/>
      <c r="IDF126" s="403"/>
      <c r="IDG126" s="403"/>
      <c r="IDS126" s="727"/>
      <c r="IDV126" s="403"/>
      <c r="IDW126" s="403"/>
      <c r="IEI126" s="727"/>
      <c r="IEL126" s="403"/>
      <c r="IEM126" s="403"/>
      <c r="IEY126" s="727"/>
      <c r="IFB126" s="403"/>
      <c r="IFC126" s="403"/>
      <c r="IFO126" s="727"/>
      <c r="IFR126" s="403"/>
      <c r="IFS126" s="403"/>
      <c r="IGE126" s="727"/>
      <c r="IGH126" s="403"/>
      <c r="IGI126" s="403"/>
      <c r="IGU126" s="727"/>
      <c r="IGX126" s="403"/>
      <c r="IGY126" s="403"/>
      <c r="IHK126" s="727"/>
      <c r="IHN126" s="403"/>
      <c r="IHO126" s="403"/>
      <c r="IIA126" s="727"/>
      <c r="IID126" s="403"/>
      <c r="IIE126" s="403"/>
      <c r="IIQ126" s="727"/>
      <c r="IIT126" s="403"/>
      <c r="IIU126" s="403"/>
      <c r="IJG126" s="727"/>
      <c r="IJJ126" s="403"/>
      <c r="IJK126" s="403"/>
      <c r="IJW126" s="727"/>
      <c r="IJZ126" s="403"/>
      <c r="IKA126" s="403"/>
      <c r="IKM126" s="727"/>
      <c r="IKP126" s="403"/>
      <c r="IKQ126" s="403"/>
      <c r="ILC126" s="727"/>
      <c r="ILF126" s="403"/>
      <c r="ILG126" s="403"/>
      <c r="ILS126" s="727"/>
      <c r="ILV126" s="403"/>
      <c r="ILW126" s="403"/>
      <c r="IMI126" s="727"/>
      <c r="IML126" s="403"/>
      <c r="IMM126" s="403"/>
      <c r="IMY126" s="727"/>
      <c r="INB126" s="403"/>
      <c r="INC126" s="403"/>
      <c r="INO126" s="727"/>
      <c r="INR126" s="403"/>
      <c r="INS126" s="403"/>
      <c r="IOE126" s="727"/>
      <c r="IOH126" s="403"/>
      <c r="IOI126" s="403"/>
      <c r="IOU126" s="727"/>
      <c r="IOX126" s="403"/>
      <c r="IOY126" s="403"/>
      <c r="IPK126" s="727"/>
      <c r="IPN126" s="403"/>
      <c r="IPO126" s="403"/>
      <c r="IQA126" s="727"/>
      <c r="IQD126" s="403"/>
      <c r="IQE126" s="403"/>
      <c r="IQQ126" s="727"/>
      <c r="IQT126" s="403"/>
      <c r="IQU126" s="403"/>
      <c r="IRG126" s="727"/>
      <c r="IRJ126" s="403"/>
      <c r="IRK126" s="403"/>
      <c r="IRW126" s="727"/>
      <c r="IRZ126" s="403"/>
      <c r="ISA126" s="403"/>
      <c r="ISM126" s="727"/>
      <c r="ISP126" s="403"/>
      <c r="ISQ126" s="403"/>
      <c r="ITC126" s="727"/>
      <c r="ITF126" s="403"/>
      <c r="ITG126" s="403"/>
      <c r="ITS126" s="727"/>
      <c r="ITV126" s="403"/>
      <c r="ITW126" s="403"/>
      <c r="IUI126" s="727"/>
      <c r="IUL126" s="403"/>
      <c r="IUM126" s="403"/>
      <c r="IUY126" s="727"/>
      <c r="IVB126" s="403"/>
      <c r="IVC126" s="403"/>
      <c r="IVO126" s="727"/>
      <c r="IVR126" s="403"/>
      <c r="IVS126" s="403"/>
      <c r="IWE126" s="727"/>
      <c r="IWH126" s="403"/>
      <c r="IWI126" s="403"/>
      <c r="IWU126" s="727"/>
      <c r="IWX126" s="403"/>
      <c r="IWY126" s="403"/>
      <c r="IXK126" s="727"/>
      <c r="IXN126" s="403"/>
      <c r="IXO126" s="403"/>
      <c r="IYA126" s="727"/>
      <c r="IYD126" s="403"/>
      <c r="IYE126" s="403"/>
      <c r="IYQ126" s="727"/>
      <c r="IYT126" s="403"/>
      <c r="IYU126" s="403"/>
      <c r="IZG126" s="727"/>
      <c r="IZJ126" s="403"/>
      <c r="IZK126" s="403"/>
      <c r="IZW126" s="727"/>
      <c r="IZZ126" s="403"/>
      <c r="JAA126" s="403"/>
      <c r="JAM126" s="727"/>
      <c r="JAP126" s="403"/>
      <c r="JAQ126" s="403"/>
      <c r="JBC126" s="727"/>
      <c r="JBF126" s="403"/>
      <c r="JBG126" s="403"/>
      <c r="JBS126" s="727"/>
      <c r="JBV126" s="403"/>
      <c r="JBW126" s="403"/>
      <c r="JCI126" s="727"/>
      <c r="JCL126" s="403"/>
      <c r="JCM126" s="403"/>
      <c r="JCY126" s="727"/>
      <c r="JDB126" s="403"/>
      <c r="JDC126" s="403"/>
      <c r="JDO126" s="727"/>
      <c r="JDR126" s="403"/>
      <c r="JDS126" s="403"/>
      <c r="JEE126" s="727"/>
      <c r="JEH126" s="403"/>
      <c r="JEI126" s="403"/>
      <c r="JEU126" s="727"/>
      <c r="JEX126" s="403"/>
      <c r="JEY126" s="403"/>
      <c r="JFK126" s="727"/>
      <c r="JFN126" s="403"/>
      <c r="JFO126" s="403"/>
      <c r="JGA126" s="727"/>
      <c r="JGD126" s="403"/>
      <c r="JGE126" s="403"/>
      <c r="JGQ126" s="727"/>
      <c r="JGT126" s="403"/>
      <c r="JGU126" s="403"/>
      <c r="JHG126" s="727"/>
      <c r="JHJ126" s="403"/>
      <c r="JHK126" s="403"/>
      <c r="JHW126" s="727"/>
      <c r="JHZ126" s="403"/>
      <c r="JIA126" s="403"/>
      <c r="JIM126" s="727"/>
      <c r="JIP126" s="403"/>
      <c r="JIQ126" s="403"/>
      <c r="JJC126" s="727"/>
      <c r="JJF126" s="403"/>
      <c r="JJG126" s="403"/>
      <c r="JJS126" s="727"/>
      <c r="JJV126" s="403"/>
      <c r="JJW126" s="403"/>
      <c r="JKI126" s="727"/>
      <c r="JKL126" s="403"/>
      <c r="JKM126" s="403"/>
      <c r="JKY126" s="727"/>
      <c r="JLB126" s="403"/>
      <c r="JLC126" s="403"/>
      <c r="JLO126" s="727"/>
      <c r="JLR126" s="403"/>
      <c r="JLS126" s="403"/>
      <c r="JME126" s="727"/>
      <c r="JMH126" s="403"/>
      <c r="JMI126" s="403"/>
      <c r="JMU126" s="727"/>
      <c r="JMX126" s="403"/>
      <c r="JMY126" s="403"/>
      <c r="JNK126" s="727"/>
      <c r="JNN126" s="403"/>
      <c r="JNO126" s="403"/>
      <c r="JOA126" s="727"/>
      <c r="JOD126" s="403"/>
      <c r="JOE126" s="403"/>
      <c r="JOQ126" s="727"/>
      <c r="JOT126" s="403"/>
      <c r="JOU126" s="403"/>
      <c r="JPG126" s="727"/>
      <c r="JPJ126" s="403"/>
      <c r="JPK126" s="403"/>
      <c r="JPW126" s="727"/>
      <c r="JPZ126" s="403"/>
      <c r="JQA126" s="403"/>
      <c r="JQM126" s="727"/>
      <c r="JQP126" s="403"/>
      <c r="JQQ126" s="403"/>
      <c r="JRC126" s="727"/>
      <c r="JRF126" s="403"/>
      <c r="JRG126" s="403"/>
      <c r="JRS126" s="727"/>
      <c r="JRV126" s="403"/>
      <c r="JRW126" s="403"/>
      <c r="JSI126" s="727"/>
      <c r="JSL126" s="403"/>
      <c r="JSM126" s="403"/>
      <c r="JSY126" s="727"/>
      <c r="JTB126" s="403"/>
      <c r="JTC126" s="403"/>
      <c r="JTO126" s="727"/>
      <c r="JTR126" s="403"/>
      <c r="JTS126" s="403"/>
      <c r="JUE126" s="727"/>
      <c r="JUH126" s="403"/>
      <c r="JUI126" s="403"/>
      <c r="JUU126" s="727"/>
      <c r="JUX126" s="403"/>
      <c r="JUY126" s="403"/>
      <c r="JVK126" s="727"/>
      <c r="JVN126" s="403"/>
      <c r="JVO126" s="403"/>
      <c r="JWA126" s="727"/>
      <c r="JWD126" s="403"/>
      <c r="JWE126" s="403"/>
      <c r="JWQ126" s="727"/>
      <c r="JWT126" s="403"/>
      <c r="JWU126" s="403"/>
      <c r="JXG126" s="727"/>
      <c r="JXJ126" s="403"/>
      <c r="JXK126" s="403"/>
      <c r="JXW126" s="727"/>
      <c r="JXZ126" s="403"/>
      <c r="JYA126" s="403"/>
      <c r="JYM126" s="727"/>
      <c r="JYP126" s="403"/>
      <c r="JYQ126" s="403"/>
      <c r="JZC126" s="727"/>
      <c r="JZF126" s="403"/>
      <c r="JZG126" s="403"/>
      <c r="JZS126" s="727"/>
      <c r="JZV126" s="403"/>
      <c r="JZW126" s="403"/>
      <c r="KAI126" s="727"/>
      <c r="KAL126" s="403"/>
      <c r="KAM126" s="403"/>
      <c r="KAY126" s="727"/>
      <c r="KBB126" s="403"/>
      <c r="KBC126" s="403"/>
      <c r="KBO126" s="727"/>
      <c r="KBR126" s="403"/>
      <c r="KBS126" s="403"/>
      <c r="KCE126" s="727"/>
      <c r="KCH126" s="403"/>
      <c r="KCI126" s="403"/>
      <c r="KCU126" s="727"/>
      <c r="KCX126" s="403"/>
      <c r="KCY126" s="403"/>
      <c r="KDK126" s="727"/>
      <c r="KDN126" s="403"/>
      <c r="KDO126" s="403"/>
      <c r="KEA126" s="727"/>
      <c r="KED126" s="403"/>
      <c r="KEE126" s="403"/>
      <c r="KEQ126" s="727"/>
      <c r="KET126" s="403"/>
      <c r="KEU126" s="403"/>
      <c r="KFG126" s="727"/>
      <c r="KFJ126" s="403"/>
      <c r="KFK126" s="403"/>
      <c r="KFW126" s="727"/>
      <c r="KFZ126" s="403"/>
      <c r="KGA126" s="403"/>
      <c r="KGM126" s="727"/>
      <c r="KGP126" s="403"/>
      <c r="KGQ126" s="403"/>
      <c r="KHC126" s="727"/>
      <c r="KHF126" s="403"/>
      <c r="KHG126" s="403"/>
      <c r="KHS126" s="727"/>
      <c r="KHV126" s="403"/>
      <c r="KHW126" s="403"/>
      <c r="KII126" s="727"/>
      <c r="KIL126" s="403"/>
      <c r="KIM126" s="403"/>
      <c r="KIY126" s="727"/>
      <c r="KJB126" s="403"/>
      <c r="KJC126" s="403"/>
      <c r="KJO126" s="727"/>
      <c r="KJR126" s="403"/>
      <c r="KJS126" s="403"/>
      <c r="KKE126" s="727"/>
      <c r="KKH126" s="403"/>
      <c r="KKI126" s="403"/>
      <c r="KKU126" s="727"/>
      <c r="KKX126" s="403"/>
      <c r="KKY126" s="403"/>
      <c r="KLK126" s="727"/>
      <c r="KLN126" s="403"/>
      <c r="KLO126" s="403"/>
      <c r="KMA126" s="727"/>
      <c r="KMD126" s="403"/>
      <c r="KME126" s="403"/>
      <c r="KMQ126" s="727"/>
      <c r="KMT126" s="403"/>
      <c r="KMU126" s="403"/>
      <c r="KNG126" s="727"/>
      <c r="KNJ126" s="403"/>
      <c r="KNK126" s="403"/>
      <c r="KNW126" s="727"/>
      <c r="KNZ126" s="403"/>
      <c r="KOA126" s="403"/>
      <c r="KOM126" s="727"/>
      <c r="KOP126" s="403"/>
      <c r="KOQ126" s="403"/>
      <c r="KPC126" s="727"/>
      <c r="KPF126" s="403"/>
      <c r="KPG126" s="403"/>
      <c r="KPS126" s="727"/>
      <c r="KPV126" s="403"/>
      <c r="KPW126" s="403"/>
      <c r="KQI126" s="727"/>
      <c r="KQL126" s="403"/>
      <c r="KQM126" s="403"/>
      <c r="KQY126" s="727"/>
      <c r="KRB126" s="403"/>
      <c r="KRC126" s="403"/>
      <c r="KRO126" s="727"/>
      <c r="KRR126" s="403"/>
      <c r="KRS126" s="403"/>
      <c r="KSE126" s="727"/>
      <c r="KSH126" s="403"/>
      <c r="KSI126" s="403"/>
      <c r="KSU126" s="727"/>
      <c r="KSX126" s="403"/>
      <c r="KSY126" s="403"/>
      <c r="KTK126" s="727"/>
      <c r="KTN126" s="403"/>
      <c r="KTO126" s="403"/>
      <c r="KUA126" s="727"/>
      <c r="KUD126" s="403"/>
      <c r="KUE126" s="403"/>
      <c r="KUQ126" s="727"/>
      <c r="KUT126" s="403"/>
      <c r="KUU126" s="403"/>
      <c r="KVG126" s="727"/>
      <c r="KVJ126" s="403"/>
      <c r="KVK126" s="403"/>
      <c r="KVW126" s="727"/>
      <c r="KVZ126" s="403"/>
      <c r="KWA126" s="403"/>
      <c r="KWM126" s="727"/>
      <c r="KWP126" s="403"/>
      <c r="KWQ126" s="403"/>
      <c r="KXC126" s="727"/>
      <c r="KXF126" s="403"/>
      <c r="KXG126" s="403"/>
      <c r="KXS126" s="727"/>
      <c r="KXV126" s="403"/>
      <c r="KXW126" s="403"/>
      <c r="KYI126" s="727"/>
      <c r="KYL126" s="403"/>
      <c r="KYM126" s="403"/>
      <c r="KYY126" s="727"/>
      <c r="KZB126" s="403"/>
      <c r="KZC126" s="403"/>
      <c r="KZO126" s="727"/>
      <c r="KZR126" s="403"/>
      <c r="KZS126" s="403"/>
      <c r="LAE126" s="727"/>
      <c r="LAH126" s="403"/>
      <c r="LAI126" s="403"/>
      <c r="LAU126" s="727"/>
      <c r="LAX126" s="403"/>
      <c r="LAY126" s="403"/>
      <c r="LBK126" s="727"/>
      <c r="LBN126" s="403"/>
      <c r="LBO126" s="403"/>
      <c r="LCA126" s="727"/>
      <c r="LCD126" s="403"/>
      <c r="LCE126" s="403"/>
      <c r="LCQ126" s="727"/>
      <c r="LCT126" s="403"/>
      <c r="LCU126" s="403"/>
      <c r="LDG126" s="727"/>
      <c r="LDJ126" s="403"/>
      <c r="LDK126" s="403"/>
      <c r="LDW126" s="727"/>
      <c r="LDZ126" s="403"/>
      <c r="LEA126" s="403"/>
      <c r="LEM126" s="727"/>
      <c r="LEP126" s="403"/>
      <c r="LEQ126" s="403"/>
      <c r="LFC126" s="727"/>
      <c r="LFF126" s="403"/>
      <c r="LFG126" s="403"/>
      <c r="LFS126" s="727"/>
      <c r="LFV126" s="403"/>
      <c r="LFW126" s="403"/>
      <c r="LGI126" s="727"/>
      <c r="LGL126" s="403"/>
      <c r="LGM126" s="403"/>
      <c r="LGY126" s="727"/>
      <c r="LHB126" s="403"/>
      <c r="LHC126" s="403"/>
      <c r="LHO126" s="727"/>
      <c r="LHR126" s="403"/>
      <c r="LHS126" s="403"/>
      <c r="LIE126" s="727"/>
      <c r="LIH126" s="403"/>
      <c r="LII126" s="403"/>
      <c r="LIU126" s="727"/>
      <c r="LIX126" s="403"/>
      <c r="LIY126" s="403"/>
      <c r="LJK126" s="727"/>
      <c r="LJN126" s="403"/>
      <c r="LJO126" s="403"/>
      <c r="LKA126" s="727"/>
      <c r="LKD126" s="403"/>
      <c r="LKE126" s="403"/>
      <c r="LKQ126" s="727"/>
      <c r="LKT126" s="403"/>
      <c r="LKU126" s="403"/>
      <c r="LLG126" s="727"/>
      <c r="LLJ126" s="403"/>
      <c r="LLK126" s="403"/>
      <c r="LLW126" s="727"/>
      <c r="LLZ126" s="403"/>
      <c r="LMA126" s="403"/>
      <c r="LMM126" s="727"/>
      <c r="LMP126" s="403"/>
      <c r="LMQ126" s="403"/>
      <c r="LNC126" s="727"/>
      <c r="LNF126" s="403"/>
      <c r="LNG126" s="403"/>
      <c r="LNS126" s="727"/>
      <c r="LNV126" s="403"/>
      <c r="LNW126" s="403"/>
      <c r="LOI126" s="727"/>
      <c r="LOL126" s="403"/>
      <c r="LOM126" s="403"/>
      <c r="LOY126" s="727"/>
      <c r="LPB126" s="403"/>
      <c r="LPC126" s="403"/>
      <c r="LPO126" s="727"/>
      <c r="LPR126" s="403"/>
      <c r="LPS126" s="403"/>
      <c r="LQE126" s="727"/>
      <c r="LQH126" s="403"/>
      <c r="LQI126" s="403"/>
      <c r="LQU126" s="727"/>
      <c r="LQX126" s="403"/>
      <c r="LQY126" s="403"/>
      <c r="LRK126" s="727"/>
      <c r="LRN126" s="403"/>
      <c r="LRO126" s="403"/>
      <c r="LSA126" s="727"/>
      <c r="LSD126" s="403"/>
      <c r="LSE126" s="403"/>
      <c r="LSQ126" s="727"/>
      <c r="LST126" s="403"/>
      <c r="LSU126" s="403"/>
      <c r="LTG126" s="727"/>
      <c r="LTJ126" s="403"/>
      <c r="LTK126" s="403"/>
      <c r="LTW126" s="727"/>
      <c r="LTZ126" s="403"/>
      <c r="LUA126" s="403"/>
      <c r="LUM126" s="727"/>
      <c r="LUP126" s="403"/>
      <c r="LUQ126" s="403"/>
      <c r="LVC126" s="727"/>
      <c r="LVF126" s="403"/>
      <c r="LVG126" s="403"/>
      <c r="LVS126" s="727"/>
      <c r="LVV126" s="403"/>
      <c r="LVW126" s="403"/>
      <c r="LWI126" s="727"/>
      <c r="LWL126" s="403"/>
      <c r="LWM126" s="403"/>
      <c r="LWY126" s="727"/>
      <c r="LXB126" s="403"/>
      <c r="LXC126" s="403"/>
      <c r="LXO126" s="727"/>
      <c r="LXR126" s="403"/>
      <c r="LXS126" s="403"/>
      <c r="LYE126" s="727"/>
      <c r="LYH126" s="403"/>
      <c r="LYI126" s="403"/>
      <c r="LYU126" s="727"/>
      <c r="LYX126" s="403"/>
      <c r="LYY126" s="403"/>
      <c r="LZK126" s="727"/>
      <c r="LZN126" s="403"/>
      <c r="LZO126" s="403"/>
      <c r="MAA126" s="727"/>
      <c r="MAD126" s="403"/>
      <c r="MAE126" s="403"/>
      <c r="MAQ126" s="727"/>
      <c r="MAT126" s="403"/>
      <c r="MAU126" s="403"/>
      <c r="MBG126" s="727"/>
      <c r="MBJ126" s="403"/>
      <c r="MBK126" s="403"/>
      <c r="MBW126" s="727"/>
      <c r="MBZ126" s="403"/>
      <c r="MCA126" s="403"/>
      <c r="MCM126" s="727"/>
      <c r="MCP126" s="403"/>
      <c r="MCQ126" s="403"/>
      <c r="MDC126" s="727"/>
      <c r="MDF126" s="403"/>
      <c r="MDG126" s="403"/>
      <c r="MDS126" s="727"/>
      <c r="MDV126" s="403"/>
      <c r="MDW126" s="403"/>
      <c r="MEI126" s="727"/>
      <c r="MEL126" s="403"/>
      <c r="MEM126" s="403"/>
      <c r="MEY126" s="727"/>
      <c r="MFB126" s="403"/>
      <c r="MFC126" s="403"/>
      <c r="MFO126" s="727"/>
      <c r="MFR126" s="403"/>
      <c r="MFS126" s="403"/>
      <c r="MGE126" s="727"/>
      <c r="MGH126" s="403"/>
      <c r="MGI126" s="403"/>
      <c r="MGU126" s="727"/>
      <c r="MGX126" s="403"/>
      <c r="MGY126" s="403"/>
      <c r="MHK126" s="727"/>
      <c r="MHN126" s="403"/>
      <c r="MHO126" s="403"/>
      <c r="MIA126" s="727"/>
      <c r="MID126" s="403"/>
      <c r="MIE126" s="403"/>
      <c r="MIQ126" s="727"/>
      <c r="MIT126" s="403"/>
      <c r="MIU126" s="403"/>
      <c r="MJG126" s="727"/>
      <c r="MJJ126" s="403"/>
      <c r="MJK126" s="403"/>
      <c r="MJW126" s="727"/>
      <c r="MJZ126" s="403"/>
      <c r="MKA126" s="403"/>
      <c r="MKM126" s="727"/>
      <c r="MKP126" s="403"/>
      <c r="MKQ126" s="403"/>
      <c r="MLC126" s="727"/>
      <c r="MLF126" s="403"/>
      <c r="MLG126" s="403"/>
      <c r="MLS126" s="727"/>
      <c r="MLV126" s="403"/>
      <c r="MLW126" s="403"/>
      <c r="MMI126" s="727"/>
      <c r="MML126" s="403"/>
      <c r="MMM126" s="403"/>
      <c r="MMY126" s="727"/>
      <c r="MNB126" s="403"/>
      <c r="MNC126" s="403"/>
      <c r="MNO126" s="727"/>
      <c r="MNR126" s="403"/>
      <c r="MNS126" s="403"/>
      <c r="MOE126" s="727"/>
      <c r="MOH126" s="403"/>
      <c r="MOI126" s="403"/>
      <c r="MOU126" s="727"/>
      <c r="MOX126" s="403"/>
      <c r="MOY126" s="403"/>
      <c r="MPK126" s="727"/>
      <c r="MPN126" s="403"/>
      <c r="MPO126" s="403"/>
      <c r="MQA126" s="727"/>
      <c r="MQD126" s="403"/>
      <c r="MQE126" s="403"/>
      <c r="MQQ126" s="727"/>
      <c r="MQT126" s="403"/>
      <c r="MQU126" s="403"/>
      <c r="MRG126" s="727"/>
      <c r="MRJ126" s="403"/>
      <c r="MRK126" s="403"/>
      <c r="MRW126" s="727"/>
      <c r="MRZ126" s="403"/>
      <c r="MSA126" s="403"/>
      <c r="MSM126" s="727"/>
      <c r="MSP126" s="403"/>
      <c r="MSQ126" s="403"/>
      <c r="MTC126" s="727"/>
      <c r="MTF126" s="403"/>
      <c r="MTG126" s="403"/>
      <c r="MTS126" s="727"/>
      <c r="MTV126" s="403"/>
      <c r="MTW126" s="403"/>
      <c r="MUI126" s="727"/>
      <c r="MUL126" s="403"/>
      <c r="MUM126" s="403"/>
      <c r="MUY126" s="727"/>
      <c r="MVB126" s="403"/>
      <c r="MVC126" s="403"/>
      <c r="MVO126" s="727"/>
      <c r="MVR126" s="403"/>
      <c r="MVS126" s="403"/>
      <c r="MWE126" s="727"/>
      <c r="MWH126" s="403"/>
      <c r="MWI126" s="403"/>
      <c r="MWU126" s="727"/>
      <c r="MWX126" s="403"/>
      <c r="MWY126" s="403"/>
      <c r="MXK126" s="727"/>
      <c r="MXN126" s="403"/>
      <c r="MXO126" s="403"/>
      <c r="MYA126" s="727"/>
      <c r="MYD126" s="403"/>
      <c r="MYE126" s="403"/>
      <c r="MYQ126" s="727"/>
      <c r="MYT126" s="403"/>
      <c r="MYU126" s="403"/>
      <c r="MZG126" s="727"/>
      <c r="MZJ126" s="403"/>
      <c r="MZK126" s="403"/>
      <c r="MZW126" s="727"/>
      <c r="MZZ126" s="403"/>
      <c r="NAA126" s="403"/>
      <c r="NAM126" s="727"/>
      <c r="NAP126" s="403"/>
      <c r="NAQ126" s="403"/>
      <c r="NBC126" s="727"/>
      <c r="NBF126" s="403"/>
      <c r="NBG126" s="403"/>
      <c r="NBS126" s="727"/>
      <c r="NBV126" s="403"/>
      <c r="NBW126" s="403"/>
      <c r="NCI126" s="727"/>
      <c r="NCL126" s="403"/>
      <c r="NCM126" s="403"/>
      <c r="NCY126" s="727"/>
      <c r="NDB126" s="403"/>
      <c r="NDC126" s="403"/>
      <c r="NDO126" s="727"/>
      <c r="NDR126" s="403"/>
      <c r="NDS126" s="403"/>
      <c r="NEE126" s="727"/>
      <c r="NEH126" s="403"/>
      <c r="NEI126" s="403"/>
      <c r="NEU126" s="727"/>
      <c r="NEX126" s="403"/>
      <c r="NEY126" s="403"/>
      <c r="NFK126" s="727"/>
      <c r="NFN126" s="403"/>
      <c r="NFO126" s="403"/>
      <c r="NGA126" s="727"/>
      <c r="NGD126" s="403"/>
      <c r="NGE126" s="403"/>
      <c r="NGQ126" s="727"/>
      <c r="NGT126" s="403"/>
      <c r="NGU126" s="403"/>
      <c r="NHG126" s="727"/>
      <c r="NHJ126" s="403"/>
      <c r="NHK126" s="403"/>
      <c r="NHW126" s="727"/>
      <c r="NHZ126" s="403"/>
      <c r="NIA126" s="403"/>
      <c r="NIM126" s="727"/>
      <c r="NIP126" s="403"/>
      <c r="NIQ126" s="403"/>
      <c r="NJC126" s="727"/>
      <c r="NJF126" s="403"/>
      <c r="NJG126" s="403"/>
      <c r="NJS126" s="727"/>
      <c r="NJV126" s="403"/>
      <c r="NJW126" s="403"/>
      <c r="NKI126" s="727"/>
      <c r="NKL126" s="403"/>
      <c r="NKM126" s="403"/>
      <c r="NKY126" s="727"/>
      <c r="NLB126" s="403"/>
      <c r="NLC126" s="403"/>
      <c r="NLO126" s="727"/>
      <c r="NLR126" s="403"/>
      <c r="NLS126" s="403"/>
      <c r="NME126" s="727"/>
      <c r="NMH126" s="403"/>
      <c r="NMI126" s="403"/>
      <c r="NMU126" s="727"/>
      <c r="NMX126" s="403"/>
      <c r="NMY126" s="403"/>
      <c r="NNK126" s="727"/>
      <c r="NNN126" s="403"/>
      <c r="NNO126" s="403"/>
      <c r="NOA126" s="727"/>
      <c r="NOD126" s="403"/>
      <c r="NOE126" s="403"/>
      <c r="NOQ126" s="727"/>
      <c r="NOT126" s="403"/>
      <c r="NOU126" s="403"/>
      <c r="NPG126" s="727"/>
      <c r="NPJ126" s="403"/>
      <c r="NPK126" s="403"/>
      <c r="NPW126" s="727"/>
      <c r="NPZ126" s="403"/>
      <c r="NQA126" s="403"/>
      <c r="NQM126" s="727"/>
      <c r="NQP126" s="403"/>
      <c r="NQQ126" s="403"/>
      <c r="NRC126" s="727"/>
      <c r="NRF126" s="403"/>
      <c r="NRG126" s="403"/>
      <c r="NRS126" s="727"/>
      <c r="NRV126" s="403"/>
      <c r="NRW126" s="403"/>
      <c r="NSI126" s="727"/>
      <c r="NSL126" s="403"/>
      <c r="NSM126" s="403"/>
      <c r="NSY126" s="727"/>
      <c r="NTB126" s="403"/>
      <c r="NTC126" s="403"/>
      <c r="NTO126" s="727"/>
      <c r="NTR126" s="403"/>
      <c r="NTS126" s="403"/>
      <c r="NUE126" s="727"/>
      <c r="NUH126" s="403"/>
      <c r="NUI126" s="403"/>
      <c r="NUU126" s="727"/>
      <c r="NUX126" s="403"/>
      <c r="NUY126" s="403"/>
      <c r="NVK126" s="727"/>
      <c r="NVN126" s="403"/>
      <c r="NVO126" s="403"/>
      <c r="NWA126" s="727"/>
      <c r="NWD126" s="403"/>
      <c r="NWE126" s="403"/>
      <c r="NWQ126" s="727"/>
      <c r="NWT126" s="403"/>
      <c r="NWU126" s="403"/>
      <c r="NXG126" s="727"/>
      <c r="NXJ126" s="403"/>
      <c r="NXK126" s="403"/>
      <c r="NXW126" s="727"/>
      <c r="NXZ126" s="403"/>
      <c r="NYA126" s="403"/>
      <c r="NYM126" s="727"/>
      <c r="NYP126" s="403"/>
      <c r="NYQ126" s="403"/>
      <c r="NZC126" s="727"/>
      <c r="NZF126" s="403"/>
      <c r="NZG126" s="403"/>
      <c r="NZS126" s="727"/>
      <c r="NZV126" s="403"/>
      <c r="NZW126" s="403"/>
      <c r="OAI126" s="727"/>
      <c r="OAL126" s="403"/>
      <c r="OAM126" s="403"/>
      <c r="OAY126" s="727"/>
      <c r="OBB126" s="403"/>
      <c r="OBC126" s="403"/>
      <c r="OBO126" s="727"/>
      <c r="OBR126" s="403"/>
      <c r="OBS126" s="403"/>
      <c r="OCE126" s="727"/>
      <c r="OCH126" s="403"/>
      <c r="OCI126" s="403"/>
      <c r="OCU126" s="727"/>
      <c r="OCX126" s="403"/>
      <c r="OCY126" s="403"/>
      <c r="ODK126" s="727"/>
      <c r="ODN126" s="403"/>
      <c r="ODO126" s="403"/>
      <c r="OEA126" s="727"/>
      <c r="OED126" s="403"/>
      <c r="OEE126" s="403"/>
      <c r="OEQ126" s="727"/>
      <c r="OET126" s="403"/>
      <c r="OEU126" s="403"/>
      <c r="OFG126" s="727"/>
      <c r="OFJ126" s="403"/>
      <c r="OFK126" s="403"/>
      <c r="OFW126" s="727"/>
      <c r="OFZ126" s="403"/>
      <c r="OGA126" s="403"/>
      <c r="OGM126" s="727"/>
      <c r="OGP126" s="403"/>
      <c r="OGQ126" s="403"/>
      <c r="OHC126" s="727"/>
      <c r="OHF126" s="403"/>
      <c r="OHG126" s="403"/>
      <c r="OHS126" s="727"/>
      <c r="OHV126" s="403"/>
      <c r="OHW126" s="403"/>
      <c r="OII126" s="727"/>
      <c r="OIL126" s="403"/>
      <c r="OIM126" s="403"/>
      <c r="OIY126" s="727"/>
      <c r="OJB126" s="403"/>
      <c r="OJC126" s="403"/>
      <c r="OJO126" s="727"/>
      <c r="OJR126" s="403"/>
      <c r="OJS126" s="403"/>
      <c r="OKE126" s="727"/>
      <c r="OKH126" s="403"/>
      <c r="OKI126" s="403"/>
      <c r="OKU126" s="727"/>
      <c r="OKX126" s="403"/>
      <c r="OKY126" s="403"/>
      <c r="OLK126" s="727"/>
      <c r="OLN126" s="403"/>
      <c r="OLO126" s="403"/>
      <c r="OMA126" s="727"/>
      <c r="OMD126" s="403"/>
      <c r="OME126" s="403"/>
      <c r="OMQ126" s="727"/>
      <c r="OMT126" s="403"/>
      <c r="OMU126" s="403"/>
      <c r="ONG126" s="727"/>
      <c r="ONJ126" s="403"/>
      <c r="ONK126" s="403"/>
      <c r="ONW126" s="727"/>
      <c r="ONZ126" s="403"/>
      <c r="OOA126" s="403"/>
      <c r="OOM126" s="727"/>
      <c r="OOP126" s="403"/>
      <c r="OOQ126" s="403"/>
      <c r="OPC126" s="727"/>
      <c r="OPF126" s="403"/>
      <c r="OPG126" s="403"/>
      <c r="OPS126" s="727"/>
      <c r="OPV126" s="403"/>
      <c r="OPW126" s="403"/>
      <c r="OQI126" s="727"/>
      <c r="OQL126" s="403"/>
      <c r="OQM126" s="403"/>
      <c r="OQY126" s="727"/>
      <c r="ORB126" s="403"/>
      <c r="ORC126" s="403"/>
      <c r="ORO126" s="727"/>
      <c r="ORR126" s="403"/>
      <c r="ORS126" s="403"/>
      <c r="OSE126" s="727"/>
      <c r="OSH126" s="403"/>
      <c r="OSI126" s="403"/>
      <c r="OSU126" s="727"/>
      <c r="OSX126" s="403"/>
      <c r="OSY126" s="403"/>
      <c r="OTK126" s="727"/>
      <c r="OTN126" s="403"/>
      <c r="OTO126" s="403"/>
      <c r="OUA126" s="727"/>
      <c r="OUD126" s="403"/>
      <c r="OUE126" s="403"/>
      <c r="OUQ126" s="727"/>
      <c r="OUT126" s="403"/>
      <c r="OUU126" s="403"/>
      <c r="OVG126" s="727"/>
      <c r="OVJ126" s="403"/>
      <c r="OVK126" s="403"/>
      <c r="OVW126" s="727"/>
      <c r="OVZ126" s="403"/>
      <c r="OWA126" s="403"/>
      <c r="OWM126" s="727"/>
      <c r="OWP126" s="403"/>
      <c r="OWQ126" s="403"/>
      <c r="OXC126" s="727"/>
      <c r="OXF126" s="403"/>
      <c r="OXG126" s="403"/>
      <c r="OXS126" s="727"/>
      <c r="OXV126" s="403"/>
      <c r="OXW126" s="403"/>
      <c r="OYI126" s="727"/>
      <c r="OYL126" s="403"/>
      <c r="OYM126" s="403"/>
      <c r="OYY126" s="727"/>
      <c r="OZB126" s="403"/>
      <c r="OZC126" s="403"/>
      <c r="OZO126" s="727"/>
      <c r="OZR126" s="403"/>
      <c r="OZS126" s="403"/>
      <c r="PAE126" s="727"/>
      <c r="PAH126" s="403"/>
      <c r="PAI126" s="403"/>
      <c r="PAU126" s="727"/>
      <c r="PAX126" s="403"/>
      <c r="PAY126" s="403"/>
      <c r="PBK126" s="727"/>
      <c r="PBN126" s="403"/>
      <c r="PBO126" s="403"/>
      <c r="PCA126" s="727"/>
      <c r="PCD126" s="403"/>
      <c r="PCE126" s="403"/>
      <c r="PCQ126" s="727"/>
      <c r="PCT126" s="403"/>
      <c r="PCU126" s="403"/>
      <c r="PDG126" s="727"/>
      <c r="PDJ126" s="403"/>
      <c r="PDK126" s="403"/>
      <c r="PDW126" s="727"/>
      <c r="PDZ126" s="403"/>
      <c r="PEA126" s="403"/>
      <c r="PEM126" s="727"/>
      <c r="PEP126" s="403"/>
      <c r="PEQ126" s="403"/>
      <c r="PFC126" s="727"/>
      <c r="PFF126" s="403"/>
      <c r="PFG126" s="403"/>
      <c r="PFS126" s="727"/>
      <c r="PFV126" s="403"/>
      <c r="PFW126" s="403"/>
      <c r="PGI126" s="727"/>
      <c r="PGL126" s="403"/>
      <c r="PGM126" s="403"/>
      <c r="PGY126" s="727"/>
      <c r="PHB126" s="403"/>
      <c r="PHC126" s="403"/>
      <c r="PHO126" s="727"/>
      <c r="PHR126" s="403"/>
      <c r="PHS126" s="403"/>
      <c r="PIE126" s="727"/>
      <c r="PIH126" s="403"/>
      <c r="PII126" s="403"/>
      <c r="PIU126" s="727"/>
      <c r="PIX126" s="403"/>
      <c r="PIY126" s="403"/>
      <c r="PJK126" s="727"/>
      <c r="PJN126" s="403"/>
      <c r="PJO126" s="403"/>
      <c r="PKA126" s="727"/>
      <c r="PKD126" s="403"/>
      <c r="PKE126" s="403"/>
      <c r="PKQ126" s="727"/>
      <c r="PKT126" s="403"/>
      <c r="PKU126" s="403"/>
      <c r="PLG126" s="727"/>
      <c r="PLJ126" s="403"/>
      <c r="PLK126" s="403"/>
      <c r="PLW126" s="727"/>
      <c r="PLZ126" s="403"/>
      <c r="PMA126" s="403"/>
      <c r="PMM126" s="727"/>
      <c r="PMP126" s="403"/>
      <c r="PMQ126" s="403"/>
      <c r="PNC126" s="727"/>
      <c r="PNF126" s="403"/>
      <c r="PNG126" s="403"/>
      <c r="PNS126" s="727"/>
      <c r="PNV126" s="403"/>
      <c r="PNW126" s="403"/>
      <c r="POI126" s="727"/>
      <c r="POL126" s="403"/>
      <c r="POM126" s="403"/>
      <c r="POY126" s="727"/>
      <c r="PPB126" s="403"/>
      <c r="PPC126" s="403"/>
      <c r="PPO126" s="727"/>
      <c r="PPR126" s="403"/>
      <c r="PPS126" s="403"/>
      <c r="PQE126" s="727"/>
      <c r="PQH126" s="403"/>
      <c r="PQI126" s="403"/>
      <c r="PQU126" s="727"/>
      <c r="PQX126" s="403"/>
      <c r="PQY126" s="403"/>
      <c r="PRK126" s="727"/>
      <c r="PRN126" s="403"/>
      <c r="PRO126" s="403"/>
      <c r="PSA126" s="727"/>
      <c r="PSD126" s="403"/>
      <c r="PSE126" s="403"/>
      <c r="PSQ126" s="727"/>
      <c r="PST126" s="403"/>
      <c r="PSU126" s="403"/>
      <c r="PTG126" s="727"/>
      <c r="PTJ126" s="403"/>
      <c r="PTK126" s="403"/>
      <c r="PTW126" s="727"/>
      <c r="PTZ126" s="403"/>
      <c r="PUA126" s="403"/>
      <c r="PUM126" s="727"/>
      <c r="PUP126" s="403"/>
      <c r="PUQ126" s="403"/>
      <c r="PVC126" s="727"/>
      <c r="PVF126" s="403"/>
      <c r="PVG126" s="403"/>
      <c r="PVS126" s="727"/>
      <c r="PVV126" s="403"/>
      <c r="PVW126" s="403"/>
      <c r="PWI126" s="727"/>
      <c r="PWL126" s="403"/>
      <c r="PWM126" s="403"/>
      <c r="PWY126" s="727"/>
      <c r="PXB126" s="403"/>
      <c r="PXC126" s="403"/>
      <c r="PXO126" s="727"/>
      <c r="PXR126" s="403"/>
      <c r="PXS126" s="403"/>
      <c r="PYE126" s="727"/>
      <c r="PYH126" s="403"/>
      <c r="PYI126" s="403"/>
      <c r="PYU126" s="727"/>
      <c r="PYX126" s="403"/>
      <c r="PYY126" s="403"/>
      <c r="PZK126" s="727"/>
      <c r="PZN126" s="403"/>
      <c r="PZO126" s="403"/>
      <c r="QAA126" s="727"/>
      <c r="QAD126" s="403"/>
      <c r="QAE126" s="403"/>
      <c r="QAQ126" s="727"/>
      <c r="QAT126" s="403"/>
      <c r="QAU126" s="403"/>
      <c r="QBG126" s="727"/>
      <c r="QBJ126" s="403"/>
      <c r="QBK126" s="403"/>
      <c r="QBW126" s="727"/>
      <c r="QBZ126" s="403"/>
      <c r="QCA126" s="403"/>
      <c r="QCM126" s="727"/>
      <c r="QCP126" s="403"/>
      <c r="QCQ126" s="403"/>
      <c r="QDC126" s="727"/>
      <c r="QDF126" s="403"/>
      <c r="QDG126" s="403"/>
      <c r="QDS126" s="727"/>
      <c r="QDV126" s="403"/>
      <c r="QDW126" s="403"/>
      <c r="QEI126" s="727"/>
      <c r="QEL126" s="403"/>
      <c r="QEM126" s="403"/>
      <c r="QEY126" s="727"/>
      <c r="QFB126" s="403"/>
      <c r="QFC126" s="403"/>
      <c r="QFO126" s="727"/>
      <c r="QFR126" s="403"/>
      <c r="QFS126" s="403"/>
      <c r="QGE126" s="727"/>
      <c r="QGH126" s="403"/>
      <c r="QGI126" s="403"/>
      <c r="QGU126" s="727"/>
      <c r="QGX126" s="403"/>
      <c r="QGY126" s="403"/>
      <c r="QHK126" s="727"/>
      <c r="QHN126" s="403"/>
      <c r="QHO126" s="403"/>
      <c r="QIA126" s="727"/>
      <c r="QID126" s="403"/>
      <c r="QIE126" s="403"/>
      <c r="QIQ126" s="727"/>
      <c r="QIT126" s="403"/>
      <c r="QIU126" s="403"/>
      <c r="QJG126" s="727"/>
      <c r="QJJ126" s="403"/>
      <c r="QJK126" s="403"/>
      <c r="QJW126" s="727"/>
      <c r="QJZ126" s="403"/>
      <c r="QKA126" s="403"/>
      <c r="QKM126" s="727"/>
      <c r="QKP126" s="403"/>
      <c r="QKQ126" s="403"/>
      <c r="QLC126" s="727"/>
      <c r="QLF126" s="403"/>
      <c r="QLG126" s="403"/>
      <c r="QLS126" s="727"/>
      <c r="QLV126" s="403"/>
      <c r="QLW126" s="403"/>
      <c r="QMI126" s="727"/>
      <c r="QML126" s="403"/>
      <c r="QMM126" s="403"/>
      <c r="QMY126" s="727"/>
      <c r="QNB126" s="403"/>
      <c r="QNC126" s="403"/>
      <c r="QNO126" s="727"/>
      <c r="QNR126" s="403"/>
      <c r="QNS126" s="403"/>
      <c r="QOE126" s="727"/>
      <c r="QOH126" s="403"/>
      <c r="QOI126" s="403"/>
      <c r="QOU126" s="727"/>
      <c r="QOX126" s="403"/>
      <c r="QOY126" s="403"/>
      <c r="QPK126" s="727"/>
      <c r="QPN126" s="403"/>
      <c r="QPO126" s="403"/>
      <c r="QQA126" s="727"/>
      <c r="QQD126" s="403"/>
      <c r="QQE126" s="403"/>
      <c r="QQQ126" s="727"/>
      <c r="QQT126" s="403"/>
      <c r="QQU126" s="403"/>
      <c r="QRG126" s="727"/>
      <c r="QRJ126" s="403"/>
      <c r="QRK126" s="403"/>
      <c r="QRW126" s="727"/>
      <c r="QRZ126" s="403"/>
      <c r="QSA126" s="403"/>
      <c r="QSM126" s="727"/>
      <c r="QSP126" s="403"/>
      <c r="QSQ126" s="403"/>
      <c r="QTC126" s="727"/>
      <c r="QTF126" s="403"/>
      <c r="QTG126" s="403"/>
      <c r="QTS126" s="727"/>
      <c r="QTV126" s="403"/>
      <c r="QTW126" s="403"/>
      <c r="QUI126" s="727"/>
      <c r="QUL126" s="403"/>
      <c r="QUM126" s="403"/>
      <c r="QUY126" s="727"/>
      <c r="QVB126" s="403"/>
      <c r="QVC126" s="403"/>
      <c r="QVO126" s="727"/>
      <c r="QVR126" s="403"/>
      <c r="QVS126" s="403"/>
      <c r="QWE126" s="727"/>
      <c r="QWH126" s="403"/>
      <c r="QWI126" s="403"/>
      <c r="QWU126" s="727"/>
      <c r="QWX126" s="403"/>
      <c r="QWY126" s="403"/>
      <c r="QXK126" s="727"/>
      <c r="QXN126" s="403"/>
      <c r="QXO126" s="403"/>
      <c r="QYA126" s="727"/>
      <c r="QYD126" s="403"/>
      <c r="QYE126" s="403"/>
      <c r="QYQ126" s="727"/>
      <c r="QYT126" s="403"/>
      <c r="QYU126" s="403"/>
      <c r="QZG126" s="727"/>
      <c r="QZJ126" s="403"/>
      <c r="QZK126" s="403"/>
      <c r="QZW126" s="727"/>
      <c r="QZZ126" s="403"/>
      <c r="RAA126" s="403"/>
      <c r="RAM126" s="727"/>
      <c r="RAP126" s="403"/>
      <c r="RAQ126" s="403"/>
      <c r="RBC126" s="727"/>
      <c r="RBF126" s="403"/>
      <c r="RBG126" s="403"/>
      <c r="RBS126" s="727"/>
      <c r="RBV126" s="403"/>
      <c r="RBW126" s="403"/>
      <c r="RCI126" s="727"/>
      <c r="RCL126" s="403"/>
      <c r="RCM126" s="403"/>
      <c r="RCY126" s="727"/>
      <c r="RDB126" s="403"/>
      <c r="RDC126" s="403"/>
      <c r="RDO126" s="727"/>
      <c r="RDR126" s="403"/>
      <c r="RDS126" s="403"/>
      <c r="REE126" s="727"/>
      <c r="REH126" s="403"/>
      <c r="REI126" s="403"/>
      <c r="REU126" s="727"/>
      <c r="REX126" s="403"/>
      <c r="REY126" s="403"/>
      <c r="RFK126" s="727"/>
      <c r="RFN126" s="403"/>
      <c r="RFO126" s="403"/>
      <c r="RGA126" s="727"/>
      <c r="RGD126" s="403"/>
      <c r="RGE126" s="403"/>
      <c r="RGQ126" s="727"/>
      <c r="RGT126" s="403"/>
      <c r="RGU126" s="403"/>
      <c r="RHG126" s="727"/>
      <c r="RHJ126" s="403"/>
      <c r="RHK126" s="403"/>
      <c r="RHW126" s="727"/>
      <c r="RHZ126" s="403"/>
      <c r="RIA126" s="403"/>
      <c r="RIM126" s="727"/>
      <c r="RIP126" s="403"/>
      <c r="RIQ126" s="403"/>
      <c r="RJC126" s="727"/>
      <c r="RJF126" s="403"/>
      <c r="RJG126" s="403"/>
      <c r="RJS126" s="727"/>
      <c r="RJV126" s="403"/>
      <c r="RJW126" s="403"/>
      <c r="RKI126" s="727"/>
      <c r="RKL126" s="403"/>
      <c r="RKM126" s="403"/>
      <c r="RKY126" s="727"/>
      <c r="RLB126" s="403"/>
      <c r="RLC126" s="403"/>
      <c r="RLO126" s="727"/>
      <c r="RLR126" s="403"/>
      <c r="RLS126" s="403"/>
      <c r="RME126" s="727"/>
      <c r="RMH126" s="403"/>
      <c r="RMI126" s="403"/>
      <c r="RMU126" s="727"/>
      <c r="RMX126" s="403"/>
      <c r="RMY126" s="403"/>
      <c r="RNK126" s="727"/>
      <c r="RNN126" s="403"/>
      <c r="RNO126" s="403"/>
      <c r="ROA126" s="727"/>
      <c r="ROD126" s="403"/>
      <c r="ROE126" s="403"/>
      <c r="ROQ126" s="727"/>
      <c r="ROT126" s="403"/>
      <c r="ROU126" s="403"/>
      <c r="RPG126" s="727"/>
      <c r="RPJ126" s="403"/>
      <c r="RPK126" s="403"/>
      <c r="RPW126" s="727"/>
      <c r="RPZ126" s="403"/>
      <c r="RQA126" s="403"/>
      <c r="RQM126" s="727"/>
      <c r="RQP126" s="403"/>
      <c r="RQQ126" s="403"/>
      <c r="RRC126" s="727"/>
      <c r="RRF126" s="403"/>
      <c r="RRG126" s="403"/>
      <c r="RRS126" s="727"/>
      <c r="RRV126" s="403"/>
      <c r="RRW126" s="403"/>
      <c r="RSI126" s="727"/>
      <c r="RSL126" s="403"/>
      <c r="RSM126" s="403"/>
      <c r="RSY126" s="727"/>
      <c r="RTB126" s="403"/>
      <c r="RTC126" s="403"/>
      <c r="RTO126" s="727"/>
      <c r="RTR126" s="403"/>
      <c r="RTS126" s="403"/>
      <c r="RUE126" s="727"/>
      <c r="RUH126" s="403"/>
      <c r="RUI126" s="403"/>
      <c r="RUU126" s="727"/>
      <c r="RUX126" s="403"/>
      <c r="RUY126" s="403"/>
      <c r="RVK126" s="727"/>
      <c r="RVN126" s="403"/>
      <c r="RVO126" s="403"/>
      <c r="RWA126" s="727"/>
      <c r="RWD126" s="403"/>
      <c r="RWE126" s="403"/>
      <c r="RWQ126" s="727"/>
      <c r="RWT126" s="403"/>
      <c r="RWU126" s="403"/>
      <c r="RXG126" s="727"/>
      <c r="RXJ126" s="403"/>
      <c r="RXK126" s="403"/>
      <c r="RXW126" s="727"/>
      <c r="RXZ126" s="403"/>
      <c r="RYA126" s="403"/>
      <c r="RYM126" s="727"/>
      <c r="RYP126" s="403"/>
      <c r="RYQ126" s="403"/>
      <c r="RZC126" s="727"/>
      <c r="RZF126" s="403"/>
      <c r="RZG126" s="403"/>
      <c r="RZS126" s="727"/>
      <c r="RZV126" s="403"/>
      <c r="RZW126" s="403"/>
      <c r="SAI126" s="727"/>
      <c r="SAL126" s="403"/>
      <c r="SAM126" s="403"/>
      <c r="SAY126" s="727"/>
      <c r="SBB126" s="403"/>
      <c r="SBC126" s="403"/>
      <c r="SBO126" s="727"/>
      <c r="SBR126" s="403"/>
      <c r="SBS126" s="403"/>
      <c r="SCE126" s="727"/>
      <c r="SCH126" s="403"/>
      <c r="SCI126" s="403"/>
      <c r="SCU126" s="727"/>
      <c r="SCX126" s="403"/>
      <c r="SCY126" s="403"/>
      <c r="SDK126" s="727"/>
      <c r="SDN126" s="403"/>
      <c r="SDO126" s="403"/>
      <c r="SEA126" s="727"/>
      <c r="SED126" s="403"/>
      <c r="SEE126" s="403"/>
      <c r="SEQ126" s="727"/>
      <c r="SET126" s="403"/>
      <c r="SEU126" s="403"/>
      <c r="SFG126" s="727"/>
      <c r="SFJ126" s="403"/>
      <c r="SFK126" s="403"/>
      <c r="SFW126" s="727"/>
      <c r="SFZ126" s="403"/>
      <c r="SGA126" s="403"/>
      <c r="SGM126" s="727"/>
      <c r="SGP126" s="403"/>
      <c r="SGQ126" s="403"/>
      <c r="SHC126" s="727"/>
      <c r="SHF126" s="403"/>
      <c r="SHG126" s="403"/>
      <c r="SHS126" s="727"/>
      <c r="SHV126" s="403"/>
      <c r="SHW126" s="403"/>
      <c r="SII126" s="727"/>
      <c r="SIL126" s="403"/>
      <c r="SIM126" s="403"/>
      <c r="SIY126" s="727"/>
      <c r="SJB126" s="403"/>
      <c r="SJC126" s="403"/>
      <c r="SJO126" s="727"/>
      <c r="SJR126" s="403"/>
      <c r="SJS126" s="403"/>
      <c r="SKE126" s="727"/>
      <c r="SKH126" s="403"/>
      <c r="SKI126" s="403"/>
      <c r="SKU126" s="727"/>
      <c r="SKX126" s="403"/>
      <c r="SKY126" s="403"/>
      <c r="SLK126" s="727"/>
      <c r="SLN126" s="403"/>
      <c r="SLO126" s="403"/>
      <c r="SMA126" s="727"/>
      <c r="SMD126" s="403"/>
      <c r="SME126" s="403"/>
      <c r="SMQ126" s="727"/>
      <c r="SMT126" s="403"/>
      <c r="SMU126" s="403"/>
      <c r="SNG126" s="727"/>
      <c r="SNJ126" s="403"/>
      <c r="SNK126" s="403"/>
      <c r="SNW126" s="727"/>
      <c r="SNZ126" s="403"/>
      <c r="SOA126" s="403"/>
      <c r="SOM126" s="727"/>
      <c r="SOP126" s="403"/>
      <c r="SOQ126" s="403"/>
      <c r="SPC126" s="727"/>
      <c r="SPF126" s="403"/>
      <c r="SPG126" s="403"/>
      <c r="SPS126" s="727"/>
      <c r="SPV126" s="403"/>
      <c r="SPW126" s="403"/>
      <c r="SQI126" s="727"/>
      <c r="SQL126" s="403"/>
      <c r="SQM126" s="403"/>
      <c r="SQY126" s="727"/>
      <c r="SRB126" s="403"/>
      <c r="SRC126" s="403"/>
      <c r="SRO126" s="727"/>
      <c r="SRR126" s="403"/>
      <c r="SRS126" s="403"/>
      <c r="SSE126" s="727"/>
      <c r="SSH126" s="403"/>
      <c r="SSI126" s="403"/>
      <c r="SSU126" s="727"/>
      <c r="SSX126" s="403"/>
      <c r="SSY126" s="403"/>
      <c r="STK126" s="727"/>
      <c r="STN126" s="403"/>
      <c r="STO126" s="403"/>
      <c r="SUA126" s="727"/>
      <c r="SUD126" s="403"/>
      <c r="SUE126" s="403"/>
      <c r="SUQ126" s="727"/>
      <c r="SUT126" s="403"/>
      <c r="SUU126" s="403"/>
      <c r="SVG126" s="727"/>
      <c r="SVJ126" s="403"/>
      <c r="SVK126" s="403"/>
      <c r="SVW126" s="727"/>
      <c r="SVZ126" s="403"/>
      <c r="SWA126" s="403"/>
      <c r="SWM126" s="727"/>
      <c r="SWP126" s="403"/>
      <c r="SWQ126" s="403"/>
      <c r="SXC126" s="727"/>
      <c r="SXF126" s="403"/>
      <c r="SXG126" s="403"/>
      <c r="SXS126" s="727"/>
      <c r="SXV126" s="403"/>
      <c r="SXW126" s="403"/>
      <c r="SYI126" s="727"/>
      <c r="SYL126" s="403"/>
      <c r="SYM126" s="403"/>
      <c r="SYY126" s="727"/>
      <c r="SZB126" s="403"/>
      <c r="SZC126" s="403"/>
      <c r="SZO126" s="727"/>
      <c r="SZR126" s="403"/>
      <c r="SZS126" s="403"/>
      <c r="TAE126" s="727"/>
      <c r="TAH126" s="403"/>
      <c r="TAI126" s="403"/>
      <c r="TAU126" s="727"/>
      <c r="TAX126" s="403"/>
      <c r="TAY126" s="403"/>
      <c r="TBK126" s="727"/>
      <c r="TBN126" s="403"/>
      <c r="TBO126" s="403"/>
      <c r="TCA126" s="727"/>
      <c r="TCD126" s="403"/>
      <c r="TCE126" s="403"/>
      <c r="TCQ126" s="727"/>
      <c r="TCT126" s="403"/>
      <c r="TCU126" s="403"/>
      <c r="TDG126" s="727"/>
      <c r="TDJ126" s="403"/>
      <c r="TDK126" s="403"/>
      <c r="TDW126" s="727"/>
      <c r="TDZ126" s="403"/>
      <c r="TEA126" s="403"/>
      <c r="TEM126" s="727"/>
      <c r="TEP126" s="403"/>
      <c r="TEQ126" s="403"/>
      <c r="TFC126" s="727"/>
      <c r="TFF126" s="403"/>
      <c r="TFG126" s="403"/>
      <c r="TFS126" s="727"/>
      <c r="TFV126" s="403"/>
      <c r="TFW126" s="403"/>
      <c r="TGI126" s="727"/>
      <c r="TGL126" s="403"/>
      <c r="TGM126" s="403"/>
      <c r="TGY126" s="727"/>
      <c r="THB126" s="403"/>
      <c r="THC126" s="403"/>
      <c r="THO126" s="727"/>
      <c r="THR126" s="403"/>
      <c r="THS126" s="403"/>
      <c r="TIE126" s="727"/>
      <c r="TIH126" s="403"/>
      <c r="TII126" s="403"/>
      <c r="TIU126" s="727"/>
      <c r="TIX126" s="403"/>
      <c r="TIY126" s="403"/>
      <c r="TJK126" s="727"/>
      <c r="TJN126" s="403"/>
      <c r="TJO126" s="403"/>
      <c r="TKA126" s="727"/>
      <c r="TKD126" s="403"/>
      <c r="TKE126" s="403"/>
      <c r="TKQ126" s="727"/>
      <c r="TKT126" s="403"/>
      <c r="TKU126" s="403"/>
      <c r="TLG126" s="727"/>
      <c r="TLJ126" s="403"/>
      <c r="TLK126" s="403"/>
      <c r="TLW126" s="727"/>
      <c r="TLZ126" s="403"/>
      <c r="TMA126" s="403"/>
      <c r="TMM126" s="727"/>
      <c r="TMP126" s="403"/>
      <c r="TMQ126" s="403"/>
      <c r="TNC126" s="727"/>
      <c r="TNF126" s="403"/>
      <c r="TNG126" s="403"/>
      <c r="TNS126" s="727"/>
      <c r="TNV126" s="403"/>
      <c r="TNW126" s="403"/>
      <c r="TOI126" s="727"/>
      <c r="TOL126" s="403"/>
      <c r="TOM126" s="403"/>
      <c r="TOY126" s="727"/>
      <c r="TPB126" s="403"/>
      <c r="TPC126" s="403"/>
      <c r="TPO126" s="727"/>
      <c r="TPR126" s="403"/>
      <c r="TPS126" s="403"/>
      <c r="TQE126" s="727"/>
      <c r="TQH126" s="403"/>
      <c r="TQI126" s="403"/>
      <c r="TQU126" s="727"/>
      <c r="TQX126" s="403"/>
      <c r="TQY126" s="403"/>
      <c r="TRK126" s="727"/>
      <c r="TRN126" s="403"/>
      <c r="TRO126" s="403"/>
      <c r="TSA126" s="727"/>
      <c r="TSD126" s="403"/>
      <c r="TSE126" s="403"/>
      <c r="TSQ126" s="727"/>
      <c r="TST126" s="403"/>
      <c r="TSU126" s="403"/>
      <c r="TTG126" s="727"/>
      <c r="TTJ126" s="403"/>
      <c r="TTK126" s="403"/>
      <c r="TTW126" s="727"/>
      <c r="TTZ126" s="403"/>
      <c r="TUA126" s="403"/>
      <c r="TUM126" s="727"/>
      <c r="TUP126" s="403"/>
      <c r="TUQ126" s="403"/>
      <c r="TVC126" s="727"/>
      <c r="TVF126" s="403"/>
      <c r="TVG126" s="403"/>
      <c r="TVS126" s="727"/>
      <c r="TVV126" s="403"/>
      <c r="TVW126" s="403"/>
      <c r="TWI126" s="727"/>
      <c r="TWL126" s="403"/>
      <c r="TWM126" s="403"/>
      <c r="TWY126" s="727"/>
      <c r="TXB126" s="403"/>
      <c r="TXC126" s="403"/>
      <c r="TXO126" s="727"/>
      <c r="TXR126" s="403"/>
      <c r="TXS126" s="403"/>
      <c r="TYE126" s="727"/>
      <c r="TYH126" s="403"/>
      <c r="TYI126" s="403"/>
      <c r="TYU126" s="727"/>
      <c r="TYX126" s="403"/>
      <c r="TYY126" s="403"/>
      <c r="TZK126" s="727"/>
      <c r="TZN126" s="403"/>
      <c r="TZO126" s="403"/>
      <c r="UAA126" s="727"/>
      <c r="UAD126" s="403"/>
      <c r="UAE126" s="403"/>
      <c r="UAQ126" s="727"/>
      <c r="UAT126" s="403"/>
      <c r="UAU126" s="403"/>
      <c r="UBG126" s="727"/>
      <c r="UBJ126" s="403"/>
      <c r="UBK126" s="403"/>
      <c r="UBW126" s="727"/>
      <c r="UBZ126" s="403"/>
      <c r="UCA126" s="403"/>
      <c r="UCM126" s="727"/>
      <c r="UCP126" s="403"/>
      <c r="UCQ126" s="403"/>
      <c r="UDC126" s="727"/>
      <c r="UDF126" s="403"/>
      <c r="UDG126" s="403"/>
      <c r="UDS126" s="727"/>
      <c r="UDV126" s="403"/>
      <c r="UDW126" s="403"/>
      <c r="UEI126" s="727"/>
      <c r="UEL126" s="403"/>
      <c r="UEM126" s="403"/>
      <c r="UEY126" s="727"/>
      <c r="UFB126" s="403"/>
      <c r="UFC126" s="403"/>
      <c r="UFO126" s="727"/>
      <c r="UFR126" s="403"/>
      <c r="UFS126" s="403"/>
      <c r="UGE126" s="727"/>
      <c r="UGH126" s="403"/>
      <c r="UGI126" s="403"/>
      <c r="UGU126" s="727"/>
      <c r="UGX126" s="403"/>
      <c r="UGY126" s="403"/>
      <c r="UHK126" s="727"/>
      <c r="UHN126" s="403"/>
      <c r="UHO126" s="403"/>
      <c r="UIA126" s="727"/>
      <c r="UID126" s="403"/>
      <c r="UIE126" s="403"/>
      <c r="UIQ126" s="727"/>
      <c r="UIT126" s="403"/>
      <c r="UIU126" s="403"/>
      <c r="UJG126" s="727"/>
      <c r="UJJ126" s="403"/>
      <c r="UJK126" s="403"/>
      <c r="UJW126" s="727"/>
      <c r="UJZ126" s="403"/>
      <c r="UKA126" s="403"/>
      <c r="UKM126" s="727"/>
      <c r="UKP126" s="403"/>
      <c r="UKQ126" s="403"/>
      <c r="ULC126" s="727"/>
      <c r="ULF126" s="403"/>
      <c r="ULG126" s="403"/>
      <c r="ULS126" s="727"/>
      <c r="ULV126" s="403"/>
      <c r="ULW126" s="403"/>
      <c r="UMI126" s="727"/>
      <c r="UML126" s="403"/>
      <c r="UMM126" s="403"/>
      <c r="UMY126" s="727"/>
      <c r="UNB126" s="403"/>
      <c r="UNC126" s="403"/>
      <c r="UNO126" s="727"/>
      <c r="UNR126" s="403"/>
      <c r="UNS126" s="403"/>
      <c r="UOE126" s="727"/>
      <c r="UOH126" s="403"/>
      <c r="UOI126" s="403"/>
      <c r="UOU126" s="727"/>
      <c r="UOX126" s="403"/>
      <c r="UOY126" s="403"/>
      <c r="UPK126" s="727"/>
      <c r="UPN126" s="403"/>
      <c r="UPO126" s="403"/>
      <c r="UQA126" s="727"/>
      <c r="UQD126" s="403"/>
      <c r="UQE126" s="403"/>
      <c r="UQQ126" s="727"/>
      <c r="UQT126" s="403"/>
      <c r="UQU126" s="403"/>
      <c r="URG126" s="727"/>
      <c r="URJ126" s="403"/>
      <c r="URK126" s="403"/>
      <c r="URW126" s="727"/>
      <c r="URZ126" s="403"/>
      <c r="USA126" s="403"/>
      <c r="USM126" s="727"/>
      <c r="USP126" s="403"/>
      <c r="USQ126" s="403"/>
      <c r="UTC126" s="727"/>
      <c r="UTF126" s="403"/>
      <c r="UTG126" s="403"/>
      <c r="UTS126" s="727"/>
      <c r="UTV126" s="403"/>
      <c r="UTW126" s="403"/>
      <c r="UUI126" s="727"/>
      <c r="UUL126" s="403"/>
      <c r="UUM126" s="403"/>
      <c r="UUY126" s="727"/>
      <c r="UVB126" s="403"/>
      <c r="UVC126" s="403"/>
      <c r="UVO126" s="727"/>
      <c r="UVR126" s="403"/>
      <c r="UVS126" s="403"/>
      <c r="UWE126" s="727"/>
      <c r="UWH126" s="403"/>
      <c r="UWI126" s="403"/>
      <c r="UWU126" s="727"/>
      <c r="UWX126" s="403"/>
      <c r="UWY126" s="403"/>
      <c r="UXK126" s="727"/>
      <c r="UXN126" s="403"/>
      <c r="UXO126" s="403"/>
      <c r="UYA126" s="727"/>
      <c r="UYD126" s="403"/>
      <c r="UYE126" s="403"/>
      <c r="UYQ126" s="727"/>
      <c r="UYT126" s="403"/>
      <c r="UYU126" s="403"/>
      <c r="UZG126" s="727"/>
      <c r="UZJ126" s="403"/>
      <c r="UZK126" s="403"/>
      <c r="UZW126" s="727"/>
      <c r="UZZ126" s="403"/>
      <c r="VAA126" s="403"/>
      <c r="VAM126" s="727"/>
      <c r="VAP126" s="403"/>
      <c r="VAQ126" s="403"/>
      <c r="VBC126" s="727"/>
      <c r="VBF126" s="403"/>
      <c r="VBG126" s="403"/>
      <c r="VBS126" s="727"/>
      <c r="VBV126" s="403"/>
      <c r="VBW126" s="403"/>
      <c r="VCI126" s="727"/>
      <c r="VCL126" s="403"/>
      <c r="VCM126" s="403"/>
      <c r="VCY126" s="727"/>
      <c r="VDB126" s="403"/>
      <c r="VDC126" s="403"/>
      <c r="VDO126" s="727"/>
      <c r="VDR126" s="403"/>
      <c r="VDS126" s="403"/>
      <c r="VEE126" s="727"/>
      <c r="VEH126" s="403"/>
      <c r="VEI126" s="403"/>
      <c r="VEU126" s="727"/>
      <c r="VEX126" s="403"/>
      <c r="VEY126" s="403"/>
      <c r="VFK126" s="727"/>
      <c r="VFN126" s="403"/>
      <c r="VFO126" s="403"/>
      <c r="VGA126" s="727"/>
      <c r="VGD126" s="403"/>
      <c r="VGE126" s="403"/>
      <c r="VGQ126" s="727"/>
      <c r="VGT126" s="403"/>
      <c r="VGU126" s="403"/>
      <c r="VHG126" s="727"/>
      <c r="VHJ126" s="403"/>
      <c r="VHK126" s="403"/>
      <c r="VHW126" s="727"/>
      <c r="VHZ126" s="403"/>
      <c r="VIA126" s="403"/>
      <c r="VIM126" s="727"/>
      <c r="VIP126" s="403"/>
      <c r="VIQ126" s="403"/>
      <c r="VJC126" s="727"/>
      <c r="VJF126" s="403"/>
      <c r="VJG126" s="403"/>
      <c r="VJS126" s="727"/>
      <c r="VJV126" s="403"/>
      <c r="VJW126" s="403"/>
      <c r="VKI126" s="727"/>
      <c r="VKL126" s="403"/>
      <c r="VKM126" s="403"/>
      <c r="VKY126" s="727"/>
      <c r="VLB126" s="403"/>
      <c r="VLC126" s="403"/>
      <c r="VLO126" s="727"/>
      <c r="VLR126" s="403"/>
      <c r="VLS126" s="403"/>
      <c r="VME126" s="727"/>
      <c r="VMH126" s="403"/>
      <c r="VMI126" s="403"/>
      <c r="VMU126" s="727"/>
      <c r="VMX126" s="403"/>
      <c r="VMY126" s="403"/>
      <c r="VNK126" s="727"/>
      <c r="VNN126" s="403"/>
      <c r="VNO126" s="403"/>
      <c r="VOA126" s="727"/>
      <c r="VOD126" s="403"/>
      <c r="VOE126" s="403"/>
      <c r="VOQ126" s="727"/>
      <c r="VOT126" s="403"/>
      <c r="VOU126" s="403"/>
      <c r="VPG126" s="727"/>
      <c r="VPJ126" s="403"/>
      <c r="VPK126" s="403"/>
      <c r="VPW126" s="727"/>
      <c r="VPZ126" s="403"/>
      <c r="VQA126" s="403"/>
      <c r="VQM126" s="727"/>
      <c r="VQP126" s="403"/>
      <c r="VQQ126" s="403"/>
      <c r="VRC126" s="727"/>
      <c r="VRF126" s="403"/>
      <c r="VRG126" s="403"/>
      <c r="VRS126" s="727"/>
      <c r="VRV126" s="403"/>
      <c r="VRW126" s="403"/>
      <c r="VSI126" s="727"/>
      <c r="VSL126" s="403"/>
      <c r="VSM126" s="403"/>
      <c r="VSY126" s="727"/>
      <c r="VTB126" s="403"/>
      <c r="VTC126" s="403"/>
      <c r="VTO126" s="727"/>
      <c r="VTR126" s="403"/>
      <c r="VTS126" s="403"/>
      <c r="VUE126" s="727"/>
      <c r="VUH126" s="403"/>
      <c r="VUI126" s="403"/>
      <c r="VUU126" s="727"/>
      <c r="VUX126" s="403"/>
      <c r="VUY126" s="403"/>
      <c r="VVK126" s="727"/>
      <c r="VVN126" s="403"/>
      <c r="VVO126" s="403"/>
      <c r="VWA126" s="727"/>
      <c r="VWD126" s="403"/>
      <c r="VWE126" s="403"/>
      <c r="VWQ126" s="727"/>
      <c r="VWT126" s="403"/>
      <c r="VWU126" s="403"/>
      <c r="VXG126" s="727"/>
      <c r="VXJ126" s="403"/>
      <c r="VXK126" s="403"/>
      <c r="VXW126" s="727"/>
      <c r="VXZ126" s="403"/>
      <c r="VYA126" s="403"/>
      <c r="VYM126" s="727"/>
      <c r="VYP126" s="403"/>
      <c r="VYQ126" s="403"/>
      <c r="VZC126" s="727"/>
      <c r="VZF126" s="403"/>
      <c r="VZG126" s="403"/>
      <c r="VZS126" s="727"/>
      <c r="VZV126" s="403"/>
      <c r="VZW126" s="403"/>
      <c r="WAI126" s="727"/>
      <c r="WAL126" s="403"/>
      <c r="WAM126" s="403"/>
      <c r="WAY126" s="727"/>
      <c r="WBB126" s="403"/>
      <c r="WBC126" s="403"/>
      <c r="WBO126" s="727"/>
      <c r="WBR126" s="403"/>
      <c r="WBS126" s="403"/>
      <c r="WCE126" s="727"/>
      <c r="WCH126" s="403"/>
      <c r="WCI126" s="403"/>
      <c r="WCU126" s="727"/>
      <c r="WCX126" s="403"/>
      <c r="WCY126" s="403"/>
      <c r="WDK126" s="727"/>
      <c r="WDN126" s="403"/>
      <c r="WDO126" s="403"/>
      <c r="WEA126" s="727"/>
      <c r="WED126" s="403"/>
      <c r="WEE126" s="403"/>
      <c r="WEQ126" s="727"/>
      <c r="WET126" s="403"/>
      <c r="WEU126" s="403"/>
      <c r="WFG126" s="727"/>
      <c r="WFJ126" s="403"/>
      <c r="WFK126" s="403"/>
      <c r="WFW126" s="727"/>
      <c r="WFZ126" s="403"/>
      <c r="WGA126" s="403"/>
      <c r="WGM126" s="727"/>
      <c r="WGP126" s="403"/>
      <c r="WGQ126" s="403"/>
      <c r="WHC126" s="727"/>
      <c r="WHF126" s="403"/>
      <c r="WHG126" s="403"/>
      <c r="WHS126" s="727"/>
      <c r="WHV126" s="403"/>
      <c r="WHW126" s="403"/>
      <c r="WII126" s="727"/>
      <c r="WIL126" s="403"/>
      <c r="WIM126" s="403"/>
      <c r="WIY126" s="727"/>
      <c r="WJB126" s="403"/>
      <c r="WJC126" s="403"/>
      <c r="WJO126" s="727"/>
      <c r="WJR126" s="403"/>
      <c r="WJS126" s="403"/>
      <c r="WKE126" s="727"/>
      <c r="WKH126" s="403"/>
      <c r="WKI126" s="403"/>
      <c r="WKU126" s="727"/>
      <c r="WKX126" s="403"/>
      <c r="WKY126" s="403"/>
      <c r="WLK126" s="727"/>
      <c r="WLN126" s="403"/>
      <c r="WLO126" s="403"/>
      <c r="WMA126" s="727"/>
      <c r="WMD126" s="403"/>
      <c r="WME126" s="403"/>
      <c r="WMQ126" s="727"/>
      <c r="WMT126" s="403"/>
      <c r="WMU126" s="403"/>
      <c r="WNG126" s="727"/>
      <c r="WNJ126" s="403"/>
      <c r="WNK126" s="403"/>
      <c r="WNW126" s="727"/>
      <c r="WNZ126" s="403"/>
      <c r="WOA126" s="403"/>
      <c r="WOM126" s="727"/>
      <c r="WOP126" s="403"/>
      <c r="WOQ126" s="403"/>
      <c r="WPC126" s="727"/>
      <c r="WPF126" s="403"/>
      <c r="WPG126" s="403"/>
      <c r="WPS126" s="727"/>
      <c r="WPV126" s="403"/>
      <c r="WPW126" s="403"/>
      <c r="WQI126" s="727"/>
      <c r="WQL126" s="403"/>
      <c r="WQM126" s="403"/>
      <c r="WQY126" s="727"/>
      <c r="WRB126" s="403"/>
      <c r="WRC126" s="403"/>
      <c r="WRO126" s="727"/>
      <c r="WRR126" s="403"/>
      <c r="WRS126" s="403"/>
      <c r="WSE126" s="727"/>
      <c r="WSH126" s="403"/>
      <c r="WSI126" s="403"/>
      <c r="WSU126" s="727"/>
      <c r="WSX126" s="403"/>
      <c r="WSY126" s="403"/>
      <c r="WTK126" s="727"/>
      <c r="WTN126" s="403"/>
      <c r="WTO126" s="403"/>
      <c r="WUA126" s="727"/>
      <c r="WUD126" s="403"/>
      <c r="WUE126" s="403"/>
      <c r="WUQ126" s="727"/>
      <c r="WUT126" s="403"/>
      <c r="WUU126" s="403"/>
      <c r="WVG126" s="727"/>
      <c r="WVJ126" s="403"/>
      <c r="WVK126" s="403"/>
      <c r="WVW126" s="727"/>
      <c r="WVZ126" s="403"/>
      <c r="WWA126" s="403"/>
      <c r="WWM126" s="727"/>
      <c r="WWP126" s="403"/>
      <c r="WWQ126" s="403"/>
      <c r="WXC126" s="727"/>
      <c r="WXF126" s="403"/>
      <c r="WXG126" s="403"/>
      <c r="WXS126" s="727"/>
      <c r="WXV126" s="403"/>
      <c r="WXW126" s="403"/>
      <c r="WYI126" s="727"/>
      <c r="WYL126" s="403"/>
      <c r="WYM126" s="403"/>
      <c r="WYY126" s="727"/>
      <c r="WZB126" s="403"/>
      <c r="WZC126" s="403"/>
      <c r="WZO126" s="727"/>
      <c r="WZR126" s="403"/>
      <c r="WZS126" s="403"/>
      <c r="XAE126" s="727"/>
      <c r="XAH126" s="403"/>
      <c r="XAI126" s="403"/>
      <c r="XAU126" s="727"/>
      <c r="XAX126" s="403"/>
      <c r="XAY126" s="403"/>
      <c r="XBK126" s="727"/>
      <c r="XBN126" s="403"/>
      <c r="XBO126" s="403"/>
      <c r="XCA126" s="727"/>
      <c r="XCD126" s="403"/>
      <c r="XCE126" s="403"/>
      <c r="XCQ126" s="727"/>
      <c r="XCT126" s="403"/>
      <c r="XCU126" s="403"/>
      <c r="XDG126" s="727"/>
      <c r="XDJ126" s="403"/>
      <c r="XDK126" s="403"/>
      <c r="XDW126" s="727"/>
      <c r="XDZ126" s="403"/>
      <c r="XEA126" s="403"/>
      <c r="XEM126" s="727"/>
      <c r="XEP126" s="403"/>
      <c r="XEQ126" s="403"/>
      <c r="XFC126" s="727"/>
    </row>
    <row r="127" spans="1:1023 1026:2047 2050:3071 3074:4095 4098:5119 5122:6143 6146:7167 7170:8191 8194:9215 9218:10239 10242:11263 11266:12287 12290:13311 13314:14335 14338:15359 15362:16383" s="94" customFormat="1">
      <c r="A127" s="668" t="s">
        <v>1658</v>
      </c>
      <c r="B127" s="571">
        <v>45919</v>
      </c>
      <c r="C127" s="571">
        <v>45925</v>
      </c>
      <c r="D127" s="570" t="s">
        <v>504</v>
      </c>
      <c r="E127" s="570" t="s">
        <v>486</v>
      </c>
      <c r="F127" s="570">
        <v>53</v>
      </c>
      <c r="G127" s="570" t="s">
        <v>500</v>
      </c>
      <c r="H127" s="570">
        <v>1215</v>
      </c>
      <c r="I127" s="570">
        <v>15</v>
      </c>
      <c r="J127" s="570">
        <v>0</v>
      </c>
      <c r="K127" s="570">
        <v>0</v>
      </c>
      <c r="L127" s="570">
        <v>0</v>
      </c>
      <c r="M127" s="570">
        <v>0</v>
      </c>
      <c r="N127" s="570">
        <f t="shared" ref="N127:N128" si="126">SUM(H127:M127)</f>
        <v>1230</v>
      </c>
      <c r="O127" s="563">
        <f t="shared" ref="O127:O128" si="127">N127/F127</f>
        <v>23.20754716981132</v>
      </c>
      <c r="P127" s="570" t="s">
        <v>1283</v>
      </c>
      <c r="R127" s="403"/>
      <c r="S127" s="403"/>
      <c r="AE127" s="727"/>
      <c r="AH127" s="403"/>
      <c r="AI127" s="403"/>
      <c r="AU127" s="727"/>
      <c r="AX127" s="403"/>
      <c r="AY127" s="403"/>
      <c r="BK127" s="727"/>
      <c r="BN127" s="403"/>
      <c r="BO127" s="403"/>
      <c r="CA127" s="727"/>
      <c r="CD127" s="403"/>
      <c r="CE127" s="403"/>
      <c r="CQ127" s="727"/>
      <c r="CT127" s="403"/>
      <c r="CU127" s="403"/>
      <c r="DG127" s="727"/>
      <c r="DJ127" s="403"/>
      <c r="DK127" s="403"/>
      <c r="DW127" s="727"/>
      <c r="DZ127" s="403"/>
      <c r="EA127" s="403"/>
      <c r="EM127" s="727"/>
      <c r="EP127" s="403"/>
      <c r="EQ127" s="403"/>
      <c r="FC127" s="727"/>
      <c r="FF127" s="403"/>
      <c r="FG127" s="403"/>
      <c r="FS127" s="727"/>
      <c r="FV127" s="403"/>
      <c r="FW127" s="403"/>
      <c r="GI127" s="727"/>
      <c r="GL127" s="403"/>
      <c r="GM127" s="403"/>
      <c r="GY127" s="727"/>
      <c r="HB127" s="403"/>
      <c r="HC127" s="403"/>
      <c r="HO127" s="727"/>
      <c r="HR127" s="403"/>
      <c r="HS127" s="403"/>
      <c r="IE127" s="727"/>
      <c r="IH127" s="403"/>
      <c r="II127" s="403"/>
      <c r="IU127" s="727"/>
      <c r="IX127" s="403"/>
      <c r="IY127" s="403"/>
      <c r="JK127" s="727"/>
      <c r="JN127" s="403"/>
      <c r="JO127" s="403"/>
      <c r="KA127" s="727"/>
      <c r="KD127" s="403"/>
      <c r="KE127" s="403"/>
      <c r="KQ127" s="727"/>
      <c r="KT127" s="403"/>
      <c r="KU127" s="403"/>
      <c r="LG127" s="727"/>
      <c r="LJ127" s="403"/>
      <c r="LK127" s="403"/>
      <c r="LW127" s="727"/>
      <c r="LZ127" s="403"/>
      <c r="MA127" s="403"/>
      <c r="MM127" s="727"/>
      <c r="MP127" s="403"/>
      <c r="MQ127" s="403"/>
      <c r="NC127" s="727"/>
      <c r="NF127" s="403"/>
      <c r="NG127" s="403"/>
      <c r="NS127" s="727"/>
      <c r="NV127" s="403"/>
      <c r="NW127" s="403"/>
      <c r="OI127" s="727"/>
      <c r="OL127" s="403"/>
      <c r="OM127" s="403"/>
      <c r="OY127" s="727"/>
      <c r="PB127" s="403"/>
      <c r="PC127" s="403"/>
      <c r="PO127" s="727"/>
      <c r="PR127" s="403"/>
      <c r="PS127" s="403"/>
      <c r="QE127" s="727"/>
      <c r="QH127" s="403"/>
      <c r="QI127" s="403"/>
      <c r="QU127" s="727"/>
      <c r="QX127" s="403"/>
      <c r="QY127" s="403"/>
      <c r="RK127" s="727"/>
      <c r="RN127" s="403"/>
      <c r="RO127" s="403"/>
      <c r="SA127" s="727"/>
      <c r="SD127" s="403"/>
      <c r="SE127" s="403"/>
      <c r="SQ127" s="727"/>
      <c r="ST127" s="403"/>
      <c r="SU127" s="403"/>
      <c r="TG127" s="727"/>
      <c r="TJ127" s="403"/>
      <c r="TK127" s="403"/>
      <c r="TW127" s="727"/>
      <c r="TZ127" s="403"/>
      <c r="UA127" s="403"/>
      <c r="UM127" s="727"/>
      <c r="UP127" s="403"/>
      <c r="UQ127" s="403"/>
      <c r="VC127" s="727"/>
      <c r="VF127" s="403"/>
      <c r="VG127" s="403"/>
      <c r="VS127" s="727"/>
      <c r="VV127" s="403"/>
      <c r="VW127" s="403"/>
      <c r="WI127" s="727"/>
      <c r="WL127" s="403"/>
      <c r="WM127" s="403"/>
      <c r="WY127" s="727"/>
      <c r="XB127" s="403"/>
      <c r="XC127" s="403"/>
      <c r="XO127" s="727"/>
      <c r="XR127" s="403"/>
      <c r="XS127" s="403"/>
      <c r="YE127" s="727"/>
      <c r="YH127" s="403"/>
      <c r="YI127" s="403"/>
      <c r="YU127" s="727"/>
      <c r="YX127" s="403"/>
      <c r="YY127" s="403"/>
      <c r="ZK127" s="727"/>
      <c r="ZN127" s="403"/>
      <c r="ZO127" s="403"/>
      <c r="AAA127" s="727"/>
      <c r="AAD127" s="403"/>
      <c r="AAE127" s="403"/>
      <c r="AAQ127" s="727"/>
      <c r="AAT127" s="403"/>
      <c r="AAU127" s="403"/>
      <c r="ABG127" s="727"/>
      <c r="ABJ127" s="403"/>
      <c r="ABK127" s="403"/>
      <c r="ABW127" s="727"/>
      <c r="ABZ127" s="403"/>
      <c r="ACA127" s="403"/>
      <c r="ACM127" s="727"/>
      <c r="ACP127" s="403"/>
      <c r="ACQ127" s="403"/>
      <c r="ADC127" s="727"/>
      <c r="ADF127" s="403"/>
      <c r="ADG127" s="403"/>
      <c r="ADS127" s="727"/>
      <c r="ADV127" s="403"/>
      <c r="ADW127" s="403"/>
      <c r="AEI127" s="727"/>
      <c r="AEL127" s="403"/>
      <c r="AEM127" s="403"/>
      <c r="AEY127" s="727"/>
      <c r="AFB127" s="403"/>
      <c r="AFC127" s="403"/>
      <c r="AFO127" s="727"/>
      <c r="AFR127" s="403"/>
      <c r="AFS127" s="403"/>
      <c r="AGE127" s="727"/>
      <c r="AGH127" s="403"/>
      <c r="AGI127" s="403"/>
      <c r="AGU127" s="727"/>
      <c r="AGX127" s="403"/>
      <c r="AGY127" s="403"/>
      <c r="AHK127" s="727"/>
      <c r="AHN127" s="403"/>
      <c r="AHO127" s="403"/>
      <c r="AIA127" s="727"/>
      <c r="AID127" s="403"/>
      <c r="AIE127" s="403"/>
      <c r="AIQ127" s="727"/>
      <c r="AIT127" s="403"/>
      <c r="AIU127" s="403"/>
      <c r="AJG127" s="727"/>
      <c r="AJJ127" s="403"/>
      <c r="AJK127" s="403"/>
      <c r="AJW127" s="727"/>
      <c r="AJZ127" s="403"/>
      <c r="AKA127" s="403"/>
      <c r="AKM127" s="727"/>
      <c r="AKP127" s="403"/>
      <c r="AKQ127" s="403"/>
      <c r="ALC127" s="727"/>
      <c r="ALF127" s="403"/>
      <c r="ALG127" s="403"/>
      <c r="ALS127" s="727"/>
      <c r="ALV127" s="403"/>
      <c r="ALW127" s="403"/>
      <c r="AMI127" s="727"/>
      <c r="AML127" s="403"/>
      <c r="AMM127" s="403"/>
      <c r="AMY127" s="727"/>
      <c r="ANB127" s="403"/>
      <c r="ANC127" s="403"/>
      <c r="ANO127" s="727"/>
      <c r="ANR127" s="403"/>
      <c r="ANS127" s="403"/>
      <c r="AOE127" s="727"/>
      <c r="AOH127" s="403"/>
      <c r="AOI127" s="403"/>
      <c r="AOU127" s="727"/>
      <c r="AOX127" s="403"/>
      <c r="AOY127" s="403"/>
      <c r="APK127" s="727"/>
      <c r="APN127" s="403"/>
      <c r="APO127" s="403"/>
      <c r="AQA127" s="727"/>
      <c r="AQD127" s="403"/>
      <c r="AQE127" s="403"/>
      <c r="AQQ127" s="727"/>
      <c r="AQT127" s="403"/>
      <c r="AQU127" s="403"/>
      <c r="ARG127" s="727"/>
      <c r="ARJ127" s="403"/>
      <c r="ARK127" s="403"/>
      <c r="ARW127" s="727"/>
      <c r="ARZ127" s="403"/>
      <c r="ASA127" s="403"/>
      <c r="ASM127" s="727"/>
      <c r="ASP127" s="403"/>
      <c r="ASQ127" s="403"/>
      <c r="ATC127" s="727"/>
      <c r="ATF127" s="403"/>
      <c r="ATG127" s="403"/>
      <c r="ATS127" s="727"/>
      <c r="ATV127" s="403"/>
      <c r="ATW127" s="403"/>
      <c r="AUI127" s="727"/>
      <c r="AUL127" s="403"/>
      <c r="AUM127" s="403"/>
      <c r="AUY127" s="727"/>
      <c r="AVB127" s="403"/>
      <c r="AVC127" s="403"/>
      <c r="AVO127" s="727"/>
      <c r="AVR127" s="403"/>
      <c r="AVS127" s="403"/>
      <c r="AWE127" s="727"/>
      <c r="AWH127" s="403"/>
      <c r="AWI127" s="403"/>
      <c r="AWU127" s="727"/>
      <c r="AWX127" s="403"/>
      <c r="AWY127" s="403"/>
      <c r="AXK127" s="727"/>
      <c r="AXN127" s="403"/>
      <c r="AXO127" s="403"/>
      <c r="AYA127" s="727"/>
      <c r="AYD127" s="403"/>
      <c r="AYE127" s="403"/>
      <c r="AYQ127" s="727"/>
      <c r="AYT127" s="403"/>
      <c r="AYU127" s="403"/>
      <c r="AZG127" s="727"/>
      <c r="AZJ127" s="403"/>
      <c r="AZK127" s="403"/>
      <c r="AZW127" s="727"/>
      <c r="AZZ127" s="403"/>
      <c r="BAA127" s="403"/>
      <c r="BAM127" s="727"/>
      <c r="BAP127" s="403"/>
      <c r="BAQ127" s="403"/>
      <c r="BBC127" s="727"/>
      <c r="BBF127" s="403"/>
      <c r="BBG127" s="403"/>
      <c r="BBS127" s="727"/>
      <c r="BBV127" s="403"/>
      <c r="BBW127" s="403"/>
      <c r="BCI127" s="727"/>
      <c r="BCL127" s="403"/>
      <c r="BCM127" s="403"/>
      <c r="BCY127" s="727"/>
      <c r="BDB127" s="403"/>
      <c r="BDC127" s="403"/>
      <c r="BDO127" s="727"/>
      <c r="BDR127" s="403"/>
      <c r="BDS127" s="403"/>
      <c r="BEE127" s="727"/>
      <c r="BEH127" s="403"/>
      <c r="BEI127" s="403"/>
      <c r="BEU127" s="727"/>
      <c r="BEX127" s="403"/>
      <c r="BEY127" s="403"/>
      <c r="BFK127" s="727"/>
      <c r="BFN127" s="403"/>
      <c r="BFO127" s="403"/>
      <c r="BGA127" s="727"/>
      <c r="BGD127" s="403"/>
      <c r="BGE127" s="403"/>
      <c r="BGQ127" s="727"/>
      <c r="BGT127" s="403"/>
      <c r="BGU127" s="403"/>
      <c r="BHG127" s="727"/>
      <c r="BHJ127" s="403"/>
      <c r="BHK127" s="403"/>
      <c r="BHW127" s="727"/>
      <c r="BHZ127" s="403"/>
      <c r="BIA127" s="403"/>
      <c r="BIM127" s="727"/>
      <c r="BIP127" s="403"/>
      <c r="BIQ127" s="403"/>
      <c r="BJC127" s="727"/>
      <c r="BJF127" s="403"/>
      <c r="BJG127" s="403"/>
      <c r="BJS127" s="727"/>
      <c r="BJV127" s="403"/>
      <c r="BJW127" s="403"/>
      <c r="BKI127" s="727"/>
      <c r="BKL127" s="403"/>
      <c r="BKM127" s="403"/>
      <c r="BKY127" s="727"/>
      <c r="BLB127" s="403"/>
      <c r="BLC127" s="403"/>
      <c r="BLO127" s="727"/>
      <c r="BLR127" s="403"/>
      <c r="BLS127" s="403"/>
      <c r="BME127" s="727"/>
      <c r="BMH127" s="403"/>
      <c r="BMI127" s="403"/>
      <c r="BMU127" s="727"/>
      <c r="BMX127" s="403"/>
      <c r="BMY127" s="403"/>
      <c r="BNK127" s="727"/>
      <c r="BNN127" s="403"/>
      <c r="BNO127" s="403"/>
      <c r="BOA127" s="727"/>
      <c r="BOD127" s="403"/>
      <c r="BOE127" s="403"/>
      <c r="BOQ127" s="727"/>
      <c r="BOT127" s="403"/>
      <c r="BOU127" s="403"/>
      <c r="BPG127" s="727"/>
      <c r="BPJ127" s="403"/>
      <c r="BPK127" s="403"/>
      <c r="BPW127" s="727"/>
      <c r="BPZ127" s="403"/>
      <c r="BQA127" s="403"/>
      <c r="BQM127" s="727"/>
      <c r="BQP127" s="403"/>
      <c r="BQQ127" s="403"/>
      <c r="BRC127" s="727"/>
      <c r="BRF127" s="403"/>
      <c r="BRG127" s="403"/>
      <c r="BRS127" s="727"/>
      <c r="BRV127" s="403"/>
      <c r="BRW127" s="403"/>
      <c r="BSI127" s="727"/>
      <c r="BSL127" s="403"/>
      <c r="BSM127" s="403"/>
      <c r="BSY127" s="727"/>
      <c r="BTB127" s="403"/>
      <c r="BTC127" s="403"/>
      <c r="BTO127" s="727"/>
      <c r="BTR127" s="403"/>
      <c r="BTS127" s="403"/>
      <c r="BUE127" s="727"/>
      <c r="BUH127" s="403"/>
      <c r="BUI127" s="403"/>
      <c r="BUU127" s="727"/>
      <c r="BUX127" s="403"/>
      <c r="BUY127" s="403"/>
      <c r="BVK127" s="727"/>
      <c r="BVN127" s="403"/>
      <c r="BVO127" s="403"/>
      <c r="BWA127" s="727"/>
      <c r="BWD127" s="403"/>
      <c r="BWE127" s="403"/>
      <c r="BWQ127" s="727"/>
      <c r="BWT127" s="403"/>
      <c r="BWU127" s="403"/>
      <c r="BXG127" s="727"/>
      <c r="BXJ127" s="403"/>
      <c r="BXK127" s="403"/>
      <c r="BXW127" s="727"/>
      <c r="BXZ127" s="403"/>
      <c r="BYA127" s="403"/>
      <c r="BYM127" s="727"/>
      <c r="BYP127" s="403"/>
      <c r="BYQ127" s="403"/>
      <c r="BZC127" s="727"/>
      <c r="BZF127" s="403"/>
      <c r="BZG127" s="403"/>
      <c r="BZS127" s="727"/>
      <c r="BZV127" s="403"/>
      <c r="BZW127" s="403"/>
      <c r="CAI127" s="727"/>
      <c r="CAL127" s="403"/>
      <c r="CAM127" s="403"/>
      <c r="CAY127" s="727"/>
      <c r="CBB127" s="403"/>
      <c r="CBC127" s="403"/>
      <c r="CBO127" s="727"/>
      <c r="CBR127" s="403"/>
      <c r="CBS127" s="403"/>
      <c r="CCE127" s="727"/>
      <c r="CCH127" s="403"/>
      <c r="CCI127" s="403"/>
      <c r="CCU127" s="727"/>
      <c r="CCX127" s="403"/>
      <c r="CCY127" s="403"/>
      <c r="CDK127" s="727"/>
      <c r="CDN127" s="403"/>
      <c r="CDO127" s="403"/>
      <c r="CEA127" s="727"/>
      <c r="CED127" s="403"/>
      <c r="CEE127" s="403"/>
      <c r="CEQ127" s="727"/>
      <c r="CET127" s="403"/>
      <c r="CEU127" s="403"/>
      <c r="CFG127" s="727"/>
      <c r="CFJ127" s="403"/>
      <c r="CFK127" s="403"/>
      <c r="CFW127" s="727"/>
      <c r="CFZ127" s="403"/>
      <c r="CGA127" s="403"/>
      <c r="CGM127" s="727"/>
      <c r="CGP127" s="403"/>
      <c r="CGQ127" s="403"/>
      <c r="CHC127" s="727"/>
      <c r="CHF127" s="403"/>
      <c r="CHG127" s="403"/>
      <c r="CHS127" s="727"/>
      <c r="CHV127" s="403"/>
      <c r="CHW127" s="403"/>
      <c r="CII127" s="727"/>
      <c r="CIL127" s="403"/>
      <c r="CIM127" s="403"/>
      <c r="CIY127" s="727"/>
      <c r="CJB127" s="403"/>
      <c r="CJC127" s="403"/>
      <c r="CJO127" s="727"/>
      <c r="CJR127" s="403"/>
      <c r="CJS127" s="403"/>
      <c r="CKE127" s="727"/>
      <c r="CKH127" s="403"/>
      <c r="CKI127" s="403"/>
      <c r="CKU127" s="727"/>
      <c r="CKX127" s="403"/>
      <c r="CKY127" s="403"/>
      <c r="CLK127" s="727"/>
      <c r="CLN127" s="403"/>
      <c r="CLO127" s="403"/>
      <c r="CMA127" s="727"/>
      <c r="CMD127" s="403"/>
      <c r="CME127" s="403"/>
      <c r="CMQ127" s="727"/>
      <c r="CMT127" s="403"/>
      <c r="CMU127" s="403"/>
      <c r="CNG127" s="727"/>
      <c r="CNJ127" s="403"/>
      <c r="CNK127" s="403"/>
      <c r="CNW127" s="727"/>
      <c r="CNZ127" s="403"/>
      <c r="COA127" s="403"/>
      <c r="COM127" s="727"/>
      <c r="COP127" s="403"/>
      <c r="COQ127" s="403"/>
      <c r="CPC127" s="727"/>
      <c r="CPF127" s="403"/>
      <c r="CPG127" s="403"/>
      <c r="CPS127" s="727"/>
      <c r="CPV127" s="403"/>
      <c r="CPW127" s="403"/>
      <c r="CQI127" s="727"/>
      <c r="CQL127" s="403"/>
      <c r="CQM127" s="403"/>
      <c r="CQY127" s="727"/>
      <c r="CRB127" s="403"/>
      <c r="CRC127" s="403"/>
      <c r="CRO127" s="727"/>
      <c r="CRR127" s="403"/>
      <c r="CRS127" s="403"/>
      <c r="CSE127" s="727"/>
      <c r="CSH127" s="403"/>
      <c r="CSI127" s="403"/>
      <c r="CSU127" s="727"/>
      <c r="CSX127" s="403"/>
      <c r="CSY127" s="403"/>
      <c r="CTK127" s="727"/>
      <c r="CTN127" s="403"/>
      <c r="CTO127" s="403"/>
      <c r="CUA127" s="727"/>
      <c r="CUD127" s="403"/>
      <c r="CUE127" s="403"/>
      <c r="CUQ127" s="727"/>
      <c r="CUT127" s="403"/>
      <c r="CUU127" s="403"/>
      <c r="CVG127" s="727"/>
      <c r="CVJ127" s="403"/>
      <c r="CVK127" s="403"/>
      <c r="CVW127" s="727"/>
      <c r="CVZ127" s="403"/>
      <c r="CWA127" s="403"/>
      <c r="CWM127" s="727"/>
      <c r="CWP127" s="403"/>
      <c r="CWQ127" s="403"/>
      <c r="CXC127" s="727"/>
      <c r="CXF127" s="403"/>
      <c r="CXG127" s="403"/>
      <c r="CXS127" s="727"/>
      <c r="CXV127" s="403"/>
      <c r="CXW127" s="403"/>
      <c r="CYI127" s="727"/>
      <c r="CYL127" s="403"/>
      <c r="CYM127" s="403"/>
      <c r="CYY127" s="727"/>
      <c r="CZB127" s="403"/>
      <c r="CZC127" s="403"/>
      <c r="CZO127" s="727"/>
      <c r="CZR127" s="403"/>
      <c r="CZS127" s="403"/>
      <c r="DAE127" s="727"/>
      <c r="DAH127" s="403"/>
      <c r="DAI127" s="403"/>
      <c r="DAU127" s="727"/>
      <c r="DAX127" s="403"/>
      <c r="DAY127" s="403"/>
      <c r="DBK127" s="727"/>
      <c r="DBN127" s="403"/>
      <c r="DBO127" s="403"/>
      <c r="DCA127" s="727"/>
      <c r="DCD127" s="403"/>
      <c r="DCE127" s="403"/>
      <c r="DCQ127" s="727"/>
      <c r="DCT127" s="403"/>
      <c r="DCU127" s="403"/>
      <c r="DDG127" s="727"/>
      <c r="DDJ127" s="403"/>
      <c r="DDK127" s="403"/>
      <c r="DDW127" s="727"/>
      <c r="DDZ127" s="403"/>
      <c r="DEA127" s="403"/>
      <c r="DEM127" s="727"/>
      <c r="DEP127" s="403"/>
      <c r="DEQ127" s="403"/>
      <c r="DFC127" s="727"/>
      <c r="DFF127" s="403"/>
      <c r="DFG127" s="403"/>
      <c r="DFS127" s="727"/>
      <c r="DFV127" s="403"/>
      <c r="DFW127" s="403"/>
      <c r="DGI127" s="727"/>
      <c r="DGL127" s="403"/>
      <c r="DGM127" s="403"/>
      <c r="DGY127" s="727"/>
      <c r="DHB127" s="403"/>
      <c r="DHC127" s="403"/>
      <c r="DHO127" s="727"/>
      <c r="DHR127" s="403"/>
      <c r="DHS127" s="403"/>
      <c r="DIE127" s="727"/>
      <c r="DIH127" s="403"/>
      <c r="DII127" s="403"/>
      <c r="DIU127" s="727"/>
      <c r="DIX127" s="403"/>
      <c r="DIY127" s="403"/>
      <c r="DJK127" s="727"/>
      <c r="DJN127" s="403"/>
      <c r="DJO127" s="403"/>
      <c r="DKA127" s="727"/>
      <c r="DKD127" s="403"/>
      <c r="DKE127" s="403"/>
      <c r="DKQ127" s="727"/>
      <c r="DKT127" s="403"/>
      <c r="DKU127" s="403"/>
      <c r="DLG127" s="727"/>
      <c r="DLJ127" s="403"/>
      <c r="DLK127" s="403"/>
      <c r="DLW127" s="727"/>
      <c r="DLZ127" s="403"/>
      <c r="DMA127" s="403"/>
      <c r="DMM127" s="727"/>
      <c r="DMP127" s="403"/>
      <c r="DMQ127" s="403"/>
      <c r="DNC127" s="727"/>
      <c r="DNF127" s="403"/>
      <c r="DNG127" s="403"/>
      <c r="DNS127" s="727"/>
      <c r="DNV127" s="403"/>
      <c r="DNW127" s="403"/>
      <c r="DOI127" s="727"/>
      <c r="DOL127" s="403"/>
      <c r="DOM127" s="403"/>
      <c r="DOY127" s="727"/>
      <c r="DPB127" s="403"/>
      <c r="DPC127" s="403"/>
      <c r="DPO127" s="727"/>
      <c r="DPR127" s="403"/>
      <c r="DPS127" s="403"/>
      <c r="DQE127" s="727"/>
      <c r="DQH127" s="403"/>
      <c r="DQI127" s="403"/>
      <c r="DQU127" s="727"/>
      <c r="DQX127" s="403"/>
      <c r="DQY127" s="403"/>
      <c r="DRK127" s="727"/>
      <c r="DRN127" s="403"/>
      <c r="DRO127" s="403"/>
      <c r="DSA127" s="727"/>
      <c r="DSD127" s="403"/>
      <c r="DSE127" s="403"/>
      <c r="DSQ127" s="727"/>
      <c r="DST127" s="403"/>
      <c r="DSU127" s="403"/>
      <c r="DTG127" s="727"/>
      <c r="DTJ127" s="403"/>
      <c r="DTK127" s="403"/>
      <c r="DTW127" s="727"/>
      <c r="DTZ127" s="403"/>
      <c r="DUA127" s="403"/>
      <c r="DUM127" s="727"/>
      <c r="DUP127" s="403"/>
      <c r="DUQ127" s="403"/>
      <c r="DVC127" s="727"/>
      <c r="DVF127" s="403"/>
      <c r="DVG127" s="403"/>
      <c r="DVS127" s="727"/>
      <c r="DVV127" s="403"/>
      <c r="DVW127" s="403"/>
      <c r="DWI127" s="727"/>
      <c r="DWL127" s="403"/>
      <c r="DWM127" s="403"/>
      <c r="DWY127" s="727"/>
      <c r="DXB127" s="403"/>
      <c r="DXC127" s="403"/>
      <c r="DXO127" s="727"/>
      <c r="DXR127" s="403"/>
      <c r="DXS127" s="403"/>
      <c r="DYE127" s="727"/>
      <c r="DYH127" s="403"/>
      <c r="DYI127" s="403"/>
      <c r="DYU127" s="727"/>
      <c r="DYX127" s="403"/>
      <c r="DYY127" s="403"/>
      <c r="DZK127" s="727"/>
      <c r="DZN127" s="403"/>
      <c r="DZO127" s="403"/>
      <c r="EAA127" s="727"/>
      <c r="EAD127" s="403"/>
      <c r="EAE127" s="403"/>
      <c r="EAQ127" s="727"/>
      <c r="EAT127" s="403"/>
      <c r="EAU127" s="403"/>
      <c r="EBG127" s="727"/>
      <c r="EBJ127" s="403"/>
      <c r="EBK127" s="403"/>
      <c r="EBW127" s="727"/>
      <c r="EBZ127" s="403"/>
      <c r="ECA127" s="403"/>
      <c r="ECM127" s="727"/>
      <c r="ECP127" s="403"/>
      <c r="ECQ127" s="403"/>
      <c r="EDC127" s="727"/>
      <c r="EDF127" s="403"/>
      <c r="EDG127" s="403"/>
      <c r="EDS127" s="727"/>
      <c r="EDV127" s="403"/>
      <c r="EDW127" s="403"/>
      <c r="EEI127" s="727"/>
      <c r="EEL127" s="403"/>
      <c r="EEM127" s="403"/>
      <c r="EEY127" s="727"/>
      <c r="EFB127" s="403"/>
      <c r="EFC127" s="403"/>
      <c r="EFO127" s="727"/>
      <c r="EFR127" s="403"/>
      <c r="EFS127" s="403"/>
      <c r="EGE127" s="727"/>
      <c r="EGH127" s="403"/>
      <c r="EGI127" s="403"/>
      <c r="EGU127" s="727"/>
      <c r="EGX127" s="403"/>
      <c r="EGY127" s="403"/>
      <c r="EHK127" s="727"/>
      <c r="EHN127" s="403"/>
      <c r="EHO127" s="403"/>
      <c r="EIA127" s="727"/>
      <c r="EID127" s="403"/>
      <c r="EIE127" s="403"/>
      <c r="EIQ127" s="727"/>
      <c r="EIT127" s="403"/>
      <c r="EIU127" s="403"/>
      <c r="EJG127" s="727"/>
      <c r="EJJ127" s="403"/>
      <c r="EJK127" s="403"/>
      <c r="EJW127" s="727"/>
      <c r="EJZ127" s="403"/>
      <c r="EKA127" s="403"/>
      <c r="EKM127" s="727"/>
      <c r="EKP127" s="403"/>
      <c r="EKQ127" s="403"/>
      <c r="ELC127" s="727"/>
      <c r="ELF127" s="403"/>
      <c r="ELG127" s="403"/>
      <c r="ELS127" s="727"/>
      <c r="ELV127" s="403"/>
      <c r="ELW127" s="403"/>
      <c r="EMI127" s="727"/>
      <c r="EML127" s="403"/>
      <c r="EMM127" s="403"/>
      <c r="EMY127" s="727"/>
      <c r="ENB127" s="403"/>
      <c r="ENC127" s="403"/>
      <c r="ENO127" s="727"/>
      <c r="ENR127" s="403"/>
      <c r="ENS127" s="403"/>
      <c r="EOE127" s="727"/>
      <c r="EOH127" s="403"/>
      <c r="EOI127" s="403"/>
      <c r="EOU127" s="727"/>
      <c r="EOX127" s="403"/>
      <c r="EOY127" s="403"/>
      <c r="EPK127" s="727"/>
      <c r="EPN127" s="403"/>
      <c r="EPO127" s="403"/>
      <c r="EQA127" s="727"/>
      <c r="EQD127" s="403"/>
      <c r="EQE127" s="403"/>
      <c r="EQQ127" s="727"/>
      <c r="EQT127" s="403"/>
      <c r="EQU127" s="403"/>
      <c r="ERG127" s="727"/>
      <c r="ERJ127" s="403"/>
      <c r="ERK127" s="403"/>
      <c r="ERW127" s="727"/>
      <c r="ERZ127" s="403"/>
      <c r="ESA127" s="403"/>
      <c r="ESM127" s="727"/>
      <c r="ESP127" s="403"/>
      <c r="ESQ127" s="403"/>
      <c r="ETC127" s="727"/>
      <c r="ETF127" s="403"/>
      <c r="ETG127" s="403"/>
      <c r="ETS127" s="727"/>
      <c r="ETV127" s="403"/>
      <c r="ETW127" s="403"/>
      <c r="EUI127" s="727"/>
      <c r="EUL127" s="403"/>
      <c r="EUM127" s="403"/>
      <c r="EUY127" s="727"/>
      <c r="EVB127" s="403"/>
      <c r="EVC127" s="403"/>
      <c r="EVO127" s="727"/>
      <c r="EVR127" s="403"/>
      <c r="EVS127" s="403"/>
      <c r="EWE127" s="727"/>
      <c r="EWH127" s="403"/>
      <c r="EWI127" s="403"/>
      <c r="EWU127" s="727"/>
      <c r="EWX127" s="403"/>
      <c r="EWY127" s="403"/>
      <c r="EXK127" s="727"/>
      <c r="EXN127" s="403"/>
      <c r="EXO127" s="403"/>
      <c r="EYA127" s="727"/>
      <c r="EYD127" s="403"/>
      <c r="EYE127" s="403"/>
      <c r="EYQ127" s="727"/>
      <c r="EYT127" s="403"/>
      <c r="EYU127" s="403"/>
      <c r="EZG127" s="727"/>
      <c r="EZJ127" s="403"/>
      <c r="EZK127" s="403"/>
      <c r="EZW127" s="727"/>
      <c r="EZZ127" s="403"/>
      <c r="FAA127" s="403"/>
      <c r="FAM127" s="727"/>
      <c r="FAP127" s="403"/>
      <c r="FAQ127" s="403"/>
      <c r="FBC127" s="727"/>
      <c r="FBF127" s="403"/>
      <c r="FBG127" s="403"/>
      <c r="FBS127" s="727"/>
      <c r="FBV127" s="403"/>
      <c r="FBW127" s="403"/>
      <c r="FCI127" s="727"/>
      <c r="FCL127" s="403"/>
      <c r="FCM127" s="403"/>
      <c r="FCY127" s="727"/>
      <c r="FDB127" s="403"/>
      <c r="FDC127" s="403"/>
      <c r="FDO127" s="727"/>
      <c r="FDR127" s="403"/>
      <c r="FDS127" s="403"/>
      <c r="FEE127" s="727"/>
      <c r="FEH127" s="403"/>
      <c r="FEI127" s="403"/>
      <c r="FEU127" s="727"/>
      <c r="FEX127" s="403"/>
      <c r="FEY127" s="403"/>
      <c r="FFK127" s="727"/>
      <c r="FFN127" s="403"/>
      <c r="FFO127" s="403"/>
      <c r="FGA127" s="727"/>
      <c r="FGD127" s="403"/>
      <c r="FGE127" s="403"/>
      <c r="FGQ127" s="727"/>
      <c r="FGT127" s="403"/>
      <c r="FGU127" s="403"/>
      <c r="FHG127" s="727"/>
      <c r="FHJ127" s="403"/>
      <c r="FHK127" s="403"/>
      <c r="FHW127" s="727"/>
      <c r="FHZ127" s="403"/>
      <c r="FIA127" s="403"/>
      <c r="FIM127" s="727"/>
      <c r="FIP127" s="403"/>
      <c r="FIQ127" s="403"/>
      <c r="FJC127" s="727"/>
      <c r="FJF127" s="403"/>
      <c r="FJG127" s="403"/>
      <c r="FJS127" s="727"/>
      <c r="FJV127" s="403"/>
      <c r="FJW127" s="403"/>
      <c r="FKI127" s="727"/>
      <c r="FKL127" s="403"/>
      <c r="FKM127" s="403"/>
      <c r="FKY127" s="727"/>
      <c r="FLB127" s="403"/>
      <c r="FLC127" s="403"/>
      <c r="FLO127" s="727"/>
      <c r="FLR127" s="403"/>
      <c r="FLS127" s="403"/>
      <c r="FME127" s="727"/>
      <c r="FMH127" s="403"/>
      <c r="FMI127" s="403"/>
      <c r="FMU127" s="727"/>
      <c r="FMX127" s="403"/>
      <c r="FMY127" s="403"/>
      <c r="FNK127" s="727"/>
      <c r="FNN127" s="403"/>
      <c r="FNO127" s="403"/>
      <c r="FOA127" s="727"/>
      <c r="FOD127" s="403"/>
      <c r="FOE127" s="403"/>
      <c r="FOQ127" s="727"/>
      <c r="FOT127" s="403"/>
      <c r="FOU127" s="403"/>
      <c r="FPG127" s="727"/>
      <c r="FPJ127" s="403"/>
      <c r="FPK127" s="403"/>
      <c r="FPW127" s="727"/>
      <c r="FPZ127" s="403"/>
      <c r="FQA127" s="403"/>
      <c r="FQM127" s="727"/>
      <c r="FQP127" s="403"/>
      <c r="FQQ127" s="403"/>
      <c r="FRC127" s="727"/>
      <c r="FRF127" s="403"/>
      <c r="FRG127" s="403"/>
      <c r="FRS127" s="727"/>
      <c r="FRV127" s="403"/>
      <c r="FRW127" s="403"/>
      <c r="FSI127" s="727"/>
      <c r="FSL127" s="403"/>
      <c r="FSM127" s="403"/>
      <c r="FSY127" s="727"/>
      <c r="FTB127" s="403"/>
      <c r="FTC127" s="403"/>
      <c r="FTO127" s="727"/>
      <c r="FTR127" s="403"/>
      <c r="FTS127" s="403"/>
      <c r="FUE127" s="727"/>
      <c r="FUH127" s="403"/>
      <c r="FUI127" s="403"/>
      <c r="FUU127" s="727"/>
      <c r="FUX127" s="403"/>
      <c r="FUY127" s="403"/>
      <c r="FVK127" s="727"/>
      <c r="FVN127" s="403"/>
      <c r="FVO127" s="403"/>
      <c r="FWA127" s="727"/>
      <c r="FWD127" s="403"/>
      <c r="FWE127" s="403"/>
      <c r="FWQ127" s="727"/>
      <c r="FWT127" s="403"/>
      <c r="FWU127" s="403"/>
      <c r="FXG127" s="727"/>
      <c r="FXJ127" s="403"/>
      <c r="FXK127" s="403"/>
      <c r="FXW127" s="727"/>
      <c r="FXZ127" s="403"/>
      <c r="FYA127" s="403"/>
      <c r="FYM127" s="727"/>
      <c r="FYP127" s="403"/>
      <c r="FYQ127" s="403"/>
      <c r="FZC127" s="727"/>
      <c r="FZF127" s="403"/>
      <c r="FZG127" s="403"/>
      <c r="FZS127" s="727"/>
      <c r="FZV127" s="403"/>
      <c r="FZW127" s="403"/>
      <c r="GAI127" s="727"/>
      <c r="GAL127" s="403"/>
      <c r="GAM127" s="403"/>
      <c r="GAY127" s="727"/>
      <c r="GBB127" s="403"/>
      <c r="GBC127" s="403"/>
      <c r="GBO127" s="727"/>
      <c r="GBR127" s="403"/>
      <c r="GBS127" s="403"/>
      <c r="GCE127" s="727"/>
      <c r="GCH127" s="403"/>
      <c r="GCI127" s="403"/>
      <c r="GCU127" s="727"/>
      <c r="GCX127" s="403"/>
      <c r="GCY127" s="403"/>
      <c r="GDK127" s="727"/>
      <c r="GDN127" s="403"/>
      <c r="GDO127" s="403"/>
      <c r="GEA127" s="727"/>
      <c r="GED127" s="403"/>
      <c r="GEE127" s="403"/>
      <c r="GEQ127" s="727"/>
      <c r="GET127" s="403"/>
      <c r="GEU127" s="403"/>
      <c r="GFG127" s="727"/>
      <c r="GFJ127" s="403"/>
      <c r="GFK127" s="403"/>
      <c r="GFW127" s="727"/>
      <c r="GFZ127" s="403"/>
      <c r="GGA127" s="403"/>
      <c r="GGM127" s="727"/>
      <c r="GGP127" s="403"/>
      <c r="GGQ127" s="403"/>
      <c r="GHC127" s="727"/>
      <c r="GHF127" s="403"/>
      <c r="GHG127" s="403"/>
      <c r="GHS127" s="727"/>
      <c r="GHV127" s="403"/>
      <c r="GHW127" s="403"/>
      <c r="GII127" s="727"/>
      <c r="GIL127" s="403"/>
      <c r="GIM127" s="403"/>
      <c r="GIY127" s="727"/>
      <c r="GJB127" s="403"/>
      <c r="GJC127" s="403"/>
      <c r="GJO127" s="727"/>
      <c r="GJR127" s="403"/>
      <c r="GJS127" s="403"/>
      <c r="GKE127" s="727"/>
      <c r="GKH127" s="403"/>
      <c r="GKI127" s="403"/>
      <c r="GKU127" s="727"/>
      <c r="GKX127" s="403"/>
      <c r="GKY127" s="403"/>
      <c r="GLK127" s="727"/>
      <c r="GLN127" s="403"/>
      <c r="GLO127" s="403"/>
      <c r="GMA127" s="727"/>
      <c r="GMD127" s="403"/>
      <c r="GME127" s="403"/>
      <c r="GMQ127" s="727"/>
      <c r="GMT127" s="403"/>
      <c r="GMU127" s="403"/>
      <c r="GNG127" s="727"/>
      <c r="GNJ127" s="403"/>
      <c r="GNK127" s="403"/>
      <c r="GNW127" s="727"/>
      <c r="GNZ127" s="403"/>
      <c r="GOA127" s="403"/>
      <c r="GOM127" s="727"/>
      <c r="GOP127" s="403"/>
      <c r="GOQ127" s="403"/>
      <c r="GPC127" s="727"/>
      <c r="GPF127" s="403"/>
      <c r="GPG127" s="403"/>
      <c r="GPS127" s="727"/>
      <c r="GPV127" s="403"/>
      <c r="GPW127" s="403"/>
      <c r="GQI127" s="727"/>
      <c r="GQL127" s="403"/>
      <c r="GQM127" s="403"/>
      <c r="GQY127" s="727"/>
      <c r="GRB127" s="403"/>
      <c r="GRC127" s="403"/>
      <c r="GRO127" s="727"/>
      <c r="GRR127" s="403"/>
      <c r="GRS127" s="403"/>
      <c r="GSE127" s="727"/>
      <c r="GSH127" s="403"/>
      <c r="GSI127" s="403"/>
      <c r="GSU127" s="727"/>
      <c r="GSX127" s="403"/>
      <c r="GSY127" s="403"/>
      <c r="GTK127" s="727"/>
      <c r="GTN127" s="403"/>
      <c r="GTO127" s="403"/>
      <c r="GUA127" s="727"/>
      <c r="GUD127" s="403"/>
      <c r="GUE127" s="403"/>
      <c r="GUQ127" s="727"/>
      <c r="GUT127" s="403"/>
      <c r="GUU127" s="403"/>
      <c r="GVG127" s="727"/>
      <c r="GVJ127" s="403"/>
      <c r="GVK127" s="403"/>
      <c r="GVW127" s="727"/>
      <c r="GVZ127" s="403"/>
      <c r="GWA127" s="403"/>
      <c r="GWM127" s="727"/>
      <c r="GWP127" s="403"/>
      <c r="GWQ127" s="403"/>
      <c r="GXC127" s="727"/>
      <c r="GXF127" s="403"/>
      <c r="GXG127" s="403"/>
      <c r="GXS127" s="727"/>
      <c r="GXV127" s="403"/>
      <c r="GXW127" s="403"/>
      <c r="GYI127" s="727"/>
      <c r="GYL127" s="403"/>
      <c r="GYM127" s="403"/>
      <c r="GYY127" s="727"/>
      <c r="GZB127" s="403"/>
      <c r="GZC127" s="403"/>
      <c r="GZO127" s="727"/>
      <c r="GZR127" s="403"/>
      <c r="GZS127" s="403"/>
      <c r="HAE127" s="727"/>
      <c r="HAH127" s="403"/>
      <c r="HAI127" s="403"/>
      <c r="HAU127" s="727"/>
      <c r="HAX127" s="403"/>
      <c r="HAY127" s="403"/>
      <c r="HBK127" s="727"/>
      <c r="HBN127" s="403"/>
      <c r="HBO127" s="403"/>
      <c r="HCA127" s="727"/>
      <c r="HCD127" s="403"/>
      <c r="HCE127" s="403"/>
      <c r="HCQ127" s="727"/>
      <c r="HCT127" s="403"/>
      <c r="HCU127" s="403"/>
      <c r="HDG127" s="727"/>
      <c r="HDJ127" s="403"/>
      <c r="HDK127" s="403"/>
      <c r="HDW127" s="727"/>
      <c r="HDZ127" s="403"/>
      <c r="HEA127" s="403"/>
      <c r="HEM127" s="727"/>
      <c r="HEP127" s="403"/>
      <c r="HEQ127" s="403"/>
      <c r="HFC127" s="727"/>
      <c r="HFF127" s="403"/>
      <c r="HFG127" s="403"/>
      <c r="HFS127" s="727"/>
      <c r="HFV127" s="403"/>
      <c r="HFW127" s="403"/>
      <c r="HGI127" s="727"/>
      <c r="HGL127" s="403"/>
      <c r="HGM127" s="403"/>
      <c r="HGY127" s="727"/>
      <c r="HHB127" s="403"/>
      <c r="HHC127" s="403"/>
      <c r="HHO127" s="727"/>
      <c r="HHR127" s="403"/>
      <c r="HHS127" s="403"/>
      <c r="HIE127" s="727"/>
      <c r="HIH127" s="403"/>
      <c r="HII127" s="403"/>
      <c r="HIU127" s="727"/>
      <c r="HIX127" s="403"/>
      <c r="HIY127" s="403"/>
      <c r="HJK127" s="727"/>
      <c r="HJN127" s="403"/>
      <c r="HJO127" s="403"/>
      <c r="HKA127" s="727"/>
      <c r="HKD127" s="403"/>
      <c r="HKE127" s="403"/>
      <c r="HKQ127" s="727"/>
      <c r="HKT127" s="403"/>
      <c r="HKU127" s="403"/>
      <c r="HLG127" s="727"/>
      <c r="HLJ127" s="403"/>
      <c r="HLK127" s="403"/>
      <c r="HLW127" s="727"/>
      <c r="HLZ127" s="403"/>
      <c r="HMA127" s="403"/>
      <c r="HMM127" s="727"/>
      <c r="HMP127" s="403"/>
      <c r="HMQ127" s="403"/>
      <c r="HNC127" s="727"/>
      <c r="HNF127" s="403"/>
      <c r="HNG127" s="403"/>
      <c r="HNS127" s="727"/>
      <c r="HNV127" s="403"/>
      <c r="HNW127" s="403"/>
      <c r="HOI127" s="727"/>
      <c r="HOL127" s="403"/>
      <c r="HOM127" s="403"/>
      <c r="HOY127" s="727"/>
      <c r="HPB127" s="403"/>
      <c r="HPC127" s="403"/>
      <c r="HPO127" s="727"/>
      <c r="HPR127" s="403"/>
      <c r="HPS127" s="403"/>
      <c r="HQE127" s="727"/>
      <c r="HQH127" s="403"/>
      <c r="HQI127" s="403"/>
      <c r="HQU127" s="727"/>
      <c r="HQX127" s="403"/>
      <c r="HQY127" s="403"/>
      <c r="HRK127" s="727"/>
      <c r="HRN127" s="403"/>
      <c r="HRO127" s="403"/>
      <c r="HSA127" s="727"/>
      <c r="HSD127" s="403"/>
      <c r="HSE127" s="403"/>
      <c r="HSQ127" s="727"/>
      <c r="HST127" s="403"/>
      <c r="HSU127" s="403"/>
      <c r="HTG127" s="727"/>
      <c r="HTJ127" s="403"/>
      <c r="HTK127" s="403"/>
      <c r="HTW127" s="727"/>
      <c r="HTZ127" s="403"/>
      <c r="HUA127" s="403"/>
      <c r="HUM127" s="727"/>
      <c r="HUP127" s="403"/>
      <c r="HUQ127" s="403"/>
      <c r="HVC127" s="727"/>
      <c r="HVF127" s="403"/>
      <c r="HVG127" s="403"/>
      <c r="HVS127" s="727"/>
      <c r="HVV127" s="403"/>
      <c r="HVW127" s="403"/>
      <c r="HWI127" s="727"/>
      <c r="HWL127" s="403"/>
      <c r="HWM127" s="403"/>
      <c r="HWY127" s="727"/>
      <c r="HXB127" s="403"/>
      <c r="HXC127" s="403"/>
      <c r="HXO127" s="727"/>
      <c r="HXR127" s="403"/>
      <c r="HXS127" s="403"/>
      <c r="HYE127" s="727"/>
      <c r="HYH127" s="403"/>
      <c r="HYI127" s="403"/>
      <c r="HYU127" s="727"/>
      <c r="HYX127" s="403"/>
      <c r="HYY127" s="403"/>
      <c r="HZK127" s="727"/>
      <c r="HZN127" s="403"/>
      <c r="HZO127" s="403"/>
      <c r="IAA127" s="727"/>
      <c r="IAD127" s="403"/>
      <c r="IAE127" s="403"/>
      <c r="IAQ127" s="727"/>
      <c r="IAT127" s="403"/>
      <c r="IAU127" s="403"/>
      <c r="IBG127" s="727"/>
      <c r="IBJ127" s="403"/>
      <c r="IBK127" s="403"/>
      <c r="IBW127" s="727"/>
      <c r="IBZ127" s="403"/>
      <c r="ICA127" s="403"/>
      <c r="ICM127" s="727"/>
      <c r="ICP127" s="403"/>
      <c r="ICQ127" s="403"/>
      <c r="IDC127" s="727"/>
      <c r="IDF127" s="403"/>
      <c r="IDG127" s="403"/>
      <c r="IDS127" s="727"/>
      <c r="IDV127" s="403"/>
      <c r="IDW127" s="403"/>
      <c r="IEI127" s="727"/>
      <c r="IEL127" s="403"/>
      <c r="IEM127" s="403"/>
      <c r="IEY127" s="727"/>
      <c r="IFB127" s="403"/>
      <c r="IFC127" s="403"/>
      <c r="IFO127" s="727"/>
      <c r="IFR127" s="403"/>
      <c r="IFS127" s="403"/>
      <c r="IGE127" s="727"/>
      <c r="IGH127" s="403"/>
      <c r="IGI127" s="403"/>
      <c r="IGU127" s="727"/>
      <c r="IGX127" s="403"/>
      <c r="IGY127" s="403"/>
      <c r="IHK127" s="727"/>
      <c r="IHN127" s="403"/>
      <c r="IHO127" s="403"/>
      <c r="IIA127" s="727"/>
      <c r="IID127" s="403"/>
      <c r="IIE127" s="403"/>
      <c r="IIQ127" s="727"/>
      <c r="IIT127" s="403"/>
      <c r="IIU127" s="403"/>
      <c r="IJG127" s="727"/>
      <c r="IJJ127" s="403"/>
      <c r="IJK127" s="403"/>
      <c r="IJW127" s="727"/>
      <c r="IJZ127" s="403"/>
      <c r="IKA127" s="403"/>
      <c r="IKM127" s="727"/>
      <c r="IKP127" s="403"/>
      <c r="IKQ127" s="403"/>
      <c r="ILC127" s="727"/>
      <c r="ILF127" s="403"/>
      <c r="ILG127" s="403"/>
      <c r="ILS127" s="727"/>
      <c r="ILV127" s="403"/>
      <c r="ILW127" s="403"/>
      <c r="IMI127" s="727"/>
      <c r="IML127" s="403"/>
      <c r="IMM127" s="403"/>
      <c r="IMY127" s="727"/>
      <c r="INB127" s="403"/>
      <c r="INC127" s="403"/>
      <c r="INO127" s="727"/>
      <c r="INR127" s="403"/>
      <c r="INS127" s="403"/>
      <c r="IOE127" s="727"/>
      <c r="IOH127" s="403"/>
      <c r="IOI127" s="403"/>
      <c r="IOU127" s="727"/>
      <c r="IOX127" s="403"/>
      <c r="IOY127" s="403"/>
      <c r="IPK127" s="727"/>
      <c r="IPN127" s="403"/>
      <c r="IPO127" s="403"/>
      <c r="IQA127" s="727"/>
      <c r="IQD127" s="403"/>
      <c r="IQE127" s="403"/>
      <c r="IQQ127" s="727"/>
      <c r="IQT127" s="403"/>
      <c r="IQU127" s="403"/>
      <c r="IRG127" s="727"/>
      <c r="IRJ127" s="403"/>
      <c r="IRK127" s="403"/>
      <c r="IRW127" s="727"/>
      <c r="IRZ127" s="403"/>
      <c r="ISA127" s="403"/>
      <c r="ISM127" s="727"/>
      <c r="ISP127" s="403"/>
      <c r="ISQ127" s="403"/>
      <c r="ITC127" s="727"/>
      <c r="ITF127" s="403"/>
      <c r="ITG127" s="403"/>
      <c r="ITS127" s="727"/>
      <c r="ITV127" s="403"/>
      <c r="ITW127" s="403"/>
      <c r="IUI127" s="727"/>
      <c r="IUL127" s="403"/>
      <c r="IUM127" s="403"/>
      <c r="IUY127" s="727"/>
      <c r="IVB127" s="403"/>
      <c r="IVC127" s="403"/>
      <c r="IVO127" s="727"/>
      <c r="IVR127" s="403"/>
      <c r="IVS127" s="403"/>
      <c r="IWE127" s="727"/>
      <c r="IWH127" s="403"/>
      <c r="IWI127" s="403"/>
      <c r="IWU127" s="727"/>
      <c r="IWX127" s="403"/>
      <c r="IWY127" s="403"/>
      <c r="IXK127" s="727"/>
      <c r="IXN127" s="403"/>
      <c r="IXO127" s="403"/>
      <c r="IYA127" s="727"/>
      <c r="IYD127" s="403"/>
      <c r="IYE127" s="403"/>
      <c r="IYQ127" s="727"/>
      <c r="IYT127" s="403"/>
      <c r="IYU127" s="403"/>
      <c r="IZG127" s="727"/>
      <c r="IZJ127" s="403"/>
      <c r="IZK127" s="403"/>
      <c r="IZW127" s="727"/>
      <c r="IZZ127" s="403"/>
      <c r="JAA127" s="403"/>
      <c r="JAM127" s="727"/>
      <c r="JAP127" s="403"/>
      <c r="JAQ127" s="403"/>
      <c r="JBC127" s="727"/>
      <c r="JBF127" s="403"/>
      <c r="JBG127" s="403"/>
      <c r="JBS127" s="727"/>
      <c r="JBV127" s="403"/>
      <c r="JBW127" s="403"/>
      <c r="JCI127" s="727"/>
      <c r="JCL127" s="403"/>
      <c r="JCM127" s="403"/>
      <c r="JCY127" s="727"/>
      <c r="JDB127" s="403"/>
      <c r="JDC127" s="403"/>
      <c r="JDO127" s="727"/>
      <c r="JDR127" s="403"/>
      <c r="JDS127" s="403"/>
      <c r="JEE127" s="727"/>
      <c r="JEH127" s="403"/>
      <c r="JEI127" s="403"/>
      <c r="JEU127" s="727"/>
      <c r="JEX127" s="403"/>
      <c r="JEY127" s="403"/>
      <c r="JFK127" s="727"/>
      <c r="JFN127" s="403"/>
      <c r="JFO127" s="403"/>
      <c r="JGA127" s="727"/>
      <c r="JGD127" s="403"/>
      <c r="JGE127" s="403"/>
      <c r="JGQ127" s="727"/>
      <c r="JGT127" s="403"/>
      <c r="JGU127" s="403"/>
      <c r="JHG127" s="727"/>
      <c r="JHJ127" s="403"/>
      <c r="JHK127" s="403"/>
      <c r="JHW127" s="727"/>
      <c r="JHZ127" s="403"/>
      <c r="JIA127" s="403"/>
      <c r="JIM127" s="727"/>
      <c r="JIP127" s="403"/>
      <c r="JIQ127" s="403"/>
      <c r="JJC127" s="727"/>
      <c r="JJF127" s="403"/>
      <c r="JJG127" s="403"/>
      <c r="JJS127" s="727"/>
      <c r="JJV127" s="403"/>
      <c r="JJW127" s="403"/>
      <c r="JKI127" s="727"/>
      <c r="JKL127" s="403"/>
      <c r="JKM127" s="403"/>
      <c r="JKY127" s="727"/>
      <c r="JLB127" s="403"/>
      <c r="JLC127" s="403"/>
      <c r="JLO127" s="727"/>
      <c r="JLR127" s="403"/>
      <c r="JLS127" s="403"/>
      <c r="JME127" s="727"/>
      <c r="JMH127" s="403"/>
      <c r="JMI127" s="403"/>
      <c r="JMU127" s="727"/>
      <c r="JMX127" s="403"/>
      <c r="JMY127" s="403"/>
      <c r="JNK127" s="727"/>
      <c r="JNN127" s="403"/>
      <c r="JNO127" s="403"/>
      <c r="JOA127" s="727"/>
      <c r="JOD127" s="403"/>
      <c r="JOE127" s="403"/>
      <c r="JOQ127" s="727"/>
      <c r="JOT127" s="403"/>
      <c r="JOU127" s="403"/>
      <c r="JPG127" s="727"/>
      <c r="JPJ127" s="403"/>
      <c r="JPK127" s="403"/>
      <c r="JPW127" s="727"/>
      <c r="JPZ127" s="403"/>
      <c r="JQA127" s="403"/>
      <c r="JQM127" s="727"/>
      <c r="JQP127" s="403"/>
      <c r="JQQ127" s="403"/>
      <c r="JRC127" s="727"/>
      <c r="JRF127" s="403"/>
      <c r="JRG127" s="403"/>
      <c r="JRS127" s="727"/>
      <c r="JRV127" s="403"/>
      <c r="JRW127" s="403"/>
      <c r="JSI127" s="727"/>
      <c r="JSL127" s="403"/>
      <c r="JSM127" s="403"/>
      <c r="JSY127" s="727"/>
      <c r="JTB127" s="403"/>
      <c r="JTC127" s="403"/>
      <c r="JTO127" s="727"/>
      <c r="JTR127" s="403"/>
      <c r="JTS127" s="403"/>
      <c r="JUE127" s="727"/>
      <c r="JUH127" s="403"/>
      <c r="JUI127" s="403"/>
      <c r="JUU127" s="727"/>
      <c r="JUX127" s="403"/>
      <c r="JUY127" s="403"/>
      <c r="JVK127" s="727"/>
      <c r="JVN127" s="403"/>
      <c r="JVO127" s="403"/>
      <c r="JWA127" s="727"/>
      <c r="JWD127" s="403"/>
      <c r="JWE127" s="403"/>
      <c r="JWQ127" s="727"/>
      <c r="JWT127" s="403"/>
      <c r="JWU127" s="403"/>
      <c r="JXG127" s="727"/>
      <c r="JXJ127" s="403"/>
      <c r="JXK127" s="403"/>
      <c r="JXW127" s="727"/>
      <c r="JXZ127" s="403"/>
      <c r="JYA127" s="403"/>
      <c r="JYM127" s="727"/>
      <c r="JYP127" s="403"/>
      <c r="JYQ127" s="403"/>
      <c r="JZC127" s="727"/>
      <c r="JZF127" s="403"/>
      <c r="JZG127" s="403"/>
      <c r="JZS127" s="727"/>
      <c r="JZV127" s="403"/>
      <c r="JZW127" s="403"/>
      <c r="KAI127" s="727"/>
      <c r="KAL127" s="403"/>
      <c r="KAM127" s="403"/>
      <c r="KAY127" s="727"/>
      <c r="KBB127" s="403"/>
      <c r="KBC127" s="403"/>
      <c r="KBO127" s="727"/>
      <c r="KBR127" s="403"/>
      <c r="KBS127" s="403"/>
      <c r="KCE127" s="727"/>
      <c r="KCH127" s="403"/>
      <c r="KCI127" s="403"/>
      <c r="KCU127" s="727"/>
      <c r="KCX127" s="403"/>
      <c r="KCY127" s="403"/>
      <c r="KDK127" s="727"/>
      <c r="KDN127" s="403"/>
      <c r="KDO127" s="403"/>
      <c r="KEA127" s="727"/>
      <c r="KED127" s="403"/>
      <c r="KEE127" s="403"/>
      <c r="KEQ127" s="727"/>
      <c r="KET127" s="403"/>
      <c r="KEU127" s="403"/>
      <c r="KFG127" s="727"/>
      <c r="KFJ127" s="403"/>
      <c r="KFK127" s="403"/>
      <c r="KFW127" s="727"/>
      <c r="KFZ127" s="403"/>
      <c r="KGA127" s="403"/>
      <c r="KGM127" s="727"/>
      <c r="KGP127" s="403"/>
      <c r="KGQ127" s="403"/>
      <c r="KHC127" s="727"/>
      <c r="KHF127" s="403"/>
      <c r="KHG127" s="403"/>
      <c r="KHS127" s="727"/>
      <c r="KHV127" s="403"/>
      <c r="KHW127" s="403"/>
      <c r="KII127" s="727"/>
      <c r="KIL127" s="403"/>
      <c r="KIM127" s="403"/>
      <c r="KIY127" s="727"/>
      <c r="KJB127" s="403"/>
      <c r="KJC127" s="403"/>
      <c r="KJO127" s="727"/>
      <c r="KJR127" s="403"/>
      <c r="KJS127" s="403"/>
      <c r="KKE127" s="727"/>
      <c r="KKH127" s="403"/>
      <c r="KKI127" s="403"/>
      <c r="KKU127" s="727"/>
      <c r="KKX127" s="403"/>
      <c r="KKY127" s="403"/>
      <c r="KLK127" s="727"/>
      <c r="KLN127" s="403"/>
      <c r="KLO127" s="403"/>
      <c r="KMA127" s="727"/>
      <c r="KMD127" s="403"/>
      <c r="KME127" s="403"/>
      <c r="KMQ127" s="727"/>
      <c r="KMT127" s="403"/>
      <c r="KMU127" s="403"/>
      <c r="KNG127" s="727"/>
      <c r="KNJ127" s="403"/>
      <c r="KNK127" s="403"/>
      <c r="KNW127" s="727"/>
      <c r="KNZ127" s="403"/>
      <c r="KOA127" s="403"/>
      <c r="KOM127" s="727"/>
      <c r="KOP127" s="403"/>
      <c r="KOQ127" s="403"/>
      <c r="KPC127" s="727"/>
      <c r="KPF127" s="403"/>
      <c r="KPG127" s="403"/>
      <c r="KPS127" s="727"/>
      <c r="KPV127" s="403"/>
      <c r="KPW127" s="403"/>
      <c r="KQI127" s="727"/>
      <c r="KQL127" s="403"/>
      <c r="KQM127" s="403"/>
      <c r="KQY127" s="727"/>
      <c r="KRB127" s="403"/>
      <c r="KRC127" s="403"/>
      <c r="KRO127" s="727"/>
      <c r="KRR127" s="403"/>
      <c r="KRS127" s="403"/>
      <c r="KSE127" s="727"/>
      <c r="KSH127" s="403"/>
      <c r="KSI127" s="403"/>
      <c r="KSU127" s="727"/>
      <c r="KSX127" s="403"/>
      <c r="KSY127" s="403"/>
      <c r="KTK127" s="727"/>
      <c r="KTN127" s="403"/>
      <c r="KTO127" s="403"/>
      <c r="KUA127" s="727"/>
      <c r="KUD127" s="403"/>
      <c r="KUE127" s="403"/>
      <c r="KUQ127" s="727"/>
      <c r="KUT127" s="403"/>
      <c r="KUU127" s="403"/>
      <c r="KVG127" s="727"/>
      <c r="KVJ127" s="403"/>
      <c r="KVK127" s="403"/>
      <c r="KVW127" s="727"/>
      <c r="KVZ127" s="403"/>
      <c r="KWA127" s="403"/>
      <c r="KWM127" s="727"/>
      <c r="KWP127" s="403"/>
      <c r="KWQ127" s="403"/>
      <c r="KXC127" s="727"/>
      <c r="KXF127" s="403"/>
      <c r="KXG127" s="403"/>
      <c r="KXS127" s="727"/>
      <c r="KXV127" s="403"/>
      <c r="KXW127" s="403"/>
      <c r="KYI127" s="727"/>
      <c r="KYL127" s="403"/>
      <c r="KYM127" s="403"/>
      <c r="KYY127" s="727"/>
      <c r="KZB127" s="403"/>
      <c r="KZC127" s="403"/>
      <c r="KZO127" s="727"/>
      <c r="KZR127" s="403"/>
      <c r="KZS127" s="403"/>
      <c r="LAE127" s="727"/>
      <c r="LAH127" s="403"/>
      <c r="LAI127" s="403"/>
      <c r="LAU127" s="727"/>
      <c r="LAX127" s="403"/>
      <c r="LAY127" s="403"/>
      <c r="LBK127" s="727"/>
      <c r="LBN127" s="403"/>
      <c r="LBO127" s="403"/>
      <c r="LCA127" s="727"/>
      <c r="LCD127" s="403"/>
      <c r="LCE127" s="403"/>
      <c r="LCQ127" s="727"/>
      <c r="LCT127" s="403"/>
      <c r="LCU127" s="403"/>
      <c r="LDG127" s="727"/>
      <c r="LDJ127" s="403"/>
      <c r="LDK127" s="403"/>
      <c r="LDW127" s="727"/>
      <c r="LDZ127" s="403"/>
      <c r="LEA127" s="403"/>
      <c r="LEM127" s="727"/>
      <c r="LEP127" s="403"/>
      <c r="LEQ127" s="403"/>
      <c r="LFC127" s="727"/>
      <c r="LFF127" s="403"/>
      <c r="LFG127" s="403"/>
      <c r="LFS127" s="727"/>
      <c r="LFV127" s="403"/>
      <c r="LFW127" s="403"/>
      <c r="LGI127" s="727"/>
      <c r="LGL127" s="403"/>
      <c r="LGM127" s="403"/>
      <c r="LGY127" s="727"/>
      <c r="LHB127" s="403"/>
      <c r="LHC127" s="403"/>
      <c r="LHO127" s="727"/>
      <c r="LHR127" s="403"/>
      <c r="LHS127" s="403"/>
      <c r="LIE127" s="727"/>
      <c r="LIH127" s="403"/>
      <c r="LII127" s="403"/>
      <c r="LIU127" s="727"/>
      <c r="LIX127" s="403"/>
      <c r="LIY127" s="403"/>
      <c r="LJK127" s="727"/>
      <c r="LJN127" s="403"/>
      <c r="LJO127" s="403"/>
      <c r="LKA127" s="727"/>
      <c r="LKD127" s="403"/>
      <c r="LKE127" s="403"/>
      <c r="LKQ127" s="727"/>
      <c r="LKT127" s="403"/>
      <c r="LKU127" s="403"/>
      <c r="LLG127" s="727"/>
      <c r="LLJ127" s="403"/>
      <c r="LLK127" s="403"/>
      <c r="LLW127" s="727"/>
      <c r="LLZ127" s="403"/>
      <c r="LMA127" s="403"/>
      <c r="LMM127" s="727"/>
      <c r="LMP127" s="403"/>
      <c r="LMQ127" s="403"/>
      <c r="LNC127" s="727"/>
      <c r="LNF127" s="403"/>
      <c r="LNG127" s="403"/>
      <c r="LNS127" s="727"/>
      <c r="LNV127" s="403"/>
      <c r="LNW127" s="403"/>
      <c r="LOI127" s="727"/>
      <c r="LOL127" s="403"/>
      <c r="LOM127" s="403"/>
      <c r="LOY127" s="727"/>
      <c r="LPB127" s="403"/>
      <c r="LPC127" s="403"/>
      <c r="LPO127" s="727"/>
      <c r="LPR127" s="403"/>
      <c r="LPS127" s="403"/>
      <c r="LQE127" s="727"/>
      <c r="LQH127" s="403"/>
      <c r="LQI127" s="403"/>
      <c r="LQU127" s="727"/>
      <c r="LQX127" s="403"/>
      <c r="LQY127" s="403"/>
      <c r="LRK127" s="727"/>
      <c r="LRN127" s="403"/>
      <c r="LRO127" s="403"/>
      <c r="LSA127" s="727"/>
      <c r="LSD127" s="403"/>
      <c r="LSE127" s="403"/>
      <c r="LSQ127" s="727"/>
      <c r="LST127" s="403"/>
      <c r="LSU127" s="403"/>
      <c r="LTG127" s="727"/>
      <c r="LTJ127" s="403"/>
      <c r="LTK127" s="403"/>
      <c r="LTW127" s="727"/>
      <c r="LTZ127" s="403"/>
      <c r="LUA127" s="403"/>
      <c r="LUM127" s="727"/>
      <c r="LUP127" s="403"/>
      <c r="LUQ127" s="403"/>
      <c r="LVC127" s="727"/>
      <c r="LVF127" s="403"/>
      <c r="LVG127" s="403"/>
      <c r="LVS127" s="727"/>
      <c r="LVV127" s="403"/>
      <c r="LVW127" s="403"/>
      <c r="LWI127" s="727"/>
      <c r="LWL127" s="403"/>
      <c r="LWM127" s="403"/>
      <c r="LWY127" s="727"/>
      <c r="LXB127" s="403"/>
      <c r="LXC127" s="403"/>
      <c r="LXO127" s="727"/>
      <c r="LXR127" s="403"/>
      <c r="LXS127" s="403"/>
      <c r="LYE127" s="727"/>
      <c r="LYH127" s="403"/>
      <c r="LYI127" s="403"/>
      <c r="LYU127" s="727"/>
      <c r="LYX127" s="403"/>
      <c r="LYY127" s="403"/>
      <c r="LZK127" s="727"/>
      <c r="LZN127" s="403"/>
      <c r="LZO127" s="403"/>
      <c r="MAA127" s="727"/>
      <c r="MAD127" s="403"/>
      <c r="MAE127" s="403"/>
      <c r="MAQ127" s="727"/>
      <c r="MAT127" s="403"/>
      <c r="MAU127" s="403"/>
      <c r="MBG127" s="727"/>
      <c r="MBJ127" s="403"/>
      <c r="MBK127" s="403"/>
      <c r="MBW127" s="727"/>
      <c r="MBZ127" s="403"/>
      <c r="MCA127" s="403"/>
      <c r="MCM127" s="727"/>
      <c r="MCP127" s="403"/>
      <c r="MCQ127" s="403"/>
      <c r="MDC127" s="727"/>
      <c r="MDF127" s="403"/>
      <c r="MDG127" s="403"/>
      <c r="MDS127" s="727"/>
      <c r="MDV127" s="403"/>
      <c r="MDW127" s="403"/>
      <c r="MEI127" s="727"/>
      <c r="MEL127" s="403"/>
      <c r="MEM127" s="403"/>
      <c r="MEY127" s="727"/>
      <c r="MFB127" s="403"/>
      <c r="MFC127" s="403"/>
      <c r="MFO127" s="727"/>
      <c r="MFR127" s="403"/>
      <c r="MFS127" s="403"/>
      <c r="MGE127" s="727"/>
      <c r="MGH127" s="403"/>
      <c r="MGI127" s="403"/>
      <c r="MGU127" s="727"/>
      <c r="MGX127" s="403"/>
      <c r="MGY127" s="403"/>
      <c r="MHK127" s="727"/>
      <c r="MHN127" s="403"/>
      <c r="MHO127" s="403"/>
      <c r="MIA127" s="727"/>
      <c r="MID127" s="403"/>
      <c r="MIE127" s="403"/>
      <c r="MIQ127" s="727"/>
      <c r="MIT127" s="403"/>
      <c r="MIU127" s="403"/>
      <c r="MJG127" s="727"/>
      <c r="MJJ127" s="403"/>
      <c r="MJK127" s="403"/>
      <c r="MJW127" s="727"/>
      <c r="MJZ127" s="403"/>
      <c r="MKA127" s="403"/>
      <c r="MKM127" s="727"/>
      <c r="MKP127" s="403"/>
      <c r="MKQ127" s="403"/>
      <c r="MLC127" s="727"/>
      <c r="MLF127" s="403"/>
      <c r="MLG127" s="403"/>
      <c r="MLS127" s="727"/>
      <c r="MLV127" s="403"/>
      <c r="MLW127" s="403"/>
      <c r="MMI127" s="727"/>
      <c r="MML127" s="403"/>
      <c r="MMM127" s="403"/>
      <c r="MMY127" s="727"/>
      <c r="MNB127" s="403"/>
      <c r="MNC127" s="403"/>
      <c r="MNO127" s="727"/>
      <c r="MNR127" s="403"/>
      <c r="MNS127" s="403"/>
      <c r="MOE127" s="727"/>
      <c r="MOH127" s="403"/>
      <c r="MOI127" s="403"/>
      <c r="MOU127" s="727"/>
      <c r="MOX127" s="403"/>
      <c r="MOY127" s="403"/>
      <c r="MPK127" s="727"/>
      <c r="MPN127" s="403"/>
      <c r="MPO127" s="403"/>
      <c r="MQA127" s="727"/>
      <c r="MQD127" s="403"/>
      <c r="MQE127" s="403"/>
      <c r="MQQ127" s="727"/>
      <c r="MQT127" s="403"/>
      <c r="MQU127" s="403"/>
      <c r="MRG127" s="727"/>
      <c r="MRJ127" s="403"/>
      <c r="MRK127" s="403"/>
      <c r="MRW127" s="727"/>
      <c r="MRZ127" s="403"/>
      <c r="MSA127" s="403"/>
      <c r="MSM127" s="727"/>
      <c r="MSP127" s="403"/>
      <c r="MSQ127" s="403"/>
      <c r="MTC127" s="727"/>
      <c r="MTF127" s="403"/>
      <c r="MTG127" s="403"/>
      <c r="MTS127" s="727"/>
      <c r="MTV127" s="403"/>
      <c r="MTW127" s="403"/>
      <c r="MUI127" s="727"/>
      <c r="MUL127" s="403"/>
      <c r="MUM127" s="403"/>
      <c r="MUY127" s="727"/>
      <c r="MVB127" s="403"/>
      <c r="MVC127" s="403"/>
      <c r="MVO127" s="727"/>
      <c r="MVR127" s="403"/>
      <c r="MVS127" s="403"/>
      <c r="MWE127" s="727"/>
      <c r="MWH127" s="403"/>
      <c r="MWI127" s="403"/>
      <c r="MWU127" s="727"/>
      <c r="MWX127" s="403"/>
      <c r="MWY127" s="403"/>
      <c r="MXK127" s="727"/>
      <c r="MXN127" s="403"/>
      <c r="MXO127" s="403"/>
      <c r="MYA127" s="727"/>
      <c r="MYD127" s="403"/>
      <c r="MYE127" s="403"/>
      <c r="MYQ127" s="727"/>
      <c r="MYT127" s="403"/>
      <c r="MYU127" s="403"/>
      <c r="MZG127" s="727"/>
      <c r="MZJ127" s="403"/>
      <c r="MZK127" s="403"/>
      <c r="MZW127" s="727"/>
      <c r="MZZ127" s="403"/>
      <c r="NAA127" s="403"/>
      <c r="NAM127" s="727"/>
      <c r="NAP127" s="403"/>
      <c r="NAQ127" s="403"/>
      <c r="NBC127" s="727"/>
      <c r="NBF127" s="403"/>
      <c r="NBG127" s="403"/>
      <c r="NBS127" s="727"/>
      <c r="NBV127" s="403"/>
      <c r="NBW127" s="403"/>
      <c r="NCI127" s="727"/>
      <c r="NCL127" s="403"/>
      <c r="NCM127" s="403"/>
      <c r="NCY127" s="727"/>
      <c r="NDB127" s="403"/>
      <c r="NDC127" s="403"/>
      <c r="NDO127" s="727"/>
      <c r="NDR127" s="403"/>
      <c r="NDS127" s="403"/>
      <c r="NEE127" s="727"/>
      <c r="NEH127" s="403"/>
      <c r="NEI127" s="403"/>
      <c r="NEU127" s="727"/>
      <c r="NEX127" s="403"/>
      <c r="NEY127" s="403"/>
      <c r="NFK127" s="727"/>
      <c r="NFN127" s="403"/>
      <c r="NFO127" s="403"/>
      <c r="NGA127" s="727"/>
      <c r="NGD127" s="403"/>
      <c r="NGE127" s="403"/>
      <c r="NGQ127" s="727"/>
      <c r="NGT127" s="403"/>
      <c r="NGU127" s="403"/>
      <c r="NHG127" s="727"/>
      <c r="NHJ127" s="403"/>
      <c r="NHK127" s="403"/>
      <c r="NHW127" s="727"/>
      <c r="NHZ127" s="403"/>
      <c r="NIA127" s="403"/>
      <c r="NIM127" s="727"/>
      <c r="NIP127" s="403"/>
      <c r="NIQ127" s="403"/>
      <c r="NJC127" s="727"/>
      <c r="NJF127" s="403"/>
      <c r="NJG127" s="403"/>
      <c r="NJS127" s="727"/>
      <c r="NJV127" s="403"/>
      <c r="NJW127" s="403"/>
      <c r="NKI127" s="727"/>
      <c r="NKL127" s="403"/>
      <c r="NKM127" s="403"/>
      <c r="NKY127" s="727"/>
      <c r="NLB127" s="403"/>
      <c r="NLC127" s="403"/>
      <c r="NLO127" s="727"/>
      <c r="NLR127" s="403"/>
      <c r="NLS127" s="403"/>
      <c r="NME127" s="727"/>
      <c r="NMH127" s="403"/>
      <c r="NMI127" s="403"/>
      <c r="NMU127" s="727"/>
      <c r="NMX127" s="403"/>
      <c r="NMY127" s="403"/>
      <c r="NNK127" s="727"/>
      <c r="NNN127" s="403"/>
      <c r="NNO127" s="403"/>
      <c r="NOA127" s="727"/>
      <c r="NOD127" s="403"/>
      <c r="NOE127" s="403"/>
      <c r="NOQ127" s="727"/>
      <c r="NOT127" s="403"/>
      <c r="NOU127" s="403"/>
      <c r="NPG127" s="727"/>
      <c r="NPJ127" s="403"/>
      <c r="NPK127" s="403"/>
      <c r="NPW127" s="727"/>
      <c r="NPZ127" s="403"/>
      <c r="NQA127" s="403"/>
      <c r="NQM127" s="727"/>
      <c r="NQP127" s="403"/>
      <c r="NQQ127" s="403"/>
      <c r="NRC127" s="727"/>
      <c r="NRF127" s="403"/>
      <c r="NRG127" s="403"/>
      <c r="NRS127" s="727"/>
      <c r="NRV127" s="403"/>
      <c r="NRW127" s="403"/>
      <c r="NSI127" s="727"/>
      <c r="NSL127" s="403"/>
      <c r="NSM127" s="403"/>
      <c r="NSY127" s="727"/>
      <c r="NTB127" s="403"/>
      <c r="NTC127" s="403"/>
      <c r="NTO127" s="727"/>
      <c r="NTR127" s="403"/>
      <c r="NTS127" s="403"/>
      <c r="NUE127" s="727"/>
      <c r="NUH127" s="403"/>
      <c r="NUI127" s="403"/>
      <c r="NUU127" s="727"/>
      <c r="NUX127" s="403"/>
      <c r="NUY127" s="403"/>
      <c r="NVK127" s="727"/>
      <c r="NVN127" s="403"/>
      <c r="NVO127" s="403"/>
      <c r="NWA127" s="727"/>
      <c r="NWD127" s="403"/>
      <c r="NWE127" s="403"/>
      <c r="NWQ127" s="727"/>
      <c r="NWT127" s="403"/>
      <c r="NWU127" s="403"/>
      <c r="NXG127" s="727"/>
      <c r="NXJ127" s="403"/>
      <c r="NXK127" s="403"/>
      <c r="NXW127" s="727"/>
      <c r="NXZ127" s="403"/>
      <c r="NYA127" s="403"/>
      <c r="NYM127" s="727"/>
      <c r="NYP127" s="403"/>
      <c r="NYQ127" s="403"/>
      <c r="NZC127" s="727"/>
      <c r="NZF127" s="403"/>
      <c r="NZG127" s="403"/>
      <c r="NZS127" s="727"/>
      <c r="NZV127" s="403"/>
      <c r="NZW127" s="403"/>
      <c r="OAI127" s="727"/>
      <c r="OAL127" s="403"/>
      <c r="OAM127" s="403"/>
      <c r="OAY127" s="727"/>
      <c r="OBB127" s="403"/>
      <c r="OBC127" s="403"/>
      <c r="OBO127" s="727"/>
      <c r="OBR127" s="403"/>
      <c r="OBS127" s="403"/>
      <c r="OCE127" s="727"/>
      <c r="OCH127" s="403"/>
      <c r="OCI127" s="403"/>
      <c r="OCU127" s="727"/>
      <c r="OCX127" s="403"/>
      <c r="OCY127" s="403"/>
      <c r="ODK127" s="727"/>
      <c r="ODN127" s="403"/>
      <c r="ODO127" s="403"/>
      <c r="OEA127" s="727"/>
      <c r="OED127" s="403"/>
      <c r="OEE127" s="403"/>
      <c r="OEQ127" s="727"/>
      <c r="OET127" s="403"/>
      <c r="OEU127" s="403"/>
      <c r="OFG127" s="727"/>
      <c r="OFJ127" s="403"/>
      <c r="OFK127" s="403"/>
      <c r="OFW127" s="727"/>
      <c r="OFZ127" s="403"/>
      <c r="OGA127" s="403"/>
      <c r="OGM127" s="727"/>
      <c r="OGP127" s="403"/>
      <c r="OGQ127" s="403"/>
      <c r="OHC127" s="727"/>
      <c r="OHF127" s="403"/>
      <c r="OHG127" s="403"/>
      <c r="OHS127" s="727"/>
      <c r="OHV127" s="403"/>
      <c r="OHW127" s="403"/>
      <c r="OII127" s="727"/>
      <c r="OIL127" s="403"/>
      <c r="OIM127" s="403"/>
      <c r="OIY127" s="727"/>
      <c r="OJB127" s="403"/>
      <c r="OJC127" s="403"/>
      <c r="OJO127" s="727"/>
      <c r="OJR127" s="403"/>
      <c r="OJS127" s="403"/>
      <c r="OKE127" s="727"/>
      <c r="OKH127" s="403"/>
      <c r="OKI127" s="403"/>
      <c r="OKU127" s="727"/>
      <c r="OKX127" s="403"/>
      <c r="OKY127" s="403"/>
      <c r="OLK127" s="727"/>
      <c r="OLN127" s="403"/>
      <c r="OLO127" s="403"/>
      <c r="OMA127" s="727"/>
      <c r="OMD127" s="403"/>
      <c r="OME127" s="403"/>
      <c r="OMQ127" s="727"/>
      <c r="OMT127" s="403"/>
      <c r="OMU127" s="403"/>
      <c r="ONG127" s="727"/>
      <c r="ONJ127" s="403"/>
      <c r="ONK127" s="403"/>
      <c r="ONW127" s="727"/>
      <c r="ONZ127" s="403"/>
      <c r="OOA127" s="403"/>
      <c r="OOM127" s="727"/>
      <c r="OOP127" s="403"/>
      <c r="OOQ127" s="403"/>
      <c r="OPC127" s="727"/>
      <c r="OPF127" s="403"/>
      <c r="OPG127" s="403"/>
      <c r="OPS127" s="727"/>
      <c r="OPV127" s="403"/>
      <c r="OPW127" s="403"/>
      <c r="OQI127" s="727"/>
      <c r="OQL127" s="403"/>
      <c r="OQM127" s="403"/>
      <c r="OQY127" s="727"/>
      <c r="ORB127" s="403"/>
      <c r="ORC127" s="403"/>
      <c r="ORO127" s="727"/>
      <c r="ORR127" s="403"/>
      <c r="ORS127" s="403"/>
      <c r="OSE127" s="727"/>
      <c r="OSH127" s="403"/>
      <c r="OSI127" s="403"/>
      <c r="OSU127" s="727"/>
      <c r="OSX127" s="403"/>
      <c r="OSY127" s="403"/>
      <c r="OTK127" s="727"/>
      <c r="OTN127" s="403"/>
      <c r="OTO127" s="403"/>
      <c r="OUA127" s="727"/>
      <c r="OUD127" s="403"/>
      <c r="OUE127" s="403"/>
      <c r="OUQ127" s="727"/>
      <c r="OUT127" s="403"/>
      <c r="OUU127" s="403"/>
      <c r="OVG127" s="727"/>
      <c r="OVJ127" s="403"/>
      <c r="OVK127" s="403"/>
      <c r="OVW127" s="727"/>
      <c r="OVZ127" s="403"/>
      <c r="OWA127" s="403"/>
      <c r="OWM127" s="727"/>
      <c r="OWP127" s="403"/>
      <c r="OWQ127" s="403"/>
      <c r="OXC127" s="727"/>
      <c r="OXF127" s="403"/>
      <c r="OXG127" s="403"/>
      <c r="OXS127" s="727"/>
      <c r="OXV127" s="403"/>
      <c r="OXW127" s="403"/>
      <c r="OYI127" s="727"/>
      <c r="OYL127" s="403"/>
      <c r="OYM127" s="403"/>
      <c r="OYY127" s="727"/>
      <c r="OZB127" s="403"/>
      <c r="OZC127" s="403"/>
      <c r="OZO127" s="727"/>
      <c r="OZR127" s="403"/>
      <c r="OZS127" s="403"/>
      <c r="PAE127" s="727"/>
      <c r="PAH127" s="403"/>
      <c r="PAI127" s="403"/>
      <c r="PAU127" s="727"/>
      <c r="PAX127" s="403"/>
      <c r="PAY127" s="403"/>
      <c r="PBK127" s="727"/>
      <c r="PBN127" s="403"/>
      <c r="PBO127" s="403"/>
      <c r="PCA127" s="727"/>
      <c r="PCD127" s="403"/>
      <c r="PCE127" s="403"/>
      <c r="PCQ127" s="727"/>
      <c r="PCT127" s="403"/>
      <c r="PCU127" s="403"/>
      <c r="PDG127" s="727"/>
      <c r="PDJ127" s="403"/>
      <c r="PDK127" s="403"/>
      <c r="PDW127" s="727"/>
      <c r="PDZ127" s="403"/>
      <c r="PEA127" s="403"/>
      <c r="PEM127" s="727"/>
      <c r="PEP127" s="403"/>
      <c r="PEQ127" s="403"/>
      <c r="PFC127" s="727"/>
      <c r="PFF127" s="403"/>
      <c r="PFG127" s="403"/>
      <c r="PFS127" s="727"/>
      <c r="PFV127" s="403"/>
      <c r="PFW127" s="403"/>
      <c r="PGI127" s="727"/>
      <c r="PGL127" s="403"/>
      <c r="PGM127" s="403"/>
      <c r="PGY127" s="727"/>
      <c r="PHB127" s="403"/>
      <c r="PHC127" s="403"/>
      <c r="PHO127" s="727"/>
      <c r="PHR127" s="403"/>
      <c r="PHS127" s="403"/>
      <c r="PIE127" s="727"/>
      <c r="PIH127" s="403"/>
      <c r="PII127" s="403"/>
      <c r="PIU127" s="727"/>
      <c r="PIX127" s="403"/>
      <c r="PIY127" s="403"/>
      <c r="PJK127" s="727"/>
      <c r="PJN127" s="403"/>
      <c r="PJO127" s="403"/>
      <c r="PKA127" s="727"/>
      <c r="PKD127" s="403"/>
      <c r="PKE127" s="403"/>
      <c r="PKQ127" s="727"/>
      <c r="PKT127" s="403"/>
      <c r="PKU127" s="403"/>
      <c r="PLG127" s="727"/>
      <c r="PLJ127" s="403"/>
      <c r="PLK127" s="403"/>
      <c r="PLW127" s="727"/>
      <c r="PLZ127" s="403"/>
      <c r="PMA127" s="403"/>
      <c r="PMM127" s="727"/>
      <c r="PMP127" s="403"/>
      <c r="PMQ127" s="403"/>
      <c r="PNC127" s="727"/>
      <c r="PNF127" s="403"/>
      <c r="PNG127" s="403"/>
      <c r="PNS127" s="727"/>
      <c r="PNV127" s="403"/>
      <c r="PNW127" s="403"/>
      <c r="POI127" s="727"/>
      <c r="POL127" s="403"/>
      <c r="POM127" s="403"/>
      <c r="POY127" s="727"/>
      <c r="PPB127" s="403"/>
      <c r="PPC127" s="403"/>
      <c r="PPO127" s="727"/>
      <c r="PPR127" s="403"/>
      <c r="PPS127" s="403"/>
      <c r="PQE127" s="727"/>
      <c r="PQH127" s="403"/>
      <c r="PQI127" s="403"/>
      <c r="PQU127" s="727"/>
      <c r="PQX127" s="403"/>
      <c r="PQY127" s="403"/>
      <c r="PRK127" s="727"/>
      <c r="PRN127" s="403"/>
      <c r="PRO127" s="403"/>
      <c r="PSA127" s="727"/>
      <c r="PSD127" s="403"/>
      <c r="PSE127" s="403"/>
      <c r="PSQ127" s="727"/>
      <c r="PST127" s="403"/>
      <c r="PSU127" s="403"/>
      <c r="PTG127" s="727"/>
      <c r="PTJ127" s="403"/>
      <c r="PTK127" s="403"/>
      <c r="PTW127" s="727"/>
      <c r="PTZ127" s="403"/>
      <c r="PUA127" s="403"/>
      <c r="PUM127" s="727"/>
      <c r="PUP127" s="403"/>
      <c r="PUQ127" s="403"/>
      <c r="PVC127" s="727"/>
      <c r="PVF127" s="403"/>
      <c r="PVG127" s="403"/>
      <c r="PVS127" s="727"/>
      <c r="PVV127" s="403"/>
      <c r="PVW127" s="403"/>
      <c r="PWI127" s="727"/>
      <c r="PWL127" s="403"/>
      <c r="PWM127" s="403"/>
      <c r="PWY127" s="727"/>
      <c r="PXB127" s="403"/>
      <c r="PXC127" s="403"/>
      <c r="PXO127" s="727"/>
      <c r="PXR127" s="403"/>
      <c r="PXS127" s="403"/>
      <c r="PYE127" s="727"/>
      <c r="PYH127" s="403"/>
      <c r="PYI127" s="403"/>
      <c r="PYU127" s="727"/>
      <c r="PYX127" s="403"/>
      <c r="PYY127" s="403"/>
      <c r="PZK127" s="727"/>
      <c r="PZN127" s="403"/>
      <c r="PZO127" s="403"/>
      <c r="QAA127" s="727"/>
      <c r="QAD127" s="403"/>
      <c r="QAE127" s="403"/>
      <c r="QAQ127" s="727"/>
      <c r="QAT127" s="403"/>
      <c r="QAU127" s="403"/>
      <c r="QBG127" s="727"/>
      <c r="QBJ127" s="403"/>
      <c r="QBK127" s="403"/>
      <c r="QBW127" s="727"/>
      <c r="QBZ127" s="403"/>
      <c r="QCA127" s="403"/>
      <c r="QCM127" s="727"/>
      <c r="QCP127" s="403"/>
      <c r="QCQ127" s="403"/>
      <c r="QDC127" s="727"/>
      <c r="QDF127" s="403"/>
      <c r="QDG127" s="403"/>
      <c r="QDS127" s="727"/>
      <c r="QDV127" s="403"/>
      <c r="QDW127" s="403"/>
      <c r="QEI127" s="727"/>
      <c r="QEL127" s="403"/>
      <c r="QEM127" s="403"/>
      <c r="QEY127" s="727"/>
      <c r="QFB127" s="403"/>
      <c r="QFC127" s="403"/>
      <c r="QFO127" s="727"/>
      <c r="QFR127" s="403"/>
      <c r="QFS127" s="403"/>
      <c r="QGE127" s="727"/>
      <c r="QGH127" s="403"/>
      <c r="QGI127" s="403"/>
      <c r="QGU127" s="727"/>
      <c r="QGX127" s="403"/>
      <c r="QGY127" s="403"/>
      <c r="QHK127" s="727"/>
      <c r="QHN127" s="403"/>
      <c r="QHO127" s="403"/>
      <c r="QIA127" s="727"/>
      <c r="QID127" s="403"/>
      <c r="QIE127" s="403"/>
      <c r="QIQ127" s="727"/>
      <c r="QIT127" s="403"/>
      <c r="QIU127" s="403"/>
      <c r="QJG127" s="727"/>
      <c r="QJJ127" s="403"/>
      <c r="QJK127" s="403"/>
      <c r="QJW127" s="727"/>
      <c r="QJZ127" s="403"/>
      <c r="QKA127" s="403"/>
      <c r="QKM127" s="727"/>
      <c r="QKP127" s="403"/>
      <c r="QKQ127" s="403"/>
      <c r="QLC127" s="727"/>
      <c r="QLF127" s="403"/>
      <c r="QLG127" s="403"/>
      <c r="QLS127" s="727"/>
      <c r="QLV127" s="403"/>
      <c r="QLW127" s="403"/>
      <c r="QMI127" s="727"/>
      <c r="QML127" s="403"/>
      <c r="QMM127" s="403"/>
      <c r="QMY127" s="727"/>
      <c r="QNB127" s="403"/>
      <c r="QNC127" s="403"/>
      <c r="QNO127" s="727"/>
      <c r="QNR127" s="403"/>
      <c r="QNS127" s="403"/>
      <c r="QOE127" s="727"/>
      <c r="QOH127" s="403"/>
      <c r="QOI127" s="403"/>
      <c r="QOU127" s="727"/>
      <c r="QOX127" s="403"/>
      <c r="QOY127" s="403"/>
      <c r="QPK127" s="727"/>
      <c r="QPN127" s="403"/>
      <c r="QPO127" s="403"/>
      <c r="QQA127" s="727"/>
      <c r="QQD127" s="403"/>
      <c r="QQE127" s="403"/>
      <c r="QQQ127" s="727"/>
      <c r="QQT127" s="403"/>
      <c r="QQU127" s="403"/>
      <c r="QRG127" s="727"/>
      <c r="QRJ127" s="403"/>
      <c r="QRK127" s="403"/>
      <c r="QRW127" s="727"/>
      <c r="QRZ127" s="403"/>
      <c r="QSA127" s="403"/>
      <c r="QSM127" s="727"/>
      <c r="QSP127" s="403"/>
      <c r="QSQ127" s="403"/>
      <c r="QTC127" s="727"/>
      <c r="QTF127" s="403"/>
      <c r="QTG127" s="403"/>
      <c r="QTS127" s="727"/>
      <c r="QTV127" s="403"/>
      <c r="QTW127" s="403"/>
      <c r="QUI127" s="727"/>
      <c r="QUL127" s="403"/>
      <c r="QUM127" s="403"/>
      <c r="QUY127" s="727"/>
      <c r="QVB127" s="403"/>
      <c r="QVC127" s="403"/>
      <c r="QVO127" s="727"/>
      <c r="QVR127" s="403"/>
      <c r="QVS127" s="403"/>
      <c r="QWE127" s="727"/>
      <c r="QWH127" s="403"/>
      <c r="QWI127" s="403"/>
      <c r="QWU127" s="727"/>
      <c r="QWX127" s="403"/>
      <c r="QWY127" s="403"/>
      <c r="QXK127" s="727"/>
      <c r="QXN127" s="403"/>
      <c r="QXO127" s="403"/>
      <c r="QYA127" s="727"/>
      <c r="QYD127" s="403"/>
      <c r="QYE127" s="403"/>
      <c r="QYQ127" s="727"/>
      <c r="QYT127" s="403"/>
      <c r="QYU127" s="403"/>
      <c r="QZG127" s="727"/>
      <c r="QZJ127" s="403"/>
      <c r="QZK127" s="403"/>
      <c r="QZW127" s="727"/>
      <c r="QZZ127" s="403"/>
      <c r="RAA127" s="403"/>
      <c r="RAM127" s="727"/>
      <c r="RAP127" s="403"/>
      <c r="RAQ127" s="403"/>
      <c r="RBC127" s="727"/>
      <c r="RBF127" s="403"/>
      <c r="RBG127" s="403"/>
      <c r="RBS127" s="727"/>
      <c r="RBV127" s="403"/>
      <c r="RBW127" s="403"/>
      <c r="RCI127" s="727"/>
      <c r="RCL127" s="403"/>
      <c r="RCM127" s="403"/>
      <c r="RCY127" s="727"/>
      <c r="RDB127" s="403"/>
      <c r="RDC127" s="403"/>
      <c r="RDO127" s="727"/>
      <c r="RDR127" s="403"/>
      <c r="RDS127" s="403"/>
      <c r="REE127" s="727"/>
      <c r="REH127" s="403"/>
      <c r="REI127" s="403"/>
      <c r="REU127" s="727"/>
      <c r="REX127" s="403"/>
      <c r="REY127" s="403"/>
      <c r="RFK127" s="727"/>
      <c r="RFN127" s="403"/>
      <c r="RFO127" s="403"/>
      <c r="RGA127" s="727"/>
      <c r="RGD127" s="403"/>
      <c r="RGE127" s="403"/>
      <c r="RGQ127" s="727"/>
      <c r="RGT127" s="403"/>
      <c r="RGU127" s="403"/>
      <c r="RHG127" s="727"/>
      <c r="RHJ127" s="403"/>
      <c r="RHK127" s="403"/>
      <c r="RHW127" s="727"/>
      <c r="RHZ127" s="403"/>
      <c r="RIA127" s="403"/>
      <c r="RIM127" s="727"/>
      <c r="RIP127" s="403"/>
      <c r="RIQ127" s="403"/>
      <c r="RJC127" s="727"/>
      <c r="RJF127" s="403"/>
      <c r="RJG127" s="403"/>
      <c r="RJS127" s="727"/>
      <c r="RJV127" s="403"/>
      <c r="RJW127" s="403"/>
      <c r="RKI127" s="727"/>
      <c r="RKL127" s="403"/>
      <c r="RKM127" s="403"/>
      <c r="RKY127" s="727"/>
      <c r="RLB127" s="403"/>
      <c r="RLC127" s="403"/>
      <c r="RLO127" s="727"/>
      <c r="RLR127" s="403"/>
      <c r="RLS127" s="403"/>
      <c r="RME127" s="727"/>
      <c r="RMH127" s="403"/>
      <c r="RMI127" s="403"/>
      <c r="RMU127" s="727"/>
      <c r="RMX127" s="403"/>
      <c r="RMY127" s="403"/>
      <c r="RNK127" s="727"/>
      <c r="RNN127" s="403"/>
      <c r="RNO127" s="403"/>
      <c r="ROA127" s="727"/>
      <c r="ROD127" s="403"/>
      <c r="ROE127" s="403"/>
      <c r="ROQ127" s="727"/>
      <c r="ROT127" s="403"/>
      <c r="ROU127" s="403"/>
      <c r="RPG127" s="727"/>
      <c r="RPJ127" s="403"/>
      <c r="RPK127" s="403"/>
      <c r="RPW127" s="727"/>
      <c r="RPZ127" s="403"/>
      <c r="RQA127" s="403"/>
      <c r="RQM127" s="727"/>
      <c r="RQP127" s="403"/>
      <c r="RQQ127" s="403"/>
      <c r="RRC127" s="727"/>
      <c r="RRF127" s="403"/>
      <c r="RRG127" s="403"/>
      <c r="RRS127" s="727"/>
      <c r="RRV127" s="403"/>
      <c r="RRW127" s="403"/>
      <c r="RSI127" s="727"/>
      <c r="RSL127" s="403"/>
      <c r="RSM127" s="403"/>
      <c r="RSY127" s="727"/>
      <c r="RTB127" s="403"/>
      <c r="RTC127" s="403"/>
      <c r="RTO127" s="727"/>
      <c r="RTR127" s="403"/>
      <c r="RTS127" s="403"/>
      <c r="RUE127" s="727"/>
      <c r="RUH127" s="403"/>
      <c r="RUI127" s="403"/>
      <c r="RUU127" s="727"/>
      <c r="RUX127" s="403"/>
      <c r="RUY127" s="403"/>
      <c r="RVK127" s="727"/>
      <c r="RVN127" s="403"/>
      <c r="RVO127" s="403"/>
      <c r="RWA127" s="727"/>
      <c r="RWD127" s="403"/>
      <c r="RWE127" s="403"/>
      <c r="RWQ127" s="727"/>
      <c r="RWT127" s="403"/>
      <c r="RWU127" s="403"/>
      <c r="RXG127" s="727"/>
      <c r="RXJ127" s="403"/>
      <c r="RXK127" s="403"/>
      <c r="RXW127" s="727"/>
      <c r="RXZ127" s="403"/>
      <c r="RYA127" s="403"/>
      <c r="RYM127" s="727"/>
      <c r="RYP127" s="403"/>
      <c r="RYQ127" s="403"/>
      <c r="RZC127" s="727"/>
      <c r="RZF127" s="403"/>
      <c r="RZG127" s="403"/>
      <c r="RZS127" s="727"/>
      <c r="RZV127" s="403"/>
      <c r="RZW127" s="403"/>
      <c r="SAI127" s="727"/>
      <c r="SAL127" s="403"/>
      <c r="SAM127" s="403"/>
      <c r="SAY127" s="727"/>
      <c r="SBB127" s="403"/>
      <c r="SBC127" s="403"/>
      <c r="SBO127" s="727"/>
      <c r="SBR127" s="403"/>
      <c r="SBS127" s="403"/>
      <c r="SCE127" s="727"/>
      <c r="SCH127" s="403"/>
      <c r="SCI127" s="403"/>
      <c r="SCU127" s="727"/>
      <c r="SCX127" s="403"/>
      <c r="SCY127" s="403"/>
      <c r="SDK127" s="727"/>
      <c r="SDN127" s="403"/>
      <c r="SDO127" s="403"/>
      <c r="SEA127" s="727"/>
      <c r="SED127" s="403"/>
      <c r="SEE127" s="403"/>
      <c r="SEQ127" s="727"/>
      <c r="SET127" s="403"/>
      <c r="SEU127" s="403"/>
      <c r="SFG127" s="727"/>
      <c r="SFJ127" s="403"/>
      <c r="SFK127" s="403"/>
      <c r="SFW127" s="727"/>
      <c r="SFZ127" s="403"/>
      <c r="SGA127" s="403"/>
      <c r="SGM127" s="727"/>
      <c r="SGP127" s="403"/>
      <c r="SGQ127" s="403"/>
      <c r="SHC127" s="727"/>
      <c r="SHF127" s="403"/>
      <c r="SHG127" s="403"/>
      <c r="SHS127" s="727"/>
      <c r="SHV127" s="403"/>
      <c r="SHW127" s="403"/>
      <c r="SII127" s="727"/>
      <c r="SIL127" s="403"/>
      <c r="SIM127" s="403"/>
      <c r="SIY127" s="727"/>
      <c r="SJB127" s="403"/>
      <c r="SJC127" s="403"/>
      <c r="SJO127" s="727"/>
      <c r="SJR127" s="403"/>
      <c r="SJS127" s="403"/>
      <c r="SKE127" s="727"/>
      <c r="SKH127" s="403"/>
      <c r="SKI127" s="403"/>
      <c r="SKU127" s="727"/>
      <c r="SKX127" s="403"/>
      <c r="SKY127" s="403"/>
      <c r="SLK127" s="727"/>
      <c r="SLN127" s="403"/>
      <c r="SLO127" s="403"/>
      <c r="SMA127" s="727"/>
      <c r="SMD127" s="403"/>
      <c r="SME127" s="403"/>
      <c r="SMQ127" s="727"/>
      <c r="SMT127" s="403"/>
      <c r="SMU127" s="403"/>
      <c r="SNG127" s="727"/>
      <c r="SNJ127" s="403"/>
      <c r="SNK127" s="403"/>
      <c r="SNW127" s="727"/>
      <c r="SNZ127" s="403"/>
      <c r="SOA127" s="403"/>
      <c r="SOM127" s="727"/>
      <c r="SOP127" s="403"/>
      <c r="SOQ127" s="403"/>
      <c r="SPC127" s="727"/>
      <c r="SPF127" s="403"/>
      <c r="SPG127" s="403"/>
      <c r="SPS127" s="727"/>
      <c r="SPV127" s="403"/>
      <c r="SPW127" s="403"/>
      <c r="SQI127" s="727"/>
      <c r="SQL127" s="403"/>
      <c r="SQM127" s="403"/>
      <c r="SQY127" s="727"/>
      <c r="SRB127" s="403"/>
      <c r="SRC127" s="403"/>
      <c r="SRO127" s="727"/>
      <c r="SRR127" s="403"/>
      <c r="SRS127" s="403"/>
      <c r="SSE127" s="727"/>
      <c r="SSH127" s="403"/>
      <c r="SSI127" s="403"/>
      <c r="SSU127" s="727"/>
      <c r="SSX127" s="403"/>
      <c r="SSY127" s="403"/>
      <c r="STK127" s="727"/>
      <c r="STN127" s="403"/>
      <c r="STO127" s="403"/>
      <c r="SUA127" s="727"/>
      <c r="SUD127" s="403"/>
      <c r="SUE127" s="403"/>
      <c r="SUQ127" s="727"/>
      <c r="SUT127" s="403"/>
      <c r="SUU127" s="403"/>
      <c r="SVG127" s="727"/>
      <c r="SVJ127" s="403"/>
      <c r="SVK127" s="403"/>
      <c r="SVW127" s="727"/>
      <c r="SVZ127" s="403"/>
      <c r="SWA127" s="403"/>
      <c r="SWM127" s="727"/>
      <c r="SWP127" s="403"/>
      <c r="SWQ127" s="403"/>
      <c r="SXC127" s="727"/>
      <c r="SXF127" s="403"/>
      <c r="SXG127" s="403"/>
      <c r="SXS127" s="727"/>
      <c r="SXV127" s="403"/>
      <c r="SXW127" s="403"/>
      <c r="SYI127" s="727"/>
      <c r="SYL127" s="403"/>
      <c r="SYM127" s="403"/>
      <c r="SYY127" s="727"/>
      <c r="SZB127" s="403"/>
      <c r="SZC127" s="403"/>
      <c r="SZO127" s="727"/>
      <c r="SZR127" s="403"/>
      <c r="SZS127" s="403"/>
      <c r="TAE127" s="727"/>
      <c r="TAH127" s="403"/>
      <c r="TAI127" s="403"/>
      <c r="TAU127" s="727"/>
      <c r="TAX127" s="403"/>
      <c r="TAY127" s="403"/>
      <c r="TBK127" s="727"/>
      <c r="TBN127" s="403"/>
      <c r="TBO127" s="403"/>
      <c r="TCA127" s="727"/>
      <c r="TCD127" s="403"/>
      <c r="TCE127" s="403"/>
      <c r="TCQ127" s="727"/>
      <c r="TCT127" s="403"/>
      <c r="TCU127" s="403"/>
      <c r="TDG127" s="727"/>
      <c r="TDJ127" s="403"/>
      <c r="TDK127" s="403"/>
      <c r="TDW127" s="727"/>
      <c r="TDZ127" s="403"/>
      <c r="TEA127" s="403"/>
      <c r="TEM127" s="727"/>
      <c r="TEP127" s="403"/>
      <c r="TEQ127" s="403"/>
      <c r="TFC127" s="727"/>
      <c r="TFF127" s="403"/>
      <c r="TFG127" s="403"/>
      <c r="TFS127" s="727"/>
      <c r="TFV127" s="403"/>
      <c r="TFW127" s="403"/>
      <c r="TGI127" s="727"/>
      <c r="TGL127" s="403"/>
      <c r="TGM127" s="403"/>
      <c r="TGY127" s="727"/>
      <c r="THB127" s="403"/>
      <c r="THC127" s="403"/>
      <c r="THO127" s="727"/>
      <c r="THR127" s="403"/>
      <c r="THS127" s="403"/>
      <c r="TIE127" s="727"/>
      <c r="TIH127" s="403"/>
      <c r="TII127" s="403"/>
      <c r="TIU127" s="727"/>
      <c r="TIX127" s="403"/>
      <c r="TIY127" s="403"/>
      <c r="TJK127" s="727"/>
      <c r="TJN127" s="403"/>
      <c r="TJO127" s="403"/>
      <c r="TKA127" s="727"/>
      <c r="TKD127" s="403"/>
      <c r="TKE127" s="403"/>
      <c r="TKQ127" s="727"/>
      <c r="TKT127" s="403"/>
      <c r="TKU127" s="403"/>
      <c r="TLG127" s="727"/>
      <c r="TLJ127" s="403"/>
      <c r="TLK127" s="403"/>
      <c r="TLW127" s="727"/>
      <c r="TLZ127" s="403"/>
      <c r="TMA127" s="403"/>
      <c r="TMM127" s="727"/>
      <c r="TMP127" s="403"/>
      <c r="TMQ127" s="403"/>
      <c r="TNC127" s="727"/>
      <c r="TNF127" s="403"/>
      <c r="TNG127" s="403"/>
      <c r="TNS127" s="727"/>
      <c r="TNV127" s="403"/>
      <c r="TNW127" s="403"/>
      <c r="TOI127" s="727"/>
      <c r="TOL127" s="403"/>
      <c r="TOM127" s="403"/>
      <c r="TOY127" s="727"/>
      <c r="TPB127" s="403"/>
      <c r="TPC127" s="403"/>
      <c r="TPO127" s="727"/>
      <c r="TPR127" s="403"/>
      <c r="TPS127" s="403"/>
      <c r="TQE127" s="727"/>
      <c r="TQH127" s="403"/>
      <c r="TQI127" s="403"/>
      <c r="TQU127" s="727"/>
      <c r="TQX127" s="403"/>
      <c r="TQY127" s="403"/>
      <c r="TRK127" s="727"/>
      <c r="TRN127" s="403"/>
      <c r="TRO127" s="403"/>
      <c r="TSA127" s="727"/>
      <c r="TSD127" s="403"/>
      <c r="TSE127" s="403"/>
      <c r="TSQ127" s="727"/>
      <c r="TST127" s="403"/>
      <c r="TSU127" s="403"/>
      <c r="TTG127" s="727"/>
      <c r="TTJ127" s="403"/>
      <c r="TTK127" s="403"/>
      <c r="TTW127" s="727"/>
      <c r="TTZ127" s="403"/>
      <c r="TUA127" s="403"/>
      <c r="TUM127" s="727"/>
      <c r="TUP127" s="403"/>
      <c r="TUQ127" s="403"/>
      <c r="TVC127" s="727"/>
      <c r="TVF127" s="403"/>
      <c r="TVG127" s="403"/>
      <c r="TVS127" s="727"/>
      <c r="TVV127" s="403"/>
      <c r="TVW127" s="403"/>
      <c r="TWI127" s="727"/>
      <c r="TWL127" s="403"/>
      <c r="TWM127" s="403"/>
      <c r="TWY127" s="727"/>
      <c r="TXB127" s="403"/>
      <c r="TXC127" s="403"/>
      <c r="TXO127" s="727"/>
      <c r="TXR127" s="403"/>
      <c r="TXS127" s="403"/>
      <c r="TYE127" s="727"/>
      <c r="TYH127" s="403"/>
      <c r="TYI127" s="403"/>
      <c r="TYU127" s="727"/>
      <c r="TYX127" s="403"/>
      <c r="TYY127" s="403"/>
      <c r="TZK127" s="727"/>
      <c r="TZN127" s="403"/>
      <c r="TZO127" s="403"/>
      <c r="UAA127" s="727"/>
      <c r="UAD127" s="403"/>
      <c r="UAE127" s="403"/>
      <c r="UAQ127" s="727"/>
      <c r="UAT127" s="403"/>
      <c r="UAU127" s="403"/>
      <c r="UBG127" s="727"/>
      <c r="UBJ127" s="403"/>
      <c r="UBK127" s="403"/>
      <c r="UBW127" s="727"/>
      <c r="UBZ127" s="403"/>
      <c r="UCA127" s="403"/>
      <c r="UCM127" s="727"/>
      <c r="UCP127" s="403"/>
      <c r="UCQ127" s="403"/>
      <c r="UDC127" s="727"/>
      <c r="UDF127" s="403"/>
      <c r="UDG127" s="403"/>
      <c r="UDS127" s="727"/>
      <c r="UDV127" s="403"/>
      <c r="UDW127" s="403"/>
      <c r="UEI127" s="727"/>
      <c r="UEL127" s="403"/>
      <c r="UEM127" s="403"/>
      <c r="UEY127" s="727"/>
      <c r="UFB127" s="403"/>
      <c r="UFC127" s="403"/>
      <c r="UFO127" s="727"/>
      <c r="UFR127" s="403"/>
      <c r="UFS127" s="403"/>
      <c r="UGE127" s="727"/>
      <c r="UGH127" s="403"/>
      <c r="UGI127" s="403"/>
      <c r="UGU127" s="727"/>
      <c r="UGX127" s="403"/>
      <c r="UGY127" s="403"/>
      <c r="UHK127" s="727"/>
      <c r="UHN127" s="403"/>
      <c r="UHO127" s="403"/>
      <c r="UIA127" s="727"/>
      <c r="UID127" s="403"/>
      <c r="UIE127" s="403"/>
      <c r="UIQ127" s="727"/>
      <c r="UIT127" s="403"/>
      <c r="UIU127" s="403"/>
      <c r="UJG127" s="727"/>
      <c r="UJJ127" s="403"/>
      <c r="UJK127" s="403"/>
      <c r="UJW127" s="727"/>
      <c r="UJZ127" s="403"/>
      <c r="UKA127" s="403"/>
      <c r="UKM127" s="727"/>
      <c r="UKP127" s="403"/>
      <c r="UKQ127" s="403"/>
      <c r="ULC127" s="727"/>
      <c r="ULF127" s="403"/>
      <c r="ULG127" s="403"/>
      <c r="ULS127" s="727"/>
      <c r="ULV127" s="403"/>
      <c r="ULW127" s="403"/>
      <c r="UMI127" s="727"/>
      <c r="UML127" s="403"/>
      <c r="UMM127" s="403"/>
      <c r="UMY127" s="727"/>
      <c r="UNB127" s="403"/>
      <c r="UNC127" s="403"/>
      <c r="UNO127" s="727"/>
      <c r="UNR127" s="403"/>
      <c r="UNS127" s="403"/>
      <c r="UOE127" s="727"/>
      <c r="UOH127" s="403"/>
      <c r="UOI127" s="403"/>
      <c r="UOU127" s="727"/>
      <c r="UOX127" s="403"/>
      <c r="UOY127" s="403"/>
      <c r="UPK127" s="727"/>
      <c r="UPN127" s="403"/>
      <c r="UPO127" s="403"/>
      <c r="UQA127" s="727"/>
      <c r="UQD127" s="403"/>
      <c r="UQE127" s="403"/>
      <c r="UQQ127" s="727"/>
      <c r="UQT127" s="403"/>
      <c r="UQU127" s="403"/>
      <c r="URG127" s="727"/>
      <c r="URJ127" s="403"/>
      <c r="URK127" s="403"/>
      <c r="URW127" s="727"/>
      <c r="URZ127" s="403"/>
      <c r="USA127" s="403"/>
      <c r="USM127" s="727"/>
      <c r="USP127" s="403"/>
      <c r="USQ127" s="403"/>
      <c r="UTC127" s="727"/>
      <c r="UTF127" s="403"/>
      <c r="UTG127" s="403"/>
      <c r="UTS127" s="727"/>
      <c r="UTV127" s="403"/>
      <c r="UTW127" s="403"/>
      <c r="UUI127" s="727"/>
      <c r="UUL127" s="403"/>
      <c r="UUM127" s="403"/>
      <c r="UUY127" s="727"/>
      <c r="UVB127" s="403"/>
      <c r="UVC127" s="403"/>
      <c r="UVO127" s="727"/>
      <c r="UVR127" s="403"/>
      <c r="UVS127" s="403"/>
      <c r="UWE127" s="727"/>
      <c r="UWH127" s="403"/>
      <c r="UWI127" s="403"/>
      <c r="UWU127" s="727"/>
      <c r="UWX127" s="403"/>
      <c r="UWY127" s="403"/>
      <c r="UXK127" s="727"/>
      <c r="UXN127" s="403"/>
      <c r="UXO127" s="403"/>
      <c r="UYA127" s="727"/>
      <c r="UYD127" s="403"/>
      <c r="UYE127" s="403"/>
      <c r="UYQ127" s="727"/>
      <c r="UYT127" s="403"/>
      <c r="UYU127" s="403"/>
      <c r="UZG127" s="727"/>
      <c r="UZJ127" s="403"/>
      <c r="UZK127" s="403"/>
      <c r="UZW127" s="727"/>
      <c r="UZZ127" s="403"/>
      <c r="VAA127" s="403"/>
      <c r="VAM127" s="727"/>
      <c r="VAP127" s="403"/>
      <c r="VAQ127" s="403"/>
      <c r="VBC127" s="727"/>
      <c r="VBF127" s="403"/>
      <c r="VBG127" s="403"/>
      <c r="VBS127" s="727"/>
      <c r="VBV127" s="403"/>
      <c r="VBW127" s="403"/>
      <c r="VCI127" s="727"/>
      <c r="VCL127" s="403"/>
      <c r="VCM127" s="403"/>
      <c r="VCY127" s="727"/>
      <c r="VDB127" s="403"/>
      <c r="VDC127" s="403"/>
      <c r="VDO127" s="727"/>
      <c r="VDR127" s="403"/>
      <c r="VDS127" s="403"/>
      <c r="VEE127" s="727"/>
      <c r="VEH127" s="403"/>
      <c r="VEI127" s="403"/>
      <c r="VEU127" s="727"/>
      <c r="VEX127" s="403"/>
      <c r="VEY127" s="403"/>
      <c r="VFK127" s="727"/>
      <c r="VFN127" s="403"/>
      <c r="VFO127" s="403"/>
      <c r="VGA127" s="727"/>
      <c r="VGD127" s="403"/>
      <c r="VGE127" s="403"/>
      <c r="VGQ127" s="727"/>
      <c r="VGT127" s="403"/>
      <c r="VGU127" s="403"/>
      <c r="VHG127" s="727"/>
      <c r="VHJ127" s="403"/>
      <c r="VHK127" s="403"/>
      <c r="VHW127" s="727"/>
      <c r="VHZ127" s="403"/>
      <c r="VIA127" s="403"/>
      <c r="VIM127" s="727"/>
      <c r="VIP127" s="403"/>
      <c r="VIQ127" s="403"/>
      <c r="VJC127" s="727"/>
      <c r="VJF127" s="403"/>
      <c r="VJG127" s="403"/>
      <c r="VJS127" s="727"/>
      <c r="VJV127" s="403"/>
      <c r="VJW127" s="403"/>
      <c r="VKI127" s="727"/>
      <c r="VKL127" s="403"/>
      <c r="VKM127" s="403"/>
      <c r="VKY127" s="727"/>
      <c r="VLB127" s="403"/>
      <c r="VLC127" s="403"/>
      <c r="VLO127" s="727"/>
      <c r="VLR127" s="403"/>
      <c r="VLS127" s="403"/>
      <c r="VME127" s="727"/>
      <c r="VMH127" s="403"/>
      <c r="VMI127" s="403"/>
      <c r="VMU127" s="727"/>
      <c r="VMX127" s="403"/>
      <c r="VMY127" s="403"/>
      <c r="VNK127" s="727"/>
      <c r="VNN127" s="403"/>
      <c r="VNO127" s="403"/>
      <c r="VOA127" s="727"/>
      <c r="VOD127" s="403"/>
      <c r="VOE127" s="403"/>
      <c r="VOQ127" s="727"/>
      <c r="VOT127" s="403"/>
      <c r="VOU127" s="403"/>
      <c r="VPG127" s="727"/>
      <c r="VPJ127" s="403"/>
      <c r="VPK127" s="403"/>
      <c r="VPW127" s="727"/>
      <c r="VPZ127" s="403"/>
      <c r="VQA127" s="403"/>
      <c r="VQM127" s="727"/>
      <c r="VQP127" s="403"/>
      <c r="VQQ127" s="403"/>
      <c r="VRC127" s="727"/>
      <c r="VRF127" s="403"/>
      <c r="VRG127" s="403"/>
      <c r="VRS127" s="727"/>
      <c r="VRV127" s="403"/>
      <c r="VRW127" s="403"/>
      <c r="VSI127" s="727"/>
      <c r="VSL127" s="403"/>
      <c r="VSM127" s="403"/>
      <c r="VSY127" s="727"/>
      <c r="VTB127" s="403"/>
      <c r="VTC127" s="403"/>
      <c r="VTO127" s="727"/>
      <c r="VTR127" s="403"/>
      <c r="VTS127" s="403"/>
      <c r="VUE127" s="727"/>
      <c r="VUH127" s="403"/>
      <c r="VUI127" s="403"/>
      <c r="VUU127" s="727"/>
      <c r="VUX127" s="403"/>
      <c r="VUY127" s="403"/>
      <c r="VVK127" s="727"/>
      <c r="VVN127" s="403"/>
      <c r="VVO127" s="403"/>
      <c r="VWA127" s="727"/>
      <c r="VWD127" s="403"/>
      <c r="VWE127" s="403"/>
      <c r="VWQ127" s="727"/>
      <c r="VWT127" s="403"/>
      <c r="VWU127" s="403"/>
      <c r="VXG127" s="727"/>
      <c r="VXJ127" s="403"/>
      <c r="VXK127" s="403"/>
      <c r="VXW127" s="727"/>
      <c r="VXZ127" s="403"/>
      <c r="VYA127" s="403"/>
      <c r="VYM127" s="727"/>
      <c r="VYP127" s="403"/>
      <c r="VYQ127" s="403"/>
      <c r="VZC127" s="727"/>
      <c r="VZF127" s="403"/>
      <c r="VZG127" s="403"/>
      <c r="VZS127" s="727"/>
      <c r="VZV127" s="403"/>
      <c r="VZW127" s="403"/>
      <c r="WAI127" s="727"/>
      <c r="WAL127" s="403"/>
      <c r="WAM127" s="403"/>
      <c r="WAY127" s="727"/>
      <c r="WBB127" s="403"/>
      <c r="WBC127" s="403"/>
      <c r="WBO127" s="727"/>
      <c r="WBR127" s="403"/>
      <c r="WBS127" s="403"/>
      <c r="WCE127" s="727"/>
      <c r="WCH127" s="403"/>
      <c r="WCI127" s="403"/>
      <c r="WCU127" s="727"/>
      <c r="WCX127" s="403"/>
      <c r="WCY127" s="403"/>
      <c r="WDK127" s="727"/>
      <c r="WDN127" s="403"/>
      <c r="WDO127" s="403"/>
      <c r="WEA127" s="727"/>
      <c r="WED127" s="403"/>
      <c r="WEE127" s="403"/>
      <c r="WEQ127" s="727"/>
      <c r="WET127" s="403"/>
      <c r="WEU127" s="403"/>
      <c r="WFG127" s="727"/>
      <c r="WFJ127" s="403"/>
      <c r="WFK127" s="403"/>
      <c r="WFW127" s="727"/>
      <c r="WFZ127" s="403"/>
      <c r="WGA127" s="403"/>
      <c r="WGM127" s="727"/>
      <c r="WGP127" s="403"/>
      <c r="WGQ127" s="403"/>
      <c r="WHC127" s="727"/>
      <c r="WHF127" s="403"/>
      <c r="WHG127" s="403"/>
      <c r="WHS127" s="727"/>
      <c r="WHV127" s="403"/>
      <c r="WHW127" s="403"/>
      <c r="WII127" s="727"/>
      <c r="WIL127" s="403"/>
      <c r="WIM127" s="403"/>
      <c r="WIY127" s="727"/>
      <c r="WJB127" s="403"/>
      <c r="WJC127" s="403"/>
      <c r="WJO127" s="727"/>
      <c r="WJR127" s="403"/>
      <c r="WJS127" s="403"/>
      <c r="WKE127" s="727"/>
      <c r="WKH127" s="403"/>
      <c r="WKI127" s="403"/>
      <c r="WKU127" s="727"/>
      <c r="WKX127" s="403"/>
      <c r="WKY127" s="403"/>
      <c r="WLK127" s="727"/>
      <c r="WLN127" s="403"/>
      <c r="WLO127" s="403"/>
      <c r="WMA127" s="727"/>
      <c r="WMD127" s="403"/>
      <c r="WME127" s="403"/>
      <c r="WMQ127" s="727"/>
      <c r="WMT127" s="403"/>
      <c r="WMU127" s="403"/>
      <c r="WNG127" s="727"/>
      <c r="WNJ127" s="403"/>
      <c r="WNK127" s="403"/>
      <c r="WNW127" s="727"/>
      <c r="WNZ127" s="403"/>
      <c r="WOA127" s="403"/>
      <c r="WOM127" s="727"/>
      <c r="WOP127" s="403"/>
      <c r="WOQ127" s="403"/>
      <c r="WPC127" s="727"/>
      <c r="WPF127" s="403"/>
      <c r="WPG127" s="403"/>
      <c r="WPS127" s="727"/>
      <c r="WPV127" s="403"/>
      <c r="WPW127" s="403"/>
      <c r="WQI127" s="727"/>
      <c r="WQL127" s="403"/>
      <c r="WQM127" s="403"/>
      <c r="WQY127" s="727"/>
      <c r="WRB127" s="403"/>
      <c r="WRC127" s="403"/>
      <c r="WRO127" s="727"/>
      <c r="WRR127" s="403"/>
      <c r="WRS127" s="403"/>
      <c r="WSE127" s="727"/>
      <c r="WSH127" s="403"/>
      <c r="WSI127" s="403"/>
      <c r="WSU127" s="727"/>
      <c r="WSX127" s="403"/>
      <c r="WSY127" s="403"/>
      <c r="WTK127" s="727"/>
      <c r="WTN127" s="403"/>
      <c r="WTO127" s="403"/>
      <c r="WUA127" s="727"/>
      <c r="WUD127" s="403"/>
      <c r="WUE127" s="403"/>
      <c r="WUQ127" s="727"/>
      <c r="WUT127" s="403"/>
      <c r="WUU127" s="403"/>
      <c r="WVG127" s="727"/>
      <c r="WVJ127" s="403"/>
      <c r="WVK127" s="403"/>
      <c r="WVW127" s="727"/>
      <c r="WVZ127" s="403"/>
      <c r="WWA127" s="403"/>
      <c r="WWM127" s="727"/>
      <c r="WWP127" s="403"/>
      <c r="WWQ127" s="403"/>
      <c r="WXC127" s="727"/>
      <c r="WXF127" s="403"/>
      <c r="WXG127" s="403"/>
      <c r="WXS127" s="727"/>
      <c r="WXV127" s="403"/>
      <c r="WXW127" s="403"/>
      <c r="WYI127" s="727"/>
      <c r="WYL127" s="403"/>
      <c r="WYM127" s="403"/>
      <c r="WYY127" s="727"/>
      <c r="WZB127" s="403"/>
      <c r="WZC127" s="403"/>
      <c r="WZO127" s="727"/>
      <c r="WZR127" s="403"/>
      <c r="WZS127" s="403"/>
      <c r="XAE127" s="727"/>
      <c r="XAH127" s="403"/>
      <c r="XAI127" s="403"/>
      <c r="XAU127" s="727"/>
      <c r="XAX127" s="403"/>
      <c r="XAY127" s="403"/>
      <c r="XBK127" s="727"/>
      <c r="XBN127" s="403"/>
      <c r="XBO127" s="403"/>
      <c r="XCA127" s="727"/>
      <c r="XCD127" s="403"/>
      <c r="XCE127" s="403"/>
      <c r="XCQ127" s="727"/>
      <c r="XCT127" s="403"/>
      <c r="XCU127" s="403"/>
      <c r="XDG127" s="727"/>
      <c r="XDJ127" s="403"/>
      <c r="XDK127" s="403"/>
      <c r="XDW127" s="727"/>
      <c r="XDZ127" s="403"/>
      <c r="XEA127" s="403"/>
      <c r="XEM127" s="727"/>
      <c r="XEP127" s="403"/>
      <c r="XEQ127" s="403"/>
      <c r="XFC127" s="727"/>
    </row>
    <row r="128" spans="1:1023 1026:2047 2050:3071 3074:4095 4098:5119 5122:6143 6146:7167 7170:8191 8194:9215 9218:10239 10242:11263 11266:12287 12290:13311 13314:14335 14338:15359 15362:16383">
      <c r="A128" s="566" t="s">
        <v>15</v>
      </c>
      <c r="B128" s="579">
        <v>45920</v>
      </c>
      <c r="C128" s="579">
        <v>45944</v>
      </c>
      <c r="D128" s="566" t="s">
        <v>485</v>
      </c>
      <c r="E128" s="566" t="s">
        <v>486</v>
      </c>
      <c r="F128" s="566">
        <v>53</v>
      </c>
      <c r="G128" s="566" t="s">
        <v>500</v>
      </c>
      <c r="H128" s="566">
        <v>1100</v>
      </c>
      <c r="I128" s="566">
        <v>15</v>
      </c>
      <c r="J128" s="566">
        <v>0</v>
      </c>
      <c r="K128" s="566">
        <v>0</v>
      </c>
      <c r="L128" s="566">
        <v>0</v>
      </c>
      <c r="M128" s="566">
        <v>0</v>
      </c>
      <c r="N128" s="566">
        <f t="shared" si="126"/>
        <v>1115</v>
      </c>
      <c r="O128" s="561">
        <f t="shared" si="127"/>
        <v>21.037735849056602</v>
      </c>
      <c r="P128" s="566" t="s">
        <v>1283</v>
      </c>
    </row>
    <row r="129" spans="1:16">
      <c r="A129" s="570" t="s">
        <v>15</v>
      </c>
      <c r="B129" s="571">
        <v>45920</v>
      </c>
      <c r="C129" s="571">
        <v>45944</v>
      </c>
      <c r="D129" s="570" t="s">
        <v>485</v>
      </c>
      <c r="E129" s="570" t="s">
        <v>486</v>
      </c>
      <c r="F129" s="570">
        <v>53</v>
      </c>
      <c r="G129" s="570" t="s">
        <v>500</v>
      </c>
      <c r="H129" s="570">
        <v>1100</v>
      </c>
      <c r="I129" s="570">
        <v>15</v>
      </c>
      <c r="J129" s="570">
        <v>0</v>
      </c>
      <c r="K129" s="570">
        <v>0</v>
      </c>
      <c r="L129" s="570">
        <v>0</v>
      </c>
      <c r="M129" s="570">
        <v>0</v>
      </c>
      <c r="N129" s="570">
        <f t="shared" ref="N129:N131" si="128">SUM(H129:M129)</f>
        <v>1115</v>
      </c>
      <c r="O129" s="563">
        <f t="shared" ref="O129:O131" si="129">N129/F129</f>
        <v>21.037735849056602</v>
      </c>
      <c r="P129" s="570" t="s">
        <v>1283</v>
      </c>
    </row>
    <row r="130" spans="1:16">
      <c r="A130" s="668" t="s">
        <v>1658</v>
      </c>
      <c r="B130" s="571">
        <v>45925</v>
      </c>
      <c r="C130" s="571">
        <v>45933</v>
      </c>
      <c r="D130" s="570" t="s">
        <v>504</v>
      </c>
      <c r="E130" s="570" t="s">
        <v>486</v>
      </c>
      <c r="F130" s="570">
        <v>53</v>
      </c>
      <c r="G130" s="570" t="s">
        <v>500</v>
      </c>
      <c r="H130" s="570">
        <v>915</v>
      </c>
      <c r="I130" s="570">
        <v>15</v>
      </c>
      <c r="J130" s="570">
        <v>0</v>
      </c>
      <c r="K130" s="570">
        <v>0</v>
      </c>
      <c r="L130" s="570">
        <v>0</v>
      </c>
      <c r="M130" s="570">
        <v>0</v>
      </c>
      <c r="N130" s="570">
        <f t="shared" si="128"/>
        <v>930</v>
      </c>
      <c r="O130" s="563">
        <f t="shared" si="129"/>
        <v>17.547169811320753</v>
      </c>
      <c r="P130" s="570" t="s">
        <v>1283</v>
      </c>
    </row>
    <row r="131" spans="1:16">
      <c r="A131" s="39" t="s">
        <v>15</v>
      </c>
      <c r="B131" s="40">
        <v>45945</v>
      </c>
      <c r="C131" s="40">
        <v>45951</v>
      </c>
      <c r="D131" s="39" t="s">
        <v>485</v>
      </c>
      <c r="E131" s="39" t="s">
        <v>486</v>
      </c>
      <c r="F131" s="39">
        <v>53</v>
      </c>
      <c r="G131" s="39" t="s">
        <v>500</v>
      </c>
      <c r="H131" s="39">
        <v>2400</v>
      </c>
      <c r="I131" s="39">
        <v>15</v>
      </c>
      <c r="J131" s="39">
        <v>0</v>
      </c>
      <c r="K131" s="39">
        <v>0</v>
      </c>
      <c r="L131" s="39">
        <v>0</v>
      </c>
      <c r="M131" s="39">
        <v>0</v>
      </c>
      <c r="N131" s="39">
        <f t="shared" si="128"/>
        <v>2415</v>
      </c>
      <c r="O131" s="328">
        <f t="shared" si="129"/>
        <v>45.566037735849058</v>
      </c>
      <c r="P131" s="39" t="s">
        <v>1283</v>
      </c>
    </row>
    <row r="132" spans="1:16">
      <c r="A132" s="42" t="s">
        <v>22</v>
      </c>
      <c r="B132" s="355">
        <v>45943</v>
      </c>
      <c r="C132" s="355">
        <v>45952</v>
      </c>
      <c r="D132" s="570" t="s">
        <v>504</v>
      </c>
      <c r="E132" s="570" t="s">
        <v>486</v>
      </c>
      <c r="F132" s="570">
        <v>53</v>
      </c>
      <c r="G132" s="570" t="s">
        <v>499</v>
      </c>
      <c r="H132" s="42">
        <v>2050</v>
      </c>
      <c r="I132" s="570">
        <v>15</v>
      </c>
      <c r="J132" s="570">
        <v>0</v>
      </c>
      <c r="K132" s="570">
        <v>0</v>
      </c>
      <c r="L132" s="570">
        <v>0</v>
      </c>
      <c r="M132" s="570">
        <v>0</v>
      </c>
      <c r="N132" s="570">
        <f t="shared" ref="N132" si="130">SUM(H132:M132)</f>
        <v>2065</v>
      </c>
      <c r="O132" s="563">
        <f t="shared" ref="O132" si="131">N132/F132</f>
        <v>38.962264150943398</v>
      </c>
      <c r="P132" s="570" t="s">
        <v>1283</v>
      </c>
    </row>
    <row r="133" spans="1:16">
      <c r="A133" s="42" t="s">
        <v>13</v>
      </c>
      <c r="B133" s="355">
        <v>45943</v>
      </c>
      <c r="C133" s="355">
        <v>45950</v>
      </c>
      <c r="D133" s="570" t="s">
        <v>504</v>
      </c>
      <c r="E133" s="570" t="s">
        <v>486</v>
      </c>
      <c r="F133" s="570">
        <v>53</v>
      </c>
      <c r="G133" s="570" t="s">
        <v>500</v>
      </c>
      <c r="H133" s="42">
        <v>1500</v>
      </c>
      <c r="I133" s="570">
        <v>15</v>
      </c>
      <c r="J133" s="570">
        <v>0</v>
      </c>
      <c r="K133" s="570">
        <v>0</v>
      </c>
      <c r="L133" s="570">
        <v>0</v>
      </c>
      <c r="M133" s="570">
        <v>0</v>
      </c>
      <c r="N133" s="570">
        <f t="shared" ref="N133" si="132">SUM(H133:M133)</f>
        <v>1515</v>
      </c>
      <c r="O133" s="563">
        <f t="shared" ref="O133" si="133">N133/F133</f>
        <v>28.584905660377359</v>
      </c>
      <c r="P133" s="570" t="s">
        <v>1283</v>
      </c>
    </row>
    <row r="134" spans="1:16">
      <c r="A134" s="42" t="s">
        <v>13</v>
      </c>
      <c r="B134" s="355">
        <v>45943</v>
      </c>
      <c r="C134" s="355">
        <v>45950</v>
      </c>
      <c r="D134" s="570" t="s">
        <v>504</v>
      </c>
      <c r="E134" s="570" t="s">
        <v>486</v>
      </c>
      <c r="F134" s="570">
        <v>53</v>
      </c>
      <c r="G134" s="570" t="s">
        <v>499</v>
      </c>
      <c r="H134" s="42">
        <v>2100</v>
      </c>
      <c r="I134" s="570">
        <v>15</v>
      </c>
      <c r="J134" s="570">
        <v>0</v>
      </c>
      <c r="K134" s="570">
        <v>0</v>
      </c>
      <c r="L134" s="570">
        <v>0</v>
      </c>
      <c r="M134" s="570">
        <v>0</v>
      </c>
      <c r="N134" s="570">
        <f t="shared" ref="N134" si="134">SUM(H134:M134)</f>
        <v>2115</v>
      </c>
      <c r="O134" s="563">
        <f t="shared" ref="O134" si="135">N134/F134</f>
        <v>39.905660377358494</v>
      </c>
      <c r="P134" s="570" t="s">
        <v>1283</v>
      </c>
    </row>
    <row r="135" spans="1:16">
      <c r="A135" s="42" t="s">
        <v>878</v>
      </c>
      <c r="B135" s="355">
        <v>45943</v>
      </c>
      <c r="C135" s="355">
        <v>45951</v>
      </c>
      <c r="D135" s="570" t="s">
        <v>504</v>
      </c>
      <c r="E135" s="570" t="s">
        <v>486</v>
      </c>
      <c r="F135" s="570">
        <v>53</v>
      </c>
      <c r="G135" s="570" t="s">
        <v>500</v>
      </c>
      <c r="H135" s="42">
        <v>2250</v>
      </c>
      <c r="I135" s="570">
        <v>15</v>
      </c>
      <c r="J135" s="570">
        <v>0</v>
      </c>
      <c r="K135" s="570">
        <v>0</v>
      </c>
      <c r="L135" s="570">
        <v>0</v>
      </c>
      <c r="M135" s="570">
        <v>0</v>
      </c>
      <c r="N135" s="570">
        <f t="shared" ref="N135" si="136">SUM(H135:M135)</f>
        <v>2265</v>
      </c>
      <c r="O135" s="563">
        <f t="shared" ref="O135" si="137">N135/F135</f>
        <v>42.735849056603776</v>
      </c>
      <c r="P135" s="570" t="s">
        <v>1283</v>
      </c>
    </row>
    <row r="136" spans="1:16">
      <c r="A136" s="42" t="s">
        <v>1423</v>
      </c>
      <c r="B136" s="355">
        <v>45943</v>
      </c>
      <c r="C136" s="355">
        <v>45951</v>
      </c>
      <c r="D136" s="570" t="s">
        <v>504</v>
      </c>
      <c r="E136" s="570" t="s">
        <v>486</v>
      </c>
      <c r="F136" s="570">
        <v>53</v>
      </c>
      <c r="G136" s="570" t="s">
        <v>500</v>
      </c>
      <c r="H136" s="42">
        <v>2008</v>
      </c>
      <c r="I136" s="570">
        <v>15</v>
      </c>
      <c r="J136" s="570">
        <v>0</v>
      </c>
      <c r="K136" s="570">
        <v>0</v>
      </c>
      <c r="L136" s="570">
        <v>0</v>
      </c>
      <c r="M136" s="570">
        <v>0</v>
      </c>
      <c r="N136" s="570">
        <f t="shared" ref="N136" si="138">SUM(H136:M136)</f>
        <v>2023</v>
      </c>
      <c r="O136" s="563">
        <f t="shared" ref="O136" si="139">N136/F136</f>
        <v>38.169811320754718</v>
      </c>
      <c r="P136" s="570" t="s">
        <v>1283</v>
      </c>
    </row>
    <row r="137" spans="1:16">
      <c r="A137" s="42" t="s">
        <v>20</v>
      </c>
      <c r="B137" s="355">
        <v>45943</v>
      </c>
      <c r="C137" s="355">
        <v>45951</v>
      </c>
      <c r="D137" s="42" t="s">
        <v>504</v>
      </c>
      <c r="E137" s="42" t="s">
        <v>486</v>
      </c>
      <c r="F137" s="42">
        <v>65</v>
      </c>
      <c r="G137" s="42" t="s">
        <v>1890</v>
      </c>
      <c r="H137" s="42">
        <v>2700</v>
      </c>
      <c r="I137" s="42">
        <v>15</v>
      </c>
      <c r="J137" s="42">
        <v>0</v>
      </c>
      <c r="K137" s="42">
        <v>0</v>
      </c>
      <c r="L137" s="42">
        <v>0</v>
      </c>
      <c r="M137" s="42">
        <v>0</v>
      </c>
      <c r="N137" s="42">
        <f t="shared" ref="N137" si="140">SUM(H137:M137)</f>
        <v>2715</v>
      </c>
      <c r="O137" s="326">
        <f t="shared" ref="O137" si="141">N137/F137</f>
        <v>41.769230769230766</v>
      </c>
      <c r="P137" s="42" t="s">
        <v>1283</v>
      </c>
    </row>
    <row r="138" spans="1:16">
      <c r="A138" s="42" t="s">
        <v>11</v>
      </c>
      <c r="B138" s="355">
        <v>45943</v>
      </c>
      <c r="C138" s="355">
        <v>45951</v>
      </c>
      <c r="D138" s="42" t="s">
        <v>504</v>
      </c>
      <c r="E138" s="42" t="s">
        <v>486</v>
      </c>
      <c r="F138" s="42">
        <v>53</v>
      </c>
      <c r="G138" s="570" t="s">
        <v>500</v>
      </c>
      <c r="H138" s="42">
        <v>1850</v>
      </c>
      <c r="I138" s="42">
        <v>15</v>
      </c>
      <c r="J138" s="42">
        <v>0</v>
      </c>
      <c r="K138" s="42">
        <v>0</v>
      </c>
      <c r="L138" s="42">
        <v>0</v>
      </c>
      <c r="M138" s="42">
        <v>0</v>
      </c>
      <c r="N138" s="42">
        <f t="shared" ref="N138" si="142">SUM(H138:M138)</f>
        <v>1865</v>
      </c>
      <c r="O138" s="326">
        <f t="shared" ref="O138" si="143">N138/F138</f>
        <v>35.188679245283019</v>
      </c>
      <c r="P138" s="42" t="s">
        <v>1283</v>
      </c>
    </row>
    <row r="139" spans="1:16">
      <c r="A139" s="42" t="s">
        <v>23</v>
      </c>
      <c r="B139" s="355">
        <v>45943</v>
      </c>
      <c r="C139" s="355">
        <v>45951</v>
      </c>
      <c r="D139" s="42" t="s">
        <v>504</v>
      </c>
      <c r="E139" s="42" t="s">
        <v>486</v>
      </c>
      <c r="F139" s="42">
        <v>53</v>
      </c>
      <c r="G139" s="570" t="s">
        <v>500</v>
      </c>
      <c r="H139" s="42">
        <v>1715</v>
      </c>
      <c r="I139" s="42">
        <v>15</v>
      </c>
      <c r="J139" s="42">
        <v>0</v>
      </c>
      <c r="K139" s="42">
        <v>0</v>
      </c>
      <c r="L139" s="42">
        <v>0</v>
      </c>
      <c r="M139" s="42">
        <v>0</v>
      </c>
      <c r="N139" s="42">
        <f t="shared" ref="N139:N140" si="144">SUM(H139:M139)</f>
        <v>1730</v>
      </c>
      <c r="O139" s="326">
        <f t="shared" ref="O139:O140" si="145">N139/F139</f>
        <v>32.641509433962263</v>
      </c>
      <c r="P139" s="42" t="s">
        <v>1283</v>
      </c>
    </row>
    <row r="140" spans="1:16">
      <c r="A140" s="39" t="s">
        <v>15</v>
      </c>
      <c r="B140" s="40">
        <v>45952</v>
      </c>
      <c r="C140" s="40">
        <v>45961</v>
      </c>
      <c r="D140" s="39" t="s">
        <v>485</v>
      </c>
      <c r="E140" s="39" t="s">
        <v>486</v>
      </c>
      <c r="F140" s="39">
        <v>53</v>
      </c>
      <c r="G140" s="39" t="s">
        <v>500</v>
      </c>
      <c r="H140" s="39">
        <v>2300</v>
      </c>
      <c r="I140" s="39">
        <v>15</v>
      </c>
      <c r="J140" s="39">
        <v>0</v>
      </c>
      <c r="K140" s="39">
        <v>0</v>
      </c>
      <c r="L140" s="39">
        <v>0</v>
      </c>
      <c r="M140" s="39">
        <v>0</v>
      </c>
      <c r="N140" s="39">
        <f t="shared" si="144"/>
        <v>2315</v>
      </c>
      <c r="O140" s="328">
        <f t="shared" si="145"/>
        <v>43.679245283018865</v>
      </c>
      <c r="P140" s="39" t="s">
        <v>1283</v>
      </c>
    </row>
    <row r="141" spans="1:16">
      <c r="A141" s="42" t="s">
        <v>23</v>
      </c>
      <c r="B141" s="355">
        <v>45952</v>
      </c>
      <c r="C141" s="355">
        <v>45958</v>
      </c>
      <c r="D141" s="42" t="s">
        <v>504</v>
      </c>
      <c r="E141" s="42" t="s">
        <v>486</v>
      </c>
      <c r="F141" s="42">
        <v>53</v>
      </c>
      <c r="G141" s="570" t="s">
        <v>500</v>
      </c>
      <c r="H141" s="42">
        <v>1665</v>
      </c>
      <c r="I141" s="42">
        <v>15</v>
      </c>
      <c r="J141" s="42">
        <v>0</v>
      </c>
      <c r="K141" s="42">
        <v>0</v>
      </c>
      <c r="L141" s="42">
        <v>0</v>
      </c>
      <c r="M141" s="42">
        <v>0</v>
      </c>
      <c r="N141" s="42">
        <f t="shared" ref="N141:N142" si="146">SUM(H141:M141)</f>
        <v>1680</v>
      </c>
      <c r="O141" s="326">
        <f t="shared" ref="O141:O142" si="147">N141/F141</f>
        <v>31.69811320754717</v>
      </c>
      <c r="P141" s="42" t="s">
        <v>1283</v>
      </c>
    </row>
    <row r="142" spans="1:16">
      <c r="A142" s="39" t="s">
        <v>15</v>
      </c>
      <c r="B142" s="40">
        <v>45962</v>
      </c>
      <c r="C142" s="40">
        <v>45968</v>
      </c>
      <c r="D142" s="39" t="s">
        <v>485</v>
      </c>
      <c r="E142" s="39" t="s">
        <v>486</v>
      </c>
      <c r="F142" s="39">
        <v>53</v>
      </c>
      <c r="G142" s="39" t="s">
        <v>500</v>
      </c>
      <c r="H142" s="39">
        <v>2100</v>
      </c>
      <c r="I142" s="39">
        <v>15</v>
      </c>
      <c r="J142" s="39">
        <v>0</v>
      </c>
      <c r="K142" s="39">
        <v>0</v>
      </c>
      <c r="L142" s="39">
        <v>0</v>
      </c>
      <c r="M142" s="39">
        <v>0</v>
      </c>
      <c r="N142" s="39">
        <f t="shared" si="146"/>
        <v>2115</v>
      </c>
      <c r="O142" s="328">
        <f t="shared" si="147"/>
        <v>39.905660377358494</v>
      </c>
      <c r="P142" s="39" t="s">
        <v>1283</v>
      </c>
    </row>
    <row r="143" spans="1:16">
      <c r="A143" s="42" t="s">
        <v>23</v>
      </c>
      <c r="B143" s="355">
        <v>45962</v>
      </c>
      <c r="C143" s="355">
        <v>45968</v>
      </c>
      <c r="D143" s="42" t="s">
        <v>504</v>
      </c>
      <c r="E143" s="42" t="s">
        <v>486</v>
      </c>
      <c r="F143" s="42">
        <v>53</v>
      </c>
      <c r="G143" s="570" t="s">
        <v>500</v>
      </c>
      <c r="H143" s="42">
        <v>1915</v>
      </c>
      <c r="I143" s="42">
        <v>15</v>
      </c>
      <c r="J143" s="42">
        <v>0</v>
      </c>
      <c r="K143" s="42">
        <v>0</v>
      </c>
      <c r="L143" s="42">
        <v>0</v>
      </c>
      <c r="M143" s="42">
        <v>0</v>
      </c>
      <c r="N143" s="42">
        <f t="shared" ref="N143" si="148">SUM(H143:M143)</f>
        <v>1930</v>
      </c>
      <c r="O143" s="326">
        <f t="shared" ref="O143" si="149">N143/F143</f>
        <v>36.415094339622641</v>
      </c>
      <c r="P143" s="42" t="s">
        <v>1283</v>
      </c>
    </row>
    <row r="144" spans="1:16">
      <c r="A144" s="42" t="s">
        <v>23</v>
      </c>
      <c r="B144" s="355">
        <v>45969</v>
      </c>
      <c r="C144" s="355">
        <v>45975</v>
      </c>
      <c r="D144" s="42" t="s">
        <v>504</v>
      </c>
      <c r="E144" s="42" t="s">
        <v>486</v>
      </c>
      <c r="F144" s="42">
        <v>53</v>
      </c>
      <c r="G144" s="570" t="s">
        <v>500</v>
      </c>
      <c r="H144" s="42">
        <v>1565</v>
      </c>
      <c r="I144" s="42">
        <v>15</v>
      </c>
      <c r="J144" s="42">
        <v>0</v>
      </c>
      <c r="K144" s="42">
        <v>0</v>
      </c>
      <c r="L144" s="42">
        <v>0</v>
      </c>
      <c r="M144" s="42">
        <v>0</v>
      </c>
      <c r="N144" s="42">
        <f t="shared" ref="N144" si="150">SUM(H144:M144)</f>
        <v>1580</v>
      </c>
      <c r="O144" s="326">
        <f t="shared" ref="O144" si="151">N144/F144</f>
        <v>29.811320754716981</v>
      </c>
      <c r="P144" s="42" t="s">
        <v>1283</v>
      </c>
    </row>
    <row r="145" spans="1:16">
      <c r="A145" s="42" t="s">
        <v>13</v>
      </c>
      <c r="B145" s="355">
        <v>45962</v>
      </c>
      <c r="C145" s="355">
        <v>45978</v>
      </c>
      <c r="D145" s="42" t="s">
        <v>504</v>
      </c>
      <c r="E145" s="42" t="s">
        <v>486</v>
      </c>
      <c r="F145" s="42">
        <v>53</v>
      </c>
      <c r="G145" s="570" t="s">
        <v>500</v>
      </c>
      <c r="H145" s="42">
        <v>1515</v>
      </c>
      <c r="I145" s="42">
        <v>15</v>
      </c>
      <c r="J145" s="42">
        <v>0</v>
      </c>
      <c r="K145" s="42">
        <v>0</v>
      </c>
      <c r="L145" s="42">
        <v>0</v>
      </c>
      <c r="M145" s="42">
        <v>0</v>
      </c>
      <c r="N145" s="42">
        <f t="shared" ref="N145" si="152">SUM(H145:M145)</f>
        <v>1530</v>
      </c>
      <c r="O145" s="326">
        <f t="shared" ref="O145" si="153">N145/F145</f>
        <v>28.867924528301888</v>
      </c>
      <c r="P145" s="42" t="s">
        <v>1283</v>
      </c>
    </row>
    <row r="146" spans="1:16">
      <c r="A146" s="42" t="s">
        <v>1423</v>
      </c>
      <c r="B146" s="355">
        <v>45968</v>
      </c>
      <c r="C146" s="355">
        <v>45975</v>
      </c>
      <c r="D146" s="42" t="s">
        <v>504</v>
      </c>
      <c r="E146" s="42" t="s">
        <v>486</v>
      </c>
      <c r="F146" s="42">
        <v>53</v>
      </c>
      <c r="G146" s="570" t="s">
        <v>500</v>
      </c>
      <c r="H146" s="42">
        <v>1608</v>
      </c>
      <c r="I146" s="42">
        <v>15</v>
      </c>
      <c r="J146" s="42">
        <v>0</v>
      </c>
      <c r="K146" s="42">
        <v>0</v>
      </c>
      <c r="L146" s="42">
        <v>0</v>
      </c>
      <c r="M146" s="42">
        <v>0</v>
      </c>
      <c r="N146" s="42">
        <f t="shared" ref="N146:N147" si="154">SUM(H146:M146)</f>
        <v>1623</v>
      </c>
      <c r="O146" s="326">
        <f t="shared" ref="O146:O147" si="155">N146/F146</f>
        <v>30.622641509433961</v>
      </c>
      <c r="P146" s="42" t="s">
        <v>1283</v>
      </c>
    </row>
    <row r="147" spans="1:16">
      <c r="A147" s="39" t="s">
        <v>15</v>
      </c>
      <c r="B147" s="40">
        <v>45971</v>
      </c>
      <c r="C147" s="40">
        <v>45972</v>
      </c>
      <c r="D147" s="39" t="s">
        <v>485</v>
      </c>
      <c r="E147" s="39" t="s">
        <v>486</v>
      </c>
      <c r="F147" s="39">
        <v>53</v>
      </c>
      <c r="G147" s="39" t="s">
        <v>500</v>
      </c>
      <c r="H147" s="39">
        <v>1700</v>
      </c>
      <c r="I147" s="39">
        <v>15</v>
      </c>
      <c r="J147" s="39">
        <v>0</v>
      </c>
      <c r="K147" s="39">
        <v>0</v>
      </c>
      <c r="L147" s="39">
        <v>0</v>
      </c>
      <c r="M147" s="39">
        <v>0</v>
      </c>
      <c r="N147" s="39">
        <f t="shared" si="154"/>
        <v>1715</v>
      </c>
      <c r="O147" s="328">
        <f t="shared" si="155"/>
        <v>32.358490566037737</v>
      </c>
      <c r="P147" s="39" t="s">
        <v>1283</v>
      </c>
    </row>
    <row r="148" spans="1:16">
      <c r="A148" s="39" t="s">
        <v>15</v>
      </c>
      <c r="B148" s="40">
        <v>45973</v>
      </c>
      <c r="C148" s="40">
        <v>45977</v>
      </c>
      <c r="D148" s="39" t="s">
        <v>485</v>
      </c>
      <c r="E148" s="39" t="s">
        <v>486</v>
      </c>
      <c r="F148" s="39">
        <v>53</v>
      </c>
      <c r="G148" s="39" t="s">
        <v>500</v>
      </c>
      <c r="H148" s="39">
        <v>1600</v>
      </c>
      <c r="I148" s="39">
        <v>15</v>
      </c>
      <c r="J148" s="39">
        <v>0</v>
      </c>
      <c r="K148" s="39">
        <v>0</v>
      </c>
      <c r="L148" s="39">
        <v>0</v>
      </c>
      <c r="M148" s="39">
        <v>0</v>
      </c>
      <c r="N148" s="39">
        <f t="shared" ref="N148" si="156">SUM(H148:M148)</f>
        <v>1615</v>
      </c>
      <c r="O148" s="328">
        <f t="shared" ref="O148" si="157">N148/F148</f>
        <v>30.471698113207548</v>
      </c>
      <c r="P148" s="39" t="s">
        <v>1283</v>
      </c>
    </row>
    <row r="149" spans="1:16">
      <c r="A149" s="39" t="s">
        <v>15</v>
      </c>
      <c r="B149" s="40">
        <v>45978</v>
      </c>
      <c r="C149" s="40">
        <v>45991</v>
      </c>
      <c r="D149" s="39" t="s">
        <v>485</v>
      </c>
      <c r="E149" s="39" t="s">
        <v>486</v>
      </c>
      <c r="F149" s="39">
        <v>53</v>
      </c>
      <c r="G149" s="39" t="s">
        <v>500</v>
      </c>
      <c r="H149" s="39">
        <v>1200</v>
      </c>
      <c r="I149" s="39">
        <v>15</v>
      </c>
      <c r="J149" s="39">
        <v>0</v>
      </c>
      <c r="K149" s="39">
        <v>0</v>
      </c>
      <c r="L149" s="39">
        <v>0</v>
      </c>
      <c r="M149" s="39">
        <v>0</v>
      </c>
      <c r="N149" s="39">
        <f t="shared" ref="N149:N150" si="158">SUM(H149:M149)</f>
        <v>1215</v>
      </c>
      <c r="O149" s="328">
        <f t="shared" ref="O149:O150" si="159">N149/F149</f>
        <v>22.924528301886792</v>
      </c>
      <c r="P149" s="39" t="s">
        <v>1283</v>
      </c>
    </row>
    <row r="150" spans="1:16">
      <c r="A150" s="947" t="s">
        <v>13</v>
      </c>
      <c r="B150" s="355">
        <v>45979</v>
      </c>
      <c r="C150" s="355">
        <v>45991</v>
      </c>
      <c r="D150" s="42" t="s">
        <v>504</v>
      </c>
      <c r="E150" s="42" t="s">
        <v>486</v>
      </c>
      <c r="F150" s="42">
        <v>53</v>
      </c>
      <c r="G150" s="570" t="s">
        <v>500</v>
      </c>
      <c r="H150" s="42">
        <v>1515</v>
      </c>
      <c r="I150" s="42">
        <v>15</v>
      </c>
      <c r="J150" s="42">
        <v>0</v>
      </c>
      <c r="K150" s="42">
        <v>0</v>
      </c>
      <c r="L150" s="42">
        <v>0</v>
      </c>
      <c r="M150" s="42">
        <v>0</v>
      </c>
      <c r="N150" s="42">
        <f t="shared" si="158"/>
        <v>1530</v>
      </c>
      <c r="O150" s="326">
        <f t="shared" si="159"/>
        <v>28.867924528301888</v>
      </c>
      <c r="P150" s="42" t="s">
        <v>1283</v>
      </c>
    </row>
    <row r="151" spans="1:16">
      <c r="A151" s="42" t="s">
        <v>15</v>
      </c>
      <c r="B151" s="355">
        <v>45979</v>
      </c>
      <c r="C151" s="355">
        <v>45991</v>
      </c>
      <c r="D151" s="42" t="s">
        <v>504</v>
      </c>
      <c r="E151" s="42" t="s">
        <v>486</v>
      </c>
      <c r="F151" s="42">
        <v>53</v>
      </c>
      <c r="G151" s="570" t="s">
        <v>500</v>
      </c>
      <c r="H151" s="42">
        <v>1465</v>
      </c>
      <c r="I151" s="42">
        <v>15</v>
      </c>
      <c r="J151" s="42">
        <v>0</v>
      </c>
      <c r="K151" s="42">
        <v>0</v>
      </c>
      <c r="L151" s="42">
        <v>0</v>
      </c>
      <c r="M151" s="42">
        <v>0</v>
      </c>
      <c r="N151" s="42">
        <f t="shared" ref="N151:N152" si="160">SUM(H151:M151)</f>
        <v>1480</v>
      </c>
      <c r="O151" s="326">
        <f t="shared" ref="O151:O152" si="161">N151/F151</f>
        <v>27.924528301886792</v>
      </c>
      <c r="P151" s="42" t="s">
        <v>1283</v>
      </c>
    </row>
    <row r="152" spans="1:16">
      <c r="A152" s="42" t="s">
        <v>1423</v>
      </c>
      <c r="B152" s="355">
        <v>45983</v>
      </c>
      <c r="C152" s="355">
        <v>45993</v>
      </c>
      <c r="D152" s="42" t="s">
        <v>504</v>
      </c>
      <c r="E152" s="42" t="s">
        <v>486</v>
      </c>
      <c r="F152" s="42">
        <v>53</v>
      </c>
      <c r="G152" s="570" t="s">
        <v>500</v>
      </c>
      <c r="H152" s="42">
        <v>2358</v>
      </c>
      <c r="I152" s="42">
        <v>15</v>
      </c>
      <c r="J152" s="42">
        <v>0</v>
      </c>
      <c r="K152" s="42">
        <v>0</v>
      </c>
      <c r="L152" s="42">
        <v>0</v>
      </c>
      <c r="M152" s="42">
        <v>0</v>
      </c>
      <c r="N152" s="42">
        <f t="shared" si="160"/>
        <v>2373</v>
      </c>
      <c r="O152" s="326">
        <f t="shared" si="161"/>
        <v>44.773584905660378</v>
      </c>
      <c r="P152" s="42" t="s">
        <v>1283</v>
      </c>
    </row>
    <row r="153" spans="1:16">
      <c r="A153" s="42" t="s">
        <v>878</v>
      </c>
      <c r="B153" s="355">
        <v>45983</v>
      </c>
      <c r="C153" s="355">
        <v>45993</v>
      </c>
      <c r="D153" s="42" t="s">
        <v>504</v>
      </c>
      <c r="E153" s="42" t="s">
        <v>486</v>
      </c>
      <c r="F153" s="42">
        <v>53</v>
      </c>
      <c r="G153" s="570" t="s">
        <v>500</v>
      </c>
      <c r="H153" s="42">
        <v>2350</v>
      </c>
      <c r="I153" s="42">
        <v>15</v>
      </c>
      <c r="J153" s="42">
        <v>0</v>
      </c>
      <c r="K153" s="42">
        <v>0</v>
      </c>
      <c r="L153" s="42">
        <v>0</v>
      </c>
      <c r="M153" s="42">
        <v>0</v>
      </c>
      <c r="N153" s="42">
        <f t="shared" ref="N153:N155" si="162">SUM(H153:M153)</f>
        <v>2365</v>
      </c>
      <c r="O153" s="326">
        <f t="shared" ref="O153:O155" si="163">N153/F153</f>
        <v>44.622641509433961</v>
      </c>
      <c r="P153" s="42" t="s">
        <v>1283</v>
      </c>
    </row>
    <row r="154" spans="1:16">
      <c r="A154" s="1040" t="s">
        <v>1937</v>
      </c>
      <c r="B154" s="1041">
        <v>45992</v>
      </c>
      <c r="C154" s="1041">
        <v>45998</v>
      </c>
      <c r="D154" s="1040" t="s">
        <v>504</v>
      </c>
      <c r="E154" s="1040" t="s">
        <v>486</v>
      </c>
      <c r="F154" s="1040">
        <v>53</v>
      </c>
      <c r="G154" s="1040" t="s">
        <v>500</v>
      </c>
      <c r="H154" s="1040">
        <f>H151+1000</f>
        <v>2465</v>
      </c>
      <c r="I154" s="1040">
        <v>15</v>
      </c>
      <c r="J154" s="1040">
        <v>0</v>
      </c>
      <c r="K154" s="1040">
        <v>0</v>
      </c>
      <c r="L154" s="1040">
        <v>0</v>
      </c>
      <c r="M154" s="1040">
        <v>0</v>
      </c>
      <c r="N154" s="1040">
        <f t="shared" si="162"/>
        <v>2480</v>
      </c>
      <c r="O154" s="1042">
        <f t="shared" si="163"/>
        <v>46.79245283018868</v>
      </c>
      <c r="P154" s="1040" t="s">
        <v>1283</v>
      </c>
    </row>
    <row r="155" spans="1:16">
      <c r="A155" s="1040" t="s">
        <v>1938</v>
      </c>
      <c r="B155" s="1041">
        <v>45992</v>
      </c>
      <c r="C155" s="1041">
        <v>45998</v>
      </c>
      <c r="D155" s="1040" t="s">
        <v>504</v>
      </c>
      <c r="E155" s="1040" t="s">
        <v>486</v>
      </c>
      <c r="F155" s="1040">
        <v>53</v>
      </c>
      <c r="G155" s="1043" t="s">
        <v>500</v>
      </c>
      <c r="H155" s="1040">
        <f>H150+1000</f>
        <v>2515</v>
      </c>
      <c r="I155" s="1040">
        <v>15</v>
      </c>
      <c r="J155" s="1040">
        <v>0</v>
      </c>
      <c r="K155" s="1040">
        <v>0</v>
      </c>
      <c r="L155" s="1040">
        <v>0</v>
      </c>
      <c r="M155" s="1040">
        <v>0</v>
      </c>
      <c r="N155" s="1040">
        <f t="shared" si="162"/>
        <v>2530</v>
      </c>
      <c r="O155" s="1042">
        <f t="shared" si="163"/>
        <v>47.735849056603776</v>
      </c>
      <c r="P155" s="1040" t="s">
        <v>1283</v>
      </c>
    </row>
    <row r="156" spans="1:16">
      <c r="A156" s="94"/>
      <c r="B156" s="403"/>
      <c r="C156" s="403"/>
      <c r="D156" s="94"/>
      <c r="E156" s="94"/>
      <c r="F156" s="94"/>
      <c r="G156" s="94"/>
      <c r="H156" s="94"/>
      <c r="I156" s="94"/>
      <c r="J156" s="94"/>
      <c r="K156" s="94"/>
      <c r="L156" s="94"/>
      <c r="M156" s="94"/>
      <c r="N156" s="94"/>
      <c r="O156" s="727"/>
      <c r="P156" s="94"/>
    </row>
    <row r="157" spans="1:16">
      <c r="A157" s="1245" t="s">
        <v>1764</v>
      </c>
      <c r="B157" s="1245"/>
      <c r="C157" s="1245"/>
      <c r="D157" s="1245"/>
    </row>
    <row r="158" spans="1:16">
      <c r="A158" s="731" t="s">
        <v>1746</v>
      </c>
      <c r="C158" s="1244" t="s">
        <v>1667</v>
      </c>
      <c r="D158" s="1244"/>
    </row>
    <row r="159" spans="1:16">
      <c r="A159" s="731" t="s">
        <v>1660</v>
      </c>
      <c r="C159" s="1244" t="s">
        <v>1667</v>
      </c>
      <c r="D159" s="1244"/>
    </row>
    <row r="160" spans="1:16">
      <c r="A160" s="731" t="s">
        <v>1661</v>
      </c>
      <c r="C160" s="1244" t="s">
        <v>1667</v>
      </c>
      <c r="D160" s="1244"/>
    </row>
    <row r="161" spans="1:9">
      <c r="A161" s="731" t="s">
        <v>1233</v>
      </c>
      <c r="C161" s="1244" t="s">
        <v>1667</v>
      </c>
      <c r="D161" s="1244"/>
    </row>
    <row r="162" spans="1:9">
      <c r="A162" s="731" t="s">
        <v>1747</v>
      </c>
      <c r="C162" s="1244" t="s">
        <v>1667</v>
      </c>
      <c r="D162" s="1244"/>
    </row>
    <row r="163" spans="1:9">
      <c r="A163" s="731" t="s">
        <v>1748</v>
      </c>
      <c r="C163" s="1244" t="s">
        <v>1667</v>
      </c>
      <c r="D163" s="1244"/>
    </row>
    <row r="164" spans="1:9">
      <c r="A164" s="731" t="s">
        <v>22</v>
      </c>
      <c r="C164" s="1244" t="s">
        <v>1667</v>
      </c>
      <c r="D164" s="1244"/>
    </row>
    <row r="165" spans="1:9">
      <c r="A165" s="731" t="s">
        <v>1752</v>
      </c>
      <c r="C165" s="1244" t="s">
        <v>1667</v>
      </c>
      <c r="D165" s="1244"/>
    </row>
    <row r="166" spans="1:9">
      <c r="A166" s="1086" t="s">
        <v>1749</v>
      </c>
      <c r="B166" s="1086"/>
      <c r="C166" s="1086"/>
      <c r="D166" s="1086"/>
    </row>
    <row r="167" spans="1:9">
      <c r="A167" s="731" t="s">
        <v>1830</v>
      </c>
      <c r="C167" s="1244" t="s">
        <v>1667</v>
      </c>
      <c r="D167" s="1177"/>
    </row>
    <row r="168" spans="1:9">
      <c r="A168" s="1086" t="s">
        <v>1831</v>
      </c>
      <c r="B168" s="1086"/>
      <c r="C168" s="1086"/>
      <c r="D168" s="1086"/>
    </row>
    <row r="170" spans="1:9">
      <c r="I170" t="s">
        <v>1782</v>
      </c>
    </row>
    <row r="172" spans="1:9">
      <c r="A172" s="110" t="s">
        <v>1888</v>
      </c>
    </row>
    <row r="174" spans="1:9">
      <c r="A174" s="863" t="s">
        <v>1889</v>
      </c>
      <c r="B174" s="863"/>
      <c r="C174" s="863"/>
    </row>
    <row r="175" spans="1:9">
      <c r="A175" s="863" t="s">
        <v>1891</v>
      </c>
    </row>
    <row r="176" spans="1:9">
      <c r="A176" s="863" t="s">
        <v>1892</v>
      </c>
    </row>
    <row r="177" spans="1:1">
      <c r="A177" s="863" t="s">
        <v>1893</v>
      </c>
    </row>
  </sheetData>
  <mergeCells count="14">
    <mergeCell ref="C167:D167"/>
    <mergeCell ref="A168:D168"/>
    <mergeCell ref="A3:P3"/>
    <mergeCell ref="A4:P4"/>
    <mergeCell ref="A157:D157"/>
    <mergeCell ref="A166:D166"/>
    <mergeCell ref="C158:D158"/>
    <mergeCell ref="C159:D159"/>
    <mergeCell ref="C160:D160"/>
    <mergeCell ref="C161:D161"/>
    <mergeCell ref="C162:D162"/>
    <mergeCell ref="C163:D163"/>
    <mergeCell ref="C164:D164"/>
    <mergeCell ref="C165:D16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filterMode="1">
    <pageSetUpPr fitToPage="1"/>
  </sheetPr>
  <dimension ref="A2:U38"/>
  <sheetViews>
    <sheetView zoomScale="80" zoomScaleNormal="80" workbookViewId="0">
      <selection activeCell="A6" sqref="A6"/>
    </sheetView>
  </sheetViews>
  <sheetFormatPr baseColWidth="10" defaultColWidth="11.42578125" defaultRowHeight="15"/>
  <cols>
    <col min="1" max="1" width="13.85546875" style="1" customWidth="1"/>
    <col min="2" max="2" width="18.42578125" style="1" customWidth="1"/>
    <col min="3" max="3" width="16.140625" style="1" customWidth="1"/>
    <col min="4" max="4" width="12.85546875" style="1" customWidth="1"/>
    <col min="5" max="8" width="11.42578125" style="1" hidden="1" customWidth="1"/>
    <col min="9" max="10" width="11.42578125" style="1" customWidth="1"/>
    <col min="11" max="11" width="11.42578125" style="1" hidden="1" customWidth="1"/>
    <col min="12" max="18" width="11.42578125" style="1" customWidth="1"/>
    <col min="19" max="20" width="11.42578125" style="1"/>
    <col min="21" max="21" width="14.85546875" style="1" customWidth="1"/>
    <col min="22" max="16384" width="11.42578125" style="1"/>
  </cols>
  <sheetData>
    <row r="2" spans="1:21">
      <c r="A2" s="1248" t="s">
        <v>1931</v>
      </c>
      <c r="B2" s="1248"/>
      <c r="C2" s="1248"/>
      <c r="D2" s="1248"/>
      <c r="E2" s="1248"/>
      <c r="F2" s="1248"/>
      <c r="G2" s="1248"/>
      <c r="H2" s="1248"/>
      <c r="I2" s="1248"/>
      <c r="J2" s="310"/>
      <c r="K2" s="310"/>
      <c r="L2" s="310"/>
      <c r="M2" s="310"/>
      <c r="N2" s="310"/>
      <c r="O2" s="310"/>
      <c r="P2" s="310"/>
      <c r="Q2" s="310"/>
      <c r="R2" s="310"/>
      <c r="S2" s="11">
        <v>15</v>
      </c>
      <c r="T2" s="11"/>
    </row>
    <row r="4" spans="1:21" ht="43.5" customHeight="1">
      <c r="E4" s="1246" t="s">
        <v>1817</v>
      </c>
      <c r="F4" s="1246"/>
      <c r="G4" s="1246"/>
      <c r="H4" s="1246"/>
      <c r="I4" s="1246" t="s">
        <v>1941</v>
      </c>
      <c r="J4" s="1246"/>
      <c r="K4" s="1246"/>
      <c r="L4" s="1246"/>
      <c r="M4" s="1249" t="s">
        <v>1942</v>
      </c>
      <c r="N4" s="1250"/>
      <c r="O4" s="1251"/>
      <c r="P4" s="1247" t="s">
        <v>1930</v>
      </c>
      <c r="Q4" s="1247"/>
      <c r="R4" s="1247"/>
      <c r="S4" s="311"/>
    </row>
    <row r="5" spans="1:21" ht="25.5">
      <c r="A5" s="646" t="s">
        <v>517</v>
      </c>
      <c r="B5" s="646" t="s">
        <v>1046</v>
      </c>
      <c r="C5" s="868" t="s">
        <v>1902</v>
      </c>
      <c r="D5" s="646" t="s">
        <v>1759</v>
      </c>
      <c r="E5" s="647" t="s">
        <v>1084</v>
      </c>
      <c r="F5" s="647" t="s">
        <v>1085</v>
      </c>
      <c r="G5" s="647" t="s">
        <v>1621</v>
      </c>
      <c r="H5" s="647" t="s">
        <v>1047</v>
      </c>
      <c r="I5" s="647" t="s">
        <v>1084</v>
      </c>
      <c r="J5" s="647" t="s">
        <v>1085</v>
      </c>
      <c r="K5" s="647" t="s">
        <v>1621</v>
      </c>
      <c r="L5" s="647" t="s">
        <v>1047</v>
      </c>
      <c r="M5" s="647" t="s">
        <v>1084</v>
      </c>
      <c r="N5" s="647" t="s">
        <v>1085</v>
      </c>
      <c r="O5" s="647" t="s">
        <v>1047</v>
      </c>
      <c r="P5" s="647" t="s">
        <v>1084</v>
      </c>
      <c r="Q5" s="647" t="s">
        <v>1085</v>
      </c>
      <c r="R5" s="647" t="s">
        <v>1047</v>
      </c>
      <c r="S5" s="648" t="s">
        <v>345</v>
      </c>
      <c r="T5" s="647" t="s">
        <v>393</v>
      </c>
      <c r="U5" s="647" t="s">
        <v>394</v>
      </c>
    </row>
    <row r="6" spans="1:21">
      <c r="A6" s="642" t="s">
        <v>589</v>
      </c>
      <c r="B6" s="643" t="s">
        <v>202</v>
      </c>
      <c r="C6" s="869" t="s">
        <v>1900</v>
      </c>
      <c r="D6" s="744" t="s">
        <v>1760</v>
      </c>
      <c r="E6" s="742">
        <v>42</v>
      </c>
      <c r="F6" s="742">
        <v>4</v>
      </c>
      <c r="G6" s="742"/>
      <c r="H6" s="742">
        <f>SUM(E6:G6)</f>
        <v>46</v>
      </c>
      <c r="I6" s="741">
        <v>36</v>
      </c>
      <c r="J6" s="741">
        <v>4</v>
      </c>
      <c r="K6" s="741"/>
      <c r="L6" s="741">
        <f t="shared" ref="L6:L19" si="0">SUM(I6:K6)</f>
        <v>40</v>
      </c>
      <c r="M6" s="741">
        <v>44</v>
      </c>
      <c r="N6" s="741">
        <v>4</v>
      </c>
      <c r="O6" s="741">
        <f>M6+N6</f>
        <v>48</v>
      </c>
      <c r="P6" s="741">
        <v>44</v>
      </c>
      <c r="Q6" s="741">
        <v>4</v>
      </c>
      <c r="R6" s="741">
        <f>P6+Q6</f>
        <v>48</v>
      </c>
      <c r="S6" s="645">
        <v>45</v>
      </c>
      <c r="T6" s="743">
        <f>S6-O6</f>
        <v>-3</v>
      </c>
      <c r="U6" s="743">
        <f>T6*$S$2</f>
        <v>-45</v>
      </c>
    </row>
    <row r="7" spans="1:21" hidden="1">
      <c r="A7" s="642" t="s">
        <v>589</v>
      </c>
      <c r="B7" s="643" t="s">
        <v>202</v>
      </c>
      <c r="C7" s="869" t="s">
        <v>1901</v>
      </c>
      <c r="D7" s="744" t="s">
        <v>1760</v>
      </c>
      <c r="E7" s="741"/>
      <c r="F7" s="741"/>
      <c r="G7" s="741"/>
      <c r="H7" s="741"/>
      <c r="I7" s="741">
        <v>69</v>
      </c>
      <c r="J7" s="741">
        <v>4</v>
      </c>
      <c r="K7" s="741"/>
      <c r="L7" s="741">
        <f t="shared" si="0"/>
        <v>73</v>
      </c>
      <c r="M7" s="741">
        <v>74</v>
      </c>
      <c r="N7" s="741">
        <v>4</v>
      </c>
      <c r="O7" s="741">
        <v>78</v>
      </c>
      <c r="P7" s="741"/>
      <c r="Q7" s="741"/>
      <c r="R7" s="741"/>
      <c r="S7" s="645">
        <v>70</v>
      </c>
      <c r="T7" s="743">
        <f>S7-L7</f>
        <v>-3</v>
      </c>
      <c r="U7" s="743">
        <f>T7*$S$2</f>
        <v>-45</v>
      </c>
    </row>
    <row r="8" spans="1:21">
      <c r="A8" s="642" t="s">
        <v>1048</v>
      </c>
      <c r="B8" s="643" t="s">
        <v>202</v>
      </c>
      <c r="C8" s="869" t="s">
        <v>1900</v>
      </c>
      <c r="D8" s="744" t="s">
        <v>1760</v>
      </c>
      <c r="E8" s="742">
        <v>72</v>
      </c>
      <c r="F8" s="742">
        <v>4</v>
      </c>
      <c r="G8" s="742"/>
      <c r="H8" s="742">
        <f>SUM(E8:G8)</f>
        <v>76</v>
      </c>
      <c r="I8" s="741">
        <v>66</v>
      </c>
      <c r="J8" s="741">
        <v>4</v>
      </c>
      <c r="K8" s="741"/>
      <c r="L8" s="741">
        <f t="shared" si="0"/>
        <v>70</v>
      </c>
      <c r="M8" s="741">
        <v>74</v>
      </c>
      <c r="N8" s="741">
        <v>4</v>
      </c>
      <c r="O8" s="741">
        <f>M8+N8</f>
        <v>78</v>
      </c>
      <c r="P8" s="741">
        <v>74</v>
      </c>
      <c r="Q8" s="741">
        <v>4</v>
      </c>
      <c r="R8" s="741">
        <f>P8+Q8</f>
        <v>78</v>
      </c>
      <c r="S8" s="645">
        <v>75</v>
      </c>
      <c r="T8" s="743">
        <f>S8-O8</f>
        <v>-3</v>
      </c>
      <c r="U8" s="743">
        <f t="shared" ref="U8:U9" si="1">T8*$S$2</f>
        <v>-45</v>
      </c>
    </row>
    <row r="9" spans="1:21" hidden="1">
      <c r="A9" s="642" t="s">
        <v>1048</v>
      </c>
      <c r="B9" s="643" t="s">
        <v>202</v>
      </c>
      <c r="C9" s="869" t="s">
        <v>1901</v>
      </c>
      <c r="D9" s="744" t="s">
        <v>1760</v>
      </c>
      <c r="E9" s="741"/>
      <c r="F9" s="741"/>
      <c r="G9" s="741"/>
      <c r="H9" s="741"/>
      <c r="I9" s="741">
        <v>99</v>
      </c>
      <c r="J9" s="741">
        <v>4</v>
      </c>
      <c r="K9" s="741"/>
      <c r="L9" s="741">
        <f t="shared" si="0"/>
        <v>103</v>
      </c>
      <c r="M9" s="741">
        <v>74</v>
      </c>
      <c r="N9" s="741">
        <v>4</v>
      </c>
      <c r="O9" s="741">
        <v>78</v>
      </c>
      <c r="P9" s="741"/>
      <c r="Q9" s="741"/>
      <c r="R9" s="741"/>
      <c r="S9" s="645">
        <v>95</v>
      </c>
      <c r="T9" s="743">
        <f>S9-L9</f>
        <v>-8</v>
      </c>
      <c r="U9" s="743">
        <f t="shared" si="1"/>
        <v>-120</v>
      </c>
    </row>
    <row r="10" spans="1:21">
      <c r="A10" s="642" t="s">
        <v>1049</v>
      </c>
      <c r="B10" s="643" t="s">
        <v>202</v>
      </c>
      <c r="C10" s="869" t="s">
        <v>1900</v>
      </c>
      <c r="D10" s="744" t="s">
        <v>1760</v>
      </c>
      <c r="E10" s="742">
        <v>77</v>
      </c>
      <c r="F10" s="742">
        <v>4</v>
      </c>
      <c r="G10" s="742"/>
      <c r="H10" s="742">
        <f>SUM(E10:G10)</f>
        <v>81</v>
      </c>
      <c r="I10" s="741">
        <v>71</v>
      </c>
      <c r="J10" s="741">
        <v>4</v>
      </c>
      <c r="K10" s="741"/>
      <c r="L10" s="741">
        <f t="shared" si="0"/>
        <v>75</v>
      </c>
      <c r="M10" s="741">
        <v>79</v>
      </c>
      <c r="N10" s="741">
        <v>4</v>
      </c>
      <c r="O10" s="741">
        <f>M10+N10</f>
        <v>83</v>
      </c>
      <c r="P10" s="741">
        <v>79</v>
      </c>
      <c r="Q10" s="741">
        <v>4</v>
      </c>
      <c r="R10" s="741">
        <f>P10+Q10</f>
        <v>83</v>
      </c>
      <c r="S10" s="645">
        <v>80</v>
      </c>
      <c r="T10" s="743">
        <f>S10-O10</f>
        <v>-3</v>
      </c>
      <c r="U10" s="743">
        <f t="shared" ref="U10:U11" si="2">T10*$S$2</f>
        <v>-45</v>
      </c>
    </row>
    <row r="11" spans="1:21" hidden="1">
      <c r="A11" s="642" t="s">
        <v>1049</v>
      </c>
      <c r="B11" s="643" t="s">
        <v>202</v>
      </c>
      <c r="C11" s="869" t="s">
        <v>1901</v>
      </c>
      <c r="D11" s="744" t="s">
        <v>1760</v>
      </c>
      <c r="E11" s="741"/>
      <c r="F11" s="741"/>
      <c r="G11" s="741"/>
      <c r="H11" s="741"/>
      <c r="I11" s="741">
        <v>104</v>
      </c>
      <c r="J11" s="741">
        <v>4</v>
      </c>
      <c r="K11" s="741"/>
      <c r="L11" s="741">
        <f t="shared" si="0"/>
        <v>108</v>
      </c>
      <c r="M11" s="741">
        <v>79</v>
      </c>
      <c r="N11" s="741">
        <v>4</v>
      </c>
      <c r="O11" s="741">
        <v>83</v>
      </c>
      <c r="P11" s="741"/>
      <c r="Q11" s="741"/>
      <c r="R11" s="741"/>
      <c r="S11" s="645">
        <v>100</v>
      </c>
      <c r="T11" s="743">
        <f>S11-L11</f>
        <v>-8</v>
      </c>
      <c r="U11" s="743">
        <f t="shared" si="2"/>
        <v>-120</v>
      </c>
    </row>
    <row r="12" spans="1:21">
      <c r="A12" s="642" t="s">
        <v>1050</v>
      </c>
      <c r="B12" s="643" t="s">
        <v>202</v>
      </c>
      <c r="C12" s="869" t="s">
        <v>1900</v>
      </c>
      <c r="D12" s="744" t="s">
        <v>1760</v>
      </c>
      <c r="E12" s="742">
        <v>72</v>
      </c>
      <c r="F12" s="742">
        <v>4</v>
      </c>
      <c r="G12" s="742"/>
      <c r="H12" s="742">
        <f>SUM(E12:G12)</f>
        <v>76</v>
      </c>
      <c r="I12" s="741">
        <v>66</v>
      </c>
      <c r="J12" s="741">
        <v>4</v>
      </c>
      <c r="K12" s="741"/>
      <c r="L12" s="741">
        <f t="shared" si="0"/>
        <v>70</v>
      </c>
      <c r="M12" s="741">
        <v>74</v>
      </c>
      <c r="N12" s="741">
        <v>4</v>
      </c>
      <c r="O12" s="741">
        <f>M12+N12</f>
        <v>78</v>
      </c>
      <c r="P12" s="741">
        <v>74</v>
      </c>
      <c r="Q12" s="741">
        <v>4</v>
      </c>
      <c r="R12" s="741">
        <f>P12+Q12</f>
        <v>78</v>
      </c>
      <c r="S12" s="645">
        <v>75</v>
      </c>
      <c r="T12" s="743">
        <f>S12-O12</f>
        <v>-3</v>
      </c>
      <c r="U12" s="743">
        <f t="shared" ref="U12:U13" si="3">T12*$S$2</f>
        <v>-45</v>
      </c>
    </row>
    <row r="13" spans="1:21" hidden="1">
      <c r="A13" s="642" t="s">
        <v>1050</v>
      </c>
      <c r="B13" s="643" t="s">
        <v>202</v>
      </c>
      <c r="C13" s="869" t="s">
        <v>1901</v>
      </c>
      <c r="D13" s="744" t="s">
        <v>1760</v>
      </c>
      <c r="E13" s="741"/>
      <c r="F13" s="741"/>
      <c r="G13" s="741"/>
      <c r="H13" s="741"/>
      <c r="I13" s="741">
        <v>99</v>
      </c>
      <c r="J13" s="741">
        <v>4</v>
      </c>
      <c r="K13" s="741"/>
      <c r="L13" s="741">
        <f t="shared" si="0"/>
        <v>103</v>
      </c>
      <c r="M13" s="741"/>
      <c r="N13" s="741"/>
      <c r="O13" s="741"/>
      <c r="P13" s="741"/>
      <c r="Q13" s="741"/>
      <c r="R13" s="741"/>
      <c r="S13" s="645">
        <v>95</v>
      </c>
      <c r="T13" s="743">
        <f>S13-L13</f>
        <v>-8</v>
      </c>
      <c r="U13" s="743">
        <f t="shared" si="3"/>
        <v>-120</v>
      </c>
    </row>
    <row r="14" spans="1:21">
      <c r="A14" s="642" t="s">
        <v>1134</v>
      </c>
      <c r="B14" s="643" t="s">
        <v>202</v>
      </c>
      <c r="C14" s="869" t="s">
        <v>1900</v>
      </c>
      <c r="D14" s="744" t="s">
        <v>1760</v>
      </c>
      <c r="E14" s="741">
        <v>77</v>
      </c>
      <c r="F14" s="741">
        <v>4</v>
      </c>
      <c r="G14" s="741"/>
      <c r="H14" s="742">
        <f>SUM(E14:G14)</f>
        <v>81</v>
      </c>
      <c r="I14" s="741">
        <v>71</v>
      </c>
      <c r="J14" s="741">
        <v>4</v>
      </c>
      <c r="K14" s="741"/>
      <c r="L14" s="741">
        <f t="shared" si="0"/>
        <v>75</v>
      </c>
      <c r="M14" s="741">
        <v>79</v>
      </c>
      <c r="N14" s="741">
        <v>4</v>
      </c>
      <c r="O14" s="741">
        <f>M14+N14</f>
        <v>83</v>
      </c>
      <c r="P14" s="741">
        <v>79</v>
      </c>
      <c r="Q14" s="741">
        <v>4</v>
      </c>
      <c r="R14" s="741">
        <f>P14+Q14</f>
        <v>83</v>
      </c>
      <c r="S14" s="645">
        <v>80</v>
      </c>
      <c r="T14" s="743">
        <f>S14-O14</f>
        <v>-3</v>
      </c>
      <c r="U14" s="743">
        <f t="shared" ref="U14:U15" si="4">T14*$S$2</f>
        <v>-45</v>
      </c>
    </row>
    <row r="15" spans="1:21" hidden="1">
      <c r="A15" s="642" t="s">
        <v>1134</v>
      </c>
      <c r="B15" s="643" t="s">
        <v>202</v>
      </c>
      <c r="C15" s="869" t="s">
        <v>1901</v>
      </c>
      <c r="D15" s="744" t="s">
        <v>1760</v>
      </c>
      <c r="E15" s="741"/>
      <c r="F15" s="741"/>
      <c r="G15" s="741"/>
      <c r="H15" s="741"/>
      <c r="I15" s="741">
        <v>104</v>
      </c>
      <c r="J15" s="741">
        <v>4</v>
      </c>
      <c r="K15" s="741"/>
      <c r="L15" s="741">
        <f t="shared" si="0"/>
        <v>108</v>
      </c>
      <c r="M15" s="741"/>
      <c r="N15" s="741"/>
      <c r="O15" s="741"/>
      <c r="P15" s="741"/>
      <c r="Q15" s="741"/>
      <c r="R15" s="741"/>
      <c r="S15" s="645">
        <v>100</v>
      </c>
      <c r="T15" s="743">
        <f>S15-L15</f>
        <v>-8</v>
      </c>
      <c r="U15" s="743">
        <f t="shared" si="4"/>
        <v>-120</v>
      </c>
    </row>
    <row r="16" spans="1:21">
      <c r="A16" s="642" t="s">
        <v>1051</v>
      </c>
      <c r="B16" s="643" t="s">
        <v>202</v>
      </c>
      <c r="C16" s="869" t="s">
        <v>1900</v>
      </c>
      <c r="D16" s="744" t="s">
        <v>1760</v>
      </c>
      <c r="E16" s="741">
        <v>77</v>
      </c>
      <c r="F16" s="741">
        <v>4</v>
      </c>
      <c r="G16" s="741"/>
      <c r="H16" s="742">
        <f>SUM(E16:G16)</f>
        <v>81</v>
      </c>
      <c r="I16" s="741">
        <v>71</v>
      </c>
      <c r="J16" s="741">
        <v>4</v>
      </c>
      <c r="K16" s="741"/>
      <c r="L16" s="741">
        <f t="shared" si="0"/>
        <v>75</v>
      </c>
      <c r="M16" s="741">
        <v>79</v>
      </c>
      <c r="N16" s="741">
        <v>4</v>
      </c>
      <c r="O16" s="741">
        <f>M16+N16</f>
        <v>83</v>
      </c>
      <c r="P16" s="741">
        <v>79</v>
      </c>
      <c r="Q16" s="741">
        <v>4</v>
      </c>
      <c r="R16" s="741">
        <f>P16+Q16</f>
        <v>83</v>
      </c>
      <c r="S16" s="645">
        <v>80</v>
      </c>
      <c r="T16" s="743">
        <f>S16-O16</f>
        <v>-3</v>
      </c>
      <c r="U16" s="743">
        <f t="shared" ref="U16:U17" si="5">T16*$S$2</f>
        <v>-45</v>
      </c>
    </row>
    <row r="17" spans="1:21" hidden="1">
      <c r="A17" s="642" t="s">
        <v>1051</v>
      </c>
      <c r="B17" s="643" t="s">
        <v>202</v>
      </c>
      <c r="C17" s="869" t="s">
        <v>1901</v>
      </c>
      <c r="D17" s="744" t="s">
        <v>1760</v>
      </c>
      <c r="E17" s="741"/>
      <c r="F17" s="741"/>
      <c r="G17" s="741"/>
      <c r="H17" s="741"/>
      <c r="I17" s="741">
        <v>104</v>
      </c>
      <c r="J17" s="741">
        <v>4</v>
      </c>
      <c r="K17" s="741"/>
      <c r="L17" s="741">
        <f t="shared" si="0"/>
        <v>108</v>
      </c>
      <c r="M17" s="741"/>
      <c r="N17" s="741"/>
      <c r="O17" s="741"/>
      <c r="P17" s="741"/>
      <c r="Q17" s="741"/>
      <c r="R17" s="741"/>
      <c r="S17" s="645">
        <v>100</v>
      </c>
      <c r="T17" s="743">
        <f>S17-L17</f>
        <v>-8</v>
      </c>
      <c r="U17" s="743">
        <f t="shared" si="5"/>
        <v>-120</v>
      </c>
    </row>
    <row r="18" spans="1:21">
      <c r="A18" s="642" t="s">
        <v>1052</v>
      </c>
      <c r="B18" s="643" t="s">
        <v>202</v>
      </c>
      <c r="C18" s="869" t="s">
        <v>1900</v>
      </c>
      <c r="D18" s="744" t="s">
        <v>1760</v>
      </c>
      <c r="E18" s="741">
        <v>77</v>
      </c>
      <c r="F18" s="741">
        <v>4</v>
      </c>
      <c r="G18" s="741"/>
      <c r="H18" s="742">
        <f>SUM(E18:G18)</f>
        <v>81</v>
      </c>
      <c r="I18" s="741">
        <v>71</v>
      </c>
      <c r="J18" s="741">
        <v>4</v>
      </c>
      <c r="K18" s="741"/>
      <c r="L18" s="741">
        <f t="shared" si="0"/>
        <v>75</v>
      </c>
      <c r="M18" s="741">
        <v>79</v>
      </c>
      <c r="N18" s="741">
        <v>4</v>
      </c>
      <c r="O18" s="741">
        <f>M18+N18</f>
        <v>83</v>
      </c>
      <c r="P18" s="741">
        <v>79</v>
      </c>
      <c r="Q18" s="741">
        <v>4</v>
      </c>
      <c r="R18" s="741">
        <f>P18+Q18</f>
        <v>83</v>
      </c>
      <c r="S18" s="645">
        <v>80</v>
      </c>
      <c r="T18" s="743">
        <f>S18-O18</f>
        <v>-3</v>
      </c>
      <c r="U18" s="743">
        <f t="shared" ref="U18:U19" si="6">T18*$S$2</f>
        <v>-45</v>
      </c>
    </row>
    <row r="19" spans="1:21" hidden="1">
      <c r="A19" s="642" t="s">
        <v>1052</v>
      </c>
      <c r="B19" s="643" t="s">
        <v>202</v>
      </c>
      <c r="C19" s="869" t="s">
        <v>1901</v>
      </c>
      <c r="D19" s="744" t="s">
        <v>1760</v>
      </c>
      <c r="E19" s="741"/>
      <c r="F19" s="741"/>
      <c r="G19" s="741"/>
      <c r="H19" s="741"/>
      <c r="I19" s="741">
        <v>104</v>
      </c>
      <c r="J19" s="741">
        <v>4</v>
      </c>
      <c r="K19" s="741"/>
      <c r="L19" s="741">
        <f t="shared" si="0"/>
        <v>108</v>
      </c>
      <c r="M19" s="741"/>
      <c r="N19" s="741"/>
      <c r="O19" s="741"/>
      <c r="P19" s="741"/>
      <c r="Q19" s="741"/>
      <c r="R19" s="741"/>
      <c r="S19" s="645">
        <v>100</v>
      </c>
      <c r="T19" s="743">
        <f>S19-L19</f>
        <v>-8</v>
      </c>
      <c r="U19" s="743">
        <f t="shared" si="6"/>
        <v>-120</v>
      </c>
    </row>
    <row r="20" spans="1:21" hidden="1">
      <c r="A20" s="642" t="s">
        <v>1053</v>
      </c>
      <c r="B20" s="643" t="s">
        <v>202</v>
      </c>
      <c r="C20" s="869"/>
      <c r="D20" s="643"/>
      <c r="E20" s="726"/>
      <c r="F20" s="726"/>
      <c r="G20" s="726"/>
      <c r="H20" s="726"/>
      <c r="I20" s="726"/>
      <c r="J20" s="726"/>
      <c r="K20" s="726"/>
      <c r="L20" s="726"/>
      <c r="M20" s="726"/>
      <c r="N20" s="726"/>
      <c r="O20" s="726"/>
      <c r="P20" s="726"/>
      <c r="Q20" s="726"/>
      <c r="R20" s="726"/>
      <c r="S20" s="644"/>
      <c r="T20" s="644"/>
      <c r="U20" s="644"/>
    </row>
    <row r="21" spans="1:21" hidden="1">
      <c r="A21" s="642" t="s">
        <v>1054</v>
      </c>
      <c r="B21" s="643" t="s">
        <v>202</v>
      </c>
      <c r="C21" s="869"/>
      <c r="D21" s="643"/>
      <c r="E21" s="726"/>
      <c r="F21" s="726"/>
      <c r="G21" s="726"/>
      <c r="H21" s="726"/>
      <c r="I21" s="726"/>
      <c r="J21" s="726"/>
      <c r="K21" s="726"/>
      <c r="L21" s="726"/>
      <c r="M21" s="726"/>
      <c r="N21" s="726"/>
      <c r="O21" s="726"/>
      <c r="P21" s="726"/>
      <c r="Q21" s="726"/>
      <c r="R21" s="726"/>
      <c r="S21" s="644"/>
      <c r="T21" s="644"/>
      <c r="U21" s="644"/>
    </row>
    <row r="22" spans="1:21" hidden="1">
      <c r="A22" s="642" t="s">
        <v>1055</v>
      </c>
      <c r="B22" s="643" t="s">
        <v>202</v>
      </c>
      <c r="C22" s="869"/>
      <c r="D22" s="643"/>
      <c r="E22" s="726"/>
      <c r="F22" s="726"/>
      <c r="G22" s="726"/>
      <c r="H22" s="726"/>
      <c r="I22" s="726"/>
      <c r="J22" s="726"/>
      <c r="K22" s="726"/>
      <c r="L22" s="726"/>
      <c r="M22" s="726"/>
      <c r="N22" s="726"/>
      <c r="O22" s="726"/>
      <c r="P22" s="726"/>
      <c r="Q22" s="726"/>
      <c r="R22" s="726"/>
      <c r="S22" s="644"/>
      <c r="T22" s="644"/>
      <c r="U22" s="644"/>
    </row>
    <row r="23" spans="1:21" hidden="1">
      <c r="A23" s="642" t="s">
        <v>1056</v>
      </c>
      <c r="B23" s="643" t="s">
        <v>202</v>
      </c>
      <c r="C23" s="869"/>
      <c r="D23" s="643"/>
      <c r="E23" s="726"/>
      <c r="F23" s="726"/>
      <c r="G23" s="726"/>
      <c r="H23" s="726"/>
      <c r="I23" s="726"/>
      <c r="J23" s="726"/>
      <c r="K23" s="726"/>
      <c r="L23" s="726"/>
      <c r="M23" s="726"/>
      <c r="N23" s="726"/>
      <c r="O23" s="726"/>
      <c r="P23" s="726"/>
      <c r="Q23" s="726"/>
      <c r="R23" s="726"/>
      <c r="S23" s="644"/>
      <c r="T23" s="644"/>
      <c r="U23" s="644"/>
    </row>
    <row r="24" spans="1:21" hidden="1">
      <c r="A24" s="642" t="s">
        <v>590</v>
      </c>
      <c r="B24" s="643" t="s">
        <v>202</v>
      </c>
      <c r="C24" s="869"/>
      <c r="D24" s="643"/>
      <c r="E24" s="726"/>
      <c r="F24" s="726"/>
      <c r="G24" s="726"/>
      <c r="H24" s="726"/>
      <c r="I24" s="726"/>
      <c r="J24" s="726"/>
      <c r="K24" s="726"/>
      <c r="L24" s="726"/>
      <c r="M24" s="726"/>
      <c r="N24" s="726"/>
      <c r="O24" s="726"/>
      <c r="P24" s="726"/>
      <c r="Q24" s="726"/>
      <c r="R24" s="726"/>
      <c r="S24" s="644"/>
      <c r="T24" s="644"/>
      <c r="U24" s="644"/>
    </row>
    <row r="25" spans="1:21">
      <c r="A25" s="4"/>
      <c r="B25" s="3"/>
      <c r="C25" s="3"/>
      <c r="D25" s="3"/>
      <c r="E25" s="740"/>
      <c r="F25" s="740"/>
      <c r="G25" s="740"/>
      <c r="H25" s="740"/>
      <c r="I25" s="740"/>
      <c r="J25" s="740"/>
      <c r="K25" s="740"/>
      <c r="L25" s="740"/>
      <c r="M25" s="740"/>
      <c r="N25" s="740"/>
      <c r="O25" s="740"/>
      <c r="P25" s="740"/>
      <c r="Q25" s="740"/>
      <c r="R25" s="740"/>
      <c r="S25" s="740"/>
      <c r="T25" s="740"/>
      <c r="U25" s="740"/>
    </row>
    <row r="26" spans="1:21">
      <c r="A26" s="5"/>
      <c r="B26" s="6"/>
      <c r="C26" s="6"/>
      <c r="D26" s="6"/>
    </row>
    <row r="27" spans="1:21">
      <c r="A27" s="5" t="s">
        <v>1057</v>
      </c>
      <c r="B27" s="6"/>
      <c r="C27" s="6"/>
      <c r="D27" s="6"/>
    </row>
    <row r="28" spans="1:21">
      <c r="A28" s="5" t="s">
        <v>1058</v>
      </c>
      <c r="B28" s="6"/>
      <c r="C28" s="6"/>
      <c r="D28" s="6"/>
      <c r="E28" s="310"/>
      <c r="F28" s="310"/>
      <c r="G28" s="310"/>
      <c r="H28" s="310"/>
      <c r="I28" s="310"/>
      <c r="J28" s="310"/>
      <c r="K28" s="310"/>
      <c r="L28" s="310"/>
      <c r="M28" s="310"/>
      <c r="N28" s="310"/>
      <c r="O28" s="310"/>
      <c r="P28" s="310"/>
      <c r="Q28" s="310"/>
      <c r="R28" s="310"/>
    </row>
    <row r="29" spans="1:21">
      <c r="A29" s="5" t="s">
        <v>1059</v>
      </c>
      <c r="B29" s="6"/>
      <c r="C29" s="6"/>
      <c r="D29" s="6"/>
    </row>
    <row r="30" spans="1:21">
      <c r="A30" s="5" t="s">
        <v>1060</v>
      </c>
      <c r="B30" s="6"/>
      <c r="C30" s="6"/>
      <c r="D30" s="6"/>
    </row>
    <row r="31" spans="1:21">
      <c r="A31" s="7" t="s">
        <v>1061</v>
      </c>
      <c r="B31" s="8"/>
      <c r="C31" s="8"/>
      <c r="D31" s="8"/>
    </row>
    <row r="32" spans="1:21">
      <c r="A32" s="7" t="s">
        <v>1062</v>
      </c>
      <c r="B32" s="8"/>
      <c r="C32" s="8"/>
      <c r="D32" s="8"/>
    </row>
    <row r="33" spans="1:4">
      <c r="A33" s="7" t="s">
        <v>1063</v>
      </c>
      <c r="B33" s="8"/>
      <c r="C33" s="8"/>
      <c r="D33" s="8"/>
    </row>
    <row r="34" spans="1:4">
      <c r="A34" s="10" t="s">
        <v>1064</v>
      </c>
      <c r="B34" s="794"/>
      <c r="C34" s="794"/>
      <c r="D34" s="794"/>
    </row>
    <row r="35" spans="1:4">
      <c r="A35" s="9"/>
    </row>
    <row r="38" spans="1:4">
      <c r="A38" s="6"/>
      <c r="B38" s="6"/>
      <c r="C38" s="6"/>
      <c r="D38" s="6"/>
    </row>
  </sheetData>
  <autoFilter ref="A5:U24">
    <filterColumn colId="2">
      <filters>
        <filter val="40HC/ST"/>
      </filters>
    </filterColumn>
  </autoFilter>
  <mergeCells count="5">
    <mergeCell ref="E4:H4"/>
    <mergeCell ref="I4:L4"/>
    <mergeCell ref="P4:R4"/>
    <mergeCell ref="A2:I2"/>
    <mergeCell ref="M4:O4"/>
  </mergeCells>
  <conditionalFormatting sqref="T6:U25">
    <cfRule type="cellIs" dxfId="0" priority="1" operator="lessThan">
      <formula>0</formula>
    </cfRule>
  </conditionalFormatting>
  <pageMargins left="0.75" right="0.75" top="1" bottom="0.44" header="0.5" footer="0.5"/>
  <pageSetup scale="58" orientation="landscape" r:id="rId1"/>
  <headerFooter alignWithMargins="0"/>
  <ignoredErrors>
    <ignoredError sqref="T8 T10 T12 T14 T16 T18"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7F56E2-98EF-4ED0-9899-887F0F0F5C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LATINOAMERICA</vt:lpstr>
      <vt:lpstr>USA Shipco</vt:lpstr>
      <vt:lpstr>STI USA SIMPLIFIED RATES</vt:lpstr>
      <vt:lpstr>STI USA SIMPLIFIED RATES Q4</vt:lpstr>
      <vt:lpstr>SHIPCO GENERAL SEPTIEMBRE</vt:lpstr>
      <vt:lpstr>SHIPCO GENERAL OCTUBRE</vt:lpstr>
      <vt:lpstr>CANADA</vt:lpstr>
      <vt:lpstr>ITALIA</vt:lpstr>
      <vt:lpstr>AMBERES</vt:lpstr>
      <vt:lpstr>HAMBURGO</vt:lpstr>
      <vt:lpstr>ESPAÑA</vt:lpstr>
      <vt:lpstr>BUSAN</vt:lpstr>
      <vt:lpstr>HKG</vt:lpstr>
      <vt:lpstr>VIA HK NOVIEMBRE</vt:lpstr>
      <vt:lpstr>VIA HK DICIEMBRE</vt:lpstr>
      <vt:lpstr>HKG RECARGOS</vt:lpstr>
      <vt:lpstr>NINGBO</vt:lpstr>
      <vt:lpstr>SHA</vt:lpstr>
      <vt:lpstr>VIA SHA</vt:lpstr>
      <vt:lpstr>SZN</vt:lpstr>
      <vt:lpstr>VIA SZN</vt:lpstr>
      <vt:lpstr>TIANJIN</vt:lpstr>
      <vt:lpstr>QINGDAO</vt:lpstr>
      <vt:lpstr>INDIA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Pisfil</dc:creator>
  <cp:lastModifiedBy>Javicho</cp:lastModifiedBy>
  <cp:lastPrinted>2021-08-10T20:50:00Z</cp:lastPrinted>
  <dcterms:created xsi:type="dcterms:W3CDTF">2018-10-25T18:42:00Z</dcterms:created>
  <dcterms:modified xsi:type="dcterms:W3CDTF">2025-11-29T17:48:30Z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2B4F6AB929704C50BC5EB7452765D62A_12</vt:lpwstr>
  </property>
  <property fmtid="{D5CDD505-2E9C-101B-9397-08002B2CF9AE}" pid="3" name="KSOProductBuildVer">
    <vt:lpwstr>1033-12.2.0.13266</vt:lpwstr>
  </property>
</Properties>
</file>